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023 디저트발주및판매현황\24년12월디저트관리대장\"/>
    </mc:Choice>
  </mc:AlternateContent>
  <bookViews>
    <workbookView xWindow="0" yWindow="0" windowWidth="28800" windowHeight="12285" tabRatio="609" firstSheet="6" activeTab="10"/>
  </bookViews>
  <sheets>
    <sheet name="전매장1월마감" sheetId="36" r:id="rId1"/>
    <sheet name="전매장2월마감" sheetId="41" r:id="rId2"/>
    <sheet name="전매장3월마감" sheetId="43" r:id="rId3"/>
    <sheet name="전매장4월마감" sheetId="49" r:id="rId4"/>
    <sheet name="전매장5월마감" sheetId="51" r:id="rId5"/>
    <sheet name="전매장6월마감" sheetId="55" r:id="rId6"/>
    <sheet name="전매장7월마감" sheetId="58" r:id="rId7"/>
    <sheet name="전매장8월마감" sheetId="57" r:id="rId8"/>
    <sheet name="전매장9월마감" sheetId="60" r:id="rId9"/>
    <sheet name="전매장10월마감" sheetId="61" r:id="rId10"/>
    <sheet name="전매장11월마감" sheetId="64" r:id="rId11"/>
    <sheet name="신메뉴" sheetId="6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4" i="64" l="1"/>
  <c r="AA44" i="64" l="1"/>
  <c r="B6" i="63" l="1"/>
  <c r="AG44" i="64" l="1"/>
  <c r="AK200" i="64"/>
  <c r="AG200" i="64"/>
  <c r="AE200" i="64"/>
  <c r="AA200" i="64"/>
  <c r="Y200" i="64"/>
  <c r="W200" i="64"/>
  <c r="U200" i="64"/>
  <c r="S200" i="64"/>
  <c r="O200" i="64"/>
  <c r="M200" i="64"/>
  <c r="K200" i="64"/>
  <c r="I200" i="64"/>
  <c r="G200" i="64"/>
  <c r="E200" i="64"/>
  <c r="AC199" i="64"/>
  <c r="Q199" i="64"/>
  <c r="C199" i="64"/>
  <c r="AB199" i="64" s="1"/>
  <c r="B199" i="64"/>
  <c r="AC198" i="64"/>
  <c r="AB198" i="64"/>
  <c r="Q198" i="64"/>
  <c r="N198" i="64"/>
  <c r="C198" i="64"/>
  <c r="Z198" i="64" s="1"/>
  <c r="B198" i="64"/>
  <c r="J198" i="64" s="1"/>
  <c r="AC197" i="64"/>
  <c r="Q197" i="64"/>
  <c r="J197" i="64"/>
  <c r="H197" i="64"/>
  <c r="C197" i="64"/>
  <c r="Z197" i="64" s="1"/>
  <c r="B197" i="64"/>
  <c r="F197" i="64" s="1"/>
  <c r="AC196" i="64"/>
  <c r="Q196" i="64"/>
  <c r="R196" i="64" s="1"/>
  <c r="C196" i="64"/>
  <c r="V196" i="64" s="1"/>
  <c r="B196" i="64"/>
  <c r="P196" i="64" s="1"/>
  <c r="AC195" i="64"/>
  <c r="AD195" i="64" s="1"/>
  <c r="Q195" i="64"/>
  <c r="P195" i="64"/>
  <c r="C195" i="64"/>
  <c r="B195" i="64"/>
  <c r="AC194" i="64"/>
  <c r="Z194" i="64"/>
  <c r="X194" i="64"/>
  <c r="Q194" i="64"/>
  <c r="C194" i="64"/>
  <c r="V194" i="64" s="1"/>
  <c r="B194" i="64"/>
  <c r="F194" i="64" s="1"/>
  <c r="AC193" i="64"/>
  <c r="Q193" i="64"/>
  <c r="C193" i="64"/>
  <c r="B193" i="64"/>
  <c r="P193" i="64" s="1"/>
  <c r="AC192" i="64"/>
  <c r="Q192" i="64"/>
  <c r="C192" i="64"/>
  <c r="B192" i="64"/>
  <c r="AC191" i="64"/>
  <c r="Q191" i="64"/>
  <c r="C191" i="64"/>
  <c r="B191" i="64"/>
  <c r="AC190" i="64"/>
  <c r="AB190" i="64"/>
  <c r="Q190" i="64"/>
  <c r="C190" i="64"/>
  <c r="Z190" i="64" s="1"/>
  <c r="B190" i="64"/>
  <c r="J190" i="64" s="1"/>
  <c r="AH189" i="64"/>
  <c r="AC189" i="64"/>
  <c r="Q189" i="64"/>
  <c r="C189" i="64"/>
  <c r="Z189" i="64" s="1"/>
  <c r="B189" i="64"/>
  <c r="P189" i="64" s="1"/>
  <c r="AC188" i="64"/>
  <c r="T188" i="64"/>
  <c r="Q188" i="64"/>
  <c r="F188" i="64"/>
  <c r="C188" i="64"/>
  <c r="V188" i="64" s="1"/>
  <c r="B188" i="64"/>
  <c r="P188" i="64" s="1"/>
  <c r="AC187" i="64"/>
  <c r="Q187" i="64"/>
  <c r="C187" i="64"/>
  <c r="B187" i="64"/>
  <c r="AC186" i="64"/>
  <c r="Q186" i="64"/>
  <c r="C186" i="64"/>
  <c r="V186" i="64" s="1"/>
  <c r="B186" i="64"/>
  <c r="AL186" i="64" s="1"/>
  <c r="AC185" i="64"/>
  <c r="Q185" i="64"/>
  <c r="C185" i="64"/>
  <c r="X185" i="64" s="1"/>
  <c r="B185" i="64"/>
  <c r="AK178" i="64"/>
  <c r="AG178" i="64"/>
  <c r="AE178" i="64"/>
  <c r="AA178" i="64"/>
  <c r="Y178" i="64"/>
  <c r="W178" i="64"/>
  <c r="U178" i="64"/>
  <c r="S178" i="64"/>
  <c r="O178" i="64"/>
  <c r="M178" i="64"/>
  <c r="K178" i="64"/>
  <c r="I178" i="64"/>
  <c r="G178" i="64"/>
  <c r="E178" i="64"/>
  <c r="AH177" i="64"/>
  <c r="AC177" i="64"/>
  <c r="AD177" i="64" s="1"/>
  <c r="T177" i="64"/>
  <c r="Q177" i="64"/>
  <c r="R177" i="64" s="1"/>
  <c r="J177" i="64"/>
  <c r="H177" i="64"/>
  <c r="C177" i="64"/>
  <c r="B177" i="64"/>
  <c r="N177" i="64" s="1"/>
  <c r="AC176" i="64"/>
  <c r="Q176" i="64"/>
  <c r="F176" i="64"/>
  <c r="C176" i="64"/>
  <c r="B176" i="64"/>
  <c r="AH176" i="64" s="1"/>
  <c r="AC175" i="64"/>
  <c r="T175" i="64"/>
  <c r="Q175" i="64"/>
  <c r="N175" i="64"/>
  <c r="C175" i="64"/>
  <c r="AB175" i="64" s="1"/>
  <c r="B175" i="64"/>
  <c r="AC174" i="64"/>
  <c r="Q174" i="64"/>
  <c r="R174" i="64" s="1"/>
  <c r="N174" i="64"/>
  <c r="L174" i="64"/>
  <c r="C174" i="64"/>
  <c r="T174" i="64" s="1"/>
  <c r="B174" i="64"/>
  <c r="P174" i="64" s="1"/>
  <c r="AC173" i="64"/>
  <c r="Q173" i="64"/>
  <c r="AI173" i="64" s="1"/>
  <c r="AJ173" i="64" s="1"/>
  <c r="P173" i="64"/>
  <c r="C173" i="64"/>
  <c r="T173" i="64" s="1"/>
  <c r="B173" i="64"/>
  <c r="N173" i="64" s="1"/>
  <c r="AC172" i="64"/>
  <c r="Q172" i="64"/>
  <c r="C172" i="64"/>
  <c r="T172" i="64" s="1"/>
  <c r="B172" i="64"/>
  <c r="P172" i="64" s="1"/>
  <c r="AC171" i="64"/>
  <c r="Q171" i="64"/>
  <c r="C171" i="64"/>
  <c r="AB171" i="64" s="1"/>
  <c r="B171" i="64"/>
  <c r="N171" i="64" s="1"/>
  <c r="AC170" i="64"/>
  <c r="Q170" i="64"/>
  <c r="C170" i="64"/>
  <c r="AB170" i="64" s="1"/>
  <c r="B170" i="64"/>
  <c r="P170" i="64" s="1"/>
  <c r="AC169" i="64"/>
  <c r="Q169" i="64"/>
  <c r="R169" i="64" s="1"/>
  <c r="C169" i="64"/>
  <c r="B169" i="64"/>
  <c r="J169" i="64" s="1"/>
  <c r="AC168" i="64"/>
  <c r="AD168" i="64" s="1"/>
  <c r="T168" i="64"/>
  <c r="Q168" i="64"/>
  <c r="C168" i="64"/>
  <c r="B168" i="64"/>
  <c r="AL168" i="64" s="1"/>
  <c r="AC167" i="64"/>
  <c r="Z167" i="64"/>
  <c r="X167" i="64"/>
  <c r="Q167" i="64"/>
  <c r="C167" i="64"/>
  <c r="T167" i="64" s="1"/>
  <c r="B167" i="64"/>
  <c r="L167" i="64" s="1"/>
  <c r="AL166" i="64"/>
  <c r="AC166" i="64"/>
  <c r="Q166" i="64"/>
  <c r="R166" i="64" s="1"/>
  <c r="H166" i="64"/>
  <c r="F166" i="64"/>
  <c r="C166" i="64"/>
  <c r="AB166" i="64" s="1"/>
  <c r="B166" i="64"/>
  <c r="P166" i="64" s="1"/>
  <c r="AC165" i="64"/>
  <c r="Q165" i="64"/>
  <c r="F165" i="64"/>
  <c r="C165" i="64"/>
  <c r="T165" i="64" s="1"/>
  <c r="B165" i="64"/>
  <c r="AH165" i="64" s="1"/>
  <c r="AC164" i="64"/>
  <c r="Q164" i="64"/>
  <c r="C164" i="64"/>
  <c r="T164" i="64" s="1"/>
  <c r="B164" i="64"/>
  <c r="F164" i="64" s="1"/>
  <c r="AC163" i="64"/>
  <c r="AB163" i="64"/>
  <c r="X163" i="64"/>
  <c r="V163" i="64"/>
  <c r="Q163" i="64"/>
  <c r="C163" i="64"/>
  <c r="T163" i="64" s="1"/>
  <c r="B163" i="64"/>
  <c r="AK155" i="64"/>
  <c r="AG155" i="64"/>
  <c r="AE155" i="64"/>
  <c r="AA155" i="64"/>
  <c r="Y155" i="64"/>
  <c r="W155" i="64"/>
  <c r="U155" i="64"/>
  <c r="S155" i="64"/>
  <c r="O155" i="64"/>
  <c r="M155" i="64"/>
  <c r="K155" i="64"/>
  <c r="I155" i="64"/>
  <c r="G155" i="64"/>
  <c r="E155" i="64"/>
  <c r="AC154" i="64"/>
  <c r="Q154" i="64"/>
  <c r="N154" i="64"/>
  <c r="J154" i="64"/>
  <c r="H154" i="64"/>
  <c r="C154" i="64"/>
  <c r="V154" i="64" s="1"/>
  <c r="B154" i="64"/>
  <c r="F154" i="64" s="1"/>
  <c r="AC153" i="64"/>
  <c r="Q153" i="64"/>
  <c r="C153" i="64"/>
  <c r="Z153" i="64" s="1"/>
  <c r="B153" i="64"/>
  <c r="AC152" i="64"/>
  <c r="Q152" i="64"/>
  <c r="P152" i="64"/>
  <c r="C152" i="64"/>
  <c r="B152" i="64"/>
  <c r="AL152" i="64" s="1"/>
  <c r="AC151" i="64"/>
  <c r="AD151" i="64" s="1"/>
  <c r="Q151" i="64"/>
  <c r="C151" i="64"/>
  <c r="T151" i="64" s="1"/>
  <c r="B151" i="64"/>
  <c r="AC150" i="64"/>
  <c r="Q150" i="64"/>
  <c r="N150" i="64"/>
  <c r="F150" i="64"/>
  <c r="C150" i="64"/>
  <c r="AB150" i="64" s="1"/>
  <c r="B150" i="64"/>
  <c r="AL150" i="64" s="1"/>
  <c r="AC149" i="64"/>
  <c r="Q149" i="64"/>
  <c r="C149" i="64"/>
  <c r="B149" i="64"/>
  <c r="H149" i="64" s="1"/>
  <c r="AH148" i="64"/>
  <c r="AC148" i="64"/>
  <c r="V148" i="64"/>
  <c r="Q148" i="64"/>
  <c r="L148" i="64"/>
  <c r="H148" i="64"/>
  <c r="F148" i="64"/>
  <c r="C148" i="64"/>
  <c r="T148" i="64" s="1"/>
  <c r="B148" i="64"/>
  <c r="AL148" i="64" s="1"/>
  <c r="AC147" i="64"/>
  <c r="AD147" i="64" s="1"/>
  <c r="Q147" i="64"/>
  <c r="C147" i="64"/>
  <c r="AB147" i="64" s="1"/>
  <c r="B147" i="64"/>
  <c r="AH146" i="64"/>
  <c r="AC146" i="64"/>
  <c r="Q146" i="64"/>
  <c r="C146" i="64"/>
  <c r="Z146" i="64" s="1"/>
  <c r="B146" i="64"/>
  <c r="AL146" i="64" s="1"/>
  <c r="AC145" i="64"/>
  <c r="Q145" i="64"/>
  <c r="L145" i="64"/>
  <c r="C145" i="64"/>
  <c r="V145" i="64" s="1"/>
  <c r="B145" i="64"/>
  <c r="H145" i="64" s="1"/>
  <c r="AC144" i="64"/>
  <c r="AD144" i="64" s="1"/>
  <c r="Q144" i="64"/>
  <c r="H144" i="64"/>
  <c r="F144" i="64"/>
  <c r="C144" i="64"/>
  <c r="V144" i="64" s="1"/>
  <c r="B144" i="64"/>
  <c r="AH144" i="64" s="1"/>
  <c r="AC143" i="64"/>
  <c r="Q143" i="64"/>
  <c r="C143" i="64"/>
  <c r="AB143" i="64" s="1"/>
  <c r="B143" i="64"/>
  <c r="AH142" i="64"/>
  <c r="AC142" i="64"/>
  <c r="V142" i="64"/>
  <c r="Q142" i="64"/>
  <c r="R142" i="64" s="1"/>
  <c r="N142" i="64"/>
  <c r="H142" i="64"/>
  <c r="C142" i="64"/>
  <c r="Z142" i="64" s="1"/>
  <c r="B142" i="64"/>
  <c r="AL142" i="64" s="1"/>
  <c r="AC141" i="64"/>
  <c r="Q141" i="64"/>
  <c r="J141" i="64"/>
  <c r="C141" i="64"/>
  <c r="X141" i="64" s="1"/>
  <c r="B141" i="64"/>
  <c r="H141" i="64" s="1"/>
  <c r="AC140" i="64"/>
  <c r="Q140" i="64"/>
  <c r="C140" i="64"/>
  <c r="V140" i="64" s="1"/>
  <c r="B140" i="64"/>
  <c r="AK133" i="64"/>
  <c r="AG133" i="64"/>
  <c r="AE133" i="64"/>
  <c r="AA133" i="64"/>
  <c r="Y133" i="64"/>
  <c r="W133" i="64"/>
  <c r="U133" i="64"/>
  <c r="S133" i="64"/>
  <c r="O133" i="64"/>
  <c r="M133" i="64"/>
  <c r="K133" i="64"/>
  <c r="I133" i="64"/>
  <c r="G133" i="64"/>
  <c r="E133" i="64"/>
  <c r="AC132" i="64"/>
  <c r="Q132" i="64"/>
  <c r="L132" i="64"/>
  <c r="F132" i="64"/>
  <c r="C132" i="64"/>
  <c r="AB132" i="64" s="1"/>
  <c r="B132" i="64"/>
  <c r="P132" i="64" s="1"/>
  <c r="AC131" i="64"/>
  <c r="Q131" i="64"/>
  <c r="C131" i="64"/>
  <c r="Z131" i="64" s="1"/>
  <c r="B131" i="64"/>
  <c r="N131" i="64" s="1"/>
  <c r="AC130" i="64"/>
  <c r="Q130" i="64"/>
  <c r="C130" i="64"/>
  <c r="X130" i="64" s="1"/>
  <c r="B130" i="64"/>
  <c r="AC129" i="64"/>
  <c r="Q129" i="64"/>
  <c r="C129" i="64"/>
  <c r="B129" i="64"/>
  <c r="AC128" i="64"/>
  <c r="Q128" i="64"/>
  <c r="N128" i="64"/>
  <c r="C128" i="64"/>
  <c r="AB128" i="64" s="1"/>
  <c r="B128" i="64"/>
  <c r="P128" i="64" s="1"/>
  <c r="AC127" i="64"/>
  <c r="Q127" i="64"/>
  <c r="P127" i="64"/>
  <c r="C127" i="64"/>
  <c r="T127" i="64" s="1"/>
  <c r="B127" i="64"/>
  <c r="N127" i="64" s="1"/>
  <c r="AL126" i="64"/>
  <c r="AC126" i="64"/>
  <c r="Q126" i="64"/>
  <c r="L126" i="64"/>
  <c r="F126" i="64"/>
  <c r="C126" i="64"/>
  <c r="X126" i="64" s="1"/>
  <c r="B126" i="64"/>
  <c r="N126" i="64" s="1"/>
  <c r="AC125" i="64"/>
  <c r="T125" i="64"/>
  <c r="Q125" i="64"/>
  <c r="C125" i="64"/>
  <c r="X125" i="64" s="1"/>
  <c r="B125" i="64"/>
  <c r="J125" i="64" s="1"/>
  <c r="AC124" i="64"/>
  <c r="Q124" i="64"/>
  <c r="C124" i="64"/>
  <c r="Z124" i="64" s="1"/>
  <c r="B124" i="64"/>
  <c r="AH124" i="64" s="1"/>
  <c r="AC123" i="64"/>
  <c r="Q123" i="64"/>
  <c r="J123" i="64"/>
  <c r="C123" i="64"/>
  <c r="B123" i="64"/>
  <c r="AC122" i="64"/>
  <c r="Q122" i="64"/>
  <c r="C122" i="64"/>
  <c r="AD122" i="64" s="1"/>
  <c r="B122" i="64"/>
  <c r="AH121" i="64"/>
  <c r="AC121" i="64"/>
  <c r="AD121" i="64" s="1"/>
  <c r="Q121" i="64"/>
  <c r="R121" i="64" s="1"/>
  <c r="C121" i="64"/>
  <c r="Z121" i="64" s="1"/>
  <c r="B121" i="64"/>
  <c r="AC120" i="64"/>
  <c r="AD120" i="64" s="1"/>
  <c r="Q120" i="64"/>
  <c r="L120" i="64"/>
  <c r="H120" i="64"/>
  <c r="C120" i="64"/>
  <c r="X120" i="64" s="1"/>
  <c r="B120" i="64"/>
  <c r="AL120" i="64" s="1"/>
  <c r="AC119" i="64"/>
  <c r="Z119" i="64"/>
  <c r="Q119" i="64"/>
  <c r="H119" i="64"/>
  <c r="C119" i="64"/>
  <c r="T119" i="64" s="1"/>
  <c r="B119" i="64"/>
  <c r="AH119" i="64" s="1"/>
  <c r="AC118" i="64"/>
  <c r="Q118" i="64"/>
  <c r="R118" i="64" s="1"/>
  <c r="H118" i="64"/>
  <c r="F118" i="64"/>
  <c r="C118" i="64"/>
  <c r="B118" i="64"/>
  <c r="P118" i="64" s="1"/>
  <c r="AK111" i="64"/>
  <c r="AG111" i="64"/>
  <c r="AE111" i="64"/>
  <c r="AA111" i="64"/>
  <c r="Y111" i="64"/>
  <c r="W111" i="64"/>
  <c r="U111" i="64"/>
  <c r="S111" i="64"/>
  <c r="O111" i="64"/>
  <c r="M111" i="64"/>
  <c r="K111" i="64"/>
  <c r="I111" i="64"/>
  <c r="G111" i="64"/>
  <c r="E111" i="64"/>
  <c r="AC110" i="64"/>
  <c r="Q110" i="64"/>
  <c r="C110" i="64"/>
  <c r="AB110" i="64" s="1"/>
  <c r="B110" i="64"/>
  <c r="AC109" i="64"/>
  <c r="Q109" i="64"/>
  <c r="N109" i="64"/>
  <c r="C109" i="64"/>
  <c r="B109" i="64"/>
  <c r="AL109" i="64" s="1"/>
  <c r="AC108" i="64"/>
  <c r="Q108" i="64"/>
  <c r="C108" i="64"/>
  <c r="V108" i="64" s="1"/>
  <c r="B108" i="64"/>
  <c r="AC107" i="64"/>
  <c r="Q107" i="64"/>
  <c r="R107" i="64" s="1"/>
  <c r="P107" i="64"/>
  <c r="H107" i="64"/>
  <c r="F107" i="64"/>
  <c r="C107" i="64"/>
  <c r="AB107" i="64" s="1"/>
  <c r="B107" i="64"/>
  <c r="AL107" i="64" s="1"/>
  <c r="AC106" i="64"/>
  <c r="Q106" i="64"/>
  <c r="C106" i="64"/>
  <c r="B106" i="64"/>
  <c r="AC105" i="64"/>
  <c r="AD105" i="64" s="1"/>
  <c r="X105" i="64"/>
  <c r="Q105" i="64"/>
  <c r="C105" i="64"/>
  <c r="Z105" i="64" s="1"/>
  <c r="B105" i="64"/>
  <c r="AC104" i="64"/>
  <c r="Q104" i="64"/>
  <c r="J104" i="64"/>
  <c r="C104" i="64"/>
  <c r="V104" i="64" s="1"/>
  <c r="B104" i="64"/>
  <c r="H104" i="64" s="1"/>
  <c r="AC103" i="64"/>
  <c r="Q103" i="64"/>
  <c r="C103" i="64"/>
  <c r="AB103" i="64" s="1"/>
  <c r="B103" i="64"/>
  <c r="AC102" i="64"/>
  <c r="Z102" i="64"/>
  <c r="Q102" i="64"/>
  <c r="C102" i="64"/>
  <c r="AB102" i="64" s="1"/>
  <c r="B102" i="64"/>
  <c r="AC101" i="64"/>
  <c r="AD101" i="64" s="1"/>
  <c r="AB101" i="64"/>
  <c r="Q101" i="64"/>
  <c r="J101" i="64"/>
  <c r="C101" i="64"/>
  <c r="Z101" i="64" s="1"/>
  <c r="B101" i="64"/>
  <c r="AL101" i="64" s="1"/>
  <c r="AC100" i="64"/>
  <c r="Q100" i="64"/>
  <c r="C100" i="64"/>
  <c r="X100" i="64" s="1"/>
  <c r="B100" i="64"/>
  <c r="H100" i="64" s="1"/>
  <c r="AC99" i="64"/>
  <c r="Q99" i="64"/>
  <c r="C99" i="64"/>
  <c r="AB99" i="64" s="1"/>
  <c r="B99" i="64"/>
  <c r="N99" i="64" s="1"/>
  <c r="AC98" i="64"/>
  <c r="Q98" i="64"/>
  <c r="C98" i="64"/>
  <c r="B98" i="64"/>
  <c r="AC97" i="64"/>
  <c r="T97" i="64"/>
  <c r="Q97" i="64"/>
  <c r="C97" i="64"/>
  <c r="Z97" i="64" s="1"/>
  <c r="B97" i="64"/>
  <c r="AC96" i="64"/>
  <c r="Q96" i="64"/>
  <c r="C96" i="64"/>
  <c r="B96" i="64"/>
  <c r="H96" i="64" s="1"/>
  <c r="AK89" i="64"/>
  <c r="AG89" i="64"/>
  <c r="AE89" i="64"/>
  <c r="AA89" i="64"/>
  <c r="Y89" i="64"/>
  <c r="U89" i="64"/>
  <c r="S89" i="64"/>
  <c r="O89" i="64"/>
  <c r="M89" i="64"/>
  <c r="K89" i="64"/>
  <c r="I89" i="64"/>
  <c r="G89" i="64"/>
  <c r="E89" i="64"/>
  <c r="AC88" i="64"/>
  <c r="Q88" i="64"/>
  <c r="C88" i="64"/>
  <c r="T88" i="64" s="1"/>
  <c r="B88" i="64"/>
  <c r="AC87" i="64"/>
  <c r="Q87" i="64"/>
  <c r="R87" i="64" s="1"/>
  <c r="C87" i="64"/>
  <c r="B87" i="64"/>
  <c r="AH87" i="64" s="1"/>
  <c r="AC86" i="64"/>
  <c r="Q86" i="64"/>
  <c r="C86" i="64"/>
  <c r="B86" i="64"/>
  <c r="AC85" i="64"/>
  <c r="V85" i="64"/>
  <c r="Q85" i="64"/>
  <c r="R85" i="64" s="1"/>
  <c r="C85" i="64"/>
  <c r="X85" i="64" s="1"/>
  <c r="B85" i="64"/>
  <c r="AC84" i="64"/>
  <c r="Q84" i="64"/>
  <c r="C84" i="64"/>
  <c r="X84" i="64" s="1"/>
  <c r="B84" i="64"/>
  <c r="P84" i="64" s="1"/>
  <c r="AC83" i="64"/>
  <c r="Q83" i="64"/>
  <c r="H83" i="64"/>
  <c r="C83" i="64"/>
  <c r="X83" i="64" s="1"/>
  <c r="B83" i="64"/>
  <c r="F83" i="64" s="1"/>
  <c r="AC82" i="64"/>
  <c r="Q82" i="64"/>
  <c r="C82" i="64"/>
  <c r="V82" i="64" s="1"/>
  <c r="B82" i="64"/>
  <c r="H82" i="64" s="1"/>
  <c r="AC81" i="64"/>
  <c r="Q81" i="64"/>
  <c r="C81" i="64"/>
  <c r="X81" i="64" s="1"/>
  <c r="B81" i="64"/>
  <c r="L81" i="64" s="1"/>
  <c r="AC80" i="64"/>
  <c r="Q80" i="64"/>
  <c r="C80" i="64"/>
  <c r="V80" i="64" s="1"/>
  <c r="B80" i="64"/>
  <c r="AC79" i="64"/>
  <c r="Q79" i="64"/>
  <c r="N79" i="64"/>
  <c r="C79" i="64"/>
  <c r="V79" i="64" s="1"/>
  <c r="B79" i="64"/>
  <c r="AC78" i="64"/>
  <c r="Q78" i="64"/>
  <c r="C78" i="64"/>
  <c r="Z78" i="64" s="1"/>
  <c r="B78" i="64"/>
  <c r="AC77" i="64"/>
  <c r="Q77" i="64"/>
  <c r="C77" i="64"/>
  <c r="T77" i="64" s="1"/>
  <c r="B77" i="64"/>
  <c r="AH77" i="64" s="1"/>
  <c r="AC76" i="64"/>
  <c r="Q76" i="64"/>
  <c r="C76" i="64"/>
  <c r="AB76" i="64" s="1"/>
  <c r="B76" i="64"/>
  <c r="AC75" i="64"/>
  <c r="Q75" i="64"/>
  <c r="L75" i="64"/>
  <c r="C75" i="64"/>
  <c r="B75" i="64"/>
  <c r="F75" i="64" s="1"/>
  <c r="AC74" i="64"/>
  <c r="Q74" i="64"/>
  <c r="C74" i="64"/>
  <c r="T74" i="64" s="1"/>
  <c r="B74" i="64"/>
  <c r="AH74" i="64" s="1"/>
  <c r="AK67" i="64"/>
  <c r="AG67" i="64"/>
  <c r="AE67" i="64"/>
  <c r="AA67" i="64"/>
  <c r="Y67" i="64"/>
  <c r="W67" i="64"/>
  <c r="U67" i="64"/>
  <c r="S67" i="64"/>
  <c r="O67" i="64"/>
  <c r="M67" i="64"/>
  <c r="K67" i="64"/>
  <c r="I67" i="64"/>
  <c r="G67" i="64"/>
  <c r="E67" i="64"/>
  <c r="AC66" i="64"/>
  <c r="Z66" i="64"/>
  <c r="Q66" i="64"/>
  <c r="J66" i="64"/>
  <c r="C66" i="64"/>
  <c r="B66" i="64"/>
  <c r="P66" i="64" s="1"/>
  <c r="AC65" i="64"/>
  <c r="Q65" i="64"/>
  <c r="C65" i="64"/>
  <c r="B65" i="64"/>
  <c r="AC64" i="64"/>
  <c r="Q64" i="64"/>
  <c r="C64" i="64"/>
  <c r="Z64" i="64" s="1"/>
  <c r="B64" i="64"/>
  <c r="AL64" i="64" s="1"/>
  <c r="AH63" i="64"/>
  <c r="AC63" i="64"/>
  <c r="Q63" i="64"/>
  <c r="J63" i="64"/>
  <c r="F63" i="64"/>
  <c r="C63" i="64"/>
  <c r="V63" i="64" s="1"/>
  <c r="B63" i="64"/>
  <c r="H63" i="64" s="1"/>
  <c r="AC62" i="64"/>
  <c r="Q62" i="64"/>
  <c r="C62" i="64"/>
  <c r="X62" i="64" s="1"/>
  <c r="B62" i="64"/>
  <c r="N62" i="64" s="1"/>
  <c r="AC61" i="64"/>
  <c r="Q61" i="64"/>
  <c r="C61" i="64"/>
  <c r="B61" i="64"/>
  <c r="AC60" i="64"/>
  <c r="Q60" i="64"/>
  <c r="C60" i="64"/>
  <c r="Z60" i="64" s="1"/>
  <c r="B60" i="64"/>
  <c r="AL60" i="64" s="1"/>
  <c r="AC59" i="64"/>
  <c r="Q59" i="64"/>
  <c r="F59" i="64"/>
  <c r="C59" i="64"/>
  <c r="V59" i="64" s="1"/>
  <c r="B59" i="64"/>
  <c r="H59" i="64" s="1"/>
  <c r="AC58" i="64"/>
  <c r="Q58" i="64"/>
  <c r="R58" i="64" s="1"/>
  <c r="P58" i="64"/>
  <c r="H58" i="64"/>
  <c r="F58" i="64"/>
  <c r="C58" i="64"/>
  <c r="X58" i="64" s="1"/>
  <c r="B58" i="64"/>
  <c r="N58" i="64" s="1"/>
  <c r="AC57" i="64"/>
  <c r="Q57" i="64"/>
  <c r="C57" i="64"/>
  <c r="B57" i="64"/>
  <c r="AC56" i="64"/>
  <c r="AB56" i="64"/>
  <c r="V56" i="64"/>
  <c r="Q56" i="64"/>
  <c r="C56" i="64"/>
  <c r="Z56" i="64" s="1"/>
  <c r="B56" i="64"/>
  <c r="AL56" i="64" s="1"/>
  <c r="AC55" i="64"/>
  <c r="Q55" i="64"/>
  <c r="F55" i="64"/>
  <c r="C55" i="64"/>
  <c r="B55" i="64"/>
  <c r="H55" i="64" s="1"/>
  <c r="AC54" i="64"/>
  <c r="X54" i="64"/>
  <c r="V54" i="64"/>
  <c r="T54" i="64"/>
  <c r="Q54" i="64"/>
  <c r="C54" i="64"/>
  <c r="Z54" i="64" s="1"/>
  <c r="B54" i="64"/>
  <c r="N54" i="64" s="1"/>
  <c r="AC53" i="64"/>
  <c r="Z53" i="64"/>
  <c r="Q53" i="64"/>
  <c r="C53" i="64"/>
  <c r="B53" i="64"/>
  <c r="AC52" i="64"/>
  <c r="Q52" i="64"/>
  <c r="R52" i="64" s="1"/>
  <c r="N52" i="64"/>
  <c r="C52" i="64"/>
  <c r="Z52" i="64" s="1"/>
  <c r="B52" i="64"/>
  <c r="AL52" i="64" s="1"/>
  <c r="AK44" i="64"/>
  <c r="AE44" i="64"/>
  <c r="Y44" i="64"/>
  <c r="W44" i="64"/>
  <c r="U44" i="64"/>
  <c r="S44" i="64"/>
  <c r="O44" i="64"/>
  <c r="M44" i="64"/>
  <c r="K44" i="64"/>
  <c r="I44" i="64"/>
  <c r="G44" i="64"/>
  <c r="E44" i="64"/>
  <c r="AC43" i="64"/>
  <c r="Q43" i="64"/>
  <c r="C43" i="64"/>
  <c r="V43" i="64" s="1"/>
  <c r="B43" i="64"/>
  <c r="N43" i="64" s="1"/>
  <c r="AC42" i="64"/>
  <c r="Q42" i="64"/>
  <c r="C42" i="64"/>
  <c r="V42" i="64" s="1"/>
  <c r="B42" i="64"/>
  <c r="L42" i="64" s="1"/>
  <c r="AC41" i="64"/>
  <c r="Q41" i="64"/>
  <c r="C41" i="64"/>
  <c r="V41" i="64" s="1"/>
  <c r="B41" i="64"/>
  <c r="AL41" i="64" s="1"/>
  <c r="AC40" i="64"/>
  <c r="Q40" i="64"/>
  <c r="C40" i="64"/>
  <c r="AB40" i="64" s="1"/>
  <c r="B40" i="64"/>
  <c r="AL40" i="64" s="1"/>
  <c r="AC39" i="64"/>
  <c r="Q39" i="64"/>
  <c r="C39" i="64"/>
  <c r="B39" i="64"/>
  <c r="AH39" i="64" s="1"/>
  <c r="AC38" i="64"/>
  <c r="Q38" i="64"/>
  <c r="N38" i="64"/>
  <c r="C38" i="64"/>
  <c r="X38" i="64" s="1"/>
  <c r="B38" i="64"/>
  <c r="P38" i="64" s="1"/>
  <c r="AC37" i="64"/>
  <c r="Q37" i="64"/>
  <c r="C37" i="64"/>
  <c r="V37" i="64" s="1"/>
  <c r="B37" i="64"/>
  <c r="AL36" i="64"/>
  <c r="AC36" i="64"/>
  <c r="Q36" i="64"/>
  <c r="N36" i="64"/>
  <c r="J36" i="64"/>
  <c r="C36" i="64"/>
  <c r="Z36" i="64" s="1"/>
  <c r="B36" i="64"/>
  <c r="P36" i="64" s="1"/>
  <c r="AC35" i="64"/>
  <c r="Q35" i="64"/>
  <c r="C35" i="64"/>
  <c r="V35" i="64" s="1"/>
  <c r="B35" i="64"/>
  <c r="AC34" i="64"/>
  <c r="AD34" i="64" s="1"/>
  <c r="Q34" i="64"/>
  <c r="C34" i="64"/>
  <c r="B34" i="64"/>
  <c r="AL34" i="64" s="1"/>
  <c r="AC33" i="64"/>
  <c r="Q33" i="64"/>
  <c r="R33" i="64" s="1"/>
  <c r="L33" i="64"/>
  <c r="H33" i="64"/>
  <c r="C33" i="64"/>
  <c r="V33" i="64" s="1"/>
  <c r="B33" i="64"/>
  <c r="AH33" i="64" s="1"/>
  <c r="AC32" i="64"/>
  <c r="Z32" i="64"/>
  <c r="Q32" i="64"/>
  <c r="P32" i="64"/>
  <c r="C32" i="64"/>
  <c r="AB32" i="64" s="1"/>
  <c r="B32" i="64"/>
  <c r="AC31" i="64"/>
  <c r="Q31" i="64"/>
  <c r="C31" i="64"/>
  <c r="AB31" i="64" s="1"/>
  <c r="B31" i="64"/>
  <c r="N31" i="64" s="1"/>
  <c r="AL30" i="64"/>
  <c r="AC30" i="64"/>
  <c r="Q30" i="64"/>
  <c r="P30" i="64"/>
  <c r="J30" i="64"/>
  <c r="F30" i="64"/>
  <c r="C30" i="64"/>
  <c r="V30" i="64" s="1"/>
  <c r="B30" i="64"/>
  <c r="L30" i="64" s="1"/>
  <c r="AC29" i="64"/>
  <c r="Q29" i="64"/>
  <c r="C29" i="64"/>
  <c r="B29" i="64"/>
  <c r="L29" i="64" s="1"/>
  <c r="AK20" i="64"/>
  <c r="AL20" i="64" s="1"/>
  <c r="AG20" i="64"/>
  <c r="AE20" i="64"/>
  <c r="AA20" i="64"/>
  <c r="Y20" i="64"/>
  <c r="W20" i="64"/>
  <c r="U20" i="64"/>
  <c r="S20" i="64"/>
  <c r="O20" i="64"/>
  <c r="M20" i="64"/>
  <c r="K20" i="64"/>
  <c r="I20" i="64"/>
  <c r="G20" i="64"/>
  <c r="E20" i="64"/>
  <c r="C20" i="64"/>
  <c r="B20" i="64"/>
  <c r="AK19" i="64"/>
  <c r="AL19" i="64" s="1"/>
  <c r="AG19" i="64"/>
  <c r="AE19" i="64"/>
  <c r="AA19" i="64"/>
  <c r="Y19" i="64"/>
  <c r="W19" i="64"/>
  <c r="U19" i="64"/>
  <c r="S19" i="64"/>
  <c r="O19" i="64"/>
  <c r="M19" i="64"/>
  <c r="K19" i="64"/>
  <c r="I19" i="64"/>
  <c r="G19" i="64"/>
  <c r="E19" i="64"/>
  <c r="C19" i="64"/>
  <c r="B19" i="64"/>
  <c r="AK18" i="64"/>
  <c r="AG18" i="64"/>
  <c r="AE18" i="64"/>
  <c r="AA18" i="64"/>
  <c r="Y18" i="64"/>
  <c r="W18" i="64"/>
  <c r="U18" i="64"/>
  <c r="S18" i="64"/>
  <c r="O18" i="64"/>
  <c r="M18" i="64"/>
  <c r="K18" i="64"/>
  <c r="I18" i="64"/>
  <c r="G18" i="64"/>
  <c r="E18" i="64"/>
  <c r="C18" i="64"/>
  <c r="B18" i="64"/>
  <c r="AK17" i="64"/>
  <c r="AG17" i="64"/>
  <c r="AE17" i="64"/>
  <c r="AA17" i="64"/>
  <c r="Y17" i="64"/>
  <c r="W17" i="64"/>
  <c r="U17" i="64"/>
  <c r="S17" i="64"/>
  <c r="O17" i="64"/>
  <c r="M17" i="64"/>
  <c r="K17" i="64"/>
  <c r="I17" i="64"/>
  <c r="J17" i="64" s="1"/>
  <c r="G17" i="64"/>
  <c r="E17" i="64"/>
  <c r="C17" i="64"/>
  <c r="B17" i="64"/>
  <c r="AK16" i="64"/>
  <c r="AG16" i="64"/>
  <c r="AE16" i="64"/>
  <c r="AA16" i="64"/>
  <c r="Y16" i="64"/>
  <c r="W16" i="64"/>
  <c r="X16" i="64" s="1"/>
  <c r="U16" i="64"/>
  <c r="S16" i="64"/>
  <c r="O16" i="64"/>
  <c r="M16" i="64"/>
  <c r="K16" i="64"/>
  <c r="I16" i="64"/>
  <c r="G16" i="64"/>
  <c r="E16" i="64"/>
  <c r="F16" i="64" s="1"/>
  <c r="C16" i="64"/>
  <c r="B16" i="64"/>
  <c r="AK15" i="64"/>
  <c r="AG15" i="64"/>
  <c r="AE15" i="64"/>
  <c r="AA15" i="64"/>
  <c r="Y15" i="64"/>
  <c r="Z15" i="64" s="1"/>
  <c r="W15" i="64"/>
  <c r="U15" i="64"/>
  <c r="S15" i="64"/>
  <c r="O15" i="64"/>
  <c r="M15" i="64"/>
  <c r="K15" i="64"/>
  <c r="I15" i="64"/>
  <c r="G15" i="64"/>
  <c r="E15" i="64"/>
  <c r="C15" i="64"/>
  <c r="B15" i="64"/>
  <c r="AK14" i="64"/>
  <c r="AL14" i="64" s="1"/>
  <c r="AG14" i="64"/>
  <c r="AE14" i="64"/>
  <c r="AA14" i="64"/>
  <c r="Y14" i="64"/>
  <c r="W14" i="64"/>
  <c r="U14" i="64"/>
  <c r="S14" i="64"/>
  <c r="O14" i="64"/>
  <c r="M14" i="64"/>
  <c r="N14" i="64" s="1"/>
  <c r="K14" i="64"/>
  <c r="I14" i="64"/>
  <c r="G14" i="64"/>
  <c r="E14" i="64"/>
  <c r="C14" i="64"/>
  <c r="B14" i="64"/>
  <c r="AK13" i="64"/>
  <c r="AL13" i="64" s="1"/>
  <c r="AG13" i="64"/>
  <c r="AH13" i="64" s="1"/>
  <c r="AE13" i="64"/>
  <c r="AA13" i="64"/>
  <c r="Y13" i="64"/>
  <c r="W13" i="64"/>
  <c r="U13" i="64"/>
  <c r="S13" i="64"/>
  <c r="O13" i="64"/>
  <c r="M13" i="64"/>
  <c r="K13" i="64"/>
  <c r="I13" i="64"/>
  <c r="J13" i="64" s="1"/>
  <c r="G13" i="64"/>
  <c r="E13" i="64"/>
  <c r="C13" i="64"/>
  <c r="B13" i="64"/>
  <c r="AK12" i="64"/>
  <c r="AL12" i="64" s="1"/>
  <c r="AG12" i="64"/>
  <c r="AE12" i="64"/>
  <c r="AA12" i="64"/>
  <c r="Y12" i="64"/>
  <c r="Z12" i="64" s="1"/>
  <c r="W12" i="64"/>
  <c r="X12" i="64" s="1"/>
  <c r="U12" i="64"/>
  <c r="S12" i="64"/>
  <c r="O12" i="64"/>
  <c r="M12" i="64"/>
  <c r="K12" i="64"/>
  <c r="I12" i="64"/>
  <c r="G12" i="64"/>
  <c r="E12" i="64"/>
  <c r="C12" i="64"/>
  <c r="B12" i="64"/>
  <c r="AK11" i="64"/>
  <c r="AG11" i="64"/>
  <c r="AE11" i="64"/>
  <c r="AA11" i="64"/>
  <c r="Y11" i="64"/>
  <c r="Z11" i="64" s="1"/>
  <c r="W11" i="64"/>
  <c r="U11" i="64"/>
  <c r="S11" i="64"/>
  <c r="O11" i="64"/>
  <c r="M11" i="64"/>
  <c r="K11" i="64"/>
  <c r="I11" i="64"/>
  <c r="G11" i="64"/>
  <c r="E11" i="64"/>
  <c r="C11" i="64"/>
  <c r="B11" i="64"/>
  <c r="AK10" i="64"/>
  <c r="AL10" i="64" s="1"/>
  <c r="AG10" i="64"/>
  <c r="AE10" i="64"/>
  <c r="AA10" i="64"/>
  <c r="Y10" i="64"/>
  <c r="Z10" i="64" s="1"/>
  <c r="W10" i="64"/>
  <c r="X10" i="64" s="1"/>
  <c r="U10" i="64"/>
  <c r="S10" i="64"/>
  <c r="O10" i="64"/>
  <c r="M10" i="64"/>
  <c r="K10" i="64"/>
  <c r="I10" i="64"/>
  <c r="G10" i="64"/>
  <c r="E10" i="64"/>
  <c r="F10" i="64" s="1"/>
  <c r="C10" i="64"/>
  <c r="B10" i="64"/>
  <c r="AK9" i="64"/>
  <c r="AL9" i="64" s="1"/>
  <c r="AG9" i="64"/>
  <c r="AE9" i="64"/>
  <c r="AA9" i="64"/>
  <c r="Y9" i="64"/>
  <c r="Z9" i="64" s="1"/>
  <c r="W9" i="64"/>
  <c r="U9" i="64"/>
  <c r="S9" i="64"/>
  <c r="O9" i="64"/>
  <c r="M9" i="64"/>
  <c r="K9" i="64"/>
  <c r="I9" i="64"/>
  <c r="G9" i="64"/>
  <c r="E9" i="64"/>
  <c r="C9" i="64"/>
  <c r="B9" i="64"/>
  <c r="AK8" i="64"/>
  <c r="AL8" i="64" s="1"/>
  <c r="AG8" i="64"/>
  <c r="AE8" i="64"/>
  <c r="AA8" i="64"/>
  <c r="Y8" i="64"/>
  <c r="Z8" i="64" s="1"/>
  <c r="W8" i="64"/>
  <c r="X8" i="64" s="1"/>
  <c r="U8" i="64"/>
  <c r="S8" i="64"/>
  <c r="O8" i="64"/>
  <c r="M8" i="64"/>
  <c r="K8" i="64"/>
  <c r="I8" i="64"/>
  <c r="G8" i="64"/>
  <c r="E8" i="64"/>
  <c r="F8" i="64" s="1"/>
  <c r="C8" i="64"/>
  <c r="B8" i="64"/>
  <c r="AK7" i="64"/>
  <c r="AG7" i="64"/>
  <c r="AH7" i="64" s="1"/>
  <c r="AE7" i="64"/>
  <c r="AA7" i="64"/>
  <c r="Y7" i="64"/>
  <c r="Z7" i="64" s="1"/>
  <c r="W7" i="64"/>
  <c r="U7" i="64"/>
  <c r="S7" i="64"/>
  <c r="O7" i="64"/>
  <c r="M7" i="64"/>
  <c r="K7" i="64"/>
  <c r="I7" i="64"/>
  <c r="G7" i="64"/>
  <c r="E7" i="64"/>
  <c r="C7" i="64"/>
  <c r="B7" i="64"/>
  <c r="AK6" i="64"/>
  <c r="AL6" i="64" s="1"/>
  <c r="AG6" i="64"/>
  <c r="AE6" i="64"/>
  <c r="AA6" i="64"/>
  <c r="Y6" i="64"/>
  <c r="W6" i="64"/>
  <c r="U6" i="64"/>
  <c r="S6" i="64"/>
  <c r="O6" i="64"/>
  <c r="M6" i="64"/>
  <c r="K6" i="64"/>
  <c r="I6" i="64"/>
  <c r="G6" i="64"/>
  <c r="E6" i="64"/>
  <c r="C6" i="64"/>
  <c r="B6" i="64"/>
  <c r="AH31" i="64" l="1"/>
  <c r="AB33" i="64"/>
  <c r="AL42" i="64"/>
  <c r="AD53" i="64"/>
  <c r="J59" i="64"/>
  <c r="J74" i="64"/>
  <c r="N75" i="64"/>
  <c r="AD76" i="64"/>
  <c r="AD78" i="64"/>
  <c r="L83" i="64"/>
  <c r="J84" i="64"/>
  <c r="AB85" i="64"/>
  <c r="F87" i="64"/>
  <c r="X97" i="64"/>
  <c r="AI118" i="64"/>
  <c r="AD119" i="64"/>
  <c r="AB122" i="64"/>
  <c r="V125" i="64"/>
  <c r="T126" i="64"/>
  <c r="V131" i="64"/>
  <c r="AL144" i="64"/>
  <c r="AI192" i="64"/>
  <c r="AH193" i="64"/>
  <c r="V17" i="64"/>
  <c r="V18" i="64"/>
  <c r="AL31" i="64"/>
  <c r="F42" i="64"/>
  <c r="V52" i="64"/>
  <c r="AL55" i="64"/>
  <c r="N59" i="64"/>
  <c r="H62" i="64"/>
  <c r="AF66" i="64"/>
  <c r="P75" i="64"/>
  <c r="AD80" i="64"/>
  <c r="J82" i="64"/>
  <c r="L84" i="64"/>
  <c r="H87" i="64"/>
  <c r="AD88" i="64"/>
  <c r="F96" i="64"/>
  <c r="AB97" i="64"/>
  <c r="R99" i="64"/>
  <c r="AH118" i="64"/>
  <c r="Z126" i="64"/>
  <c r="V127" i="64"/>
  <c r="T130" i="64"/>
  <c r="AB131" i="64"/>
  <c r="AH132" i="64"/>
  <c r="X154" i="64"/>
  <c r="H165" i="64"/>
  <c r="AD167" i="64"/>
  <c r="F170" i="64"/>
  <c r="P171" i="64"/>
  <c r="F186" i="64"/>
  <c r="J29" i="64"/>
  <c r="N30" i="64"/>
  <c r="F31" i="64"/>
  <c r="H42" i="64"/>
  <c r="X52" i="64"/>
  <c r="AH54" i="64"/>
  <c r="Z58" i="64"/>
  <c r="P59" i="64"/>
  <c r="J62" i="64"/>
  <c r="N63" i="64"/>
  <c r="H66" i="64"/>
  <c r="X74" i="64"/>
  <c r="L82" i="64"/>
  <c r="Z83" i="64"/>
  <c r="R84" i="64"/>
  <c r="N87" i="64"/>
  <c r="AD97" i="64"/>
  <c r="T99" i="64"/>
  <c r="AD103" i="64"/>
  <c r="AH107" i="64"/>
  <c r="F109" i="64"/>
  <c r="Z110" i="64"/>
  <c r="X127" i="64"/>
  <c r="Z130" i="64"/>
  <c r="AL132" i="64"/>
  <c r="N144" i="64"/>
  <c r="H146" i="64"/>
  <c r="P148" i="64"/>
  <c r="R150" i="64"/>
  <c r="Z154" i="64"/>
  <c r="L166" i="64"/>
  <c r="H167" i="64"/>
  <c r="AL167" i="64"/>
  <c r="J170" i="64"/>
  <c r="R171" i="64"/>
  <c r="AH173" i="64"/>
  <c r="V175" i="64"/>
  <c r="J186" i="64"/>
  <c r="AI197" i="64"/>
  <c r="AJ197" i="64" s="1"/>
  <c r="Z16" i="64"/>
  <c r="Z20" i="64"/>
  <c r="N29" i="64"/>
  <c r="J31" i="64"/>
  <c r="F33" i="64"/>
  <c r="J42" i="64"/>
  <c r="J43" i="64"/>
  <c r="H54" i="64"/>
  <c r="P63" i="64"/>
  <c r="Z74" i="64"/>
  <c r="AD83" i="64"/>
  <c r="AD84" i="64"/>
  <c r="H101" i="64"/>
  <c r="T105" i="64"/>
  <c r="H109" i="64"/>
  <c r="AH126" i="64"/>
  <c r="AD129" i="64"/>
  <c r="R144" i="64"/>
  <c r="J145" i="64"/>
  <c r="N146" i="64"/>
  <c r="Z147" i="64"/>
  <c r="J149" i="64"/>
  <c r="F152" i="64"/>
  <c r="L164" i="64"/>
  <c r="X165" i="64"/>
  <c r="N166" i="64"/>
  <c r="J167" i="64"/>
  <c r="N170" i="64"/>
  <c r="V171" i="64"/>
  <c r="AH174" i="64"/>
  <c r="Z175" i="64"/>
  <c r="T185" i="64"/>
  <c r="N186" i="64"/>
  <c r="H189" i="64"/>
  <c r="L190" i="64"/>
  <c r="F193" i="64"/>
  <c r="H194" i="64"/>
  <c r="T196" i="64"/>
  <c r="AH197" i="64"/>
  <c r="L31" i="64"/>
  <c r="P42" i="64"/>
  <c r="L43" i="64"/>
  <c r="P54" i="64"/>
  <c r="AH58" i="64"/>
  <c r="X59" i="64"/>
  <c r="Z62" i="64"/>
  <c r="AH75" i="64"/>
  <c r="AH83" i="64"/>
  <c r="T144" i="64"/>
  <c r="AD150" i="64"/>
  <c r="N167" i="64"/>
  <c r="Z171" i="64"/>
  <c r="AL174" i="64"/>
  <c r="V185" i="64"/>
  <c r="J189" i="64"/>
  <c r="N190" i="64"/>
  <c r="H193" i="64"/>
  <c r="J194" i="64"/>
  <c r="AI196" i="64"/>
  <c r="P31" i="64"/>
  <c r="R42" i="64"/>
  <c r="P43" i="64"/>
  <c r="AD59" i="64"/>
  <c r="AD62" i="64"/>
  <c r="X63" i="64"/>
  <c r="Z81" i="64"/>
  <c r="AL83" i="64"/>
  <c r="AL87" i="64"/>
  <c r="R109" i="64"/>
  <c r="AD143" i="64"/>
  <c r="X144" i="64"/>
  <c r="V146" i="64"/>
  <c r="X148" i="64"/>
  <c r="AD164" i="64"/>
  <c r="P167" i="64"/>
  <c r="N168" i="64"/>
  <c r="AD171" i="64"/>
  <c r="F173" i="64"/>
  <c r="H174" i="64"/>
  <c r="Z185" i="64"/>
  <c r="T186" i="64"/>
  <c r="R189" i="64"/>
  <c r="J193" i="64"/>
  <c r="N194" i="64"/>
  <c r="AH42" i="64"/>
  <c r="AH17" i="64"/>
  <c r="N20" i="64"/>
  <c r="AH30" i="64"/>
  <c r="R31" i="64"/>
  <c r="T32" i="64"/>
  <c r="P33" i="64"/>
  <c r="J52" i="64"/>
  <c r="J55" i="64"/>
  <c r="AH59" i="64"/>
  <c r="AD63" i="64"/>
  <c r="AB66" i="64"/>
  <c r="R97" i="64"/>
  <c r="J100" i="64"/>
  <c r="T101" i="64"/>
  <c r="N107" i="64"/>
  <c r="X108" i="64"/>
  <c r="N118" i="64"/>
  <c r="X119" i="64"/>
  <c r="AB120" i="64"/>
  <c r="L128" i="64"/>
  <c r="P131" i="64"/>
  <c r="Z144" i="64"/>
  <c r="X145" i="64"/>
  <c r="AB148" i="64"/>
  <c r="AI166" i="64"/>
  <c r="R168" i="64"/>
  <c r="AI170" i="64"/>
  <c r="AJ170" i="64" s="1"/>
  <c r="AL171" i="64"/>
  <c r="H173" i="64"/>
  <c r="J174" i="64"/>
  <c r="R188" i="64"/>
  <c r="V189" i="64"/>
  <c r="V190" i="64"/>
  <c r="R193" i="64"/>
  <c r="L198" i="64"/>
  <c r="AD199" i="64"/>
  <c r="P19" i="64"/>
  <c r="AI126" i="64"/>
  <c r="AI131" i="64"/>
  <c r="AJ131" i="64" s="1"/>
  <c r="AI130" i="64"/>
  <c r="AI122" i="64"/>
  <c r="AI132" i="64"/>
  <c r="AJ132" i="64" s="1"/>
  <c r="AI174" i="64"/>
  <c r="AI125" i="64"/>
  <c r="R173" i="64"/>
  <c r="AI189" i="64"/>
  <c r="AJ189" i="64" s="1"/>
  <c r="AI119" i="64"/>
  <c r="AJ119" i="64" s="1"/>
  <c r="P15" i="64"/>
  <c r="AL16" i="64"/>
  <c r="AL105" i="64"/>
  <c r="P105" i="64"/>
  <c r="AH105" i="64"/>
  <c r="N105" i="64"/>
  <c r="J105" i="64"/>
  <c r="H105" i="64"/>
  <c r="F105" i="64"/>
  <c r="Z39" i="64"/>
  <c r="V39" i="64"/>
  <c r="Z109" i="64"/>
  <c r="V109" i="64"/>
  <c r="T109" i="64"/>
  <c r="V193" i="64"/>
  <c r="T193" i="64"/>
  <c r="AL11" i="64"/>
  <c r="Z17" i="64"/>
  <c r="X18" i="64"/>
  <c r="F19" i="64"/>
  <c r="AH29" i="64"/>
  <c r="L34" i="64"/>
  <c r="T37" i="64"/>
  <c r="N39" i="64"/>
  <c r="N40" i="64"/>
  <c r="P41" i="64"/>
  <c r="L55" i="64"/>
  <c r="AD56" i="64"/>
  <c r="H60" i="64"/>
  <c r="L62" i="64"/>
  <c r="AH62" i="64"/>
  <c r="H64" i="64"/>
  <c r="L66" i="64"/>
  <c r="AD66" i="64"/>
  <c r="R105" i="64"/>
  <c r="T140" i="64"/>
  <c r="V149" i="64"/>
  <c r="X149" i="64"/>
  <c r="X152" i="64"/>
  <c r="V152" i="64"/>
  <c r="X153" i="64"/>
  <c r="AD31" i="64"/>
  <c r="AB75" i="64"/>
  <c r="Z75" i="64"/>
  <c r="V75" i="64"/>
  <c r="T75" i="64"/>
  <c r="V7" i="64"/>
  <c r="Z18" i="64"/>
  <c r="Z19" i="64"/>
  <c r="V20" i="64"/>
  <c r="AB29" i="64"/>
  <c r="T29" i="64"/>
  <c r="V29" i="64"/>
  <c r="AL29" i="64"/>
  <c r="AF32" i="64"/>
  <c r="T33" i="64"/>
  <c r="N34" i="64"/>
  <c r="X36" i="64"/>
  <c r="X37" i="64"/>
  <c r="R39" i="64"/>
  <c r="AH43" i="64"/>
  <c r="AB52" i="64"/>
  <c r="N55" i="64"/>
  <c r="H56" i="64"/>
  <c r="N60" i="64"/>
  <c r="P62" i="64"/>
  <c r="N64" i="64"/>
  <c r="L78" i="64"/>
  <c r="J78" i="64"/>
  <c r="AB86" i="64"/>
  <c r="Z86" i="64"/>
  <c r="X86" i="64"/>
  <c r="V86" i="64"/>
  <c r="H108" i="64"/>
  <c r="J108" i="64"/>
  <c r="AD123" i="64"/>
  <c r="AB140" i="64"/>
  <c r="Z140" i="64"/>
  <c r="Z34" i="64"/>
  <c r="V34" i="64"/>
  <c r="N122" i="64"/>
  <c r="AL122" i="64"/>
  <c r="L122" i="64"/>
  <c r="AH122" i="64"/>
  <c r="J122" i="64"/>
  <c r="H122" i="64"/>
  <c r="F122" i="64"/>
  <c r="F6" i="64"/>
  <c r="V8" i="64"/>
  <c r="V9" i="64"/>
  <c r="V10" i="64"/>
  <c r="V11" i="64"/>
  <c r="V12" i="64"/>
  <c r="P13" i="64"/>
  <c r="AH15" i="64"/>
  <c r="N16" i="64"/>
  <c r="J19" i="64"/>
  <c r="F20" i="64"/>
  <c r="X20" i="64"/>
  <c r="H29" i="64"/>
  <c r="X33" i="64"/>
  <c r="AD35" i="64"/>
  <c r="Z37" i="64"/>
  <c r="T38" i="64"/>
  <c r="T39" i="64"/>
  <c r="X40" i="64"/>
  <c r="X41" i="64"/>
  <c r="N42" i="64"/>
  <c r="F43" i="64"/>
  <c r="AL43" i="64"/>
  <c r="H52" i="64"/>
  <c r="F54" i="64"/>
  <c r="AD54" i="64"/>
  <c r="P55" i="64"/>
  <c r="J56" i="64"/>
  <c r="Z59" i="64"/>
  <c r="P60" i="64"/>
  <c r="AD61" i="64"/>
  <c r="R62" i="64"/>
  <c r="Z63" i="64"/>
  <c r="P64" i="64"/>
  <c r="AF65" i="64"/>
  <c r="R66" i="64"/>
  <c r="R81" i="64"/>
  <c r="P85" i="64"/>
  <c r="AL85" i="64"/>
  <c r="N85" i="64"/>
  <c r="AH85" i="64"/>
  <c r="L85" i="64"/>
  <c r="H85" i="64"/>
  <c r="F85" i="64"/>
  <c r="AL97" i="64"/>
  <c r="P97" i="64"/>
  <c r="AH97" i="64"/>
  <c r="N97" i="64"/>
  <c r="J97" i="64"/>
  <c r="H97" i="64"/>
  <c r="F97" i="64"/>
  <c r="AB98" i="64"/>
  <c r="Z98" i="64"/>
  <c r="R122" i="64"/>
  <c r="P124" i="64"/>
  <c r="N124" i="64"/>
  <c r="L124" i="64"/>
  <c r="F124" i="64"/>
  <c r="AL124" i="64"/>
  <c r="AJ130" i="64"/>
  <c r="N130" i="64"/>
  <c r="AL130" i="64"/>
  <c r="L130" i="64"/>
  <c r="AH130" i="64"/>
  <c r="F130" i="64"/>
  <c r="P192" i="64"/>
  <c r="AH192" i="64"/>
  <c r="H192" i="64"/>
  <c r="F192" i="64"/>
  <c r="X31" i="64"/>
  <c r="V31" i="64"/>
  <c r="AB123" i="64"/>
  <c r="Z123" i="64"/>
  <c r="X123" i="64"/>
  <c r="V123" i="64"/>
  <c r="T123" i="64"/>
  <c r="AB129" i="64"/>
  <c r="X129" i="64"/>
  <c r="V129" i="64"/>
  <c r="T129" i="64"/>
  <c r="V13" i="64"/>
  <c r="L19" i="64"/>
  <c r="X32" i="64"/>
  <c r="V32" i="64"/>
  <c r="Z33" i="64"/>
  <c r="T34" i="64"/>
  <c r="AB37" i="64"/>
  <c r="AB39" i="64"/>
  <c r="AD41" i="64"/>
  <c r="N56" i="64"/>
  <c r="T58" i="64"/>
  <c r="R60" i="64"/>
  <c r="T62" i="64"/>
  <c r="R64" i="64"/>
  <c r="N66" i="64"/>
  <c r="AL66" i="64"/>
  <c r="AH66" i="64"/>
  <c r="T66" i="64"/>
  <c r="P77" i="64"/>
  <c r="J77" i="64"/>
  <c r="H77" i="64"/>
  <c r="F77" i="64"/>
  <c r="AF169" i="64"/>
  <c r="T169" i="64"/>
  <c r="Z38" i="64"/>
  <c r="V38" i="64"/>
  <c r="X14" i="64"/>
  <c r="V15" i="64"/>
  <c r="N18" i="64"/>
  <c r="X34" i="64"/>
  <c r="T36" i="64"/>
  <c r="V36" i="64"/>
  <c r="AD37" i="64"/>
  <c r="AB38" i="64"/>
  <c r="AD39" i="64"/>
  <c r="AD40" i="64"/>
  <c r="P56" i="64"/>
  <c r="V58" i="64"/>
  <c r="V60" i="64"/>
  <c r="V62" i="64"/>
  <c r="V64" i="64"/>
  <c r="V66" i="64"/>
  <c r="X75" i="64"/>
  <c r="N103" i="64"/>
  <c r="P103" i="64"/>
  <c r="AH103" i="64"/>
  <c r="F103" i="64"/>
  <c r="X109" i="64"/>
  <c r="AI176" i="64"/>
  <c r="R176" i="64"/>
  <c r="P185" i="64"/>
  <c r="AL185" i="64"/>
  <c r="L185" i="64"/>
  <c r="AH185" i="64"/>
  <c r="J185" i="64"/>
  <c r="H185" i="64"/>
  <c r="F185" i="64"/>
  <c r="AB186" i="64"/>
  <c r="Z186" i="64"/>
  <c r="X186" i="64"/>
  <c r="X193" i="64"/>
  <c r="AB153" i="64"/>
  <c r="T153" i="64"/>
  <c r="T40" i="64"/>
  <c r="V40" i="64"/>
  <c r="AD58" i="64"/>
  <c r="P81" i="64"/>
  <c r="N81" i="64"/>
  <c r="AL81" i="64"/>
  <c r="H81" i="64"/>
  <c r="AH81" i="64"/>
  <c r="F81" i="64"/>
  <c r="J9" i="64"/>
  <c r="Z13" i="64"/>
  <c r="Z14" i="64"/>
  <c r="V16" i="64"/>
  <c r="P17" i="64"/>
  <c r="AL18" i="64"/>
  <c r="AH19" i="64"/>
  <c r="P29" i="64"/>
  <c r="H30" i="64"/>
  <c r="Z31" i="64"/>
  <c r="AI33" i="64"/>
  <c r="AJ33" i="64" s="1"/>
  <c r="AB34" i="64"/>
  <c r="H36" i="64"/>
  <c r="AD38" i="64"/>
  <c r="AH40" i="64"/>
  <c r="P52" i="64"/>
  <c r="R54" i="64"/>
  <c r="AH55" i="64"/>
  <c r="R56" i="64"/>
  <c r="L59" i="64"/>
  <c r="AL59" i="64"/>
  <c r="AB60" i="64"/>
  <c r="F62" i="64"/>
  <c r="L63" i="64"/>
  <c r="AL63" i="64"/>
  <c r="AB64" i="64"/>
  <c r="F66" i="64"/>
  <c r="X66" i="64"/>
  <c r="AD75" i="64"/>
  <c r="N77" i="64"/>
  <c r="P79" i="64"/>
  <c r="L79" i="64"/>
  <c r="AL79" i="64"/>
  <c r="H79" i="64"/>
  <c r="AH79" i="64"/>
  <c r="F79" i="64"/>
  <c r="X103" i="64"/>
  <c r="V103" i="64"/>
  <c r="T103" i="64"/>
  <c r="AB106" i="64"/>
  <c r="Z106" i="64"/>
  <c r="AB109" i="64"/>
  <c r="AL140" i="64"/>
  <c r="P140" i="64"/>
  <c r="AH140" i="64"/>
  <c r="N140" i="64"/>
  <c r="L140" i="64"/>
  <c r="H140" i="64"/>
  <c r="F140" i="64"/>
  <c r="Z150" i="64"/>
  <c r="V150" i="64"/>
  <c r="T150" i="64"/>
  <c r="L153" i="64"/>
  <c r="AL153" i="64"/>
  <c r="J153" i="64"/>
  <c r="AH153" i="64"/>
  <c r="H153" i="64"/>
  <c r="F153" i="64"/>
  <c r="Z193" i="64"/>
  <c r="AB74" i="64"/>
  <c r="AL75" i="64"/>
  <c r="AF81" i="64"/>
  <c r="P82" i="64"/>
  <c r="N83" i="64"/>
  <c r="Z85" i="64"/>
  <c r="L87" i="64"/>
  <c r="V97" i="64"/>
  <c r="V99" i="64"/>
  <c r="N101" i="64"/>
  <c r="AH101" i="64"/>
  <c r="V105" i="64"/>
  <c r="AD109" i="64"/>
  <c r="L118" i="64"/>
  <c r="AL118" i="64"/>
  <c r="N120" i="64"/>
  <c r="AH120" i="64"/>
  <c r="V122" i="64"/>
  <c r="Z127" i="64"/>
  <c r="AI128" i="64"/>
  <c r="AJ128" i="64" s="1"/>
  <c r="R129" i="64"/>
  <c r="T131" i="64"/>
  <c r="J132" i="64"/>
  <c r="P142" i="64"/>
  <c r="L144" i="64"/>
  <c r="AB144" i="64"/>
  <c r="P146" i="64"/>
  <c r="J148" i="64"/>
  <c r="Z148" i="64"/>
  <c r="L149" i="64"/>
  <c r="H150" i="64"/>
  <c r="AH150" i="64"/>
  <c r="N152" i="64"/>
  <c r="AF153" i="64"/>
  <c r="L154" i="64"/>
  <c r="AB154" i="64"/>
  <c r="Z163" i="64"/>
  <c r="AB164" i="64"/>
  <c r="J166" i="64"/>
  <c r="AH166" i="64"/>
  <c r="AB167" i="64"/>
  <c r="H170" i="64"/>
  <c r="AH170" i="64"/>
  <c r="T171" i="64"/>
  <c r="J173" i="64"/>
  <c r="AJ174" i="64"/>
  <c r="X175" i="64"/>
  <c r="P177" i="64"/>
  <c r="AI177" i="64"/>
  <c r="AJ177" i="64" s="1"/>
  <c r="H186" i="64"/>
  <c r="AI187" i="64"/>
  <c r="L189" i="64"/>
  <c r="AL189" i="64"/>
  <c r="P190" i="64"/>
  <c r="AH190" i="64"/>
  <c r="AI193" i="64"/>
  <c r="AJ193" i="64" s="1"/>
  <c r="L194" i="64"/>
  <c r="AB194" i="64"/>
  <c r="L197" i="64"/>
  <c r="AL197" i="64"/>
  <c r="P198" i="64"/>
  <c r="AH198" i="64"/>
  <c r="AD74" i="64"/>
  <c r="R82" i="64"/>
  <c r="P83" i="64"/>
  <c r="R88" i="64"/>
  <c r="AD98" i="64"/>
  <c r="X99" i="64"/>
  <c r="P101" i="64"/>
  <c r="AD106" i="64"/>
  <c r="T107" i="64"/>
  <c r="P120" i="64"/>
  <c r="AB127" i="64"/>
  <c r="R128" i="64"/>
  <c r="V174" i="64"/>
  <c r="AF187" i="64"/>
  <c r="AI188" i="64"/>
  <c r="AJ188" i="64" s="1"/>
  <c r="R190" i="64"/>
  <c r="AL190" i="64"/>
  <c r="R198" i="64"/>
  <c r="AL198" i="64"/>
  <c r="H74" i="64"/>
  <c r="AD82" i="64"/>
  <c r="H84" i="64"/>
  <c r="AD85" i="64"/>
  <c r="P87" i="64"/>
  <c r="V88" i="64"/>
  <c r="R101" i="64"/>
  <c r="R103" i="64"/>
  <c r="AB105" i="64"/>
  <c r="V107" i="64"/>
  <c r="P109" i="64"/>
  <c r="AD125" i="64"/>
  <c r="R126" i="64"/>
  <c r="J127" i="64"/>
  <c r="AD127" i="64"/>
  <c r="X131" i="64"/>
  <c r="N132" i="64"/>
  <c r="T142" i="64"/>
  <c r="Z143" i="64"/>
  <c r="P144" i="64"/>
  <c r="T146" i="64"/>
  <c r="N148" i="64"/>
  <c r="AD148" i="64"/>
  <c r="P150" i="64"/>
  <c r="P154" i="64"/>
  <c r="AH154" i="64"/>
  <c r="AH164" i="64"/>
  <c r="AD165" i="64"/>
  <c r="AJ166" i="64"/>
  <c r="L170" i="64"/>
  <c r="AL170" i="64"/>
  <c r="X171" i="64"/>
  <c r="AI172" i="64"/>
  <c r="F174" i="64"/>
  <c r="X174" i="64"/>
  <c r="AI185" i="64"/>
  <c r="AJ185" i="64" s="1"/>
  <c r="L186" i="64"/>
  <c r="AH188" i="64"/>
  <c r="T189" i="64"/>
  <c r="T190" i="64"/>
  <c r="R192" i="64"/>
  <c r="L193" i="64"/>
  <c r="AL193" i="64"/>
  <c r="P194" i="64"/>
  <c r="AH194" i="64"/>
  <c r="AH196" i="64"/>
  <c r="T197" i="64"/>
  <c r="T198" i="64"/>
  <c r="AD86" i="64"/>
  <c r="AD99" i="64"/>
  <c r="X107" i="64"/>
  <c r="R120" i="64"/>
  <c r="H125" i="64"/>
  <c r="R154" i="64"/>
  <c r="AL154" i="64"/>
  <c r="AL164" i="64"/>
  <c r="Z174" i="64"/>
  <c r="AD175" i="64"/>
  <c r="F190" i="64"/>
  <c r="R194" i="64"/>
  <c r="AL194" i="64"/>
  <c r="F196" i="64"/>
  <c r="V197" i="64"/>
  <c r="F198" i="64"/>
  <c r="V198" i="64"/>
  <c r="X76" i="64"/>
  <c r="AB83" i="64"/>
  <c r="AD87" i="64"/>
  <c r="J96" i="64"/>
  <c r="F99" i="64"/>
  <c r="AH99" i="64"/>
  <c r="V101" i="64"/>
  <c r="AJ118" i="64"/>
  <c r="R119" i="64"/>
  <c r="T120" i="64"/>
  <c r="AI124" i="64"/>
  <c r="AJ124" i="64" s="1"/>
  <c r="AJ126" i="64"/>
  <c r="AH128" i="64"/>
  <c r="AD131" i="64"/>
  <c r="R132" i="64"/>
  <c r="AB142" i="64"/>
  <c r="AB146" i="64"/>
  <c r="R148" i="64"/>
  <c r="AL149" i="64"/>
  <c r="T154" i="64"/>
  <c r="AB174" i="64"/>
  <c r="AF177" i="64"/>
  <c r="V177" i="64"/>
  <c r="P186" i="64"/>
  <c r="AH186" i="64"/>
  <c r="X189" i="64"/>
  <c r="H190" i="64"/>
  <c r="X190" i="64"/>
  <c r="T194" i="64"/>
  <c r="H196" i="64"/>
  <c r="X197" i="64"/>
  <c r="H198" i="64"/>
  <c r="X198" i="64"/>
  <c r="V74" i="64"/>
  <c r="P99" i="64"/>
  <c r="F101" i="64"/>
  <c r="X101" i="64"/>
  <c r="AD102" i="64"/>
  <c r="X104" i="64"/>
  <c r="AD107" i="64"/>
  <c r="AD110" i="64"/>
  <c r="AC133" i="64"/>
  <c r="V119" i="64"/>
  <c r="F120" i="64"/>
  <c r="Z120" i="64"/>
  <c r="R124" i="64"/>
  <c r="F128" i="64"/>
  <c r="AL128" i="64"/>
  <c r="R130" i="64"/>
  <c r="J131" i="64"/>
  <c r="F142" i="64"/>
  <c r="AD142" i="64"/>
  <c r="F146" i="64"/>
  <c r="AD146" i="64"/>
  <c r="AD166" i="64"/>
  <c r="V166" i="64"/>
  <c r="AF167" i="64"/>
  <c r="V167" i="64"/>
  <c r="R170" i="64"/>
  <c r="F177" i="64"/>
  <c r="X177" i="64"/>
  <c r="R185" i="64"/>
  <c r="R186" i="64"/>
  <c r="H188" i="64"/>
  <c r="F189" i="64"/>
  <c r="AD191" i="64"/>
  <c r="AI149" i="64"/>
  <c r="AJ149" i="64" s="1"/>
  <c r="E23" i="64"/>
  <c r="E21" i="64"/>
  <c r="R149" i="64"/>
  <c r="AI195" i="64"/>
  <c r="AF189" i="64"/>
  <c r="AI191" i="64"/>
  <c r="AJ191" i="64" s="1"/>
  <c r="AF186" i="64"/>
  <c r="AF185" i="64"/>
  <c r="AD185" i="64"/>
  <c r="AD187" i="64"/>
  <c r="AF195" i="64"/>
  <c r="AF198" i="64"/>
  <c r="AF193" i="64"/>
  <c r="AF197" i="64"/>
  <c r="AI146" i="64"/>
  <c r="AJ146" i="64" s="1"/>
  <c r="AI151" i="64"/>
  <c r="AJ151" i="64" s="1"/>
  <c r="AF148" i="64"/>
  <c r="AI153" i="64"/>
  <c r="AJ153" i="64" s="1"/>
  <c r="AD153" i="64"/>
  <c r="AF141" i="64"/>
  <c r="AF144" i="64"/>
  <c r="AI141" i="64"/>
  <c r="AJ141" i="64" s="1"/>
  <c r="AI145" i="64"/>
  <c r="AJ145" i="64" s="1"/>
  <c r="AI150" i="64"/>
  <c r="AF103" i="64"/>
  <c r="AI100" i="64"/>
  <c r="AJ100" i="64" s="1"/>
  <c r="AB20" i="64"/>
  <c r="AI96" i="64"/>
  <c r="AJ96" i="64" s="1"/>
  <c r="AF99" i="64"/>
  <c r="AI97" i="64"/>
  <c r="AJ97" i="64" s="1"/>
  <c r="AI104" i="64"/>
  <c r="AJ104" i="64" s="1"/>
  <c r="AI108" i="64"/>
  <c r="AJ108" i="64" s="1"/>
  <c r="AF100" i="64"/>
  <c r="AI105" i="64"/>
  <c r="AJ105" i="64" s="1"/>
  <c r="AF107" i="64"/>
  <c r="AB16" i="64"/>
  <c r="AF82" i="64"/>
  <c r="AI75" i="64"/>
  <c r="AJ75" i="64" s="1"/>
  <c r="AI74" i="64"/>
  <c r="AJ74" i="64" s="1"/>
  <c r="AF75" i="64"/>
  <c r="AI78" i="64"/>
  <c r="AJ78" i="64" s="1"/>
  <c r="AI77" i="64"/>
  <c r="AJ77" i="64" s="1"/>
  <c r="AI80" i="64"/>
  <c r="AJ80" i="64" s="1"/>
  <c r="AI79" i="64"/>
  <c r="AJ79" i="64" s="1"/>
  <c r="AI83" i="64"/>
  <c r="AJ83" i="64" s="1"/>
  <c r="AF87" i="64"/>
  <c r="AB14" i="64"/>
  <c r="AI65" i="64"/>
  <c r="AJ65" i="64" s="1"/>
  <c r="AF58" i="64"/>
  <c r="AI59" i="64"/>
  <c r="AJ59" i="64" s="1"/>
  <c r="AF61" i="64"/>
  <c r="AF54" i="64"/>
  <c r="AI61" i="64"/>
  <c r="AJ61" i="64" s="1"/>
  <c r="AI63" i="64"/>
  <c r="AJ63" i="64" s="1"/>
  <c r="AD57" i="64"/>
  <c r="AC6" i="64"/>
  <c r="AD6" i="64" s="1"/>
  <c r="AI55" i="64"/>
  <c r="AJ55" i="64" s="1"/>
  <c r="AI57" i="64"/>
  <c r="AJ57" i="64" s="1"/>
  <c r="AI53" i="64"/>
  <c r="AJ53" i="64" s="1"/>
  <c r="AF62" i="64"/>
  <c r="S21" i="64"/>
  <c r="AB18" i="64"/>
  <c r="AI37" i="64"/>
  <c r="AJ37" i="64" s="1"/>
  <c r="AC14" i="64"/>
  <c r="AD14" i="64" s="1"/>
  <c r="AI43" i="64"/>
  <c r="AJ43" i="64" s="1"/>
  <c r="AI30" i="64"/>
  <c r="AJ30" i="64" s="1"/>
  <c r="AI35" i="64"/>
  <c r="AJ35" i="64" s="1"/>
  <c r="AI31" i="64"/>
  <c r="AJ31" i="64" s="1"/>
  <c r="AD33" i="64"/>
  <c r="AD32" i="64"/>
  <c r="AF38" i="64"/>
  <c r="AC8" i="64"/>
  <c r="AD8" i="64" s="1"/>
  <c r="AI36" i="64"/>
  <c r="AJ36" i="64" s="1"/>
  <c r="AC9" i="64"/>
  <c r="AD9" i="64" s="1"/>
  <c r="AC10" i="64"/>
  <c r="AD10" i="64" s="1"/>
  <c r="AC11" i="64"/>
  <c r="AD11" i="64" s="1"/>
  <c r="AC18" i="64"/>
  <c r="AD18" i="64" s="1"/>
  <c r="AI38" i="64"/>
  <c r="AJ38" i="64" s="1"/>
  <c r="AC7" i="64"/>
  <c r="AD7" i="64" s="1"/>
  <c r="AI54" i="64"/>
  <c r="AJ54" i="64" s="1"/>
  <c r="AI58" i="64"/>
  <c r="AJ58" i="64" s="1"/>
  <c r="AI62" i="64"/>
  <c r="AJ62" i="64" s="1"/>
  <c r="AI66" i="64"/>
  <c r="AJ66" i="64" s="1"/>
  <c r="Q67" i="64"/>
  <c r="R55" i="64"/>
  <c r="R59" i="64"/>
  <c r="R57" i="64"/>
  <c r="R63" i="64"/>
  <c r="G21" i="64"/>
  <c r="R77" i="64"/>
  <c r="AI85" i="64"/>
  <c r="AJ85" i="64" s="1"/>
  <c r="R83" i="64"/>
  <c r="AI81" i="64"/>
  <c r="AJ81" i="64" s="1"/>
  <c r="R79" i="64"/>
  <c r="R80" i="64"/>
  <c r="AI88" i="64"/>
  <c r="AJ88" i="64" s="1"/>
  <c r="AI109" i="64"/>
  <c r="AJ109" i="64" s="1"/>
  <c r="Q6" i="64"/>
  <c r="R96" i="64"/>
  <c r="R104" i="64"/>
  <c r="Q19" i="64"/>
  <c r="R100" i="64"/>
  <c r="R108" i="64"/>
  <c r="AI101" i="64"/>
  <c r="AJ101" i="64" s="1"/>
  <c r="K21" i="64"/>
  <c r="R146" i="64"/>
  <c r="Q15" i="64"/>
  <c r="R141" i="64"/>
  <c r="AI142" i="64"/>
  <c r="AJ142" i="64" s="1"/>
  <c r="R153" i="64"/>
  <c r="Q155" i="64"/>
  <c r="R145" i="64"/>
  <c r="AI198" i="64"/>
  <c r="AJ198" i="64" s="1"/>
  <c r="R197" i="64"/>
  <c r="N19" i="64"/>
  <c r="F7" i="64"/>
  <c r="R30" i="64"/>
  <c r="Q7" i="64"/>
  <c r="Q44" i="64"/>
  <c r="N6" i="64"/>
  <c r="Q8" i="64"/>
  <c r="Q9" i="64"/>
  <c r="R43" i="64"/>
  <c r="R29" i="64"/>
  <c r="Q10" i="64"/>
  <c r="Q11" i="64"/>
  <c r="Q12" i="64"/>
  <c r="Q18" i="64"/>
  <c r="AI39" i="64"/>
  <c r="AJ39" i="64" s="1"/>
  <c r="AI42" i="64"/>
  <c r="AJ42" i="64" s="1"/>
  <c r="I21" i="64"/>
  <c r="AL7" i="64"/>
  <c r="L10" i="64"/>
  <c r="AH10" i="64"/>
  <c r="J10" i="64"/>
  <c r="P10" i="64"/>
  <c r="H10" i="64"/>
  <c r="N10" i="64"/>
  <c r="P11" i="64"/>
  <c r="H11" i="64"/>
  <c r="N11" i="64"/>
  <c r="F11" i="64"/>
  <c r="L11" i="64"/>
  <c r="AB12" i="64"/>
  <c r="AC12" i="64"/>
  <c r="AD12" i="64" s="1"/>
  <c r="Q13" i="64"/>
  <c r="Q14" i="64"/>
  <c r="V14" i="64"/>
  <c r="Q17" i="64"/>
  <c r="F18" i="64"/>
  <c r="AC20" i="64"/>
  <c r="AD20" i="64" s="1"/>
  <c r="AF30" i="64"/>
  <c r="AB30" i="64"/>
  <c r="Z30" i="64"/>
  <c r="X30" i="64"/>
  <c r="T30" i="64"/>
  <c r="AI32" i="64"/>
  <c r="AJ32" i="64" s="1"/>
  <c r="R32" i="64"/>
  <c r="AB35" i="64"/>
  <c r="Z35" i="64"/>
  <c r="X35" i="64"/>
  <c r="T35" i="64"/>
  <c r="AH37" i="64"/>
  <c r="N37" i="64"/>
  <c r="AF37" i="64"/>
  <c r="P37" i="64"/>
  <c r="L37" i="64"/>
  <c r="J37" i="64"/>
  <c r="H37" i="64"/>
  <c r="F37" i="64"/>
  <c r="AL37" i="64"/>
  <c r="P98" i="64"/>
  <c r="N98" i="64"/>
  <c r="J98" i="64"/>
  <c r="H98" i="64"/>
  <c r="AH98" i="64"/>
  <c r="F98" i="64"/>
  <c r="L98" i="64"/>
  <c r="AL98" i="64"/>
  <c r="L12" i="64"/>
  <c r="AH12" i="64"/>
  <c r="J12" i="64"/>
  <c r="P12" i="64"/>
  <c r="H12" i="64"/>
  <c r="AI165" i="64"/>
  <c r="AJ165" i="64" s="1"/>
  <c r="R165" i="64"/>
  <c r="N7" i="64"/>
  <c r="U21" i="64"/>
  <c r="AC16" i="64"/>
  <c r="AD16" i="64" s="1"/>
  <c r="AD30" i="64"/>
  <c r="N12" i="64"/>
  <c r="J15" i="64"/>
  <c r="P35" i="64"/>
  <c r="N35" i="64"/>
  <c r="L35" i="64"/>
  <c r="AL35" i="64"/>
  <c r="J35" i="64"/>
  <c r="H35" i="64"/>
  <c r="F35" i="64"/>
  <c r="J6" i="64"/>
  <c r="AE21" i="64"/>
  <c r="L8" i="64"/>
  <c r="AH8" i="64"/>
  <c r="J8" i="64"/>
  <c r="P8" i="64"/>
  <c r="H8" i="64"/>
  <c r="N8" i="64"/>
  <c r="P9" i="64"/>
  <c r="H9" i="64"/>
  <c r="N9" i="64"/>
  <c r="F9" i="64"/>
  <c r="L9" i="64"/>
  <c r="AB10" i="64"/>
  <c r="V6" i="64"/>
  <c r="AG21" i="64"/>
  <c r="AB8" i="64"/>
  <c r="F12" i="64"/>
  <c r="AC13" i="64"/>
  <c r="AD13" i="64" s="1"/>
  <c r="AC17" i="64"/>
  <c r="AD17" i="64" s="1"/>
  <c r="Q20" i="64"/>
  <c r="AA21" i="64"/>
  <c r="AI34" i="64"/>
  <c r="AJ34" i="64" s="1"/>
  <c r="R35" i="64"/>
  <c r="R37" i="64"/>
  <c r="AI40" i="64"/>
  <c r="AJ40" i="64" s="1"/>
  <c r="R40" i="64"/>
  <c r="AI64" i="64"/>
  <c r="AJ64" i="64" s="1"/>
  <c r="AD64" i="64"/>
  <c r="V96" i="64"/>
  <c r="T96" i="64"/>
  <c r="AD96" i="64"/>
  <c r="AB96" i="64"/>
  <c r="Z96" i="64"/>
  <c r="X96" i="64"/>
  <c r="AF96" i="64"/>
  <c r="F14" i="64"/>
  <c r="M21" i="64"/>
  <c r="AH6" i="64"/>
  <c r="AC19" i="64"/>
  <c r="AD19" i="64" s="1"/>
  <c r="AI41" i="64"/>
  <c r="AJ41" i="64" s="1"/>
  <c r="R41" i="64"/>
  <c r="AC67" i="64"/>
  <c r="AD52" i="64"/>
  <c r="AI52" i="64"/>
  <c r="W21" i="64"/>
  <c r="X6" i="64"/>
  <c r="AB6" i="64"/>
  <c r="AH11" i="64"/>
  <c r="Q16" i="64"/>
  <c r="AD29" i="64"/>
  <c r="AF35" i="64"/>
  <c r="X43" i="64"/>
  <c r="T43" i="64"/>
  <c r="AF43" i="64"/>
  <c r="AB43" i="64"/>
  <c r="Z43" i="64"/>
  <c r="P7" i="64"/>
  <c r="H7" i="64"/>
  <c r="L7" i="64"/>
  <c r="L6" i="64"/>
  <c r="P6" i="64"/>
  <c r="H6" i="64"/>
  <c r="Y21" i="64"/>
  <c r="O21" i="64"/>
  <c r="Z6" i="64"/>
  <c r="AK21" i="64"/>
  <c r="J7" i="64"/>
  <c r="AH9" i="64"/>
  <c r="J11" i="64"/>
  <c r="AC15" i="64"/>
  <c r="AD15" i="64" s="1"/>
  <c r="N32" i="64"/>
  <c r="L32" i="64"/>
  <c r="AL32" i="64"/>
  <c r="J32" i="64"/>
  <c r="H32" i="64"/>
  <c r="F32" i="64"/>
  <c r="AH32" i="64"/>
  <c r="AH35" i="64"/>
  <c r="AF29" i="64"/>
  <c r="J33" i="64"/>
  <c r="AL33" i="64"/>
  <c r="P34" i="64"/>
  <c r="L36" i="64"/>
  <c r="AB36" i="64"/>
  <c r="R38" i="64"/>
  <c r="AF42" i="64"/>
  <c r="AB42" i="64"/>
  <c r="Z42" i="64"/>
  <c r="X42" i="64"/>
  <c r="T42" i="64"/>
  <c r="Z57" i="64"/>
  <c r="P65" i="64"/>
  <c r="N65" i="64"/>
  <c r="AL65" i="64"/>
  <c r="L65" i="64"/>
  <c r="J65" i="64"/>
  <c r="H65" i="64"/>
  <c r="AH65" i="64"/>
  <c r="F65" i="64"/>
  <c r="T7" i="64"/>
  <c r="AB7" i="64"/>
  <c r="T9" i="64"/>
  <c r="AB9" i="64"/>
  <c r="T11" i="64"/>
  <c r="AB11" i="64"/>
  <c r="L13" i="64"/>
  <c r="T13" i="64"/>
  <c r="AB13" i="64"/>
  <c r="H14" i="64"/>
  <c r="P14" i="64"/>
  <c r="L15" i="64"/>
  <c r="T15" i="64"/>
  <c r="AB15" i="64"/>
  <c r="H16" i="64"/>
  <c r="P16" i="64"/>
  <c r="L17" i="64"/>
  <c r="T17" i="64"/>
  <c r="AB17" i="64"/>
  <c r="H18" i="64"/>
  <c r="P18" i="64"/>
  <c r="T19" i="64"/>
  <c r="AB19" i="64"/>
  <c r="H20" i="64"/>
  <c r="P20" i="64"/>
  <c r="AF34" i="64"/>
  <c r="AL38" i="64"/>
  <c r="J38" i="64"/>
  <c r="AH38" i="64"/>
  <c r="P39" i="64"/>
  <c r="AL39" i="64"/>
  <c r="J39" i="64"/>
  <c r="F40" i="64"/>
  <c r="P40" i="64"/>
  <c r="L41" i="64"/>
  <c r="F41" i="64"/>
  <c r="AH41" i="64"/>
  <c r="AD43" i="64"/>
  <c r="P53" i="64"/>
  <c r="N53" i="64"/>
  <c r="J53" i="64"/>
  <c r="H53" i="64"/>
  <c r="AH53" i="64"/>
  <c r="F53" i="64"/>
  <c r="AF53" i="64"/>
  <c r="V55" i="64"/>
  <c r="T55" i="64"/>
  <c r="AB55" i="64"/>
  <c r="X55" i="64"/>
  <c r="AI60" i="64"/>
  <c r="AJ60" i="64" s="1"/>
  <c r="AD60" i="64"/>
  <c r="AB65" i="64"/>
  <c r="Z65" i="64"/>
  <c r="X65" i="64"/>
  <c r="V65" i="64"/>
  <c r="T65" i="64"/>
  <c r="N76" i="64"/>
  <c r="AL76" i="64"/>
  <c r="L76" i="64"/>
  <c r="J76" i="64"/>
  <c r="H76" i="64"/>
  <c r="AH76" i="64"/>
  <c r="F76" i="64"/>
  <c r="AB77" i="64"/>
  <c r="Z77" i="64"/>
  <c r="X77" i="64"/>
  <c r="V77" i="64"/>
  <c r="AD77" i="64"/>
  <c r="F29" i="64"/>
  <c r="AI29" i="64"/>
  <c r="AF31" i="64"/>
  <c r="N33" i="64"/>
  <c r="R34" i="64"/>
  <c r="AH34" i="64"/>
  <c r="AD36" i="64"/>
  <c r="X39" i="64"/>
  <c r="Z40" i="64"/>
  <c r="AB41" i="64"/>
  <c r="T41" i="64"/>
  <c r="AF41" i="64"/>
  <c r="Z41" i="64"/>
  <c r="AD42" i="64"/>
  <c r="AB53" i="64"/>
  <c r="X53" i="64"/>
  <c r="V53" i="64"/>
  <c r="T53" i="64"/>
  <c r="AL53" i="64"/>
  <c r="Z55" i="64"/>
  <c r="AI56" i="64"/>
  <c r="AJ56" i="64" s="1"/>
  <c r="P61" i="64"/>
  <c r="N61" i="64"/>
  <c r="AL61" i="64"/>
  <c r="L61" i="64"/>
  <c r="J61" i="64"/>
  <c r="H61" i="64"/>
  <c r="AH61" i="64"/>
  <c r="F61" i="64"/>
  <c r="AF77" i="64"/>
  <c r="F13" i="64"/>
  <c r="N13" i="64"/>
  <c r="J14" i="64"/>
  <c r="AH14" i="64"/>
  <c r="F15" i="64"/>
  <c r="N15" i="64"/>
  <c r="AL15" i="64"/>
  <c r="J16" i="64"/>
  <c r="AH16" i="64"/>
  <c r="F17" i="64"/>
  <c r="N17" i="64"/>
  <c r="AL17" i="64"/>
  <c r="J18" i="64"/>
  <c r="AH18" i="64"/>
  <c r="V19" i="64"/>
  <c r="J20" i="64"/>
  <c r="AH20" i="64"/>
  <c r="X29" i="64"/>
  <c r="F34" i="64"/>
  <c r="AF36" i="64"/>
  <c r="F38" i="64"/>
  <c r="F39" i="64"/>
  <c r="H40" i="64"/>
  <c r="H41" i="64"/>
  <c r="L53" i="64"/>
  <c r="AD55" i="64"/>
  <c r="P57" i="64"/>
  <c r="N57" i="64"/>
  <c r="J57" i="64"/>
  <c r="H57" i="64"/>
  <c r="AH57" i="64"/>
  <c r="F57" i="64"/>
  <c r="AF57" i="64"/>
  <c r="AB61" i="64"/>
  <c r="Z61" i="64"/>
  <c r="X61" i="64"/>
  <c r="V61" i="64"/>
  <c r="T61" i="64"/>
  <c r="R65" i="64"/>
  <c r="P76" i="64"/>
  <c r="AH80" i="64"/>
  <c r="F80" i="64"/>
  <c r="N80" i="64"/>
  <c r="P80" i="64"/>
  <c r="L80" i="64"/>
  <c r="J80" i="64"/>
  <c r="H80" i="64"/>
  <c r="AL80" i="64"/>
  <c r="Z29" i="64"/>
  <c r="T31" i="64"/>
  <c r="AF33" i="64"/>
  <c r="H34" i="64"/>
  <c r="R36" i="64"/>
  <c r="AH36" i="64"/>
  <c r="H38" i="64"/>
  <c r="H39" i="64"/>
  <c r="J40" i="64"/>
  <c r="J41" i="64"/>
  <c r="AF55" i="64"/>
  <c r="AB57" i="64"/>
  <c r="X57" i="64"/>
  <c r="V57" i="64"/>
  <c r="T57" i="64"/>
  <c r="AL57" i="64"/>
  <c r="AI76" i="64"/>
  <c r="AJ76" i="64" s="1"/>
  <c r="R76" i="64"/>
  <c r="N86" i="64"/>
  <c r="AH86" i="64"/>
  <c r="F86" i="64"/>
  <c r="AL86" i="64"/>
  <c r="P86" i="64"/>
  <c r="L86" i="64"/>
  <c r="J86" i="64"/>
  <c r="H86" i="64"/>
  <c r="T6" i="64"/>
  <c r="X7" i="64"/>
  <c r="T8" i="64"/>
  <c r="X9" i="64"/>
  <c r="T10" i="64"/>
  <c r="X11" i="64"/>
  <c r="T12" i="64"/>
  <c r="H13" i="64"/>
  <c r="X13" i="64"/>
  <c r="L14" i="64"/>
  <c r="T14" i="64"/>
  <c r="H15" i="64"/>
  <c r="X15" i="64"/>
  <c r="L16" i="64"/>
  <c r="T16" i="64"/>
  <c r="H17" i="64"/>
  <c r="X17" i="64"/>
  <c r="L18" i="64"/>
  <c r="T18" i="64"/>
  <c r="H19" i="64"/>
  <c r="R19" i="64" s="1"/>
  <c r="X19" i="64"/>
  <c r="L20" i="64"/>
  <c r="T20" i="64"/>
  <c r="H31" i="64"/>
  <c r="J34" i="64"/>
  <c r="F36" i="64"/>
  <c r="L38" i="64"/>
  <c r="L39" i="64"/>
  <c r="AF39" i="64"/>
  <c r="L40" i="64"/>
  <c r="AF40" i="64"/>
  <c r="N41" i="64"/>
  <c r="R53" i="64"/>
  <c r="L57" i="64"/>
  <c r="R61" i="64"/>
  <c r="AD65" i="64"/>
  <c r="AF78" i="64"/>
  <c r="X79" i="64"/>
  <c r="AF79" i="64"/>
  <c r="AB79" i="64"/>
  <c r="Z79" i="64"/>
  <c r="T79" i="64"/>
  <c r="T84" i="64"/>
  <c r="AB84" i="64"/>
  <c r="Z84" i="64"/>
  <c r="V84" i="64"/>
  <c r="AF84" i="64"/>
  <c r="J54" i="64"/>
  <c r="J58" i="64"/>
  <c r="AB59" i="64"/>
  <c r="AB63" i="64"/>
  <c r="L74" i="64"/>
  <c r="AL74" i="64"/>
  <c r="AF76" i="64"/>
  <c r="N78" i="64"/>
  <c r="T80" i="64"/>
  <c r="AB80" i="64"/>
  <c r="X80" i="64"/>
  <c r="AI82" i="64"/>
  <c r="AJ82" i="64" s="1"/>
  <c r="AB118" i="64"/>
  <c r="Z118" i="64"/>
  <c r="X118" i="64"/>
  <c r="V118" i="64"/>
  <c r="T118" i="64"/>
  <c r="AF52" i="64"/>
  <c r="L54" i="64"/>
  <c r="AL54" i="64"/>
  <c r="AF56" i="64"/>
  <c r="L58" i="64"/>
  <c r="AL58" i="64"/>
  <c r="AF60" i="64"/>
  <c r="AL62" i="64"/>
  <c r="AF64" i="64"/>
  <c r="N74" i="64"/>
  <c r="T76" i="64"/>
  <c r="P78" i="64"/>
  <c r="Z80" i="64"/>
  <c r="T81" i="64"/>
  <c r="AF83" i="64"/>
  <c r="AI86" i="64"/>
  <c r="AJ86" i="64" s="1"/>
  <c r="AF118" i="64"/>
  <c r="F52" i="64"/>
  <c r="T52" i="64"/>
  <c r="AH52" i="64"/>
  <c r="AB54" i="64"/>
  <c r="F56" i="64"/>
  <c r="T56" i="64"/>
  <c r="AH56" i="64"/>
  <c r="AB58" i="64"/>
  <c r="F60" i="64"/>
  <c r="T60" i="64"/>
  <c r="AH60" i="64"/>
  <c r="AB62" i="64"/>
  <c r="F64" i="64"/>
  <c r="T64" i="64"/>
  <c r="AH64" i="64"/>
  <c r="P74" i="64"/>
  <c r="AC89" i="64"/>
  <c r="R75" i="64"/>
  <c r="V76" i="64"/>
  <c r="L77" i="64"/>
  <c r="AL77" i="64"/>
  <c r="AD79" i="64"/>
  <c r="V81" i="64"/>
  <c r="N82" i="64"/>
  <c r="AH82" i="64"/>
  <c r="F82" i="64"/>
  <c r="AL82" i="64"/>
  <c r="AI84" i="64"/>
  <c r="AJ84" i="64" s="1"/>
  <c r="AF85" i="64"/>
  <c r="AH88" i="64"/>
  <c r="F88" i="64"/>
  <c r="P88" i="64"/>
  <c r="N88" i="64"/>
  <c r="AL88" i="64"/>
  <c r="L88" i="64"/>
  <c r="J88" i="64"/>
  <c r="AI98" i="64"/>
  <c r="AJ98" i="64" s="1"/>
  <c r="R98" i="64"/>
  <c r="P102" i="64"/>
  <c r="N102" i="64"/>
  <c r="AL102" i="64"/>
  <c r="L102" i="64"/>
  <c r="J102" i="64"/>
  <c r="H102" i="64"/>
  <c r="AH102" i="64"/>
  <c r="F102" i="64"/>
  <c r="P106" i="64"/>
  <c r="N106" i="64"/>
  <c r="AL106" i="64"/>
  <c r="L106" i="64"/>
  <c r="J106" i="64"/>
  <c r="H106" i="64"/>
  <c r="AH106" i="64"/>
  <c r="F106" i="64"/>
  <c r="P110" i="64"/>
  <c r="N110" i="64"/>
  <c r="AL110" i="64"/>
  <c r="L110" i="64"/>
  <c r="J110" i="64"/>
  <c r="H110" i="64"/>
  <c r="AH110" i="64"/>
  <c r="F110" i="64"/>
  <c r="AF59" i="64"/>
  <c r="AF63" i="64"/>
  <c r="Q89" i="64"/>
  <c r="AH78" i="64"/>
  <c r="F78" i="64"/>
  <c r="R78" i="64"/>
  <c r="AB82" i="64"/>
  <c r="T82" i="64"/>
  <c r="X82" i="64"/>
  <c r="V100" i="64"/>
  <c r="T100" i="64"/>
  <c r="AD100" i="64"/>
  <c r="AB100" i="64"/>
  <c r="Z100" i="64"/>
  <c r="AH151" i="64"/>
  <c r="F151" i="64"/>
  <c r="P151" i="64"/>
  <c r="N151" i="64"/>
  <c r="L151" i="64"/>
  <c r="J151" i="64"/>
  <c r="AL151" i="64"/>
  <c r="H151" i="64"/>
  <c r="R151" i="64"/>
  <c r="X56" i="64"/>
  <c r="T59" i="64"/>
  <c r="J60" i="64"/>
  <c r="X60" i="64"/>
  <c r="T63" i="64"/>
  <c r="J64" i="64"/>
  <c r="X64" i="64"/>
  <c r="R74" i="64"/>
  <c r="AF74" i="64"/>
  <c r="H75" i="64"/>
  <c r="Z76" i="64"/>
  <c r="AB78" i="64"/>
  <c r="T78" i="64"/>
  <c r="V78" i="64"/>
  <c r="AL78" i="64"/>
  <c r="AF80" i="64"/>
  <c r="AB81" i="64"/>
  <c r="Z82" i="64"/>
  <c r="T83" i="64"/>
  <c r="R86" i="64"/>
  <c r="H88" i="64"/>
  <c r="AI102" i="64"/>
  <c r="AJ102" i="64" s="1"/>
  <c r="R102" i="64"/>
  <c r="AI106" i="64"/>
  <c r="R106" i="64"/>
  <c r="AI110" i="64"/>
  <c r="AJ110" i="64" s="1"/>
  <c r="R110" i="64"/>
  <c r="H43" i="64"/>
  <c r="L52" i="64"/>
  <c r="L56" i="64"/>
  <c r="L60" i="64"/>
  <c r="L64" i="64"/>
  <c r="F74" i="64"/>
  <c r="J75" i="64"/>
  <c r="H78" i="64"/>
  <c r="X78" i="64"/>
  <c r="AD81" i="64"/>
  <c r="V83" i="64"/>
  <c r="AH84" i="64"/>
  <c r="F84" i="64"/>
  <c r="N84" i="64"/>
  <c r="AL84" i="64"/>
  <c r="T85" i="64"/>
  <c r="Z87" i="64"/>
  <c r="X87" i="64"/>
  <c r="V87" i="64"/>
  <c r="T87" i="64"/>
  <c r="AB87" i="64"/>
  <c r="AC111" i="64"/>
  <c r="AL121" i="64"/>
  <c r="L121" i="64"/>
  <c r="P121" i="64"/>
  <c r="N121" i="64"/>
  <c r="J121" i="64"/>
  <c r="H121" i="64"/>
  <c r="F121" i="64"/>
  <c r="X88" i="64"/>
  <c r="L96" i="64"/>
  <c r="AL96" i="64"/>
  <c r="AF98" i="64"/>
  <c r="H99" i="64"/>
  <c r="AI99" i="64"/>
  <c r="AJ99" i="64" s="1"/>
  <c r="L100" i="64"/>
  <c r="AL100" i="64"/>
  <c r="AF102" i="64"/>
  <c r="H103" i="64"/>
  <c r="AI103" i="64"/>
  <c r="AJ103" i="64" s="1"/>
  <c r="L104" i="64"/>
  <c r="Z104" i="64"/>
  <c r="AL104" i="64"/>
  <c r="AF106" i="64"/>
  <c r="AI107" i="64"/>
  <c r="AJ107" i="64" s="1"/>
  <c r="L108" i="64"/>
  <c r="Z108" i="64"/>
  <c r="AL108" i="64"/>
  <c r="AF110" i="64"/>
  <c r="J119" i="64"/>
  <c r="T121" i="64"/>
  <c r="AI121" i="64"/>
  <c r="AJ121" i="64" s="1"/>
  <c r="P123" i="64"/>
  <c r="P147" i="64"/>
  <c r="N147" i="64"/>
  <c r="AL147" i="64"/>
  <c r="L147" i="64"/>
  <c r="J147" i="64"/>
  <c r="H147" i="64"/>
  <c r="AH147" i="64"/>
  <c r="F147" i="64"/>
  <c r="AH163" i="64"/>
  <c r="F163" i="64"/>
  <c r="P163" i="64"/>
  <c r="N163" i="64"/>
  <c r="L163" i="64"/>
  <c r="J163" i="64"/>
  <c r="H163" i="64"/>
  <c r="AL163" i="64"/>
  <c r="AF86" i="64"/>
  <c r="AI87" i="64"/>
  <c r="AJ87" i="64" s="1"/>
  <c r="Z88" i="64"/>
  <c r="N96" i="64"/>
  <c r="T98" i="64"/>
  <c r="J99" i="64"/>
  <c r="N100" i="64"/>
  <c r="T102" i="64"/>
  <c r="J103" i="64"/>
  <c r="N104" i="64"/>
  <c r="AB104" i="64"/>
  <c r="T106" i="64"/>
  <c r="J107" i="64"/>
  <c r="N108" i="64"/>
  <c r="AB108" i="64"/>
  <c r="T110" i="64"/>
  <c r="Q111" i="64"/>
  <c r="L119" i="64"/>
  <c r="AL119" i="64"/>
  <c r="V121" i="64"/>
  <c r="AF122" i="64"/>
  <c r="R123" i="64"/>
  <c r="AI123" i="64"/>
  <c r="AJ123" i="64" s="1"/>
  <c r="AH125" i="64"/>
  <c r="F125" i="64"/>
  <c r="N125" i="64"/>
  <c r="AL125" i="64"/>
  <c r="L125" i="64"/>
  <c r="AJ125" i="64"/>
  <c r="AH129" i="64"/>
  <c r="F129" i="64"/>
  <c r="P129" i="64"/>
  <c r="N129" i="64"/>
  <c r="AL129" i="64"/>
  <c r="L129" i="64"/>
  <c r="J129" i="64"/>
  <c r="AD140" i="64"/>
  <c r="AC155" i="64"/>
  <c r="AI140" i="64"/>
  <c r="AJ140" i="64" s="1"/>
  <c r="J79" i="64"/>
  <c r="J83" i="64"/>
  <c r="T86" i="64"/>
  <c r="J87" i="64"/>
  <c r="AB88" i="64"/>
  <c r="P96" i="64"/>
  <c r="AF97" i="64"/>
  <c r="V98" i="64"/>
  <c r="L99" i="64"/>
  <c r="Z99" i="64"/>
  <c r="AL99" i="64"/>
  <c r="P100" i="64"/>
  <c r="AF101" i="64"/>
  <c r="V102" i="64"/>
  <c r="L103" i="64"/>
  <c r="Z103" i="64"/>
  <c r="AL103" i="64"/>
  <c r="P104" i="64"/>
  <c r="AF105" i="64"/>
  <c r="V106" i="64"/>
  <c r="L107" i="64"/>
  <c r="Z107" i="64"/>
  <c r="P108" i="64"/>
  <c r="AF109" i="64"/>
  <c r="V110" i="64"/>
  <c r="J118" i="64"/>
  <c r="N119" i="64"/>
  <c r="AB119" i="64"/>
  <c r="AI120" i="64"/>
  <c r="AJ120" i="64" s="1"/>
  <c r="X121" i="64"/>
  <c r="AJ122" i="64"/>
  <c r="T124" i="64"/>
  <c r="AF125" i="64"/>
  <c r="AF127" i="64"/>
  <c r="AF129" i="64"/>
  <c r="AI147" i="64"/>
  <c r="AJ147" i="64" s="1"/>
  <c r="R147" i="64"/>
  <c r="X98" i="64"/>
  <c r="X102" i="64"/>
  <c r="AD104" i="64"/>
  <c r="X106" i="64"/>
  <c r="AD108" i="64"/>
  <c r="AH109" i="64"/>
  <c r="X110" i="64"/>
  <c r="P119" i="64"/>
  <c r="AF120" i="64"/>
  <c r="AB121" i="64"/>
  <c r="T122" i="64"/>
  <c r="H129" i="64"/>
  <c r="AI129" i="64"/>
  <c r="AJ129" i="64" s="1"/>
  <c r="P143" i="64"/>
  <c r="N143" i="64"/>
  <c r="AL143" i="64"/>
  <c r="L143" i="64"/>
  <c r="J143" i="64"/>
  <c r="H143" i="64"/>
  <c r="AH143" i="64"/>
  <c r="F143" i="64"/>
  <c r="AF104" i="64"/>
  <c r="AF108" i="64"/>
  <c r="N123" i="64"/>
  <c r="AL123" i="64"/>
  <c r="L123" i="64"/>
  <c r="AH123" i="64"/>
  <c r="F123" i="64"/>
  <c r="AD124" i="64"/>
  <c r="X124" i="64"/>
  <c r="V124" i="64"/>
  <c r="AB124" i="64"/>
  <c r="AD132" i="64"/>
  <c r="Z132" i="64"/>
  <c r="X132" i="64"/>
  <c r="V132" i="64"/>
  <c r="T132" i="64"/>
  <c r="AI152" i="64"/>
  <c r="AJ152" i="64" s="1"/>
  <c r="AD152" i="64"/>
  <c r="N191" i="64"/>
  <c r="AL191" i="64"/>
  <c r="L191" i="64"/>
  <c r="J191" i="64"/>
  <c r="H191" i="64"/>
  <c r="AH191" i="64"/>
  <c r="F191" i="64"/>
  <c r="P191" i="64"/>
  <c r="AF88" i="64"/>
  <c r="AH96" i="64"/>
  <c r="F100" i="64"/>
  <c r="AH100" i="64"/>
  <c r="F104" i="64"/>
  <c r="T104" i="64"/>
  <c r="AH104" i="64"/>
  <c r="F108" i="64"/>
  <c r="T108" i="64"/>
  <c r="AH108" i="64"/>
  <c r="J109" i="64"/>
  <c r="AF119" i="64"/>
  <c r="V120" i="64"/>
  <c r="X122" i="64"/>
  <c r="AF123" i="64"/>
  <c r="P125" i="64"/>
  <c r="AI127" i="64"/>
  <c r="AJ127" i="64" s="1"/>
  <c r="AF132" i="64"/>
  <c r="V141" i="64"/>
  <c r="T141" i="64"/>
  <c r="AD141" i="64"/>
  <c r="AB141" i="64"/>
  <c r="Z141" i="64"/>
  <c r="AI143" i="64"/>
  <c r="AJ143" i="64" s="1"/>
  <c r="R143" i="64"/>
  <c r="AD154" i="64"/>
  <c r="AI154" i="64"/>
  <c r="AJ154" i="64" s="1"/>
  <c r="AB176" i="64"/>
  <c r="Z176" i="64"/>
  <c r="X176" i="64"/>
  <c r="V176" i="64"/>
  <c r="AF176" i="64"/>
  <c r="AD176" i="64"/>
  <c r="T176" i="64"/>
  <c r="J81" i="64"/>
  <c r="J85" i="64"/>
  <c r="L97" i="64"/>
  <c r="L101" i="64"/>
  <c r="L105" i="64"/>
  <c r="L109" i="64"/>
  <c r="Q133" i="64"/>
  <c r="AD118" i="64"/>
  <c r="F119" i="64"/>
  <c r="J120" i="64"/>
  <c r="AF121" i="64"/>
  <c r="Z122" i="64"/>
  <c r="H123" i="64"/>
  <c r="AF124" i="64"/>
  <c r="R125" i="64"/>
  <c r="AD128" i="64"/>
  <c r="Z128" i="64"/>
  <c r="X128" i="64"/>
  <c r="V128" i="64"/>
  <c r="T128" i="64"/>
  <c r="AF128" i="64"/>
  <c r="AF140" i="64"/>
  <c r="AI164" i="64"/>
  <c r="AJ164" i="64" s="1"/>
  <c r="R164" i="64"/>
  <c r="AB126" i="64"/>
  <c r="AB130" i="64"/>
  <c r="L141" i="64"/>
  <c r="AL141" i="64"/>
  <c r="AF143" i="64"/>
  <c r="AI144" i="64"/>
  <c r="AJ144" i="64" s="1"/>
  <c r="Z145" i="64"/>
  <c r="AL145" i="64"/>
  <c r="AF147" i="64"/>
  <c r="AI148" i="64"/>
  <c r="AJ148" i="64" s="1"/>
  <c r="Z149" i="64"/>
  <c r="V151" i="64"/>
  <c r="AF163" i="64"/>
  <c r="J168" i="64"/>
  <c r="H168" i="64"/>
  <c r="N169" i="64"/>
  <c r="AL169" i="64"/>
  <c r="L169" i="64"/>
  <c r="AB173" i="64"/>
  <c r="Z173" i="64"/>
  <c r="V173" i="64"/>
  <c r="AB191" i="64"/>
  <c r="Z191" i="64"/>
  <c r="X191" i="64"/>
  <c r="V191" i="64"/>
  <c r="T191" i="64"/>
  <c r="AD192" i="64"/>
  <c r="AB192" i="64"/>
  <c r="Z192" i="64"/>
  <c r="X192" i="64"/>
  <c r="AF192" i="64"/>
  <c r="P122" i="64"/>
  <c r="H124" i="64"/>
  <c r="Z125" i="64"/>
  <c r="P126" i="64"/>
  <c r="R127" i="64"/>
  <c r="H128" i="64"/>
  <c r="Z129" i="64"/>
  <c r="P130" i="64"/>
  <c r="R131" i="64"/>
  <c r="AF131" i="64"/>
  <c r="H132" i="64"/>
  <c r="J140" i="64"/>
  <c r="X140" i="64"/>
  <c r="N141" i="64"/>
  <c r="T143" i="64"/>
  <c r="J144" i="64"/>
  <c r="N145" i="64"/>
  <c r="AB145" i="64"/>
  <c r="T147" i="64"/>
  <c r="N149" i="64"/>
  <c r="AB149" i="64"/>
  <c r="X151" i="64"/>
  <c r="AF152" i="64"/>
  <c r="AF154" i="64"/>
  <c r="J164" i="64"/>
  <c r="H164" i="64"/>
  <c r="N165" i="64"/>
  <c r="AL165" i="64"/>
  <c r="L165" i="64"/>
  <c r="AF166" i="64"/>
  <c r="X168" i="64"/>
  <c r="V168" i="64"/>
  <c r="Z168" i="64"/>
  <c r="AB169" i="64"/>
  <c r="Z169" i="64"/>
  <c r="V169" i="64"/>
  <c r="T170" i="64"/>
  <c r="AD170" i="64"/>
  <c r="V170" i="64"/>
  <c r="AI171" i="64"/>
  <c r="AJ171" i="64" s="1"/>
  <c r="R172" i="64"/>
  <c r="X173" i="64"/>
  <c r="AL175" i="64"/>
  <c r="J175" i="64"/>
  <c r="H175" i="64"/>
  <c r="AH175" i="64"/>
  <c r="F175" i="64"/>
  <c r="N187" i="64"/>
  <c r="AL187" i="64"/>
  <c r="L187" i="64"/>
  <c r="AJ187" i="64"/>
  <c r="J187" i="64"/>
  <c r="H187" i="64"/>
  <c r="AH187" i="64"/>
  <c r="F187" i="64"/>
  <c r="R195" i="64"/>
  <c r="J124" i="64"/>
  <c r="AB125" i="64"/>
  <c r="AD126" i="64"/>
  <c r="F127" i="64"/>
  <c r="AH127" i="64"/>
  <c r="J128" i="64"/>
  <c r="AD130" i="64"/>
  <c r="F131" i="64"/>
  <c r="AH131" i="64"/>
  <c r="P141" i="64"/>
  <c r="AF142" i="64"/>
  <c r="V143" i="64"/>
  <c r="P145" i="64"/>
  <c r="AF146" i="64"/>
  <c r="V147" i="64"/>
  <c r="P149" i="64"/>
  <c r="AF150" i="64"/>
  <c r="Z151" i="64"/>
  <c r="J152" i="64"/>
  <c r="R152" i="64"/>
  <c r="AH152" i="64"/>
  <c r="X164" i="64"/>
  <c r="V164" i="64"/>
  <c r="Z164" i="64"/>
  <c r="AB165" i="64"/>
  <c r="Z165" i="64"/>
  <c r="V165" i="64"/>
  <c r="F168" i="64"/>
  <c r="AB168" i="64"/>
  <c r="F169" i="64"/>
  <c r="X169" i="64"/>
  <c r="X170" i="64"/>
  <c r="AD173" i="64"/>
  <c r="AF175" i="64"/>
  <c r="AB187" i="64"/>
  <c r="Z187" i="64"/>
  <c r="X187" i="64"/>
  <c r="V187" i="64"/>
  <c r="T187" i="64"/>
  <c r="AD188" i="64"/>
  <c r="AB188" i="64"/>
  <c r="Z188" i="64"/>
  <c r="X188" i="64"/>
  <c r="AF188" i="64"/>
  <c r="AI194" i="64"/>
  <c r="AJ194" i="64" s="1"/>
  <c r="AD194" i="64"/>
  <c r="AF126" i="64"/>
  <c r="H127" i="64"/>
  <c r="AF130" i="64"/>
  <c r="H131" i="64"/>
  <c r="X143" i="64"/>
  <c r="AD145" i="64"/>
  <c r="X147" i="64"/>
  <c r="AD149" i="64"/>
  <c r="AB151" i="64"/>
  <c r="T152" i="64"/>
  <c r="T166" i="64"/>
  <c r="L168" i="64"/>
  <c r="H169" i="64"/>
  <c r="AD169" i="64"/>
  <c r="Z170" i="64"/>
  <c r="J171" i="64"/>
  <c r="AH171" i="64"/>
  <c r="F171" i="64"/>
  <c r="N172" i="64"/>
  <c r="AL172" i="64"/>
  <c r="AJ172" i="64"/>
  <c r="J172" i="64"/>
  <c r="H172" i="64"/>
  <c r="AF173" i="64"/>
  <c r="L175" i="64"/>
  <c r="P187" i="64"/>
  <c r="R191" i="64"/>
  <c r="N199" i="64"/>
  <c r="AL199" i="64"/>
  <c r="L199" i="64"/>
  <c r="J199" i="64"/>
  <c r="H199" i="64"/>
  <c r="AH199" i="64"/>
  <c r="F199" i="64"/>
  <c r="P199" i="64"/>
  <c r="AF145" i="64"/>
  <c r="AF149" i="64"/>
  <c r="AC178" i="64"/>
  <c r="AF171" i="64"/>
  <c r="AB172" i="64"/>
  <c r="Z172" i="64"/>
  <c r="X172" i="64"/>
  <c r="V172" i="64"/>
  <c r="AD172" i="64"/>
  <c r="AI190" i="64"/>
  <c r="AJ190" i="64" s="1"/>
  <c r="AD190" i="64"/>
  <c r="AF194" i="64"/>
  <c r="H126" i="64"/>
  <c r="V126" i="64"/>
  <c r="L127" i="64"/>
  <c r="AL127" i="64"/>
  <c r="H130" i="64"/>
  <c r="V130" i="64"/>
  <c r="L131" i="64"/>
  <c r="AL131" i="64"/>
  <c r="F141" i="64"/>
  <c r="AH141" i="64"/>
  <c r="J142" i="64"/>
  <c r="X142" i="64"/>
  <c r="F145" i="64"/>
  <c r="T145" i="64"/>
  <c r="AH145" i="64"/>
  <c r="J146" i="64"/>
  <c r="X146" i="64"/>
  <c r="F149" i="64"/>
  <c r="T149" i="64"/>
  <c r="AH149" i="64"/>
  <c r="J150" i="64"/>
  <c r="X150" i="64"/>
  <c r="AJ150" i="64"/>
  <c r="H152" i="64"/>
  <c r="Z152" i="64"/>
  <c r="P153" i="64"/>
  <c r="N153" i="64"/>
  <c r="AD163" i="64"/>
  <c r="N164" i="64"/>
  <c r="J165" i="64"/>
  <c r="X166" i="64"/>
  <c r="R167" i="64"/>
  <c r="AI167" i="64"/>
  <c r="AJ167" i="64" s="1"/>
  <c r="P168" i="64"/>
  <c r="AF168" i="64"/>
  <c r="P169" i="64"/>
  <c r="AH169" i="64"/>
  <c r="H171" i="64"/>
  <c r="F172" i="64"/>
  <c r="AF172" i="64"/>
  <c r="P175" i="64"/>
  <c r="R187" i="64"/>
  <c r="T192" i="64"/>
  <c r="N195" i="64"/>
  <c r="AL195" i="64"/>
  <c r="L195" i="64"/>
  <c r="AJ195" i="64"/>
  <c r="J195" i="64"/>
  <c r="H195" i="64"/>
  <c r="AH195" i="64"/>
  <c r="F195" i="64"/>
  <c r="AI199" i="64"/>
  <c r="AJ199" i="64" s="1"/>
  <c r="R199" i="64"/>
  <c r="J126" i="64"/>
  <c r="J130" i="64"/>
  <c r="R140" i="64"/>
  <c r="L142" i="64"/>
  <c r="L146" i="64"/>
  <c r="L150" i="64"/>
  <c r="AF151" i="64"/>
  <c r="L152" i="64"/>
  <c r="AB152" i="64"/>
  <c r="V153" i="64"/>
  <c r="R163" i="64"/>
  <c r="AI163" i="64"/>
  <c r="AJ163" i="64" s="1"/>
  <c r="P164" i="64"/>
  <c r="AF164" i="64"/>
  <c r="P165" i="64"/>
  <c r="AF165" i="64"/>
  <c r="Z166" i="64"/>
  <c r="AH167" i="64"/>
  <c r="F167" i="64"/>
  <c r="AI168" i="64"/>
  <c r="AJ168" i="64" s="1"/>
  <c r="AH168" i="64"/>
  <c r="AI169" i="64"/>
  <c r="AJ169" i="64" s="1"/>
  <c r="AF170" i="64"/>
  <c r="L171" i="64"/>
  <c r="L172" i="64"/>
  <c r="AH172" i="64"/>
  <c r="AI175" i="64"/>
  <c r="AJ175" i="64" s="1"/>
  <c r="R175" i="64"/>
  <c r="P176" i="64"/>
  <c r="N176" i="64"/>
  <c r="AL176" i="64"/>
  <c r="L176" i="64"/>
  <c r="AJ176" i="64"/>
  <c r="J176" i="64"/>
  <c r="H176" i="64"/>
  <c r="Q178" i="64"/>
  <c r="AC200" i="64"/>
  <c r="AI186" i="64"/>
  <c r="AJ186" i="64" s="1"/>
  <c r="AD186" i="64"/>
  <c r="AF190" i="64"/>
  <c r="AF191" i="64"/>
  <c r="V192" i="64"/>
  <c r="AB195" i="64"/>
  <c r="Z195" i="64"/>
  <c r="X195" i="64"/>
  <c r="V195" i="64"/>
  <c r="T195" i="64"/>
  <c r="AD196" i="64"/>
  <c r="AB196" i="64"/>
  <c r="Z196" i="64"/>
  <c r="X196" i="64"/>
  <c r="AF196" i="64"/>
  <c r="AF199" i="64"/>
  <c r="L173" i="64"/>
  <c r="AL173" i="64"/>
  <c r="L177" i="64"/>
  <c r="Z177" i="64"/>
  <c r="AL177" i="64"/>
  <c r="N185" i="64"/>
  <c r="AB185" i="64"/>
  <c r="J188" i="64"/>
  <c r="N189" i="64"/>
  <c r="AB189" i="64"/>
  <c r="J192" i="64"/>
  <c r="AJ192" i="64"/>
  <c r="N193" i="64"/>
  <c r="AB193" i="64"/>
  <c r="J196" i="64"/>
  <c r="AJ196" i="64"/>
  <c r="N197" i="64"/>
  <c r="AB197" i="64"/>
  <c r="AD198" i="64"/>
  <c r="T199" i="64"/>
  <c r="Q200" i="64"/>
  <c r="AD174" i="64"/>
  <c r="AB177" i="64"/>
  <c r="L188" i="64"/>
  <c r="AL188" i="64"/>
  <c r="L192" i="64"/>
  <c r="AL192" i="64"/>
  <c r="L196" i="64"/>
  <c r="AL196" i="64"/>
  <c r="P197" i="64"/>
  <c r="V199" i="64"/>
  <c r="AF174" i="64"/>
  <c r="N188" i="64"/>
  <c r="AD189" i="64"/>
  <c r="N192" i="64"/>
  <c r="AD193" i="64"/>
  <c r="N196" i="64"/>
  <c r="AD197" i="64"/>
  <c r="X199" i="64"/>
  <c r="Z199" i="64"/>
  <c r="W44" i="61"/>
  <c r="U111" i="61"/>
  <c r="T178" i="64" l="1"/>
  <c r="X200" i="64"/>
  <c r="AB178" i="64"/>
  <c r="F133" i="64"/>
  <c r="N133" i="64"/>
  <c r="N134" i="64" s="1"/>
  <c r="P200" i="64"/>
  <c r="P201" i="64" s="1"/>
  <c r="L133" i="64"/>
  <c r="L134" i="64" s="1"/>
  <c r="P67" i="64"/>
  <c r="P68" i="64" s="1"/>
  <c r="AH44" i="64"/>
  <c r="Z21" i="64"/>
  <c r="P155" i="64"/>
  <c r="P156" i="64" s="1"/>
  <c r="AB44" i="64"/>
  <c r="L200" i="64"/>
  <c r="L201" i="64" s="1"/>
  <c r="V178" i="64"/>
  <c r="AH200" i="64"/>
  <c r="R133" i="64"/>
  <c r="R134" i="64" s="1"/>
  <c r="AL155" i="64"/>
  <c r="J200" i="64"/>
  <c r="J201" i="64" s="1"/>
  <c r="H133" i="64"/>
  <c r="H134" i="64" s="1"/>
  <c r="AL21" i="64"/>
  <c r="AL22" i="64" s="1"/>
  <c r="AJ178" i="64"/>
  <c r="X178" i="64"/>
  <c r="Z178" i="64"/>
  <c r="AH133" i="64"/>
  <c r="AH67" i="64"/>
  <c r="N67" i="64"/>
  <c r="N68" i="64" s="1"/>
  <c r="V44" i="64"/>
  <c r="AH155" i="64"/>
  <c r="R178" i="64"/>
  <c r="R179" i="64" s="1"/>
  <c r="T200" i="64"/>
  <c r="AL67" i="64"/>
  <c r="H200" i="64"/>
  <c r="H201" i="64" s="1"/>
  <c r="AL200" i="64"/>
  <c r="AL133" i="64"/>
  <c r="AH89" i="64"/>
  <c r="P44" i="64"/>
  <c r="P45" i="64" s="1"/>
  <c r="J44" i="64"/>
  <c r="J45" i="64" s="1"/>
  <c r="V89" i="64"/>
  <c r="Z67" i="64"/>
  <c r="V67" i="64"/>
  <c r="AL44" i="64"/>
  <c r="H155" i="64"/>
  <c r="H156" i="64" s="1"/>
  <c r="H111" i="64"/>
  <c r="H112" i="64" s="1"/>
  <c r="AF44" i="64"/>
  <c r="L155" i="64"/>
  <c r="L156" i="64" s="1"/>
  <c r="Z200" i="64"/>
  <c r="AF200" i="64"/>
  <c r="V200" i="64"/>
  <c r="T155" i="64"/>
  <c r="V155" i="64"/>
  <c r="Z155" i="64"/>
  <c r="AB155" i="64"/>
  <c r="AB111" i="64"/>
  <c r="AB89" i="64"/>
  <c r="Z89" i="64"/>
  <c r="X89" i="64"/>
  <c r="T89" i="64"/>
  <c r="AD89" i="64"/>
  <c r="AB67" i="64"/>
  <c r="AF18" i="64"/>
  <c r="X67" i="64"/>
  <c r="AI6" i="64"/>
  <c r="AJ6" i="64" s="1"/>
  <c r="AF6" i="64"/>
  <c r="AI14" i="64"/>
  <c r="AJ14" i="64" s="1"/>
  <c r="AF11" i="64"/>
  <c r="AI20" i="64"/>
  <c r="AJ20" i="64" s="1"/>
  <c r="AI11" i="64"/>
  <c r="AJ11" i="64" s="1"/>
  <c r="AF14" i="64"/>
  <c r="Z44" i="64"/>
  <c r="AF16" i="64"/>
  <c r="AF20" i="64"/>
  <c r="AI18" i="64"/>
  <c r="AJ18" i="64" s="1"/>
  <c r="AI8" i="64"/>
  <c r="AJ8" i="64" s="1"/>
  <c r="AF19" i="64"/>
  <c r="AF8" i="64"/>
  <c r="AF12" i="64"/>
  <c r="AF10" i="64"/>
  <c r="AI19" i="64"/>
  <c r="AJ19" i="64" s="1"/>
  <c r="V21" i="64"/>
  <c r="AI10" i="64"/>
  <c r="AJ10" i="64" s="1"/>
  <c r="AF15" i="64"/>
  <c r="AF9" i="64"/>
  <c r="AI9" i="64"/>
  <c r="AJ9" i="64" s="1"/>
  <c r="AF7" i="64"/>
  <c r="AI7" i="64"/>
  <c r="AJ7" i="64" s="1"/>
  <c r="H44" i="64"/>
  <c r="H45" i="64" s="1"/>
  <c r="L44" i="64"/>
  <c r="L45" i="64" s="1"/>
  <c r="H67" i="64"/>
  <c r="H68" i="64" s="1"/>
  <c r="R67" i="64"/>
  <c r="R68" i="64" s="1"/>
  <c r="H89" i="64"/>
  <c r="H90" i="64" s="1"/>
  <c r="N89" i="64"/>
  <c r="N90" i="64" s="1"/>
  <c r="AI89" i="64"/>
  <c r="J89" i="64"/>
  <c r="J90" i="64" s="1"/>
  <c r="J111" i="64"/>
  <c r="J112" i="64" s="1"/>
  <c r="AI111" i="64"/>
  <c r="R111" i="64"/>
  <c r="R112" i="64" s="1"/>
  <c r="N155" i="64"/>
  <c r="N156" i="64" s="1"/>
  <c r="R200" i="64"/>
  <c r="R201" i="64" s="1"/>
  <c r="Q23" i="64"/>
  <c r="F155" i="64"/>
  <c r="F111" i="64"/>
  <c r="F21" i="64"/>
  <c r="R17" i="64"/>
  <c r="R44" i="64"/>
  <c r="R45" i="64" s="1"/>
  <c r="N44" i="64"/>
  <c r="N45" i="64" s="1"/>
  <c r="R15" i="64"/>
  <c r="Q21" i="64"/>
  <c r="N21" i="64"/>
  <c r="N22" i="64" s="1"/>
  <c r="R8" i="64"/>
  <c r="AJ133" i="64"/>
  <c r="AJ89" i="64"/>
  <c r="X155" i="64"/>
  <c r="P111" i="64"/>
  <c r="P112" i="64" s="1"/>
  <c r="H178" i="64"/>
  <c r="H179" i="64" s="1"/>
  <c r="R89" i="64"/>
  <c r="R90" i="64" s="1"/>
  <c r="T67" i="64"/>
  <c r="X133" i="64"/>
  <c r="AH21" i="64"/>
  <c r="AD111" i="64"/>
  <c r="AD21" i="64"/>
  <c r="AD67" i="64"/>
  <c r="AI178" i="64"/>
  <c r="AD178" i="64"/>
  <c r="F200" i="64"/>
  <c r="J155" i="64"/>
  <c r="J156" i="64" s="1"/>
  <c r="J178" i="64"/>
  <c r="J179" i="64" s="1"/>
  <c r="AL111" i="64"/>
  <c r="F67" i="64"/>
  <c r="Z133" i="64"/>
  <c r="AI44" i="64"/>
  <c r="AJ29" i="64"/>
  <c r="AJ44" i="64" s="1"/>
  <c r="R20" i="64"/>
  <c r="AB21" i="64"/>
  <c r="T111" i="64"/>
  <c r="AI16" i="64"/>
  <c r="AJ16" i="64" s="1"/>
  <c r="J21" i="64"/>
  <c r="J22" i="64" s="1"/>
  <c r="AI17" i="64"/>
  <c r="AJ17" i="64" s="1"/>
  <c r="AC21" i="64"/>
  <c r="AF89" i="64"/>
  <c r="AD200" i="64"/>
  <c r="AJ200" i="64"/>
  <c r="AI200" i="64"/>
  <c r="AF178" i="64"/>
  <c r="AD133" i="64"/>
  <c r="AI155" i="64"/>
  <c r="AI133" i="64"/>
  <c r="L178" i="64"/>
  <c r="L179" i="64" s="1"/>
  <c r="L111" i="64"/>
  <c r="L112" i="64" s="1"/>
  <c r="L67" i="64"/>
  <c r="L68" i="64" s="1"/>
  <c r="P89" i="64"/>
  <c r="P90" i="64" s="1"/>
  <c r="AB133" i="64"/>
  <c r="AL89" i="64"/>
  <c r="T44" i="64"/>
  <c r="H21" i="64"/>
  <c r="H22" i="64" s="1"/>
  <c r="R6" i="64"/>
  <c r="R7" i="64"/>
  <c r="AD44" i="64"/>
  <c r="X21" i="64"/>
  <c r="V111" i="64"/>
  <c r="R12" i="64"/>
  <c r="R11" i="64"/>
  <c r="R155" i="64"/>
  <c r="R156" i="64" s="1"/>
  <c r="AJ155" i="64"/>
  <c r="N111" i="64"/>
  <c r="N112" i="64" s="1"/>
  <c r="N178" i="64"/>
  <c r="N179" i="64" s="1"/>
  <c r="AF133" i="64"/>
  <c r="L89" i="64"/>
  <c r="L90" i="64" s="1"/>
  <c r="F44" i="64"/>
  <c r="J67" i="64"/>
  <c r="J68" i="64" s="1"/>
  <c r="P21" i="64"/>
  <c r="P22" i="64" s="1"/>
  <c r="AI13" i="64"/>
  <c r="AJ13" i="64" s="1"/>
  <c r="AF13" i="64"/>
  <c r="AI12" i="64"/>
  <c r="AJ12" i="64" s="1"/>
  <c r="AF155" i="64"/>
  <c r="J133" i="64"/>
  <c r="J134" i="64" s="1"/>
  <c r="AD155" i="64"/>
  <c r="P178" i="64"/>
  <c r="P179" i="64" s="1"/>
  <c r="AJ106" i="64"/>
  <c r="AJ111" i="64" s="1"/>
  <c r="R14" i="64"/>
  <c r="AF111" i="64"/>
  <c r="AL178" i="64"/>
  <c r="V133" i="64"/>
  <c r="AB200" i="64"/>
  <c r="P133" i="64"/>
  <c r="P134" i="64" s="1"/>
  <c r="F178" i="64"/>
  <c r="AF67" i="64"/>
  <c r="T21" i="64"/>
  <c r="R16" i="64"/>
  <c r="L21" i="64"/>
  <c r="L22" i="64" s="1"/>
  <c r="AI15" i="64"/>
  <c r="AJ15" i="64" s="1"/>
  <c r="X111" i="64"/>
  <c r="R10" i="64"/>
  <c r="N200" i="64"/>
  <c r="N201" i="64" s="1"/>
  <c r="AH111" i="64"/>
  <c r="AH178" i="64"/>
  <c r="F89" i="64"/>
  <c r="T133" i="64"/>
  <c r="R13" i="64"/>
  <c r="X44" i="64"/>
  <c r="R18" i="64"/>
  <c r="AJ52" i="64"/>
  <c r="AJ67" i="64" s="1"/>
  <c r="AI67" i="64"/>
  <c r="Z111" i="64"/>
  <c r="R9" i="64"/>
  <c r="AF17" i="64"/>
  <c r="B12" i="63"/>
  <c r="AL12" i="63" s="1"/>
  <c r="B14" i="63"/>
  <c r="B11" i="63"/>
  <c r="N11" i="63" s="1"/>
  <c r="B10" i="63"/>
  <c r="AL10" i="63" s="1"/>
  <c r="B9" i="63"/>
  <c r="B7" i="63"/>
  <c r="P7" i="63" s="1"/>
  <c r="B8" i="63"/>
  <c r="AK15" i="63"/>
  <c r="AG15" i="63"/>
  <c r="AE15" i="63"/>
  <c r="AA15" i="63"/>
  <c r="Y15" i="63"/>
  <c r="W15" i="63"/>
  <c r="V15" i="63"/>
  <c r="U15" i="63"/>
  <c r="S15" i="63"/>
  <c r="O15" i="63"/>
  <c r="M15" i="63"/>
  <c r="K15" i="63"/>
  <c r="I15" i="63"/>
  <c r="G15" i="63"/>
  <c r="E15" i="63"/>
  <c r="AL14" i="63"/>
  <c r="AC14" i="63"/>
  <c r="Q14" i="63"/>
  <c r="AB14" i="63"/>
  <c r="F14" i="63"/>
  <c r="AC12" i="63"/>
  <c r="Q12" i="63"/>
  <c r="AC11" i="63"/>
  <c r="Q11" i="63"/>
  <c r="Z11" i="63"/>
  <c r="L11" i="63"/>
  <c r="AC10" i="63"/>
  <c r="AD10" i="63" s="1"/>
  <c r="AB10" i="63"/>
  <c r="Q10" i="63"/>
  <c r="AC9" i="63"/>
  <c r="AD9" i="63" s="1"/>
  <c r="Q9" i="63"/>
  <c r="AB9" i="63"/>
  <c r="P9" i="63"/>
  <c r="AC8" i="63"/>
  <c r="AD8" i="63" s="1"/>
  <c r="Q8" i="63"/>
  <c r="Z8" i="63"/>
  <c r="P8" i="63"/>
  <c r="AC7" i="63"/>
  <c r="T7" i="63"/>
  <c r="Q7" i="63"/>
  <c r="R7" i="63" s="1"/>
  <c r="AC6" i="63"/>
  <c r="Q6" i="63"/>
  <c r="H6" i="63"/>
  <c r="AB6" i="63"/>
  <c r="AL6" i="63"/>
  <c r="AF134" i="64" l="1"/>
  <c r="AF156" i="64"/>
  <c r="AF112" i="64"/>
  <c r="AF21" i="64"/>
  <c r="AF201" i="64"/>
  <c r="F23" i="64"/>
  <c r="AF179" i="64"/>
  <c r="AI21" i="64"/>
  <c r="R21" i="64"/>
  <c r="R22" i="64" s="1"/>
  <c r="AF90" i="64"/>
  <c r="AJ23" i="64"/>
  <c r="AJ21" i="64"/>
  <c r="AF45" i="64"/>
  <c r="AI23" i="64"/>
  <c r="AF68" i="64"/>
  <c r="R23" i="64"/>
  <c r="AL7" i="63"/>
  <c r="AH6" i="63"/>
  <c r="X9" i="63"/>
  <c r="N7" i="63"/>
  <c r="AB8" i="63"/>
  <c r="AD14" i="63"/>
  <c r="AD7" i="63"/>
  <c r="AH8" i="63"/>
  <c r="H10" i="63"/>
  <c r="L10" i="63"/>
  <c r="P10" i="63"/>
  <c r="AH10" i="63"/>
  <c r="F7" i="63"/>
  <c r="J8" i="63"/>
  <c r="T9" i="63"/>
  <c r="AB11" i="63"/>
  <c r="J14" i="63"/>
  <c r="AF7" i="63"/>
  <c r="AI12" i="63"/>
  <c r="AJ12" i="63" s="1"/>
  <c r="AI11" i="63"/>
  <c r="AJ11" i="63" s="1"/>
  <c r="AI10" i="63"/>
  <c r="AJ10" i="63" s="1"/>
  <c r="AI6" i="63"/>
  <c r="AJ6" i="63" s="1"/>
  <c r="L6" i="63"/>
  <c r="Z7" i="63"/>
  <c r="L8" i="63"/>
  <c r="AL8" i="63"/>
  <c r="AD11" i="63"/>
  <c r="AF14" i="63"/>
  <c r="R10" i="63"/>
  <c r="N6" i="63"/>
  <c r="P6" i="63"/>
  <c r="AH7" i="63"/>
  <c r="AI8" i="63"/>
  <c r="AJ8" i="63" s="1"/>
  <c r="AF10" i="63"/>
  <c r="T10" i="63"/>
  <c r="AF12" i="63"/>
  <c r="J7" i="63"/>
  <c r="AI7" i="63"/>
  <c r="AJ7" i="63" s="1"/>
  <c r="R8" i="63"/>
  <c r="AI9" i="63"/>
  <c r="AJ9" i="63" s="1"/>
  <c r="F10" i="63"/>
  <c r="X10" i="63"/>
  <c r="H12" i="63"/>
  <c r="R12" i="63"/>
  <c r="T14" i="63"/>
  <c r="R6" i="63"/>
  <c r="F6" i="63"/>
  <c r="AD6" i="63"/>
  <c r="Z9" i="63"/>
  <c r="N10" i="63"/>
  <c r="T11" i="63"/>
  <c r="Z14" i="63"/>
  <c r="AF9" i="63"/>
  <c r="AC15" i="63"/>
  <c r="Q15" i="63"/>
  <c r="AF6" i="63"/>
  <c r="H7" i="63"/>
  <c r="X7" i="63"/>
  <c r="N8" i="63"/>
  <c r="R9" i="63"/>
  <c r="AH9" i="63"/>
  <c r="J10" i="63"/>
  <c r="Z10" i="63"/>
  <c r="P11" i="63"/>
  <c r="F12" i="63"/>
  <c r="T12" i="63"/>
  <c r="L14" i="63"/>
  <c r="H14" i="63"/>
  <c r="AH14" i="63"/>
  <c r="P14" i="63"/>
  <c r="X12" i="63"/>
  <c r="T6" i="63"/>
  <c r="L7" i="63"/>
  <c r="AB7" i="63"/>
  <c r="AF8" i="63"/>
  <c r="H9" i="63"/>
  <c r="R11" i="63"/>
  <c r="AH11" i="63"/>
  <c r="J12" i="63"/>
  <c r="Z12" i="63"/>
  <c r="F9" i="63"/>
  <c r="X6" i="63"/>
  <c r="J9" i="63"/>
  <c r="AL9" i="63"/>
  <c r="F11" i="63"/>
  <c r="L12" i="63"/>
  <c r="AB12" i="63"/>
  <c r="AF11" i="63"/>
  <c r="J6" i="63"/>
  <c r="Z6" i="63"/>
  <c r="F8" i="63"/>
  <c r="T8" i="63"/>
  <c r="L9" i="63"/>
  <c r="H11" i="63"/>
  <c r="X11" i="63"/>
  <c r="N12" i="63"/>
  <c r="N14" i="63"/>
  <c r="H8" i="63"/>
  <c r="X8" i="63"/>
  <c r="N9" i="63"/>
  <c r="J11" i="63"/>
  <c r="AL11" i="63"/>
  <c r="P12" i="63"/>
  <c r="AD12" i="63"/>
  <c r="AI14" i="63"/>
  <c r="R14" i="63"/>
  <c r="AH12" i="63"/>
  <c r="X14" i="63"/>
  <c r="AI44" i="60"/>
  <c r="AF22" i="64" l="1"/>
  <c r="AI15" i="63"/>
  <c r="R15" i="63"/>
  <c r="R16" i="63" s="1"/>
  <c r="L15" i="63"/>
  <c r="L16" i="63" s="1"/>
  <c r="AJ14" i="63"/>
  <c r="AJ15" i="63" s="1"/>
  <c r="AB15" i="63"/>
  <c r="AD15" i="63"/>
  <c r="P15" i="63"/>
  <c r="P16" i="63" s="1"/>
  <c r="N15" i="63"/>
  <c r="N16" i="63" s="1"/>
  <c r="AL15" i="63"/>
  <c r="AH15" i="63"/>
  <c r="H15" i="63"/>
  <c r="H16" i="63" s="1"/>
  <c r="F15" i="63"/>
  <c r="T15" i="63"/>
  <c r="Z15" i="63"/>
  <c r="J15" i="63"/>
  <c r="J16" i="63" s="1"/>
  <c r="X15" i="63"/>
  <c r="AF15" i="63"/>
  <c r="AF16" i="63" l="1"/>
  <c r="U44" i="61" l="1"/>
  <c r="S155" i="61" l="1"/>
  <c r="AK200" i="61" l="1"/>
  <c r="AG200" i="61"/>
  <c r="AE200" i="61"/>
  <c r="AA200" i="61"/>
  <c r="Y200" i="61"/>
  <c r="W200" i="61"/>
  <c r="U200" i="61"/>
  <c r="S200" i="61"/>
  <c r="O200" i="61"/>
  <c r="M200" i="61"/>
  <c r="K200" i="61"/>
  <c r="I200" i="61"/>
  <c r="G200" i="61"/>
  <c r="E200" i="61"/>
  <c r="AC199" i="61"/>
  <c r="AD199" i="61" s="1"/>
  <c r="Q199" i="61"/>
  <c r="C199" i="61"/>
  <c r="AB199" i="61" s="1"/>
  <c r="B199" i="61"/>
  <c r="P199" i="61" s="1"/>
  <c r="AC198" i="61"/>
  <c r="Q198" i="61"/>
  <c r="C198" i="61"/>
  <c r="X198" i="61" s="1"/>
  <c r="B198" i="61"/>
  <c r="N198" i="61" s="1"/>
  <c r="AC197" i="61"/>
  <c r="Q197" i="61"/>
  <c r="C197" i="61"/>
  <c r="AB197" i="61" s="1"/>
  <c r="B197" i="61"/>
  <c r="AH197" i="61" s="1"/>
  <c r="AC196" i="61"/>
  <c r="Q196" i="61"/>
  <c r="C196" i="61"/>
  <c r="B196" i="61"/>
  <c r="P196" i="61" s="1"/>
  <c r="AC195" i="61"/>
  <c r="Q195" i="61"/>
  <c r="C195" i="61"/>
  <c r="AB195" i="61" s="1"/>
  <c r="B195" i="61"/>
  <c r="AC194" i="61"/>
  <c r="Q194" i="61"/>
  <c r="C194" i="61"/>
  <c r="X194" i="61" s="1"/>
  <c r="B194" i="61"/>
  <c r="AL194" i="61" s="1"/>
  <c r="AC193" i="61"/>
  <c r="Q193" i="61"/>
  <c r="C193" i="61"/>
  <c r="T193" i="61" s="1"/>
  <c r="B193" i="61"/>
  <c r="AC192" i="61"/>
  <c r="Q192" i="61"/>
  <c r="C192" i="61"/>
  <c r="B192" i="61"/>
  <c r="P192" i="61" s="1"/>
  <c r="AC191" i="61"/>
  <c r="Q191" i="61"/>
  <c r="C191" i="61"/>
  <c r="AB191" i="61" s="1"/>
  <c r="B191" i="61"/>
  <c r="AC190" i="61"/>
  <c r="Q190" i="61"/>
  <c r="C190" i="61"/>
  <c r="X190" i="61" s="1"/>
  <c r="B190" i="61"/>
  <c r="AC189" i="61"/>
  <c r="AD189" i="61" s="1"/>
  <c r="Q189" i="61"/>
  <c r="C189" i="61"/>
  <c r="T189" i="61" s="1"/>
  <c r="B189" i="61"/>
  <c r="AH189" i="61" s="1"/>
  <c r="AC188" i="61"/>
  <c r="Q188" i="61"/>
  <c r="C188" i="61"/>
  <c r="B188" i="61"/>
  <c r="AC187" i="61"/>
  <c r="AD187" i="61" s="1"/>
  <c r="Q187" i="61"/>
  <c r="C187" i="61"/>
  <c r="AB187" i="61" s="1"/>
  <c r="B187" i="61"/>
  <c r="P187" i="61" s="1"/>
  <c r="AC186" i="61"/>
  <c r="Q186" i="61"/>
  <c r="C186" i="61"/>
  <c r="X186" i="61" s="1"/>
  <c r="B186" i="61"/>
  <c r="P186" i="61" s="1"/>
  <c r="AC185" i="61"/>
  <c r="Q185" i="61"/>
  <c r="C185" i="61"/>
  <c r="T185" i="61" s="1"/>
  <c r="B185" i="61"/>
  <c r="AH185" i="61" s="1"/>
  <c r="AK178" i="61"/>
  <c r="AG178" i="61"/>
  <c r="AE178" i="61"/>
  <c r="AA178" i="61"/>
  <c r="Y178" i="61"/>
  <c r="W178" i="61"/>
  <c r="U178" i="61"/>
  <c r="S178" i="61"/>
  <c r="O178" i="61"/>
  <c r="M178" i="61"/>
  <c r="K178" i="61"/>
  <c r="I178" i="61"/>
  <c r="G178" i="61"/>
  <c r="E178" i="61"/>
  <c r="AC177" i="61"/>
  <c r="Q177" i="61"/>
  <c r="C177" i="61"/>
  <c r="X177" i="61" s="1"/>
  <c r="B177" i="61"/>
  <c r="AC176" i="61"/>
  <c r="Q176" i="61"/>
  <c r="C176" i="61"/>
  <c r="B176" i="61"/>
  <c r="AC175" i="61"/>
  <c r="Q175" i="61"/>
  <c r="C175" i="61"/>
  <c r="Z175" i="61" s="1"/>
  <c r="B175" i="61"/>
  <c r="AL175" i="61" s="1"/>
  <c r="AC174" i="61"/>
  <c r="Q174" i="61"/>
  <c r="C174" i="61"/>
  <c r="V174" i="61" s="1"/>
  <c r="B174" i="61"/>
  <c r="H174" i="61" s="1"/>
  <c r="AC173" i="61"/>
  <c r="Q173" i="61"/>
  <c r="C173" i="61"/>
  <c r="Z173" i="61" s="1"/>
  <c r="B173" i="61"/>
  <c r="P173" i="61" s="1"/>
  <c r="AC172" i="61"/>
  <c r="Q172" i="61"/>
  <c r="C172" i="61"/>
  <c r="B172" i="61"/>
  <c r="AC171" i="61"/>
  <c r="Q171" i="61"/>
  <c r="C171" i="61"/>
  <c r="Z171" i="61" s="1"/>
  <c r="B171" i="61"/>
  <c r="AL171" i="61" s="1"/>
  <c r="AC170" i="61"/>
  <c r="Q170" i="61"/>
  <c r="C170" i="61"/>
  <c r="V170" i="61" s="1"/>
  <c r="B170" i="61"/>
  <c r="H170" i="61" s="1"/>
  <c r="AC169" i="61"/>
  <c r="Q169" i="61"/>
  <c r="C169" i="61"/>
  <c r="Z169" i="61" s="1"/>
  <c r="B169" i="61"/>
  <c r="P169" i="61" s="1"/>
  <c r="AC168" i="61"/>
  <c r="Q168" i="61"/>
  <c r="C168" i="61"/>
  <c r="B168" i="61"/>
  <c r="AC167" i="61"/>
  <c r="Q167" i="61"/>
  <c r="C167" i="61"/>
  <c r="Z167" i="61" s="1"/>
  <c r="B167" i="61"/>
  <c r="AC166" i="61"/>
  <c r="Q166" i="61"/>
  <c r="C166" i="61"/>
  <c r="V166" i="61" s="1"/>
  <c r="B166" i="61"/>
  <c r="H166" i="61" s="1"/>
  <c r="AC165" i="61"/>
  <c r="Q165" i="61"/>
  <c r="C165" i="61"/>
  <c r="X165" i="61" s="1"/>
  <c r="B165" i="61"/>
  <c r="P165" i="61" s="1"/>
  <c r="AC164" i="61"/>
  <c r="Q164" i="61"/>
  <c r="C164" i="61"/>
  <c r="B164" i="61"/>
  <c r="AC163" i="61"/>
  <c r="Q163" i="61"/>
  <c r="C163" i="61"/>
  <c r="B163" i="61"/>
  <c r="AK155" i="61"/>
  <c r="AG155" i="61"/>
  <c r="AE155" i="61"/>
  <c r="AA155" i="61"/>
  <c r="Y155" i="61"/>
  <c r="W155" i="61"/>
  <c r="U155" i="61"/>
  <c r="O155" i="61"/>
  <c r="M155" i="61"/>
  <c r="K155" i="61"/>
  <c r="I155" i="61"/>
  <c r="G155" i="61"/>
  <c r="E155" i="61"/>
  <c r="AC154" i="61"/>
  <c r="Q154" i="61"/>
  <c r="C154" i="61"/>
  <c r="B154" i="61"/>
  <c r="N154" i="61" s="1"/>
  <c r="AC153" i="61"/>
  <c r="Q153" i="61"/>
  <c r="C153" i="61"/>
  <c r="X153" i="61" s="1"/>
  <c r="B153" i="61"/>
  <c r="AH153" i="61" s="1"/>
  <c r="AC152" i="61"/>
  <c r="Q152" i="61"/>
  <c r="C152" i="61"/>
  <c r="X152" i="61" s="1"/>
  <c r="B152" i="61"/>
  <c r="AL152" i="61" s="1"/>
  <c r="AC151" i="61"/>
  <c r="Q151" i="61"/>
  <c r="C151" i="61"/>
  <c r="B151" i="61"/>
  <c r="H151" i="61" s="1"/>
  <c r="AC150" i="61"/>
  <c r="Q150" i="61"/>
  <c r="C150" i="61"/>
  <c r="Z150" i="61" s="1"/>
  <c r="B150" i="61"/>
  <c r="J150" i="61" s="1"/>
  <c r="AC149" i="61"/>
  <c r="Q149" i="61"/>
  <c r="C149" i="61"/>
  <c r="T149" i="61" s="1"/>
  <c r="B149" i="61"/>
  <c r="P149" i="61" s="1"/>
  <c r="AC148" i="61"/>
  <c r="Q148" i="61"/>
  <c r="C148" i="61"/>
  <c r="Z148" i="61" s="1"/>
  <c r="B148" i="61"/>
  <c r="J148" i="61" s="1"/>
  <c r="AC147" i="61"/>
  <c r="Q147" i="61"/>
  <c r="C147" i="61"/>
  <c r="B147" i="61"/>
  <c r="H147" i="61" s="1"/>
  <c r="AC146" i="61"/>
  <c r="Q146" i="61"/>
  <c r="C146" i="61"/>
  <c r="Z146" i="61" s="1"/>
  <c r="B146" i="61"/>
  <c r="AC145" i="61"/>
  <c r="Q145" i="61"/>
  <c r="C145" i="61"/>
  <c r="T145" i="61" s="1"/>
  <c r="B145" i="61"/>
  <c r="AC144" i="61"/>
  <c r="Q144" i="61"/>
  <c r="C144" i="61"/>
  <c r="Z144" i="61" s="1"/>
  <c r="B144" i="61"/>
  <c r="AC143" i="61"/>
  <c r="Q143" i="61"/>
  <c r="C143" i="61"/>
  <c r="AB143" i="61" s="1"/>
  <c r="B143" i="61"/>
  <c r="H143" i="61" s="1"/>
  <c r="AC142" i="61"/>
  <c r="Q142" i="61"/>
  <c r="C142" i="61"/>
  <c r="Z142" i="61" s="1"/>
  <c r="B142" i="61"/>
  <c r="AH142" i="61" s="1"/>
  <c r="AC141" i="61"/>
  <c r="Q141" i="61"/>
  <c r="C141" i="61"/>
  <c r="T141" i="61" s="1"/>
  <c r="B141" i="61"/>
  <c r="AH141" i="61" s="1"/>
  <c r="AC140" i="61"/>
  <c r="Q140" i="61"/>
  <c r="C140" i="61"/>
  <c r="Z140" i="61" s="1"/>
  <c r="B140" i="61"/>
  <c r="AK133" i="61"/>
  <c r="AG133" i="61"/>
  <c r="AE133" i="61"/>
  <c r="AA133" i="61"/>
  <c r="Y133" i="61"/>
  <c r="W133" i="61"/>
  <c r="U133" i="61"/>
  <c r="S133" i="61"/>
  <c r="O133" i="61"/>
  <c r="M133" i="61"/>
  <c r="K133" i="61"/>
  <c r="I133" i="61"/>
  <c r="G133" i="61"/>
  <c r="E133" i="61"/>
  <c r="AC132" i="61"/>
  <c r="Q132" i="61"/>
  <c r="C132" i="61"/>
  <c r="Z132" i="61" s="1"/>
  <c r="B132" i="61"/>
  <c r="L132" i="61" s="1"/>
  <c r="AC131" i="61"/>
  <c r="Q131" i="61"/>
  <c r="C131" i="61"/>
  <c r="V131" i="61" s="1"/>
  <c r="B131" i="61"/>
  <c r="AC130" i="61"/>
  <c r="Q130" i="61"/>
  <c r="C130" i="61"/>
  <c r="B130" i="61"/>
  <c r="AL130" i="61" s="1"/>
  <c r="AC129" i="61"/>
  <c r="Q129" i="61"/>
  <c r="C129" i="61"/>
  <c r="B129" i="61"/>
  <c r="AL129" i="61" s="1"/>
  <c r="AC128" i="61"/>
  <c r="Q128" i="61"/>
  <c r="C128" i="61"/>
  <c r="V128" i="61" s="1"/>
  <c r="B128" i="61"/>
  <c r="L128" i="61" s="1"/>
  <c r="AC127" i="61"/>
  <c r="Q127" i="61"/>
  <c r="C127" i="61"/>
  <c r="X127" i="61" s="1"/>
  <c r="B127" i="61"/>
  <c r="AH127" i="61" s="1"/>
  <c r="AC126" i="61"/>
  <c r="Q126" i="61"/>
  <c r="C126" i="61"/>
  <c r="B126" i="61"/>
  <c r="AL126" i="61" s="1"/>
  <c r="AC125" i="61"/>
  <c r="Q125" i="61"/>
  <c r="C125" i="61"/>
  <c r="Z125" i="61" s="1"/>
  <c r="B125" i="61"/>
  <c r="L125" i="61" s="1"/>
  <c r="AC124" i="61"/>
  <c r="Q124" i="61"/>
  <c r="C124" i="61"/>
  <c r="AB124" i="61" s="1"/>
  <c r="B124" i="61"/>
  <c r="N124" i="61" s="1"/>
  <c r="AC123" i="61"/>
  <c r="Q123" i="61"/>
  <c r="C123" i="61"/>
  <c r="Z123" i="61" s="1"/>
  <c r="B123" i="61"/>
  <c r="AH123" i="61" s="1"/>
  <c r="AC122" i="61"/>
  <c r="Q122" i="61"/>
  <c r="C122" i="61"/>
  <c r="Z122" i="61" s="1"/>
  <c r="B122" i="61"/>
  <c r="L122" i="61" s="1"/>
  <c r="AC121" i="61"/>
  <c r="Q121" i="61"/>
  <c r="C121" i="61"/>
  <c r="B121" i="61"/>
  <c r="P121" i="61" s="1"/>
  <c r="AC120" i="61"/>
  <c r="Q120" i="61"/>
  <c r="C120" i="61"/>
  <c r="X120" i="61" s="1"/>
  <c r="B120" i="61"/>
  <c r="N120" i="61" s="1"/>
  <c r="AC119" i="61"/>
  <c r="Q119" i="61"/>
  <c r="C119" i="61"/>
  <c r="V119" i="61" s="1"/>
  <c r="B119" i="61"/>
  <c r="P119" i="61" s="1"/>
  <c r="AC118" i="61"/>
  <c r="Q118" i="61"/>
  <c r="C118" i="61"/>
  <c r="B118" i="61"/>
  <c r="L118" i="61" s="1"/>
  <c r="AK111" i="61"/>
  <c r="AG111" i="61"/>
  <c r="AE111" i="61"/>
  <c r="AA111" i="61"/>
  <c r="Y111" i="61"/>
  <c r="W111" i="61"/>
  <c r="S111" i="61"/>
  <c r="O111" i="61"/>
  <c r="M111" i="61"/>
  <c r="K111" i="61"/>
  <c r="I111" i="61"/>
  <c r="G111" i="61"/>
  <c r="E111" i="61"/>
  <c r="AC110" i="61"/>
  <c r="Q110" i="61"/>
  <c r="C110" i="61"/>
  <c r="B110" i="61"/>
  <c r="F110" i="61" s="1"/>
  <c r="AC109" i="61"/>
  <c r="Q109" i="61"/>
  <c r="C109" i="61"/>
  <c r="B109" i="61"/>
  <c r="L109" i="61" s="1"/>
  <c r="AC108" i="61"/>
  <c r="Q108" i="61"/>
  <c r="C108" i="61"/>
  <c r="B108" i="61"/>
  <c r="AH108" i="61" s="1"/>
  <c r="AC107" i="61"/>
  <c r="Q107" i="61"/>
  <c r="C107" i="61"/>
  <c r="X107" i="61" s="1"/>
  <c r="B107" i="61"/>
  <c r="N107" i="61" s="1"/>
  <c r="AC106" i="61"/>
  <c r="Q106" i="61"/>
  <c r="C106" i="61"/>
  <c r="T106" i="61" s="1"/>
  <c r="B106" i="61"/>
  <c r="N106" i="61" s="1"/>
  <c r="AC105" i="61"/>
  <c r="Q105" i="61"/>
  <c r="C105" i="61"/>
  <c r="X105" i="61" s="1"/>
  <c r="B105" i="61"/>
  <c r="AL105" i="61" s="1"/>
  <c r="AC104" i="61"/>
  <c r="Q104" i="61"/>
  <c r="C104" i="61"/>
  <c r="B104" i="61"/>
  <c r="AH104" i="61" s="1"/>
  <c r="AC103" i="61"/>
  <c r="Q103" i="61"/>
  <c r="C103" i="61"/>
  <c r="X103" i="61" s="1"/>
  <c r="B103" i="61"/>
  <c r="AL103" i="61" s="1"/>
  <c r="AC102" i="61"/>
  <c r="Q102" i="61"/>
  <c r="C102" i="61"/>
  <c r="T102" i="61" s="1"/>
  <c r="B102" i="61"/>
  <c r="N102" i="61" s="1"/>
  <c r="AC101" i="61"/>
  <c r="Q101" i="61"/>
  <c r="C101" i="61"/>
  <c r="B101" i="61"/>
  <c r="AL101" i="61" s="1"/>
  <c r="AC100" i="61"/>
  <c r="Q100" i="61"/>
  <c r="C100" i="61"/>
  <c r="X100" i="61" s="1"/>
  <c r="B100" i="61"/>
  <c r="AC99" i="61"/>
  <c r="Q99" i="61"/>
  <c r="C99" i="61"/>
  <c r="Z99" i="61" s="1"/>
  <c r="B99" i="61"/>
  <c r="AL99" i="61" s="1"/>
  <c r="AC98" i="61"/>
  <c r="Q98" i="61"/>
  <c r="C98" i="61"/>
  <c r="AB98" i="61" s="1"/>
  <c r="B98" i="61"/>
  <c r="N98" i="61" s="1"/>
  <c r="AC97" i="61"/>
  <c r="Q97" i="61"/>
  <c r="C97" i="61"/>
  <c r="Z97" i="61" s="1"/>
  <c r="B97" i="61"/>
  <c r="AL97" i="61" s="1"/>
  <c r="AC96" i="61"/>
  <c r="Q96" i="61"/>
  <c r="C96" i="61"/>
  <c r="B96" i="61"/>
  <c r="P96" i="61" s="1"/>
  <c r="AK89" i="61"/>
  <c r="AG89" i="61"/>
  <c r="AE89" i="61"/>
  <c r="AA89" i="61"/>
  <c r="Y89" i="61"/>
  <c r="W89" i="61"/>
  <c r="U89" i="61"/>
  <c r="S89" i="61"/>
  <c r="O89" i="61"/>
  <c r="M89" i="61"/>
  <c r="K89" i="61"/>
  <c r="I89" i="61"/>
  <c r="G89" i="61"/>
  <c r="E89" i="61"/>
  <c r="AC88" i="61"/>
  <c r="Q88" i="61"/>
  <c r="C88" i="61"/>
  <c r="AB88" i="61" s="1"/>
  <c r="B88" i="61"/>
  <c r="N88" i="61" s="1"/>
  <c r="AC87" i="61"/>
  <c r="Q87" i="61"/>
  <c r="C87" i="61"/>
  <c r="Z87" i="61" s="1"/>
  <c r="B87" i="61"/>
  <c r="AL87" i="61" s="1"/>
  <c r="AC86" i="61"/>
  <c r="Q86" i="61"/>
  <c r="C86" i="61"/>
  <c r="X86" i="61" s="1"/>
  <c r="B86" i="61"/>
  <c r="P86" i="61" s="1"/>
  <c r="AC85" i="61"/>
  <c r="Q85" i="61"/>
  <c r="C85" i="61"/>
  <c r="B85" i="61"/>
  <c r="AH85" i="61" s="1"/>
  <c r="AC84" i="61"/>
  <c r="Q84" i="61"/>
  <c r="C84" i="61"/>
  <c r="X84" i="61" s="1"/>
  <c r="B84" i="61"/>
  <c r="P84" i="61" s="1"/>
  <c r="AC83" i="61"/>
  <c r="Q83" i="61"/>
  <c r="C83" i="61"/>
  <c r="Z83" i="61" s="1"/>
  <c r="B83" i="61"/>
  <c r="H83" i="61" s="1"/>
  <c r="AC82" i="61"/>
  <c r="Q82" i="61"/>
  <c r="C82" i="61"/>
  <c r="Z82" i="61" s="1"/>
  <c r="B82" i="61"/>
  <c r="AL82" i="61" s="1"/>
  <c r="AC81" i="61"/>
  <c r="Q81" i="61"/>
  <c r="C81" i="61"/>
  <c r="B81" i="61"/>
  <c r="AC80" i="61"/>
  <c r="Q80" i="61"/>
  <c r="C80" i="61"/>
  <c r="X80" i="61" s="1"/>
  <c r="B80" i="61"/>
  <c r="AC79" i="61"/>
  <c r="Q79" i="61"/>
  <c r="C79" i="61"/>
  <c r="V79" i="61" s="1"/>
  <c r="B79" i="61"/>
  <c r="H79" i="61" s="1"/>
  <c r="AC78" i="61"/>
  <c r="Q78" i="61"/>
  <c r="C78" i="61"/>
  <c r="V78" i="61" s="1"/>
  <c r="B78" i="61"/>
  <c r="AH78" i="61" s="1"/>
  <c r="AC77" i="61"/>
  <c r="Q77" i="61"/>
  <c r="C77" i="61"/>
  <c r="AB77" i="61" s="1"/>
  <c r="B77" i="61"/>
  <c r="AL77" i="61" s="1"/>
  <c r="AC76" i="61"/>
  <c r="Q76" i="61"/>
  <c r="C76" i="61"/>
  <c r="B76" i="61"/>
  <c r="J76" i="61" s="1"/>
  <c r="AC75" i="61"/>
  <c r="Q75" i="61"/>
  <c r="C75" i="61"/>
  <c r="B75" i="61"/>
  <c r="L75" i="61" s="1"/>
  <c r="AC74" i="61"/>
  <c r="Q74" i="61"/>
  <c r="C74" i="61"/>
  <c r="X74" i="61" s="1"/>
  <c r="B74" i="61"/>
  <c r="J74" i="61" s="1"/>
  <c r="AK67" i="61"/>
  <c r="AG67" i="61"/>
  <c r="AE67" i="61"/>
  <c r="AA67" i="61"/>
  <c r="Y67" i="61"/>
  <c r="W67" i="61"/>
  <c r="U67" i="61"/>
  <c r="S67" i="61"/>
  <c r="O67" i="61"/>
  <c r="M67" i="61"/>
  <c r="K67" i="61"/>
  <c r="I67" i="61"/>
  <c r="G67" i="61"/>
  <c r="E67" i="61"/>
  <c r="AC66" i="61"/>
  <c r="Q66" i="61"/>
  <c r="C66" i="61"/>
  <c r="V66" i="61" s="1"/>
  <c r="B66" i="61"/>
  <c r="AC65" i="61"/>
  <c r="Q65" i="61"/>
  <c r="C65" i="61"/>
  <c r="B65" i="61"/>
  <c r="H65" i="61" s="1"/>
  <c r="AC64" i="61"/>
  <c r="Q64" i="61"/>
  <c r="C64" i="61"/>
  <c r="V64" i="61" s="1"/>
  <c r="B64" i="61"/>
  <c r="N64" i="61" s="1"/>
  <c r="AC63" i="61"/>
  <c r="Q63" i="61"/>
  <c r="C63" i="61"/>
  <c r="V63" i="61" s="1"/>
  <c r="B63" i="61"/>
  <c r="AH63" i="61" s="1"/>
  <c r="AC62" i="61"/>
  <c r="Q62" i="61"/>
  <c r="C62" i="61"/>
  <c r="AB62" i="61" s="1"/>
  <c r="B62" i="61"/>
  <c r="AC61" i="61"/>
  <c r="Q61" i="61"/>
  <c r="C61" i="61"/>
  <c r="B61" i="61"/>
  <c r="H61" i="61" s="1"/>
  <c r="AC60" i="61"/>
  <c r="Q60" i="61"/>
  <c r="C60" i="61"/>
  <c r="V60" i="61" s="1"/>
  <c r="B60" i="61"/>
  <c r="N60" i="61" s="1"/>
  <c r="AC59" i="61"/>
  <c r="Q59" i="61"/>
  <c r="C59" i="61"/>
  <c r="V59" i="61" s="1"/>
  <c r="B59" i="61"/>
  <c r="AC58" i="61"/>
  <c r="Q58" i="61"/>
  <c r="C58" i="61"/>
  <c r="AB58" i="61" s="1"/>
  <c r="B58" i="61"/>
  <c r="P58" i="61" s="1"/>
  <c r="AC57" i="61"/>
  <c r="Q57" i="61"/>
  <c r="C57" i="61"/>
  <c r="Z57" i="61" s="1"/>
  <c r="B57" i="61"/>
  <c r="H57" i="61" s="1"/>
  <c r="AC56" i="61"/>
  <c r="Q56" i="61"/>
  <c r="C56" i="61"/>
  <c r="T56" i="61" s="1"/>
  <c r="B56" i="61"/>
  <c r="N56" i="61" s="1"/>
  <c r="AC55" i="61"/>
  <c r="Q55" i="61"/>
  <c r="C55" i="61"/>
  <c r="T55" i="61" s="1"/>
  <c r="B55" i="61"/>
  <c r="F55" i="61" s="1"/>
  <c r="AC54" i="61"/>
  <c r="Q54" i="61"/>
  <c r="C54" i="61"/>
  <c r="AB54" i="61" s="1"/>
  <c r="B54" i="61"/>
  <c r="P54" i="61" s="1"/>
  <c r="AC53" i="61"/>
  <c r="Q53" i="61"/>
  <c r="C53" i="61"/>
  <c r="X53" i="61" s="1"/>
  <c r="B53" i="61"/>
  <c r="H53" i="61" s="1"/>
  <c r="AC52" i="61"/>
  <c r="Q52" i="61"/>
  <c r="C52" i="61"/>
  <c r="AB52" i="61" s="1"/>
  <c r="B52" i="61"/>
  <c r="N52" i="61" s="1"/>
  <c r="AK44" i="61"/>
  <c r="AG44" i="61"/>
  <c r="AE44" i="61"/>
  <c r="AA44" i="61"/>
  <c r="Y44" i="61"/>
  <c r="S44" i="61"/>
  <c r="O44" i="61"/>
  <c r="M44" i="61"/>
  <c r="K44" i="61"/>
  <c r="I44" i="61"/>
  <c r="G44" i="61"/>
  <c r="E44" i="61"/>
  <c r="AC43" i="61"/>
  <c r="Q43" i="61"/>
  <c r="C43" i="61"/>
  <c r="B43" i="61"/>
  <c r="H43" i="61" s="1"/>
  <c r="AC42" i="61"/>
  <c r="Q42" i="61"/>
  <c r="C42" i="61"/>
  <c r="B42" i="61"/>
  <c r="AC41" i="61"/>
  <c r="Q41" i="61"/>
  <c r="C41" i="61"/>
  <c r="B41" i="61"/>
  <c r="AH41" i="61" s="1"/>
  <c r="AC40" i="61"/>
  <c r="Q40" i="61"/>
  <c r="C40" i="61"/>
  <c r="B40" i="61"/>
  <c r="AC39" i="61"/>
  <c r="Q39" i="61"/>
  <c r="C39" i="61"/>
  <c r="B39" i="61"/>
  <c r="P39" i="61" s="1"/>
  <c r="AC38" i="61"/>
  <c r="Q38" i="61"/>
  <c r="C38" i="61"/>
  <c r="B38" i="61"/>
  <c r="L38" i="61" s="1"/>
  <c r="AC37" i="61"/>
  <c r="Q37" i="61"/>
  <c r="C37" i="61"/>
  <c r="V37" i="61" s="1"/>
  <c r="B37" i="61"/>
  <c r="J37" i="61" s="1"/>
  <c r="AC36" i="61"/>
  <c r="Q36" i="61"/>
  <c r="C36" i="61"/>
  <c r="B36" i="61"/>
  <c r="AL36" i="61" s="1"/>
  <c r="AC35" i="61"/>
  <c r="Q35" i="61"/>
  <c r="C35" i="61"/>
  <c r="B35" i="61"/>
  <c r="H35" i="61" s="1"/>
  <c r="AC34" i="61"/>
  <c r="Q34" i="61"/>
  <c r="C34" i="61"/>
  <c r="B34" i="61"/>
  <c r="P34" i="61" s="1"/>
  <c r="AC33" i="61"/>
  <c r="Q33" i="61"/>
  <c r="C33" i="61"/>
  <c r="B33" i="61"/>
  <c r="L33" i="61" s="1"/>
  <c r="AC32" i="61"/>
  <c r="Q32" i="61"/>
  <c r="C32" i="61"/>
  <c r="B32" i="61"/>
  <c r="P32" i="61" s="1"/>
  <c r="AC31" i="61"/>
  <c r="Q31" i="61"/>
  <c r="C31" i="61"/>
  <c r="B31" i="61"/>
  <c r="N31" i="61" s="1"/>
  <c r="AC30" i="61"/>
  <c r="Q30" i="61"/>
  <c r="C30" i="61"/>
  <c r="B30" i="61"/>
  <c r="L30" i="61" s="1"/>
  <c r="AC29" i="61"/>
  <c r="AC44" i="61" s="1"/>
  <c r="Q29" i="61"/>
  <c r="C29" i="61"/>
  <c r="B29" i="61"/>
  <c r="H29" i="61" s="1"/>
  <c r="AK20" i="61"/>
  <c r="AG20" i="61"/>
  <c r="AE20" i="61"/>
  <c r="AA20" i="61"/>
  <c r="Y20" i="61"/>
  <c r="W20" i="61"/>
  <c r="U20" i="61"/>
  <c r="S20" i="61"/>
  <c r="O20" i="61"/>
  <c r="M20" i="61"/>
  <c r="K20" i="61"/>
  <c r="I20" i="61"/>
  <c r="G20" i="61"/>
  <c r="E20" i="61"/>
  <c r="C20" i="61"/>
  <c r="B20" i="61"/>
  <c r="AK19" i="61"/>
  <c r="AG19" i="61"/>
  <c r="AE19" i="61"/>
  <c r="AA19" i="61"/>
  <c r="Y19" i="61"/>
  <c r="W19" i="61"/>
  <c r="U19" i="61"/>
  <c r="S19" i="61"/>
  <c r="O19" i="61"/>
  <c r="M19" i="61"/>
  <c r="K19" i="61"/>
  <c r="I19" i="61"/>
  <c r="G19" i="61"/>
  <c r="E19" i="61"/>
  <c r="C19" i="61"/>
  <c r="B19" i="61"/>
  <c r="AK18" i="61"/>
  <c r="AG18" i="61"/>
  <c r="AE18" i="61"/>
  <c r="AA18" i="61"/>
  <c r="Y18" i="61"/>
  <c r="W18" i="61"/>
  <c r="U18" i="61"/>
  <c r="S18" i="61"/>
  <c r="O18" i="61"/>
  <c r="M18" i="61"/>
  <c r="K18" i="61"/>
  <c r="I18" i="61"/>
  <c r="G18" i="61"/>
  <c r="E18" i="61"/>
  <c r="C18" i="61"/>
  <c r="B18" i="61"/>
  <c r="AK17" i="61"/>
  <c r="AG17" i="61"/>
  <c r="AE17" i="61"/>
  <c r="AA17" i="61"/>
  <c r="Y17" i="61"/>
  <c r="W17" i="61"/>
  <c r="U17" i="61"/>
  <c r="S17" i="61"/>
  <c r="O17" i="61"/>
  <c r="M17" i="61"/>
  <c r="K17" i="61"/>
  <c r="I17" i="61"/>
  <c r="G17" i="61"/>
  <c r="E17" i="61"/>
  <c r="C17" i="61"/>
  <c r="B17" i="61"/>
  <c r="AK16" i="61"/>
  <c r="AG16" i="61"/>
  <c r="AE16" i="61"/>
  <c r="AA16" i="61"/>
  <c r="Y16" i="61"/>
  <c r="W16" i="61"/>
  <c r="U16" i="61"/>
  <c r="S16" i="61"/>
  <c r="O16" i="61"/>
  <c r="M16" i="61"/>
  <c r="K16" i="61"/>
  <c r="I16" i="61"/>
  <c r="G16" i="61"/>
  <c r="E16" i="61"/>
  <c r="C16" i="61"/>
  <c r="B16" i="61"/>
  <c r="AK15" i="61"/>
  <c r="AG15" i="61"/>
  <c r="AE15" i="61"/>
  <c r="AA15" i="61"/>
  <c r="Y15" i="61"/>
  <c r="W15" i="61"/>
  <c r="U15" i="61"/>
  <c r="S15" i="61"/>
  <c r="O15" i="61"/>
  <c r="M15" i="61"/>
  <c r="K15" i="61"/>
  <c r="I15" i="61"/>
  <c r="G15" i="61"/>
  <c r="E15" i="61"/>
  <c r="C15" i="61"/>
  <c r="B15" i="61"/>
  <c r="AK14" i="61"/>
  <c r="AG14" i="61"/>
  <c r="AE14" i="61"/>
  <c r="AA14" i="61"/>
  <c r="Y14" i="61"/>
  <c r="W14" i="61"/>
  <c r="U14" i="61"/>
  <c r="S14" i="61"/>
  <c r="O14" i="61"/>
  <c r="M14" i="61"/>
  <c r="K14" i="61"/>
  <c r="I14" i="61"/>
  <c r="G14" i="61"/>
  <c r="E14" i="61"/>
  <c r="C14" i="61"/>
  <c r="B14" i="61"/>
  <c r="AK13" i="61"/>
  <c r="AG13" i="61"/>
  <c r="AE13" i="61"/>
  <c r="AA13" i="61"/>
  <c r="Y13" i="61"/>
  <c r="W13" i="61"/>
  <c r="U13" i="61"/>
  <c r="S13" i="61"/>
  <c r="O13" i="61"/>
  <c r="M13" i="61"/>
  <c r="K13" i="61"/>
  <c r="I13" i="61"/>
  <c r="G13" i="61"/>
  <c r="E13" i="61"/>
  <c r="C13" i="61"/>
  <c r="B13" i="61"/>
  <c r="AK12" i="61"/>
  <c r="AG12" i="61"/>
  <c r="AE12" i="61"/>
  <c r="AA12" i="61"/>
  <c r="Y12" i="61"/>
  <c r="W12" i="61"/>
  <c r="U12" i="61"/>
  <c r="S12" i="61"/>
  <c r="O12" i="61"/>
  <c r="M12" i="61"/>
  <c r="K12" i="61"/>
  <c r="I12" i="61"/>
  <c r="G12" i="61"/>
  <c r="E12" i="61"/>
  <c r="C12" i="61"/>
  <c r="B12" i="61"/>
  <c r="AK11" i="61"/>
  <c r="AG11" i="61"/>
  <c r="AE11" i="61"/>
  <c r="AA11" i="61"/>
  <c r="Y11" i="61"/>
  <c r="W11" i="61"/>
  <c r="U11" i="61"/>
  <c r="S11" i="61"/>
  <c r="O11" i="61"/>
  <c r="M11" i="61"/>
  <c r="K11" i="61"/>
  <c r="I11" i="61"/>
  <c r="G11" i="61"/>
  <c r="E11" i="61"/>
  <c r="C11" i="61"/>
  <c r="B11" i="61"/>
  <c r="AK10" i="61"/>
  <c r="AG10" i="61"/>
  <c r="AE10" i="61"/>
  <c r="AA10" i="61"/>
  <c r="Y10" i="61"/>
  <c r="W10" i="61"/>
  <c r="U10" i="61"/>
  <c r="S10" i="61"/>
  <c r="O10" i="61"/>
  <c r="M10" i="61"/>
  <c r="K10" i="61"/>
  <c r="I10" i="61"/>
  <c r="G10" i="61"/>
  <c r="E10" i="61"/>
  <c r="C10" i="61"/>
  <c r="B10" i="61"/>
  <c r="AK9" i="61"/>
  <c r="AG9" i="61"/>
  <c r="AE9" i="61"/>
  <c r="AA9" i="61"/>
  <c r="Y9" i="61"/>
  <c r="W9" i="61"/>
  <c r="U9" i="61"/>
  <c r="S9" i="61"/>
  <c r="O9" i="61"/>
  <c r="M9" i="61"/>
  <c r="K9" i="61"/>
  <c r="I9" i="61"/>
  <c r="G9" i="61"/>
  <c r="E9" i="61"/>
  <c r="C9" i="61"/>
  <c r="B9" i="61"/>
  <c r="AK8" i="61"/>
  <c r="AG8" i="61"/>
  <c r="AE8" i="61"/>
  <c r="AA8" i="61"/>
  <c r="Y8" i="61"/>
  <c r="W8" i="61"/>
  <c r="U8" i="61"/>
  <c r="S8" i="61"/>
  <c r="O8" i="61"/>
  <c r="M8" i="61"/>
  <c r="K8" i="61"/>
  <c r="I8" i="61"/>
  <c r="G8" i="61"/>
  <c r="E8" i="61"/>
  <c r="C8" i="61"/>
  <c r="B8" i="61"/>
  <c r="AK7" i="61"/>
  <c r="AG7" i="61"/>
  <c r="AE7" i="61"/>
  <c r="AA7" i="61"/>
  <c r="Y7" i="61"/>
  <c r="W7" i="61"/>
  <c r="U7" i="61"/>
  <c r="S7" i="61"/>
  <c r="O7" i="61"/>
  <c r="M7" i="61"/>
  <c r="K7" i="61"/>
  <c r="I7" i="61"/>
  <c r="G7" i="61"/>
  <c r="E7" i="61"/>
  <c r="C7" i="61"/>
  <c r="B7" i="61"/>
  <c r="AK6" i="61"/>
  <c r="AG6" i="61"/>
  <c r="AE6" i="61"/>
  <c r="AA6" i="61"/>
  <c r="Y6" i="61"/>
  <c r="W6" i="61"/>
  <c r="U6" i="61"/>
  <c r="S6" i="61"/>
  <c r="O6" i="61"/>
  <c r="M6" i="61"/>
  <c r="K6" i="61"/>
  <c r="I6" i="61"/>
  <c r="G6" i="61"/>
  <c r="E6" i="61"/>
  <c r="C6" i="61"/>
  <c r="B6" i="61"/>
  <c r="X189" i="61" l="1"/>
  <c r="X29" i="61"/>
  <c r="V29" i="61"/>
  <c r="AB31" i="61"/>
  <c r="V31" i="61"/>
  <c r="Z33" i="61"/>
  <c r="V33" i="61"/>
  <c r="Z35" i="61"/>
  <c r="V35" i="61"/>
  <c r="Z39" i="61"/>
  <c r="V39" i="61"/>
  <c r="X41" i="61"/>
  <c r="V41" i="61"/>
  <c r="Z43" i="61"/>
  <c r="V43" i="61"/>
  <c r="P125" i="61"/>
  <c r="R173" i="61"/>
  <c r="X30" i="61"/>
  <c r="V30" i="61"/>
  <c r="X32" i="61"/>
  <c r="V32" i="61"/>
  <c r="Z34" i="61"/>
  <c r="V34" i="61"/>
  <c r="T36" i="61"/>
  <c r="V36" i="61"/>
  <c r="X38" i="61"/>
  <c r="V38" i="61"/>
  <c r="T40" i="61"/>
  <c r="V40" i="61"/>
  <c r="AB42" i="61"/>
  <c r="V42" i="61"/>
  <c r="AD100" i="61"/>
  <c r="V102" i="61"/>
  <c r="J106" i="61"/>
  <c r="AD131" i="61"/>
  <c r="H55" i="61"/>
  <c r="AI192" i="61"/>
  <c r="AB41" i="61"/>
  <c r="H124" i="61"/>
  <c r="N143" i="61"/>
  <c r="X6" i="61"/>
  <c r="F7" i="61"/>
  <c r="F8" i="61"/>
  <c r="F11" i="61"/>
  <c r="X12" i="61"/>
  <c r="F13" i="61"/>
  <c r="F14" i="61"/>
  <c r="X14" i="61"/>
  <c r="X16" i="61"/>
  <c r="F17" i="61"/>
  <c r="F18" i="61"/>
  <c r="X18" i="61"/>
  <c r="J29" i="61"/>
  <c r="AH79" i="61"/>
  <c r="AF176" i="61"/>
  <c r="Z7" i="61"/>
  <c r="Z10" i="61"/>
  <c r="Z11" i="61"/>
  <c r="H12" i="61"/>
  <c r="Z12" i="61"/>
  <c r="Z13" i="61"/>
  <c r="H14" i="61"/>
  <c r="Z14" i="61"/>
  <c r="Z15" i="61"/>
  <c r="Z16" i="61"/>
  <c r="L65" i="61"/>
  <c r="F78" i="61"/>
  <c r="R97" i="61"/>
  <c r="Z120" i="61"/>
  <c r="P152" i="61"/>
  <c r="J11" i="61"/>
  <c r="AD120" i="61"/>
  <c r="R122" i="61"/>
  <c r="R152" i="61"/>
  <c r="N8" i="61"/>
  <c r="AH8" i="61"/>
  <c r="AH10" i="61"/>
  <c r="N11" i="61"/>
  <c r="AH11" i="61"/>
  <c r="N12" i="61"/>
  <c r="AH12" i="61"/>
  <c r="N13" i="61"/>
  <c r="AH13" i="61"/>
  <c r="N14" i="61"/>
  <c r="AH14" i="61"/>
  <c r="N15" i="61"/>
  <c r="AH15" i="61"/>
  <c r="N16" i="61"/>
  <c r="N149" i="61"/>
  <c r="AD165" i="61"/>
  <c r="AD167" i="61"/>
  <c r="AD169" i="61"/>
  <c r="P6" i="61"/>
  <c r="AL7" i="61"/>
  <c r="P8" i="61"/>
  <c r="P10" i="61"/>
  <c r="AL10" i="61"/>
  <c r="AL11" i="61"/>
  <c r="P12" i="61"/>
  <c r="AL12" i="61"/>
  <c r="AL13" i="61"/>
  <c r="P14" i="61"/>
  <c r="AL14" i="61"/>
  <c r="AL15" i="61"/>
  <c r="P16" i="61"/>
  <c r="AL16" i="61"/>
  <c r="AL17" i="61"/>
  <c r="P18" i="61"/>
  <c r="T64" i="61"/>
  <c r="AI121" i="61"/>
  <c r="P52" i="61"/>
  <c r="F97" i="61"/>
  <c r="AB146" i="61"/>
  <c r="AH149" i="61"/>
  <c r="V177" i="61"/>
  <c r="R54" i="61"/>
  <c r="J61" i="61"/>
  <c r="AD82" i="61"/>
  <c r="T86" i="61"/>
  <c r="R88" i="61"/>
  <c r="F99" i="61"/>
  <c r="R106" i="61"/>
  <c r="T148" i="61"/>
  <c r="AD188" i="61"/>
  <c r="L56" i="61"/>
  <c r="H63" i="61"/>
  <c r="J79" i="61"/>
  <c r="V88" i="61"/>
  <c r="F132" i="61"/>
  <c r="L196" i="61"/>
  <c r="L60" i="61"/>
  <c r="P105" i="61"/>
  <c r="AB170" i="61"/>
  <c r="L185" i="61"/>
  <c r="AH192" i="61"/>
  <c r="T150" i="61"/>
  <c r="AB33" i="61"/>
  <c r="AL60" i="61"/>
  <c r="Z78" i="61"/>
  <c r="V107" i="61"/>
  <c r="AD140" i="61"/>
  <c r="AB142" i="61"/>
  <c r="AH103" i="61"/>
  <c r="J31" i="61"/>
  <c r="T34" i="61"/>
  <c r="R52" i="61"/>
  <c r="P60" i="61"/>
  <c r="X64" i="61"/>
  <c r="T74" i="61"/>
  <c r="T77" i="61"/>
  <c r="AB84" i="61"/>
  <c r="V106" i="61"/>
  <c r="L129" i="61"/>
  <c r="H132" i="61"/>
  <c r="N147" i="61"/>
  <c r="N151" i="61"/>
  <c r="N166" i="61"/>
  <c r="X169" i="61"/>
  <c r="AD170" i="61"/>
  <c r="AH173" i="61"/>
  <c r="N175" i="61"/>
  <c r="N185" i="61"/>
  <c r="AB189" i="61"/>
  <c r="AD194" i="61"/>
  <c r="F30" i="61"/>
  <c r="X34" i="61"/>
  <c r="P41" i="61"/>
  <c r="V55" i="61"/>
  <c r="V56" i="61"/>
  <c r="AL57" i="61"/>
  <c r="R60" i="61"/>
  <c r="Z64" i="61"/>
  <c r="R86" i="61"/>
  <c r="AH96" i="61"/>
  <c r="F103" i="61"/>
  <c r="P108" i="61"/>
  <c r="H123" i="61"/>
  <c r="R128" i="61"/>
  <c r="N132" i="61"/>
  <c r="H154" i="61"/>
  <c r="P175" i="61"/>
  <c r="AD191" i="61"/>
  <c r="T15" i="61"/>
  <c r="L19" i="61"/>
  <c r="N30" i="61"/>
  <c r="AD31" i="61"/>
  <c r="AB34" i="61"/>
  <c r="H38" i="61"/>
  <c r="AH52" i="61"/>
  <c r="Z60" i="61"/>
  <c r="L103" i="61"/>
  <c r="AD105" i="61"/>
  <c r="R108" i="61"/>
  <c r="L123" i="61"/>
  <c r="H126" i="61"/>
  <c r="P132" i="61"/>
  <c r="AD151" i="61"/>
  <c r="H153" i="61"/>
  <c r="V185" i="61"/>
  <c r="L198" i="61"/>
  <c r="N38" i="61"/>
  <c r="T41" i="61"/>
  <c r="AL52" i="61"/>
  <c r="F79" i="61"/>
  <c r="AB80" i="61"/>
  <c r="F82" i="61"/>
  <c r="AB86" i="61"/>
  <c r="N103" i="61"/>
  <c r="R123" i="61"/>
  <c r="AI126" i="61"/>
  <c r="AJ126" i="61" s="1"/>
  <c r="R132" i="61"/>
  <c r="F143" i="61"/>
  <c r="T146" i="61"/>
  <c r="AL147" i="61"/>
  <c r="F149" i="61"/>
  <c r="J153" i="61"/>
  <c r="AL166" i="61"/>
  <c r="N171" i="61"/>
  <c r="J174" i="61"/>
  <c r="L189" i="61"/>
  <c r="X193" i="61"/>
  <c r="P103" i="61"/>
  <c r="N153" i="61"/>
  <c r="F173" i="61"/>
  <c r="N189" i="61"/>
  <c r="J192" i="61"/>
  <c r="L197" i="61"/>
  <c r="AL30" i="61"/>
  <c r="J32" i="61"/>
  <c r="Z40" i="61"/>
  <c r="F52" i="61"/>
  <c r="F56" i="61"/>
  <c r="F57" i="61"/>
  <c r="V58" i="61"/>
  <c r="F60" i="61"/>
  <c r="F64" i="61"/>
  <c r="F65" i="61"/>
  <c r="R75" i="61"/>
  <c r="P78" i="61"/>
  <c r="V82" i="61"/>
  <c r="AB102" i="61"/>
  <c r="AL132" i="61"/>
  <c r="N170" i="61"/>
  <c r="J173" i="61"/>
  <c r="N197" i="61"/>
  <c r="AD40" i="61"/>
  <c r="J52" i="61"/>
  <c r="F53" i="61"/>
  <c r="H56" i="61"/>
  <c r="N57" i="61"/>
  <c r="AD58" i="61"/>
  <c r="H60" i="61"/>
  <c r="J65" i="61"/>
  <c r="H77" i="61"/>
  <c r="AB82" i="61"/>
  <c r="AL85" i="61"/>
  <c r="F96" i="61"/>
  <c r="AD97" i="61"/>
  <c r="F101" i="61"/>
  <c r="H105" i="61"/>
  <c r="H169" i="61"/>
  <c r="J185" i="61"/>
  <c r="L186" i="61"/>
  <c r="V189" i="61"/>
  <c r="R197" i="61"/>
  <c r="H16" i="61"/>
  <c r="H18" i="61"/>
  <c r="Z19" i="61"/>
  <c r="Z20" i="61"/>
  <c r="N29" i="61"/>
  <c r="P30" i="61"/>
  <c r="P31" i="61"/>
  <c r="R41" i="61"/>
  <c r="L53" i="61"/>
  <c r="AD55" i="61"/>
  <c r="P57" i="61"/>
  <c r="AB60" i="61"/>
  <c r="L61" i="61"/>
  <c r="H64" i="61"/>
  <c r="AL64" i="61"/>
  <c r="AL65" i="61"/>
  <c r="L82" i="61"/>
  <c r="AD86" i="61"/>
  <c r="J96" i="61"/>
  <c r="H97" i="61"/>
  <c r="L99" i="61"/>
  <c r="H101" i="61"/>
  <c r="AD102" i="61"/>
  <c r="X106" i="61"/>
  <c r="AD107" i="61"/>
  <c r="AD110" i="61"/>
  <c r="P123" i="61"/>
  <c r="L124" i="61"/>
  <c r="R125" i="61"/>
  <c r="L126" i="61"/>
  <c r="T165" i="61"/>
  <c r="J169" i="61"/>
  <c r="AH169" i="61"/>
  <c r="N196" i="61"/>
  <c r="J12" i="61"/>
  <c r="J13" i="61"/>
  <c r="J20" i="61"/>
  <c r="H34" i="61"/>
  <c r="X52" i="61"/>
  <c r="N53" i="61"/>
  <c r="AD60" i="61"/>
  <c r="N61" i="61"/>
  <c r="V62" i="61"/>
  <c r="T63" i="61"/>
  <c r="J64" i="61"/>
  <c r="P82" i="61"/>
  <c r="F83" i="61"/>
  <c r="AH83" i="61"/>
  <c r="AH86" i="61"/>
  <c r="J97" i="61"/>
  <c r="H98" i="61"/>
  <c r="N99" i="61"/>
  <c r="J101" i="61"/>
  <c r="H102" i="61"/>
  <c r="AL102" i="61"/>
  <c r="T103" i="61"/>
  <c r="AH105" i="61"/>
  <c r="Z106" i="61"/>
  <c r="AH110" i="61"/>
  <c r="P124" i="61"/>
  <c r="N126" i="61"/>
  <c r="H127" i="61"/>
  <c r="R142" i="61"/>
  <c r="V165" i="61"/>
  <c r="R169" i="61"/>
  <c r="AL170" i="61"/>
  <c r="T173" i="61"/>
  <c r="L194" i="61"/>
  <c r="R196" i="61"/>
  <c r="L17" i="61"/>
  <c r="AD29" i="61"/>
  <c r="Z31" i="61"/>
  <c r="Z41" i="61"/>
  <c r="AD52" i="61"/>
  <c r="P53" i="61"/>
  <c r="AH56" i="61"/>
  <c r="J60" i="61"/>
  <c r="AH60" i="61"/>
  <c r="P61" i="61"/>
  <c r="R64" i="61"/>
  <c r="AL79" i="61"/>
  <c r="J83" i="61"/>
  <c r="AL83" i="61"/>
  <c r="H86" i="61"/>
  <c r="AL86" i="61"/>
  <c r="R96" i="61"/>
  <c r="N97" i="61"/>
  <c r="J98" i="61"/>
  <c r="P99" i="61"/>
  <c r="T100" i="61"/>
  <c r="N101" i="61"/>
  <c r="J102" i="61"/>
  <c r="AB103" i="61"/>
  <c r="R109" i="61"/>
  <c r="AL110" i="61"/>
  <c r="F120" i="61"/>
  <c r="L121" i="61"/>
  <c r="AD122" i="61"/>
  <c r="R124" i="61"/>
  <c r="AD125" i="61"/>
  <c r="P126" i="61"/>
  <c r="P127" i="61"/>
  <c r="F141" i="61"/>
  <c r="T142" i="61"/>
  <c r="T144" i="61"/>
  <c r="AL151" i="61"/>
  <c r="T169" i="61"/>
  <c r="V173" i="61"/>
  <c r="T174" i="61"/>
  <c r="R185" i="61"/>
  <c r="Z186" i="61"/>
  <c r="AB190" i="61"/>
  <c r="F192" i="61"/>
  <c r="N194" i="61"/>
  <c r="Z197" i="61"/>
  <c r="Z198" i="61"/>
  <c r="AH16" i="61"/>
  <c r="N17" i="61"/>
  <c r="AH17" i="61"/>
  <c r="N18" i="61"/>
  <c r="AH18" i="61"/>
  <c r="AH30" i="61"/>
  <c r="AL38" i="61"/>
  <c r="R53" i="61"/>
  <c r="AH57" i="61"/>
  <c r="R61" i="61"/>
  <c r="L83" i="61"/>
  <c r="L85" i="61"/>
  <c r="P97" i="61"/>
  <c r="P101" i="61"/>
  <c r="L102" i="61"/>
  <c r="AD103" i="61"/>
  <c r="F105" i="61"/>
  <c r="F108" i="61"/>
  <c r="AL123" i="61"/>
  <c r="AL125" i="61"/>
  <c r="AI127" i="61"/>
  <c r="N141" i="61"/>
  <c r="V142" i="61"/>
  <c r="Z143" i="61"/>
  <c r="X144" i="61"/>
  <c r="F147" i="61"/>
  <c r="AD168" i="61"/>
  <c r="V169" i="61"/>
  <c r="L170" i="61"/>
  <c r="AB173" i="61"/>
  <c r="X174" i="61"/>
  <c r="AB175" i="61"/>
  <c r="AB186" i="61"/>
  <c r="AD190" i="61"/>
  <c r="H192" i="61"/>
  <c r="V193" i="61"/>
  <c r="P194" i="61"/>
  <c r="AB198" i="61"/>
  <c r="AL63" i="61"/>
  <c r="N83" i="61"/>
  <c r="AL124" i="61"/>
  <c r="AD173" i="61"/>
  <c r="Z174" i="61"/>
  <c r="AD175" i="61"/>
  <c r="AD186" i="61"/>
  <c r="AI194" i="61"/>
  <c r="AJ194" i="61" s="1"/>
  <c r="AD198" i="61"/>
  <c r="AH53" i="61"/>
  <c r="AL61" i="61"/>
  <c r="P83" i="61"/>
  <c r="AH99" i="61"/>
  <c r="AH126" i="61"/>
  <c r="AD148" i="61"/>
  <c r="F152" i="61"/>
  <c r="AH165" i="61"/>
  <c r="AB169" i="61"/>
  <c r="AD174" i="61"/>
  <c r="AL185" i="61"/>
  <c r="AJ192" i="61"/>
  <c r="AB193" i="61"/>
  <c r="Z194" i="61"/>
  <c r="H197" i="61"/>
  <c r="AL197" i="61"/>
  <c r="AL9" i="61"/>
  <c r="H30" i="61"/>
  <c r="F32" i="61"/>
  <c r="AD33" i="61"/>
  <c r="J38" i="61"/>
  <c r="R39" i="61"/>
  <c r="L52" i="61"/>
  <c r="P56" i="61"/>
  <c r="J57" i="61"/>
  <c r="X60" i="61"/>
  <c r="F61" i="61"/>
  <c r="F63" i="61"/>
  <c r="AB64" i="61"/>
  <c r="R65" i="61"/>
  <c r="R74" i="61"/>
  <c r="R77" i="61"/>
  <c r="X78" i="61"/>
  <c r="P79" i="61"/>
  <c r="V80" i="61"/>
  <c r="AH82" i="61"/>
  <c r="V84" i="61"/>
  <c r="Z86" i="61"/>
  <c r="AH97" i="61"/>
  <c r="AH101" i="61"/>
  <c r="X102" i="61"/>
  <c r="R105" i="61"/>
  <c r="T107" i="61"/>
  <c r="AB120" i="61"/>
  <c r="AF122" i="61"/>
  <c r="J123" i="61"/>
  <c r="F124" i="61"/>
  <c r="F126" i="61"/>
  <c r="T140" i="61"/>
  <c r="AL143" i="61"/>
  <c r="V146" i="61"/>
  <c r="AF150" i="61"/>
  <c r="F151" i="61"/>
  <c r="N152" i="61"/>
  <c r="L153" i="61"/>
  <c r="J165" i="61"/>
  <c r="F169" i="61"/>
  <c r="T170" i="61"/>
  <c r="AD171" i="61"/>
  <c r="H173" i="61"/>
  <c r="AD177" i="61"/>
  <c r="AL189" i="61"/>
  <c r="AB194" i="61"/>
  <c r="J196" i="61"/>
  <c r="J197" i="61"/>
  <c r="AH20" i="61"/>
  <c r="H87" i="61"/>
  <c r="N87" i="61"/>
  <c r="L87" i="61"/>
  <c r="AH87" i="61"/>
  <c r="F87" i="61"/>
  <c r="T118" i="61"/>
  <c r="AB118" i="61"/>
  <c r="Z118" i="61"/>
  <c r="X132" i="61"/>
  <c r="AB132" i="61"/>
  <c r="V132" i="61"/>
  <c r="J6" i="61"/>
  <c r="J7" i="61"/>
  <c r="H8" i="61"/>
  <c r="Z8" i="61"/>
  <c r="F9" i="61"/>
  <c r="P29" i="61"/>
  <c r="H33" i="61"/>
  <c r="AL33" i="61"/>
  <c r="AH39" i="61"/>
  <c r="V54" i="61"/>
  <c r="Z56" i="61"/>
  <c r="R62" i="61"/>
  <c r="P100" i="61"/>
  <c r="F100" i="61"/>
  <c r="AH100" i="61"/>
  <c r="T104" i="61"/>
  <c r="X104" i="61"/>
  <c r="F118" i="61"/>
  <c r="AH131" i="61"/>
  <c r="P131" i="61"/>
  <c r="L131" i="61"/>
  <c r="H131" i="61"/>
  <c r="AL131" i="61"/>
  <c r="P177" i="61"/>
  <c r="AH177" i="61"/>
  <c r="J177" i="61"/>
  <c r="H177" i="61"/>
  <c r="F177" i="61"/>
  <c r="P188" i="61"/>
  <c r="N188" i="61"/>
  <c r="L188" i="61"/>
  <c r="J188" i="61"/>
  <c r="H188" i="61"/>
  <c r="AH188" i="61"/>
  <c r="F188" i="61"/>
  <c r="H59" i="61"/>
  <c r="F59" i="61"/>
  <c r="Z81" i="61"/>
  <c r="V81" i="61"/>
  <c r="V147" i="61"/>
  <c r="X147" i="61"/>
  <c r="T147" i="61"/>
  <c r="R165" i="61"/>
  <c r="AI165" i="61"/>
  <c r="P190" i="61"/>
  <c r="N190" i="61"/>
  <c r="L190" i="61"/>
  <c r="AL190" i="61"/>
  <c r="L7" i="61"/>
  <c r="J8" i="61"/>
  <c r="Z9" i="61"/>
  <c r="X10" i="61"/>
  <c r="V12" i="61"/>
  <c r="T17" i="61"/>
  <c r="AL18" i="61"/>
  <c r="N19" i="61"/>
  <c r="AH19" i="61"/>
  <c r="N20" i="61"/>
  <c r="J30" i="61"/>
  <c r="L32" i="61"/>
  <c r="AD34" i="61"/>
  <c r="J36" i="61"/>
  <c r="P38" i="61"/>
  <c r="F39" i="61"/>
  <c r="AL39" i="61"/>
  <c r="T42" i="61"/>
  <c r="R43" i="61"/>
  <c r="T52" i="61"/>
  <c r="J56" i="61"/>
  <c r="AB56" i="61"/>
  <c r="L57" i="61"/>
  <c r="T59" i="61"/>
  <c r="J87" i="61"/>
  <c r="P104" i="61"/>
  <c r="P110" i="61"/>
  <c r="L110" i="61"/>
  <c r="J110" i="61"/>
  <c r="H130" i="61"/>
  <c r="AH130" i="61"/>
  <c r="F130" i="61"/>
  <c r="P130" i="61"/>
  <c r="N130" i="61"/>
  <c r="N145" i="61"/>
  <c r="F145" i="61"/>
  <c r="AH145" i="61"/>
  <c r="X154" i="61"/>
  <c r="Z154" i="61"/>
  <c r="V154" i="61"/>
  <c r="T154" i="61"/>
  <c r="AF188" i="61"/>
  <c r="AH193" i="61"/>
  <c r="N193" i="61"/>
  <c r="AL193" i="61"/>
  <c r="L193" i="61"/>
  <c r="J193" i="61"/>
  <c r="H193" i="61"/>
  <c r="N6" i="61"/>
  <c r="N7" i="61"/>
  <c r="AH7" i="61"/>
  <c r="J9" i="61"/>
  <c r="H10" i="61"/>
  <c r="F15" i="61"/>
  <c r="AL19" i="61"/>
  <c r="P20" i="61"/>
  <c r="AL20" i="61"/>
  <c r="F31" i="61"/>
  <c r="R38" i="61"/>
  <c r="J39" i="61"/>
  <c r="F41" i="61"/>
  <c r="X42" i="61"/>
  <c r="AB43" i="61"/>
  <c r="V52" i="61"/>
  <c r="AD54" i="61"/>
  <c r="AD56" i="61"/>
  <c r="R58" i="61"/>
  <c r="AH75" i="61"/>
  <c r="AL75" i="61"/>
  <c r="F75" i="61"/>
  <c r="P75" i="61"/>
  <c r="N75" i="61"/>
  <c r="X76" i="61"/>
  <c r="V76" i="61"/>
  <c r="P87" i="61"/>
  <c r="Z98" i="61"/>
  <c r="J100" i="61"/>
  <c r="AL109" i="61"/>
  <c r="AH109" i="61"/>
  <c r="F109" i="61"/>
  <c r="P109" i="61"/>
  <c r="N109" i="61"/>
  <c r="T110" i="61"/>
  <c r="Z110" i="61"/>
  <c r="R118" i="61"/>
  <c r="Z119" i="61"/>
  <c r="F122" i="61"/>
  <c r="P122" i="61"/>
  <c r="AL122" i="61"/>
  <c r="N122" i="61"/>
  <c r="AH122" i="61"/>
  <c r="J131" i="61"/>
  <c r="Z147" i="61"/>
  <c r="R188" i="61"/>
  <c r="X8" i="61"/>
  <c r="L9" i="61"/>
  <c r="J10" i="61"/>
  <c r="AH29" i="61"/>
  <c r="AH31" i="61"/>
  <c r="AB32" i="61"/>
  <c r="T33" i="61"/>
  <c r="R36" i="61"/>
  <c r="L39" i="61"/>
  <c r="H41" i="61"/>
  <c r="Z42" i="61"/>
  <c r="AH55" i="61"/>
  <c r="AD59" i="61"/>
  <c r="R87" i="61"/>
  <c r="AD104" i="61"/>
  <c r="V118" i="61"/>
  <c r="AD128" i="61"/>
  <c r="J130" i="61"/>
  <c r="V143" i="61"/>
  <c r="X143" i="61"/>
  <c r="T143" i="61"/>
  <c r="AB147" i="61"/>
  <c r="Z151" i="61"/>
  <c r="T151" i="61"/>
  <c r="AL163" i="61"/>
  <c r="P163" i="61"/>
  <c r="N163" i="61"/>
  <c r="AL167" i="61"/>
  <c r="P167" i="61"/>
  <c r="N167" i="61"/>
  <c r="T197" i="61"/>
  <c r="X197" i="61"/>
  <c r="V197" i="61"/>
  <c r="T98" i="61"/>
  <c r="X98" i="61"/>
  <c r="V98" i="61"/>
  <c r="AL118" i="61"/>
  <c r="P118" i="61"/>
  <c r="AH118" i="61"/>
  <c r="N118" i="61"/>
  <c r="J118" i="61"/>
  <c r="H118" i="61"/>
  <c r="AH146" i="61"/>
  <c r="F146" i="61"/>
  <c r="N9" i="61"/>
  <c r="AH9" i="61"/>
  <c r="J14" i="61"/>
  <c r="J16" i="61"/>
  <c r="Z17" i="61"/>
  <c r="Z18" i="61"/>
  <c r="F19" i="61"/>
  <c r="V20" i="61"/>
  <c r="AL29" i="61"/>
  <c r="L31" i="61"/>
  <c r="AL31" i="61"/>
  <c r="AD32" i="61"/>
  <c r="X33" i="61"/>
  <c r="AD38" i="61"/>
  <c r="N39" i="61"/>
  <c r="R40" i="61"/>
  <c r="J41" i="61"/>
  <c r="AD41" i="61"/>
  <c r="H52" i="61"/>
  <c r="Z52" i="61"/>
  <c r="J53" i="61"/>
  <c r="AL53" i="61"/>
  <c r="AL55" i="61"/>
  <c r="R56" i="61"/>
  <c r="AL56" i="61"/>
  <c r="R57" i="61"/>
  <c r="AH59" i="61"/>
  <c r="AB66" i="61"/>
  <c r="AH74" i="61"/>
  <c r="F74" i="61"/>
  <c r="H75" i="61"/>
  <c r="N78" i="61"/>
  <c r="AL78" i="61"/>
  <c r="L78" i="61"/>
  <c r="J78" i="61"/>
  <c r="V83" i="61"/>
  <c r="AB83" i="61"/>
  <c r="X83" i="61"/>
  <c r="N86" i="61"/>
  <c r="L86" i="61"/>
  <c r="J86" i="61"/>
  <c r="F86" i="61"/>
  <c r="AD98" i="61"/>
  <c r="H109" i="61"/>
  <c r="N110" i="61"/>
  <c r="X118" i="61"/>
  <c r="P120" i="61"/>
  <c r="AL120" i="61"/>
  <c r="L120" i="61"/>
  <c r="AH120" i="61"/>
  <c r="H120" i="61"/>
  <c r="H121" i="61"/>
  <c r="AL121" i="61"/>
  <c r="H122" i="61"/>
  <c r="L130" i="61"/>
  <c r="AB154" i="61"/>
  <c r="Z163" i="61"/>
  <c r="AB163" i="61"/>
  <c r="X163" i="61"/>
  <c r="X99" i="61"/>
  <c r="AB99" i="61"/>
  <c r="V99" i="61"/>
  <c r="T99" i="61"/>
  <c r="X128" i="61"/>
  <c r="AB128" i="61"/>
  <c r="Z128" i="61"/>
  <c r="X56" i="61"/>
  <c r="V6" i="61"/>
  <c r="AL8" i="61"/>
  <c r="N10" i="61"/>
  <c r="L11" i="61"/>
  <c r="L13" i="61"/>
  <c r="L15" i="61"/>
  <c r="J18" i="61"/>
  <c r="F20" i="61"/>
  <c r="X20" i="61"/>
  <c r="AD30" i="61"/>
  <c r="AH32" i="61"/>
  <c r="R34" i="61"/>
  <c r="F38" i="61"/>
  <c r="AH38" i="61"/>
  <c r="L41" i="61"/>
  <c r="AL41" i="61"/>
  <c r="AD42" i="61"/>
  <c r="AL59" i="61"/>
  <c r="J75" i="61"/>
  <c r="AD76" i="61"/>
  <c r="T78" i="61"/>
  <c r="AB78" i="61"/>
  <c r="H85" i="61"/>
  <c r="F85" i="61"/>
  <c r="Z105" i="61"/>
  <c r="V105" i="61"/>
  <c r="J109" i="61"/>
  <c r="AF118" i="61"/>
  <c r="J122" i="61"/>
  <c r="P128" i="61"/>
  <c r="AL128" i="61"/>
  <c r="N128" i="61"/>
  <c r="H128" i="61"/>
  <c r="F128" i="61"/>
  <c r="R130" i="61"/>
  <c r="AI130" i="61"/>
  <c r="AJ130" i="61" s="1"/>
  <c r="AD154" i="61"/>
  <c r="T60" i="61"/>
  <c r="AD62" i="61"/>
  <c r="AD63" i="61"/>
  <c r="L64" i="61"/>
  <c r="AD64" i="61"/>
  <c r="N65" i="61"/>
  <c r="R66" i="61"/>
  <c r="R76" i="61"/>
  <c r="V77" i="61"/>
  <c r="L79" i="61"/>
  <c r="R82" i="61"/>
  <c r="V86" i="61"/>
  <c r="X97" i="61"/>
  <c r="L98" i="61"/>
  <c r="AL98" i="61"/>
  <c r="R101" i="61"/>
  <c r="V103" i="61"/>
  <c r="J105" i="61"/>
  <c r="AB106" i="61"/>
  <c r="Z107" i="61"/>
  <c r="R119" i="61"/>
  <c r="R126" i="61"/>
  <c r="J127" i="61"/>
  <c r="AF129" i="61"/>
  <c r="X140" i="61"/>
  <c r="X142" i="61"/>
  <c r="J143" i="61"/>
  <c r="AD143" i="61"/>
  <c r="AB144" i="61"/>
  <c r="AD145" i="61"/>
  <c r="X146" i="61"/>
  <c r="J147" i="61"/>
  <c r="AD147" i="61"/>
  <c r="X148" i="61"/>
  <c r="V150" i="61"/>
  <c r="J151" i="61"/>
  <c r="V152" i="61"/>
  <c r="L154" i="61"/>
  <c r="AL154" i="61"/>
  <c r="T166" i="61"/>
  <c r="P170" i="61"/>
  <c r="AI175" i="61"/>
  <c r="AF177" i="61"/>
  <c r="Z177" i="61"/>
  <c r="R189" i="61"/>
  <c r="Z193" i="61"/>
  <c r="AD197" i="61"/>
  <c r="AH61" i="61"/>
  <c r="P64" i="61"/>
  <c r="AH64" i="61"/>
  <c r="P65" i="61"/>
  <c r="AF74" i="61"/>
  <c r="AD78" i="61"/>
  <c r="N79" i="61"/>
  <c r="T82" i="61"/>
  <c r="AB97" i="61"/>
  <c r="AD101" i="61"/>
  <c r="Z103" i="61"/>
  <c r="N105" i="61"/>
  <c r="AD106" i="61"/>
  <c r="AB107" i="61"/>
  <c r="L127" i="61"/>
  <c r="AB140" i="61"/>
  <c r="AF141" i="61"/>
  <c r="L143" i="61"/>
  <c r="AH143" i="61"/>
  <c r="AD144" i="61"/>
  <c r="L147" i="61"/>
  <c r="AH147" i="61"/>
  <c r="AB148" i="61"/>
  <c r="AF149" i="61"/>
  <c r="X150" i="61"/>
  <c r="L151" i="61"/>
  <c r="AD164" i="61"/>
  <c r="X166" i="61"/>
  <c r="AI169" i="61"/>
  <c r="AJ169" i="61" s="1"/>
  <c r="AI170" i="61"/>
  <c r="AJ170" i="61" s="1"/>
  <c r="AB174" i="61"/>
  <c r="AB177" i="61"/>
  <c r="AL186" i="61"/>
  <c r="AD195" i="61"/>
  <c r="Q178" i="61"/>
  <c r="Z166" i="61"/>
  <c r="L192" i="61"/>
  <c r="AD193" i="61"/>
  <c r="AD196" i="61"/>
  <c r="AL198" i="61"/>
  <c r="AD66" i="61"/>
  <c r="AD75" i="61"/>
  <c r="AH77" i="61"/>
  <c r="X82" i="61"/>
  <c r="AC133" i="61"/>
  <c r="V122" i="61"/>
  <c r="AJ127" i="61"/>
  <c r="AD142" i="61"/>
  <c r="AD146" i="61"/>
  <c r="AB150" i="61"/>
  <c r="H152" i="61"/>
  <c r="AH152" i="61"/>
  <c r="AF165" i="61"/>
  <c r="Z165" i="61"/>
  <c r="F166" i="61"/>
  <c r="AB166" i="61"/>
  <c r="AI167" i="61"/>
  <c r="AJ167" i="61" s="1"/>
  <c r="X170" i="61"/>
  <c r="P171" i="61"/>
  <c r="X173" i="61"/>
  <c r="L174" i="61"/>
  <c r="AL174" i="61"/>
  <c r="X185" i="61"/>
  <c r="N186" i="61"/>
  <c r="Z189" i="61"/>
  <c r="N192" i="61"/>
  <c r="AH196" i="61"/>
  <c r="AH65" i="61"/>
  <c r="AD99" i="61"/>
  <c r="Z102" i="61"/>
  <c r="AI119" i="61"/>
  <c r="AJ119" i="61" s="1"/>
  <c r="R120" i="61"/>
  <c r="J126" i="61"/>
  <c r="AD132" i="61"/>
  <c r="AD150" i="61"/>
  <c r="J152" i="61"/>
  <c r="AL153" i="61"/>
  <c r="F165" i="61"/>
  <c r="AB165" i="61"/>
  <c r="J166" i="61"/>
  <c r="AD166" i="61"/>
  <c r="X167" i="61"/>
  <c r="F170" i="61"/>
  <c r="Z170" i="61"/>
  <c r="N174" i="61"/>
  <c r="R177" i="61"/>
  <c r="Z185" i="61"/>
  <c r="H189" i="61"/>
  <c r="F196" i="61"/>
  <c r="AL196" i="61"/>
  <c r="AL127" i="61"/>
  <c r="AI131" i="61"/>
  <c r="AJ131" i="61" s="1"/>
  <c r="R146" i="61"/>
  <c r="H165" i="61"/>
  <c r="L166" i="61"/>
  <c r="AH166" i="61"/>
  <c r="AB167" i="61"/>
  <c r="J170" i="61"/>
  <c r="AB171" i="61"/>
  <c r="AI174" i="61"/>
  <c r="AJ174" i="61" s="1"/>
  <c r="AI176" i="61"/>
  <c r="AJ176" i="61" s="1"/>
  <c r="T177" i="61"/>
  <c r="H185" i="61"/>
  <c r="AB185" i="61"/>
  <c r="J189" i="61"/>
  <c r="Z190" i="61"/>
  <c r="R193" i="61"/>
  <c r="H196" i="61"/>
  <c r="AI190" i="61"/>
  <c r="AJ190" i="61" s="1"/>
  <c r="R192" i="61"/>
  <c r="AF100" i="61"/>
  <c r="AF53" i="61"/>
  <c r="AI172" i="61"/>
  <c r="AJ172" i="61" s="1"/>
  <c r="AI173" i="61"/>
  <c r="AJ173" i="61" s="1"/>
  <c r="AD176" i="61"/>
  <c r="AI177" i="61"/>
  <c r="AJ177" i="61" s="1"/>
  <c r="AI164" i="61"/>
  <c r="AJ164" i="61" s="1"/>
  <c r="AI166" i="61"/>
  <c r="AJ166" i="61" s="1"/>
  <c r="AF169" i="61"/>
  <c r="AF173" i="61"/>
  <c r="AK21" i="61"/>
  <c r="AL6" i="61"/>
  <c r="AI168" i="61"/>
  <c r="P17" i="61"/>
  <c r="R168" i="61"/>
  <c r="AD119" i="61"/>
  <c r="AI120" i="61"/>
  <c r="R121" i="61"/>
  <c r="AI125" i="61"/>
  <c r="AJ125" i="61" s="1"/>
  <c r="R127" i="61"/>
  <c r="AD129" i="61"/>
  <c r="R131" i="61"/>
  <c r="K21" i="61"/>
  <c r="AF121" i="61"/>
  <c r="AI122" i="61"/>
  <c r="AJ122" i="61" s="1"/>
  <c r="AG21" i="61"/>
  <c r="AF131" i="61"/>
  <c r="AF120" i="61"/>
  <c r="AI109" i="61"/>
  <c r="AJ109" i="61" s="1"/>
  <c r="AF109" i="61"/>
  <c r="AF105" i="61"/>
  <c r="AF97" i="61"/>
  <c r="AI97" i="61"/>
  <c r="AJ97" i="61" s="1"/>
  <c r="AF101" i="61"/>
  <c r="AI105" i="61"/>
  <c r="AJ105" i="61" s="1"/>
  <c r="AI102" i="61"/>
  <c r="AJ102" i="61" s="1"/>
  <c r="AI108" i="61"/>
  <c r="AJ108" i="61" s="1"/>
  <c r="AB6" i="61"/>
  <c r="AI104" i="61"/>
  <c r="AJ104" i="61" s="1"/>
  <c r="AI101" i="61"/>
  <c r="AJ101" i="61" s="1"/>
  <c r="AI83" i="61"/>
  <c r="AJ83" i="61" s="1"/>
  <c r="AF86" i="61"/>
  <c r="AI80" i="61"/>
  <c r="AJ80" i="61" s="1"/>
  <c r="AI81" i="61"/>
  <c r="AJ81" i="61" s="1"/>
  <c r="AD74" i="61"/>
  <c r="AI79" i="61"/>
  <c r="AJ79" i="61" s="1"/>
  <c r="AI85" i="61"/>
  <c r="AJ85" i="61" s="1"/>
  <c r="AF78" i="61"/>
  <c r="R83" i="61"/>
  <c r="R85" i="61"/>
  <c r="R80" i="61"/>
  <c r="AI77" i="61"/>
  <c r="AJ77" i="61" s="1"/>
  <c r="AI86" i="61"/>
  <c r="AJ86" i="61" s="1"/>
  <c r="R79" i="61"/>
  <c r="AB14" i="61"/>
  <c r="AF59" i="61"/>
  <c r="AI59" i="61"/>
  <c r="AJ59" i="61" s="1"/>
  <c r="AF55" i="61"/>
  <c r="AF63" i="61"/>
  <c r="AI55" i="61"/>
  <c r="AI63" i="61"/>
  <c r="AI66" i="61"/>
  <c r="AJ66" i="61" s="1"/>
  <c r="AI62" i="61"/>
  <c r="AJ62" i="61" s="1"/>
  <c r="AI58" i="61"/>
  <c r="AJ58" i="61" s="1"/>
  <c r="AI54" i="61"/>
  <c r="AJ54" i="61" s="1"/>
  <c r="AH6" i="61"/>
  <c r="AF42" i="61"/>
  <c r="AB12" i="61"/>
  <c r="AI30" i="61"/>
  <c r="AJ30" i="61" s="1"/>
  <c r="AI37" i="61"/>
  <c r="AJ37" i="61" s="1"/>
  <c r="T11" i="61"/>
  <c r="AI31" i="61"/>
  <c r="AJ31" i="61" s="1"/>
  <c r="AI29" i="61"/>
  <c r="AJ29" i="61" s="1"/>
  <c r="AF33" i="61"/>
  <c r="AI35" i="61"/>
  <c r="AJ35" i="61" s="1"/>
  <c r="AD37" i="61"/>
  <c r="Q20" i="61"/>
  <c r="R30" i="61"/>
  <c r="R31" i="61"/>
  <c r="R37" i="61"/>
  <c r="AI39" i="61"/>
  <c r="AJ39" i="61" s="1"/>
  <c r="Q44" i="61"/>
  <c r="R29" i="61"/>
  <c r="AI41" i="61"/>
  <c r="AJ41" i="61" s="1"/>
  <c r="R35" i="61"/>
  <c r="AB10" i="61"/>
  <c r="AB13" i="61"/>
  <c r="AA21" i="61"/>
  <c r="AB16" i="61"/>
  <c r="AB18" i="61"/>
  <c r="AB8" i="61"/>
  <c r="AB9" i="61"/>
  <c r="AD141" i="61"/>
  <c r="AI149" i="61"/>
  <c r="AJ149" i="61" s="1"/>
  <c r="AC15" i="61"/>
  <c r="AD15" i="61" s="1"/>
  <c r="AC11" i="61"/>
  <c r="AD11" i="61" s="1"/>
  <c r="AF145" i="61"/>
  <c r="AI143" i="61"/>
  <c r="AJ143" i="61" s="1"/>
  <c r="AC20" i="61"/>
  <c r="AD20" i="61" s="1"/>
  <c r="AI147" i="61"/>
  <c r="AJ147" i="61" s="1"/>
  <c r="AC155" i="61"/>
  <c r="AC12" i="61"/>
  <c r="AF12" i="61" s="1"/>
  <c r="AC16" i="61"/>
  <c r="AD16" i="61" s="1"/>
  <c r="AF152" i="61"/>
  <c r="AI153" i="61"/>
  <c r="AJ153" i="61" s="1"/>
  <c r="AI154" i="61"/>
  <c r="AJ154" i="61" s="1"/>
  <c r="S21" i="61"/>
  <c r="P9" i="61"/>
  <c r="P19" i="61"/>
  <c r="P13" i="61"/>
  <c r="P15" i="61"/>
  <c r="P7" i="61"/>
  <c r="Q17" i="61"/>
  <c r="O21" i="61"/>
  <c r="P11" i="61"/>
  <c r="M21" i="61"/>
  <c r="Q9" i="61"/>
  <c r="I21" i="61"/>
  <c r="Q15" i="61"/>
  <c r="AI142" i="61"/>
  <c r="AJ142" i="61" s="1"/>
  <c r="Q11" i="61"/>
  <c r="H20" i="61"/>
  <c r="R149" i="61"/>
  <c r="AI152" i="61"/>
  <c r="AJ152" i="61" s="1"/>
  <c r="R153" i="61"/>
  <c r="Q13" i="61"/>
  <c r="Q19" i="61"/>
  <c r="G21" i="61"/>
  <c r="Q7" i="61"/>
  <c r="H6" i="61"/>
  <c r="AI186" i="61"/>
  <c r="AJ186" i="61" s="1"/>
  <c r="AC18" i="61"/>
  <c r="AD18" i="61" s="1"/>
  <c r="Y21" i="61"/>
  <c r="Z6" i="61"/>
  <c r="AC19" i="61"/>
  <c r="AD19" i="61" s="1"/>
  <c r="AC7" i="61"/>
  <c r="AD7" i="61" s="1"/>
  <c r="AI198" i="61"/>
  <c r="AJ198" i="61" s="1"/>
  <c r="AC6" i="61"/>
  <c r="AF6" i="61" s="1"/>
  <c r="AC14" i="61"/>
  <c r="AF14" i="61" s="1"/>
  <c r="AC200" i="61"/>
  <c r="AC10" i="61"/>
  <c r="AF10" i="61" s="1"/>
  <c r="AI196" i="61"/>
  <c r="AJ196" i="61" s="1"/>
  <c r="W21" i="61"/>
  <c r="AC9" i="61"/>
  <c r="AD9" i="61" s="1"/>
  <c r="AC8" i="61"/>
  <c r="V16" i="61"/>
  <c r="AI185" i="61"/>
  <c r="AJ185" i="61" s="1"/>
  <c r="AI197" i="61"/>
  <c r="AJ197" i="61" s="1"/>
  <c r="AC13" i="61"/>
  <c r="AD13" i="61" s="1"/>
  <c r="V14" i="61"/>
  <c r="V10" i="61"/>
  <c r="V8" i="61"/>
  <c r="AC17" i="61"/>
  <c r="AD17" i="61" s="1"/>
  <c r="AI188" i="61"/>
  <c r="AJ188" i="61" s="1"/>
  <c r="V18" i="61"/>
  <c r="Q8" i="61"/>
  <c r="Q10" i="61"/>
  <c r="Q12" i="61"/>
  <c r="Q14" i="61"/>
  <c r="Q16" i="61"/>
  <c r="Q18" i="61"/>
  <c r="J15" i="61"/>
  <c r="J17" i="61"/>
  <c r="J19" i="61"/>
  <c r="AI189" i="61"/>
  <c r="AJ189" i="61" s="1"/>
  <c r="AI193" i="61"/>
  <c r="AJ193" i="61" s="1"/>
  <c r="F16" i="61"/>
  <c r="E21" i="61"/>
  <c r="F10" i="61"/>
  <c r="F6" i="61"/>
  <c r="F12" i="61"/>
  <c r="X57" i="61"/>
  <c r="V61" i="61"/>
  <c r="T61" i="61"/>
  <c r="X61" i="61"/>
  <c r="V65" i="61"/>
  <c r="T65" i="61"/>
  <c r="X65" i="61"/>
  <c r="AL66" i="61"/>
  <c r="L66" i="61"/>
  <c r="J66" i="61"/>
  <c r="AH66" i="61"/>
  <c r="F66" i="61"/>
  <c r="R78" i="61"/>
  <c r="AI78" i="61"/>
  <c r="AJ78" i="61" s="1"/>
  <c r="P81" i="61"/>
  <c r="J81" i="61"/>
  <c r="N81" i="61"/>
  <c r="H81" i="61"/>
  <c r="AB85" i="61"/>
  <c r="X85" i="61"/>
  <c r="V85" i="61"/>
  <c r="T85" i="61"/>
  <c r="AD85" i="61"/>
  <c r="AB96" i="61"/>
  <c r="Z96" i="61"/>
  <c r="V96" i="61"/>
  <c r="X96" i="61"/>
  <c r="T96" i="61"/>
  <c r="AF96" i="61"/>
  <c r="AB108" i="61"/>
  <c r="Z108" i="61"/>
  <c r="V108" i="61"/>
  <c r="AF108" i="61"/>
  <c r="X108" i="61"/>
  <c r="AE21" i="61"/>
  <c r="F33" i="61"/>
  <c r="AL34" i="61"/>
  <c r="J34" i="61"/>
  <c r="AH34" i="61"/>
  <c r="P35" i="61"/>
  <c r="AL35" i="61"/>
  <c r="J35" i="61"/>
  <c r="T35" i="61"/>
  <c r="F36" i="61"/>
  <c r="P36" i="61"/>
  <c r="X36" i="61"/>
  <c r="L37" i="61"/>
  <c r="AL37" i="61"/>
  <c r="F37" i="61"/>
  <c r="X37" i="61"/>
  <c r="AF38" i="61"/>
  <c r="AB38" i="61"/>
  <c r="T38" i="61"/>
  <c r="AB40" i="61"/>
  <c r="X40" i="61"/>
  <c r="F43" i="61"/>
  <c r="AD43" i="61"/>
  <c r="Z53" i="61"/>
  <c r="Z54" i="61"/>
  <c r="X54" i="61"/>
  <c r="T54" i="61"/>
  <c r="L55" i="61"/>
  <c r="Z58" i="61"/>
  <c r="X58" i="61"/>
  <c r="T58" i="61"/>
  <c r="L59" i="61"/>
  <c r="Z61" i="61"/>
  <c r="Z62" i="61"/>
  <c r="X62" i="61"/>
  <c r="T62" i="61"/>
  <c r="L63" i="61"/>
  <c r="Z65" i="61"/>
  <c r="Z66" i="61"/>
  <c r="X66" i="61"/>
  <c r="T66" i="61"/>
  <c r="AC67" i="61"/>
  <c r="P74" i="61"/>
  <c r="AF79" i="61"/>
  <c r="X81" i="61"/>
  <c r="AF81" i="61"/>
  <c r="AD81" i="61"/>
  <c r="AB81" i="61"/>
  <c r="AD83" i="61"/>
  <c r="AF83" i="61"/>
  <c r="R84" i="61"/>
  <c r="AF85" i="61"/>
  <c r="AD87" i="61"/>
  <c r="N104" i="61"/>
  <c r="AL104" i="61"/>
  <c r="L104" i="61"/>
  <c r="H104" i="61"/>
  <c r="F104" i="61"/>
  <c r="AF104" i="61"/>
  <c r="J107" i="61"/>
  <c r="H107" i="61"/>
  <c r="F107" i="61"/>
  <c r="AL144" i="61"/>
  <c r="L144" i="61"/>
  <c r="H144" i="61"/>
  <c r="AH144" i="61"/>
  <c r="F144" i="61"/>
  <c r="P144" i="61"/>
  <c r="N144" i="61"/>
  <c r="J144" i="61"/>
  <c r="N40" i="61"/>
  <c r="L40" i="61"/>
  <c r="H40" i="61"/>
  <c r="V57" i="61"/>
  <c r="T57" i="61"/>
  <c r="AL62" i="61"/>
  <c r="L62" i="61"/>
  <c r="J62" i="61"/>
  <c r="AH62" i="61"/>
  <c r="F62" i="61"/>
  <c r="T7" i="61"/>
  <c r="T9" i="61"/>
  <c r="T13" i="61"/>
  <c r="AB15" i="61"/>
  <c r="T19" i="61"/>
  <c r="AB19" i="61"/>
  <c r="X35" i="61"/>
  <c r="Z36" i="61"/>
  <c r="F40" i="61"/>
  <c r="H62" i="61"/>
  <c r="H66" i="61"/>
  <c r="AH81" i="61"/>
  <c r="Q6" i="61"/>
  <c r="U21" i="61"/>
  <c r="L29" i="61"/>
  <c r="F29" i="61"/>
  <c r="AF32" i="61"/>
  <c r="J33" i="61"/>
  <c r="F34" i="61"/>
  <c r="F35" i="61"/>
  <c r="AB35" i="61"/>
  <c r="H36" i="61"/>
  <c r="AB36" i="61"/>
  <c r="H37" i="61"/>
  <c r="Z38" i="61"/>
  <c r="AB39" i="61"/>
  <c r="J40" i="61"/>
  <c r="AF40" i="61"/>
  <c r="L42" i="61"/>
  <c r="L43" i="61"/>
  <c r="AH43" i="61"/>
  <c r="AD53" i="61"/>
  <c r="N54" i="61"/>
  <c r="AF54" i="61"/>
  <c r="R55" i="61"/>
  <c r="AD57" i="61"/>
  <c r="N58" i="61"/>
  <c r="AF58" i="61"/>
  <c r="R59" i="61"/>
  <c r="AD61" i="61"/>
  <c r="N62" i="61"/>
  <c r="AF62" i="61"/>
  <c r="R63" i="61"/>
  <c r="AD65" i="61"/>
  <c r="N66" i="61"/>
  <c r="AF66" i="61"/>
  <c r="AL76" i="61"/>
  <c r="L76" i="61"/>
  <c r="AH76" i="61"/>
  <c r="F76" i="61"/>
  <c r="P76" i="61"/>
  <c r="N76" i="61"/>
  <c r="H76" i="61"/>
  <c r="AI76" i="61"/>
  <c r="AJ76" i="61" s="1"/>
  <c r="L81" i="61"/>
  <c r="AI82" i="61"/>
  <c r="AJ82" i="61" s="1"/>
  <c r="J104" i="61"/>
  <c r="AH106" i="61"/>
  <c r="F106" i="61"/>
  <c r="P106" i="61"/>
  <c r="H106" i="61"/>
  <c r="AL106" i="61"/>
  <c r="L107" i="61"/>
  <c r="V109" i="61"/>
  <c r="T123" i="61"/>
  <c r="AB123" i="61"/>
  <c r="V123" i="61"/>
  <c r="AF123" i="61"/>
  <c r="X123" i="61"/>
  <c r="N195" i="61"/>
  <c r="AL195" i="61"/>
  <c r="L195" i="61"/>
  <c r="J195" i="61"/>
  <c r="H195" i="61"/>
  <c r="AH195" i="61"/>
  <c r="F195" i="61"/>
  <c r="P195" i="61"/>
  <c r="AF43" i="61"/>
  <c r="H54" i="61"/>
  <c r="H58" i="61"/>
  <c r="AB61" i="61"/>
  <c r="AB65" i="61"/>
  <c r="AL140" i="61"/>
  <c r="L140" i="61"/>
  <c r="H140" i="61"/>
  <c r="AH140" i="61"/>
  <c r="F140" i="61"/>
  <c r="P140" i="61"/>
  <c r="N140" i="61"/>
  <c r="J140" i="61"/>
  <c r="V7" i="61"/>
  <c r="V11" i="61"/>
  <c r="V19" i="61"/>
  <c r="AB29" i="61"/>
  <c r="T29" i="61"/>
  <c r="Z29" i="61"/>
  <c r="AD35" i="61"/>
  <c r="AD36" i="61"/>
  <c r="P40" i="61"/>
  <c r="AH40" i="61"/>
  <c r="N42" i="61"/>
  <c r="AI43" i="61"/>
  <c r="AJ43" i="61" s="1"/>
  <c r="AI52" i="61"/>
  <c r="AI56" i="61"/>
  <c r="AJ56" i="61" s="1"/>
  <c r="AF57" i="61"/>
  <c r="AI60" i="61"/>
  <c r="AJ60" i="61" s="1"/>
  <c r="AF61" i="61"/>
  <c r="P62" i="61"/>
  <c r="AI64" i="61"/>
  <c r="AJ64" i="61" s="1"/>
  <c r="AF65" i="61"/>
  <c r="P66" i="61"/>
  <c r="V75" i="61"/>
  <c r="AF75" i="61"/>
  <c r="AB75" i="61"/>
  <c r="Z76" i="61"/>
  <c r="T76" i="61"/>
  <c r="AF76" i="61"/>
  <c r="AB76" i="61"/>
  <c r="T79" i="61"/>
  <c r="AL80" i="61"/>
  <c r="L80" i="61"/>
  <c r="AH80" i="61"/>
  <c r="F80" i="61"/>
  <c r="P80" i="61"/>
  <c r="J80" i="61"/>
  <c r="AL81" i="61"/>
  <c r="AL84" i="61"/>
  <c r="L84" i="61"/>
  <c r="AH84" i="61"/>
  <c r="F84" i="61"/>
  <c r="N84" i="61"/>
  <c r="AI88" i="61"/>
  <c r="AJ88" i="61" s="1"/>
  <c r="AD88" i="61"/>
  <c r="AI100" i="61"/>
  <c r="AJ100" i="61" s="1"/>
  <c r="R100" i="61"/>
  <c r="AD109" i="61"/>
  <c r="T127" i="61"/>
  <c r="AB127" i="61"/>
  <c r="AF127" i="61"/>
  <c r="Z127" i="61"/>
  <c r="V127" i="61"/>
  <c r="AD127" i="61"/>
  <c r="P172" i="61"/>
  <c r="N172" i="61"/>
  <c r="AL172" i="61"/>
  <c r="L172" i="61"/>
  <c r="J172" i="61"/>
  <c r="H172" i="61"/>
  <c r="AH172" i="61"/>
  <c r="F172" i="61"/>
  <c r="AF172" i="61"/>
  <c r="AL58" i="61"/>
  <c r="L58" i="61"/>
  <c r="J58" i="61"/>
  <c r="AH58" i="61"/>
  <c r="F58" i="61"/>
  <c r="AB7" i="61"/>
  <c r="AB11" i="61"/>
  <c r="AB17" i="61"/>
  <c r="AB37" i="61"/>
  <c r="T37" i="61"/>
  <c r="Q89" i="61"/>
  <c r="AI74" i="61"/>
  <c r="F81" i="61"/>
  <c r="V9" i="61"/>
  <c r="V13" i="61"/>
  <c r="V17" i="61"/>
  <c r="T30" i="61"/>
  <c r="R32" i="61"/>
  <c r="AI32" i="61"/>
  <c r="AJ32" i="61" s="1"/>
  <c r="P33" i="61"/>
  <c r="L34" i="61"/>
  <c r="L35" i="61"/>
  <c r="AF35" i="61"/>
  <c r="L36" i="61"/>
  <c r="AF36" i="61"/>
  <c r="N37" i="61"/>
  <c r="AF37" i="61"/>
  <c r="AD39" i="61"/>
  <c r="AI40" i="61"/>
  <c r="AJ40" i="61" s="1"/>
  <c r="P42" i="61"/>
  <c r="P55" i="61"/>
  <c r="N55" i="61"/>
  <c r="AJ55" i="61"/>
  <c r="J55" i="61"/>
  <c r="P59" i="61"/>
  <c r="N59" i="61"/>
  <c r="J59" i="61"/>
  <c r="P63" i="61"/>
  <c r="N63" i="61"/>
  <c r="AJ63" i="61"/>
  <c r="J63" i="61"/>
  <c r="N74" i="61"/>
  <c r="AL74" i="61"/>
  <c r="L74" i="61"/>
  <c r="H74" i="61"/>
  <c r="T75" i="61"/>
  <c r="P77" i="61"/>
  <c r="J77" i="61"/>
  <c r="N77" i="61"/>
  <c r="L77" i="61"/>
  <c r="F77" i="61"/>
  <c r="X79" i="61"/>
  <c r="Z80" i="61"/>
  <c r="T80" i="61"/>
  <c r="AF80" i="61"/>
  <c r="R81" i="61"/>
  <c r="N82" i="61"/>
  <c r="J82" i="61"/>
  <c r="H82" i="61"/>
  <c r="Z84" i="61"/>
  <c r="T84" i="61"/>
  <c r="AD84" i="61"/>
  <c r="AI87" i="61"/>
  <c r="AJ87" i="61" s="1"/>
  <c r="AL88" i="61"/>
  <c r="L88" i="61"/>
  <c r="J88" i="61"/>
  <c r="AH88" i="61"/>
  <c r="F88" i="61"/>
  <c r="P88" i="61"/>
  <c r="H88" i="61"/>
  <c r="AF88" i="61"/>
  <c r="Z101" i="61"/>
  <c r="X101" i="61"/>
  <c r="V101" i="61"/>
  <c r="T101" i="61"/>
  <c r="P107" i="61"/>
  <c r="AH107" i="61"/>
  <c r="T108" i="61"/>
  <c r="AH119" i="61"/>
  <c r="F119" i="61"/>
  <c r="N119" i="61"/>
  <c r="L119" i="61"/>
  <c r="AL119" i="61"/>
  <c r="H119" i="61"/>
  <c r="J119" i="61"/>
  <c r="AD121" i="61"/>
  <c r="AB126" i="61"/>
  <c r="Z126" i="61"/>
  <c r="X126" i="61"/>
  <c r="AF126" i="61"/>
  <c r="V126" i="61"/>
  <c r="AL42" i="61"/>
  <c r="J42" i="61"/>
  <c r="H42" i="61"/>
  <c r="AH42" i="61"/>
  <c r="V53" i="61"/>
  <c r="T53" i="61"/>
  <c r="Z37" i="61"/>
  <c r="X39" i="61"/>
  <c r="T39" i="61"/>
  <c r="AF39" i="61"/>
  <c r="F42" i="61"/>
  <c r="AB53" i="61"/>
  <c r="AB57" i="61"/>
  <c r="Z109" i="61"/>
  <c r="AB109" i="61"/>
  <c r="X109" i="61"/>
  <c r="T109" i="61"/>
  <c r="V15" i="61"/>
  <c r="AF30" i="61"/>
  <c r="AB30" i="61"/>
  <c r="L6" i="61"/>
  <c r="T6" i="61"/>
  <c r="H7" i="61"/>
  <c r="X7" i="61"/>
  <c r="L8" i="61"/>
  <c r="T8" i="61"/>
  <c r="H9" i="61"/>
  <c r="X9" i="61"/>
  <c r="L10" i="61"/>
  <c r="T10" i="61"/>
  <c r="H11" i="61"/>
  <c r="X11" i="61"/>
  <c r="L12" i="61"/>
  <c r="T12" i="61"/>
  <c r="H13" i="61"/>
  <c r="X13" i="61"/>
  <c r="L14" i="61"/>
  <c r="T14" i="61"/>
  <c r="H15" i="61"/>
  <c r="X15" i="61"/>
  <c r="L16" i="61"/>
  <c r="T16" i="61"/>
  <c r="H17" i="61"/>
  <c r="X17" i="61"/>
  <c r="L18" i="61"/>
  <c r="T18" i="61"/>
  <c r="H19" i="61"/>
  <c r="X19" i="61"/>
  <c r="AB20" i="61"/>
  <c r="L20" i="61"/>
  <c r="T20" i="61"/>
  <c r="Z30" i="61"/>
  <c r="X31" i="61"/>
  <c r="AF31" i="61"/>
  <c r="T31" i="61"/>
  <c r="N32" i="61"/>
  <c r="H32" i="61"/>
  <c r="T32" i="61"/>
  <c r="AL32" i="61"/>
  <c r="R33" i="61"/>
  <c r="AI33" i="61"/>
  <c r="AJ33" i="61" s="1"/>
  <c r="N34" i="61"/>
  <c r="AF34" i="61"/>
  <c r="N35" i="61"/>
  <c r="AH35" i="61"/>
  <c r="N36" i="61"/>
  <c r="AH36" i="61"/>
  <c r="P37" i="61"/>
  <c r="AH37" i="61"/>
  <c r="AI38" i="61"/>
  <c r="AJ38" i="61" s="1"/>
  <c r="AL40" i="61"/>
  <c r="R42" i="61"/>
  <c r="AI42" i="61"/>
  <c r="AJ42" i="61" s="1"/>
  <c r="T43" i="61"/>
  <c r="E23" i="61"/>
  <c r="AF52" i="61"/>
  <c r="AI53" i="61"/>
  <c r="AJ53" i="61" s="1"/>
  <c r="AB55" i="61"/>
  <c r="X55" i="61"/>
  <c r="Z55" i="61"/>
  <c r="AF56" i="61"/>
  <c r="AI57" i="61"/>
  <c r="AJ57" i="61" s="1"/>
  <c r="AB59" i="61"/>
  <c r="X59" i="61"/>
  <c r="Z59" i="61"/>
  <c r="AF60" i="61"/>
  <c r="AI61" i="61"/>
  <c r="AJ61" i="61" s="1"/>
  <c r="AB63" i="61"/>
  <c r="X63" i="61"/>
  <c r="Z63" i="61"/>
  <c r="AF64" i="61"/>
  <c r="AI65" i="61"/>
  <c r="AJ65" i="61" s="1"/>
  <c r="AB74" i="61"/>
  <c r="Z74" i="61"/>
  <c r="V74" i="61"/>
  <c r="X75" i="61"/>
  <c r="X77" i="61"/>
  <c r="AD77" i="61"/>
  <c r="Z77" i="61"/>
  <c r="AF77" i="61"/>
  <c r="Z79" i="61"/>
  <c r="H80" i="61"/>
  <c r="AD80" i="61"/>
  <c r="T81" i="61"/>
  <c r="H84" i="61"/>
  <c r="AF84" i="61"/>
  <c r="Z85" i="61"/>
  <c r="Z88" i="61"/>
  <c r="X88" i="61"/>
  <c r="T88" i="61"/>
  <c r="AC111" i="61"/>
  <c r="AI99" i="61"/>
  <c r="AJ99" i="61" s="1"/>
  <c r="R99" i="61"/>
  <c r="AB101" i="61"/>
  <c r="R104" i="61"/>
  <c r="L106" i="61"/>
  <c r="AI107" i="61"/>
  <c r="AJ107" i="61" s="1"/>
  <c r="R107" i="61"/>
  <c r="AL107" i="61"/>
  <c r="AD108" i="61"/>
  <c r="AI110" i="61"/>
  <c r="AJ110" i="61" s="1"/>
  <c r="R110" i="61"/>
  <c r="T119" i="61"/>
  <c r="AB119" i="61"/>
  <c r="X119" i="61"/>
  <c r="AF119" i="61"/>
  <c r="T126" i="61"/>
  <c r="AI146" i="61"/>
  <c r="AJ146" i="61" s="1"/>
  <c r="AL54" i="61"/>
  <c r="L54" i="61"/>
  <c r="J54" i="61"/>
  <c r="AH54" i="61"/>
  <c r="F54" i="61"/>
  <c r="AF29" i="61"/>
  <c r="Z32" i="61"/>
  <c r="AH33" i="61"/>
  <c r="N33" i="61"/>
  <c r="AI34" i="61"/>
  <c r="AJ34" i="61" s="1"/>
  <c r="AI36" i="61"/>
  <c r="AJ36" i="61" s="1"/>
  <c r="P43" i="61"/>
  <c r="N43" i="61"/>
  <c r="AL43" i="61"/>
  <c r="J43" i="61"/>
  <c r="X43" i="61"/>
  <c r="Z75" i="61"/>
  <c r="AB79" i="61"/>
  <c r="N80" i="61"/>
  <c r="J84" i="61"/>
  <c r="V87" i="61"/>
  <c r="T87" i="61"/>
  <c r="AF87" i="61"/>
  <c r="AB87" i="61"/>
  <c r="X87" i="61"/>
  <c r="AC89" i="61"/>
  <c r="AD96" i="61"/>
  <c r="R98" i="61"/>
  <c r="AI98" i="61"/>
  <c r="AJ98" i="61" s="1"/>
  <c r="AI106" i="61"/>
  <c r="AJ106" i="61" s="1"/>
  <c r="AB121" i="61"/>
  <c r="X121" i="61"/>
  <c r="T121" i="61"/>
  <c r="Z121" i="61"/>
  <c r="V121" i="61"/>
  <c r="X124" i="61"/>
  <c r="T124" i="61"/>
  <c r="AF124" i="61"/>
  <c r="Z124" i="61"/>
  <c r="V124" i="61"/>
  <c r="N41" i="61"/>
  <c r="Q67" i="61"/>
  <c r="AD79" i="61"/>
  <c r="AF82" i="61"/>
  <c r="AI96" i="61"/>
  <c r="R102" i="61"/>
  <c r="AI103" i="61"/>
  <c r="AJ103" i="61" s="1"/>
  <c r="R103" i="61"/>
  <c r="T105" i="61"/>
  <c r="N108" i="61"/>
  <c r="AL108" i="61"/>
  <c r="L108" i="61"/>
  <c r="H108" i="61"/>
  <c r="Q111" i="61"/>
  <c r="AD126" i="61"/>
  <c r="N129" i="61"/>
  <c r="J129" i="61"/>
  <c r="H129" i="61"/>
  <c r="AH129" i="61"/>
  <c r="F129" i="61"/>
  <c r="P129" i="61"/>
  <c r="Z141" i="61"/>
  <c r="X141" i="61"/>
  <c r="V141" i="61"/>
  <c r="AB141" i="61"/>
  <c r="AL148" i="61"/>
  <c r="L148" i="61"/>
  <c r="H148" i="61"/>
  <c r="AH148" i="61"/>
  <c r="F148" i="61"/>
  <c r="P148" i="61"/>
  <c r="N148" i="61"/>
  <c r="AB129" i="61"/>
  <c r="X129" i="61"/>
  <c r="V129" i="61"/>
  <c r="T129" i="61"/>
  <c r="Z129" i="61"/>
  <c r="AB130" i="61"/>
  <c r="Z130" i="61"/>
  <c r="X130" i="61"/>
  <c r="V130" i="61"/>
  <c r="T130" i="61"/>
  <c r="Q155" i="61"/>
  <c r="AI140" i="61"/>
  <c r="AJ140" i="61" s="1"/>
  <c r="R140" i="61"/>
  <c r="P142" i="61"/>
  <c r="N142" i="61"/>
  <c r="AL142" i="61"/>
  <c r="L142" i="61"/>
  <c r="J142" i="61"/>
  <c r="H142" i="61"/>
  <c r="Z145" i="61"/>
  <c r="X145" i="61"/>
  <c r="V145" i="61"/>
  <c r="AB145" i="61"/>
  <c r="T153" i="61"/>
  <c r="AD153" i="61"/>
  <c r="AB153" i="61"/>
  <c r="V153" i="61"/>
  <c r="AF153" i="61"/>
  <c r="Z153" i="61"/>
  <c r="AF41" i="61"/>
  <c r="AI84" i="61"/>
  <c r="AJ84" i="61" s="1"/>
  <c r="T97" i="61"/>
  <c r="N100" i="61"/>
  <c r="AL100" i="61"/>
  <c r="L100" i="61"/>
  <c r="H100" i="61"/>
  <c r="AH102" i="61"/>
  <c r="F102" i="61"/>
  <c r="P102" i="61"/>
  <c r="J103" i="61"/>
  <c r="H103" i="61"/>
  <c r="AB104" i="61"/>
  <c r="Z104" i="61"/>
  <c r="V104" i="61"/>
  <c r="X110" i="61"/>
  <c r="V110" i="61"/>
  <c r="AF110" i="61"/>
  <c r="AB110" i="61"/>
  <c r="AD123" i="61"/>
  <c r="AI123" i="61"/>
  <c r="AJ123" i="61" s="1"/>
  <c r="AD124" i="61"/>
  <c r="AI124" i="61"/>
  <c r="AJ124" i="61" s="1"/>
  <c r="AD130" i="61"/>
  <c r="AI132" i="61"/>
  <c r="AJ132" i="61" s="1"/>
  <c r="AI144" i="61"/>
  <c r="AJ144" i="61" s="1"/>
  <c r="R144" i="61"/>
  <c r="P146" i="61"/>
  <c r="N146" i="61"/>
  <c r="AL146" i="61"/>
  <c r="L146" i="61"/>
  <c r="J146" i="61"/>
  <c r="H146" i="61"/>
  <c r="AD149" i="61"/>
  <c r="Z149" i="61"/>
  <c r="X149" i="61"/>
  <c r="V149" i="61"/>
  <c r="AB149" i="61"/>
  <c r="AB164" i="61"/>
  <c r="Z164" i="61"/>
  <c r="X164" i="61"/>
  <c r="V164" i="61"/>
  <c r="T164" i="61"/>
  <c r="AF164" i="61"/>
  <c r="H31" i="61"/>
  <c r="H39" i="61"/>
  <c r="AI75" i="61"/>
  <c r="AJ75" i="61" s="1"/>
  <c r="H78" i="61"/>
  <c r="T83" i="61"/>
  <c r="P85" i="61"/>
  <c r="N85" i="61"/>
  <c r="J85" i="61"/>
  <c r="N96" i="61"/>
  <c r="AL96" i="61"/>
  <c r="L96" i="61"/>
  <c r="H96" i="61"/>
  <c r="V97" i="61"/>
  <c r="AH98" i="61"/>
  <c r="F98" i="61"/>
  <c r="P98" i="61"/>
  <c r="J99" i="61"/>
  <c r="H99" i="61"/>
  <c r="AB100" i="61"/>
  <c r="Z100" i="61"/>
  <c r="V100" i="61"/>
  <c r="AB105" i="61"/>
  <c r="J108" i="61"/>
  <c r="Q133" i="61"/>
  <c r="AJ120" i="61"/>
  <c r="AI129" i="61"/>
  <c r="AJ129" i="61" s="1"/>
  <c r="R129" i="61"/>
  <c r="AF130" i="61"/>
  <c r="AI141" i="61"/>
  <c r="AJ141" i="61" s="1"/>
  <c r="R141" i="61"/>
  <c r="F142" i="61"/>
  <c r="AI148" i="61"/>
  <c r="AJ148" i="61" s="1"/>
  <c r="R148" i="61"/>
  <c r="AH150" i="61"/>
  <c r="F150" i="61"/>
  <c r="P150" i="61"/>
  <c r="N150" i="61"/>
  <c r="AL150" i="61"/>
  <c r="L150" i="61"/>
  <c r="H150" i="61"/>
  <c r="AI145" i="61"/>
  <c r="AJ145" i="61" s="1"/>
  <c r="R145" i="61"/>
  <c r="AB196" i="61"/>
  <c r="Z196" i="61"/>
  <c r="X196" i="61"/>
  <c r="V196" i="61"/>
  <c r="AF196" i="61"/>
  <c r="T196" i="61"/>
  <c r="AI199" i="61"/>
  <c r="AJ199" i="61" s="1"/>
  <c r="R199" i="61"/>
  <c r="L97" i="61"/>
  <c r="AF99" i="61"/>
  <c r="L101" i="61"/>
  <c r="AF103" i="61"/>
  <c r="L105" i="61"/>
  <c r="AF107" i="61"/>
  <c r="AD118" i="61"/>
  <c r="AF142" i="61"/>
  <c r="AF146" i="61"/>
  <c r="P164" i="61"/>
  <c r="N164" i="61"/>
  <c r="AL164" i="61"/>
  <c r="L164" i="61"/>
  <c r="J164" i="61"/>
  <c r="H164" i="61"/>
  <c r="AH164" i="61"/>
  <c r="F164" i="61"/>
  <c r="R164" i="61"/>
  <c r="AF98" i="61"/>
  <c r="AF102" i="61"/>
  <c r="AF106" i="61"/>
  <c r="T120" i="61"/>
  <c r="AB122" i="61"/>
  <c r="X122" i="61"/>
  <c r="N125" i="61"/>
  <c r="J125" i="61"/>
  <c r="H125" i="61"/>
  <c r="AH125" i="61"/>
  <c r="F125" i="61"/>
  <c r="T131" i="61"/>
  <c r="AB131" i="61"/>
  <c r="X131" i="61"/>
  <c r="R150" i="61"/>
  <c r="AI150" i="61"/>
  <c r="AJ150" i="61" s="1"/>
  <c r="H110" i="61"/>
  <c r="AI118" i="61"/>
  <c r="V120" i="61"/>
  <c r="N121" i="61"/>
  <c r="AJ121" i="61"/>
  <c r="J121" i="61"/>
  <c r="AH121" i="61"/>
  <c r="F121" i="61"/>
  <c r="T122" i="61"/>
  <c r="AB125" i="61"/>
  <c r="X125" i="61"/>
  <c r="V125" i="61"/>
  <c r="T125" i="61"/>
  <c r="AF125" i="61"/>
  <c r="AI128" i="61"/>
  <c r="AJ128" i="61" s="1"/>
  <c r="Z131" i="61"/>
  <c r="P141" i="61"/>
  <c r="AL141" i="61"/>
  <c r="L141" i="61"/>
  <c r="J141" i="61"/>
  <c r="H141" i="61"/>
  <c r="P145" i="61"/>
  <c r="AL145" i="61"/>
  <c r="L145" i="61"/>
  <c r="J145" i="61"/>
  <c r="H145" i="61"/>
  <c r="P168" i="61"/>
  <c r="N168" i="61"/>
  <c r="AL168" i="61"/>
  <c r="L168" i="61"/>
  <c r="AJ168" i="61"/>
  <c r="J168" i="61"/>
  <c r="H168" i="61"/>
  <c r="AH168" i="61"/>
  <c r="F168" i="61"/>
  <c r="AF168" i="61"/>
  <c r="N123" i="61"/>
  <c r="N127" i="61"/>
  <c r="N131" i="61"/>
  <c r="AF140" i="61"/>
  <c r="P143" i="61"/>
  <c r="AF144" i="61"/>
  <c r="P147" i="61"/>
  <c r="AF148" i="61"/>
  <c r="H149" i="61"/>
  <c r="P151" i="61"/>
  <c r="AF151" i="61"/>
  <c r="AD152" i="61"/>
  <c r="AB172" i="61"/>
  <c r="Z172" i="61"/>
  <c r="X172" i="61"/>
  <c r="V172" i="61"/>
  <c r="T172" i="61"/>
  <c r="AI187" i="61"/>
  <c r="AJ187" i="61" s="1"/>
  <c r="R187" i="61"/>
  <c r="AF128" i="61"/>
  <c r="AF132" i="61"/>
  <c r="J149" i="61"/>
  <c r="AI151" i="61"/>
  <c r="AJ151" i="61" s="1"/>
  <c r="AH151" i="61"/>
  <c r="P176" i="61"/>
  <c r="N176" i="61"/>
  <c r="AL176" i="61"/>
  <c r="L176" i="61"/>
  <c r="J176" i="61"/>
  <c r="H176" i="61"/>
  <c r="AH176" i="61"/>
  <c r="F176" i="61"/>
  <c r="AB192" i="61"/>
  <c r="Z192" i="61"/>
  <c r="X192" i="61"/>
  <c r="V192" i="61"/>
  <c r="T192" i="61"/>
  <c r="AH124" i="61"/>
  <c r="T128" i="61"/>
  <c r="AH128" i="61"/>
  <c r="T132" i="61"/>
  <c r="AH132" i="61"/>
  <c r="V140" i="61"/>
  <c r="R143" i="61"/>
  <c r="AF143" i="61"/>
  <c r="V144" i="61"/>
  <c r="R147" i="61"/>
  <c r="AF147" i="61"/>
  <c r="V148" i="61"/>
  <c r="L149" i="61"/>
  <c r="AL149" i="61"/>
  <c r="AB151" i="61"/>
  <c r="V151" i="61"/>
  <c r="R151" i="61"/>
  <c r="AI163" i="61"/>
  <c r="R172" i="61"/>
  <c r="AB176" i="61"/>
  <c r="Z176" i="61"/>
  <c r="X176" i="61"/>
  <c r="V176" i="61"/>
  <c r="T176" i="61"/>
  <c r="N191" i="61"/>
  <c r="AL191" i="61"/>
  <c r="L191" i="61"/>
  <c r="J191" i="61"/>
  <c r="H191" i="61"/>
  <c r="AH191" i="61"/>
  <c r="F191" i="61"/>
  <c r="AD192" i="61"/>
  <c r="AI195" i="61"/>
  <c r="AJ195" i="61" s="1"/>
  <c r="R195" i="61"/>
  <c r="AF192" i="61"/>
  <c r="J120" i="61"/>
  <c r="F123" i="61"/>
  <c r="J124" i="61"/>
  <c r="F127" i="61"/>
  <c r="J128" i="61"/>
  <c r="F131" i="61"/>
  <c r="J132" i="61"/>
  <c r="X151" i="61"/>
  <c r="AB168" i="61"/>
  <c r="Z168" i="61"/>
  <c r="X168" i="61"/>
  <c r="V168" i="61"/>
  <c r="T168" i="61"/>
  <c r="AI171" i="61"/>
  <c r="AJ171" i="61" s="1"/>
  <c r="AD172" i="61"/>
  <c r="R176" i="61"/>
  <c r="AB188" i="61"/>
  <c r="Z188" i="61"/>
  <c r="X188" i="61"/>
  <c r="V188" i="61"/>
  <c r="T188" i="61"/>
  <c r="P191" i="61"/>
  <c r="N199" i="61"/>
  <c r="AL199" i="61"/>
  <c r="L199" i="61"/>
  <c r="J199" i="61"/>
  <c r="H199" i="61"/>
  <c r="AH199" i="61"/>
  <c r="F199" i="61"/>
  <c r="AB152" i="61"/>
  <c r="Z152" i="61"/>
  <c r="T152" i="61"/>
  <c r="AC178" i="61"/>
  <c r="AD163" i="61"/>
  <c r="N187" i="61"/>
  <c r="AL187" i="61"/>
  <c r="L187" i="61"/>
  <c r="J187" i="61"/>
  <c r="H187" i="61"/>
  <c r="AH187" i="61"/>
  <c r="F187" i="61"/>
  <c r="AI191" i="61"/>
  <c r="AJ191" i="61" s="1"/>
  <c r="R191" i="61"/>
  <c r="P154" i="61"/>
  <c r="AJ165" i="61"/>
  <c r="AF187" i="61"/>
  <c r="AF191" i="61"/>
  <c r="AF195" i="61"/>
  <c r="P198" i="61"/>
  <c r="AF199" i="61"/>
  <c r="R163" i="61"/>
  <c r="AF163" i="61"/>
  <c r="L165" i="61"/>
  <c r="AL165" i="61"/>
  <c r="P166" i="61"/>
  <c r="R167" i="61"/>
  <c r="AF167" i="61"/>
  <c r="L169" i="61"/>
  <c r="AL169" i="61"/>
  <c r="R171" i="61"/>
  <c r="AF171" i="61"/>
  <c r="L173" i="61"/>
  <c r="AL173" i="61"/>
  <c r="P174" i="61"/>
  <c r="R175" i="61"/>
  <c r="AF175" i="61"/>
  <c r="L177" i="61"/>
  <c r="AL177" i="61"/>
  <c r="T187" i="61"/>
  <c r="T191" i="61"/>
  <c r="T195" i="61"/>
  <c r="T199" i="61"/>
  <c r="Q200" i="61"/>
  <c r="L152" i="61"/>
  <c r="P153" i="61"/>
  <c r="R154" i="61"/>
  <c r="AF154" i="61"/>
  <c r="F163" i="61"/>
  <c r="T163" i="61"/>
  <c r="AH163" i="61"/>
  <c r="N165" i="61"/>
  <c r="F167" i="61"/>
  <c r="T167" i="61"/>
  <c r="AH167" i="61"/>
  <c r="N169" i="61"/>
  <c r="F171" i="61"/>
  <c r="T171" i="61"/>
  <c r="AH171" i="61"/>
  <c r="N173" i="61"/>
  <c r="F175" i="61"/>
  <c r="T175" i="61"/>
  <c r="AH175" i="61"/>
  <c r="N177" i="61"/>
  <c r="P185" i="61"/>
  <c r="R186" i="61"/>
  <c r="AF186" i="61"/>
  <c r="V187" i="61"/>
  <c r="AL188" i="61"/>
  <c r="P189" i="61"/>
  <c r="R190" i="61"/>
  <c r="AF190" i="61"/>
  <c r="V191" i="61"/>
  <c r="AL192" i="61"/>
  <c r="P193" i="61"/>
  <c r="R194" i="61"/>
  <c r="AF194" i="61"/>
  <c r="V195" i="61"/>
  <c r="P197" i="61"/>
  <c r="R198" i="61"/>
  <c r="AF198" i="61"/>
  <c r="V199" i="61"/>
  <c r="F154" i="61"/>
  <c r="AH154" i="61"/>
  <c r="H163" i="61"/>
  <c r="V163" i="61"/>
  <c r="R166" i="61"/>
  <c r="AF166" i="61"/>
  <c r="H167" i="61"/>
  <c r="V167" i="61"/>
  <c r="R170" i="61"/>
  <c r="AF170" i="61"/>
  <c r="H171" i="61"/>
  <c r="V171" i="61"/>
  <c r="R174" i="61"/>
  <c r="AF174" i="61"/>
  <c r="H175" i="61"/>
  <c r="V175" i="61"/>
  <c r="AD185" i="61"/>
  <c r="F186" i="61"/>
  <c r="T186" i="61"/>
  <c r="AH186" i="61"/>
  <c r="X187" i="61"/>
  <c r="F190" i="61"/>
  <c r="T190" i="61"/>
  <c r="AH190" i="61"/>
  <c r="X191" i="61"/>
  <c r="F194" i="61"/>
  <c r="T194" i="61"/>
  <c r="AH194" i="61"/>
  <c r="X195" i="61"/>
  <c r="F198" i="61"/>
  <c r="T198" i="61"/>
  <c r="AH198" i="61"/>
  <c r="X199" i="61"/>
  <c r="J163" i="61"/>
  <c r="J167" i="61"/>
  <c r="AH170" i="61"/>
  <c r="J171" i="61"/>
  <c r="X171" i="61"/>
  <c r="F174" i="61"/>
  <c r="AH174" i="61"/>
  <c r="J175" i="61"/>
  <c r="X175" i="61"/>
  <c r="AJ175" i="61"/>
  <c r="AF185" i="61"/>
  <c r="H186" i="61"/>
  <c r="V186" i="61"/>
  <c r="Z187" i="61"/>
  <c r="AF189" i="61"/>
  <c r="H190" i="61"/>
  <c r="V190" i="61"/>
  <c r="Z191" i="61"/>
  <c r="AF193" i="61"/>
  <c r="H194" i="61"/>
  <c r="V194" i="61"/>
  <c r="Z195" i="61"/>
  <c r="AF197" i="61"/>
  <c r="H198" i="61"/>
  <c r="V198" i="61"/>
  <c r="Z199" i="61"/>
  <c r="F153" i="61"/>
  <c r="J154" i="61"/>
  <c r="L163" i="61"/>
  <c r="L167" i="61"/>
  <c r="L171" i="61"/>
  <c r="L175" i="61"/>
  <c r="F185" i="61"/>
  <c r="J186" i="61"/>
  <c r="F189" i="61"/>
  <c r="J190" i="61"/>
  <c r="F193" i="61"/>
  <c r="J194" i="61"/>
  <c r="F197" i="61"/>
  <c r="J198" i="61"/>
  <c r="S200" i="60"/>
  <c r="O200" i="60"/>
  <c r="M200" i="60"/>
  <c r="G200" i="60"/>
  <c r="AD44" i="61" l="1"/>
  <c r="V44" i="61"/>
  <c r="AL21" i="61"/>
  <c r="AL22" i="61" s="1"/>
  <c r="R8" i="61"/>
  <c r="R16" i="61"/>
  <c r="R12" i="61"/>
  <c r="N21" i="61"/>
  <c r="N22" i="61" s="1"/>
  <c r="R9" i="61"/>
  <c r="AH111" i="61"/>
  <c r="Z21" i="61"/>
  <c r="AH44" i="61"/>
  <c r="F89" i="61"/>
  <c r="Z155" i="61"/>
  <c r="AL133" i="61"/>
  <c r="AL200" i="61"/>
  <c r="Z178" i="61"/>
  <c r="P133" i="61"/>
  <c r="P134" i="61" s="1"/>
  <c r="H200" i="61"/>
  <c r="H201" i="61" s="1"/>
  <c r="N200" i="61"/>
  <c r="N201" i="61" s="1"/>
  <c r="R18" i="61"/>
  <c r="V67" i="61"/>
  <c r="AH89" i="61"/>
  <c r="AH21" i="61"/>
  <c r="AB133" i="61"/>
  <c r="X200" i="61"/>
  <c r="L133" i="61"/>
  <c r="L134" i="61" s="1"/>
  <c r="J44" i="61"/>
  <c r="J45" i="61" s="1"/>
  <c r="AH200" i="61"/>
  <c r="J111" i="61"/>
  <c r="J112" i="61" s="1"/>
  <c r="R14" i="61"/>
  <c r="R10" i="61"/>
  <c r="N67" i="61"/>
  <c r="N68" i="61" s="1"/>
  <c r="T200" i="61"/>
  <c r="AD178" i="61"/>
  <c r="H133" i="61"/>
  <c r="H134" i="61" s="1"/>
  <c r="AH67" i="61"/>
  <c r="R133" i="61"/>
  <c r="R134" i="61" s="1"/>
  <c r="L200" i="61"/>
  <c r="L201" i="61" s="1"/>
  <c r="AB200" i="61"/>
  <c r="AB178" i="61"/>
  <c r="AL44" i="61"/>
  <c r="P67" i="61"/>
  <c r="P68" i="61" s="1"/>
  <c r="AH155" i="61"/>
  <c r="T155" i="61"/>
  <c r="AL67" i="61"/>
  <c r="J67" i="61"/>
  <c r="J68" i="61" s="1"/>
  <c r="AB89" i="61"/>
  <c r="X155" i="61"/>
  <c r="F44" i="61"/>
  <c r="X44" i="61"/>
  <c r="L67" i="61"/>
  <c r="L68" i="61" s="1"/>
  <c r="X178" i="61"/>
  <c r="R6" i="61"/>
  <c r="AL178" i="61"/>
  <c r="N178" i="61"/>
  <c r="N179" i="61" s="1"/>
  <c r="T178" i="61"/>
  <c r="P178" i="61"/>
  <c r="P179" i="61" s="1"/>
  <c r="AI178" i="61"/>
  <c r="AH133" i="61"/>
  <c r="AF133" i="61"/>
  <c r="V133" i="61"/>
  <c r="X133" i="61"/>
  <c r="N133" i="61"/>
  <c r="N134" i="61" s="1"/>
  <c r="J133" i="61"/>
  <c r="J134" i="61" s="1"/>
  <c r="Z133" i="61"/>
  <c r="R17" i="61"/>
  <c r="P111" i="61"/>
  <c r="P112" i="61" s="1"/>
  <c r="R111" i="61"/>
  <c r="R112" i="61" s="1"/>
  <c r="R13" i="61"/>
  <c r="X89" i="61"/>
  <c r="AD89" i="61"/>
  <c r="AF89" i="61"/>
  <c r="T89" i="61"/>
  <c r="R7" i="61"/>
  <c r="J89" i="61"/>
  <c r="J90" i="61" s="1"/>
  <c r="H89" i="61"/>
  <c r="H90" i="61" s="1"/>
  <c r="R89" i="61"/>
  <c r="R90" i="61" s="1"/>
  <c r="AB67" i="61"/>
  <c r="Z67" i="61"/>
  <c r="X67" i="61"/>
  <c r="AI15" i="61"/>
  <c r="AJ15" i="61" s="1"/>
  <c r="AF15" i="61"/>
  <c r="AD67" i="61"/>
  <c r="AF16" i="61"/>
  <c r="T67" i="61"/>
  <c r="J21" i="61"/>
  <c r="J22" i="61" s="1"/>
  <c r="R19" i="61"/>
  <c r="H67" i="61"/>
  <c r="H68" i="61" s="1"/>
  <c r="R67" i="61"/>
  <c r="R68" i="61" s="1"/>
  <c r="AI20" i="61"/>
  <c r="AJ20" i="61" s="1"/>
  <c r="P21" i="61"/>
  <c r="P22" i="61" s="1"/>
  <c r="P44" i="61"/>
  <c r="P45" i="61" s="1"/>
  <c r="N44" i="61"/>
  <c r="N45" i="61" s="1"/>
  <c r="R44" i="61"/>
  <c r="R45" i="61" s="1"/>
  <c r="H44" i="61"/>
  <c r="H45" i="61" s="1"/>
  <c r="R20" i="61"/>
  <c r="AD10" i="61"/>
  <c r="AB155" i="61"/>
  <c r="AB21" i="61"/>
  <c r="AF20" i="61"/>
  <c r="AI16" i="61"/>
  <c r="AJ16" i="61" s="1"/>
  <c r="AD12" i="61"/>
  <c r="AF11" i="61"/>
  <c r="AI12" i="61"/>
  <c r="AJ12" i="61" s="1"/>
  <c r="AI11" i="61"/>
  <c r="AJ11" i="61" s="1"/>
  <c r="AI18" i="61"/>
  <c r="AJ18" i="61" s="1"/>
  <c r="AD155" i="61"/>
  <c r="AF18" i="61"/>
  <c r="AI14" i="61"/>
  <c r="AJ14" i="61" s="1"/>
  <c r="AD14" i="61"/>
  <c r="R11" i="61"/>
  <c r="Q21" i="61"/>
  <c r="AD6" i="61"/>
  <c r="Z200" i="61"/>
  <c r="AI9" i="61"/>
  <c r="AJ9" i="61" s="1"/>
  <c r="AI8" i="61"/>
  <c r="AJ8" i="61" s="1"/>
  <c r="AF7" i="61"/>
  <c r="AI7" i="61"/>
  <c r="AJ7" i="61" s="1"/>
  <c r="AF9" i="61"/>
  <c r="AI19" i="61"/>
  <c r="AJ19" i="61" s="1"/>
  <c r="AF8" i="61"/>
  <c r="AD8" i="61"/>
  <c r="AF19" i="61"/>
  <c r="AI13" i="61"/>
  <c r="AJ13" i="61" s="1"/>
  <c r="AI10" i="61"/>
  <c r="AJ10" i="61" s="1"/>
  <c r="X21" i="61"/>
  <c r="AF13" i="61"/>
  <c r="AC21" i="61"/>
  <c r="V200" i="61"/>
  <c r="AI17" i="61"/>
  <c r="AJ17" i="61" s="1"/>
  <c r="AF17" i="61"/>
  <c r="V21" i="61"/>
  <c r="R200" i="61"/>
  <c r="R201" i="61" s="1"/>
  <c r="R15" i="61"/>
  <c r="Q23" i="61"/>
  <c r="AI6" i="61"/>
  <c r="AJ6" i="61" s="1"/>
  <c r="J200" i="61"/>
  <c r="J201" i="61" s="1"/>
  <c r="AI200" i="61"/>
  <c r="AJ200" i="61"/>
  <c r="F111" i="61"/>
  <c r="F67" i="61"/>
  <c r="F21" i="61"/>
  <c r="AI44" i="61"/>
  <c r="AJ155" i="61"/>
  <c r="AI133" i="61"/>
  <c r="AJ118" i="61"/>
  <c r="AJ133" i="61" s="1"/>
  <c r="AL111" i="61"/>
  <c r="AJ44" i="61"/>
  <c r="V155" i="61"/>
  <c r="AJ96" i="61"/>
  <c r="AJ111" i="61" s="1"/>
  <c r="AI111" i="61"/>
  <c r="T133" i="61"/>
  <c r="AF200" i="61"/>
  <c r="P200" i="61"/>
  <c r="P201" i="61" s="1"/>
  <c r="F178" i="61"/>
  <c r="N111" i="61"/>
  <c r="N112" i="61" s="1"/>
  <c r="AF67" i="61"/>
  <c r="F133" i="61"/>
  <c r="AF134" i="61" s="1"/>
  <c r="H155" i="61"/>
  <c r="H156" i="61" s="1"/>
  <c r="H21" i="61"/>
  <c r="H22" i="61" s="1"/>
  <c r="F200" i="61"/>
  <c r="J155" i="61"/>
  <c r="J156" i="61" s="1"/>
  <c r="P89" i="61"/>
  <c r="P90" i="61" s="1"/>
  <c r="L21" i="61"/>
  <c r="L22" i="61" s="1"/>
  <c r="L89" i="61"/>
  <c r="L90" i="61" s="1"/>
  <c r="Z44" i="61"/>
  <c r="N155" i="61"/>
  <c r="N156" i="61" s="1"/>
  <c r="X111" i="61"/>
  <c r="L155" i="61"/>
  <c r="L156" i="61" s="1"/>
  <c r="R178" i="61"/>
  <c r="R179" i="61" s="1"/>
  <c r="R155" i="61"/>
  <c r="R156" i="61" s="1"/>
  <c r="AL89" i="61"/>
  <c r="AI67" i="61"/>
  <c r="AJ52" i="61"/>
  <c r="AJ67" i="61" s="1"/>
  <c r="T44" i="61"/>
  <c r="V111" i="61"/>
  <c r="AF111" i="61"/>
  <c r="AD133" i="61"/>
  <c r="AF44" i="61"/>
  <c r="AL155" i="61"/>
  <c r="V178" i="61"/>
  <c r="AJ163" i="61"/>
  <c r="AJ178" i="61" s="1"/>
  <c r="H178" i="61"/>
  <c r="H179" i="61" s="1"/>
  <c r="J178" i="61"/>
  <c r="J179" i="61" s="1"/>
  <c r="H111" i="61"/>
  <c r="H112" i="61" s="1"/>
  <c r="AI155" i="61"/>
  <c r="V89" i="61"/>
  <c r="N89" i="61"/>
  <c r="N90" i="61" s="1"/>
  <c r="AB44" i="61"/>
  <c r="P155" i="61"/>
  <c r="P156" i="61" s="1"/>
  <c r="Z111" i="61"/>
  <c r="AI89" i="61"/>
  <c r="AJ74" i="61"/>
  <c r="AJ89" i="61" s="1"/>
  <c r="AF178" i="61"/>
  <c r="AF179" i="61" s="1"/>
  <c r="AD111" i="61"/>
  <c r="T21" i="61"/>
  <c r="L44" i="61"/>
  <c r="L45" i="61" s="1"/>
  <c r="T111" i="61"/>
  <c r="L178" i="61"/>
  <c r="L179" i="61" s="1"/>
  <c r="AD200" i="61"/>
  <c r="AH178" i="61"/>
  <c r="AF155" i="61"/>
  <c r="L111" i="61"/>
  <c r="L112" i="61" s="1"/>
  <c r="Z89" i="61"/>
  <c r="F155" i="61"/>
  <c r="AB111" i="61"/>
  <c r="F200" i="60"/>
  <c r="I200" i="60"/>
  <c r="J200" i="60"/>
  <c r="K200" i="60"/>
  <c r="L200" i="60"/>
  <c r="U200" i="60"/>
  <c r="V200" i="60"/>
  <c r="W200" i="60"/>
  <c r="X200" i="60"/>
  <c r="Y200" i="60"/>
  <c r="Z200" i="60"/>
  <c r="AA200" i="60"/>
  <c r="AB200" i="60"/>
  <c r="AE200" i="60"/>
  <c r="AG200" i="60"/>
  <c r="AH200" i="60"/>
  <c r="AK200" i="60"/>
  <c r="AL200" i="60"/>
  <c r="F178" i="60"/>
  <c r="G178" i="60"/>
  <c r="H178" i="60"/>
  <c r="I178" i="60"/>
  <c r="J178" i="60"/>
  <c r="K178" i="60"/>
  <c r="L178" i="60"/>
  <c r="M178" i="60"/>
  <c r="N178" i="60"/>
  <c r="O178" i="60"/>
  <c r="P178" i="60"/>
  <c r="Q178" i="60"/>
  <c r="R178" i="60"/>
  <c r="S178" i="60"/>
  <c r="T178" i="60"/>
  <c r="U178" i="60"/>
  <c r="V178" i="60"/>
  <c r="W178" i="60"/>
  <c r="X178" i="60"/>
  <c r="Y178" i="60"/>
  <c r="Z178" i="60"/>
  <c r="AA178" i="60"/>
  <c r="AB178" i="60"/>
  <c r="AC178" i="60"/>
  <c r="AD178" i="60"/>
  <c r="AE178" i="60"/>
  <c r="AF178" i="60"/>
  <c r="AG178" i="60"/>
  <c r="AH178" i="60"/>
  <c r="AI178" i="60"/>
  <c r="AJ178" i="60"/>
  <c r="AK178" i="60"/>
  <c r="AL178" i="60"/>
  <c r="F155" i="60"/>
  <c r="G155" i="60"/>
  <c r="H155" i="60"/>
  <c r="I155" i="60"/>
  <c r="J155" i="60"/>
  <c r="K155" i="60"/>
  <c r="L155" i="60"/>
  <c r="M155" i="60"/>
  <c r="N155" i="60"/>
  <c r="O155" i="60"/>
  <c r="P155" i="60"/>
  <c r="Q155" i="60"/>
  <c r="R155" i="60"/>
  <c r="S155" i="60"/>
  <c r="T155" i="60"/>
  <c r="U155" i="60"/>
  <c r="V155" i="60"/>
  <c r="W155" i="60"/>
  <c r="X155" i="60"/>
  <c r="Y155" i="60"/>
  <c r="Z155" i="60"/>
  <c r="AA155" i="60"/>
  <c r="AB155" i="60"/>
  <c r="AC155" i="60"/>
  <c r="AD155" i="60"/>
  <c r="AE155" i="60"/>
  <c r="AF155" i="60"/>
  <c r="AG155" i="60"/>
  <c r="AH155" i="60"/>
  <c r="AI155" i="60"/>
  <c r="AJ155" i="60"/>
  <c r="AK155" i="60"/>
  <c r="AL155" i="60"/>
  <c r="F133" i="60"/>
  <c r="G133" i="60"/>
  <c r="H133" i="60"/>
  <c r="I133" i="60"/>
  <c r="J133" i="60"/>
  <c r="K133" i="60"/>
  <c r="L133" i="60"/>
  <c r="M133" i="60"/>
  <c r="N133" i="60"/>
  <c r="O133" i="60"/>
  <c r="P133" i="60"/>
  <c r="Q133" i="60"/>
  <c r="R133" i="60"/>
  <c r="S133" i="60"/>
  <c r="T133" i="60"/>
  <c r="U133" i="60"/>
  <c r="V133" i="60"/>
  <c r="W133" i="60"/>
  <c r="X133" i="60"/>
  <c r="Y133" i="60"/>
  <c r="Z133" i="60"/>
  <c r="AA133" i="60"/>
  <c r="AB133" i="60"/>
  <c r="AC133" i="60"/>
  <c r="AD133" i="60"/>
  <c r="AE133" i="60"/>
  <c r="AF133" i="60"/>
  <c r="AG133" i="60"/>
  <c r="AH133" i="60"/>
  <c r="AI133" i="60"/>
  <c r="AJ133" i="60"/>
  <c r="AK133" i="60"/>
  <c r="AL133" i="60"/>
  <c r="F111" i="60"/>
  <c r="G111" i="60"/>
  <c r="H111" i="60"/>
  <c r="I111" i="60"/>
  <c r="J111" i="60"/>
  <c r="K111" i="60"/>
  <c r="L111" i="60"/>
  <c r="M111" i="60"/>
  <c r="N111" i="60"/>
  <c r="O111" i="60"/>
  <c r="P111" i="60"/>
  <c r="Q111" i="60"/>
  <c r="R111" i="60"/>
  <c r="S111" i="60"/>
  <c r="T111" i="60"/>
  <c r="U111" i="60"/>
  <c r="V111" i="60"/>
  <c r="W111" i="60"/>
  <c r="X111" i="60"/>
  <c r="Y111" i="60"/>
  <c r="Z111" i="60"/>
  <c r="AA111" i="60"/>
  <c r="AB111" i="60"/>
  <c r="AC111" i="60"/>
  <c r="AD111" i="60"/>
  <c r="AE111" i="60"/>
  <c r="AF111" i="60"/>
  <c r="AG111" i="60"/>
  <c r="AH111" i="60"/>
  <c r="AI111" i="60"/>
  <c r="AJ111" i="60"/>
  <c r="AK111" i="60"/>
  <c r="AL111" i="60"/>
  <c r="F89" i="60"/>
  <c r="G89" i="60"/>
  <c r="H89" i="60"/>
  <c r="I89" i="60"/>
  <c r="J89" i="60"/>
  <c r="K89" i="60"/>
  <c r="L89" i="60"/>
  <c r="M89" i="60"/>
  <c r="N89" i="60"/>
  <c r="O89" i="60"/>
  <c r="P89" i="60"/>
  <c r="Q89" i="60"/>
  <c r="R89" i="60"/>
  <c r="S89" i="60"/>
  <c r="T89" i="60"/>
  <c r="U89" i="60"/>
  <c r="V89" i="60"/>
  <c r="W89" i="60"/>
  <c r="X89" i="60"/>
  <c r="Y89" i="60"/>
  <c r="Z89" i="60"/>
  <c r="AA89" i="60"/>
  <c r="AB89" i="60"/>
  <c r="AC89" i="60"/>
  <c r="AD89" i="60"/>
  <c r="AE89" i="60"/>
  <c r="AF89" i="60"/>
  <c r="AG89" i="60"/>
  <c r="AH89" i="60"/>
  <c r="AI89" i="60"/>
  <c r="AJ89" i="60"/>
  <c r="AK89" i="60"/>
  <c r="AL89" i="60"/>
  <c r="F67" i="60"/>
  <c r="G67" i="60"/>
  <c r="H67" i="60"/>
  <c r="I67" i="60"/>
  <c r="J67" i="60"/>
  <c r="K67" i="60"/>
  <c r="L67" i="60"/>
  <c r="M67" i="60"/>
  <c r="N67" i="60"/>
  <c r="O67" i="60"/>
  <c r="P67" i="60"/>
  <c r="Q67" i="60"/>
  <c r="R67" i="60"/>
  <c r="S67" i="60"/>
  <c r="T67" i="60"/>
  <c r="U67" i="60"/>
  <c r="V67" i="60"/>
  <c r="W67" i="60"/>
  <c r="X67" i="60"/>
  <c r="Y67" i="60"/>
  <c r="Z67" i="60"/>
  <c r="AA67" i="60"/>
  <c r="AB67" i="60"/>
  <c r="AC67" i="60"/>
  <c r="AD67" i="60"/>
  <c r="AE67" i="60"/>
  <c r="AF67" i="60"/>
  <c r="AG67" i="60"/>
  <c r="AH67" i="60"/>
  <c r="AI67" i="60"/>
  <c r="AJ67" i="60"/>
  <c r="AK67" i="60"/>
  <c r="AL67" i="60"/>
  <c r="F44" i="60"/>
  <c r="G44" i="60"/>
  <c r="H44" i="60"/>
  <c r="I44" i="60"/>
  <c r="J44" i="60"/>
  <c r="K44" i="60"/>
  <c r="L44" i="60"/>
  <c r="M44" i="60"/>
  <c r="N44" i="60"/>
  <c r="O44" i="60"/>
  <c r="P44" i="60"/>
  <c r="Q44" i="60"/>
  <c r="R44" i="60"/>
  <c r="S44" i="60"/>
  <c r="T44" i="60"/>
  <c r="U44" i="60"/>
  <c r="V44" i="60"/>
  <c r="W44" i="60"/>
  <c r="X44" i="60"/>
  <c r="Y44" i="60"/>
  <c r="Z44" i="60"/>
  <c r="AA44" i="60"/>
  <c r="AB44" i="60"/>
  <c r="AC44" i="60"/>
  <c r="AD44" i="60"/>
  <c r="AE44" i="60"/>
  <c r="AF44" i="60"/>
  <c r="AG44" i="60"/>
  <c r="AH44" i="60"/>
  <c r="AJ44" i="60"/>
  <c r="AK44" i="60"/>
  <c r="AL44" i="60"/>
  <c r="F21" i="60"/>
  <c r="I21" i="60"/>
  <c r="J21" i="60"/>
  <c r="K21" i="60"/>
  <c r="L21" i="60"/>
  <c r="U21" i="60"/>
  <c r="V21" i="60"/>
  <c r="W21" i="60"/>
  <c r="X21" i="60"/>
  <c r="Y21" i="60"/>
  <c r="Z21" i="60"/>
  <c r="AA21" i="60"/>
  <c r="AB21" i="60"/>
  <c r="AE21" i="60"/>
  <c r="AG21" i="60"/>
  <c r="AH21" i="60"/>
  <c r="AK21" i="60"/>
  <c r="AL21" i="60"/>
  <c r="F371" i="57"/>
  <c r="G371" i="57"/>
  <c r="H371" i="57"/>
  <c r="I371" i="57"/>
  <c r="J371" i="57"/>
  <c r="K371" i="57"/>
  <c r="L371" i="57"/>
  <c r="M371" i="57"/>
  <c r="N371" i="57"/>
  <c r="O371" i="57"/>
  <c r="P371" i="57"/>
  <c r="Q371" i="57"/>
  <c r="R371" i="57"/>
  <c r="S371" i="57"/>
  <c r="T371" i="57"/>
  <c r="U371" i="57"/>
  <c r="V371" i="57"/>
  <c r="W371" i="57"/>
  <c r="X371" i="57"/>
  <c r="Y371" i="57"/>
  <c r="Z371" i="57"/>
  <c r="AA371" i="57"/>
  <c r="AB371" i="57"/>
  <c r="AC371" i="57"/>
  <c r="AD371" i="57"/>
  <c r="AE371" i="57"/>
  <c r="AF371" i="57"/>
  <c r="AG371" i="57"/>
  <c r="AH371" i="57"/>
  <c r="AI371" i="57"/>
  <c r="AJ371" i="57"/>
  <c r="AK371" i="57"/>
  <c r="AL371" i="57"/>
  <c r="F330" i="57"/>
  <c r="G330" i="57"/>
  <c r="H330" i="57"/>
  <c r="I330" i="57"/>
  <c r="J330" i="57"/>
  <c r="K330" i="57"/>
  <c r="L330" i="57"/>
  <c r="M330" i="57"/>
  <c r="N330" i="57"/>
  <c r="O330" i="57"/>
  <c r="P330" i="57"/>
  <c r="Q330" i="57"/>
  <c r="R330" i="57"/>
  <c r="S330" i="57"/>
  <c r="T330" i="57"/>
  <c r="U330" i="57"/>
  <c r="V330" i="57"/>
  <c r="W330" i="57"/>
  <c r="X330" i="57"/>
  <c r="Y330" i="57"/>
  <c r="Z330" i="57"/>
  <c r="AA330" i="57"/>
  <c r="AB330" i="57"/>
  <c r="AC330" i="57"/>
  <c r="AD330" i="57"/>
  <c r="AE330" i="57"/>
  <c r="AF330" i="57"/>
  <c r="AG330" i="57"/>
  <c r="AH330" i="57"/>
  <c r="AI330" i="57"/>
  <c r="AJ330" i="57"/>
  <c r="AK330" i="57"/>
  <c r="AL330" i="57"/>
  <c r="F288" i="57"/>
  <c r="G288" i="57"/>
  <c r="H288" i="57"/>
  <c r="I288" i="57"/>
  <c r="J288" i="57"/>
  <c r="K288" i="57"/>
  <c r="L288" i="57"/>
  <c r="M288" i="57"/>
  <c r="N288" i="57"/>
  <c r="O288" i="57"/>
  <c r="P288" i="57"/>
  <c r="Q288" i="57"/>
  <c r="R288" i="57"/>
  <c r="S288" i="57"/>
  <c r="T288" i="57"/>
  <c r="U288" i="57"/>
  <c r="V288" i="57"/>
  <c r="W288" i="57"/>
  <c r="X288" i="57"/>
  <c r="Y288" i="57"/>
  <c r="Z288" i="57"/>
  <c r="AA288" i="57"/>
  <c r="AB288" i="57"/>
  <c r="AC288" i="57"/>
  <c r="AD288" i="57"/>
  <c r="AE288" i="57"/>
  <c r="AF288" i="57"/>
  <c r="AG288" i="57"/>
  <c r="AH288" i="57"/>
  <c r="AI288" i="57"/>
  <c r="AJ288" i="57"/>
  <c r="AK288" i="57"/>
  <c r="AL288" i="57"/>
  <c r="F247" i="57"/>
  <c r="G247" i="57"/>
  <c r="H247" i="57"/>
  <c r="I247" i="57"/>
  <c r="J247" i="57"/>
  <c r="K247" i="57"/>
  <c r="L247" i="57"/>
  <c r="M247" i="57"/>
  <c r="N247" i="57"/>
  <c r="O247" i="57"/>
  <c r="P247" i="57"/>
  <c r="Q247" i="57"/>
  <c r="R247" i="57"/>
  <c r="S247" i="57"/>
  <c r="T247" i="57"/>
  <c r="U247" i="57"/>
  <c r="V247" i="57"/>
  <c r="W247" i="57"/>
  <c r="X247" i="57"/>
  <c r="Y247" i="57"/>
  <c r="Z247" i="57"/>
  <c r="AA247" i="57"/>
  <c r="AB247" i="57"/>
  <c r="AC247" i="57"/>
  <c r="AD247" i="57"/>
  <c r="AE247" i="57"/>
  <c r="AF247" i="57"/>
  <c r="AG247" i="57"/>
  <c r="AH247" i="57"/>
  <c r="AI247" i="57"/>
  <c r="AJ247" i="57"/>
  <c r="AK247" i="57"/>
  <c r="AL247" i="57"/>
  <c r="F206" i="57"/>
  <c r="G206" i="57"/>
  <c r="H206" i="57"/>
  <c r="I206" i="57"/>
  <c r="J206" i="57"/>
  <c r="K206" i="57"/>
  <c r="L206" i="57"/>
  <c r="M206" i="57"/>
  <c r="N206" i="57"/>
  <c r="O206" i="57"/>
  <c r="P206" i="57"/>
  <c r="Q206" i="57"/>
  <c r="R206" i="57"/>
  <c r="S206" i="57"/>
  <c r="T206" i="57"/>
  <c r="U206" i="57"/>
  <c r="V206" i="57"/>
  <c r="W206" i="57"/>
  <c r="X206" i="57"/>
  <c r="Y206" i="57"/>
  <c r="Z206" i="57"/>
  <c r="AA206" i="57"/>
  <c r="AB206" i="57"/>
  <c r="AC206" i="57"/>
  <c r="AD206" i="57"/>
  <c r="AE206" i="57"/>
  <c r="AF206" i="57"/>
  <c r="AG206" i="57"/>
  <c r="AH206" i="57"/>
  <c r="AI206" i="57"/>
  <c r="AJ206" i="57"/>
  <c r="AK206" i="57"/>
  <c r="AL206" i="57"/>
  <c r="F165" i="57"/>
  <c r="G165" i="57"/>
  <c r="H165" i="57"/>
  <c r="I165" i="57"/>
  <c r="J165" i="57"/>
  <c r="K165" i="57"/>
  <c r="L165" i="57"/>
  <c r="M165" i="57"/>
  <c r="N165" i="57"/>
  <c r="O165" i="57"/>
  <c r="P165" i="57"/>
  <c r="Q165" i="57"/>
  <c r="R165" i="57"/>
  <c r="S165" i="57"/>
  <c r="T165" i="57"/>
  <c r="U165" i="57"/>
  <c r="V165" i="57"/>
  <c r="W165" i="57"/>
  <c r="X165" i="57"/>
  <c r="Y165" i="57"/>
  <c r="Z165" i="57"/>
  <c r="AA165" i="57"/>
  <c r="AB165" i="57"/>
  <c r="AC165" i="57"/>
  <c r="AD165" i="57"/>
  <c r="AE165" i="57"/>
  <c r="AF165" i="57"/>
  <c r="AG165" i="57"/>
  <c r="AH165" i="57"/>
  <c r="AI165" i="57"/>
  <c r="AJ165" i="57"/>
  <c r="AK165" i="57"/>
  <c r="AL165" i="57"/>
  <c r="F124" i="57"/>
  <c r="G124" i="57"/>
  <c r="H124" i="57"/>
  <c r="I124" i="57"/>
  <c r="J124" i="57"/>
  <c r="K124" i="57"/>
  <c r="L124" i="57"/>
  <c r="M124" i="57"/>
  <c r="N124" i="57"/>
  <c r="O124" i="57"/>
  <c r="P124" i="57"/>
  <c r="Q124" i="57"/>
  <c r="R124" i="57"/>
  <c r="S124" i="57"/>
  <c r="T124" i="57"/>
  <c r="U124" i="57"/>
  <c r="V124" i="57"/>
  <c r="W124" i="57"/>
  <c r="X124" i="57"/>
  <c r="Y124" i="57"/>
  <c r="Z124" i="57"/>
  <c r="AA124" i="57"/>
  <c r="AB124" i="57"/>
  <c r="AC124" i="57"/>
  <c r="AD124" i="57"/>
  <c r="AE124" i="57"/>
  <c r="AF124" i="57"/>
  <c r="AG124" i="57"/>
  <c r="AH124" i="57"/>
  <c r="AI124" i="57"/>
  <c r="AJ124" i="57"/>
  <c r="AK124" i="57"/>
  <c r="AL124" i="57"/>
  <c r="AL82" i="57"/>
  <c r="AK82" i="57"/>
  <c r="AJ82" i="57"/>
  <c r="AI82" i="57"/>
  <c r="AH82" i="57"/>
  <c r="AG82" i="57"/>
  <c r="AF82" i="57"/>
  <c r="AE82" i="57"/>
  <c r="AD82" i="57"/>
  <c r="AC82" i="57"/>
  <c r="AB82" i="57"/>
  <c r="AA82" i="57"/>
  <c r="Z82" i="57"/>
  <c r="Y82" i="57"/>
  <c r="X82" i="57"/>
  <c r="W82" i="57"/>
  <c r="V82" i="57"/>
  <c r="U82" i="57"/>
  <c r="T82" i="57"/>
  <c r="S82" i="57"/>
  <c r="R82" i="57"/>
  <c r="Q82" i="57"/>
  <c r="P82" i="57"/>
  <c r="O82" i="57"/>
  <c r="N82" i="57"/>
  <c r="M82" i="57"/>
  <c r="L82" i="57"/>
  <c r="K82" i="57"/>
  <c r="J82" i="57"/>
  <c r="I82" i="57"/>
  <c r="H82" i="57"/>
  <c r="G82" i="57"/>
  <c r="F82" i="57"/>
  <c r="F40" i="57"/>
  <c r="G40" i="57"/>
  <c r="H40" i="57"/>
  <c r="I40" i="57"/>
  <c r="J40" i="57"/>
  <c r="K40" i="57"/>
  <c r="L40" i="57"/>
  <c r="M40" i="57"/>
  <c r="N40" i="57"/>
  <c r="O40" i="57"/>
  <c r="P40" i="57"/>
  <c r="Q40" i="57"/>
  <c r="R40" i="57"/>
  <c r="S40" i="57"/>
  <c r="T40" i="57"/>
  <c r="U40" i="57"/>
  <c r="V40" i="57"/>
  <c r="W40" i="57"/>
  <c r="X40" i="57"/>
  <c r="Y40" i="57"/>
  <c r="Z40" i="57"/>
  <c r="AA40" i="57"/>
  <c r="AB40" i="57"/>
  <c r="AC40" i="57"/>
  <c r="AD40" i="57"/>
  <c r="AE40" i="57"/>
  <c r="AF40" i="57"/>
  <c r="AG40" i="57"/>
  <c r="AH40" i="57"/>
  <c r="AI40" i="57"/>
  <c r="AJ40" i="57"/>
  <c r="AK40" i="57"/>
  <c r="AL40" i="57"/>
  <c r="F371" i="58"/>
  <c r="G371" i="58"/>
  <c r="H371" i="58"/>
  <c r="I371" i="58"/>
  <c r="J371" i="58"/>
  <c r="K371" i="58"/>
  <c r="L371" i="58"/>
  <c r="M371" i="58"/>
  <c r="N371" i="58"/>
  <c r="O371" i="58"/>
  <c r="P371" i="58"/>
  <c r="Q371" i="58"/>
  <c r="R371" i="58"/>
  <c r="S371" i="58"/>
  <c r="T371" i="58"/>
  <c r="U371" i="58"/>
  <c r="V371" i="58"/>
  <c r="W371" i="58"/>
  <c r="X371" i="58"/>
  <c r="Y371" i="58"/>
  <c r="Z371" i="58"/>
  <c r="AA371" i="58"/>
  <c r="AB371" i="58"/>
  <c r="AC371" i="58"/>
  <c r="AD371" i="58"/>
  <c r="AE371" i="58"/>
  <c r="AF371" i="58"/>
  <c r="AG371" i="58"/>
  <c r="AH371" i="58"/>
  <c r="AI371" i="58"/>
  <c r="AJ371" i="58"/>
  <c r="AK371" i="58"/>
  <c r="AL371" i="58"/>
  <c r="F330" i="58"/>
  <c r="G330" i="58"/>
  <c r="H330" i="58"/>
  <c r="I330" i="58"/>
  <c r="J330" i="58"/>
  <c r="K330" i="58"/>
  <c r="L330" i="58"/>
  <c r="M330" i="58"/>
  <c r="N330" i="58"/>
  <c r="O330" i="58"/>
  <c r="P330" i="58"/>
  <c r="Q330" i="58"/>
  <c r="R330" i="58"/>
  <c r="S330" i="58"/>
  <c r="T330" i="58"/>
  <c r="U330" i="58"/>
  <c r="V330" i="58"/>
  <c r="W330" i="58"/>
  <c r="X330" i="58"/>
  <c r="Y330" i="58"/>
  <c r="Z330" i="58"/>
  <c r="AA330" i="58"/>
  <c r="AB330" i="58"/>
  <c r="AC330" i="58"/>
  <c r="AD330" i="58"/>
  <c r="AE330" i="58"/>
  <c r="AF330" i="58"/>
  <c r="AG330" i="58"/>
  <c r="AH330" i="58"/>
  <c r="AI330" i="58"/>
  <c r="AJ330" i="58"/>
  <c r="AK330" i="58"/>
  <c r="AL330" i="58"/>
  <c r="F288" i="58"/>
  <c r="G288" i="58"/>
  <c r="H288" i="58"/>
  <c r="I288" i="58"/>
  <c r="J288" i="58"/>
  <c r="K288" i="58"/>
  <c r="L288" i="58"/>
  <c r="M288" i="58"/>
  <c r="N288" i="58"/>
  <c r="O288" i="58"/>
  <c r="P288" i="58"/>
  <c r="Q288" i="58"/>
  <c r="R288" i="58"/>
  <c r="S288" i="58"/>
  <c r="T288" i="58"/>
  <c r="U288" i="58"/>
  <c r="V288" i="58"/>
  <c r="W288" i="58"/>
  <c r="X288" i="58"/>
  <c r="Y288" i="58"/>
  <c r="Z288" i="58"/>
  <c r="AA288" i="58"/>
  <c r="AB288" i="58"/>
  <c r="AC288" i="58"/>
  <c r="AD288" i="58"/>
  <c r="AE288" i="58"/>
  <c r="AF288" i="58"/>
  <c r="AG288" i="58"/>
  <c r="AH288" i="58"/>
  <c r="AI288" i="58"/>
  <c r="AJ288" i="58"/>
  <c r="AK288" i="58"/>
  <c r="AL288" i="58"/>
  <c r="F247" i="58"/>
  <c r="G247" i="58"/>
  <c r="H247" i="58"/>
  <c r="I247" i="58"/>
  <c r="J247" i="58"/>
  <c r="K247" i="58"/>
  <c r="L247" i="58"/>
  <c r="M247" i="58"/>
  <c r="N247" i="58"/>
  <c r="O247" i="58"/>
  <c r="P247" i="58"/>
  <c r="Q247" i="58"/>
  <c r="R247" i="58"/>
  <c r="S247" i="58"/>
  <c r="T247" i="58"/>
  <c r="U247" i="58"/>
  <c r="V247" i="58"/>
  <c r="W247" i="58"/>
  <c r="X247" i="58"/>
  <c r="Y247" i="58"/>
  <c r="Z247" i="58"/>
  <c r="AA247" i="58"/>
  <c r="AB247" i="58"/>
  <c r="AC247" i="58"/>
  <c r="AD247" i="58"/>
  <c r="AE247" i="58"/>
  <c r="AF247" i="58"/>
  <c r="AG247" i="58"/>
  <c r="AH247" i="58"/>
  <c r="AI247" i="58"/>
  <c r="AJ247" i="58"/>
  <c r="AK247" i="58"/>
  <c r="AL247" i="58"/>
  <c r="F206" i="58"/>
  <c r="G206" i="58"/>
  <c r="H206" i="58"/>
  <c r="I206" i="58"/>
  <c r="J206" i="58"/>
  <c r="K206" i="58"/>
  <c r="L206" i="58"/>
  <c r="M206" i="58"/>
  <c r="N206" i="58"/>
  <c r="O206" i="58"/>
  <c r="P206" i="58"/>
  <c r="Q206" i="58"/>
  <c r="R206" i="58"/>
  <c r="S206" i="58"/>
  <c r="T206" i="58"/>
  <c r="U206" i="58"/>
  <c r="V206" i="58"/>
  <c r="W206" i="58"/>
  <c r="X206" i="58"/>
  <c r="Y206" i="58"/>
  <c r="Z206" i="58"/>
  <c r="AA206" i="58"/>
  <c r="AB206" i="58"/>
  <c r="AC206" i="58"/>
  <c r="AD206" i="58"/>
  <c r="AE206" i="58"/>
  <c r="AF206" i="58"/>
  <c r="AG206" i="58"/>
  <c r="AH206" i="58"/>
  <c r="AI206" i="58"/>
  <c r="AJ206" i="58"/>
  <c r="AK206" i="58"/>
  <c r="AL206" i="58"/>
  <c r="F165" i="58"/>
  <c r="G165" i="58"/>
  <c r="H165" i="58"/>
  <c r="I165" i="58"/>
  <c r="J165" i="58"/>
  <c r="K165" i="58"/>
  <c r="L165" i="58"/>
  <c r="M165" i="58"/>
  <c r="N165" i="58"/>
  <c r="O165" i="58"/>
  <c r="P165" i="58"/>
  <c r="Q165" i="58"/>
  <c r="R165" i="58"/>
  <c r="S165" i="58"/>
  <c r="T165" i="58"/>
  <c r="U165" i="58"/>
  <c r="V165" i="58"/>
  <c r="W165" i="58"/>
  <c r="X165" i="58"/>
  <c r="Y165" i="58"/>
  <c r="Z165" i="58"/>
  <c r="AA165" i="58"/>
  <c r="AB165" i="58"/>
  <c r="AC165" i="58"/>
  <c r="AD165" i="58"/>
  <c r="AE165" i="58"/>
  <c r="AF165" i="58"/>
  <c r="AG165" i="58"/>
  <c r="AH165" i="58"/>
  <c r="AI165" i="58"/>
  <c r="AJ165" i="58"/>
  <c r="AK165" i="58"/>
  <c r="AL165" i="58"/>
  <c r="F124" i="58"/>
  <c r="G124" i="58"/>
  <c r="H124" i="58"/>
  <c r="I124" i="58"/>
  <c r="J124" i="58"/>
  <c r="K124" i="58"/>
  <c r="L124" i="58"/>
  <c r="M124" i="58"/>
  <c r="N124" i="58"/>
  <c r="O124" i="58"/>
  <c r="P124" i="58"/>
  <c r="Q124" i="58"/>
  <c r="R124" i="58"/>
  <c r="S124" i="58"/>
  <c r="T124" i="58"/>
  <c r="U124" i="58"/>
  <c r="V124" i="58"/>
  <c r="W124" i="58"/>
  <c r="X124" i="58"/>
  <c r="Y124" i="58"/>
  <c r="Z124" i="58"/>
  <c r="AA124" i="58"/>
  <c r="AB124" i="58"/>
  <c r="AC124" i="58"/>
  <c r="AD124" i="58"/>
  <c r="AE124" i="58"/>
  <c r="AF124" i="58"/>
  <c r="AG124" i="58"/>
  <c r="AH124" i="58"/>
  <c r="AI124" i="58"/>
  <c r="AJ124" i="58"/>
  <c r="AK124" i="58"/>
  <c r="AL124" i="58"/>
  <c r="F82" i="58"/>
  <c r="G82" i="58"/>
  <c r="H82" i="58"/>
  <c r="I82" i="58"/>
  <c r="J82" i="58"/>
  <c r="K82" i="58"/>
  <c r="L82" i="58"/>
  <c r="M82" i="58"/>
  <c r="N82" i="58"/>
  <c r="O82" i="58"/>
  <c r="P82" i="58"/>
  <c r="Q82" i="58"/>
  <c r="R82" i="58"/>
  <c r="S82" i="58"/>
  <c r="T82" i="58"/>
  <c r="U82" i="58"/>
  <c r="V82" i="58"/>
  <c r="W82" i="58"/>
  <c r="X82" i="58"/>
  <c r="Y82" i="58"/>
  <c r="Z82" i="58"/>
  <c r="AA82" i="58"/>
  <c r="AB82" i="58"/>
  <c r="AC82" i="58"/>
  <c r="AD82" i="58"/>
  <c r="AE82" i="58"/>
  <c r="AF82" i="58"/>
  <c r="AG82" i="58"/>
  <c r="AH82" i="58"/>
  <c r="AI82" i="58"/>
  <c r="AJ82" i="58"/>
  <c r="AK82" i="58"/>
  <c r="AL82" i="58"/>
  <c r="F40" i="58"/>
  <c r="G40" i="58"/>
  <c r="H40" i="58"/>
  <c r="I40" i="58"/>
  <c r="J40" i="58"/>
  <c r="K40" i="58"/>
  <c r="L40" i="58"/>
  <c r="M40" i="58"/>
  <c r="N40" i="58"/>
  <c r="O40" i="58"/>
  <c r="P40" i="58"/>
  <c r="Q40" i="58"/>
  <c r="R40" i="58"/>
  <c r="S40" i="58"/>
  <c r="T40" i="58"/>
  <c r="U40" i="58"/>
  <c r="V40" i="58"/>
  <c r="W40" i="58"/>
  <c r="X40" i="58"/>
  <c r="Y40" i="58"/>
  <c r="Z40" i="58"/>
  <c r="AA40" i="58"/>
  <c r="AB40" i="58"/>
  <c r="AC40" i="58"/>
  <c r="AD40" i="58"/>
  <c r="AE40" i="58"/>
  <c r="AF40" i="58"/>
  <c r="AG40" i="58"/>
  <c r="AH40" i="58"/>
  <c r="AI40" i="58"/>
  <c r="AJ40" i="58"/>
  <c r="AK40" i="58"/>
  <c r="AL40" i="58"/>
  <c r="F371" i="55"/>
  <c r="G371" i="55"/>
  <c r="H371" i="55"/>
  <c r="I371" i="55"/>
  <c r="J371" i="55"/>
  <c r="K371" i="55"/>
  <c r="L371" i="55"/>
  <c r="M371" i="55"/>
  <c r="N371" i="55"/>
  <c r="O371" i="55"/>
  <c r="P371" i="55"/>
  <c r="Q371" i="55"/>
  <c r="R371" i="55"/>
  <c r="S371" i="55"/>
  <c r="T371" i="55"/>
  <c r="U371" i="55"/>
  <c r="V371" i="55"/>
  <c r="W371" i="55"/>
  <c r="X371" i="55"/>
  <c r="Y371" i="55"/>
  <c r="Z371" i="55"/>
  <c r="AA371" i="55"/>
  <c r="AB371" i="55"/>
  <c r="AC371" i="55"/>
  <c r="AD371" i="55"/>
  <c r="AE371" i="55"/>
  <c r="AF371" i="55"/>
  <c r="AG371" i="55"/>
  <c r="AH371" i="55"/>
  <c r="AI371" i="55"/>
  <c r="AJ371" i="55"/>
  <c r="AK371" i="55"/>
  <c r="AL371" i="55"/>
  <c r="F330" i="55"/>
  <c r="G330" i="55"/>
  <c r="H330" i="55"/>
  <c r="I330" i="55"/>
  <c r="J330" i="55"/>
  <c r="K330" i="55"/>
  <c r="L330" i="55"/>
  <c r="M330" i="55"/>
  <c r="N330" i="55"/>
  <c r="O330" i="55"/>
  <c r="P330" i="55"/>
  <c r="Q330" i="55"/>
  <c r="R330" i="55"/>
  <c r="S330" i="55"/>
  <c r="T330" i="55"/>
  <c r="U330" i="55"/>
  <c r="V330" i="55"/>
  <c r="W330" i="55"/>
  <c r="X330" i="55"/>
  <c r="Y330" i="55"/>
  <c r="Z330" i="55"/>
  <c r="AA330" i="55"/>
  <c r="AB330" i="55"/>
  <c r="AC330" i="55"/>
  <c r="AD330" i="55"/>
  <c r="AE330" i="55"/>
  <c r="AF330" i="55"/>
  <c r="AG330" i="55"/>
  <c r="AH330" i="55"/>
  <c r="AI330" i="55"/>
  <c r="AJ330" i="55"/>
  <c r="AK330" i="55"/>
  <c r="AL330" i="55"/>
  <c r="F288" i="55"/>
  <c r="G288" i="55"/>
  <c r="H288" i="55"/>
  <c r="I288" i="55"/>
  <c r="J288" i="55"/>
  <c r="K288" i="55"/>
  <c r="L288" i="55"/>
  <c r="M288" i="55"/>
  <c r="N288" i="55"/>
  <c r="O288" i="55"/>
  <c r="P288" i="55"/>
  <c r="Q288" i="55"/>
  <c r="R288" i="55"/>
  <c r="S288" i="55"/>
  <c r="T288" i="55"/>
  <c r="U288" i="55"/>
  <c r="V288" i="55"/>
  <c r="W288" i="55"/>
  <c r="X288" i="55"/>
  <c r="Y288" i="55"/>
  <c r="Z288" i="55"/>
  <c r="AA288" i="55"/>
  <c r="AB288" i="55"/>
  <c r="AC288" i="55"/>
  <c r="AD288" i="55"/>
  <c r="AE288" i="55"/>
  <c r="AF288" i="55"/>
  <c r="AG288" i="55"/>
  <c r="AH288" i="55"/>
  <c r="AI288" i="55"/>
  <c r="AJ288" i="55"/>
  <c r="AK288" i="55"/>
  <c r="AL288" i="55"/>
  <c r="F247" i="55"/>
  <c r="G247" i="55"/>
  <c r="H247" i="55"/>
  <c r="I247" i="55"/>
  <c r="J247" i="55"/>
  <c r="K247" i="55"/>
  <c r="L247" i="55"/>
  <c r="M247" i="55"/>
  <c r="N247" i="55"/>
  <c r="O247" i="55"/>
  <c r="P247" i="55"/>
  <c r="Q247" i="55"/>
  <c r="R247" i="55"/>
  <c r="S247" i="55"/>
  <c r="T247" i="55"/>
  <c r="U247" i="55"/>
  <c r="V247" i="55"/>
  <c r="W247" i="55"/>
  <c r="X247" i="55"/>
  <c r="Y247" i="55"/>
  <c r="Z247" i="55"/>
  <c r="AA247" i="55"/>
  <c r="AB247" i="55"/>
  <c r="AC247" i="55"/>
  <c r="AD247" i="55"/>
  <c r="AE247" i="55"/>
  <c r="AF247" i="55"/>
  <c r="AG247" i="55"/>
  <c r="AH247" i="55"/>
  <c r="AI247" i="55"/>
  <c r="AJ247" i="55"/>
  <c r="AK247" i="55"/>
  <c r="AL247" i="55"/>
  <c r="F206" i="55"/>
  <c r="G206" i="55"/>
  <c r="H206" i="55"/>
  <c r="I206" i="55"/>
  <c r="J206" i="55"/>
  <c r="K206" i="55"/>
  <c r="L206" i="55"/>
  <c r="M206" i="55"/>
  <c r="N206" i="55"/>
  <c r="O206" i="55"/>
  <c r="P206" i="55"/>
  <c r="Q206" i="55"/>
  <c r="R206" i="55"/>
  <c r="S206" i="55"/>
  <c r="T206" i="55"/>
  <c r="U206" i="55"/>
  <c r="V206" i="55"/>
  <c r="W206" i="55"/>
  <c r="X206" i="55"/>
  <c r="Y206" i="55"/>
  <c r="Z206" i="55"/>
  <c r="AA206" i="55"/>
  <c r="AB206" i="55"/>
  <c r="AC206" i="55"/>
  <c r="AD206" i="55"/>
  <c r="AE206" i="55"/>
  <c r="AF206" i="55"/>
  <c r="AG206" i="55"/>
  <c r="AH206" i="55"/>
  <c r="AI206" i="55"/>
  <c r="AJ206" i="55"/>
  <c r="AK206" i="55"/>
  <c r="AL206" i="55"/>
  <c r="F165" i="55"/>
  <c r="G165" i="55"/>
  <c r="H165" i="55"/>
  <c r="I165" i="55"/>
  <c r="J165" i="55"/>
  <c r="K165" i="55"/>
  <c r="L165" i="55"/>
  <c r="M165" i="55"/>
  <c r="N165" i="55"/>
  <c r="O165" i="55"/>
  <c r="P165" i="55"/>
  <c r="Q165" i="55"/>
  <c r="R165" i="55"/>
  <c r="S165" i="55"/>
  <c r="T165" i="55"/>
  <c r="U165" i="55"/>
  <c r="V165" i="55"/>
  <c r="W165" i="55"/>
  <c r="X165" i="55"/>
  <c r="Y165" i="55"/>
  <c r="Z165" i="55"/>
  <c r="AA165" i="55"/>
  <c r="AB165" i="55"/>
  <c r="AC165" i="55"/>
  <c r="AD165" i="55"/>
  <c r="AE165" i="55"/>
  <c r="AF165" i="55"/>
  <c r="AG165" i="55"/>
  <c r="AH165" i="55"/>
  <c r="AI165" i="55"/>
  <c r="AJ165" i="55"/>
  <c r="AK165" i="55"/>
  <c r="AL165" i="55"/>
  <c r="F124" i="55"/>
  <c r="G124" i="55"/>
  <c r="H124" i="55"/>
  <c r="I124" i="55"/>
  <c r="J124" i="55"/>
  <c r="K124" i="55"/>
  <c r="L124" i="55"/>
  <c r="M124" i="55"/>
  <c r="N124" i="55"/>
  <c r="O124" i="55"/>
  <c r="P124" i="55"/>
  <c r="Q124" i="55"/>
  <c r="R124" i="55"/>
  <c r="S124" i="55"/>
  <c r="T124" i="55"/>
  <c r="U124" i="55"/>
  <c r="V124" i="55"/>
  <c r="W124" i="55"/>
  <c r="X124" i="55"/>
  <c r="Y124" i="55"/>
  <c r="Z124" i="55"/>
  <c r="AA124" i="55"/>
  <c r="AB124" i="55"/>
  <c r="AC124" i="55"/>
  <c r="AD124" i="55"/>
  <c r="AE124" i="55"/>
  <c r="AF124" i="55"/>
  <c r="AG124" i="55"/>
  <c r="AH124" i="55"/>
  <c r="AI124" i="55"/>
  <c r="AJ124" i="55"/>
  <c r="AK124" i="55"/>
  <c r="AL124" i="55"/>
  <c r="F82" i="55"/>
  <c r="G82" i="55"/>
  <c r="H82" i="55"/>
  <c r="I82" i="55"/>
  <c r="J82" i="55"/>
  <c r="K82" i="55"/>
  <c r="L82" i="55"/>
  <c r="M82" i="55"/>
  <c r="N82" i="55"/>
  <c r="O82" i="55"/>
  <c r="P82" i="55"/>
  <c r="Q82" i="55"/>
  <c r="R82" i="55"/>
  <c r="S82" i="55"/>
  <c r="T82" i="55"/>
  <c r="U82" i="55"/>
  <c r="V82" i="55"/>
  <c r="W82" i="55"/>
  <c r="X82" i="55"/>
  <c r="Y82" i="55"/>
  <c r="Z82" i="55"/>
  <c r="AA82" i="55"/>
  <c r="AB82" i="55"/>
  <c r="AC82" i="55"/>
  <c r="AD82" i="55"/>
  <c r="AE82" i="55"/>
  <c r="AF82" i="55"/>
  <c r="AG82" i="55"/>
  <c r="AH82" i="55"/>
  <c r="AI82" i="55"/>
  <c r="AJ82" i="55"/>
  <c r="AK82" i="55"/>
  <c r="AL82" i="55"/>
  <c r="F40" i="55"/>
  <c r="G40" i="55"/>
  <c r="H40" i="55"/>
  <c r="I40" i="55"/>
  <c r="J40" i="55"/>
  <c r="K40" i="55"/>
  <c r="L40" i="55"/>
  <c r="M40" i="55"/>
  <c r="N40" i="55"/>
  <c r="O40" i="55"/>
  <c r="P40" i="55"/>
  <c r="Q40" i="55"/>
  <c r="R40" i="55"/>
  <c r="S40" i="55"/>
  <c r="T40" i="55"/>
  <c r="U40" i="55"/>
  <c r="V40" i="55"/>
  <c r="W40" i="55"/>
  <c r="X40" i="55"/>
  <c r="Y40" i="55"/>
  <c r="Z40" i="55"/>
  <c r="AA40" i="55"/>
  <c r="AB40" i="55"/>
  <c r="AC40" i="55"/>
  <c r="AD40" i="55"/>
  <c r="AE40" i="55"/>
  <c r="AF40" i="55"/>
  <c r="AG40" i="55"/>
  <c r="AH40" i="55"/>
  <c r="AI40" i="55"/>
  <c r="AJ40" i="55"/>
  <c r="AK40" i="55"/>
  <c r="AL40" i="55"/>
  <c r="F371" i="51"/>
  <c r="G371" i="51"/>
  <c r="H371" i="51"/>
  <c r="I371" i="51"/>
  <c r="J371" i="51"/>
  <c r="K371" i="51"/>
  <c r="L371" i="51"/>
  <c r="M371" i="51"/>
  <c r="N371" i="51"/>
  <c r="O371" i="51"/>
  <c r="P371" i="51"/>
  <c r="Q371" i="51"/>
  <c r="R371" i="51"/>
  <c r="S371" i="51"/>
  <c r="T371" i="51"/>
  <c r="U371" i="51"/>
  <c r="V371" i="51"/>
  <c r="W371" i="51"/>
  <c r="X371" i="51"/>
  <c r="Y371" i="51"/>
  <c r="Z371" i="51"/>
  <c r="AA371" i="51"/>
  <c r="AB371" i="51"/>
  <c r="AC371" i="51"/>
  <c r="AD371" i="51"/>
  <c r="AE371" i="51"/>
  <c r="AF371" i="51"/>
  <c r="AG371" i="51"/>
  <c r="AH371" i="51"/>
  <c r="AI371" i="51"/>
  <c r="AJ371" i="51"/>
  <c r="AK371" i="51"/>
  <c r="AL371" i="51"/>
  <c r="F330" i="51"/>
  <c r="G330" i="51"/>
  <c r="H330" i="51"/>
  <c r="I330" i="51"/>
  <c r="J330" i="51"/>
  <c r="K330" i="51"/>
  <c r="L330" i="51"/>
  <c r="M330" i="51"/>
  <c r="N330" i="51"/>
  <c r="O330" i="51"/>
  <c r="P330" i="51"/>
  <c r="Q330" i="51"/>
  <c r="R330" i="51"/>
  <c r="S330" i="51"/>
  <c r="T330" i="51"/>
  <c r="U330" i="51"/>
  <c r="V330" i="51"/>
  <c r="W330" i="51"/>
  <c r="X330" i="51"/>
  <c r="Y330" i="51"/>
  <c r="Z330" i="51"/>
  <c r="AA330" i="51"/>
  <c r="AB330" i="51"/>
  <c r="AC330" i="51"/>
  <c r="AD330" i="51"/>
  <c r="AE330" i="51"/>
  <c r="AF330" i="51"/>
  <c r="AG330" i="51"/>
  <c r="AH330" i="51"/>
  <c r="AI330" i="51"/>
  <c r="AJ330" i="51"/>
  <c r="AK330" i="51"/>
  <c r="AL330" i="51"/>
  <c r="F288" i="51"/>
  <c r="G288" i="51"/>
  <c r="H288" i="51"/>
  <c r="I288" i="51"/>
  <c r="J288" i="51"/>
  <c r="K288" i="51"/>
  <c r="L288" i="51"/>
  <c r="M288" i="51"/>
  <c r="N288" i="51"/>
  <c r="O288" i="51"/>
  <c r="P288" i="51"/>
  <c r="Q288" i="51"/>
  <c r="R288" i="51"/>
  <c r="S288" i="51"/>
  <c r="T288" i="51"/>
  <c r="U288" i="51"/>
  <c r="V288" i="51"/>
  <c r="W288" i="51"/>
  <c r="X288" i="51"/>
  <c r="Y288" i="51"/>
  <c r="Z288" i="51"/>
  <c r="AA288" i="51"/>
  <c r="AB288" i="51"/>
  <c r="AC288" i="51"/>
  <c r="AD288" i="51"/>
  <c r="AE288" i="51"/>
  <c r="AF288" i="51"/>
  <c r="AG288" i="51"/>
  <c r="AH288" i="51"/>
  <c r="AI288" i="51"/>
  <c r="AJ288" i="51"/>
  <c r="AK288" i="51"/>
  <c r="AL288" i="51"/>
  <c r="F247" i="51"/>
  <c r="G247" i="51"/>
  <c r="H247" i="51"/>
  <c r="I247" i="51"/>
  <c r="J247" i="51"/>
  <c r="K247" i="51"/>
  <c r="L247" i="51"/>
  <c r="M247" i="51"/>
  <c r="N247" i="51"/>
  <c r="O247" i="51"/>
  <c r="P247" i="51"/>
  <c r="Q247" i="51"/>
  <c r="R247" i="51"/>
  <c r="S247" i="51"/>
  <c r="T247" i="51"/>
  <c r="U247" i="51"/>
  <c r="V247" i="51"/>
  <c r="W247" i="51"/>
  <c r="X247" i="51"/>
  <c r="Y247" i="51"/>
  <c r="Z247" i="51"/>
  <c r="AA247" i="51"/>
  <c r="AB247" i="51"/>
  <c r="AC247" i="51"/>
  <c r="AD247" i="51"/>
  <c r="AE247" i="51"/>
  <c r="AF247" i="51"/>
  <c r="AG247" i="51"/>
  <c r="AH247" i="51"/>
  <c r="AI247" i="51"/>
  <c r="AJ247" i="51"/>
  <c r="AK247" i="51"/>
  <c r="AL247" i="51"/>
  <c r="F206" i="51"/>
  <c r="G206" i="51"/>
  <c r="H206" i="51"/>
  <c r="I206" i="51"/>
  <c r="J206" i="51"/>
  <c r="K206" i="51"/>
  <c r="L206" i="51"/>
  <c r="M206" i="51"/>
  <c r="N206" i="51"/>
  <c r="O206" i="51"/>
  <c r="P206" i="51"/>
  <c r="Q206" i="51"/>
  <c r="R206" i="51"/>
  <c r="S206" i="51"/>
  <c r="T206" i="51"/>
  <c r="U206" i="51"/>
  <c r="V206" i="51"/>
  <c r="W206" i="51"/>
  <c r="X206" i="51"/>
  <c r="Y206" i="51"/>
  <c r="Z206" i="51"/>
  <c r="AA206" i="51"/>
  <c r="AB206" i="51"/>
  <c r="AC206" i="51"/>
  <c r="AD206" i="51"/>
  <c r="AE206" i="51"/>
  <c r="AF206" i="51"/>
  <c r="AG206" i="51"/>
  <c r="AH206" i="51"/>
  <c r="AI206" i="51"/>
  <c r="AJ206" i="51"/>
  <c r="AK206" i="51"/>
  <c r="AL206" i="51"/>
  <c r="F165" i="51"/>
  <c r="G165" i="51"/>
  <c r="H165" i="51"/>
  <c r="I165" i="51"/>
  <c r="J165" i="51"/>
  <c r="K165" i="51"/>
  <c r="L165" i="51"/>
  <c r="M165" i="51"/>
  <c r="N165" i="51"/>
  <c r="O165" i="51"/>
  <c r="P165" i="51"/>
  <c r="Q165" i="51"/>
  <c r="R165" i="51"/>
  <c r="S165" i="51"/>
  <c r="T165" i="51"/>
  <c r="U165" i="51"/>
  <c r="V165" i="51"/>
  <c r="W165" i="51"/>
  <c r="X165" i="51"/>
  <c r="Y165" i="51"/>
  <c r="Z165" i="51"/>
  <c r="AA165" i="51"/>
  <c r="AB165" i="51"/>
  <c r="AC165" i="51"/>
  <c r="AD165" i="51"/>
  <c r="AE165" i="51"/>
  <c r="AF165" i="51"/>
  <c r="AG165" i="51"/>
  <c r="AH165" i="51"/>
  <c r="AI165" i="51"/>
  <c r="AJ165" i="51"/>
  <c r="AK165" i="51"/>
  <c r="AL165" i="51"/>
  <c r="F124" i="51"/>
  <c r="G124" i="51"/>
  <c r="H124" i="51"/>
  <c r="I124" i="51"/>
  <c r="J124" i="51"/>
  <c r="K124" i="51"/>
  <c r="L124" i="51"/>
  <c r="M124" i="51"/>
  <c r="N124" i="51"/>
  <c r="O124" i="51"/>
  <c r="P124" i="51"/>
  <c r="Q124" i="51"/>
  <c r="R124" i="51"/>
  <c r="S124" i="51"/>
  <c r="T124" i="51"/>
  <c r="U124" i="51"/>
  <c r="V124" i="51"/>
  <c r="W124" i="51"/>
  <c r="X124" i="51"/>
  <c r="Y124" i="51"/>
  <c r="Z124" i="51"/>
  <c r="AA124" i="51"/>
  <c r="AB124" i="51"/>
  <c r="AC124" i="51"/>
  <c r="AD124" i="51"/>
  <c r="AE124" i="51"/>
  <c r="AF124" i="51"/>
  <c r="AG124" i="51"/>
  <c r="AH124" i="51"/>
  <c r="AI124" i="51"/>
  <c r="AJ124" i="51"/>
  <c r="AK124" i="51"/>
  <c r="AL124" i="51"/>
  <c r="F82" i="51"/>
  <c r="G82" i="51"/>
  <c r="H82" i="51"/>
  <c r="I82" i="51"/>
  <c r="J82" i="51"/>
  <c r="K82" i="51"/>
  <c r="L82" i="51"/>
  <c r="M82" i="51"/>
  <c r="N82" i="51"/>
  <c r="O82" i="51"/>
  <c r="P82" i="51"/>
  <c r="Q82" i="51"/>
  <c r="R82" i="51"/>
  <c r="S82" i="51"/>
  <c r="T82" i="51"/>
  <c r="U82" i="51"/>
  <c r="V82" i="51"/>
  <c r="W82" i="51"/>
  <c r="X82" i="51"/>
  <c r="Y82" i="51"/>
  <c r="Z82" i="51"/>
  <c r="AA82" i="51"/>
  <c r="AB82" i="51"/>
  <c r="AC82" i="51"/>
  <c r="AD82" i="51"/>
  <c r="AE82" i="51"/>
  <c r="AF82" i="51"/>
  <c r="AG82" i="51"/>
  <c r="AH82" i="51"/>
  <c r="AI82" i="51"/>
  <c r="AJ82" i="51"/>
  <c r="AK82" i="51"/>
  <c r="AL82" i="51"/>
  <c r="F40" i="51"/>
  <c r="G40" i="51"/>
  <c r="H40" i="51"/>
  <c r="I40" i="51"/>
  <c r="J40" i="51"/>
  <c r="K40" i="51"/>
  <c r="L40" i="51"/>
  <c r="M40" i="51"/>
  <c r="N40" i="51"/>
  <c r="O40" i="51"/>
  <c r="P40" i="51"/>
  <c r="Q40" i="51"/>
  <c r="R40" i="51"/>
  <c r="S40" i="51"/>
  <c r="T40" i="51"/>
  <c r="U40" i="51"/>
  <c r="V40" i="51"/>
  <c r="W40" i="51"/>
  <c r="X40" i="51"/>
  <c r="Y40" i="51"/>
  <c r="Z40" i="51"/>
  <c r="AA40" i="51"/>
  <c r="AB40" i="51"/>
  <c r="AC40" i="51"/>
  <c r="AD40" i="51"/>
  <c r="AE40" i="51"/>
  <c r="AF40" i="51"/>
  <c r="AG40" i="51"/>
  <c r="AH40" i="51"/>
  <c r="AI40" i="51"/>
  <c r="AJ40" i="51"/>
  <c r="AK40" i="51"/>
  <c r="AL40" i="51"/>
  <c r="F371" i="49"/>
  <c r="G371" i="49"/>
  <c r="H371" i="49"/>
  <c r="I371" i="49"/>
  <c r="J371" i="49"/>
  <c r="K371" i="49"/>
  <c r="L371" i="49"/>
  <c r="M371" i="49"/>
  <c r="N371" i="49"/>
  <c r="O371" i="49"/>
  <c r="P371" i="49"/>
  <c r="Q371" i="49"/>
  <c r="R371" i="49"/>
  <c r="S371" i="49"/>
  <c r="T371" i="49"/>
  <c r="U371" i="49"/>
  <c r="V371" i="49"/>
  <c r="W371" i="49"/>
  <c r="X371" i="49"/>
  <c r="Y371" i="49"/>
  <c r="Z371" i="49"/>
  <c r="AA371" i="49"/>
  <c r="AB371" i="49"/>
  <c r="AC371" i="49"/>
  <c r="AD371" i="49"/>
  <c r="AE371" i="49"/>
  <c r="AF371" i="49"/>
  <c r="AG371" i="49"/>
  <c r="AH371" i="49"/>
  <c r="AI371" i="49"/>
  <c r="AJ371" i="49"/>
  <c r="AK371" i="49"/>
  <c r="AL371" i="49"/>
  <c r="F288" i="49"/>
  <c r="G288" i="49"/>
  <c r="H288" i="49"/>
  <c r="I288" i="49"/>
  <c r="J288" i="49"/>
  <c r="K288" i="49"/>
  <c r="L288" i="49"/>
  <c r="M288" i="49"/>
  <c r="N288" i="49"/>
  <c r="O288" i="49"/>
  <c r="P288" i="49"/>
  <c r="Q288" i="49"/>
  <c r="R288" i="49"/>
  <c r="S288" i="49"/>
  <c r="T288" i="49"/>
  <c r="U288" i="49"/>
  <c r="V288" i="49"/>
  <c r="W288" i="49"/>
  <c r="X288" i="49"/>
  <c r="Y288" i="49"/>
  <c r="Z288" i="49"/>
  <c r="AA288" i="49"/>
  <c r="AB288" i="49"/>
  <c r="AC288" i="49"/>
  <c r="AD288" i="49"/>
  <c r="AE288" i="49"/>
  <c r="AF288" i="49"/>
  <c r="AG288" i="49"/>
  <c r="AH288" i="49"/>
  <c r="AI288" i="49"/>
  <c r="AJ288" i="49"/>
  <c r="AK288" i="49"/>
  <c r="AL288" i="49"/>
  <c r="F206" i="49"/>
  <c r="G206" i="49"/>
  <c r="H206" i="49"/>
  <c r="I206" i="49"/>
  <c r="J206" i="49"/>
  <c r="K206" i="49"/>
  <c r="L206" i="49"/>
  <c r="M206" i="49"/>
  <c r="N206" i="49"/>
  <c r="O206" i="49"/>
  <c r="P206" i="49"/>
  <c r="Q206" i="49"/>
  <c r="R206" i="49"/>
  <c r="S206" i="49"/>
  <c r="T206" i="49"/>
  <c r="U206" i="49"/>
  <c r="V206" i="49"/>
  <c r="W206" i="49"/>
  <c r="X206" i="49"/>
  <c r="Y206" i="49"/>
  <c r="Z206" i="49"/>
  <c r="AA206" i="49"/>
  <c r="AB206" i="49"/>
  <c r="AC206" i="49"/>
  <c r="AD206" i="49"/>
  <c r="AE206" i="49"/>
  <c r="AF206" i="49"/>
  <c r="AG206" i="49"/>
  <c r="AH206" i="49"/>
  <c r="AI206" i="49"/>
  <c r="AJ206" i="49"/>
  <c r="AK206" i="49"/>
  <c r="AL206" i="49"/>
  <c r="F165" i="49"/>
  <c r="G165" i="49"/>
  <c r="H165" i="49"/>
  <c r="I165" i="49"/>
  <c r="J165" i="49"/>
  <c r="K165" i="49"/>
  <c r="L165" i="49"/>
  <c r="M165" i="49"/>
  <c r="N165" i="49"/>
  <c r="O165" i="49"/>
  <c r="P165" i="49"/>
  <c r="Q165" i="49"/>
  <c r="R165" i="49"/>
  <c r="S165" i="49"/>
  <c r="T165" i="49"/>
  <c r="U165" i="49"/>
  <c r="V165" i="49"/>
  <c r="W165" i="49"/>
  <c r="X165" i="49"/>
  <c r="Y165" i="49"/>
  <c r="Z165" i="49"/>
  <c r="AA165" i="49"/>
  <c r="AB165" i="49"/>
  <c r="AC165" i="49"/>
  <c r="AD165" i="49"/>
  <c r="AE165" i="49"/>
  <c r="AF165" i="49"/>
  <c r="AG165" i="49"/>
  <c r="AH165" i="49"/>
  <c r="AI165" i="49"/>
  <c r="AJ165" i="49"/>
  <c r="AK165" i="49"/>
  <c r="AL165" i="49"/>
  <c r="F124" i="49"/>
  <c r="G124" i="49"/>
  <c r="H124" i="49"/>
  <c r="I124" i="49"/>
  <c r="J124" i="49"/>
  <c r="K124" i="49"/>
  <c r="L124" i="49"/>
  <c r="M124" i="49"/>
  <c r="N124" i="49"/>
  <c r="O124" i="49"/>
  <c r="P124" i="49"/>
  <c r="Q124" i="49"/>
  <c r="R124" i="49"/>
  <c r="S124" i="49"/>
  <c r="T124" i="49"/>
  <c r="U124" i="49"/>
  <c r="V124" i="49"/>
  <c r="W124" i="49"/>
  <c r="X124" i="49"/>
  <c r="Y124" i="49"/>
  <c r="Z124" i="49"/>
  <c r="AA124" i="49"/>
  <c r="AB124" i="49"/>
  <c r="AC124" i="49"/>
  <c r="AD124" i="49"/>
  <c r="AE124" i="49"/>
  <c r="AF124" i="49"/>
  <c r="AG124" i="49"/>
  <c r="AH124" i="49"/>
  <c r="AI124" i="49"/>
  <c r="AJ124" i="49"/>
  <c r="AK124" i="49"/>
  <c r="AL124" i="49"/>
  <c r="F82" i="49"/>
  <c r="G82" i="49"/>
  <c r="H82" i="49"/>
  <c r="I82" i="49"/>
  <c r="J82" i="49"/>
  <c r="K82" i="49"/>
  <c r="L82" i="49"/>
  <c r="M82" i="49"/>
  <c r="N82" i="49"/>
  <c r="O82" i="49"/>
  <c r="P82" i="49"/>
  <c r="Q82" i="49"/>
  <c r="R82" i="49"/>
  <c r="S82" i="49"/>
  <c r="T82" i="49"/>
  <c r="U82" i="49"/>
  <c r="V82" i="49"/>
  <c r="W82" i="49"/>
  <c r="X82" i="49"/>
  <c r="Y82" i="49"/>
  <c r="Z82" i="49"/>
  <c r="AA82" i="49"/>
  <c r="AB82" i="49"/>
  <c r="AC82" i="49"/>
  <c r="AD82" i="49"/>
  <c r="AE82" i="49"/>
  <c r="AF82" i="49"/>
  <c r="AG82" i="49"/>
  <c r="AH82" i="49"/>
  <c r="AI82" i="49"/>
  <c r="AJ82" i="49"/>
  <c r="AK82" i="49"/>
  <c r="AL82" i="49"/>
  <c r="F40" i="49"/>
  <c r="G40" i="49"/>
  <c r="H40" i="49"/>
  <c r="I40" i="49"/>
  <c r="J40" i="49"/>
  <c r="K40" i="49"/>
  <c r="L40" i="49"/>
  <c r="M40" i="49"/>
  <c r="N40" i="49"/>
  <c r="O40" i="49"/>
  <c r="P40" i="49"/>
  <c r="Q40" i="49"/>
  <c r="R40" i="49"/>
  <c r="S40" i="49"/>
  <c r="T40" i="49"/>
  <c r="U40" i="49"/>
  <c r="V40" i="49"/>
  <c r="W40" i="49"/>
  <c r="X40" i="49"/>
  <c r="Y40" i="49"/>
  <c r="Z40" i="49"/>
  <c r="AA40" i="49"/>
  <c r="AB40" i="49"/>
  <c r="AC40" i="49"/>
  <c r="AD40" i="49"/>
  <c r="AE40" i="49"/>
  <c r="AF40" i="49"/>
  <c r="AG40" i="49"/>
  <c r="AH40" i="49"/>
  <c r="AI40" i="49"/>
  <c r="AJ40" i="49"/>
  <c r="AK40" i="49"/>
  <c r="AL40" i="49"/>
  <c r="F361" i="43"/>
  <c r="G361" i="43"/>
  <c r="H361" i="43"/>
  <c r="I361" i="43"/>
  <c r="J361" i="43"/>
  <c r="K361" i="43"/>
  <c r="L361" i="43"/>
  <c r="M361" i="43"/>
  <c r="N361" i="43"/>
  <c r="O361" i="43"/>
  <c r="P361" i="43"/>
  <c r="Q361" i="43"/>
  <c r="R361" i="43"/>
  <c r="S361" i="43"/>
  <c r="T361" i="43"/>
  <c r="U361" i="43"/>
  <c r="V361" i="43"/>
  <c r="W361" i="43"/>
  <c r="X361" i="43"/>
  <c r="Y361" i="43"/>
  <c r="Z361" i="43"/>
  <c r="AA361" i="43"/>
  <c r="AB361" i="43"/>
  <c r="AC361" i="43"/>
  <c r="AD361" i="43"/>
  <c r="AE361" i="43"/>
  <c r="AF361" i="43"/>
  <c r="AG361" i="43"/>
  <c r="AH361" i="43"/>
  <c r="AI361" i="43"/>
  <c r="AJ361" i="43"/>
  <c r="AK361" i="43"/>
  <c r="AL361" i="43"/>
  <c r="F321" i="43"/>
  <c r="G321" i="43"/>
  <c r="H321" i="43"/>
  <c r="I321" i="43"/>
  <c r="J321" i="43"/>
  <c r="K321" i="43"/>
  <c r="L321" i="43"/>
  <c r="M321" i="43"/>
  <c r="N321" i="43"/>
  <c r="O321" i="43"/>
  <c r="P321" i="43"/>
  <c r="Q321" i="43"/>
  <c r="R321" i="43"/>
  <c r="S321" i="43"/>
  <c r="T321" i="43"/>
  <c r="U321" i="43"/>
  <c r="V321" i="43"/>
  <c r="W321" i="43"/>
  <c r="X321" i="43"/>
  <c r="Y321" i="43"/>
  <c r="Z321" i="43"/>
  <c r="AA321" i="43"/>
  <c r="AB321" i="43"/>
  <c r="AC321" i="43"/>
  <c r="AD321" i="43"/>
  <c r="AE321" i="43"/>
  <c r="AF321" i="43"/>
  <c r="AG321" i="43"/>
  <c r="AH321" i="43"/>
  <c r="AI321" i="43"/>
  <c r="AJ321" i="43"/>
  <c r="AK321" i="43"/>
  <c r="AL321" i="43"/>
  <c r="F281" i="43"/>
  <c r="G281" i="43"/>
  <c r="H281" i="43"/>
  <c r="I281" i="43"/>
  <c r="J281" i="43"/>
  <c r="K281" i="43"/>
  <c r="L281" i="43"/>
  <c r="M281" i="43"/>
  <c r="N281" i="43"/>
  <c r="O281" i="43"/>
  <c r="P281" i="43"/>
  <c r="Q281" i="43"/>
  <c r="R281" i="43"/>
  <c r="S281" i="43"/>
  <c r="T281" i="43"/>
  <c r="U281" i="43"/>
  <c r="V281" i="43"/>
  <c r="W281" i="43"/>
  <c r="X281" i="43"/>
  <c r="Y281" i="43"/>
  <c r="Z281" i="43"/>
  <c r="AA281" i="43"/>
  <c r="AB281" i="43"/>
  <c r="AC281" i="43"/>
  <c r="AD281" i="43"/>
  <c r="AE281" i="43"/>
  <c r="AF281" i="43"/>
  <c r="AG281" i="43"/>
  <c r="AH281" i="43"/>
  <c r="AI281" i="43"/>
  <c r="AJ281" i="43"/>
  <c r="AK281" i="43"/>
  <c r="AL281" i="43"/>
  <c r="F241" i="43"/>
  <c r="G241" i="43"/>
  <c r="H241" i="43"/>
  <c r="I241" i="43"/>
  <c r="J241" i="43"/>
  <c r="K241" i="43"/>
  <c r="L241" i="43"/>
  <c r="M241" i="43"/>
  <c r="N241" i="43"/>
  <c r="O241" i="43"/>
  <c r="P241" i="43"/>
  <c r="Q241" i="43"/>
  <c r="R241" i="43"/>
  <c r="S241" i="43"/>
  <c r="T241" i="43"/>
  <c r="U241" i="43"/>
  <c r="V241" i="43"/>
  <c r="W241" i="43"/>
  <c r="X241" i="43"/>
  <c r="Y241" i="43"/>
  <c r="Z241" i="43"/>
  <c r="AA241" i="43"/>
  <c r="AB241" i="43"/>
  <c r="AC241" i="43"/>
  <c r="AD241" i="43"/>
  <c r="AE241" i="43"/>
  <c r="AF241" i="43"/>
  <c r="AG241" i="43"/>
  <c r="AH241" i="43"/>
  <c r="AI241" i="43"/>
  <c r="AJ241" i="43"/>
  <c r="AK241" i="43"/>
  <c r="AL241" i="43"/>
  <c r="F201" i="43"/>
  <c r="G201" i="43"/>
  <c r="H201" i="43"/>
  <c r="I201" i="43"/>
  <c r="J201" i="43"/>
  <c r="K201" i="43"/>
  <c r="L201" i="43"/>
  <c r="M201" i="43"/>
  <c r="N201" i="43"/>
  <c r="O201" i="43"/>
  <c r="P201" i="43"/>
  <c r="Q201" i="43"/>
  <c r="R201" i="43"/>
  <c r="S201" i="43"/>
  <c r="T201" i="43"/>
  <c r="U201" i="43"/>
  <c r="V201" i="43"/>
  <c r="W201" i="43"/>
  <c r="X201" i="43"/>
  <c r="Y201" i="43"/>
  <c r="Z201" i="43"/>
  <c r="AA201" i="43"/>
  <c r="AB201" i="43"/>
  <c r="AC201" i="43"/>
  <c r="AD201" i="43"/>
  <c r="AE201" i="43"/>
  <c r="AF201" i="43"/>
  <c r="AG201" i="43"/>
  <c r="AH201" i="43"/>
  <c r="AI201" i="43"/>
  <c r="AJ201" i="43"/>
  <c r="AK201" i="43"/>
  <c r="AL201" i="43"/>
  <c r="F161" i="43"/>
  <c r="G161" i="43"/>
  <c r="H161" i="43"/>
  <c r="I161" i="43"/>
  <c r="J161" i="43"/>
  <c r="K161" i="43"/>
  <c r="L161" i="43"/>
  <c r="M161" i="43"/>
  <c r="N161" i="43"/>
  <c r="O161" i="43"/>
  <c r="P161" i="43"/>
  <c r="Q161" i="43"/>
  <c r="R161" i="43"/>
  <c r="S161" i="43"/>
  <c r="T161" i="43"/>
  <c r="U161" i="43"/>
  <c r="V161" i="43"/>
  <c r="W161" i="43"/>
  <c r="X161" i="43"/>
  <c r="Y161" i="43"/>
  <c r="Z161" i="43"/>
  <c r="AA161" i="43"/>
  <c r="AB161" i="43"/>
  <c r="AC161" i="43"/>
  <c r="AD161" i="43"/>
  <c r="AE161" i="43"/>
  <c r="AF161" i="43"/>
  <c r="AG161" i="43"/>
  <c r="AH161" i="43"/>
  <c r="AI161" i="43"/>
  <c r="AJ161" i="43"/>
  <c r="AK161" i="43"/>
  <c r="AL161" i="43"/>
  <c r="F121" i="43"/>
  <c r="G121" i="43"/>
  <c r="H121" i="43"/>
  <c r="I121" i="43"/>
  <c r="J121" i="43"/>
  <c r="K121" i="43"/>
  <c r="L121" i="43"/>
  <c r="M121" i="43"/>
  <c r="N121" i="43"/>
  <c r="O121" i="43"/>
  <c r="P121" i="43"/>
  <c r="Q121" i="43"/>
  <c r="R121" i="43"/>
  <c r="S121" i="43"/>
  <c r="T121" i="43"/>
  <c r="U121" i="43"/>
  <c r="V121" i="43"/>
  <c r="W121" i="43"/>
  <c r="X121" i="43"/>
  <c r="Y121" i="43"/>
  <c r="Z121" i="43"/>
  <c r="AA121" i="43"/>
  <c r="AB121" i="43"/>
  <c r="AC121" i="43"/>
  <c r="AD121" i="43"/>
  <c r="AE121" i="43"/>
  <c r="AF121" i="43"/>
  <c r="AG121" i="43"/>
  <c r="AH121" i="43"/>
  <c r="AI121" i="43"/>
  <c r="AJ121" i="43"/>
  <c r="AK121" i="43"/>
  <c r="AL121" i="43"/>
  <c r="F80" i="43"/>
  <c r="G80" i="43"/>
  <c r="H80" i="43"/>
  <c r="I80" i="43"/>
  <c r="J80" i="43"/>
  <c r="K80" i="43"/>
  <c r="L80" i="43"/>
  <c r="M80" i="43"/>
  <c r="N80" i="43"/>
  <c r="O80" i="43"/>
  <c r="P80" i="43"/>
  <c r="Q80" i="43"/>
  <c r="R80" i="43"/>
  <c r="S80" i="43"/>
  <c r="T80" i="43"/>
  <c r="U80" i="43"/>
  <c r="V80" i="43"/>
  <c r="W80" i="43"/>
  <c r="X80" i="43"/>
  <c r="Y80" i="43"/>
  <c r="Z80" i="43"/>
  <c r="AA80" i="43"/>
  <c r="AB80" i="43"/>
  <c r="AC80" i="43"/>
  <c r="AD80" i="43"/>
  <c r="AE80" i="43"/>
  <c r="AF80" i="43"/>
  <c r="AG80" i="43"/>
  <c r="AH80" i="43"/>
  <c r="AI80" i="43"/>
  <c r="AJ80" i="43"/>
  <c r="AK80" i="43"/>
  <c r="AL80" i="43"/>
  <c r="F39" i="43"/>
  <c r="G39" i="43"/>
  <c r="H39" i="43"/>
  <c r="I39" i="43"/>
  <c r="J39" i="43"/>
  <c r="K39" i="43"/>
  <c r="L39" i="43"/>
  <c r="M39" i="43"/>
  <c r="N39" i="43"/>
  <c r="O39" i="43"/>
  <c r="P39" i="43"/>
  <c r="Q39" i="43"/>
  <c r="R39" i="43"/>
  <c r="S39" i="43"/>
  <c r="T39" i="43"/>
  <c r="U39" i="43"/>
  <c r="V39" i="43"/>
  <c r="W39" i="43"/>
  <c r="X39" i="43"/>
  <c r="Y39" i="43"/>
  <c r="Z39" i="43"/>
  <c r="AA39" i="43"/>
  <c r="AB39" i="43"/>
  <c r="AC39" i="43"/>
  <c r="AD39" i="43"/>
  <c r="AE39" i="43"/>
  <c r="AF39" i="43"/>
  <c r="AG39" i="43"/>
  <c r="AH39" i="43"/>
  <c r="AI39" i="43"/>
  <c r="AJ39" i="43"/>
  <c r="AK39" i="43"/>
  <c r="AL39" i="43"/>
  <c r="F272" i="41"/>
  <c r="G272" i="41"/>
  <c r="H272" i="41"/>
  <c r="I272" i="41"/>
  <c r="J272" i="41"/>
  <c r="K272" i="41"/>
  <c r="L272" i="41"/>
  <c r="M272" i="41"/>
  <c r="N272" i="41"/>
  <c r="O272" i="41"/>
  <c r="P272" i="41"/>
  <c r="Q272" i="41"/>
  <c r="R272" i="41"/>
  <c r="S272" i="41"/>
  <c r="T272" i="41"/>
  <c r="U272" i="41"/>
  <c r="V272" i="41"/>
  <c r="W272" i="41"/>
  <c r="X272" i="41"/>
  <c r="Y272" i="41"/>
  <c r="Z272" i="41"/>
  <c r="AA272" i="41"/>
  <c r="AB272" i="41"/>
  <c r="AC272" i="41"/>
  <c r="AD272" i="41"/>
  <c r="AE272" i="41"/>
  <c r="AF272" i="41"/>
  <c r="AG272" i="41"/>
  <c r="AH272" i="41"/>
  <c r="AI272" i="41"/>
  <c r="AJ272" i="41"/>
  <c r="AK272" i="41"/>
  <c r="AL272" i="41"/>
  <c r="F242" i="41"/>
  <c r="G242" i="41"/>
  <c r="H242" i="41"/>
  <c r="I242" i="41"/>
  <c r="J242" i="41"/>
  <c r="K242" i="41"/>
  <c r="L242" i="41"/>
  <c r="M242" i="41"/>
  <c r="N242" i="41"/>
  <c r="O242" i="41"/>
  <c r="P242" i="41"/>
  <c r="Q242" i="41"/>
  <c r="R242" i="41"/>
  <c r="S242" i="41"/>
  <c r="T242" i="41"/>
  <c r="U242" i="41"/>
  <c r="V242" i="41"/>
  <c r="W242" i="41"/>
  <c r="X242" i="41"/>
  <c r="Y242" i="41"/>
  <c r="Z242" i="41"/>
  <c r="AA242" i="41"/>
  <c r="AB242" i="41"/>
  <c r="AC242" i="41"/>
  <c r="AD242" i="41"/>
  <c r="AE242" i="41"/>
  <c r="AF242" i="41"/>
  <c r="AG242" i="41"/>
  <c r="AH242" i="41"/>
  <c r="AI242" i="41"/>
  <c r="AJ242" i="41"/>
  <c r="AK242" i="41"/>
  <c r="AL242" i="41"/>
  <c r="F211" i="41"/>
  <c r="G211" i="41"/>
  <c r="H211" i="41"/>
  <c r="I211" i="41"/>
  <c r="J211" i="41"/>
  <c r="K211" i="41"/>
  <c r="L211" i="41"/>
  <c r="M211" i="41"/>
  <c r="N211" i="41"/>
  <c r="O211" i="41"/>
  <c r="P211" i="41"/>
  <c r="Q211" i="41"/>
  <c r="R211" i="41"/>
  <c r="S211" i="41"/>
  <c r="T211" i="41"/>
  <c r="U211" i="41"/>
  <c r="V211" i="41"/>
  <c r="W211" i="41"/>
  <c r="X211" i="41"/>
  <c r="Y211" i="41"/>
  <c r="Z211" i="41"/>
  <c r="AA211" i="41"/>
  <c r="AB211" i="41"/>
  <c r="AC211" i="41"/>
  <c r="AD211" i="41"/>
  <c r="AE211" i="41"/>
  <c r="AF211" i="41"/>
  <c r="AG211" i="41"/>
  <c r="AH211" i="41"/>
  <c r="AI211" i="41"/>
  <c r="AJ211" i="41"/>
  <c r="AK211" i="41"/>
  <c r="AL211" i="41"/>
  <c r="F181" i="41"/>
  <c r="G181" i="41"/>
  <c r="H181" i="41"/>
  <c r="I181" i="41"/>
  <c r="J181" i="41"/>
  <c r="K181" i="41"/>
  <c r="L181" i="41"/>
  <c r="M181" i="41"/>
  <c r="N181" i="41"/>
  <c r="O181" i="41"/>
  <c r="P181" i="41"/>
  <c r="Q181" i="41"/>
  <c r="R181" i="41"/>
  <c r="S181" i="41"/>
  <c r="T181" i="41"/>
  <c r="U181" i="41"/>
  <c r="V181" i="41"/>
  <c r="W181" i="41"/>
  <c r="X181" i="41"/>
  <c r="Y181" i="41"/>
  <c r="Z181" i="41"/>
  <c r="AA181" i="41"/>
  <c r="AB181" i="41"/>
  <c r="AC181" i="41"/>
  <c r="AD181" i="41"/>
  <c r="AE181" i="41"/>
  <c r="AF181" i="41"/>
  <c r="AG181" i="41"/>
  <c r="AH181" i="41"/>
  <c r="AI181" i="41"/>
  <c r="AJ181" i="41"/>
  <c r="AK181" i="41"/>
  <c r="AL181" i="41"/>
  <c r="F151" i="41"/>
  <c r="G151" i="41"/>
  <c r="H151" i="41"/>
  <c r="I151" i="41"/>
  <c r="J151" i="41"/>
  <c r="K151" i="41"/>
  <c r="L151" i="41"/>
  <c r="M151" i="41"/>
  <c r="N151" i="41"/>
  <c r="O151" i="41"/>
  <c r="P151" i="41"/>
  <c r="Q151" i="41"/>
  <c r="R151" i="41"/>
  <c r="S151" i="41"/>
  <c r="T151" i="41"/>
  <c r="U151" i="41"/>
  <c r="V151" i="41"/>
  <c r="W151" i="41"/>
  <c r="X151" i="41"/>
  <c r="Y151" i="41"/>
  <c r="Z151" i="41"/>
  <c r="AA151" i="41"/>
  <c r="AB151" i="41"/>
  <c r="AC151" i="41"/>
  <c r="AD151" i="41"/>
  <c r="AE151" i="41"/>
  <c r="AF151" i="41"/>
  <c r="AG151" i="41"/>
  <c r="AH151" i="41"/>
  <c r="AI151" i="41"/>
  <c r="AJ151" i="41"/>
  <c r="AK151" i="41"/>
  <c r="AL151" i="41"/>
  <c r="F121" i="41"/>
  <c r="G121" i="41"/>
  <c r="H121" i="41"/>
  <c r="I121" i="41"/>
  <c r="J121" i="41"/>
  <c r="K121" i="41"/>
  <c r="L121" i="41"/>
  <c r="M121" i="41"/>
  <c r="N121" i="41"/>
  <c r="O121" i="41"/>
  <c r="P121" i="41"/>
  <c r="Q121" i="41"/>
  <c r="R121" i="41"/>
  <c r="S121" i="41"/>
  <c r="T121" i="41"/>
  <c r="U121" i="41"/>
  <c r="V121" i="41"/>
  <c r="W121" i="41"/>
  <c r="X121" i="41"/>
  <c r="Y121" i="41"/>
  <c r="Z121" i="41"/>
  <c r="AA121" i="41"/>
  <c r="AB121" i="41"/>
  <c r="AC121" i="41"/>
  <c r="AD121" i="41"/>
  <c r="AE121" i="41"/>
  <c r="AF121" i="41"/>
  <c r="AG121" i="41"/>
  <c r="AH121" i="41"/>
  <c r="AI121" i="41"/>
  <c r="AJ121" i="41"/>
  <c r="AK121" i="41"/>
  <c r="AL121" i="41"/>
  <c r="F91" i="41"/>
  <c r="G91" i="41"/>
  <c r="H91" i="41"/>
  <c r="I91" i="41"/>
  <c r="J91" i="41"/>
  <c r="K91" i="41"/>
  <c r="L91" i="41"/>
  <c r="M91" i="41"/>
  <c r="N91" i="41"/>
  <c r="O91" i="41"/>
  <c r="P91" i="41"/>
  <c r="Q91" i="41"/>
  <c r="R91" i="41"/>
  <c r="S91" i="41"/>
  <c r="T91" i="41"/>
  <c r="U91" i="41"/>
  <c r="V91" i="41"/>
  <c r="W91" i="41"/>
  <c r="X91" i="41"/>
  <c r="Y91" i="41"/>
  <c r="Z91" i="41"/>
  <c r="AA91" i="41"/>
  <c r="AB91" i="41"/>
  <c r="AC91" i="41"/>
  <c r="AD91" i="41"/>
  <c r="AE91" i="41"/>
  <c r="AF91" i="41"/>
  <c r="AG91" i="41"/>
  <c r="AH91" i="41"/>
  <c r="AI91" i="41"/>
  <c r="AJ91" i="41"/>
  <c r="AK91" i="41"/>
  <c r="AL91" i="41"/>
  <c r="F60" i="41"/>
  <c r="G60" i="41"/>
  <c r="H60" i="41"/>
  <c r="I60" i="41"/>
  <c r="J60" i="41"/>
  <c r="K60" i="41"/>
  <c r="L60" i="41"/>
  <c r="M60" i="41"/>
  <c r="N60" i="41"/>
  <c r="O60" i="41"/>
  <c r="P60" i="41"/>
  <c r="Q60" i="41"/>
  <c r="R60" i="41"/>
  <c r="S60" i="41"/>
  <c r="T60" i="41"/>
  <c r="U60" i="41"/>
  <c r="V60" i="41"/>
  <c r="W60" i="41"/>
  <c r="X60" i="41"/>
  <c r="Y60" i="41"/>
  <c r="Z60" i="41"/>
  <c r="AA60" i="41"/>
  <c r="AB60" i="41"/>
  <c r="AC60" i="41"/>
  <c r="AD60" i="41"/>
  <c r="AE60" i="41"/>
  <c r="AF60" i="41"/>
  <c r="AG60" i="41"/>
  <c r="AH60" i="41"/>
  <c r="AI60" i="41"/>
  <c r="AJ60" i="41"/>
  <c r="AK60" i="41"/>
  <c r="AL60" i="41"/>
  <c r="F29" i="41"/>
  <c r="G29" i="41"/>
  <c r="H29" i="41"/>
  <c r="I29" i="41"/>
  <c r="J29" i="41"/>
  <c r="K29" i="41"/>
  <c r="L29" i="41"/>
  <c r="M29" i="41"/>
  <c r="N29" i="41"/>
  <c r="O29" i="41"/>
  <c r="P29" i="41"/>
  <c r="Q29" i="41"/>
  <c r="R29" i="41"/>
  <c r="S29" i="41"/>
  <c r="T29" i="41"/>
  <c r="U29" i="41"/>
  <c r="V29" i="41"/>
  <c r="W29" i="41"/>
  <c r="X29" i="41"/>
  <c r="Y29" i="41"/>
  <c r="Z29" i="41"/>
  <c r="AA29" i="41"/>
  <c r="AB29" i="41"/>
  <c r="AC29" i="41"/>
  <c r="AD29" i="41"/>
  <c r="AE29" i="41"/>
  <c r="AF29" i="41"/>
  <c r="AG29" i="41"/>
  <c r="AH29" i="41"/>
  <c r="AI29" i="41"/>
  <c r="AJ29" i="41"/>
  <c r="AK29" i="41"/>
  <c r="AL29" i="41"/>
  <c r="F272" i="36"/>
  <c r="G272" i="36"/>
  <c r="H272" i="36"/>
  <c r="I272" i="36"/>
  <c r="J272" i="36"/>
  <c r="K272" i="36"/>
  <c r="L272" i="36"/>
  <c r="M272" i="36"/>
  <c r="N272" i="36"/>
  <c r="O272" i="36"/>
  <c r="P272" i="36"/>
  <c r="Q272" i="36"/>
  <c r="R272" i="36"/>
  <c r="S272" i="36"/>
  <c r="T272" i="36"/>
  <c r="U272" i="36"/>
  <c r="V272" i="36"/>
  <c r="W272" i="36"/>
  <c r="X272" i="36"/>
  <c r="Y272" i="36"/>
  <c r="Z272" i="36"/>
  <c r="AA272" i="36"/>
  <c r="AB272" i="36"/>
  <c r="AC272" i="36"/>
  <c r="AD272" i="36"/>
  <c r="AE272" i="36"/>
  <c r="AF272" i="36"/>
  <c r="AG272" i="36"/>
  <c r="AH272" i="36"/>
  <c r="AI272" i="36"/>
  <c r="AJ272" i="36"/>
  <c r="AK272" i="36"/>
  <c r="AL272" i="36"/>
  <c r="F242" i="36"/>
  <c r="G242" i="36"/>
  <c r="H242" i="36"/>
  <c r="I242" i="36"/>
  <c r="J242" i="36"/>
  <c r="K242" i="36"/>
  <c r="L242" i="36"/>
  <c r="M242" i="36"/>
  <c r="N242" i="36"/>
  <c r="O242" i="36"/>
  <c r="P242" i="36"/>
  <c r="Q242" i="36"/>
  <c r="R242" i="36"/>
  <c r="S242" i="36"/>
  <c r="T242" i="36"/>
  <c r="U242" i="36"/>
  <c r="V242" i="36"/>
  <c r="W242" i="36"/>
  <c r="X242" i="36"/>
  <c r="Y242" i="36"/>
  <c r="Z242" i="36"/>
  <c r="AA242" i="36"/>
  <c r="AB242" i="36"/>
  <c r="AC242" i="36"/>
  <c r="AD242" i="36"/>
  <c r="AE242" i="36"/>
  <c r="AF242" i="36"/>
  <c r="AG242" i="36"/>
  <c r="AH242" i="36"/>
  <c r="AI242" i="36"/>
  <c r="AJ242" i="36"/>
  <c r="AK242" i="36"/>
  <c r="AL242" i="36"/>
  <c r="F211" i="36"/>
  <c r="G211" i="36"/>
  <c r="H211" i="36"/>
  <c r="I211" i="36"/>
  <c r="J211" i="36"/>
  <c r="K211" i="36"/>
  <c r="L211" i="36"/>
  <c r="M211" i="36"/>
  <c r="N211" i="36"/>
  <c r="O211" i="36"/>
  <c r="P211" i="36"/>
  <c r="Q211" i="36"/>
  <c r="R211" i="36"/>
  <c r="S211" i="36"/>
  <c r="T211" i="36"/>
  <c r="U211" i="36"/>
  <c r="V211" i="36"/>
  <c r="W211" i="36"/>
  <c r="X211" i="36"/>
  <c r="Y211" i="36"/>
  <c r="Z211" i="36"/>
  <c r="AA211" i="36"/>
  <c r="AB211" i="36"/>
  <c r="AC211" i="36"/>
  <c r="AD211" i="36"/>
  <c r="AE211" i="36"/>
  <c r="AF211" i="36"/>
  <c r="AG211" i="36"/>
  <c r="AH211" i="36"/>
  <c r="AI211" i="36"/>
  <c r="AJ211" i="36"/>
  <c r="AK211" i="36"/>
  <c r="AL211" i="36"/>
  <c r="T181" i="36"/>
  <c r="U181" i="36"/>
  <c r="V181" i="36"/>
  <c r="W181" i="36"/>
  <c r="X181" i="36"/>
  <c r="Y181" i="36"/>
  <c r="Z181" i="36"/>
  <c r="AA181" i="36"/>
  <c r="AB181" i="36"/>
  <c r="AC181" i="36"/>
  <c r="AD181" i="36"/>
  <c r="AE181" i="36"/>
  <c r="AF181" i="36"/>
  <c r="AG181" i="36"/>
  <c r="AH181" i="36"/>
  <c r="AI181" i="36"/>
  <c r="AJ181" i="36"/>
  <c r="AK181" i="36"/>
  <c r="AL181" i="36"/>
  <c r="R181" i="36"/>
  <c r="P181" i="36"/>
  <c r="O181" i="36"/>
  <c r="N181" i="36"/>
  <c r="M181" i="36"/>
  <c r="L181" i="36"/>
  <c r="K181" i="36"/>
  <c r="J181" i="36"/>
  <c r="I181" i="36"/>
  <c r="AF112" i="61" l="1"/>
  <c r="AF90" i="61"/>
  <c r="AF45" i="61"/>
  <c r="AD21" i="61"/>
  <c r="AF21" i="61"/>
  <c r="R21" i="61"/>
  <c r="R22" i="61" s="1"/>
  <c r="R23" i="61"/>
  <c r="AJ21" i="61"/>
  <c r="AI23" i="61"/>
  <c r="AI21" i="61"/>
  <c r="AF68" i="61"/>
  <c r="AF201" i="61"/>
  <c r="AF156" i="61"/>
  <c r="F23" i="61"/>
  <c r="AJ23" i="61"/>
  <c r="M7" i="60"/>
  <c r="M8" i="60"/>
  <c r="M9" i="60"/>
  <c r="M10" i="60"/>
  <c r="M11" i="60"/>
  <c r="M12" i="60"/>
  <c r="M13" i="60"/>
  <c r="M14" i="60"/>
  <c r="M15" i="60"/>
  <c r="M16" i="60"/>
  <c r="M17" i="60"/>
  <c r="M18" i="60"/>
  <c r="M19" i="60"/>
  <c r="M20" i="60"/>
  <c r="AF22" i="61" l="1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6" i="60"/>
  <c r="G21" i="60" l="1"/>
  <c r="C199" i="60"/>
  <c r="B199" i="60"/>
  <c r="C198" i="60"/>
  <c r="B198" i="60"/>
  <c r="C197" i="60"/>
  <c r="B197" i="60"/>
  <c r="C196" i="60"/>
  <c r="B196" i="60"/>
  <c r="P196" i="60" s="1"/>
  <c r="C195" i="60"/>
  <c r="B195" i="60"/>
  <c r="C194" i="60"/>
  <c r="B194" i="60"/>
  <c r="C193" i="60"/>
  <c r="B193" i="60"/>
  <c r="P193" i="60" s="1"/>
  <c r="C192" i="60"/>
  <c r="Z192" i="60" s="1"/>
  <c r="B192" i="60"/>
  <c r="C191" i="60"/>
  <c r="B191" i="60"/>
  <c r="C190" i="60"/>
  <c r="B190" i="60"/>
  <c r="C189" i="60"/>
  <c r="B189" i="60"/>
  <c r="F189" i="60" s="1"/>
  <c r="C188" i="60"/>
  <c r="Z188" i="60" s="1"/>
  <c r="B188" i="60"/>
  <c r="N188" i="60" s="1"/>
  <c r="C187" i="60"/>
  <c r="B187" i="60"/>
  <c r="C186" i="60"/>
  <c r="B186" i="60"/>
  <c r="C185" i="60"/>
  <c r="B185" i="60"/>
  <c r="P185" i="60" s="1"/>
  <c r="C177" i="60"/>
  <c r="AB177" i="60" s="1"/>
  <c r="B177" i="60"/>
  <c r="C176" i="60"/>
  <c r="B176" i="60"/>
  <c r="C175" i="60"/>
  <c r="B175" i="60"/>
  <c r="C174" i="60"/>
  <c r="B174" i="60"/>
  <c r="C173" i="60"/>
  <c r="B173" i="60"/>
  <c r="C172" i="60"/>
  <c r="B172" i="60"/>
  <c r="C171" i="60"/>
  <c r="B171" i="60"/>
  <c r="C170" i="60"/>
  <c r="B170" i="60"/>
  <c r="C169" i="60"/>
  <c r="Z169" i="60" s="1"/>
  <c r="B169" i="60"/>
  <c r="C168" i="60"/>
  <c r="B168" i="60"/>
  <c r="C167" i="60"/>
  <c r="B167" i="60"/>
  <c r="C166" i="60"/>
  <c r="V166" i="60" s="1"/>
  <c r="B166" i="60"/>
  <c r="AH166" i="60" s="1"/>
  <c r="C165" i="60"/>
  <c r="T165" i="60" s="1"/>
  <c r="B165" i="60"/>
  <c r="C164" i="60"/>
  <c r="B164" i="60"/>
  <c r="C163" i="60"/>
  <c r="B163" i="60"/>
  <c r="C154" i="60"/>
  <c r="B154" i="60"/>
  <c r="C153" i="60"/>
  <c r="B153" i="60"/>
  <c r="C152" i="60"/>
  <c r="T152" i="60" s="1"/>
  <c r="B152" i="60"/>
  <c r="C151" i="60"/>
  <c r="B151" i="60"/>
  <c r="C150" i="60"/>
  <c r="B150" i="60"/>
  <c r="C149" i="60"/>
  <c r="B149" i="60"/>
  <c r="C148" i="60"/>
  <c r="AB148" i="60" s="1"/>
  <c r="B148" i="60"/>
  <c r="C147" i="60"/>
  <c r="B147" i="60"/>
  <c r="C146" i="60"/>
  <c r="B146" i="60"/>
  <c r="H146" i="60" s="1"/>
  <c r="C145" i="60"/>
  <c r="AB145" i="60" s="1"/>
  <c r="B145" i="60"/>
  <c r="C144" i="60"/>
  <c r="B144" i="60"/>
  <c r="C143" i="60"/>
  <c r="B143" i="60"/>
  <c r="N143" i="60" s="1"/>
  <c r="C142" i="60"/>
  <c r="V142" i="60" s="1"/>
  <c r="B142" i="60"/>
  <c r="F142" i="60" s="1"/>
  <c r="C141" i="60"/>
  <c r="AB141" i="60" s="1"/>
  <c r="B141" i="60"/>
  <c r="C140" i="60"/>
  <c r="B140" i="60"/>
  <c r="C132" i="60"/>
  <c r="B132" i="60"/>
  <c r="C131" i="60"/>
  <c r="B131" i="60"/>
  <c r="P131" i="60" s="1"/>
  <c r="C130" i="60"/>
  <c r="B130" i="60"/>
  <c r="N130" i="60" s="1"/>
  <c r="C129" i="60"/>
  <c r="B129" i="60"/>
  <c r="C128" i="60"/>
  <c r="B128" i="60"/>
  <c r="C127" i="60"/>
  <c r="B127" i="60"/>
  <c r="P127" i="60" s="1"/>
  <c r="C126" i="60"/>
  <c r="B126" i="60"/>
  <c r="C125" i="60"/>
  <c r="B125" i="60"/>
  <c r="C124" i="60"/>
  <c r="B124" i="60"/>
  <c r="C123" i="60"/>
  <c r="B123" i="60"/>
  <c r="C122" i="60"/>
  <c r="V122" i="60" s="1"/>
  <c r="B122" i="60"/>
  <c r="C121" i="60"/>
  <c r="B121" i="60"/>
  <c r="H121" i="60" s="1"/>
  <c r="C120" i="60"/>
  <c r="B120" i="60"/>
  <c r="C119" i="60"/>
  <c r="B119" i="60"/>
  <c r="N119" i="60" s="1"/>
  <c r="C118" i="60"/>
  <c r="AB118" i="60" s="1"/>
  <c r="B118" i="60"/>
  <c r="N118" i="60" s="1"/>
  <c r="AB121" i="60"/>
  <c r="T124" i="60"/>
  <c r="AH132" i="60"/>
  <c r="P128" i="60"/>
  <c r="P124" i="60"/>
  <c r="P120" i="60"/>
  <c r="C110" i="60"/>
  <c r="B110" i="60"/>
  <c r="C109" i="60"/>
  <c r="B109" i="60"/>
  <c r="C108" i="60"/>
  <c r="Z108" i="60" s="1"/>
  <c r="B108" i="60"/>
  <c r="C107" i="60"/>
  <c r="V107" i="60" s="1"/>
  <c r="B107" i="60"/>
  <c r="H107" i="60" s="1"/>
  <c r="C106" i="60"/>
  <c r="B106" i="60"/>
  <c r="C105" i="60"/>
  <c r="B105" i="60"/>
  <c r="C104" i="60"/>
  <c r="B104" i="60"/>
  <c r="C103" i="60"/>
  <c r="B103" i="60"/>
  <c r="C102" i="60"/>
  <c r="B102" i="60"/>
  <c r="C101" i="60"/>
  <c r="B101" i="60"/>
  <c r="C100" i="60"/>
  <c r="V100" i="60" s="1"/>
  <c r="B100" i="60"/>
  <c r="C99" i="60"/>
  <c r="B99" i="60"/>
  <c r="AL99" i="60" s="1"/>
  <c r="C98" i="60"/>
  <c r="X98" i="60" s="1"/>
  <c r="B98" i="60"/>
  <c r="C97" i="60"/>
  <c r="B97" i="60"/>
  <c r="C96" i="60"/>
  <c r="T96" i="60" s="1"/>
  <c r="B96" i="60"/>
  <c r="AL96" i="60"/>
  <c r="AB99" i="60"/>
  <c r="AB102" i="60"/>
  <c r="H104" i="60"/>
  <c r="Z105" i="60"/>
  <c r="Z101" i="60"/>
  <c r="C88" i="60"/>
  <c r="Z88" i="60" s="1"/>
  <c r="B88" i="60"/>
  <c r="C87" i="60"/>
  <c r="AB87" i="60" s="1"/>
  <c r="B87" i="60"/>
  <c r="H87" i="60" s="1"/>
  <c r="C86" i="60"/>
  <c r="B86" i="60"/>
  <c r="C85" i="60"/>
  <c r="B85" i="60"/>
  <c r="P85" i="60" s="1"/>
  <c r="C84" i="60"/>
  <c r="B84" i="60"/>
  <c r="C83" i="60"/>
  <c r="V83" i="60" s="1"/>
  <c r="B83" i="60"/>
  <c r="C82" i="60"/>
  <c r="B82" i="60"/>
  <c r="C81" i="60"/>
  <c r="B81" i="60"/>
  <c r="C80" i="60"/>
  <c r="Z80" i="60" s="1"/>
  <c r="B80" i="60"/>
  <c r="C79" i="60"/>
  <c r="V79" i="60" s="1"/>
  <c r="B79" i="60"/>
  <c r="AL79" i="60" s="1"/>
  <c r="C78" i="60"/>
  <c r="B78" i="60"/>
  <c r="C77" i="60"/>
  <c r="B77" i="60"/>
  <c r="C76" i="60"/>
  <c r="B76" i="60"/>
  <c r="C75" i="60"/>
  <c r="B75" i="60"/>
  <c r="AH75" i="60" s="1"/>
  <c r="C74" i="60"/>
  <c r="B74" i="60"/>
  <c r="C66" i="60"/>
  <c r="B66" i="60"/>
  <c r="C65" i="60"/>
  <c r="B65" i="60"/>
  <c r="C64" i="60"/>
  <c r="B64" i="60"/>
  <c r="C63" i="60"/>
  <c r="Z63" i="60" s="1"/>
  <c r="B63" i="60"/>
  <c r="C62" i="60"/>
  <c r="B62" i="60"/>
  <c r="C61" i="60"/>
  <c r="B61" i="60"/>
  <c r="C60" i="60"/>
  <c r="Z60" i="60" s="1"/>
  <c r="B60" i="60"/>
  <c r="AL60" i="60" s="1"/>
  <c r="C59" i="60"/>
  <c r="B59" i="60"/>
  <c r="C58" i="60"/>
  <c r="B58" i="60"/>
  <c r="C57" i="60"/>
  <c r="B57" i="60"/>
  <c r="C56" i="60"/>
  <c r="B56" i="60"/>
  <c r="AL56" i="60" s="1"/>
  <c r="C55" i="60"/>
  <c r="AB55" i="60" s="1"/>
  <c r="B55" i="60"/>
  <c r="H55" i="60" s="1"/>
  <c r="C54" i="60"/>
  <c r="B54" i="60"/>
  <c r="C53" i="60"/>
  <c r="B53" i="60"/>
  <c r="C52" i="60"/>
  <c r="V52" i="60" s="1"/>
  <c r="B52" i="60"/>
  <c r="H52" i="60" s="1"/>
  <c r="C43" i="60"/>
  <c r="Z43" i="60" s="1"/>
  <c r="B43" i="60"/>
  <c r="C42" i="60"/>
  <c r="B42" i="60"/>
  <c r="C41" i="60"/>
  <c r="B41" i="60"/>
  <c r="C40" i="60"/>
  <c r="B40" i="60"/>
  <c r="AL40" i="60" s="1"/>
  <c r="C39" i="60"/>
  <c r="B39" i="60"/>
  <c r="C38" i="60"/>
  <c r="B38" i="60"/>
  <c r="C37" i="60"/>
  <c r="B37" i="60"/>
  <c r="C36" i="60"/>
  <c r="X36" i="60" s="1"/>
  <c r="B36" i="60"/>
  <c r="AL36" i="60" s="1"/>
  <c r="C35" i="60"/>
  <c r="B35" i="60"/>
  <c r="C34" i="60"/>
  <c r="B34" i="60"/>
  <c r="C33" i="60"/>
  <c r="B33" i="60"/>
  <c r="C32" i="60"/>
  <c r="T32" i="60" s="1"/>
  <c r="B32" i="60"/>
  <c r="H32" i="60" s="1"/>
  <c r="C31" i="60"/>
  <c r="B31" i="60"/>
  <c r="C30" i="60"/>
  <c r="B30" i="60"/>
  <c r="C29" i="60"/>
  <c r="B29" i="60"/>
  <c r="Q142" i="60"/>
  <c r="AC142" i="60"/>
  <c r="E200" i="60"/>
  <c r="AC199" i="60"/>
  <c r="Q199" i="60"/>
  <c r="Z199" i="60"/>
  <c r="AC198" i="60"/>
  <c r="Q198" i="60"/>
  <c r="N198" i="60"/>
  <c r="AC197" i="60"/>
  <c r="Q197" i="60"/>
  <c r="AH197" i="60"/>
  <c r="AC196" i="60"/>
  <c r="Q196" i="60"/>
  <c r="AC195" i="60"/>
  <c r="Q195" i="60"/>
  <c r="V195" i="60"/>
  <c r="AC194" i="60"/>
  <c r="Q194" i="60"/>
  <c r="X194" i="60"/>
  <c r="AH194" i="60"/>
  <c r="AC193" i="60"/>
  <c r="Q193" i="60"/>
  <c r="T193" i="60"/>
  <c r="AC192" i="60"/>
  <c r="Q192" i="60"/>
  <c r="AC191" i="60"/>
  <c r="Q191" i="60"/>
  <c r="V191" i="60"/>
  <c r="L191" i="60"/>
  <c r="AC190" i="60"/>
  <c r="Q190" i="60"/>
  <c r="X190" i="60"/>
  <c r="J190" i="60"/>
  <c r="AC189" i="60"/>
  <c r="Q189" i="60"/>
  <c r="AC188" i="60"/>
  <c r="Q188" i="60"/>
  <c r="AC187" i="60"/>
  <c r="Q187" i="60"/>
  <c r="AC186" i="60"/>
  <c r="Q186" i="60"/>
  <c r="Z186" i="60"/>
  <c r="AC185" i="60"/>
  <c r="Q185" i="60"/>
  <c r="Z185" i="60"/>
  <c r="E178" i="60"/>
  <c r="AC177" i="60"/>
  <c r="Q177" i="60"/>
  <c r="AC176" i="60"/>
  <c r="Q176" i="60"/>
  <c r="Z176" i="60"/>
  <c r="AL176" i="60"/>
  <c r="AC175" i="60"/>
  <c r="Q175" i="60"/>
  <c r="H175" i="60"/>
  <c r="AC174" i="60"/>
  <c r="Q174" i="60"/>
  <c r="T174" i="60"/>
  <c r="P174" i="60"/>
  <c r="AC173" i="60"/>
  <c r="Q173" i="60"/>
  <c r="AL173" i="60"/>
  <c r="AC172" i="60"/>
  <c r="Q172" i="60"/>
  <c r="Z172" i="60"/>
  <c r="H172" i="60"/>
  <c r="AC171" i="60"/>
  <c r="Q171" i="60"/>
  <c r="P171" i="60"/>
  <c r="AC170" i="60"/>
  <c r="Q170" i="60"/>
  <c r="AB170" i="60"/>
  <c r="AC169" i="60"/>
  <c r="Q169" i="60"/>
  <c r="AL169" i="60"/>
  <c r="AC168" i="60"/>
  <c r="Q168" i="60"/>
  <c r="X168" i="60"/>
  <c r="H168" i="60"/>
  <c r="AC167" i="60"/>
  <c r="Q167" i="60"/>
  <c r="AB167" i="60"/>
  <c r="P167" i="60"/>
  <c r="AC166" i="60"/>
  <c r="Q166" i="60"/>
  <c r="AC165" i="60"/>
  <c r="Q165" i="60"/>
  <c r="AL165" i="60"/>
  <c r="AC164" i="60"/>
  <c r="Q164" i="60"/>
  <c r="T164" i="60"/>
  <c r="AH164" i="60"/>
  <c r="AC163" i="60"/>
  <c r="Q163" i="60"/>
  <c r="T163" i="60"/>
  <c r="AH163" i="60"/>
  <c r="E155" i="60"/>
  <c r="AC154" i="60"/>
  <c r="Q154" i="60"/>
  <c r="AC153" i="60"/>
  <c r="Q153" i="60"/>
  <c r="H153" i="60"/>
  <c r="AC152" i="60"/>
  <c r="Q152" i="60"/>
  <c r="AL152" i="60"/>
  <c r="AC151" i="60"/>
  <c r="Q151" i="60"/>
  <c r="AB151" i="60"/>
  <c r="AC150" i="60"/>
  <c r="Q150" i="60"/>
  <c r="AC149" i="60"/>
  <c r="Q149" i="60"/>
  <c r="AL149" i="60"/>
  <c r="AC148" i="60"/>
  <c r="Q148" i="60"/>
  <c r="AC147" i="60"/>
  <c r="Q147" i="60"/>
  <c r="X147" i="60"/>
  <c r="AC146" i="60"/>
  <c r="Q146" i="60"/>
  <c r="AC145" i="60"/>
  <c r="Q145" i="60"/>
  <c r="AC144" i="60"/>
  <c r="Q144" i="60"/>
  <c r="AC143" i="60"/>
  <c r="Q143" i="60"/>
  <c r="T143" i="60"/>
  <c r="AC141" i="60"/>
  <c r="Q141" i="60"/>
  <c r="AC140" i="60"/>
  <c r="Q140" i="60"/>
  <c r="AB140" i="60"/>
  <c r="E133" i="60"/>
  <c r="AC132" i="60"/>
  <c r="Q132" i="60"/>
  <c r="AC131" i="60"/>
  <c r="Q131" i="60"/>
  <c r="AC130" i="60"/>
  <c r="Q130" i="60"/>
  <c r="AC129" i="60"/>
  <c r="Q129" i="60"/>
  <c r="AC128" i="60"/>
  <c r="Q128" i="60"/>
  <c r="AC127" i="60"/>
  <c r="Q127" i="60"/>
  <c r="AB127" i="60"/>
  <c r="AC126" i="60"/>
  <c r="Q126" i="60"/>
  <c r="AC125" i="60"/>
  <c r="Q125" i="60"/>
  <c r="N125" i="60"/>
  <c r="AC124" i="60"/>
  <c r="Q124" i="60"/>
  <c r="AC123" i="60"/>
  <c r="Q123" i="60"/>
  <c r="X123" i="60"/>
  <c r="AC122" i="60"/>
  <c r="Q122" i="60"/>
  <c r="AC121" i="60"/>
  <c r="Q121" i="60"/>
  <c r="AC120" i="60"/>
  <c r="Q120" i="60"/>
  <c r="AC119" i="60"/>
  <c r="Q119" i="60"/>
  <c r="AB119" i="60"/>
  <c r="AC118" i="60"/>
  <c r="Q118" i="60"/>
  <c r="E111" i="60"/>
  <c r="AC110" i="60"/>
  <c r="Q110" i="60"/>
  <c r="AL110" i="60"/>
  <c r="AC109" i="60"/>
  <c r="Q109" i="60"/>
  <c r="AC108" i="60"/>
  <c r="Q108" i="60"/>
  <c r="AL108" i="60"/>
  <c r="AC107" i="60"/>
  <c r="Q107" i="60"/>
  <c r="AC106" i="60"/>
  <c r="Q106" i="60"/>
  <c r="AC105" i="60"/>
  <c r="Q105" i="60"/>
  <c r="AL105" i="60"/>
  <c r="AC104" i="60"/>
  <c r="Q104" i="60"/>
  <c r="V104" i="60"/>
  <c r="AC103" i="60"/>
  <c r="Q103" i="60"/>
  <c r="AC102" i="60"/>
  <c r="Q102" i="60"/>
  <c r="AC101" i="60"/>
  <c r="Q101" i="60"/>
  <c r="AL101" i="60"/>
  <c r="AC100" i="60"/>
  <c r="Q100" i="60"/>
  <c r="AC99" i="60"/>
  <c r="Q99" i="60"/>
  <c r="AC98" i="60"/>
  <c r="Q98" i="60"/>
  <c r="AC97" i="60"/>
  <c r="Q97" i="60"/>
  <c r="AC96" i="60"/>
  <c r="Q96" i="60"/>
  <c r="E89" i="60"/>
  <c r="AC88" i="60"/>
  <c r="Q88" i="60"/>
  <c r="AH88" i="60"/>
  <c r="AC87" i="60"/>
  <c r="Q87" i="60"/>
  <c r="AC86" i="60"/>
  <c r="Q86" i="60"/>
  <c r="N86" i="60"/>
  <c r="AC85" i="60"/>
  <c r="Q85" i="60"/>
  <c r="X85" i="60"/>
  <c r="AC84" i="60"/>
  <c r="Q84" i="60"/>
  <c r="AL84" i="60"/>
  <c r="AC83" i="60"/>
  <c r="Q83" i="60"/>
  <c r="AC82" i="60"/>
  <c r="Q82" i="60"/>
  <c r="N82" i="60"/>
  <c r="AC81" i="60"/>
  <c r="Q81" i="60"/>
  <c r="AB81" i="60"/>
  <c r="AC80" i="60"/>
  <c r="Q80" i="60"/>
  <c r="AL80" i="60"/>
  <c r="AC79" i="60"/>
  <c r="Q79" i="60"/>
  <c r="AC78" i="60"/>
  <c r="Q78" i="60"/>
  <c r="N78" i="60"/>
  <c r="AC77" i="60"/>
  <c r="Q77" i="60"/>
  <c r="AC76" i="60"/>
  <c r="Q76" i="60"/>
  <c r="X76" i="60"/>
  <c r="AC75" i="60"/>
  <c r="Q75" i="60"/>
  <c r="AC74" i="60"/>
  <c r="Q74" i="60"/>
  <c r="P74" i="60"/>
  <c r="E67" i="60"/>
  <c r="AC66" i="60"/>
  <c r="Q66" i="60"/>
  <c r="V66" i="60"/>
  <c r="AH66" i="60"/>
  <c r="AC65" i="60"/>
  <c r="Q65" i="60"/>
  <c r="N65" i="60"/>
  <c r="AC64" i="60"/>
  <c r="Q64" i="60"/>
  <c r="AC63" i="60"/>
  <c r="Q63" i="60"/>
  <c r="AC62" i="60"/>
  <c r="Q62" i="60"/>
  <c r="T62" i="60"/>
  <c r="N62" i="60"/>
  <c r="AC61" i="60"/>
  <c r="Q61" i="60"/>
  <c r="AB61" i="60"/>
  <c r="AC60" i="60"/>
  <c r="Q60" i="60"/>
  <c r="AC59" i="60"/>
  <c r="Q59" i="60"/>
  <c r="V59" i="60"/>
  <c r="AC58" i="60"/>
  <c r="Q58" i="60"/>
  <c r="Z58" i="60"/>
  <c r="N58" i="60"/>
  <c r="AC57" i="60"/>
  <c r="Q57" i="60"/>
  <c r="AB57" i="60"/>
  <c r="AC56" i="60"/>
  <c r="Q56" i="60"/>
  <c r="AC55" i="60"/>
  <c r="Q55" i="60"/>
  <c r="AC54" i="60"/>
  <c r="Q54" i="60"/>
  <c r="T54" i="60"/>
  <c r="AC53" i="60"/>
  <c r="Q53" i="60"/>
  <c r="AB53" i="60"/>
  <c r="P53" i="60"/>
  <c r="AC52" i="60"/>
  <c r="Q52" i="60"/>
  <c r="E44" i="60"/>
  <c r="AC43" i="60"/>
  <c r="Q43" i="60"/>
  <c r="P43" i="60"/>
  <c r="AC42" i="60"/>
  <c r="Q42" i="60"/>
  <c r="AH42" i="60"/>
  <c r="AC41" i="60"/>
  <c r="Q41" i="60"/>
  <c r="AB41" i="60"/>
  <c r="N41" i="60"/>
  <c r="AC40" i="60"/>
  <c r="Q40" i="60"/>
  <c r="AC39" i="60"/>
  <c r="Q39" i="60"/>
  <c r="AB39" i="60"/>
  <c r="AC38" i="60"/>
  <c r="Q38" i="60"/>
  <c r="T38" i="60"/>
  <c r="F38" i="60"/>
  <c r="AC37" i="60"/>
  <c r="Q37" i="60"/>
  <c r="Z37" i="60"/>
  <c r="AC36" i="60"/>
  <c r="Q36" i="60"/>
  <c r="AC35" i="60"/>
  <c r="Q35" i="60"/>
  <c r="AH35" i="60"/>
  <c r="AC34" i="60"/>
  <c r="Q34" i="60"/>
  <c r="AB34" i="60"/>
  <c r="N34" i="60"/>
  <c r="AC33" i="60"/>
  <c r="Q33" i="60"/>
  <c r="AC32" i="60"/>
  <c r="Q32" i="60"/>
  <c r="AC31" i="60"/>
  <c r="Q31" i="60"/>
  <c r="AB31" i="60"/>
  <c r="AL31" i="60"/>
  <c r="AC30" i="60"/>
  <c r="Q30" i="60"/>
  <c r="X30" i="60"/>
  <c r="AC29" i="60"/>
  <c r="Q29" i="60"/>
  <c r="T29" i="60"/>
  <c r="P29" i="60"/>
  <c r="AK20" i="60"/>
  <c r="AG20" i="60"/>
  <c r="AE20" i="60"/>
  <c r="AA20" i="60"/>
  <c r="Y20" i="60"/>
  <c r="W20" i="60"/>
  <c r="U20" i="60"/>
  <c r="S20" i="60"/>
  <c r="O20" i="60"/>
  <c r="K20" i="60"/>
  <c r="I20" i="60"/>
  <c r="E20" i="60"/>
  <c r="C20" i="60"/>
  <c r="B20" i="60"/>
  <c r="AK19" i="60"/>
  <c r="AG19" i="60"/>
  <c r="AE19" i="60"/>
  <c r="AA19" i="60"/>
  <c r="Y19" i="60"/>
  <c r="W19" i="60"/>
  <c r="U19" i="60"/>
  <c r="S19" i="60"/>
  <c r="O19" i="60"/>
  <c r="K19" i="60"/>
  <c r="I19" i="60"/>
  <c r="E19" i="60"/>
  <c r="C19" i="60"/>
  <c r="B19" i="60"/>
  <c r="AK18" i="60"/>
  <c r="AG18" i="60"/>
  <c r="AE18" i="60"/>
  <c r="AA18" i="60"/>
  <c r="Y18" i="60"/>
  <c r="W18" i="60"/>
  <c r="U18" i="60"/>
  <c r="S18" i="60"/>
  <c r="O18" i="60"/>
  <c r="K18" i="60"/>
  <c r="I18" i="60"/>
  <c r="E18" i="60"/>
  <c r="C18" i="60"/>
  <c r="B18" i="60"/>
  <c r="AK17" i="60"/>
  <c r="AG17" i="60"/>
  <c r="AE17" i="60"/>
  <c r="AA17" i="60"/>
  <c r="Y17" i="60"/>
  <c r="W17" i="60"/>
  <c r="U17" i="60"/>
  <c r="S17" i="60"/>
  <c r="O17" i="60"/>
  <c r="K17" i="60"/>
  <c r="I17" i="60"/>
  <c r="E17" i="60"/>
  <c r="C17" i="60"/>
  <c r="B17" i="60"/>
  <c r="AK16" i="60"/>
  <c r="AG16" i="60"/>
  <c r="AE16" i="60"/>
  <c r="AA16" i="60"/>
  <c r="Y16" i="60"/>
  <c r="W16" i="60"/>
  <c r="U16" i="60"/>
  <c r="S16" i="60"/>
  <c r="O16" i="60"/>
  <c r="K16" i="60"/>
  <c r="I16" i="60"/>
  <c r="E16" i="60"/>
  <c r="C16" i="60"/>
  <c r="B16" i="60"/>
  <c r="AK15" i="60"/>
  <c r="AG15" i="60"/>
  <c r="AE15" i="60"/>
  <c r="AA15" i="60"/>
  <c r="Y15" i="60"/>
  <c r="W15" i="60"/>
  <c r="U15" i="60"/>
  <c r="S15" i="60"/>
  <c r="O15" i="60"/>
  <c r="K15" i="60"/>
  <c r="I15" i="60"/>
  <c r="E15" i="60"/>
  <c r="C15" i="60"/>
  <c r="B15" i="60"/>
  <c r="AK14" i="60"/>
  <c r="AG14" i="60"/>
  <c r="AE14" i="60"/>
  <c r="AA14" i="60"/>
  <c r="Y14" i="60"/>
  <c r="W14" i="60"/>
  <c r="U14" i="60"/>
  <c r="S14" i="60"/>
  <c r="O14" i="60"/>
  <c r="K14" i="60"/>
  <c r="I14" i="60"/>
  <c r="E14" i="60"/>
  <c r="C14" i="60"/>
  <c r="B14" i="60"/>
  <c r="AK13" i="60"/>
  <c r="AG13" i="60"/>
  <c r="AE13" i="60"/>
  <c r="AA13" i="60"/>
  <c r="Y13" i="60"/>
  <c r="W13" i="60"/>
  <c r="U13" i="60"/>
  <c r="S13" i="60"/>
  <c r="O13" i="60"/>
  <c r="K13" i="60"/>
  <c r="I13" i="60"/>
  <c r="E13" i="60"/>
  <c r="C13" i="60"/>
  <c r="B13" i="60"/>
  <c r="AK12" i="60"/>
  <c r="AG12" i="60"/>
  <c r="AE12" i="60"/>
  <c r="AA12" i="60"/>
  <c r="Y12" i="60"/>
  <c r="W12" i="60"/>
  <c r="U12" i="60"/>
  <c r="S12" i="60"/>
  <c r="O12" i="60"/>
  <c r="K12" i="60"/>
  <c r="I12" i="60"/>
  <c r="E12" i="60"/>
  <c r="C12" i="60"/>
  <c r="B12" i="60"/>
  <c r="AK11" i="60"/>
  <c r="AG11" i="60"/>
  <c r="AE11" i="60"/>
  <c r="AA11" i="60"/>
  <c r="Y11" i="60"/>
  <c r="W11" i="60"/>
  <c r="U11" i="60"/>
  <c r="S11" i="60"/>
  <c r="O11" i="60"/>
  <c r="K11" i="60"/>
  <c r="I11" i="60"/>
  <c r="E11" i="60"/>
  <c r="C11" i="60"/>
  <c r="B11" i="60"/>
  <c r="AK10" i="60"/>
  <c r="AG10" i="60"/>
  <c r="AE10" i="60"/>
  <c r="AA10" i="60"/>
  <c r="Y10" i="60"/>
  <c r="W10" i="60"/>
  <c r="U10" i="60"/>
  <c r="S10" i="60"/>
  <c r="O10" i="60"/>
  <c r="K10" i="60"/>
  <c r="I10" i="60"/>
  <c r="E10" i="60"/>
  <c r="C10" i="60"/>
  <c r="B10" i="60"/>
  <c r="AK9" i="60"/>
  <c r="AG9" i="60"/>
  <c r="AE9" i="60"/>
  <c r="AA9" i="60"/>
  <c r="Y9" i="60"/>
  <c r="W9" i="60"/>
  <c r="U9" i="60"/>
  <c r="S9" i="60"/>
  <c r="O9" i="60"/>
  <c r="K9" i="60"/>
  <c r="I9" i="60"/>
  <c r="E9" i="60"/>
  <c r="C9" i="60"/>
  <c r="B9" i="60"/>
  <c r="AK8" i="60"/>
  <c r="AG8" i="60"/>
  <c r="AE8" i="60"/>
  <c r="AA8" i="60"/>
  <c r="Y8" i="60"/>
  <c r="W8" i="60"/>
  <c r="U8" i="60"/>
  <c r="S8" i="60"/>
  <c r="O8" i="60"/>
  <c r="K8" i="60"/>
  <c r="I8" i="60"/>
  <c r="E8" i="60"/>
  <c r="C8" i="60"/>
  <c r="B8" i="60"/>
  <c r="AK7" i="60"/>
  <c r="AG7" i="60"/>
  <c r="AE7" i="60"/>
  <c r="AA7" i="60"/>
  <c r="Y7" i="60"/>
  <c r="W7" i="60"/>
  <c r="U7" i="60"/>
  <c r="S7" i="60"/>
  <c r="O7" i="60"/>
  <c r="K7" i="60"/>
  <c r="I7" i="60"/>
  <c r="E7" i="60"/>
  <c r="C7" i="60"/>
  <c r="B7" i="60"/>
  <c r="AK6" i="60"/>
  <c r="AG6" i="60"/>
  <c r="AE6" i="60"/>
  <c r="AA6" i="60"/>
  <c r="Y6" i="60"/>
  <c r="W6" i="60"/>
  <c r="U6" i="60"/>
  <c r="S6" i="60"/>
  <c r="S21" i="60" s="1"/>
  <c r="O6" i="60"/>
  <c r="O21" i="60" s="1"/>
  <c r="M6" i="60"/>
  <c r="M21" i="60" s="1"/>
  <c r="K6" i="60"/>
  <c r="I6" i="60"/>
  <c r="E6" i="60"/>
  <c r="C6" i="60"/>
  <c r="B6" i="60"/>
  <c r="AC200" i="60" l="1"/>
  <c r="Q200" i="60"/>
  <c r="N6" i="60"/>
  <c r="AL142" i="60"/>
  <c r="P142" i="60"/>
  <c r="AH142" i="60"/>
  <c r="T142" i="60"/>
  <c r="R142" i="60"/>
  <c r="AD142" i="60"/>
  <c r="N142" i="60"/>
  <c r="AB142" i="60"/>
  <c r="L142" i="60"/>
  <c r="Z142" i="60"/>
  <c r="J142" i="60"/>
  <c r="X142" i="60"/>
  <c r="H142" i="60"/>
  <c r="AI142" i="60"/>
  <c r="AJ142" i="60" s="1"/>
  <c r="AF142" i="60"/>
  <c r="AH19" i="60"/>
  <c r="AI131" i="60"/>
  <c r="AJ131" i="60" s="1"/>
  <c r="AD199" i="60"/>
  <c r="H36" i="60"/>
  <c r="F149" i="60"/>
  <c r="AH171" i="60"/>
  <c r="R35" i="60"/>
  <c r="T122" i="60"/>
  <c r="N128" i="60"/>
  <c r="J149" i="60"/>
  <c r="AD169" i="60"/>
  <c r="AD56" i="60"/>
  <c r="AB60" i="60"/>
  <c r="AL85" i="60"/>
  <c r="Z10" i="60"/>
  <c r="Z14" i="60"/>
  <c r="Z15" i="60"/>
  <c r="Z16" i="60"/>
  <c r="Z17" i="60"/>
  <c r="Z18" i="60"/>
  <c r="AD31" i="60"/>
  <c r="Z13" i="60"/>
  <c r="J17" i="60"/>
  <c r="AI63" i="60"/>
  <c r="AJ63" i="60" s="1"/>
  <c r="AI104" i="60"/>
  <c r="AJ104" i="60" s="1"/>
  <c r="Z9" i="60"/>
  <c r="Z12" i="60"/>
  <c r="L6" i="60"/>
  <c r="P130" i="60"/>
  <c r="Z11" i="60"/>
  <c r="AL9" i="60"/>
  <c r="F40" i="60"/>
  <c r="AI78" i="60"/>
  <c r="AJ78" i="60" s="1"/>
  <c r="AI80" i="60"/>
  <c r="AJ80" i="60" s="1"/>
  <c r="N85" i="60"/>
  <c r="N96" i="60"/>
  <c r="AI108" i="60"/>
  <c r="AJ108" i="60" s="1"/>
  <c r="H66" i="60"/>
  <c r="AD102" i="60"/>
  <c r="J121" i="60"/>
  <c r="R66" i="60"/>
  <c r="N60" i="60"/>
  <c r="AD175" i="60"/>
  <c r="N20" i="60"/>
  <c r="R171" i="60"/>
  <c r="AD65" i="60"/>
  <c r="AD171" i="60"/>
  <c r="R128" i="60"/>
  <c r="V143" i="60"/>
  <c r="F152" i="60"/>
  <c r="E23" i="60"/>
  <c r="AF82" i="60"/>
  <c r="R99" i="60"/>
  <c r="T127" i="60"/>
  <c r="N131" i="60"/>
  <c r="AB143" i="60"/>
  <c r="AL168" i="60"/>
  <c r="J194" i="60"/>
  <c r="X195" i="60"/>
  <c r="AB37" i="60"/>
  <c r="F82" i="60"/>
  <c r="AD119" i="60"/>
  <c r="X127" i="60"/>
  <c r="H167" i="60"/>
  <c r="V174" i="60"/>
  <c r="AD190" i="60"/>
  <c r="AD192" i="60"/>
  <c r="N194" i="60"/>
  <c r="AB195" i="60"/>
  <c r="L34" i="60"/>
  <c r="AD57" i="60"/>
  <c r="Z59" i="60"/>
  <c r="H82" i="60"/>
  <c r="R164" i="60"/>
  <c r="Z174" i="60"/>
  <c r="R194" i="60"/>
  <c r="AD195" i="60"/>
  <c r="P82" i="60"/>
  <c r="T105" i="60"/>
  <c r="V164" i="60"/>
  <c r="N169" i="60"/>
  <c r="V172" i="60"/>
  <c r="V194" i="60"/>
  <c r="AH196" i="60"/>
  <c r="P18" i="60"/>
  <c r="N84" i="60"/>
  <c r="AD88" i="60"/>
  <c r="AD147" i="60"/>
  <c r="AD164" i="60"/>
  <c r="H171" i="60"/>
  <c r="AD61" i="60"/>
  <c r="L66" i="60"/>
  <c r="J104" i="60"/>
  <c r="F128" i="60"/>
  <c r="AD141" i="60"/>
  <c r="J18" i="60"/>
  <c r="H20" i="60"/>
  <c r="F36" i="60"/>
  <c r="J40" i="60"/>
  <c r="J74" i="60"/>
  <c r="R131" i="60"/>
  <c r="AB29" i="60"/>
  <c r="R40" i="60"/>
  <c r="J42" i="60"/>
  <c r="AI74" i="60"/>
  <c r="AJ74" i="60" s="1"/>
  <c r="R88" i="60"/>
  <c r="V108" i="60"/>
  <c r="F110" i="60"/>
  <c r="L121" i="60"/>
  <c r="N146" i="60"/>
  <c r="N149" i="60"/>
  <c r="AH152" i="60"/>
  <c r="X164" i="60"/>
  <c r="J31" i="60"/>
  <c r="R36" i="60"/>
  <c r="V55" i="60"/>
  <c r="P62" i="60"/>
  <c r="AI75" i="60"/>
  <c r="AJ75" i="60" s="1"/>
  <c r="J87" i="60"/>
  <c r="N101" i="60"/>
  <c r="X118" i="60"/>
  <c r="AD123" i="60"/>
  <c r="H163" i="60"/>
  <c r="T170" i="60"/>
  <c r="AD176" i="60"/>
  <c r="V185" i="60"/>
  <c r="T188" i="60"/>
  <c r="L198" i="60"/>
  <c r="AI62" i="60"/>
  <c r="AJ62" i="60" s="1"/>
  <c r="R79" i="60"/>
  <c r="R82" i="60"/>
  <c r="P87" i="60"/>
  <c r="N99" i="60"/>
  <c r="R101" i="60"/>
  <c r="X122" i="60"/>
  <c r="AI143" i="60"/>
  <c r="AJ143" i="60" s="1"/>
  <c r="J163" i="60"/>
  <c r="AD170" i="60"/>
  <c r="AL171" i="60"/>
  <c r="AD185" i="60"/>
  <c r="V188" i="60"/>
  <c r="AH189" i="60"/>
  <c r="AD191" i="60"/>
  <c r="AH6" i="60"/>
  <c r="P15" i="60"/>
  <c r="V82" i="60"/>
  <c r="AF86" i="60"/>
  <c r="X107" i="60"/>
  <c r="AB122" i="60"/>
  <c r="F131" i="60"/>
  <c r="F174" i="60"/>
  <c r="J175" i="60"/>
  <c r="AB188" i="60"/>
  <c r="J7" i="60"/>
  <c r="H8" i="60"/>
  <c r="AL62" i="60"/>
  <c r="AB63" i="60"/>
  <c r="L65" i="60"/>
  <c r="AI86" i="60"/>
  <c r="AJ86" i="60" s="1"/>
  <c r="J120" i="60"/>
  <c r="AD122" i="60"/>
  <c r="AD127" i="60"/>
  <c r="H131" i="60"/>
  <c r="X143" i="60"/>
  <c r="V145" i="60"/>
  <c r="V163" i="60"/>
  <c r="H164" i="60"/>
  <c r="P165" i="60"/>
  <c r="T166" i="60"/>
  <c r="F168" i="60"/>
  <c r="AF171" i="60"/>
  <c r="J174" i="60"/>
  <c r="AD188" i="60"/>
  <c r="AI195" i="60"/>
  <c r="AJ195" i="60" s="1"/>
  <c r="H197" i="60"/>
  <c r="AB30" i="60"/>
  <c r="AD41" i="60"/>
  <c r="R58" i="60"/>
  <c r="V61" i="60"/>
  <c r="R65" i="60"/>
  <c r="AL66" i="60"/>
  <c r="AH82" i="60"/>
  <c r="L85" i="60"/>
  <c r="X86" i="60"/>
  <c r="AB105" i="60"/>
  <c r="X124" i="60"/>
  <c r="J131" i="60"/>
  <c r="AD140" i="60"/>
  <c r="AI147" i="60"/>
  <c r="AJ147" i="60" s="1"/>
  <c r="H152" i="60"/>
  <c r="AD163" i="60"/>
  <c r="J164" i="60"/>
  <c r="F171" i="60"/>
  <c r="AD177" i="60"/>
  <c r="R186" i="60"/>
  <c r="T195" i="60"/>
  <c r="J6" i="60"/>
  <c r="P8" i="60"/>
  <c r="AH8" i="60"/>
  <c r="Z20" i="60"/>
  <c r="R34" i="60"/>
  <c r="X38" i="60"/>
  <c r="P42" i="60"/>
  <c r="Z78" i="60"/>
  <c r="X78" i="60"/>
  <c r="V78" i="60"/>
  <c r="T97" i="60"/>
  <c r="AB97" i="60"/>
  <c r="Z97" i="60"/>
  <c r="X97" i="60"/>
  <c r="AB103" i="60"/>
  <c r="X103" i="60"/>
  <c r="T103" i="60"/>
  <c r="AH187" i="60"/>
  <c r="R187" i="60"/>
  <c r="N97" i="60"/>
  <c r="L97" i="60"/>
  <c r="L20" i="60"/>
  <c r="Z34" i="60"/>
  <c r="L40" i="60"/>
  <c r="R41" i="60"/>
  <c r="R42" i="60"/>
  <c r="T52" i="60"/>
  <c r="L53" i="60"/>
  <c r="AH77" i="60"/>
  <c r="N77" i="60"/>
  <c r="L77" i="60"/>
  <c r="J77" i="60"/>
  <c r="P78" i="60"/>
  <c r="AD81" i="60"/>
  <c r="V129" i="60"/>
  <c r="AB129" i="60"/>
  <c r="Z129" i="60"/>
  <c r="X129" i="60"/>
  <c r="V198" i="60"/>
  <c r="AB198" i="60"/>
  <c r="AL8" i="60"/>
  <c r="AD34" i="60"/>
  <c r="T37" i="60"/>
  <c r="N40" i="60"/>
  <c r="Z41" i="60"/>
  <c r="X52" i="60"/>
  <c r="N53" i="60"/>
  <c r="Z56" i="60"/>
  <c r="AB56" i="60"/>
  <c r="AI66" i="60"/>
  <c r="AJ66" i="60" s="1"/>
  <c r="V77" i="60"/>
  <c r="AB77" i="60"/>
  <c r="H100" i="60"/>
  <c r="R100" i="60"/>
  <c r="N100" i="60"/>
  <c r="N126" i="60"/>
  <c r="AL126" i="60"/>
  <c r="L126" i="60"/>
  <c r="AH126" i="60"/>
  <c r="F126" i="60"/>
  <c r="T175" i="60"/>
  <c r="AB175" i="60"/>
  <c r="Z175" i="60"/>
  <c r="V175" i="60"/>
  <c r="L7" i="60"/>
  <c r="J8" i="60"/>
  <c r="P13" i="60"/>
  <c r="Z52" i="60"/>
  <c r="AH76" i="60"/>
  <c r="N76" i="60"/>
  <c r="J76" i="60"/>
  <c r="H76" i="60"/>
  <c r="AL97" i="60"/>
  <c r="V126" i="60"/>
  <c r="X126" i="60"/>
  <c r="T126" i="60"/>
  <c r="AD132" i="60"/>
  <c r="Z132" i="60"/>
  <c r="X132" i="60"/>
  <c r="V132" i="60"/>
  <c r="L8" i="60"/>
  <c r="P20" i="60"/>
  <c r="AL20" i="60"/>
  <c r="AD37" i="60"/>
  <c r="AI40" i="60"/>
  <c r="AJ40" i="60" s="1"/>
  <c r="AD52" i="60"/>
  <c r="AH78" i="60"/>
  <c r="AD198" i="60"/>
  <c r="AL6" i="60"/>
  <c r="N7" i="60"/>
  <c r="F20" i="60"/>
  <c r="AH29" i="60"/>
  <c r="X31" i="60"/>
  <c r="F35" i="60"/>
  <c r="X39" i="60"/>
  <c r="AH40" i="60"/>
  <c r="AB64" i="60"/>
  <c r="AD64" i="60"/>
  <c r="V64" i="60"/>
  <c r="AL77" i="60"/>
  <c r="AH79" i="60"/>
  <c r="P79" i="60"/>
  <c r="N79" i="60"/>
  <c r="L79" i="60"/>
  <c r="J79" i="60"/>
  <c r="H79" i="60"/>
  <c r="Z126" i="60"/>
  <c r="AB130" i="60"/>
  <c r="X130" i="60"/>
  <c r="T130" i="60"/>
  <c r="AL63" i="60"/>
  <c r="N63" i="60"/>
  <c r="AL7" i="60"/>
  <c r="N8" i="60"/>
  <c r="Z19" i="60"/>
  <c r="Z31" i="60"/>
  <c r="P35" i="60"/>
  <c r="AD39" i="60"/>
  <c r="F42" i="60"/>
  <c r="T43" i="60"/>
  <c r="P75" i="60"/>
  <c r="N75" i="60"/>
  <c r="F75" i="60"/>
  <c r="Z83" i="60"/>
  <c r="AD126" i="60"/>
  <c r="AL191" i="60"/>
  <c r="AI59" i="60"/>
  <c r="AJ59" i="60" s="1"/>
  <c r="X82" i="60"/>
  <c r="AI83" i="60"/>
  <c r="AJ83" i="60" s="1"/>
  <c r="AI85" i="60"/>
  <c r="AJ85" i="60" s="1"/>
  <c r="V96" i="60"/>
  <c r="T101" i="60"/>
  <c r="X104" i="60"/>
  <c r="AD108" i="60"/>
  <c r="H110" i="60"/>
  <c r="N121" i="60"/>
  <c r="AI130" i="60"/>
  <c r="AJ130" i="60" s="1"/>
  <c r="P149" i="60"/>
  <c r="N152" i="60"/>
  <c r="AL163" i="60"/>
  <c r="J167" i="60"/>
  <c r="J168" i="60"/>
  <c r="L171" i="60"/>
  <c r="AL172" i="60"/>
  <c r="N175" i="60"/>
  <c r="X188" i="60"/>
  <c r="T194" i="60"/>
  <c r="Z195" i="60"/>
  <c r="Z82" i="60"/>
  <c r="AB85" i="60"/>
  <c r="Z96" i="60"/>
  <c r="R107" i="60"/>
  <c r="P110" i="60"/>
  <c r="AL120" i="60"/>
  <c r="P121" i="60"/>
  <c r="AD145" i="60"/>
  <c r="T148" i="60"/>
  <c r="R149" i="60"/>
  <c r="P152" i="60"/>
  <c r="J153" i="60"/>
  <c r="L168" i="60"/>
  <c r="J172" i="60"/>
  <c r="P175" i="60"/>
  <c r="F191" i="60"/>
  <c r="AD85" i="60"/>
  <c r="AB96" i="60"/>
  <c r="R97" i="60"/>
  <c r="AF125" i="60"/>
  <c r="AD148" i="60"/>
  <c r="N153" i="60"/>
  <c r="AI164" i="60"/>
  <c r="AJ164" i="60" s="1"/>
  <c r="N168" i="60"/>
  <c r="AB171" i="60"/>
  <c r="L172" i="60"/>
  <c r="AD189" i="60"/>
  <c r="N191" i="60"/>
  <c r="F196" i="60"/>
  <c r="R75" i="60"/>
  <c r="R76" i="60"/>
  <c r="R77" i="60"/>
  <c r="AD96" i="60"/>
  <c r="Z121" i="60"/>
  <c r="AH149" i="60"/>
  <c r="X152" i="60"/>
  <c r="AI167" i="60"/>
  <c r="AJ167" i="60" s="1"/>
  <c r="P168" i="60"/>
  <c r="AI169" i="60"/>
  <c r="AJ169" i="60" s="1"/>
  <c r="N172" i="60"/>
  <c r="N173" i="60"/>
  <c r="AD174" i="60"/>
  <c r="V186" i="60"/>
  <c r="V190" i="60"/>
  <c r="AB192" i="60"/>
  <c r="J196" i="60"/>
  <c r="P66" i="60"/>
  <c r="AD78" i="60"/>
  <c r="J82" i="60"/>
  <c r="AI84" i="60"/>
  <c r="AJ84" i="60" s="1"/>
  <c r="L87" i="60"/>
  <c r="X88" i="60"/>
  <c r="N105" i="60"/>
  <c r="R118" i="60"/>
  <c r="AD121" i="60"/>
  <c r="Z122" i="60"/>
  <c r="V125" i="60"/>
  <c r="AI128" i="60"/>
  <c r="AJ128" i="60" s="1"/>
  <c r="AD129" i="60"/>
  <c r="J146" i="60"/>
  <c r="AI149" i="60"/>
  <c r="AJ149" i="60" s="1"/>
  <c r="Z152" i="60"/>
  <c r="L164" i="60"/>
  <c r="AL167" i="60"/>
  <c r="AI168" i="60"/>
  <c r="AJ168" i="60" s="1"/>
  <c r="AB169" i="60"/>
  <c r="AI172" i="60"/>
  <c r="AJ172" i="60" s="1"/>
  <c r="AI173" i="60"/>
  <c r="AJ173" i="60" s="1"/>
  <c r="AH174" i="60"/>
  <c r="Z190" i="60"/>
  <c r="T191" i="60"/>
  <c r="N196" i="60"/>
  <c r="AD152" i="60"/>
  <c r="AF185" i="60"/>
  <c r="AB189" i="60"/>
  <c r="AB190" i="60"/>
  <c r="Z191" i="60"/>
  <c r="AI196" i="60"/>
  <c r="AJ196" i="60" s="1"/>
  <c r="AL103" i="60"/>
  <c r="P103" i="60"/>
  <c r="AH103" i="60"/>
  <c r="N103" i="60"/>
  <c r="J103" i="60"/>
  <c r="H103" i="60"/>
  <c r="F103" i="60"/>
  <c r="J19" i="60"/>
  <c r="Z42" i="60"/>
  <c r="X42" i="60"/>
  <c r="T42" i="60"/>
  <c r="AH59" i="60"/>
  <c r="P59" i="60"/>
  <c r="AL59" i="60"/>
  <c r="N59" i="60"/>
  <c r="L59" i="60"/>
  <c r="J59" i="60"/>
  <c r="H59" i="60"/>
  <c r="N33" i="60"/>
  <c r="J33" i="60"/>
  <c r="F33" i="60"/>
  <c r="X40" i="60"/>
  <c r="Z40" i="60"/>
  <c r="Z6" i="60"/>
  <c r="N18" i="60"/>
  <c r="N19" i="60"/>
  <c r="J20" i="60"/>
  <c r="H29" i="60"/>
  <c r="X33" i="60"/>
  <c r="Z33" i="60"/>
  <c r="AI35" i="60"/>
  <c r="AJ35" i="60" s="1"/>
  <c r="Z84" i="60"/>
  <c r="AB84" i="60"/>
  <c r="V87" i="60"/>
  <c r="Z87" i="60"/>
  <c r="X87" i="60"/>
  <c r="AD87" i="60"/>
  <c r="F6" i="60"/>
  <c r="P7" i="60"/>
  <c r="AH7" i="60"/>
  <c r="AL10" i="60"/>
  <c r="AL11" i="60"/>
  <c r="AL12" i="60"/>
  <c r="AL13" i="60"/>
  <c r="AL14" i="60"/>
  <c r="AL15" i="60"/>
  <c r="AL16" i="60"/>
  <c r="AL17" i="60"/>
  <c r="AL18" i="60"/>
  <c r="J29" i="60"/>
  <c r="R33" i="60"/>
  <c r="R59" i="60"/>
  <c r="AH83" i="60"/>
  <c r="AL83" i="60"/>
  <c r="P83" i="60"/>
  <c r="N83" i="60"/>
  <c r="L83" i="60"/>
  <c r="J83" i="60"/>
  <c r="H83" i="60"/>
  <c r="H7" i="60"/>
  <c r="X8" i="60"/>
  <c r="P9" i="60"/>
  <c r="P11" i="60"/>
  <c r="AL19" i="60"/>
  <c r="L29" i="60"/>
  <c r="X32" i="60"/>
  <c r="Z36" i="60"/>
  <c r="AB36" i="60"/>
  <c r="T36" i="60"/>
  <c r="AF76" i="60"/>
  <c r="V76" i="60"/>
  <c r="T76" i="60"/>
  <c r="AD76" i="60"/>
  <c r="AB76" i="60"/>
  <c r="Z76" i="60"/>
  <c r="AL43" i="60"/>
  <c r="N43" i="60"/>
  <c r="AH43" i="60"/>
  <c r="L43" i="60"/>
  <c r="H43" i="60"/>
  <c r="F43" i="60"/>
  <c r="H6" i="60"/>
  <c r="P6" i="60"/>
  <c r="V9" i="60"/>
  <c r="V10" i="60"/>
  <c r="V11" i="60"/>
  <c r="V12" i="60"/>
  <c r="V13" i="60"/>
  <c r="V14" i="60"/>
  <c r="V15" i="60"/>
  <c r="V16" i="60"/>
  <c r="AB17" i="60"/>
  <c r="V17" i="60"/>
  <c r="V18" i="60"/>
  <c r="AB19" i="60"/>
  <c r="V19" i="60"/>
  <c r="AB32" i="60"/>
  <c r="AH33" i="60"/>
  <c r="L39" i="60"/>
  <c r="N39" i="60"/>
  <c r="H39" i="60"/>
  <c r="AB42" i="60"/>
  <c r="V53" i="60"/>
  <c r="Z53" i="60"/>
  <c r="X53" i="60"/>
  <c r="T53" i="60"/>
  <c r="F18" i="60"/>
  <c r="AH20" i="60"/>
  <c r="T31" i="60"/>
  <c r="AL33" i="60"/>
  <c r="AB35" i="60"/>
  <c r="Z35" i="60"/>
  <c r="X35" i="60"/>
  <c r="T35" i="60"/>
  <c r="R83" i="60"/>
  <c r="P34" i="60"/>
  <c r="Z39" i="60"/>
  <c r="R43" i="60"/>
  <c r="AD53" i="60"/>
  <c r="AD55" i="60"/>
  <c r="T58" i="60"/>
  <c r="X59" i="60"/>
  <c r="P65" i="60"/>
  <c r="AH65" i="60"/>
  <c r="N66" i="60"/>
  <c r="N74" i="60"/>
  <c r="AI77" i="60"/>
  <c r="AJ77" i="60" s="1"/>
  <c r="X83" i="60"/>
  <c r="Z86" i="60"/>
  <c r="AF110" i="60"/>
  <c r="T110" i="60"/>
  <c r="AB110" i="60"/>
  <c r="Z110" i="60"/>
  <c r="X110" i="60"/>
  <c r="AH55" i="60"/>
  <c r="V58" i="60"/>
  <c r="AI65" i="60"/>
  <c r="AJ65" i="60" s="1"/>
  <c r="R78" i="60"/>
  <c r="AL78" i="60"/>
  <c r="AB86" i="60"/>
  <c r="X43" i="60"/>
  <c r="AB52" i="60"/>
  <c r="F58" i="60"/>
  <c r="X58" i="60"/>
  <c r="AB59" i="60"/>
  <c r="AF62" i="60"/>
  <c r="V62" i="60"/>
  <c r="AL65" i="60"/>
  <c r="R74" i="60"/>
  <c r="L76" i="60"/>
  <c r="P77" i="60"/>
  <c r="AF78" i="60"/>
  <c r="T78" i="60"/>
  <c r="N80" i="60"/>
  <c r="V81" i="60"/>
  <c r="L82" i="60"/>
  <c r="AD82" i="60"/>
  <c r="AB83" i="60"/>
  <c r="R84" i="60"/>
  <c r="Z85" i="60"/>
  <c r="F86" i="60"/>
  <c r="N87" i="60"/>
  <c r="AI88" i="60"/>
  <c r="AJ88" i="60" s="1"/>
  <c r="X96" i="60"/>
  <c r="V97" i="60"/>
  <c r="AB43" i="60"/>
  <c r="J52" i="60"/>
  <c r="F55" i="60"/>
  <c r="H58" i="60"/>
  <c r="F62" i="60"/>
  <c r="X62" i="60"/>
  <c r="AF65" i="60"/>
  <c r="T65" i="60"/>
  <c r="F78" i="60"/>
  <c r="X79" i="60"/>
  <c r="P86" i="60"/>
  <c r="AD86" i="60"/>
  <c r="T98" i="60"/>
  <c r="AI120" i="60"/>
  <c r="AJ120" i="60" s="1"/>
  <c r="R120" i="60"/>
  <c r="AI124" i="60"/>
  <c r="AJ124" i="60" s="1"/>
  <c r="R124" i="60"/>
  <c r="Z173" i="60"/>
  <c r="AB173" i="60"/>
  <c r="AD194" i="60"/>
  <c r="AI194" i="60"/>
  <c r="AJ194" i="60" s="1"/>
  <c r="AH34" i="60"/>
  <c r="L36" i="60"/>
  <c r="AH36" i="60"/>
  <c r="J41" i="60"/>
  <c r="AH41" i="60"/>
  <c r="L52" i="60"/>
  <c r="J58" i="60"/>
  <c r="AD58" i="60"/>
  <c r="H62" i="60"/>
  <c r="Z62" i="60"/>
  <c r="F65" i="60"/>
  <c r="V65" i="60"/>
  <c r="X66" i="60"/>
  <c r="AH74" i="60"/>
  <c r="AI76" i="60"/>
  <c r="AJ76" i="60" s="1"/>
  <c r="H78" i="60"/>
  <c r="Z79" i="60"/>
  <c r="R80" i="60"/>
  <c r="AI82" i="60"/>
  <c r="AJ82" i="60" s="1"/>
  <c r="Z98" i="60"/>
  <c r="AB106" i="60"/>
  <c r="Z106" i="60"/>
  <c r="X106" i="60"/>
  <c r="T106" i="60"/>
  <c r="AB109" i="60"/>
  <c r="Z109" i="60"/>
  <c r="X109" i="60"/>
  <c r="T109" i="60"/>
  <c r="AF149" i="60"/>
  <c r="AB149" i="60"/>
  <c r="Z149" i="60"/>
  <c r="T149" i="60"/>
  <c r="X149" i="60"/>
  <c r="V149" i="60"/>
  <c r="AL34" i="60"/>
  <c r="N36" i="60"/>
  <c r="H38" i="60"/>
  <c r="L41" i="60"/>
  <c r="AL41" i="60"/>
  <c r="N52" i="60"/>
  <c r="AD54" i="60"/>
  <c r="R55" i="60"/>
  <c r="N56" i="60"/>
  <c r="T57" i="60"/>
  <c r="L58" i="60"/>
  <c r="AH58" i="60"/>
  <c r="J62" i="60"/>
  <c r="AD62" i="60"/>
  <c r="H65" i="60"/>
  <c r="X65" i="60"/>
  <c r="Z66" i="60"/>
  <c r="F74" i="60"/>
  <c r="H75" i="60"/>
  <c r="AL76" i="60"/>
  <c r="X77" i="60"/>
  <c r="J78" i="60"/>
  <c r="AB79" i="60"/>
  <c r="AB80" i="60"/>
  <c r="H85" i="60"/>
  <c r="T86" i="60"/>
  <c r="AD98" i="60"/>
  <c r="V110" i="60"/>
  <c r="J34" i="60"/>
  <c r="P36" i="60"/>
  <c r="T39" i="60"/>
  <c r="P41" i="60"/>
  <c r="T55" i="60"/>
  <c r="V57" i="60"/>
  <c r="P58" i="60"/>
  <c r="AL58" i="60"/>
  <c r="T61" i="60"/>
  <c r="L62" i="60"/>
  <c r="AH62" i="60"/>
  <c r="T64" i="60"/>
  <c r="J65" i="60"/>
  <c r="Z65" i="60"/>
  <c r="J66" i="60"/>
  <c r="AB66" i="60"/>
  <c r="H74" i="60"/>
  <c r="J75" i="60"/>
  <c r="H77" i="60"/>
  <c r="Z77" i="60"/>
  <c r="L78" i="60"/>
  <c r="AI79" i="60"/>
  <c r="AJ79" i="60" s="1"/>
  <c r="AD80" i="60"/>
  <c r="T82" i="60"/>
  <c r="AL82" i="60"/>
  <c r="J85" i="60"/>
  <c r="AH85" i="60"/>
  <c r="V86" i="60"/>
  <c r="V88" i="60"/>
  <c r="AD97" i="60"/>
  <c r="AD109" i="60"/>
  <c r="Z154" i="60"/>
  <c r="T154" i="60"/>
  <c r="AB154" i="60"/>
  <c r="AD154" i="60"/>
  <c r="X154" i="60"/>
  <c r="V154" i="60"/>
  <c r="V103" i="60"/>
  <c r="N104" i="60"/>
  <c r="R105" i="60"/>
  <c r="T108" i="60"/>
  <c r="X125" i="60"/>
  <c r="V153" i="60"/>
  <c r="AB153" i="60"/>
  <c r="Z153" i="60"/>
  <c r="X153" i="60"/>
  <c r="AI165" i="60"/>
  <c r="AJ165" i="60" s="1"/>
  <c r="R165" i="60"/>
  <c r="H166" i="60"/>
  <c r="L166" i="60"/>
  <c r="J166" i="60"/>
  <c r="F166" i="60"/>
  <c r="AL166" i="60"/>
  <c r="AD196" i="60"/>
  <c r="T196" i="60"/>
  <c r="AF197" i="60"/>
  <c r="T197" i="60"/>
  <c r="AB197" i="60"/>
  <c r="X197" i="60"/>
  <c r="Z125" i="60"/>
  <c r="AL145" i="60"/>
  <c r="P145" i="60"/>
  <c r="AH145" i="60"/>
  <c r="N145" i="60"/>
  <c r="F145" i="60"/>
  <c r="X100" i="60"/>
  <c r="V101" i="60"/>
  <c r="T102" i="60"/>
  <c r="V105" i="60"/>
  <c r="X108" i="60"/>
  <c r="J110" i="60"/>
  <c r="AD118" i="60"/>
  <c r="F120" i="60"/>
  <c r="AH120" i="60"/>
  <c r="AH121" i="60"/>
  <c r="AB124" i="60"/>
  <c r="H125" i="60"/>
  <c r="AB125" i="60"/>
  <c r="AF132" i="60"/>
  <c r="AB132" i="60"/>
  <c r="AF145" i="60"/>
  <c r="X145" i="60"/>
  <c r="Z147" i="60"/>
  <c r="V147" i="60"/>
  <c r="T147" i="60"/>
  <c r="H150" i="60"/>
  <c r="N150" i="60"/>
  <c r="L150" i="60"/>
  <c r="AL150" i="60"/>
  <c r="J150" i="60"/>
  <c r="T151" i="60"/>
  <c r="N166" i="60"/>
  <c r="AF167" i="60"/>
  <c r="V167" i="60"/>
  <c r="T167" i="60"/>
  <c r="Z167" i="60"/>
  <c r="AD173" i="60"/>
  <c r="AI99" i="60"/>
  <c r="AJ99" i="60" s="1"/>
  <c r="X101" i="60"/>
  <c r="X102" i="60"/>
  <c r="AD103" i="60"/>
  <c r="X105" i="60"/>
  <c r="AB108" i="60"/>
  <c r="N110" i="60"/>
  <c r="AD110" i="60"/>
  <c r="J119" i="60"/>
  <c r="H120" i="60"/>
  <c r="R121" i="60"/>
  <c r="AL121" i="60"/>
  <c r="F124" i="60"/>
  <c r="J125" i="60"/>
  <c r="AH128" i="60"/>
  <c r="AD130" i="60"/>
  <c r="H132" i="60"/>
  <c r="V141" i="60"/>
  <c r="H145" i="60"/>
  <c r="V146" i="60"/>
  <c r="AB146" i="60"/>
  <c r="Z146" i="60"/>
  <c r="X146" i="60"/>
  <c r="V150" i="60"/>
  <c r="Z150" i="60"/>
  <c r="AD151" i="60"/>
  <c r="AI153" i="60"/>
  <c r="AJ153" i="60" s="1"/>
  <c r="P166" i="60"/>
  <c r="V168" i="60"/>
  <c r="AB168" i="60"/>
  <c r="Z168" i="60"/>
  <c r="T168" i="60"/>
  <c r="V197" i="60"/>
  <c r="AB101" i="60"/>
  <c r="Z102" i="60"/>
  <c r="AD106" i="60"/>
  <c r="AH110" i="60"/>
  <c r="P119" i="60"/>
  <c r="AF121" i="60"/>
  <c r="T121" i="60"/>
  <c r="H124" i="60"/>
  <c r="AF124" i="60"/>
  <c r="AD125" i="60"/>
  <c r="AH130" i="60"/>
  <c r="N132" i="60"/>
  <c r="AL143" i="60"/>
  <c r="H143" i="60"/>
  <c r="J145" i="60"/>
  <c r="AI150" i="60"/>
  <c r="AJ150" i="60" s="1"/>
  <c r="R163" i="60"/>
  <c r="AI163" i="60"/>
  <c r="AJ163" i="60" s="1"/>
  <c r="R174" i="60"/>
  <c r="AI174" i="60"/>
  <c r="AJ174" i="60" s="1"/>
  <c r="N187" i="60"/>
  <c r="L187" i="60"/>
  <c r="H187" i="60"/>
  <c r="F187" i="60"/>
  <c r="AL187" i="60"/>
  <c r="Z197" i="60"/>
  <c r="AD101" i="60"/>
  <c r="H108" i="60"/>
  <c r="R110" i="60"/>
  <c r="J118" i="60"/>
  <c r="AI119" i="60"/>
  <c r="AJ119" i="60" s="1"/>
  <c r="L120" i="60"/>
  <c r="F121" i="60"/>
  <c r="V121" i="60"/>
  <c r="J124" i="60"/>
  <c r="AH124" i="60"/>
  <c r="R125" i="60"/>
  <c r="H128" i="60"/>
  <c r="R132" i="60"/>
  <c r="AI132" i="60"/>
  <c r="AJ132" i="60" s="1"/>
  <c r="V140" i="60"/>
  <c r="AI145" i="60"/>
  <c r="AJ145" i="60" s="1"/>
  <c r="AB147" i="60"/>
  <c r="X150" i="60"/>
  <c r="AH165" i="60"/>
  <c r="N165" i="60"/>
  <c r="L165" i="60"/>
  <c r="F165" i="60"/>
  <c r="AF172" i="60"/>
  <c r="T172" i="60"/>
  <c r="AB172" i="60"/>
  <c r="X172" i="60"/>
  <c r="AI193" i="60"/>
  <c r="AJ193" i="60" s="1"/>
  <c r="R193" i="60"/>
  <c r="AD197" i="60"/>
  <c r="H99" i="60"/>
  <c r="J100" i="60"/>
  <c r="H101" i="60"/>
  <c r="AI101" i="60"/>
  <c r="AJ101" i="60" s="1"/>
  <c r="R103" i="60"/>
  <c r="H105" i="60"/>
  <c r="J107" i="60"/>
  <c r="N108" i="60"/>
  <c r="P118" i="60"/>
  <c r="X119" i="60"/>
  <c r="N120" i="60"/>
  <c r="X121" i="60"/>
  <c r="N124" i="60"/>
  <c r="T125" i="60"/>
  <c r="AB126" i="60"/>
  <c r="J128" i="60"/>
  <c r="T129" i="60"/>
  <c r="F130" i="60"/>
  <c r="AH131" i="60"/>
  <c r="T132" i="60"/>
  <c r="J143" i="60"/>
  <c r="AD144" i="60"/>
  <c r="T144" i="60"/>
  <c r="T145" i="60"/>
  <c r="AI146" i="60"/>
  <c r="AJ146" i="60" s="1"/>
  <c r="AB150" i="60"/>
  <c r="AL154" i="60"/>
  <c r="N154" i="60"/>
  <c r="X165" i="60"/>
  <c r="AB165" i="60"/>
  <c r="Z165" i="60"/>
  <c r="X167" i="60"/>
  <c r="AI176" i="60"/>
  <c r="AJ176" i="60" s="1"/>
  <c r="P187" i="60"/>
  <c r="P189" i="60"/>
  <c r="R189" i="60"/>
  <c r="N189" i="60"/>
  <c r="J189" i="60"/>
  <c r="AD143" i="60"/>
  <c r="L146" i="60"/>
  <c r="AL146" i="60"/>
  <c r="J152" i="60"/>
  <c r="AB152" i="60"/>
  <c r="L153" i="60"/>
  <c r="AL153" i="60"/>
  <c r="L163" i="60"/>
  <c r="AL164" i="60"/>
  <c r="AI166" i="60"/>
  <c r="AJ166" i="60" s="1"/>
  <c r="F167" i="60"/>
  <c r="J171" i="60"/>
  <c r="F172" i="60"/>
  <c r="L174" i="60"/>
  <c r="L175" i="60"/>
  <c r="AB176" i="60"/>
  <c r="R188" i="60"/>
  <c r="X166" i="60"/>
  <c r="AF187" i="60"/>
  <c r="T187" i="60"/>
  <c r="AI191" i="60"/>
  <c r="AJ191" i="60" s="1"/>
  <c r="H149" i="60"/>
  <c r="R152" i="60"/>
  <c r="AI152" i="60"/>
  <c r="AJ152" i="60" s="1"/>
  <c r="X163" i="60"/>
  <c r="Z164" i="60"/>
  <c r="Z166" i="60"/>
  <c r="L167" i="60"/>
  <c r="AD167" i="60"/>
  <c r="T171" i="60"/>
  <c r="AI171" i="60"/>
  <c r="AJ171" i="60" s="1"/>
  <c r="AD172" i="60"/>
  <c r="AI175" i="60"/>
  <c r="AJ175" i="60" s="1"/>
  <c r="AL175" i="60"/>
  <c r="V187" i="60"/>
  <c r="AF190" i="60"/>
  <c r="AD193" i="60"/>
  <c r="AH193" i="60"/>
  <c r="J197" i="60"/>
  <c r="AI198" i="60"/>
  <c r="AJ198" i="60" s="1"/>
  <c r="AI154" i="60"/>
  <c r="AJ154" i="60" s="1"/>
  <c r="Z163" i="60"/>
  <c r="AB164" i="60"/>
  <c r="AD165" i="60"/>
  <c r="AB166" i="60"/>
  <c r="R167" i="60"/>
  <c r="AH167" i="60"/>
  <c r="AD168" i="60"/>
  <c r="V171" i="60"/>
  <c r="P172" i="60"/>
  <c r="AF174" i="60"/>
  <c r="X174" i="60"/>
  <c r="AL174" i="60"/>
  <c r="L185" i="60"/>
  <c r="Z187" i="60"/>
  <c r="AI189" i="60"/>
  <c r="AJ189" i="60" s="1"/>
  <c r="X191" i="60"/>
  <c r="F193" i="60"/>
  <c r="R196" i="60"/>
  <c r="N197" i="60"/>
  <c r="T198" i="60"/>
  <c r="R145" i="60"/>
  <c r="AD149" i="60"/>
  <c r="AF152" i="60"/>
  <c r="V152" i="60"/>
  <c r="AB163" i="60"/>
  <c r="AD166" i="60"/>
  <c r="X171" i="60"/>
  <c r="AB187" i="60"/>
  <c r="T192" i="60"/>
  <c r="J193" i="60"/>
  <c r="AF194" i="60"/>
  <c r="Z194" i="60"/>
  <c r="L195" i="60"/>
  <c r="R197" i="60"/>
  <c r="AI197" i="60"/>
  <c r="AJ197" i="60" s="1"/>
  <c r="X198" i="60"/>
  <c r="X199" i="60"/>
  <c r="Z171" i="60"/>
  <c r="H174" i="60"/>
  <c r="AB174" i="60"/>
  <c r="AF175" i="60"/>
  <c r="X175" i="60"/>
  <c r="N176" i="60"/>
  <c r="T177" i="60"/>
  <c r="R185" i="60"/>
  <c r="AD187" i="60"/>
  <c r="T189" i="60"/>
  <c r="T190" i="60"/>
  <c r="AB191" i="60"/>
  <c r="X192" i="60"/>
  <c r="N193" i="60"/>
  <c r="H194" i="60"/>
  <c r="AB194" i="60"/>
  <c r="N195" i="60"/>
  <c r="Z198" i="60"/>
  <c r="AB199" i="60"/>
  <c r="AI43" i="60"/>
  <c r="AJ43" i="60" s="1"/>
  <c r="AI33" i="60"/>
  <c r="AJ33" i="60" s="1"/>
  <c r="AI42" i="60"/>
  <c r="AJ42" i="60" s="1"/>
  <c r="AI36" i="60"/>
  <c r="AJ36" i="60" s="1"/>
  <c r="AI30" i="60"/>
  <c r="AJ30" i="60" s="1"/>
  <c r="AC20" i="60"/>
  <c r="AD20" i="60" s="1"/>
  <c r="AI34" i="60"/>
  <c r="AJ34" i="60" s="1"/>
  <c r="AI41" i="60"/>
  <c r="AJ41" i="60" s="1"/>
  <c r="AI29" i="60"/>
  <c r="AJ29" i="60" s="1"/>
  <c r="AD36" i="60"/>
  <c r="AD43" i="60"/>
  <c r="V8" i="60"/>
  <c r="AD35" i="60"/>
  <c r="AF37" i="60"/>
  <c r="AD42" i="60"/>
  <c r="V20" i="60"/>
  <c r="AI39" i="60"/>
  <c r="AJ39" i="60" s="1"/>
  <c r="AI38" i="60"/>
  <c r="AJ38" i="60" s="1"/>
  <c r="Q7" i="60"/>
  <c r="R104" i="60"/>
  <c r="AI105" i="60"/>
  <c r="AJ105" i="60" s="1"/>
  <c r="AB16" i="60"/>
  <c r="AD105" i="60"/>
  <c r="AI107" i="60"/>
  <c r="AJ107" i="60" s="1"/>
  <c r="AI96" i="60"/>
  <c r="AJ96" i="60" s="1"/>
  <c r="AI100" i="60"/>
  <c r="AJ100" i="60" s="1"/>
  <c r="AF103" i="60"/>
  <c r="AI56" i="60"/>
  <c r="AJ56" i="60" s="1"/>
  <c r="AB10" i="60"/>
  <c r="AB12" i="60"/>
  <c r="AB14" i="60"/>
  <c r="AI60" i="60"/>
  <c r="AJ60" i="60" s="1"/>
  <c r="AF58" i="60"/>
  <c r="AI54" i="60"/>
  <c r="AJ54" i="60" s="1"/>
  <c r="Z7" i="60"/>
  <c r="AC6" i="60"/>
  <c r="AC8" i="60"/>
  <c r="AF8" i="60" s="1"/>
  <c r="AC7" i="60"/>
  <c r="AD7" i="60" s="1"/>
  <c r="R62" i="60"/>
  <c r="Q6" i="60"/>
  <c r="AI55" i="60"/>
  <c r="AJ55" i="60" s="1"/>
  <c r="Q9" i="60"/>
  <c r="Q10" i="60"/>
  <c r="Q11" i="60"/>
  <c r="Q12" i="60"/>
  <c r="Q13" i="60"/>
  <c r="Q14" i="60"/>
  <c r="Q15" i="60"/>
  <c r="Q16" i="60"/>
  <c r="AI58" i="60"/>
  <c r="AJ58" i="60" s="1"/>
  <c r="Q8" i="60"/>
  <c r="F7" i="60"/>
  <c r="F8" i="60"/>
  <c r="AB6" i="60"/>
  <c r="T7" i="60"/>
  <c r="AC10" i="60"/>
  <c r="AD10" i="60" s="1"/>
  <c r="AC12" i="60"/>
  <c r="AD12" i="60" s="1"/>
  <c r="AC14" i="60"/>
  <c r="AD14" i="60" s="1"/>
  <c r="AC16" i="60"/>
  <c r="AD16" i="60" s="1"/>
  <c r="AC17" i="60"/>
  <c r="AD17" i="60" s="1"/>
  <c r="Q18" i="60"/>
  <c r="AC19" i="60"/>
  <c r="AD19" i="60" s="1"/>
  <c r="Q20" i="60"/>
  <c r="T6" i="60"/>
  <c r="J9" i="60"/>
  <c r="AH9" i="60"/>
  <c r="F10" i="60"/>
  <c r="N10" i="60"/>
  <c r="J11" i="60"/>
  <c r="AH11" i="60"/>
  <c r="F12" i="60"/>
  <c r="N12" i="60"/>
  <c r="J13" i="60"/>
  <c r="AH13" i="60"/>
  <c r="F14" i="60"/>
  <c r="N14" i="60"/>
  <c r="J15" i="60"/>
  <c r="AH15" i="60"/>
  <c r="F16" i="60"/>
  <c r="N16" i="60"/>
  <c r="F17" i="60"/>
  <c r="N17" i="60"/>
  <c r="AH18" i="60"/>
  <c r="F19" i="60"/>
  <c r="R29" i="60"/>
  <c r="F30" i="60"/>
  <c r="P30" i="60"/>
  <c r="N30" i="60"/>
  <c r="AL30" i="60"/>
  <c r="J30" i="60"/>
  <c r="N31" i="60"/>
  <c r="AI37" i="60"/>
  <c r="AJ37" i="60" s="1"/>
  <c r="R37" i="60"/>
  <c r="V6" i="60"/>
  <c r="V7" i="60"/>
  <c r="N29" i="60"/>
  <c r="F29" i="60"/>
  <c r="X29" i="60"/>
  <c r="AL29" i="60"/>
  <c r="T30" i="60"/>
  <c r="AD30" i="60"/>
  <c r="Z30" i="60"/>
  <c r="AF30" i="60"/>
  <c r="AI31" i="60"/>
  <c r="AJ31" i="60" s="1"/>
  <c r="R31" i="60"/>
  <c r="AB7" i="60"/>
  <c r="Z8" i="60"/>
  <c r="L9" i="60"/>
  <c r="T9" i="60"/>
  <c r="AB9" i="60"/>
  <c r="H10" i="60"/>
  <c r="P10" i="60"/>
  <c r="X10" i="60"/>
  <c r="L11" i="60"/>
  <c r="T11" i="60"/>
  <c r="AB11" i="60"/>
  <c r="H12" i="60"/>
  <c r="P12" i="60"/>
  <c r="X12" i="60"/>
  <c r="L13" i="60"/>
  <c r="T13" i="60"/>
  <c r="AB13" i="60"/>
  <c r="H14" i="60"/>
  <c r="P14" i="60"/>
  <c r="X14" i="60"/>
  <c r="L15" i="60"/>
  <c r="T15" i="60"/>
  <c r="AB15" i="60"/>
  <c r="H16" i="60"/>
  <c r="P16" i="60"/>
  <c r="X16" i="60"/>
  <c r="H17" i="60"/>
  <c r="P17" i="60"/>
  <c r="X17" i="60"/>
  <c r="L18" i="60"/>
  <c r="T18" i="60"/>
  <c r="AB18" i="60"/>
  <c r="H19" i="60"/>
  <c r="P19" i="60"/>
  <c r="X19" i="60"/>
  <c r="T20" i="60"/>
  <c r="AB20" i="60"/>
  <c r="Z29" i="60"/>
  <c r="H30" i="60"/>
  <c r="AH30" i="60"/>
  <c r="F32" i="60"/>
  <c r="AH32" i="60"/>
  <c r="P32" i="60"/>
  <c r="N32" i="60"/>
  <c r="AL32" i="60"/>
  <c r="J32" i="60"/>
  <c r="AF32" i="60"/>
  <c r="AI52" i="60"/>
  <c r="AJ52" i="60" s="1"/>
  <c r="R52" i="60"/>
  <c r="X6" i="60"/>
  <c r="T8" i="60"/>
  <c r="AC11" i="60"/>
  <c r="AD11" i="60" s="1"/>
  <c r="AC13" i="60"/>
  <c r="AD13" i="60" s="1"/>
  <c r="AC15" i="60"/>
  <c r="AD15" i="60" s="1"/>
  <c r="Q17" i="60"/>
  <c r="AC18" i="60"/>
  <c r="AD18" i="60" s="1"/>
  <c r="Q19" i="60"/>
  <c r="L30" i="60"/>
  <c r="N54" i="60"/>
  <c r="AL54" i="60"/>
  <c r="L54" i="60"/>
  <c r="J54" i="60"/>
  <c r="H54" i="60"/>
  <c r="R54" i="60"/>
  <c r="P54" i="60"/>
  <c r="AH54" i="60"/>
  <c r="F54" i="60"/>
  <c r="P64" i="60"/>
  <c r="N64" i="60"/>
  <c r="AL64" i="60"/>
  <c r="L64" i="60"/>
  <c r="J64" i="60"/>
  <c r="H64" i="60"/>
  <c r="AH64" i="60"/>
  <c r="F64" i="60"/>
  <c r="AB8" i="60"/>
  <c r="AC9" i="60"/>
  <c r="AD9" i="60" s="1"/>
  <c r="F9" i="60"/>
  <c r="N9" i="60"/>
  <c r="J10" i="60"/>
  <c r="AH10" i="60"/>
  <c r="F11" i="60"/>
  <c r="N11" i="60"/>
  <c r="J12" i="60"/>
  <c r="AH12" i="60"/>
  <c r="F13" i="60"/>
  <c r="N13" i="60"/>
  <c r="J14" i="60"/>
  <c r="AH14" i="60"/>
  <c r="F15" i="60"/>
  <c r="N15" i="60"/>
  <c r="J16" i="60"/>
  <c r="AH16" i="60"/>
  <c r="AH17" i="60"/>
  <c r="L31" i="60"/>
  <c r="F31" i="60"/>
  <c r="AH31" i="60"/>
  <c r="P31" i="60"/>
  <c r="E21" i="60"/>
  <c r="AD29" i="60"/>
  <c r="R30" i="60"/>
  <c r="L32" i="60"/>
  <c r="AI53" i="60"/>
  <c r="AJ53" i="60" s="1"/>
  <c r="R53" i="60"/>
  <c r="X7" i="60"/>
  <c r="H9" i="60"/>
  <c r="X9" i="60"/>
  <c r="L10" i="60"/>
  <c r="T10" i="60"/>
  <c r="H11" i="60"/>
  <c r="X11" i="60"/>
  <c r="L12" i="60"/>
  <c r="T12" i="60"/>
  <c r="H13" i="60"/>
  <c r="X13" i="60"/>
  <c r="L14" i="60"/>
  <c r="T14" i="60"/>
  <c r="H15" i="60"/>
  <c r="X15" i="60"/>
  <c r="L16" i="60"/>
  <c r="T16" i="60"/>
  <c r="L17" i="60"/>
  <c r="T17" i="60"/>
  <c r="H18" i="60"/>
  <c r="X18" i="60"/>
  <c r="L19" i="60"/>
  <c r="T19" i="60"/>
  <c r="X20" i="60"/>
  <c r="AF29" i="60"/>
  <c r="H31" i="60"/>
  <c r="AF31" i="60"/>
  <c r="AI32" i="60"/>
  <c r="AJ32" i="60" s="1"/>
  <c r="R32" i="60"/>
  <c r="P37" i="60"/>
  <c r="N37" i="60"/>
  <c r="L37" i="60"/>
  <c r="AL37" i="60"/>
  <c r="J37" i="60"/>
  <c r="H37" i="60"/>
  <c r="F37" i="60"/>
  <c r="AH37" i="60"/>
  <c r="Z32" i="60"/>
  <c r="L33" i="60"/>
  <c r="AB33" i="60"/>
  <c r="AF34" i="60"/>
  <c r="H35" i="60"/>
  <c r="J38" i="60"/>
  <c r="Z38" i="60"/>
  <c r="AL38" i="60"/>
  <c r="P39" i="60"/>
  <c r="AB40" i="60"/>
  <c r="AF41" i="60"/>
  <c r="H42" i="60"/>
  <c r="AL52" i="60"/>
  <c r="AB54" i="60"/>
  <c r="Z54" i="60"/>
  <c r="X54" i="60"/>
  <c r="V54" i="60"/>
  <c r="AF54" i="60"/>
  <c r="J35" i="60"/>
  <c r="AL35" i="60"/>
  <c r="L38" i="60"/>
  <c r="AB38" i="60"/>
  <c r="AF39" i="60"/>
  <c r="AL42" i="60"/>
  <c r="P61" i="60"/>
  <c r="N61" i="60"/>
  <c r="AL61" i="60"/>
  <c r="L61" i="60"/>
  <c r="J61" i="60"/>
  <c r="H61" i="60"/>
  <c r="AH61" i="60"/>
  <c r="F61" i="60"/>
  <c r="AI64" i="60"/>
  <c r="AJ64" i="60" s="1"/>
  <c r="R64" i="60"/>
  <c r="P33" i="60"/>
  <c r="AD33" i="60"/>
  <c r="F34" i="60"/>
  <c r="T34" i="60"/>
  <c r="L35" i="60"/>
  <c r="AF36" i="60"/>
  <c r="X37" i="60"/>
  <c r="N38" i="60"/>
  <c r="R39" i="60"/>
  <c r="AH39" i="60"/>
  <c r="P40" i="60"/>
  <c r="AD40" i="60"/>
  <c r="F41" i="60"/>
  <c r="T41" i="60"/>
  <c r="L42" i="60"/>
  <c r="AF43" i="60"/>
  <c r="F52" i="60"/>
  <c r="J53" i="60"/>
  <c r="H53" i="60"/>
  <c r="AH53" i="60"/>
  <c r="F53" i="60"/>
  <c r="P55" i="60"/>
  <c r="N55" i="60"/>
  <c r="AL55" i="60"/>
  <c r="L55" i="60"/>
  <c r="J55" i="60"/>
  <c r="P81" i="60"/>
  <c r="N81" i="60"/>
  <c r="AL81" i="60"/>
  <c r="L81" i="60"/>
  <c r="J81" i="60"/>
  <c r="H81" i="60"/>
  <c r="AH81" i="60"/>
  <c r="F81" i="60"/>
  <c r="AI98" i="60"/>
  <c r="AJ98" i="60" s="1"/>
  <c r="R98" i="60"/>
  <c r="AB120" i="60"/>
  <c r="Z120" i="60"/>
  <c r="X120" i="60"/>
  <c r="V120" i="60"/>
  <c r="T120" i="60"/>
  <c r="AF120" i="60"/>
  <c r="AD120" i="60"/>
  <c r="AD32" i="60"/>
  <c r="AF33" i="60"/>
  <c r="H34" i="60"/>
  <c r="X34" i="60"/>
  <c r="N35" i="60"/>
  <c r="P38" i="60"/>
  <c r="AD38" i="60"/>
  <c r="F39" i="60"/>
  <c r="AF40" i="60"/>
  <c r="H41" i="60"/>
  <c r="X41" i="60"/>
  <c r="N42" i="60"/>
  <c r="P57" i="60"/>
  <c r="N57" i="60"/>
  <c r="AL57" i="60"/>
  <c r="L57" i="60"/>
  <c r="J57" i="60"/>
  <c r="H57" i="60"/>
  <c r="AH57" i="60"/>
  <c r="F57" i="60"/>
  <c r="AI61" i="60"/>
  <c r="AJ61" i="60" s="1"/>
  <c r="R61" i="60"/>
  <c r="AD74" i="60"/>
  <c r="AB74" i="60"/>
  <c r="Z74" i="60"/>
  <c r="X74" i="60"/>
  <c r="V74" i="60"/>
  <c r="T74" i="60"/>
  <c r="AF74" i="60"/>
  <c r="AD75" i="60"/>
  <c r="AB75" i="60"/>
  <c r="Z75" i="60"/>
  <c r="X75" i="60"/>
  <c r="V75" i="60"/>
  <c r="T75" i="60"/>
  <c r="AF75" i="60"/>
  <c r="AF38" i="60"/>
  <c r="AI81" i="60"/>
  <c r="AJ81" i="60" s="1"/>
  <c r="R81" i="60"/>
  <c r="T33" i="60"/>
  <c r="AF35" i="60"/>
  <c r="R38" i="60"/>
  <c r="AH38" i="60"/>
  <c r="J39" i="60"/>
  <c r="AL39" i="60"/>
  <c r="T40" i="60"/>
  <c r="AF42" i="60"/>
  <c r="AI57" i="60"/>
  <c r="AJ57" i="60" s="1"/>
  <c r="R57" i="60"/>
  <c r="P106" i="60"/>
  <c r="N106" i="60"/>
  <c r="AL106" i="60"/>
  <c r="L106" i="60"/>
  <c r="J106" i="60"/>
  <c r="H106" i="60"/>
  <c r="AH106" i="60"/>
  <c r="F106" i="60"/>
  <c r="H33" i="60"/>
  <c r="J36" i="60"/>
  <c r="H40" i="60"/>
  <c r="J43" i="60"/>
  <c r="P52" i="60"/>
  <c r="AH52" i="60"/>
  <c r="AL53" i="60"/>
  <c r="AL88" i="60"/>
  <c r="L88" i="60"/>
  <c r="P88" i="60"/>
  <c r="N88" i="60"/>
  <c r="J88" i="60"/>
  <c r="H88" i="60"/>
  <c r="F88" i="60"/>
  <c r="AF55" i="60"/>
  <c r="P56" i="60"/>
  <c r="AF57" i="60"/>
  <c r="P60" i="60"/>
  <c r="AF61" i="60"/>
  <c r="P63" i="60"/>
  <c r="AF64" i="60"/>
  <c r="P80" i="60"/>
  <c r="AF81" i="60"/>
  <c r="P84" i="60"/>
  <c r="R86" i="60"/>
  <c r="AH86" i="60"/>
  <c r="T88" i="60"/>
  <c r="P96" i="60"/>
  <c r="AI97" i="60"/>
  <c r="AJ97" i="60" s="1"/>
  <c r="AD60" i="60"/>
  <c r="AD63" i="60"/>
  <c r="T81" i="60"/>
  <c r="AD84" i="60"/>
  <c r="R96" i="60"/>
  <c r="Z99" i="60"/>
  <c r="X99" i="60"/>
  <c r="T99" i="60"/>
  <c r="AD99" i="60"/>
  <c r="AF99" i="60"/>
  <c r="AI106" i="60"/>
  <c r="AJ106" i="60" s="1"/>
  <c r="R106" i="60"/>
  <c r="P109" i="60"/>
  <c r="N109" i="60"/>
  <c r="AL109" i="60"/>
  <c r="L109" i="60"/>
  <c r="J109" i="60"/>
  <c r="H109" i="60"/>
  <c r="AH109" i="60"/>
  <c r="F109" i="60"/>
  <c r="R56" i="60"/>
  <c r="AF56" i="60"/>
  <c r="R60" i="60"/>
  <c r="AF60" i="60"/>
  <c r="R63" i="60"/>
  <c r="AF63" i="60"/>
  <c r="AF80" i="60"/>
  <c r="AF84" i="60"/>
  <c r="AH96" i="60"/>
  <c r="F96" i="60"/>
  <c r="J98" i="60"/>
  <c r="H98" i="60"/>
  <c r="N98" i="60"/>
  <c r="AF52" i="60"/>
  <c r="AF53" i="60"/>
  <c r="X55" i="60"/>
  <c r="F56" i="60"/>
  <c r="T56" i="60"/>
  <c r="AH56" i="60"/>
  <c r="X57" i="60"/>
  <c r="AB58" i="60"/>
  <c r="AD59" i="60"/>
  <c r="F60" i="60"/>
  <c r="T60" i="60"/>
  <c r="AH60" i="60"/>
  <c r="X61" i="60"/>
  <c r="AB62" i="60"/>
  <c r="F63" i="60"/>
  <c r="T63" i="60"/>
  <c r="AH63" i="60"/>
  <c r="X64" i="60"/>
  <c r="AB65" i="60"/>
  <c r="AD66" i="60"/>
  <c r="L74" i="60"/>
  <c r="AL74" i="60"/>
  <c r="L75" i="60"/>
  <c r="AL75" i="60"/>
  <c r="P76" i="60"/>
  <c r="AD77" i="60"/>
  <c r="AB78" i="60"/>
  <c r="AD79" i="60"/>
  <c r="F80" i="60"/>
  <c r="T80" i="60"/>
  <c r="AH80" i="60"/>
  <c r="X81" i="60"/>
  <c r="AB82" i="60"/>
  <c r="AD83" i="60"/>
  <c r="F84" i="60"/>
  <c r="T84" i="60"/>
  <c r="AH84" i="60"/>
  <c r="R85" i="60"/>
  <c r="AF85" i="60"/>
  <c r="H86" i="60"/>
  <c r="AL86" i="60"/>
  <c r="AI87" i="60"/>
  <c r="AJ87" i="60" s="1"/>
  <c r="AF87" i="60"/>
  <c r="AB88" i="60"/>
  <c r="AI109" i="60"/>
  <c r="AJ109" i="60" s="1"/>
  <c r="R109" i="60"/>
  <c r="AD128" i="60"/>
  <c r="AB128" i="60"/>
  <c r="Z128" i="60"/>
  <c r="V128" i="60"/>
  <c r="T128" i="60"/>
  <c r="X128" i="60"/>
  <c r="AF128" i="60"/>
  <c r="Z55" i="60"/>
  <c r="H56" i="60"/>
  <c r="V56" i="60"/>
  <c r="Z57" i="60"/>
  <c r="AF59" i="60"/>
  <c r="H60" i="60"/>
  <c r="V60" i="60"/>
  <c r="Z61" i="60"/>
  <c r="H63" i="60"/>
  <c r="V63" i="60"/>
  <c r="Z64" i="60"/>
  <c r="AF66" i="60"/>
  <c r="AF77" i="60"/>
  <c r="AF79" i="60"/>
  <c r="H80" i="60"/>
  <c r="V80" i="60"/>
  <c r="Z81" i="60"/>
  <c r="AF83" i="60"/>
  <c r="H84" i="60"/>
  <c r="V84" i="60"/>
  <c r="T85" i="60"/>
  <c r="J86" i="60"/>
  <c r="R87" i="60"/>
  <c r="AH87" i="60"/>
  <c r="H96" i="60"/>
  <c r="AH97" i="60"/>
  <c r="F97" i="60"/>
  <c r="P97" i="60"/>
  <c r="J97" i="60"/>
  <c r="F98" i="60"/>
  <c r="AH98" i="60"/>
  <c r="P102" i="60"/>
  <c r="N102" i="60"/>
  <c r="AL102" i="60"/>
  <c r="L102" i="60"/>
  <c r="J102" i="60"/>
  <c r="H102" i="60"/>
  <c r="AH102" i="60"/>
  <c r="F102" i="60"/>
  <c r="AI118" i="60"/>
  <c r="AJ118" i="60" s="1"/>
  <c r="H122" i="60"/>
  <c r="AL122" i="60"/>
  <c r="AH122" i="60"/>
  <c r="P122" i="60"/>
  <c r="N122" i="60"/>
  <c r="L122" i="60"/>
  <c r="J122" i="60"/>
  <c r="F122" i="60"/>
  <c r="N123" i="60"/>
  <c r="AL123" i="60"/>
  <c r="L123" i="60"/>
  <c r="H123" i="60"/>
  <c r="AH123" i="60"/>
  <c r="P123" i="60"/>
  <c r="J123" i="60"/>
  <c r="F123" i="60"/>
  <c r="J56" i="60"/>
  <c r="X56" i="60"/>
  <c r="F59" i="60"/>
  <c r="T59" i="60"/>
  <c r="J60" i="60"/>
  <c r="X60" i="60"/>
  <c r="J63" i="60"/>
  <c r="X63" i="60"/>
  <c r="F66" i="60"/>
  <c r="T66" i="60"/>
  <c r="F77" i="60"/>
  <c r="T77" i="60"/>
  <c r="F79" i="60"/>
  <c r="T79" i="60"/>
  <c r="J80" i="60"/>
  <c r="X80" i="60"/>
  <c r="F83" i="60"/>
  <c r="T83" i="60"/>
  <c r="J84" i="60"/>
  <c r="X84" i="60"/>
  <c r="F85" i="60"/>
  <c r="V85" i="60"/>
  <c r="L86" i="60"/>
  <c r="T87" i="60"/>
  <c r="J96" i="60"/>
  <c r="L98" i="60"/>
  <c r="AL98" i="60"/>
  <c r="L56" i="60"/>
  <c r="L60" i="60"/>
  <c r="L63" i="60"/>
  <c r="F76" i="60"/>
  <c r="L80" i="60"/>
  <c r="L84" i="60"/>
  <c r="F87" i="60"/>
  <c r="AL87" i="60"/>
  <c r="AF88" i="60"/>
  <c r="L96" i="60"/>
  <c r="H97" i="60"/>
  <c r="P98" i="60"/>
  <c r="V99" i="60"/>
  <c r="AI102" i="60"/>
  <c r="AJ102" i="60" s="1"/>
  <c r="R102" i="60"/>
  <c r="AB98" i="60"/>
  <c r="P99" i="60"/>
  <c r="L100" i="60"/>
  <c r="Z100" i="60"/>
  <c r="AL100" i="60"/>
  <c r="P101" i="60"/>
  <c r="AF102" i="60"/>
  <c r="AI103" i="60"/>
  <c r="AJ103" i="60" s="1"/>
  <c r="L104" i="60"/>
  <c r="Z104" i="60"/>
  <c r="AL104" i="60"/>
  <c r="P105" i="60"/>
  <c r="AF106" i="60"/>
  <c r="L107" i="60"/>
  <c r="Z107" i="60"/>
  <c r="AL107" i="60"/>
  <c r="P108" i="60"/>
  <c r="AF109" i="60"/>
  <c r="AI110" i="60"/>
  <c r="AJ110" i="60" s="1"/>
  <c r="AI121" i="60"/>
  <c r="AJ121" i="60" s="1"/>
  <c r="AB123" i="60"/>
  <c r="Z123" i="60"/>
  <c r="V123" i="60"/>
  <c r="AI127" i="60"/>
  <c r="AJ127" i="60" s="1"/>
  <c r="R127" i="60"/>
  <c r="P140" i="60"/>
  <c r="N140" i="60"/>
  <c r="AL140" i="60"/>
  <c r="L140" i="60"/>
  <c r="J140" i="60"/>
  <c r="H140" i="60"/>
  <c r="AH140" i="60"/>
  <c r="F140" i="60"/>
  <c r="AI141" i="60"/>
  <c r="AJ141" i="60" s="1"/>
  <c r="R141" i="60"/>
  <c r="AB100" i="60"/>
  <c r="AB104" i="60"/>
  <c r="N107" i="60"/>
  <c r="AB107" i="60"/>
  <c r="AF118" i="60"/>
  <c r="R119" i="60"/>
  <c r="AF119" i="60"/>
  <c r="J129" i="60"/>
  <c r="H129" i="60"/>
  <c r="AH129" i="60"/>
  <c r="F129" i="60"/>
  <c r="P129" i="60"/>
  <c r="N129" i="60"/>
  <c r="P100" i="60"/>
  <c r="AF101" i="60"/>
  <c r="V102" i="60"/>
  <c r="L103" i="60"/>
  <c r="Z103" i="60"/>
  <c r="P104" i="60"/>
  <c r="AF105" i="60"/>
  <c r="V106" i="60"/>
  <c r="P107" i="60"/>
  <c r="R108" i="60"/>
  <c r="AF108" i="60"/>
  <c r="V109" i="60"/>
  <c r="L110" i="60"/>
  <c r="F118" i="60"/>
  <c r="T118" i="60"/>
  <c r="AH118" i="60"/>
  <c r="F119" i="60"/>
  <c r="T119" i="60"/>
  <c r="AH119" i="60"/>
  <c r="AF123" i="60"/>
  <c r="AI126" i="60"/>
  <c r="AJ126" i="60" s="1"/>
  <c r="R126" i="60"/>
  <c r="AI140" i="60"/>
  <c r="AJ140" i="60" s="1"/>
  <c r="R140" i="60"/>
  <c r="AF98" i="60"/>
  <c r="F99" i="60"/>
  <c r="AH99" i="60"/>
  <c r="AD100" i="60"/>
  <c r="F101" i="60"/>
  <c r="AH101" i="60"/>
  <c r="AD104" i="60"/>
  <c r="F105" i="60"/>
  <c r="AH105" i="60"/>
  <c r="AD107" i="60"/>
  <c r="F108" i="60"/>
  <c r="AH108" i="60"/>
  <c r="H118" i="60"/>
  <c r="V118" i="60"/>
  <c r="H119" i="60"/>
  <c r="V119" i="60"/>
  <c r="AI125" i="60"/>
  <c r="AJ125" i="60" s="1"/>
  <c r="N127" i="60"/>
  <c r="AL127" i="60"/>
  <c r="L127" i="60"/>
  <c r="H127" i="60"/>
  <c r="L129" i="60"/>
  <c r="AL129" i="60"/>
  <c r="AI144" i="60"/>
  <c r="AJ144" i="60" s="1"/>
  <c r="R144" i="60"/>
  <c r="AF100" i="60"/>
  <c r="AF104" i="60"/>
  <c r="AF107" i="60"/>
  <c r="AI123" i="60"/>
  <c r="AJ123" i="60" s="1"/>
  <c r="AH127" i="60"/>
  <c r="AI129" i="60"/>
  <c r="AJ129" i="60" s="1"/>
  <c r="R129" i="60"/>
  <c r="AF96" i="60"/>
  <c r="AF97" i="60"/>
  <c r="V98" i="60"/>
  <c r="J99" i="60"/>
  <c r="F100" i="60"/>
  <c r="T100" i="60"/>
  <c r="AH100" i="60"/>
  <c r="J101" i="60"/>
  <c r="F104" i="60"/>
  <c r="T104" i="60"/>
  <c r="AH104" i="60"/>
  <c r="J105" i="60"/>
  <c r="F107" i="60"/>
  <c r="T107" i="60"/>
  <c r="AH107" i="60"/>
  <c r="J108" i="60"/>
  <c r="L118" i="60"/>
  <c r="Z118" i="60"/>
  <c r="AL118" i="60"/>
  <c r="L119" i="60"/>
  <c r="Z119" i="60"/>
  <c r="AL119" i="60"/>
  <c r="R123" i="60"/>
  <c r="J126" i="60"/>
  <c r="H126" i="60"/>
  <c r="P126" i="60"/>
  <c r="F127" i="60"/>
  <c r="L99" i="60"/>
  <c r="L101" i="60"/>
  <c r="L105" i="60"/>
  <c r="L108" i="60"/>
  <c r="AI122" i="60"/>
  <c r="AJ122" i="60" s="1"/>
  <c r="R122" i="60"/>
  <c r="T123" i="60"/>
  <c r="AD124" i="60"/>
  <c r="Z124" i="60"/>
  <c r="V124" i="60"/>
  <c r="AH125" i="60"/>
  <c r="F125" i="60"/>
  <c r="P125" i="60"/>
  <c r="AL125" i="60"/>
  <c r="L125" i="60"/>
  <c r="J127" i="60"/>
  <c r="AD131" i="60"/>
  <c r="AB131" i="60"/>
  <c r="Z131" i="60"/>
  <c r="X131" i="60"/>
  <c r="V131" i="60"/>
  <c r="T131" i="60"/>
  <c r="AF131" i="60"/>
  <c r="P141" i="60"/>
  <c r="N141" i="60"/>
  <c r="AL141" i="60"/>
  <c r="L141" i="60"/>
  <c r="J141" i="60"/>
  <c r="H141" i="60"/>
  <c r="AH141" i="60"/>
  <c r="F141" i="60"/>
  <c r="J132" i="60"/>
  <c r="AF140" i="60"/>
  <c r="AF141" i="60"/>
  <c r="AF127" i="60"/>
  <c r="R130" i="60"/>
  <c r="AF130" i="60"/>
  <c r="L132" i="60"/>
  <c r="AL132" i="60"/>
  <c r="T140" i="60"/>
  <c r="T141" i="60"/>
  <c r="L143" i="60"/>
  <c r="P151" i="60"/>
  <c r="N151" i="60"/>
  <c r="AL151" i="60"/>
  <c r="L151" i="60"/>
  <c r="J151" i="60"/>
  <c r="H151" i="60"/>
  <c r="AH151" i="60"/>
  <c r="F151" i="60"/>
  <c r="AL147" i="60"/>
  <c r="L147" i="60"/>
  <c r="J147" i="60"/>
  <c r="H147" i="60"/>
  <c r="AH147" i="60"/>
  <c r="F147" i="60"/>
  <c r="P147" i="60"/>
  <c r="AF122" i="60"/>
  <c r="L124" i="60"/>
  <c r="AL124" i="60"/>
  <c r="AF126" i="60"/>
  <c r="V127" i="60"/>
  <c r="L128" i="60"/>
  <c r="AL128" i="60"/>
  <c r="AF129" i="60"/>
  <c r="H130" i="60"/>
  <c r="V130" i="60"/>
  <c r="L131" i="60"/>
  <c r="AL131" i="60"/>
  <c r="P132" i="60"/>
  <c r="X140" i="60"/>
  <c r="X141" i="60"/>
  <c r="P143" i="60"/>
  <c r="AI151" i="60"/>
  <c r="AJ151" i="60" s="1"/>
  <c r="R151" i="60"/>
  <c r="J130" i="60"/>
  <c r="Z140" i="60"/>
  <c r="Z141" i="60"/>
  <c r="AH143" i="60"/>
  <c r="P144" i="60"/>
  <c r="N144" i="60"/>
  <c r="AL144" i="60"/>
  <c r="L144" i="60"/>
  <c r="J144" i="60"/>
  <c r="H144" i="60"/>
  <c r="AF144" i="60"/>
  <c r="N147" i="60"/>
  <c r="P148" i="60"/>
  <c r="N148" i="60"/>
  <c r="AL148" i="60"/>
  <c r="L148" i="60"/>
  <c r="J148" i="60"/>
  <c r="H148" i="60"/>
  <c r="AH148" i="60"/>
  <c r="F148" i="60"/>
  <c r="Z127" i="60"/>
  <c r="L130" i="60"/>
  <c r="Z130" i="60"/>
  <c r="AL130" i="60"/>
  <c r="AF143" i="60"/>
  <c r="Z143" i="60"/>
  <c r="R143" i="60"/>
  <c r="AB144" i="60"/>
  <c r="Z144" i="60"/>
  <c r="X144" i="60"/>
  <c r="V144" i="60"/>
  <c r="AH144" i="60"/>
  <c r="F132" i="60"/>
  <c r="F143" i="60"/>
  <c r="F144" i="60"/>
  <c r="AI148" i="60"/>
  <c r="AJ148" i="60" s="1"/>
  <c r="R148" i="60"/>
  <c r="AF148" i="60"/>
  <c r="AF151" i="60"/>
  <c r="P154" i="60"/>
  <c r="P177" i="60"/>
  <c r="N177" i="60"/>
  <c r="AL177" i="60"/>
  <c r="L177" i="60"/>
  <c r="J177" i="60"/>
  <c r="H177" i="60"/>
  <c r="AH177" i="60"/>
  <c r="F177" i="60"/>
  <c r="L145" i="60"/>
  <c r="Z145" i="60"/>
  <c r="P146" i="60"/>
  <c r="R147" i="60"/>
  <c r="AF147" i="60"/>
  <c r="V148" i="60"/>
  <c r="L149" i="60"/>
  <c r="P150" i="60"/>
  <c r="V151" i="60"/>
  <c r="L152" i="60"/>
  <c r="P153" i="60"/>
  <c r="R154" i="60"/>
  <c r="AF154" i="60"/>
  <c r="N163" i="60"/>
  <c r="N164" i="60"/>
  <c r="AI177" i="60"/>
  <c r="AJ177" i="60" s="1"/>
  <c r="R177" i="60"/>
  <c r="AD146" i="60"/>
  <c r="X148" i="60"/>
  <c r="AD150" i="60"/>
  <c r="X151" i="60"/>
  <c r="AD153" i="60"/>
  <c r="F154" i="60"/>
  <c r="AH154" i="60"/>
  <c r="P163" i="60"/>
  <c r="P164" i="60"/>
  <c r="AF165" i="60"/>
  <c r="P170" i="60"/>
  <c r="N170" i="60"/>
  <c r="AL170" i="60"/>
  <c r="L170" i="60"/>
  <c r="J170" i="60"/>
  <c r="H170" i="60"/>
  <c r="AH170" i="60"/>
  <c r="F170" i="60"/>
  <c r="R146" i="60"/>
  <c r="AF146" i="60"/>
  <c r="Z148" i="60"/>
  <c r="R150" i="60"/>
  <c r="AF150" i="60"/>
  <c r="Z151" i="60"/>
  <c r="R153" i="60"/>
  <c r="AF153" i="60"/>
  <c r="H154" i="60"/>
  <c r="F146" i="60"/>
  <c r="T146" i="60"/>
  <c r="AH146" i="60"/>
  <c r="F150" i="60"/>
  <c r="T150" i="60"/>
  <c r="AH150" i="60"/>
  <c r="F153" i="60"/>
  <c r="T153" i="60"/>
  <c r="AH153" i="60"/>
  <c r="J154" i="60"/>
  <c r="AF163" i="60"/>
  <c r="AF164" i="60"/>
  <c r="H165" i="60"/>
  <c r="V165" i="60"/>
  <c r="AI170" i="60"/>
  <c r="AJ170" i="60" s="1"/>
  <c r="R170" i="60"/>
  <c r="L154" i="60"/>
  <c r="F163" i="60"/>
  <c r="F164" i="60"/>
  <c r="J165" i="60"/>
  <c r="P169" i="60"/>
  <c r="AF170" i="60"/>
  <c r="P173" i="60"/>
  <c r="P176" i="60"/>
  <c r="AF177" i="60"/>
  <c r="AI188" i="60"/>
  <c r="AJ188" i="60" s="1"/>
  <c r="AH190" i="60"/>
  <c r="F190" i="60"/>
  <c r="P190" i="60"/>
  <c r="N190" i="60"/>
  <c r="AL190" i="60"/>
  <c r="L190" i="60"/>
  <c r="H190" i="60"/>
  <c r="AI185" i="60"/>
  <c r="P186" i="60"/>
  <c r="N186" i="60"/>
  <c r="J186" i="60"/>
  <c r="AH186" i="60"/>
  <c r="F186" i="60"/>
  <c r="N192" i="60"/>
  <c r="AL192" i="60"/>
  <c r="L192" i="60"/>
  <c r="J192" i="60"/>
  <c r="H192" i="60"/>
  <c r="AH192" i="60"/>
  <c r="F192" i="60"/>
  <c r="P192" i="60"/>
  <c r="N199" i="60"/>
  <c r="AL199" i="60"/>
  <c r="L199" i="60"/>
  <c r="J199" i="60"/>
  <c r="H199" i="60"/>
  <c r="AH199" i="60"/>
  <c r="F199" i="60"/>
  <c r="P199" i="60"/>
  <c r="R169" i="60"/>
  <c r="AF169" i="60"/>
  <c r="V170" i="60"/>
  <c r="R173" i="60"/>
  <c r="AF173" i="60"/>
  <c r="R176" i="60"/>
  <c r="AF176" i="60"/>
  <c r="V177" i="60"/>
  <c r="AB186" i="60"/>
  <c r="X186" i="60"/>
  <c r="T186" i="60"/>
  <c r="AD186" i="60"/>
  <c r="N167" i="60"/>
  <c r="F169" i="60"/>
  <c r="T169" i="60"/>
  <c r="AH169" i="60"/>
  <c r="X170" i="60"/>
  <c r="N171" i="60"/>
  <c r="F173" i="60"/>
  <c r="T173" i="60"/>
  <c r="AH173" i="60"/>
  <c r="N174" i="60"/>
  <c r="F176" i="60"/>
  <c r="T176" i="60"/>
  <c r="AH176" i="60"/>
  <c r="X177" i="60"/>
  <c r="N185" i="60"/>
  <c r="AH185" i="60"/>
  <c r="F185" i="60"/>
  <c r="AL185" i="60"/>
  <c r="H186" i="60"/>
  <c r="AF186" i="60"/>
  <c r="AH188" i="60"/>
  <c r="F188" i="60"/>
  <c r="P188" i="60"/>
  <c r="P200" i="60" s="1"/>
  <c r="AL188" i="60"/>
  <c r="L188" i="60"/>
  <c r="R190" i="60"/>
  <c r="AI190" i="60"/>
  <c r="AJ190" i="60" s="1"/>
  <c r="AI192" i="60"/>
  <c r="AJ192" i="60" s="1"/>
  <c r="R192" i="60"/>
  <c r="AI199" i="60"/>
  <c r="AJ199" i="60" s="1"/>
  <c r="R199" i="60"/>
  <c r="R166" i="60"/>
  <c r="AF166" i="60"/>
  <c r="R168" i="60"/>
  <c r="AF168" i="60"/>
  <c r="H169" i="60"/>
  <c r="V169" i="60"/>
  <c r="Z170" i="60"/>
  <c r="R172" i="60"/>
  <c r="H173" i="60"/>
  <c r="V173" i="60"/>
  <c r="R175" i="60"/>
  <c r="H176" i="60"/>
  <c r="V176" i="60"/>
  <c r="Z177" i="60"/>
  <c r="AB185" i="60"/>
  <c r="T185" i="60"/>
  <c r="X185" i="60"/>
  <c r="L186" i="60"/>
  <c r="AI186" i="60"/>
  <c r="AJ186" i="60" s="1"/>
  <c r="AF188" i="60"/>
  <c r="AH168" i="60"/>
  <c r="J169" i="60"/>
  <c r="X169" i="60"/>
  <c r="AH172" i="60"/>
  <c r="J173" i="60"/>
  <c r="X173" i="60"/>
  <c r="F175" i="60"/>
  <c r="AH175" i="60"/>
  <c r="J176" i="60"/>
  <c r="X176" i="60"/>
  <c r="H185" i="60"/>
  <c r="H200" i="60" s="1"/>
  <c r="AL186" i="60"/>
  <c r="AI187" i="60"/>
  <c r="AJ187" i="60" s="1"/>
  <c r="H188" i="60"/>
  <c r="L169" i="60"/>
  <c r="L173" i="60"/>
  <c r="L176" i="60"/>
  <c r="J185" i="60"/>
  <c r="J188" i="60"/>
  <c r="AF189" i="60"/>
  <c r="AF193" i="60"/>
  <c r="AL195" i="60"/>
  <c r="AF196" i="60"/>
  <c r="AL198" i="60"/>
  <c r="J187" i="60"/>
  <c r="X187" i="60"/>
  <c r="H189" i="60"/>
  <c r="V189" i="60"/>
  <c r="P191" i="60"/>
  <c r="AF192" i="60"/>
  <c r="H193" i="60"/>
  <c r="V193" i="60"/>
  <c r="L194" i="60"/>
  <c r="AL194" i="60"/>
  <c r="P195" i="60"/>
  <c r="H196" i="60"/>
  <c r="V196" i="60"/>
  <c r="L197" i="60"/>
  <c r="AL197" i="60"/>
  <c r="P198" i="60"/>
  <c r="AF199" i="60"/>
  <c r="X189" i="60"/>
  <c r="X193" i="60"/>
  <c r="X196" i="60"/>
  <c r="T199" i="60"/>
  <c r="L189" i="60"/>
  <c r="Z189" i="60"/>
  <c r="AL189" i="60"/>
  <c r="R191" i="60"/>
  <c r="AF191" i="60"/>
  <c r="V192" i="60"/>
  <c r="L193" i="60"/>
  <c r="Z193" i="60"/>
  <c r="AL193" i="60"/>
  <c r="P194" i="60"/>
  <c r="R195" i="60"/>
  <c r="AF195" i="60"/>
  <c r="L196" i="60"/>
  <c r="Z196" i="60"/>
  <c r="AL196" i="60"/>
  <c r="P197" i="60"/>
  <c r="R198" i="60"/>
  <c r="AF198" i="60"/>
  <c r="V199" i="60"/>
  <c r="AH191" i="60"/>
  <c r="AB193" i="60"/>
  <c r="F195" i="60"/>
  <c r="AH195" i="60"/>
  <c r="AB196" i="60"/>
  <c r="F198" i="60"/>
  <c r="AH198" i="60"/>
  <c r="H191" i="60"/>
  <c r="H195" i="60"/>
  <c r="H198" i="60"/>
  <c r="J191" i="60"/>
  <c r="F194" i="60"/>
  <c r="J195" i="60"/>
  <c r="F197" i="60"/>
  <c r="J198" i="60"/>
  <c r="T21" i="60" l="1"/>
  <c r="AD200" i="60"/>
  <c r="T200" i="60"/>
  <c r="AD6" i="60"/>
  <c r="AC21" i="60"/>
  <c r="AF200" i="60"/>
  <c r="P21" i="60"/>
  <c r="P22" i="60" s="1"/>
  <c r="N200" i="60"/>
  <c r="N21" i="60"/>
  <c r="H21" i="60"/>
  <c r="Q21" i="60"/>
  <c r="AJ185" i="60"/>
  <c r="AJ200" i="60" s="1"/>
  <c r="AI200" i="60"/>
  <c r="R200" i="60"/>
  <c r="R201" i="60" s="1"/>
  <c r="AF20" i="60"/>
  <c r="R6" i="60"/>
  <c r="R8" i="60"/>
  <c r="R7" i="60"/>
  <c r="AI20" i="60"/>
  <c r="AJ20" i="60" s="1"/>
  <c r="R20" i="60"/>
  <c r="H156" i="60"/>
  <c r="J22" i="60"/>
  <c r="AL22" i="60"/>
  <c r="N22" i="60"/>
  <c r="R15" i="60"/>
  <c r="R11" i="60"/>
  <c r="AF14" i="60"/>
  <c r="AD8" i="60"/>
  <c r="R18" i="60"/>
  <c r="P179" i="60"/>
  <c r="N179" i="60"/>
  <c r="P45" i="60"/>
  <c r="L156" i="60"/>
  <c r="J112" i="60"/>
  <c r="J45" i="60"/>
  <c r="R45" i="60"/>
  <c r="J156" i="60"/>
  <c r="P112" i="60"/>
  <c r="L90" i="60"/>
  <c r="N45" i="60"/>
  <c r="H134" i="60"/>
  <c r="H112" i="60"/>
  <c r="J68" i="60"/>
  <c r="R9" i="60"/>
  <c r="N156" i="60"/>
  <c r="R156" i="60"/>
  <c r="P156" i="60"/>
  <c r="Q23" i="60"/>
  <c r="H22" i="60"/>
  <c r="H45" i="60"/>
  <c r="R13" i="60"/>
  <c r="L45" i="60"/>
  <c r="AF19" i="60"/>
  <c r="AI17" i="60"/>
  <c r="AJ17" i="60" s="1"/>
  <c r="AF17" i="60"/>
  <c r="AI19" i="60"/>
  <c r="AJ19" i="60" s="1"/>
  <c r="AI8" i="60"/>
  <c r="AJ8" i="60" s="1"/>
  <c r="AF16" i="60"/>
  <c r="AF6" i="60"/>
  <c r="AF10" i="60"/>
  <c r="AI6" i="60"/>
  <c r="AF7" i="60"/>
  <c r="AF12" i="60"/>
  <c r="AI12" i="60"/>
  <c r="AJ12" i="60" s="1"/>
  <c r="AI7" i="60"/>
  <c r="AJ7" i="60" s="1"/>
  <c r="L22" i="60"/>
  <c r="P134" i="60"/>
  <c r="R90" i="60"/>
  <c r="AI13" i="60"/>
  <c r="AJ13" i="60" s="1"/>
  <c r="H201" i="60"/>
  <c r="N112" i="60"/>
  <c r="R112" i="60"/>
  <c r="P68" i="60"/>
  <c r="AF15" i="60"/>
  <c r="AF9" i="60"/>
  <c r="L179" i="60"/>
  <c r="R179" i="60"/>
  <c r="N134" i="60"/>
  <c r="H68" i="60"/>
  <c r="AI11" i="60"/>
  <c r="AJ11" i="60" s="1"/>
  <c r="AF13" i="60"/>
  <c r="J201" i="60"/>
  <c r="H179" i="60"/>
  <c r="L134" i="60"/>
  <c r="R19" i="60"/>
  <c r="R17" i="60"/>
  <c r="R16" i="60"/>
  <c r="R14" i="60"/>
  <c r="R12" i="60"/>
  <c r="R10" i="60"/>
  <c r="AI18" i="60"/>
  <c r="AJ18" i="60" s="1"/>
  <c r="AI10" i="60"/>
  <c r="AJ10" i="60" s="1"/>
  <c r="AF11" i="60"/>
  <c r="N201" i="60"/>
  <c r="J179" i="60"/>
  <c r="R134" i="60"/>
  <c r="J90" i="60"/>
  <c r="N68" i="60"/>
  <c r="AI16" i="60"/>
  <c r="AJ16" i="60" s="1"/>
  <c r="AI9" i="60"/>
  <c r="AJ9" i="60" s="1"/>
  <c r="P201" i="60"/>
  <c r="L201" i="60"/>
  <c r="P90" i="60"/>
  <c r="N90" i="60"/>
  <c r="R68" i="60"/>
  <c r="AI15" i="60"/>
  <c r="AJ15" i="60" s="1"/>
  <c r="J134" i="60"/>
  <c r="H90" i="60"/>
  <c r="L112" i="60"/>
  <c r="L68" i="60"/>
  <c r="AI14" i="60"/>
  <c r="AJ14" i="60" s="1"/>
  <c r="AF18" i="60"/>
  <c r="AD21" i="60" l="1"/>
  <c r="AF21" i="60"/>
  <c r="R21" i="60"/>
  <c r="R22" i="60" s="1"/>
  <c r="AJ6" i="60"/>
  <c r="AJ21" i="60" s="1"/>
  <c r="AI21" i="60"/>
  <c r="AF90" i="60"/>
  <c r="AF68" i="60"/>
  <c r="AF45" i="60"/>
  <c r="AI23" i="60"/>
  <c r="F23" i="60"/>
  <c r="AF134" i="60"/>
  <c r="R23" i="60"/>
  <c r="AF156" i="60"/>
  <c r="AJ23" i="60"/>
  <c r="AF179" i="60"/>
  <c r="AF201" i="60"/>
  <c r="AF112" i="60"/>
  <c r="AF22" i="60" l="1"/>
  <c r="B6" i="58" l="1"/>
  <c r="C6" i="58"/>
  <c r="E6" i="58"/>
  <c r="F6" i="58" s="1"/>
  <c r="G6" i="58"/>
  <c r="H6" i="58"/>
  <c r="I6" i="58"/>
  <c r="J6" i="58"/>
  <c r="K6" i="58"/>
  <c r="L6" i="58" s="1"/>
  <c r="M6" i="58"/>
  <c r="N6" i="58" s="1"/>
  <c r="O6" i="58"/>
  <c r="P6" i="58"/>
  <c r="S6" i="58"/>
  <c r="T6" i="58" s="1"/>
  <c r="U6" i="58"/>
  <c r="W6" i="58"/>
  <c r="X6" i="58"/>
  <c r="Y6" i="58"/>
  <c r="Z6" i="58" s="1"/>
  <c r="AA6" i="58"/>
  <c r="AB6" i="58" s="1"/>
  <c r="AE6" i="58"/>
  <c r="AG6" i="58"/>
  <c r="AH6" i="58" s="1"/>
  <c r="AK6" i="58"/>
  <c r="AL6" i="58" s="1"/>
  <c r="B7" i="58"/>
  <c r="C7" i="58"/>
  <c r="AB7" i="58" s="1"/>
  <c r="E7" i="58"/>
  <c r="G7" i="58"/>
  <c r="I7" i="58"/>
  <c r="K7" i="58"/>
  <c r="M7" i="58"/>
  <c r="O7" i="58"/>
  <c r="S7" i="58"/>
  <c r="T7" i="58"/>
  <c r="U7" i="58"/>
  <c r="V7" i="58" s="1"/>
  <c r="W7" i="58"/>
  <c r="Y7" i="58"/>
  <c r="AA7" i="58"/>
  <c r="AE7" i="58"/>
  <c r="AG7" i="58"/>
  <c r="AK7" i="58"/>
  <c r="AL7" i="58" s="1"/>
  <c r="B8" i="58"/>
  <c r="P8" i="58" s="1"/>
  <c r="C8" i="58"/>
  <c r="E8" i="58"/>
  <c r="G8" i="58"/>
  <c r="H8" i="58"/>
  <c r="I8" i="58"/>
  <c r="J8" i="58"/>
  <c r="K8" i="58"/>
  <c r="M8" i="58"/>
  <c r="O8" i="58"/>
  <c r="S8" i="58"/>
  <c r="T8" i="58" s="1"/>
  <c r="U8" i="58"/>
  <c r="V8" i="58" s="1"/>
  <c r="W8" i="58"/>
  <c r="X8" i="58"/>
  <c r="Y8" i="58"/>
  <c r="Z8" i="58" s="1"/>
  <c r="AA8" i="58"/>
  <c r="AB8" i="58" s="1"/>
  <c r="AE8" i="58"/>
  <c r="AG8" i="58"/>
  <c r="AH8" i="58"/>
  <c r="AK8" i="58"/>
  <c r="AL8" i="58" s="1"/>
  <c r="B9" i="58"/>
  <c r="C9" i="58"/>
  <c r="E9" i="58"/>
  <c r="G9" i="58"/>
  <c r="I9" i="58"/>
  <c r="K9" i="58"/>
  <c r="M9" i="58"/>
  <c r="O9" i="58"/>
  <c r="S9" i="58"/>
  <c r="U9" i="58"/>
  <c r="W9" i="58"/>
  <c r="Y9" i="58"/>
  <c r="AA9" i="58"/>
  <c r="AE9" i="58"/>
  <c r="AG9" i="58"/>
  <c r="AK9" i="58"/>
  <c r="B10" i="58"/>
  <c r="C10" i="58"/>
  <c r="X10" i="58" s="1"/>
  <c r="E10" i="58"/>
  <c r="G10" i="58"/>
  <c r="I10" i="58"/>
  <c r="K10" i="58"/>
  <c r="M10" i="58"/>
  <c r="O10" i="58"/>
  <c r="S10" i="58"/>
  <c r="U10" i="58"/>
  <c r="W10" i="58"/>
  <c r="Y10" i="58"/>
  <c r="Z10" i="58"/>
  <c r="AA10" i="58"/>
  <c r="AB10" i="58" s="1"/>
  <c r="AE10" i="58"/>
  <c r="AG10" i="58"/>
  <c r="AK10" i="58"/>
  <c r="B11" i="58"/>
  <c r="C11" i="58"/>
  <c r="E11" i="58"/>
  <c r="F11" i="58"/>
  <c r="G11" i="58"/>
  <c r="I11" i="58"/>
  <c r="K11" i="58"/>
  <c r="M11" i="58"/>
  <c r="O11" i="58"/>
  <c r="S11" i="58"/>
  <c r="U11" i="58"/>
  <c r="W11" i="58"/>
  <c r="Y11" i="58"/>
  <c r="AA11" i="58"/>
  <c r="AB11" i="58" s="1"/>
  <c r="AE11" i="58"/>
  <c r="AG11" i="58"/>
  <c r="AK11" i="58"/>
  <c r="AL11" i="58" s="1"/>
  <c r="B12" i="58"/>
  <c r="L12" i="58" s="1"/>
  <c r="C12" i="58"/>
  <c r="E12" i="58"/>
  <c r="G12" i="58"/>
  <c r="Q12" i="58" s="1"/>
  <c r="I12" i="58"/>
  <c r="K12" i="58"/>
  <c r="M12" i="58"/>
  <c r="O12" i="58"/>
  <c r="P12" i="58" s="1"/>
  <c r="S12" i="58"/>
  <c r="U12" i="58"/>
  <c r="W12" i="58"/>
  <c r="Y12" i="58"/>
  <c r="AA12" i="58"/>
  <c r="AB12" i="58" s="1"/>
  <c r="AE12" i="58"/>
  <c r="AG12" i="58"/>
  <c r="AK12" i="58"/>
  <c r="B13" i="58"/>
  <c r="C13" i="58"/>
  <c r="E13" i="58"/>
  <c r="F13" i="58"/>
  <c r="G13" i="58"/>
  <c r="I13" i="58"/>
  <c r="K13" i="58"/>
  <c r="M13" i="58"/>
  <c r="N13" i="58"/>
  <c r="O13" i="58"/>
  <c r="Q13" i="58"/>
  <c r="S13" i="58"/>
  <c r="AC13" i="58" s="1"/>
  <c r="U13" i="58"/>
  <c r="W13" i="58"/>
  <c r="Y13" i="58"/>
  <c r="AA13" i="58"/>
  <c r="AB13" i="58"/>
  <c r="AE13" i="58"/>
  <c r="AG13" i="58"/>
  <c r="AK13" i="58"/>
  <c r="AL13" i="58" s="1"/>
  <c r="B14" i="58"/>
  <c r="C14" i="58"/>
  <c r="E14" i="58"/>
  <c r="G14" i="58"/>
  <c r="I14" i="58"/>
  <c r="J14" i="58" s="1"/>
  <c r="K14" i="58"/>
  <c r="M14" i="58"/>
  <c r="O14" i="58"/>
  <c r="P14" i="58"/>
  <c r="S14" i="58"/>
  <c r="U14" i="58"/>
  <c r="W14" i="58"/>
  <c r="X14" i="58" s="1"/>
  <c r="Y14" i="58"/>
  <c r="Z14" i="58" s="1"/>
  <c r="AA14" i="58"/>
  <c r="AB14" i="58" s="1"/>
  <c r="AE14" i="58"/>
  <c r="AG14" i="58"/>
  <c r="AH14" i="58"/>
  <c r="AK14" i="58"/>
  <c r="AL14" i="58" s="1"/>
  <c r="B15" i="58"/>
  <c r="E15" i="58"/>
  <c r="G15" i="58"/>
  <c r="I15" i="58"/>
  <c r="J15" i="58" s="1"/>
  <c r="K15" i="58"/>
  <c r="L15" i="58" s="1"/>
  <c r="M15" i="58"/>
  <c r="O15" i="58"/>
  <c r="S15" i="58"/>
  <c r="T15" i="58"/>
  <c r="U15" i="58"/>
  <c r="W15" i="58"/>
  <c r="X15" i="58" s="1"/>
  <c r="Y15" i="58"/>
  <c r="Z15" i="58" s="1"/>
  <c r="AA15" i="58"/>
  <c r="AB15" i="58" s="1"/>
  <c r="AE15" i="58"/>
  <c r="AG15" i="58"/>
  <c r="AH15" i="58" s="1"/>
  <c r="AK15" i="58"/>
  <c r="AL15" i="58" s="1"/>
  <c r="B16" i="58"/>
  <c r="C16" i="58"/>
  <c r="V16" i="58" s="1"/>
  <c r="E16" i="58"/>
  <c r="G16" i="58"/>
  <c r="I16" i="58"/>
  <c r="K16" i="58"/>
  <c r="Q16" i="58" s="1"/>
  <c r="M16" i="58"/>
  <c r="O16" i="58"/>
  <c r="S16" i="58"/>
  <c r="U16" i="58"/>
  <c r="W16" i="58"/>
  <c r="Y16" i="58"/>
  <c r="AA16" i="58"/>
  <c r="AB16" i="58" s="1"/>
  <c r="AE16" i="58"/>
  <c r="AG16" i="58"/>
  <c r="AK16" i="58"/>
  <c r="B17" i="58"/>
  <c r="C17" i="58"/>
  <c r="E17" i="58"/>
  <c r="G17" i="58"/>
  <c r="I17" i="58"/>
  <c r="J17" i="58"/>
  <c r="K17" i="58"/>
  <c r="L17" i="58" s="1"/>
  <c r="M17" i="58"/>
  <c r="N17" i="58" s="1"/>
  <c r="O17" i="58"/>
  <c r="P17" i="58" s="1"/>
  <c r="S17" i="58"/>
  <c r="T17" i="58"/>
  <c r="U17" i="58"/>
  <c r="W17" i="58"/>
  <c r="X17" i="58" s="1"/>
  <c r="Y17" i="58"/>
  <c r="Z17" i="58" s="1"/>
  <c r="AA17" i="58"/>
  <c r="AB17" i="58" s="1"/>
  <c r="AE17" i="58"/>
  <c r="AG17" i="58"/>
  <c r="AH17" i="58" s="1"/>
  <c r="AK17" i="58"/>
  <c r="AL17" i="58" s="1"/>
  <c r="B18" i="58"/>
  <c r="C18" i="58"/>
  <c r="V18" i="58" s="1"/>
  <c r="E18" i="58"/>
  <c r="G18" i="58"/>
  <c r="I18" i="58"/>
  <c r="K18" i="58"/>
  <c r="Q18" i="58" s="1"/>
  <c r="M18" i="58"/>
  <c r="O18" i="58"/>
  <c r="S18" i="58"/>
  <c r="U18" i="58"/>
  <c r="W18" i="58"/>
  <c r="Y18" i="58"/>
  <c r="AA18" i="58"/>
  <c r="AB18" i="58" s="1"/>
  <c r="AE18" i="58"/>
  <c r="AG18" i="58"/>
  <c r="AK18" i="58"/>
  <c r="B19" i="58"/>
  <c r="C19" i="58"/>
  <c r="E19" i="58"/>
  <c r="G19" i="58"/>
  <c r="I19" i="58"/>
  <c r="J19" i="58" s="1"/>
  <c r="K19" i="58"/>
  <c r="L19" i="58" s="1"/>
  <c r="M19" i="58"/>
  <c r="N19" i="58" s="1"/>
  <c r="O19" i="58"/>
  <c r="S19" i="58"/>
  <c r="T19" i="58"/>
  <c r="U19" i="58"/>
  <c r="W19" i="58"/>
  <c r="X19" i="58" s="1"/>
  <c r="Y19" i="58"/>
  <c r="Z19" i="58" s="1"/>
  <c r="AA19" i="58"/>
  <c r="AB19" i="58" s="1"/>
  <c r="AE19" i="58"/>
  <c r="AG19" i="58"/>
  <c r="AH19" i="58"/>
  <c r="AK19" i="58"/>
  <c r="AL19" i="58" s="1"/>
  <c r="B20" i="58"/>
  <c r="C20" i="58"/>
  <c r="E20" i="58"/>
  <c r="G20" i="58"/>
  <c r="I20" i="58"/>
  <c r="K20" i="58"/>
  <c r="M20" i="58"/>
  <c r="O20" i="58"/>
  <c r="S20" i="58"/>
  <c r="U20" i="58"/>
  <c r="W20" i="58"/>
  <c r="Y20" i="58"/>
  <c r="AA20" i="58"/>
  <c r="AE20" i="58"/>
  <c r="AG20" i="58"/>
  <c r="AK20" i="58"/>
  <c r="B21" i="58"/>
  <c r="AH21" i="58" s="1"/>
  <c r="C21" i="58"/>
  <c r="T21" i="58" s="1"/>
  <c r="E21" i="58"/>
  <c r="G21" i="58"/>
  <c r="I21" i="58"/>
  <c r="J21" i="58"/>
  <c r="K21" i="58"/>
  <c r="L21" i="58"/>
  <c r="M21" i="58"/>
  <c r="N21" i="58" s="1"/>
  <c r="O21" i="58"/>
  <c r="S21" i="58"/>
  <c r="U21" i="58"/>
  <c r="W21" i="58"/>
  <c r="X21" i="58" s="1"/>
  <c r="Y21" i="58"/>
  <c r="Z21" i="58"/>
  <c r="AA21" i="58"/>
  <c r="AB21" i="58" s="1"/>
  <c r="AE21" i="58"/>
  <c r="AG21" i="58"/>
  <c r="AK21" i="58"/>
  <c r="B22" i="58"/>
  <c r="C22" i="58"/>
  <c r="E22" i="58"/>
  <c r="G22" i="58"/>
  <c r="I22" i="58"/>
  <c r="K22" i="58"/>
  <c r="M22" i="58"/>
  <c r="O22" i="58"/>
  <c r="S22" i="58"/>
  <c r="U22" i="58"/>
  <c r="W22" i="58"/>
  <c r="Y22" i="58"/>
  <c r="AA22" i="58"/>
  <c r="AE22" i="58"/>
  <c r="AG22" i="58"/>
  <c r="AK22" i="58"/>
  <c r="B23" i="58"/>
  <c r="J23" i="58" s="1"/>
  <c r="C23" i="58"/>
  <c r="E23" i="58"/>
  <c r="G23" i="58"/>
  <c r="I23" i="58"/>
  <c r="K23" i="58"/>
  <c r="L23" i="58" s="1"/>
  <c r="M23" i="58"/>
  <c r="O23" i="58"/>
  <c r="P23" i="58" s="1"/>
  <c r="S23" i="58"/>
  <c r="U23" i="58"/>
  <c r="W23" i="58"/>
  <c r="Y23" i="58"/>
  <c r="AA23" i="58"/>
  <c r="AE23" i="58"/>
  <c r="AG23" i="58"/>
  <c r="AH23" i="58"/>
  <c r="AK23" i="58"/>
  <c r="AL23" i="58" s="1"/>
  <c r="B24" i="58"/>
  <c r="C24" i="58"/>
  <c r="E24" i="58"/>
  <c r="G24" i="58"/>
  <c r="I24" i="58"/>
  <c r="Q24" i="58" s="1"/>
  <c r="K24" i="58"/>
  <c r="M24" i="58"/>
  <c r="O24" i="58"/>
  <c r="S24" i="58"/>
  <c r="U24" i="58"/>
  <c r="W24" i="58"/>
  <c r="Y24" i="58"/>
  <c r="AA24" i="58"/>
  <c r="AB24" i="58" s="1"/>
  <c r="AE24" i="58"/>
  <c r="AG24" i="58"/>
  <c r="AK24" i="58"/>
  <c r="AL24" i="58" s="1"/>
  <c r="B25" i="58"/>
  <c r="C25" i="58"/>
  <c r="E25" i="58"/>
  <c r="G25" i="58"/>
  <c r="H25" i="58" s="1"/>
  <c r="I25" i="58"/>
  <c r="J25" i="58"/>
  <c r="K25" i="58"/>
  <c r="M25" i="58"/>
  <c r="O25" i="58"/>
  <c r="P25" i="58"/>
  <c r="S25" i="58"/>
  <c r="T25" i="58" s="1"/>
  <c r="U25" i="58"/>
  <c r="W25" i="58"/>
  <c r="X25" i="58"/>
  <c r="Y25" i="58"/>
  <c r="Z25" i="58" s="1"/>
  <c r="AA25" i="58"/>
  <c r="AB25" i="58" s="1"/>
  <c r="AE25" i="58"/>
  <c r="AG25" i="58"/>
  <c r="AH25" i="58" s="1"/>
  <c r="AK25" i="58"/>
  <c r="AL25" i="58" s="1"/>
  <c r="B26" i="58"/>
  <c r="C26" i="58"/>
  <c r="E26" i="58"/>
  <c r="G26" i="58"/>
  <c r="I26" i="58"/>
  <c r="K26" i="58"/>
  <c r="M26" i="58"/>
  <c r="O26" i="58"/>
  <c r="S26" i="58"/>
  <c r="T26" i="58" s="1"/>
  <c r="U26" i="58"/>
  <c r="W26" i="58"/>
  <c r="Y26" i="58"/>
  <c r="AA26" i="58"/>
  <c r="AB26" i="58" s="1"/>
  <c r="AE26" i="58"/>
  <c r="AG26" i="58"/>
  <c r="AK26" i="58"/>
  <c r="AL26" i="58" s="1"/>
  <c r="B27" i="58"/>
  <c r="AH27" i="58" s="1"/>
  <c r="C27" i="58"/>
  <c r="E27" i="58"/>
  <c r="G27" i="58"/>
  <c r="I27" i="58"/>
  <c r="K27" i="58"/>
  <c r="M27" i="58"/>
  <c r="O27" i="58"/>
  <c r="P27" i="58" s="1"/>
  <c r="S27" i="58"/>
  <c r="T27" i="58" s="1"/>
  <c r="U27" i="58"/>
  <c r="W27" i="58"/>
  <c r="X27" i="58"/>
  <c r="Y27" i="58"/>
  <c r="Z27" i="58"/>
  <c r="AA27" i="58"/>
  <c r="AB27" i="58" s="1"/>
  <c r="AE27" i="58"/>
  <c r="AG27" i="58"/>
  <c r="AK27" i="58"/>
  <c r="AL27" i="58" s="1"/>
  <c r="B28" i="58"/>
  <c r="C28" i="58"/>
  <c r="E28" i="58"/>
  <c r="G28" i="58"/>
  <c r="I28" i="58"/>
  <c r="K28" i="58"/>
  <c r="M28" i="58"/>
  <c r="O28" i="58"/>
  <c r="S28" i="58"/>
  <c r="T28" i="58"/>
  <c r="U28" i="58"/>
  <c r="W28" i="58"/>
  <c r="Y28" i="58"/>
  <c r="AA28" i="58"/>
  <c r="AB28" i="58" s="1"/>
  <c r="AE28" i="58"/>
  <c r="AG28" i="58"/>
  <c r="AK28" i="58"/>
  <c r="AL28" i="58" s="1"/>
  <c r="B29" i="58"/>
  <c r="C29" i="58"/>
  <c r="V29" i="58" s="1"/>
  <c r="E29" i="58"/>
  <c r="G29" i="58"/>
  <c r="I29" i="58"/>
  <c r="J29" i="58"/>
  <c r="K29" i="58"/>
  <c r="M29" i="58"/>
  <c r="O29" i="58"/>
  <c r="P29" i="58" s="1"/>
  <c r="S29" i="58"/>
  <c r="U29" i="58"/>
  <c r="W29" i="58"/>
  <c r="X29" i="58" s="1"/>
  <c r="Y29" i="58"/>
  <c r="Z29" i="58" s="1"/>
  <c r="AA29" i="58"/>
  <c r="AE29" i="58"/>
  <c r="AG29" i="58"/>
  <c r="AH29" i="58" s="1"/>
  <c r="AK29" i="58"/>
  <c r="B30" i="58"/>
  <c r="C30" i="58"/>
  <c r="E30" i="58"/>
  <c r="G30" i="58"/>
  <c r="I30" i="58"/>
  <c r="K30" i="58"/>
  <c r="M30" i="58"/>
  <c r="O30" i="58"/>
  <c r="S30" i="58"/>
  <c r="T30" i="58" s="1"/>
  <c r="U30" i="58"/>
  <c r="W30" i="58"/>
  <c r="Y30" i="58"/>
  <c r="AA30" i="58"/>
  <c r="AB30" i="58" s="1"/>
  <c r="AE30" i="58"/>
  <c r="AG30" i="58"/>
  <c r="AK30" i="58"/>
  <c r="AL30" i="58" s="1"/>
  <c r="B31" i="58"/>
  <c r="C31" i="58"/>
  <c r="E31" i="58"/>
  <c r="G31" i="58"/>
  <c r="H31" i="58" s="1"/>
  <c r="I31" i="58"/>
  <c r="J31" i="58" s="1"/>
  <c r="K31" i="58"/>
  <c r="M31" i="58"/>
  <c r="O31" i="58"/>
  <c r="P31" i="58"/>
  <c r="S31" i="58"/>
  <c r="T31" i="58" s="1"/>
  <c r="U31" i="58"/>
  <c r="W31" i="58"/>
  <c r="X31" i="58" s="1"/>
  <c r="Y31" i="58"/>
  <c r="Z31" i="58" s="1"/>
  <c r="AA31" i="58"/>
  <c r="AB31" i="58" s="1"/>
  <c r="AE31" i="58"/>
  <c r="AG31" i="58"/>
  <c r="AH31" i="58"/>
  <c r="AK31" i="58"/>
  <c r="AL31" i="58"/>
  <c r="B32" i="58"/>
  <c r="C32" i="58"/>
  <c r="E32" i="58"/>
  <c r="G32" i="58"/>
  <c r="I32" i="58"/>
  <c r="K32" i="58"/>
  <c r="M32" i="58"/>
  <c r="O32" i="58"/>
  <c r="S32" i="58"/>
  <c r="T32" i="58" s="1"/>
  <c r="U32" i="58"/>
  <c r="V32" i="58" s="1"/>
  <c r="W32" i="58"/>
  <c r="X32" i="58"/>
  <c r="Y32" i="58"/>
  <c r="Z32" i="58" s="1"/>
  <c r="AA32" i="58"/>
  <c r="AE32" i="58"/>
  <c r="AG32" i="58"/>
  <c r="AK32" i="58"/>
  <c r="B33" i="58"/>
  <c r="C33" i="58"/>
  <c r="E33" i="58"/>
  <c r="G33" i="58"/>
  <c r="I33" i="58"/>
  <c r="K33" i="58"/>
  <c r="M33" i="58"/>
  <c r="O33" i="58"/>
  <c r="S33" i="58"/>
  <c r="U33" i="58"/>
  <c r="W33" i="58"/>
  <c r="Y33" i="58"/>
  <c r="AA33" i="58"/>
  <c r="AB33" i="58"/>
  <c r="AE33" i="58"/>
  <c r="AG33" i="58"/>
  <c r="AK33" i="58"/>
  <c r="B34" i="58"/>
  <c r="J34" i="58" s="1"/>
  <c r="C34" i="58"/>
  <c r="E34" i="58"/>
  <c r="F34" i="58"/>
  <c r="G34" i="58"/>
  <c r="I34" i="58"/>
  <c r="K34" i="58"/>
  <c r="M34" i="58"/>
  <c r="N34" i="58"/>
  <c r="O34" i="58"/>
  <c r="P34" i="58"/>
  <c r="S34" i="58"/>
  <c r="T34" i="58" s="1"/>
  <c r="U34" i="58"/>
  <c r="W34" i="58"/>
  <c r="Y34" i="58"/>
  <c r="Z34" i="58" s="1"/>
  <c r="AA34" i="58"/>
  <c r="AE34" i="58"/>
  <c r="AG34" i="58"/>
  <c r="AK34" i="58"/>
  <c r="AL34" i="58" s="1"/>
  <c r="B35" i="58"/>
  <c r="C35" i="58"/>
  <c r="E35" i="58"/>
  <c r="G35" i="58"/>
  <c r="I35" i="58"/>
  <c r="J35" i="58" s="1"/>
  <c r="K35" i="58"/>
  <c r="M35" i="58"/>
  <c r="O35" i="58"/>
  <c r="S35" i="58"/>
  <c r="U35" i="58"/>
  <c r="W35" i="58"/>
  <c r="Y35" i="58"/>
  <c r="AA35" i="58"/>
  <c r="AE35" i="58"/>
  <c r="AG35" i="58"/>
  <c r="AH35" i="58"/>
  <c r="AK35" i="58"/>
  <c r="AL35" i="58" s="1"/>
  <c r="B36" i="58"/>
  <c r="C36" i="58"/>
  <c r="V36" i="58" s="1"/>
  <c r="E36" i="58"/>
  <c r="G36" i="58"/>
  <c r="I36" i="58"/>
  <c r="K36" i="58"/>
  <c r="M36" i="58"/>
  <c r="N36" i="58"/>
  <c r="O36" i="58"/>
  <c r="S36" i="58"/>
  <c r="U36" i="58"/>
  <c r="W36" i="58"/>
  <c r="Y36" i="58"/>
  <c r="Z36" i="58" s="1"/>
  <c r="AA36" i="58"/>
  <c r="AE36" i="58"/>
  <c r="AG36" i="58"/>
  <c r="AK36" i="58"/>
  <c r="AL36" i="58" s="1"/>
  <c r="B37" i="58"/>
  <c r="C37" i="58"/>
  <c r="E37" i="58"/>
  <c r="G37" i="58"/>
  <c r="I37" i="58"/>
  <c r="K37" i="58"/>
  <c r="L37" i="58"/>
  <c r="M37" i="58"/>
  <c r="O37" i="58"/>
  <c r="S37" i="58"/>
  <c r="U37" i="58"/>
  <c r="W37" i="58"/>
  <c r="Y37" i="58"/>
  <c r="AA37" i="58"/>
  <c r="AE37" i="58"/>
  <c r="AG37" i="58"/>
  <c r="AH37" i="58" s="1"/>
  <c r="AK37" i="58"/>
  <c r="B38" i="58"/>
  <c r="C38" i="58"/>
  <c r="E38" i="58"/>
  <c r="F38" i="58" s="1"/>
  <c r="G38" i="58"/>
  <c r="H38" i="58" s="1"/>
  <c r="I38" i="58"/>
  <c r="K38" i="58"/>
  <c r="M38" i="58"/>
  <c r="N38" i="58"/>
  <c r="O38" i="58"/>
  <c r="P38" i="58" s="1"/>
  <c r="S38" i="58"/>
  <c r="T38" i="58" s="1"/>
  <c r="U38" i="58"/>
  <c r="W38" i="58"/>
  <c r="Y38" i="58"/>
  <c r="Z38" i="58" s="1"/>
  <c r="AA38" i="58"/>
  <c r="AE38" i="58"/>
  <c r="AG38" i="58"/>
  <c r="AK38" i="58"/>
  <c r="AL38" i="58" s="1"/>
  <c r="B39" i="58"/>
  <c r="C39" i="58"/>
  <c r="E39" i="58"/>
  <c r="G39" i="58"/>
  <c r="Q39" i="58" s="1"/>
  <c r="I39" i="58"/>
  <c r="J39" i="58"/>
  <c r="K39" i="58"/>
  <c r="L39" i="58" s="1"/>
  <c r="M39" i="58"/>
  <c r="O39" i="58"/>
  <c r="S39" i="58"/>
  <c r="U39" i="58"/>
  <c r="W39" i="58"/>
  <c r="Y39" i="58"/>
  <c r="AA39" i="58"/>
  <c r="AE39" i="58"/>
  <c r="AG39" i="58"/>
  <c r="AH39" i="58" s="1"/>
  <c r="AK39" i="58"/>
  <c r="AL39" i="58" s="1"/>
  <c r="B48" i="58"/>
  <c r="C48" i="58"/>
  <c r="Q48" i="58"/>
  <c r="T48" i="58"/>
  <c r="X48" i="58"/>
  <c r="Z48" i="58"/>
  <c r="AB48" i="58"/>
  <c r="AC48" i="58"/>
  <c r="AD48" i="58" s="1"/>
  <c r="B49" i="58"/>
  <c r="H49" i="58" s="1"/>
  <c r="C49" i="58"/>
  <c r="P49" i="58"/>
  <c r="Q49" i="58"/>
  <c r="AI49" i="58" s="1"/>
  <c r="AJ49" i="58" s="1"/>
  <c r="AC49" i="58"/>
  <c r="AD49" i="58"/>
  <c r="AF49" i="58"/>
  <c r="B50" i="58"/>
  <c r="L50" i="58" s="1"/>
  <c r="C50" i="58"/>
  <c r="AB50" i="58" s="1"/>
  <c r="H50" i="58"/>
  <c r="J50" i="58"/>
  <c r="N50" i="58"/>
  <c r="Q50" i="58"/>
  <c r="R50" i="58" s="1"/>
  <c r="T50" i="58"/>
  <c r="X50" i="58"/>
  <c r="Z50" i="58"/>
  <c r="AC50" i="58"/>
  <c r="AF50" i="58"/>
  <c r="AH50" i="58"/>
  <c r="AL50" i="58"/>
  <c r="B51" i="58"/>
  <c r="AL51" i="58" s="1"/>
  <c r="C51" i="58"/>
  <c r="Z51" i="58" s="1"/>
  <c r="L51" i="58"/>
  <c r="Q51" i="58"/>
  <c r="X51" i="58"/>
  <c r="AC51" i="58"/>
  <c r="AH51" i="58"/>
  <c r="B52" i="58"/>
  <c r="J52" i="58" s="1"/>
  <c r="C52" i="58"/>
  <c r="T52" i="58" s="1"/>
  <c r="F52" i="58"/>
  <c r="Q52" i="58"/>
  <c r="Z52" i="58"/>
  <c r="AC52" i="58"/>
  <c r="AH52" i="58"/>
  <c r="B53" i="58"/>
  <c r="AJ53" i="58" s="1"/>
  <c r="C53" i="58"/>
  <c r="T53" i="58" s="1"/>
  <c r="H53" i="58"/>
  <c r="J53" i="58"/>
  <c r="L53" i="58"/>
  <c r="N53" i="58"/>
  <c r="P53" i="58"/>
  <c r="Q53" i="58"/>
  <c r="R53" i="58" s="1"/>
  <c r="X53" i="58"/>
  <c r="AB53" i="58"/>
  <c r="AC53" i="58"/>
  <c r="AD53" i="58"/>
  <c r="AH53" i="58"/>
  <c r="AI53" i="58"/>
  <c r="B54" i="58"/>
  <c r="C54" i="58"/>
  <c r="J54" i="58"/>
  <c r="Q54" i="58"/>
  <c r="Z54" i="58"/>
  <c r="AC54" i="58"/>
  <c r="AD54" i="58" s="1"/>
  <c r="AL54" i="58"/>
  <c r="B55" i="58"/>
  <c r="F55" i="58" s="1"/>
  <c r="C55" i="58"/>
  <c r="Z55" i="58" s="1"/>
  <c r="H55" i="58"/>
  <c r="L55" i="58"/>
  <c r="Q55" i="58"/>
  <c r="R55" i="58"/>
  <c r="X55" i="58"/>
  <c r="AB55" i="58"/>
  <c r="AC55" i="58"/>
  <c r="AH55" i="58"/>
  <c r="AI55" i="58"/>
  <c r="AJ55" i="58" s="1"/>
  <c r="B56" i="58"/>
  <c r="F56" i="58" s="1"/>
  <c r="C56" i="58"/>
  <c r="L56" i="58"/>
  <c r="N56" i="58"/>
  <c r="Q56" i="58"/>
  <c r="X56" i="58"/>
  <c r="Z56" i="58"/>
  <c r="AC56" i="58"/>
  <c r="B57" i="58"/>
  <c r="F57" i="58" s="1"/>
  <c r="Q57" i="58"/>
  <c r="T57" i="58"/>
  <c r="X57" i="58"/>
  <c r="Z57" i="58"/>
  <c r="AB57" i="58"/>
  <c r="AC57" i="58"/>
  <c r="AD57" i="58" s="1"/>
  <c r="AL57" i="58"/>
  <c r="B58" i="58"/>
  <c r="C58" i="58"/>
  <c r="T58" i="58" s="1"/>
  <c r="F58" i="58"/>
  <c r="H58" i="58"/>
  <c r="P58" i="58"/>
  <c r="Q58" i="58"/>
  <c r="R58" i="58" s="1"/>
  <c r="X58" i="58"/>
  <c r="Z58" i="58"/>
  <c r="AC58" i="58"/>
  <c r="AD58" i="58" s="1"/>
  <c r="AL58" i="58"/>
  <c r="B59" i="58"/>
  <c r="C59" i="58"/>
  <c r="X59" i="58" s="1"/>
  <c r="Q59" i="58"/>
  <c r="AI59" i="58" s="1"/>
  <c r="T59" i="58"/>
  <c r="Z59" i="58"/>
  <c r="AC59" i="58"/>
  <c r="B60" i="58"/>
  <c r="C60" i="58"/>
  <c r="Q60" i="58"/>
  <c r="AC60" i="58"/>
  <c r="AD60" i="58"/>
  <c r="B61" i="58"/>
  <c r="C61" i="58"/>
  <c r="N61" i="58"/>
  <c r="P61" i="58"/>
  <c r="Q61" i="58"/>
  <c r="T61" i="58"/>
  <c r="AC61" i="58"/>
  <c r="AL61" i="58"/>
  <c r="B62" i="58"/>
  <c r="C62" i="58"/>
  <c r="Z62" i="58" s="1"/>
  <c r="Q62" i="58"/>
  <c r="T62" i="58"/>
  <c r="X62" i="58"/>
  <c r="AC62" i="58"/>
  <c r="AF62" i="58"/>
  <c r="B63" i="58"/>
  <c r="J63" i="58" s="1"/>
  <c r="C63" i="58"/>
  <c r="Z63" i="58" s="1"/>
  <c r="F63" i="58"/>
  <c r="H63" i="58"/>
  <c r="L63" i="58"/>
  <c r="N63" i="58"/>
  <c r="P63" i="58"/>
  <c r="Q63" i="58"/>
  <c r="R63" i="58"/>
  <c r="T63" i="58"/>
  <c r="AB63" i="58"/>
  <c r="AC63" i="58"/>
  <c r="AH63" i="58"/>
  <c r="B64" i="58"/>
  <c r="C64" i="58"/>
  <c r="Q64" i="58"/>
  <c r="R64" i="58" s="1"/>
  <c r="AC64" i="58"/>
  <c r="AD64" i="58" s="1"/>
  <c r="AH64" i="58"/>
  <c r="B65" i="58"/>
  <c r="C65" i="58"/>
  <c r="Q65" i="58"/>
  <c r="R65" i="58"/>
  <c r="AC65" i="58"/>
  <c r="AH65" i="58"/>
  <c r="AL65" i="58"/>
  <c r="B66" i="58"/>
  <c r="C66" i="58"/>
  <c r="AB66" i="58" s="1"/>
  <c r="N66" i="58"/>
  <c r="Q66" i="58"/>
  <c r="T66" i="58"/>
  <c r="X66" i="58"/>
  <c r="Z66" i="58"/>
  <c r="AC66" i="58"/>
  <c r="AD66" i="58"/>
  <c r="AH66" i="58"/>
  <c r="B67" i="58"/>
  <c r="F67" i="58" s="1"/>
  <c r="C67" i="58"/>
  <c r="N67" i="58"/>
  <c r="P67" i="58"/>
  <c r="Q67" i="58"/>
  <c r="R67" i="58" s="1"/>
  <c r="T67" i="58"/>
  <c r="AC67" i="58"/>
  <c r="AD67" i="58" s="1"/>
  <c r="AL67" i="58"/>
  <c r="B68" i="58"/>
  <c r="C68" i="58"/>
  <c r="X68" i="58" s="1"/>
  <c r="L68" i="58"/>
  <c r="Q68" i="58"/>
  <c r="R68" i="58" s="1"/>
  <c r="T68" i="58"/>
  <c r="Z68" i="58"/>
  <c r="AB68" i="58"/>
  <c r="AC68" i="58"/>
  <c r="AD68" i="58" s="1"/>
  <c r="AH68" i="58"/>
  <c r="AI68" i="58"/>
  <c r="B69" i="58"/>
  <c r="C69" i="58"/>
  <c r="AB69" i="58" s="1"/>
  <c r="Q69" i="58"/>
  <c r="AC69" i="58"/>
  <c r="AD69" i="58" s="1"/>
  <c r="B70" i="58"/>
  <c r="C70" i="58"/>
  <c r="AF70" i="58" s="1"/>
  <c r="Q70" i="58"/>
  <c r="T70" i="58"/>
  <c r="X70" i="58"/>
  <c r="Z70" i="58"/>
  <c r="AB70" i="58"/>
  <c r="AC70" i="58"/>
  <c r="AD70" i="58" s="1"/>
  <c r="B71" i="58"/>
  <c r="J71" i="58" s="1"/>
  <c r="C71" i="58"/>
  <c r="F71" i="58"/>
  <c r="H71" i="58"/>
  <c r="L71" i="58"/>
  <c r="N71" i="58"/>
  <c r="P71" i="58"/>
  <c r="Q71" i="58"/>
  <c r="R71" i="58"/>
  <c r="T71" i="58"/>
  <c r="AC71" i="58"/>
  <c r="AH71" i="58"/>
  <c r="B72" i="58"/>
  <c r="C72" i="58"/>
  <c r="Q72" i="58"/>
  <c r="R72" i="58"/>
  <c r="AC72" i="58"/>
  <c r="AD72" i="58" s="1"/>
  <c r="AH72" i="58"/>
  <c r="B73" i="58"/>
  <c r="C73" i="58"/>
  <c r="Q73" i="58"/>
  <c r="R73" i="58"/>
  <c r="AC73" i="58"/>
  <c r="B74" i="58"/>
  <c r="L74" i="58" s="1"/>
  <c r="C74" i="58"/>
  <c r="AB74" i="58" s="1"/>
  <c r="F74" i="58"/>
  <c r="H74" i="58"/>
  <c r="J74" i="58"/>
  <c r="N74" i="58"/>
  <c r="P74" i="58"/>
  <c r="Q74" i="58"/>
  <c r="R74" i="58" s="1"/>
  <c r="X74" i="58"/>
  <c r="Z74" i="58"/>
  <c r="AC74" i="58"/>
  <c r="AF74" i="58" s="1"/>
  <c r="AD74" i="58"/>
  <c r="AL74" i="58"/>
  <c r="B75" i="58"/>
  <c r="L75" i="58" s="1"/>
  <c r="C75" i="58"/>
  <c r="Q75" i="58"/>
  <c r="R75" i="58"/>
  <c r="AC75" i="58"/>
  <c r="AD75" i="58"/>
  <c r="AI75" i="58"/>
  <c r="AJ75" i="58" s="1"/>
  <c r="B76" i="58"/>
  <c r="C76" i="58"/>
  <c r="L76" i="58"/>
  <c r="Q76" i="58"/>
  <c r="T76" i="58"/>
  <c r="Z76" i="58"/>
  <c r="AB76" i="58"/>
  <c r="AC76" i="58"/>
  <c r="AD76" i="58" s="1"/>
  <c r="AL76" i="58"/>
  <c r="B77" i="58"/>
  <c r="C77" i="58"/>
  <c r="Q77" i="58"/>
  <c r="AB77" i="58"/>
  <c r="AC77" i="58"/>
  <c r="B78" i="58"/>
  <c r="H78" i="58" s="1"/>
  <c r="C78" i="58"/>
  <c r="AF78" i="58" s="1"/>
  <c r="Q78" i="58"/>
  <c r="X78" i="58"/>
  <c r="AC78" i="58"/>
  <c r="B79" i="58"/>
  <c r="J79" i="58" s="1"/>
  <c r="C79" i="58"/>
  <c r="Z79" i="58" s="1"/>
  <c r="F79" i="58"/>
  <c r="H79" i="58"/>
  <c r="L79" i="58"/>
  <c r="N79" i="58"/>
  <c r="P79" i="58"/>
  <c r="Q79" i="58"/>
  <c r="R79" i="58" s="1"/>
  <c r="X79" i="58"/>
  <c r="AB79" i="58"/>
  <c r="AC79" i="58"/>
  <c r="AH79" i="58"/>
  <c r="AL79" i="58"/>
  <c r="B80" i="58"/>
  <c r="C80" i="58"/>
  <c r="Q80" i="58"/>
  <c r="AC80" i="58"/>
  <c r="B81" i="58"/>
  <c r="F81" i="58" s="1"/>
  <c r="C81" i="58"/>
  <c r="X81" i="58" s="1"/>
  <c r="H81" i="58"/>
  <c r="Q81" i="58"/>
  <c r="Z81" i="58"/>
  <c r="AC81" i="58"/>
  <c r="AH81" i="58"/>
  <c r="AL81" i="58"/>
  <c r="E82" i="58"/>
  <c r="B90" i="58"/>
  <c r="C90" i="58"/>
  <c r="Q90" i="58"/>
  <c r="AI90" i="58" s="1"/>
  <c r="AC90" i="58"/>
  <c r="B91" i="58"/>
  <c r="P91" i="58" s="1"/>
  <c r="C91" i="58"/>
  <c r="H91" i="58"/>
  <c r="L91" i="58"/>
  <c r="Q91" i="58"/>
  <c r="R91" i="58"/>
  <c r="AC91" i="58"/>
  <c r="AL91" i="58"/>
  <c r="B92" i="58"/>
  <c r="C92" i="58"/>
  <c r="L92" i="58"/>
  <c r="Q92" i="58"/>
  <c r="T92" i="58"/>
  <c r="AC92" i="58"/>
  <c r="AI92" i="58"/>
  <c r="B93" i="58"/>
  <c r="C93" i="58"/>
  <c r="V93" i="58" s="1"/>
  <c r="Q93" i="58"/>
  <c r="X93" i="58"/>
  <c r="Z93" i="58"/>
  <c r="AC93" i="58"/>
  <c r="AD93" i="58" s="1"/>
  <c r="B94" i="58"/>
  <c r="C94" i="58"/>
  <c r="H94" i="58"/>
  <c r="J94" i="58"/>
  <c r="L94" i="58"/>
  <c r="N94" i="58"/>
  <c r="P94" i="58"/>
  <c r="Q94" i="58"/>
  <c r="R94" i="58" s="1"/>
  <c r="X94" i="58"/>
  <c r="Z94" i="58"/>
  <c r="AB94" i="58"/>
  <c r="AC94" i="58"/>
  <c r="AH94" i="58"/>
  <c r="B95" i="58"/>
  <c r="C95" i="58"/>
  <c r="Q95" i="58"/>
  <c r="AC95" i="58"/>
  <c r="B96" i="58"/>
  <c r="C96" i="58"/>
  <c r="Q96" i="58"/>
  <c r="V96" i="58"/>
  <c r="X96" i="58"/>
  <c r="AC96" i="58"/>
  <c r="AI96" i="58"/>
  <c r="B97" i="58"/>
  <c r="C97" i="58"/>
  <c r="J97" i="58"/>
  <c r="Q97" i="58"/>
  <c r="X97" i="58"/>
  <c r="Z97" i="58"/>
  <c r="AB97" i="58"/>
  <c r="AC97" i="58"/>
  <c r="B98" i="58"/>
  <c r="C98" i="58"/>
  <c r="P98" i="58"/>
  <c r="Q98" i="58"/>
  <c r="AC98" i="58"/>
  <c r="B99" i="58"/>
  <c r="Q99" i="58"/>
  <c r="T99" i="58"/>
  <c r="V99" i="58"/>
  <c r="X99" i="58"/>
  <c r="Z99" i="58"/>
  <c r="AB99" i="58"/>
  <c r="AC99" i="58"/>
  <c r="B100" i="58"/>
  <c r="C100" i="58"/>
  <c r="AB100" i="58" s="1"/>
  <c r="Q100" i="58"/>
  <c r="T100" i="58"/>
  <c r="V100" i="58"/>
  <c r="X100" i="58"/>
  <c r="Z100" i="58"/>
  <c r="AC100" i="58"/>
  <c r="AD100" i="58" s="1"/>
  <c r="B101" i="58"/>
  <c r="C101" i="58"/>
  <c r="J101" i="58"/>
  <c r="Q101" i="58"/>
  <c r="Z101" i="58"/>
  <c r="AC101" i="58"/>
  <c r="AL101" i="58"/>
  <c r="B102" i="58"/>
  <c r="C102" i="58"/>
  <c r="Q102" i="58"/>
  <c r="R102" i="58"/>
  <c r="AC102" i="58"/>
  <c r="B103" i="58"/>
  <c r="J103" i="58" s="1"/>
  <c r="C103" i="58"/>
  <c r="X103" i="58" s="1"/>
  <c r="F103" i="58"/>
  <c r="H103" i="58"/>
  <c r="L103" i="58"/>
  <c r="N103" i="58"/>
  <c r="Q103" i="58"/>
  <c r="AI103" i="58" s="1"/>
  <c r="V103" i="58"/>
  <c r="AC103" i="58"/>
  <c r="AF103" i="58"/>
  <c r="AH103" i="58"/>
  <c r="AL103" i="58"/>
  <c r="B104" i="58"/>
  <c r="C104" i="58"/>
  <c r="AB104" i="58" s="1"/>
  <c r="Q104" i="58"/>
  <c r="T104" i="58"/>
  <c r="V104" i="58"/>
  <c r="X104" i="58"/>
  <c r="Z104" i="58"/>
  <c r="AC104" i="58"/>
  <c r="AD104" i="58"/>
  <c r="B105" i="58"/>
  <c r="C105" i="58"/>
  <c r="J105" i="58"/>
  <c r="L105" i="58"/>
  <c r="N105" i="58"/>
  <c r="P105" i="58"/>
  <c r="Q105" i="58"/>
  <c r="R105" i="58" s="1"/>
  <c r="AB105" i="58"/>
  <c r="AC105" i="58"/>
  <c r="AH105" i="58"/>
  <c r="AL105" i="58"/>
  <c r="B106" i="58"/>
  <c r="C106" i="58"/>
  <c r="AD106" i="58" s="1"/>
  <c r="Q106" i="58"/>
  <c r="AI106" i="58" s="1"/>
  <c r="AC106" i="58"/>
  <c r="B107" i="58"/>
  <c r="C107" i="58"/>
  <c r="X107" i="58" s="1"/>
  <c r="H107" i="58"/>
  <c r="Q107" i="58"/>
  <c r="AI107" i="58" s="1"/>
  <c r="R107" i="58"/>
  <c r="T107" i="58"/>
  <c r="V107" i="58"/>
  <c r="AC107" i="58"/>
  <c r="AF107" i="58"/>
  <c r="B108" i="58"/>
  <c r="C108" i="58"/>
  <c r="L108" i="58"/>
  <c r="Q108" i="58"/>
  <c r="X108" i="58"/>
  <c r="Z108" i="58"/>
  <c r="AC108" i="58"/>
  <c r="AI108" i="58" s="1"/>
  <c r="B109" i="58"/>
  <c r="R109" i="58" s="1"/>
  <c r="C109" i="58"/>
  <c r="L109" i="58"/>
  <c r="Q109" i="58"/>
  <c r="T109" i="58"/>
  <c r="AC109" i="58"/>
  <c r="B110" i="58"/>
  <c r="C110" i="58"/>
  <c r="Q110" i="58"/>
  <c r="AC110" i="58"/>
  <c r="B111" i="58"/>
  <c r="J111" i="58" s="1"/>
  <c r="C111" i="58"/>
  <c r="N111" i="58"/>
  <c r="Q111" i="58"/>
  <c r="R111" i="58" s="1"/>
  <c r="AC111" i="58"/>
  <c r="AI111" i="58"/>
  <c r="AJ111" i="58" s="1"/>
  <c r="AL111" i="58"/>
  <c r="B112" i="58"/>
  <c r="N112" i="58" s="1"/>
  <c r="C112" i="58"/>
  <c r="AB112" i="58" s="1"/>
  <c r="H112" i="58"/>
  <c r="Q112" i="58"/>
  <c r="R112" i="58" s="1"/>
  <c r="T112" i="58"/>
  <c r="V112" i="58"/>
  <c r="X112" i="58"/>
  <c r="Z112" i="58"/>
  <c r="AC112" i="58"/>
  <c r="B113" i="58"/>
  <c r="C113" i="58"/>
  <c r="Q113" i="58"/>
  <c r="R113" i="58"/>
  <c r="AC113" i="58"/>
  <c r="B114" i="58"/>
  <c r="C114" i="58"/>
  <c r="Q114" i="58"/>
  <c r="AC114" i="58"/>
  <c r="AD114" i="58"/>
  <c r="B115" i="58"/>
  <c r="P115" i="58" s="1"/>
  <c r="C115" i="58"/>
  <c r="X115" i="58" s="1"/>
  <c r="F115" i="58"/>
  <c r="N115" i="58"/>
  <c r="Q115" i="58"/>
  <c r="T115" i="58"/>
  <c r="V115" i="58"/>
  <c r="AC115" i="58"/>
  <c r="AF115" i="58"/>
  <c r="AH115" i="58"/>
  <c r="B116" i="58"/>
  <c r="C116" i="58"/>
  <c r="Z116" i="58" s="1"/>
  <c r="L116" i="58"/>
  <c r="Q116" i="58"/>
  <c r="T116" i="58"/>
  <c r="V116" i="58"/>
  <c r="X116" i="58"/>
  <c r="AB116" i="58"/>
  <c r="AC116" i="58"/>
  <c r="AD116" i="58" s="1"/>
  <c r="AL116" i="58"/>
  <c r="B117" i="58"/>
  <c r="H117" i="58" s="1"/>
  <c r="C117" i="58"/>
  <c r="T117" i="58" s="1"/>
  <c r="F117" i="58"/>
  <c r="Q117" i="58"/>
  <c r="AI117" i="58" s="1"/>
  <c r="R117" i="58"/>
  <c r="AB117" i="58"/>
  <c r="AC117" i="58"/>
  <c r="AH117" i="58"/>
  <c r="B118" i="58"/>
  <c r="C118" i="58"/>
  <c r="Q118" i="58"/>
  <c r="AI118" i="58" s="1"/>
  <c r="AC118" i="58"/>
  <c r="B119" i="58"/>
  <c r="F119" i="58" s="1"/>
  <c r="C119" i="58"/>
  <c r="L119" i="58"/>
  <c r="N119" i="58"/>
  <c r="P119" i="58"/>
  <c r="Q119" i="58"/>
  <c r="R119" i="58"/>
  <c r="AB119" i="58"/>
  <c r="AC119" i="58"/>
  <c r="AH119" i="58"/>
  <c r="AI119" i="58"/>
  <c r="AJ119" i="58" s="1"/>
  <c r="B120" i="58"/>
  <c r="N120" i="58" s="1"/>
  <c r="C120" i="58"/>
  <c r="T120" i="58" s="1"/>
  <c r="J120" i="58"/>
  <c r="L120" i="58"/>
  <c r="P120" i="58"/>
  <c r="Q120" i="58"/>
  <c r="R120" i="58" s="1"/>
  <c r="V120" i="58"/>
  <c r="AB120" i="58"/>
  <c r="AC120" i="58"/>
  <c r="AD120" i="58" s="1"/>
  <c r="AL120" i="58"/>
  <c r="B121" i="58"/>
  <c r="H121" i="58" s="1"/>
  <c r="C121" i="58"/>
  <c r="T121" i="58" s="1"/>
  <c r="F121" i="58"/>
  <c r="Q121" i="58"/>
  <c r="R121" i="58"/>
  <c r="AB121" i="58"/>
  <c r="AC121" i="58"/>
  <c r="AH121" i="58"/>
  <c r="B122" i="58"/>
  <c r="C122" i="58"/>
  <c r="Q122" i="58"/>
  <c r="AI122" i="58" s="1"/>
  <c r="AC122" i="58"/>
  <c r="B123" i="58"/>
  <c r="H123" i="58" s="1"/>
  <c r="C123" i="58"/>
  <c r="X123" i="58" s="1"/>
  <c r="F123" i="58"/>
  <c r="N123" i="58"/>
  <c r="P123" i="58"/>
  <c r="Q123" i="58"/>
  <c r="R123" i="58" s="1"/>
  <c r="T123" i="58"/>
  <c r="AB123" i="58"/>
  <c r="AC123" i="58"/>
  <c r="AD123" i="58" s="1"/>
  <c r="AF123" i="58"/>
  <c r="AH123" i="58"/>
  <c r="AL123" i="58"/>
  <c r="E124" i="58"/>
  <c r="B131" i="58"/>
  <c r="C131" i="58"/>
  <c r="J131" i="58"/>
  <c r="L131" i="58"/>
  <c r="Q131" i="58"/>
  <c r="R131" i="58" s="1"/>
  <c r="T131" i="58"/>
  <c r="V131" i="58"/>
  <c r="X131" i="58"/>
  <c r="Z131" i="58"/>
  <c r="AB131" i="58"/>
  <c r="AC131" i="58"/>
  <c r="AH131" i="58"/>
  <c r="B132" i="58"/>
  <c r="C132" i="58"/>
  <c r="Z132" i="58" s="1"/>
  <c r="L132" i="58"/>
  <c r="N132" i="58"/>
  <c r="Q132" i="58"/>
  <c r="AI132" i="58" s="1"/>
  <c r="AB132" i="58"/>
  <c r="AC132" i="58"/>
  <c r="AD132" i="58" s="1"/>
  <c r="AF132" i="58"/>
  <c r="AL132" i="58"/>
  <c r="B133" i="58"/>
  <c r="C133" i="58"/>
  <c r="X133" i="58" s="1"/>
  <c r="Q133" i="58"/>
  <c r="V133" i="58"/>
  <c r="AB133" i="58"/>
  <c r="AC133" i="58"/>
  <c r="AI133" i="58" s="1"/>
  <c r="B134" i="58"/>
  <c r="H134" i="58" s="1"/>
  <c r="C134" i="58"/>
  <c r="F134" i="58"/>
  <c r="J134" i="58"/>
  <c r="L134" i="58"/>
  <c r="Q134" i="58"/>
  <c r="R134" i="58" s="1"/>
  <c r="AC134" i="58"/>
  <c r="AH134" i="58"/>
  <c r="AL134" i="58"/>
  <c r="B135" i="58"/>
  <c r="C135" i="58"/>
  <c r="Q135" i="58"/>
  <c r="R135" i="58" s="1"/>
  <c r="X135" i="58"/>
  <c r="AC135" i="58"/>
  <c r="B136" i="58"/>
  <c r="J136" i="58" s="1"/>
  <c r="C136" i="58"/>
  <c r="N136" i="58"/>
  <c r="Q136" i="58"/>
  <c r="AI136" i="58" s="1"/>
  <c r="R136" i="58"/>
  <c r="AC136" i="58"/>
  <c r="AD136" i="58" s="1"/>
  <c r="AL136" i="58"/>
  <c r="B137" i="58"/>
  <c r="C137" i="58"/>
  <c r="Q137" i="58"/>
  <c r="V137" i="58"/>
  <c r="AC137" i="58"/>
  <c r="B138" i="58"/>
  <c r="C138" i="58"/>
  <c r="Z138" i="58" s="1"/>
  <c r="Q138" i="58"/>
  <c r="R138" i="58" s="1"/>
  <c r="AC138" i="58"/>
  <c r="B139" i="58"/>
  <c r="P139" i="58" s="1"/>
  <c r="C139" i="58"/>
  <c r="H139" i="58"/>
  <c r="Q139" i="58"/>
  <c r="AI139" i="58" s="1"/>
  <c r="AJ139" i="58" s="1"/>
  <c r="R139" i="58"/>
  <c r="AC139" i="58"/>
  <c r="AH139" i="58"/>
  <c r="B140" i="58"/>
  <c r="Q140" i="58"/>
  <c r="T140" i="58"/>
  <c r="V140" i="58"/>
  <c r="X140" i="58"/>
  <c r="Z140" i="58"/>
  <c r="AB140" i="58"/>
  <c r="AC140" i="58"/>
  <c r="AD140" i="58" s="1"/>
  <c r="B141" i="58"/>
  <c r="J141" i="58" s="1"/>
  <c r="C141" i="58"/>
  <c r="F141" i="58"/>
  <c r="H141" i="58"/>
  <c r="Q141" i="58"/>
  <c r="R141" i="58" s="1"/>
  <c r="AC141" i="58"/>
  <c r="AD141" i="58"/>
  <c r="AH141" i="58"/>
  <c r="B142" i="58"/>
  <c r="P142" i="58" s="1"/>
  <c r="C142" i="58"/>
  <c r="H142" i="58"/>
  <c r="J142" i="58"/>
  <c r="L142" i="58"/>
  <c r="N142" i="58"/>
  <c r="Q142" i="58"/>
  <c r="T142" i="58"/>
  <c r="AC142" i="58"/>
  <c r="AF142" i="58" s="1"/>
  <c r="AH142" i="58"/>
  <c r="B143" i="58"/>
  <c r="AH143" i="58" s="1"/>
  <c r="C143" i="58"/>
  <c r="T143" i="58" s="1"/>
  <c r="H143" i="58"/>
  <c r="J143" i="58"/>
  <c r="L143" i="58"/>
  <c r="N143" i="58"/>
  <c r="P143" i="58"/>
  <c r="Q143" i="58"/>
  <c r="V143" i="58"/>
  <c r="X143" i="58"/>
  <c r="Z143" i="58"/>
  <c r="AB143" i="58"/>
  <c r="AC143" i="58"/>
  <c r="AD143" i="58"/>
  <c r="AL143" i="58"/>
  <c r="B144" i="58"/>
  <c r="H144" i="58" s="1"/>
  <c r="C144" i="58"/>
  <c r="F144" i="58"/>
  <c r="J144" i="58"/>
  <c r="P144" i="58"/>
  <c r="Q144" i="58"/>
  <c r="Z144" i="58"/>
  <c r="AB144" i="58"/>
  <c r="AC144" i="58"/>
  <c r="B145" i="58"/>
  <c r="C145" i="58"/>
  <c r="Q145" i="58"/>
  <c r="AI145" i="58" s="1"/>
  <c r="T145" i="58"/>
  <c r="AC145" i="58"/>
  <c r="AH145" i="58"/>
  <c r="B146" i="58"/>
  <c r="P146" i="58" s="1"/>
  <c r="C146" i="58"/>
  <c r="AD146" i="58" s="1"/>
  <c r="L146" i="58"/>
  <c r="N146" i="58"/>
  <c r="Q146" i="58"/>
  <c r="R146" i="58" s="1"/>
  <c r="T146" i="58"/>
  <c r="AC146" i="58"/>
  <c r="AF146" i="58"/>
  <c r="AH146" i="58"/>
  <c r="B147" i="58"/>
  <c r="C147" i="58"/>
  <c r="T147" i="58" s="1"/>
  <c r="Q147" i="58"/>
  <c r="X147" i="58"/>
  <c r="Z147" i="58"/>
  <c r="AB147" i="58"/>
  <c r="AC147" i="58"/>
  <c r="B148" i="58"/>
  <c r="L148" i="58" s="1"/>
  <c r="C148" i="58"/>
  <c r="Z148" i="58" s="1"/>
  <c r="H148" i="58"/>
  <c r="J148" i="58"/>
  <c r="N148" i="58"/>
  <c r="P148" i="58"/>
  <c r="Q148" i="58"/>
  <c r="R148" i="58" s="1"/>
  <c r="T148" i="58"/>
  <c r="X148" i="58"/>
  <c r="AB148" i="58"/>
  <c r="AC148" i="58"/>
  <c r="AD148" i="58" s="1"/>
  <c r="AI148" i="58"/>
  <c r="AJ148" i="58" s="1"/>
  <c r="B149" i="58"/>
  <c r="C149" i="58"/>
  <c r="T149" i="58" s="1"/>
  <c r="L149" i="58"/>
  <c r="Q149" i="58"/>
  <c r="Z149" i="58"/>
  <c r="AB149" i="58"/>
  <c r="AC149" i="58"/>
  <c r="AD149" i="58"/>
  <c r="AL149" i="58"/>
  <c r="B150" i="58"/>
  <c r="P150" i="58" s="1"/>
  <c r="C150" i="58"/>
  <c r="Q150" i="58"/>
  <c r="T150" i="58"/>
  <c r="V150" i="58"/>
  <c r="X150" i="58"/>
  <c r="Z150" i="58"/>
  <c r="AB150" i="58"/>
  <c r="AC150" i="58"/>
  <c r="B151" i="58"/>
  <c r="H151" i="58" s="1"/>
  <c r="C151" i="58"/>
  <c r="T151" i="58" s="1"/>
  <c r="F151" i="58"/>
  <c r="J151" i="58"/>
  <c r="L151" i="58"/>
  <c r="N151" i="58"/>
  <c r="Q151" i="58"/>
  <c r="AC151" i="58"/>
  <c r="AF151" i="58"/>
  <c r="AH151" i="58"/>
  <c r="AL151" i="58"/>
  <c r="B152" i="58"/>
  <c r="L152" i="58" s="1"/>
  <c r="C152" i="58"/>
  <c r="N152" i="58"/>
  <c r="P152" i="58"/>
  <c r="Q152" i="58"/>
  <c r="R152" i="58" s="1"/>
  <c r="T152" i="58"/>
  <c r="AC152" i="58"/>
  <c r="AI152" i="58"/>
  <c r="AJ152" i="58" s="1"/>
  <c r="B153" i="58"/>
  <c r="C153" i="58"/>
  <c r="T153" i="58" s="1"/>
  <c r="Q153" i="58"/>
  <c r="AC153" i="58"/>
  <c r="AD153" i="58" s="1"/>
  <c r="AF153" i="58"/>
  <c r="B154" i="58"/>
  <c r="P154" i="58" s="1"/>
  <c r="C154" i="58"/>
  <c r="Q154" i="58"/>
  <c r="T154" i="58"/>
  <c r="V154" i="58"/>
  <c r="X154" i="58"/>
  <c r="Z154" i="58"/>
  <c r="AB154" i="58"/>
  <c r="AC154" i="58"/>
  <c r="AD154" i="58"/>
  <c r="B155" i="58"/>
  <c r="H155" i="58" s="1"/>
  <c r="C155" i="58"/>
  <c r="F155" i="58"/>
  <c r="J155" i="58"/>
  <c r="L155" i="58"/>
  <c r="N155" i="58"/>
  <c r="Q155" i="58"/>
  <c r="R155" i="58"/>
  <c r="AC155" i="58"/>
  <c r="AH155" i="58"/>
  <c r="AL155" i="58"/>
  <c r="B156" i="58"/>
  <c r="C156" i="58"/>
  <c r="Q156" i="58"/>
  <c r="T156" i="58"/>
  <c r="V156" i="58"/>
  <c r="X156" i="58"/>
  <c r="Z156" i="58"/>
  <c r="AB156" i="58"/>
  <c r="AC156" i="58"/>
  <c r="B157" i="58"/>
  <c r="P157" i="58" s="1"/>
  <c r="C157" i="58"/>
  <c r="N157" i="58"/>
  <c r="Q157" i="58"/>
  <c r="R157" i="58" s="1"/>
  <c r="AC157" i="58"/>
  <c r="B158" i="58"/>
  <c r="P158" i="58" s="1"/>
  <c r="C158" i="58"/>
  <c r="Q158" i="58"/>
  <c r="X158" i="58"/>
  <c r="AC158" i="58"/>
  <c r="B159" i="58"/>
  <c r="C159" i="58"/>
  <c r="AF159" i="58" s="1"/>
  <c r="N159" i="58"/>
  <c r="Q159" i="58"/>
  <c r="AI159" i="58" s="1"/>
  <c r="T159" i="58"/>
  <c r="AC159" i="58"/>
  <c r="B160" i="58"/>
  <c r="C160" i="58"/>
  <c r="Q160" i="58"/>
  <c r="T160" i="58"/>
  <c r="V160" i="58"/>
  <c r="X160" i="58"/>
  <c r="Z160" i="58"/>
  <c r="AB160" i="58"/>
  <c r="AC160" i="58"/>
  <c r="B161" i="58"/>
  <c r="P161" i="58" s="1"/>
  <c r="C161" i="58"/>
  <c r="T161" i="58" s="1"/>
  <c r="L161" i="58"/>
  <c r="Q161" i="58"/>
  <c r="R161" i="58"/>
  <c r="AC161" i="58"/>
  <c r="AD161" i="58" s="1"/>
  <c r="AF161" i="58"/>
  <c r="B162" i="58"/>
  <c r="C162" i="58"/>
  <c r="Q162" i="58"/>
  <c r="V162" i="58"/>
  <c r="AB162" i="58"/>
  <c r="AC162" i="58"/>
  <c r="B163" i="58"/>
  <c r="H163" i="58" s="1"/>
  <c r="C163" i="58"/>
  <c r="L163" i="58"/>
  <c r="Q163" i="58"/>
  <c r="AC163" i="58"/>
  <c r="AL163" i="58"/>
  <c r="B164" i="58"/>
  <c r="L164" i="58" s="1"/>
  <c r="C164" i="58"/>
  <c r="J164" i="58"/>
  <c r="N164" i="58"/>
  <c r="Q164" i="58"/>
  <c r="AC164" i="58"/>
  <c r="E165" i="58"/>
  <c r="B172" i="58"/>
  <c r="C172" i="58"/>
  <c r="AB172" i="58" s="1"/>
  <c r="L172" i="58"/>
  <c r="Q172" i="58"/>
  <c r="R172" i="58" s="1"/>
  <c r="X172" i="58"/>
  <c r="Z172" i="58"/>
  <c r="AC172" i="58"/>
  <c r="AD172" i="58" s="1"/>
  <c r="B173" i="58"/>
  <c r="J173" i="58" s="1"/>
  <c r="C173" i="58"/>
  <c r="T173" i="58" s="1"/>
  <c r="F173" i="58"/>
  <c r="H173" i="58"/>
  <c r="L173" i="58"/>
  <c r="N173" i="58"/>
  <c r="P173" i="58"/>
  <c r="Q173" i="58"/>
  <c r="R173" i="58" s="1"/>
  <c r="AC173" i="58"/>
  <c r="AH173" i="58"/>
  <c r="AL173" i="58"/>
  <c r="B174" i="58"/>
  <c r="H174" i="58" s="1"/>
  <c r="C174" i="58"/>
  <c r="V174" i="58" s="1"/>
  <c r="Q174" i="58"/>
  <c r="AC174" i="58"/>
  <c r="B175" i="58"/>
  <c r="H175" i="58" s="1"/>
  <c r="C175" i="58"/>
  <c r="X175" i="58" s="1"/>
  <c r="F175" i="58"/>
  <c r="L175" i="58"/>
  <c r="N175" i="58"/>
  <c r="P175" i="58"/>
  <c r="Q175" i="58"/>
  <c r="R175" i="58"/>
  <c r="T175" i="58"/>
  <c r="AB175" i="58"/>
  <c r="AC175" i="58"/>
  <c r="AI175" i="58" s="1"/>
  <c r="AJ175" i="58" s="1"/>
  <c r="AH175" i="58"/>
  <c r="AL175" i="58"/>
  <c r="B176" i="58"/>
  <c r="C176" i="58"/>
  <c r="AB176" i="58" s="1"/>
  <c r="Q176" i="58"/>
  <c r="X176" i="58"/>
  <c r="Z176" i="58"/>
  <c r="AC176" i="58"/>
  <c r="AD176" i="58" s="1"/>
  <c r="B177" i="58"/>
  <c r="C177" i="58"/>
  <c r="AB177" i="58" s="1"/>
  <c r="Q177" i="58"/>
  <c r="T177" i="58"/>
  <c r="AC177" i="58"/>
  <c r="B178" i="58"/>
  <c r="H178" i="58" s="1"/>
  <c r="C178" i="58"/>
  <c r="Q178" i="58"/>
  <c r="V178" i="58"/>
  <c r="AC178" i="58"/>
  <c r="AD178" i="58"/>
  <c r="B179" i="58"/>
  <c r="H179" i="58" s="1"/>
  <c r="C179" i="58"/>
  <c r="V179" i="58" s="1"/>
  <c r="F179" i="58"/>
  <c r="L179" i="58"/>
  <c r="N179" i="58"/>
  <c r="P179" i="58"/>
  <c r="Q179" i="58"/>
  <c r="R179" i="58"/>
  <c r="T179" i="58"/>
  <c r="Z179" i="58"/>
  <c r="AC179" i="58"/>
  <c r="AH179" i="58"/>
  <c r="AL179" i="58"/>
  <c r="B180" i="58"/>
  <c r="J180" i="58" s="1"/>
  <c r="C180" i="58"/>
  <c r="T180" i="58" s="1"/>
  <c r="Q180" i="58"/>
  <c r="X180" i="58"/>
  <c r="Z180" i="58"/>
  <c r="AB180" i="58"/>
  <c r="AC180" i="58"/>
  <c r="AD180" i="58" s="1"/>
  <c r="B181" i="58"/>
  <c r="J181" i="58" s="1"/>
  <c r="Q181" i="58"/>
  <c r="T181" i="58"/>
  <c r="V181" i="58"/>
  <c r="X181" i="58"/>
  <c r="Z181" i="58"/>
  <c r="AB181" i="58"/>
  <c r="AC181" i="58"/>
  <c r="AF181" i="58" s="1"/>
  <c r="B182" i="58"/>
  <c r="C182" i="58"/>
  <c r="AF182" i="58" s="1"/>
  <c r="H182" i="58"/>
  <c r="N182" i="58"/>
  <c r="Q182" i="58"/>
  <c r="R182" i="58"/>
  <c r="T182" i="58"/>
  <c r="X182" i="58"/>
  <c r="AC182" i="58"/>
  <c r="AI182" i="58"/>
  <c r="AL182" i="58"/>
  <c r="B183" i="58"/>
  <c r="L183" i="58" s="1"/>
  <c r="C183" i="58"/>
  <c r="AB183" i="58" s="1"/>
  <c r="H183" i="58"/>
  <c r="P183" i="58"/>
  <c r="Q183" i="58"/>
  <c r="R183" i="58" s="1"/>
  <c r="T183" i="58"/>
  <c r="X183" i="58"/>
  <c r="Z183" i="58"/>
  <c r="AC183" i="58"/>
  <c r="AL183" i="58"/>
  <c r="B184" i="58"/>
  <c r="C184" i="58"/>
  <c r="Q184" i="58"/>
  <c r="AI184" i="58" s="1"/>
  <c r="AC184" i="58"/>
  <c r="B185" i="58"/>
  <c r="C185" i="58"/>
  <c r="Z185" i="58" s="1"/>
  <c r="F185" i="58"/>
  <c r="Q185" i="58"/>
  <c r="T185" i="58"/>
  <c r="AC185" i="58"/>
  <c r="AD185" i="58" s="1"/>
  <c r="B186" i="58"/>
  <c r="P186" i="58" s="1"/>
  <c r="C186" i="58"/>
  <c r="X186" i="58" s="1"/>
  <c r="F186" i="58"/>
  <c r="L186" i="58"/>
  <c r="N186" i="58"/>
  <c r="Q186" i="58"/>
  <c r="AC186" i="58"/>
  <c r="AL186" i="58"/>
  <c r="B187" i="58"/>
  <c r="C187" i="58"/>
  <c r="AB187" i="58" s="1"/>
  <c r="J187" i="58"/>
  <c r="Q187" i="58"/>
  <c r="T187" i="58"/>
  <c r="V187" i="58"/>
  <c r="X187" i="58"/>
  <c r="Z187" i="58"/>
  <c r="AC187" i="58"/>
  <c r="AL187" i="58"/>
  <c r="B188" i="58"/>
  <c r="N188" i="58" s="1"/>
  <c r="C188" i="58"/>
  <c r="Z188" i="58" s="1"/>
  <c r="P188" i="58"/>
  <c r="Q188" i="58"/>
  <c r="AB188" i="58"/>
  <c r="AC188" i="58"/>
  <c r="AD188" i="58"/>
  <c r="B189" i="58"/>
  <c r="C189" i="58"/>
  <c r="T189" i="58" s="1"/>
  <c r="Q189" i="58"/>
  <c r="AC189" i="58"/>
  <c r="B190" i="58"/>
  <c r="P190" i="58" s="1"/>
  <c r="C190" i="58"/>
  <c r="AF190" i="58" s="1"/>
  <c r="F190" i="58"/>
  <c r="L190" i="58"/>
  <c r="N190" i="58"/>
  <c r="Q190" i="58"/>
  <c r="R190" i="58" s="1"/>
  <c r="AC190" i="58"/>
  <c r="AI190" i="58"/>
  <c r="AJ190" i="58" s="1"/>
  <c r="AL190" i="58"/>
  <c r="B191" i="58"/>
  <c r="C191" i="58"/>
  <c r="AB191" i="58" s="1"/>
  <c r="Q191" i="58"/>
  <c r="T191" i="58"/>
  <c r="V191" i="58"/>
  <c r="X191" i="58"/>
  <c r="Z191" i="58"/>
  <c r="AC191" i="58"/>
  <c r="B192" i="58"/>
  <c r="L192" i="58" s="1"/>
  <c r="C192" i="58"/>
  <c r="N192" i="58"/>
  <c r="P192" i="58"/>
  <c r="Q192" i="58"/>
  <c r="R192" i="58" s="1"/>
  <c r="Z192" i="58"/>
  <c r="AC192" i="58"/>
  <c r="AL192" i="58"/>
  <c r="B193" i="58"/>
  <c r="F193" i="58" s="1"/>
  <c r="C193" i="58"/>
  <c r="Q193" i="58"/>
  <c r="AI193" i="58" s="1"/>
  <c r="X193" i="58"/>
  <c r="AC193" i="58"/>
  <c r="AD193" i="58" s="1"/>
  <c r="B194" i="58"/>
  <c r="C194" i="58"/>
  <c r="Q194" i="58"/>
  <c r="X194" i="58"/>
  <c r="AC194" i="58"/>
  <c r="AD194" i="58"/>
  <c r="B195" i="58"/>
  <c r="F195" i="58" s="1"/>
  <c r="C195" i="58"/>
  <c r="Q195" i="58"/>
  <c r="AC195" i="58"/>
  <c r="B196" i="58"/>
  <c r="C196" i="58"/>
  <c r="V196" i="58" s="1"/>
  <c r="Q196" i="58"/>
  <c r="X196" i="58"/>
  <c r="Z196" i="58"/>
  <c r="AB196" i="58"/>
  <c r="AC196" i="58"/>
  <c r="AD196" i="58"/>
  <c r="B197" i="58"/>
  <c r="C197" i="58"/>
  <c r="H197" i="58"/>
  <c r="J197" i="58"/>
  <c r="N197" i="58"/>
  <c r="Q197" i="58"/>
  <c r="R197" i="58" s="1"/>
  <c r="AC197" i="58"/>
  <c r="AH197" i="58"/>
  <c r="B198" i="58"/>
  <c r="J198" i="58" s="1"/>
  <c r="C198" i="58"/>
  <c r="AD198" i="58" s="1"/>
  <c r="Q198" i="58"/>
  <c r="AI198" i="58" s="1"/>
  <c r="V198" i="58"/>
  <c r="Z198" i="58"/>
  <c r="AC198" i="58"/>
  <c r="B199" i="58"/>
  <c r="C199" i="58"/>
  <c r="T199" i="58" s="1"/>
  <c r="H199" i="58"/>
  <c r="Q199" i="58"/>
  <c r="V199" i="58"/>
  <c r="X199" i="58"/>
  <c r="Z199" i="58"/>
  <c r="AC199" i="58"/>
  <c r="AD199" i="58"/>
  <c r="B200" i="58"/>
  <c r="N200" i="58" s="1"/>
  <c r="C200" i="58"/>
  <c r="L200" i="58"/>
  <c r="P200" i="58"/>
  <c r="Q200" i="58"/>
  <c r="R200" i="58" s="1"/>
  <c r="V200" i="58"/>
  <c r="AC200" i="58"/>
  <c r="AI200" i="58" s="1"/>
  <c r="AJ200" i="58" s="1"/>
  <c r="AL200" i="58"/>
  <c r="B201" i="58"/>
  <c r="C201" i="58"/>
  <c r="H201" i="58"/>
  <c r="N201" i="58"/>
  <c r="Q201" i="58"/>
  <c r="R201" i="58"/>
  <c r="Z201" i="58"/>
  <c r="AC201" i="58"/>
  <c r="AF201" i="58"/>
  <c r="AH201" i="58"/>
  <c r="AL201" i="58"/>
  <c r="B202" i="58"/>
  <c r="F202" i="58" s="1"/>
  <c r="C202" i="58"/>
  <c r="AF202" i="58" s="1"/>
  <c r="H202" i="58"/>
  <c r="P202" i="58"/>
  <c r="Q202" i="58"/>
  <c r="R202" i="58" s="1"/>
  <c r="AC202" i="58"/>
  <c r="AL202" i="58"/>
  <c r="B203" i="58"/>
  <c r="C203" i="58"/>
  <c r="J203" i="58"/>
  <c r="Q203" i="58"/>
  <c r="AC203" i="58"/>
  <c r="AI203" i="58"/>
  <c r="AL203" i="58"/>
  <c r="B204" i="58"/>
  <c r="C204" i="58"/>
  <c r="AB204" i="58" s="1"/>
  <c r="H204" i="58"/>
  <c r="Q204" i="58"/>
  <c r="R204" i="58"/>
  <c r="V204" i="58"/>
  <c r="Z204" i="58"/>
  <c r="AC204" i="58"/>
  <c r="B205" i="58"/>
  <c r="J205" i="58" s="1"/>
  <c r="C205" i="58"/>
  <c r="Z205" i="58" s="1"/>
  <c r="F205" i="58"/>
  <c r="H205" i="58"/>
  <c r="L205" i="58"/>
  <c r="N205" i="58"/>
  <c r="P205" i="58"/>
  <c r="Q205" i="58"/>
  <c r="R205" i="58" s="1"/>
  <c r="AC205" i="58"/>
  <c r="AF205" i="58" s="1"/>
  <c r="AH205" i="58"/>
  <c r="AL205" i="58"/>
  <c r="E206" i="58"/>
  <c r="B213" i="58"/>
  <c r="C213" i="58"/>
  <c r="N213" i="58"/>
  <c r="Q213" i="58"/>
  <c r="X213" i="58"/>
  <c r="AC213" i="58"/>
  <c r="AH213" i="58"/>
  <c r="B214" i="58"/>
  <c r="F214" i="58" s="1"/>
  <c r="C214" i="58"/>
  <c r="V214" i="58" s="1"/>
  <c r="Q214" i="58"/>
  <c r="T214" i="58"/>
  <c r="X214" i="58"/>
  <c r="Z214" i="58"/>
  <c r="AB214" i="58"/>
  <c r="AC214" i="58"/>
  <c r="AD214" i="58"/>
  <c r="B215" i="58"/>
  <c r="L215" i="58" s="1"/>
  <c r="C215" i="58"/>
  <c r="F215" i="58"/>
  <c r="J215" i="58"/>
  <c r="N215" i="58"/>
  <c r="Q215" i="58"/>
  <c r="R215" i="58" s="1"/>
  <c r="T215" i="58"/>
  <c r="V215" i="58"/>
  <c r="X215" i="58"/>
  <c r="Z215" i="58"/>
  <c r="AB215" i="58"/>
  <c r="AC215" i="58"/>
  <c r="AD215" i="58" s="1"/>
  <c r="AH215" i="58"/>
  <c r="B216" i="58"/>
  <c r="N216" i="58" s="1"/>
  <c r="C216" i="58"/>
  <c r="Q216" i="58"/>
  <c r="AC216" i="58"/>
  <c r="B217" i="58"/>
  <c r="F217" i="58" s="1"/>
  <c r="C217" i="58"/>
  <c r="Z217" i="58" s="1"/>
  <c r="Q217" i="58"/>
  <c r="T217" i="58"/>
  <c r="V217" i="58"/>
  <c r="X217" i="58"/>
  <c r="AB217" i="58"/>
  <c r="AC217" i="58"/>
  <c r="AD217" i="58"/>
  <c r="B218" i="58"/>
  <c r="C218" i="58"/>
  <c r="V218" i="58" s="1"/>
  <c r="F218" i="58"/>
  <c r="Q218" i="58"/>
  <c r="T218" i="58"/>
  <c r="X218" i="58"/>
  <c r="Z218" i="58"/>
  <c r="AB218" i="58"/>
  <c r="AC218" i="58"/>
  <c r="AD218" i="58" s="1"/>
  <c r="B219" i="58"/>
  <c r="C219" i="58"/>
  <c r="T219" i="58" s="1"/>
  <c r="F219" i="58"/>
  <c r="Q219" i="58"/>
  <c r="V219" i="58"/>
  <c r="Z219" i="58"/>
  <c r="AB219" i="58"/>
  <c r="AC219" i="58"/>
  <c r="AD219" i="58" s="1"/>
  <c r="B220" i="58"/>
  <c r="J220" i="58" s="1"/>
  <c r="C220" i="58"/>
  <c r="V220" i="58" s="1"/>
  <c r="Q220" i="58"/>
  <c r="T220" i="58"/>
  <c r="X220" i="58"/>
  <c r="AB220" i="58"/>
  <c r="AC220" i="58"/>
  <c r="B221" i="58"/>
  <c r="C221" i="58"/>
  <c r="F221" i="58"/>
  <c r="Q221" i="58"/>
  <c r="T221" i="58"/>
  <c r="V221" i="58"/>
  <c r="X221" i="58"/>
  <c r="AC221" i="58"/>
  <c r="AD221" i="58" s="1"/>
  <c r="AH221" i="58"/>
  <c r="B222" i="58"/>
  <c r="H222" i="58" s="1"/>
  <c r="Q222" i="58"/>
  <c r="AI222" i="58" s="1"/>
  <c r="T222" i="58"/>
  <c r="V222" i="58"/>
  <c r="X222" i="58"/>
  <c r="Z222" i="58"/>
  <c r="AB222" i="58"/>
  <c r="AC222" i="58"/>
  <c r="AD222" i="58" s="1"/>
  <c r="AL222" i="58"/>
  <c r="B223" i="58"/>
  <c r="C223" i="58"/>
  <c r="AB223" i="58" s="1"/>
  <c r="L223" i="58"/>
  <c r="Q223" i="58"/>
  <c r="V223" i="58"/>
  <c r="Z223" i="58"/>
  <c r="AC223" i="58"/>
  <c r="B224" i="58"/>
  <c r="C224" i="58"/>
  <c r="Z224" i="58" s="1"/>
  <c r="F224" i="58"/>
  <c r="Q224" i="58"/>
  <c r="R224" i="58"/>
  <c r="AC224" i="58"/>
  <c r="AF224" i="58"/>
  <c r="B225" i="58"/>
  <c r="F225" i="58" s="1"/>
  <c r="C225" i="58"/>
  <c r="H225" i="58"/>
  <c r="J225" i="58"/>
  <c r="L225" i="58"/>
  <c r="P225" i="58"/>
  <c r="Q225" i="58"/>
  <c r="R225" i="58" s="1"/>
  <c r="AC225" i="58"/>
  <c r="AL225" i="58"/>
  <c r="B226" i="58"/>
  <c r="C226" i="58"/>
  <c r="V226" i="58" s="1"/>
  <c r="F226" i="58"/>
  <c r="H226" i="58"/>
  <c r="P226" i="58"/>
  <c r="Q226" i="58"/>
  <c r="Z226" i="58"/>
  <c r="AC226" i="58"/>
  <c r="AD226" i="58" s="1"/>
  <c r="AF226" i="58"/>
  <c r="AL226" i="58"/>
  <c r="B227" i="58"/>
  <c r="C227" i="58"/>
  <c r="AB227" i="58" s="1"/>
  <c r="Q227" i="58"/>
  <c r="V227" i="58"/>
  <c r="Z227" i="58"/>
  <c r="AC227" i="58"/>
  <c r="B228" i="58"/>
  <c r="C228" i="58"/>
  <c r="Z228" i="58" s="1"/>
  <c r="F228" i="58"/>
  <c r="J228" i="58"/>
  <c r="L228" i="58"/>
  <c r="N228" i="58"/>
  <c r="P228" i="58"/>
  <c r="Q228" i="58"/>
  <c r="R228" i="58" s="1"/>
  <c r="AC228" i="58"/>
  <c r="AL228" i="58"/>
  <c r="B229" i="58"/>
  <c r="C229" i="58"/>
  <c r="Q229" i="58"/>
  <c r="V229" i="58"/>
  <c r="AC229" i="58"/>
  <c r="AD229" i="58" s="1"/>
  <c r="B230" i="58"/>
  <c r="C230" i="58"/>
  <c r="P230" i="58"/>
  <c r="Q230" i="58"/>
  <c r="AI230" i="58" s="1"/>
  <c r="V230" i="58"/>
  <c r="AC230" i="58"/>
  <c r="B231" i="58"/>
  <c r="N231" i="58" s="1"/>
  <c r="C231" i="58"/>
  <c r="H231" i="58"/>
  <c r="L231" i="58"/>
  <c r="P231" i="58"/>
  <c r="Q231" i="58"/>
  <c r="AC231" i="58"/>
  <c r="AI231" i="58"/>
  <c r="AL231" i="58"/>
  <c r="B232" i="58"/>
  <c r="C232" i="58"/>
  <c r="Q232" i="58"/>
  <c r="R232" i="58" s="1"/>
  <c r="AC232" i="58"/>
  <c r="B233" i="58"/>
  <c r="AF233" i="58" s="1"/>
  <c r="C233" i="58"/>
  <c r="V233" i="58" s="1"/>
  <c r="H233" i="58"/>
  <c r="J233" i="58"/>
  <c r="L233" i="58"/>
  <c r="Q233" i="58"/>
  <c r="R233" i="58" s="1"/>
  <c r="AC233" i="58"/>
  <c r="AD233" i="58" s="1"/>
  <c r="AI233" i="58"/>
  <c r="AJ233" i="58" s="1"/>
  <c r="AL233" i="58"/>
  <c r="B234" i="58"/>
  <c r="C234" i="58"/>
  <c r="F234" i="58"/>
  <c r="H234" i="58"/>
  <c r="J234" i="58"/>
  <c r="L234" i="58"/>
  <c r="N234" i="58"/>
  <c r="P234" i="58"/>
  <c r="Q234" i="58"/>
  <c r="R234" i="58"/>
  <c r="AC234" i="58"/>
  <c r="AH234" i="58"/>
  <c r="AI234" i="58"/>
  <c r="AJ234" i="58" s="1"/>
  <c r="AL234" i="58"/>
  <c r="B235" i="58"/>
  <c r="C235" i="58"/>
  <c r="Q235" i="58"/>
  <c r="V235" i="58"/>
  <c r="AC235" i="58"/>
  <c r="AD235" i="58" s="1"/>
  <c r="B236" i="58"/>
  <c r="J236" i="58" s="1"/>
  <c r="C236" i="58"/>
  <c r="F236" i="58"/>
  <c r="H236" i="58"/>
  <c r="L236" i="58"/>
  <c r="N236" i="58"/>
  <c r="P236" i="58"/>
  <c r="Q236" i="58"/>
  <c r="R236" i="58" s="1"/>
  <c r="Z236" i="58"/>
  <c r="AC236" i="58"/>
  <c r="AH236" i="58"/>
  <c r="AL236" i="58"/>
  <c r="B237" i="58"/>
  <c r="F237" i="58" s="1"/>
  <c r="C237" i="58"/>
  <c r="H237" i="58"/>
  <c r="Q237" i="58"/>
  <c r="R237" i="58"/>
  <c r="AC237" i="58"/>
  <c r="AL237" i="58"/>
  <c r="B238" i="58"/>
  <c r="C238" i="58"/>
  <c r="V238" i="58" s="1"/>
  <c r="L238" i="58"/>
  <c r="Q238" i="58"/>
  <c r="Z238" i="58"/>
  <c r="AC238" i="58"/>
  <c r="AD238" i="58" s="1"/>
  <c r="AF238" i="58"/>
  <c r="AL238" i="58"/>
  <c r="B239" i="58"/>
  <c r="N239" i="58" s="1"/>
  <c r="C239" i="58"/>
  <c r="AB239" i="58" s="1"/>
  <c r="H239" i="58"/>
  <c r="L239" i="58"/>
  <c r="P239" i="58"/>
  <c r="Q239" i="58"/>
  <c r="R239" i="58" s="1"/>
  <c r="V239" i="58"/>
  <c r="Z239" i="58"/>
  <c r="AC239" i="58"/>
  <c r="AD239" i="58" s="1"/>
  <c r="AL239" i="58"/>
  <c r="B240" i="58"/>
  <c r="J240" i="58" s="1"/>
  <c r="C240" i="58"/>
  <c r="Z240" i="58" s="1"/>
  <c r="F240" i="58"/>
  <c r="H240" i="58"/>
  <c r="L240" i="58"/>
  <c r="Q240" i="58"/>
  <c r="R240" i="58" s="1"/>
  <c r="AC240" i="58"/>
  <c r="AH240" i="58"/>
  <c r="AL240" i="58"/>
  <c r="B241" i="58"/>
  <c r="F241" i="58" s="1"/>
  <c r="C241" i="58"/>
  <c r="H241" i="58"/>
  <c r="J241" i="58"/>
  <c r="L241" i="58"/>
  <c r="P241" i="58"/>
  <c r="Q241" i="58"/>
  <c r="R241" i="58"/>
  <c r="V241" i="58"/>
  <c r="AC241" i="58"/>
  <c r="AD241" i="58" s="1"/>
  <c r="AF241" i="58"/>
  <c r="AL241" i="58"/>
  <c r="B242" i="58"/>
  <c r="C242" i="58"/>
  <c r="V242" i="58" s="1"/>
  <c r="H242" i="58"/>
  <c r="Q242" i="58"/>
  <c r="AC242" i="58"/>
  <c r="AF242" i="58"/>
  <c r="B243" i="58"/>
  <c r="N243" i="58" s="1"/>
  <c r="C243" i="58"/>
  <c r="H243" i="58"/>
  <c r="L243" i="58"/>
  <c r="P243" i="58"/>
  <c r="Q243" i="58"/>
  <c r="AC243" i="58"/>
  <c r="AL243" i="58"/>
  <c r="B244" i="58"/>
  <c r="J244" i="58" s="1"/>
  <c r="C244" i="58"/>
  <c r="F244" i="58"/>
  <c r="Q244" i="58"/>
  <c r="R244" i="58" s="1"/>
  <c r="Z244" i="58"/>
  <c r="AC244" i="58"/>
  <c r="B245" i="58"/>
  <c r="F245" i="58" s="1"/>
  <c r="C245" i="58"/>
  <c r="H245" i="58"/>
  <c r="J245" i="58"/>
  <c r="L245" i="58"/>
  <c r="P245" i="58"/>
  <c r="Q245" i="58"/>
  <c r="R245" i="58" s="1"/>
  <c r="AC245" i="58"/>
  <c r="AD245" i="58" s="1"/>
  <c r="AI245" i="58"/>
  <c r="AJ245" i="58" s="1"/>
  <c r="AL245" i="58"/>
  <c r="B246" i="58"/>
  <c r="F246" i="58" s="1"/>
  <c r="C246" i="58"/>
  <c r="V246" i="58" s="1"/>
  <c r="N246" i="58"/>
  <c r="Q246" i="58"/>
  <c r="AI246" i="58" s="1"/>
  <c r="AJ246" i="58" s="1"/>
  <c r="R246" i="58"/>
  <c r="AC246" i="58"/>
  <c r="E247" i="58"/>
  <c r="B254" i="58"/>
  <c r="L254" i="58" s="1"/>
  <c r="C254" i="58"/>
  <c r="T254" i="58" s="1"/>
  <c r="F254" i="58"/>
  <c r="J254" i="58"/>
  <c r="N254" i="58"/>
  <c r="P254" i="58"/>
  <c r="Q254" i="58"/>
  <c r="V254" i="58"/>
  <c r="X254" i="58"/>
  <c r="Z254" i="58"/>
  <c r="AB254" i="58"/>
  <c r="AC254" i="58"/>
  <c r="AD254" i="58" s="1"/>
  <c r="AH254" i="58"/>
  <c r="B255" i="58"/>
  <c r="C255" i="58"/>
  <c r="Q255" i="58"/>
  <c r="X255" i="58"/>
  <c r="AB255" i="58"/>
  <c r="AC255" i="58"/>
  <c r="AD255" i="58"/>
  <c r="B256" i="58"/>
  <c r="C256" i="58"/>
  <c r="Z256" i="58" s="1"/>
  <c r="Q256" i="58"/>
  <c r="T256" i="58"/>
  <c r="V256" i="58"/>
  <c r="X256" i="58"/>
  <c r="AB256" i="58"/>
  <c r="AC256" i="58"/>
  <c r="B257" i="58"/>
  <c r="F257" i="58" s="1"/>
  <c r="C257" i="58"/>
  <c r="Q257" i="58"/>
  <c r="AC257" i="58"/>
  <c r="AL257" i="58"/>
  <c r="B258" i="58"/>
  <c r="L258" i="58" s="1"/>
  <c r="C258" i="58"/>
  <c r="AB258" i="58" s="1"/>
  <c r="F258" i="58"/>
  <c r="Q258" i="58"/>
  <c r="T258" i="58"/>
  <c r="X258" i="58"/>
  <c r="Z258" i="58"/>
  <c r="AC258" i="58"/>
  <c r="B259" i="58"/>
  <c r="C259" i="58"/>
  <c r="X259" i="58" s="1"/>
  <c r="Q259" i="58"/>
  <c r="AI259" i="58" s="1"/>
  <c r="AB259" i="58"/>
  <c r="AC259" i="58"/>
  <c r="B260" i="58"/>
  <c r="F260" i="58" s="1"/>
  <c r="C260" i="58"/>
  <c r="Z260" i="58" s="1"/>
  <c r="N260" i="58"/>
  <c r="Q260" i="58"/>
  <c r="T260" i="58"/>
  <c r="V260" i="58"/>
  <c r="AC260" i="58"/>
  <c r="AD260" i="58" s="1"/>
  <c r="AH260" i="58"/>
  <c r="AI260" i="58"/>
  <c r="B261" i="58"/>
  <c r="F261" i="58" s="1"/>
  <c r="C261" i="58"/>
  <c r="Q261" i="58"/>
  <c r="AB261" i="58"/>
  <c r="AC261" i="58"/>
  <c r="B262" i="58"/>
  <c r="C262" i="58"/>
  <c r="Q262" i="58"/>
  <c r="T262" i="58"/>
  <c r="V262" i="58"/>
  <c r="X262" i="58"/>
  <c r="Z262" i="58"/>
  <c r="AB262" i="58"/>
  <c r="AC262" i="58"/>
  <c r="AD262" i="58" s="1"/>
  <c r="B263" i="58"/>
  <c r="F263" i="58" s="1"/>
  <c r="Q263" i="58"/>
  <c r="R263" i="58"/>
  <c r="T263" i="58"/>
  <c r="V263" i="58"/>
  <c r="X263" i="58"/>
  <c r="Z263" i="58"/>
  <c r="AB263" i="58"/>
  <c r="AC263" i="58"/>
  <c r="AD263" i="58" s="1"/>
  <c r="AL263" i="58"/>
  <c r="B264" i="58"/>
  <c r="F264" i="58" s="1"/>
  <c r="C264" i="58"/>
  <c r="Z264" i="58" s="1"/>
  <c r="H264" i="58"/>
  <c r="Q264" i="58"/>
  <c r="AI264" i="58" s="1"/>
  <c r="AJ264" i="58" s="1"/>
  <c r="R264" i="58"/>
  <c r="X264" i="58"/>
  <c r="AC264" i="58"/>
  <c r="B265" i="58"/>
  <c r="N265" i="58" s="1"/>
  <c r="C265" i="58"/>
  <c r="V265" i="58" s="1"/>
  <c r="F265" i="58"/>
  <c r="H265" i="58"/>
  <c r="J265" i="58"/>
  <c r="L265" i="58"/>
  <c r="Q265" i="58"/>
  <c r="R265" i="58" s="1"/>
  <c r="AC265" i="58"/>
  <c r="AH265" i="58"/>
  <c r="AL265" i="58"/>
  <c r="B266" i="58"/>
  <c r="C266" i="58"/>
  <c r="Q266" i="58"/>
  <c r="AI266" i="58" s="1"/>
  <c r="V266" i="58"/>
  <c r="AC266" i="58"/>
  <c r="AD266" i="58" s="1"/>
  <c r="B267" i="58"/>
  <c r="J267" i="58" s="1"/>
  <c r="C267" i="58"/>
  <c r="X267" i="58" s="1"/>
  <c r="F267" i="58"/>
  <c r="H267" i="58"/>
  <c r="L267" i="58"/>
  <c r="N267" i="58"/>
  <c r="P267" i="58"/>
  <c r="Q267" i="58"/>
  <c r="R267" i="58" s="1"/>
  <c r="T267" i="58"/>
  <c r="AC267" i="58"/>
  <c r="AH267" i="58"/>
  <c r="AL267" i="58"/>
  <c r="B268" i="58"/>
  <c r="N268" i="58" s="1"/>
  <c r="C268" i="58"/>
  <c r="Q268" i="58"/>
  <c r="R268" i="58" s="1"/>
  <c r="AC268" i="58"/>
  <c r="B269" i="58"/>
  <c r="L269" i="58" s="1"/>
  <c r="C269" i="58"/>
  <c r="F269" i="58"/>
  <c r="H269" i="58"/>
  <c r="J269" i="58"/>
  <c r="P269" i="58"/>
  <c r="Q269" i="58"/>
  <c r="AI269" i="58" s="1"/>
  <c r="AJ269" i="58" s="1"/>
  <c r="R269" i="58"/>
  <c r="AC269" i="58"/>
  <c r="AF269" i="58"/>
  <c r="AL269" i="58"/>
  <c r="B270" i="58"/>
  <c r="C270" i="58"/>
  <c r="V270" i="58" s="1"/>
  <c r="J270" i="58"/>
  <c r="L270" i="58"/>
  <c r="N270" i="58"/>
  <c r="Q270" i="58"/>
  <c r="AC270" i="58"/>
  <c r="B271" i="58"/>
  <c r="F271" i="58" s="1"/>
  <c r="C271" i="58"/>
  <c r="X271" i="58" s="1"/>
  <c r="P271" i="58"/>
  <c r="Q271" i="58"/>
  <c r="AI271" i="58" s="1"/>
  <c r="R271" i="58"/>
  <c r="T271" i="58"/>
  <c r="AC271" i="58"/>
  <c r="AD271" i="58" s="1"/>
  <c r="AH271" i="58"/>
  <c r="B272" i="58"/>
  <c r="H272" i="58" s="1"/>
  <c r="C272" i="58"/>
  <c r="AB272" i="58" s="1"/>
  <c r="Q272" i="58"/>
  <c r="T272" i="58"/>
  <c r="V272" i="58"/>
  <c r="X272" i="58"/>
  <c r="AC272" i="58"/>
  <c r="AD272" i="58" s="1"/>
  <c r="B273" i="58"/>
  <c r="N273" i="58" s="1"/>
  <c r="C273" i="58"/>
  <c r="F273" i="58"/>
  <c r="H273" i="58"/>
  <c r="J273" i="58"/>
  <c r="L273" i="58"/>
  <c r="Q273" i="58"/>
  <c r="R273" i="58" s="1"/>
  <c r="AC273" i="58"/>
  <c r="AH273" i="58"/>
  <c r="AL273" i="58"/>
  <c r="B274" i="58"/>
  <c r="C274" i="58"/>
  <c r="X274" i="58" s="1"/>
  <c r="Q274" i="58"/>
  <c r="T274" i="58"/>
  <c r="V274" i="58"/>
  <c r="AB274" i="58"/>
  <c r="AC274" i="58"/>
  <c r="AD274" i="58" s="1"/>
  <c r="AH274" i="58"/>
  <c r="AI274" i="58"/>
  <c r="B275" i="58"/>
  <c r="C275" i="58"/>
  <c r="AB275" i="58" s="1"/>
  <c r="Q275" i="58"/>
  <c r="Z275" i="58"/>
  <c r="AC275" i="58"/>
  <c r="AD275" i="58" s="1"/>
  <c r="B276" i="58"/>
  <c r="C276" i="58"/>
  <c r="T276" i="58" s="1"/>
  <c r="L276" i="58"/>
  <c r="Q276" i="58"/>
  <c r="AC276" i="58"/>
  <c r="B277" i="58"/>
  <c r="C277" i="58"/>
  <c r="J277" i="58"/>
  <c r="Q277" i="58"/>
  <c r="R277" i="58" s="1"/>
  <c r="AC277" i="58"/>
  <c r="AL277" i="58"/>
  <c r="B278" i="58"/>
  <c r="J278" i="58" s="1"/>
  <c r="C278" i="58"/>
  <c r="X278" i="58" s="1"/>
  <c r="F278" i="58"/>
  <c r="H278" i="58"/>
  <c r="L278" i="58"/>
  <c r="N278" i="58"/>
  <c r="P278" i="58"/>
  <c r="Q278" i="58"/>
  <c r="V278" i="58"/>
  <c r="Z278" i="58"/>
  <c r="AB278" i="58"/>
  <c r="AC278" i="58"/>
  <c r="AD278" i="58" s="1"/>
  <c r="AH278" i="58"/>
  <c r="AL278" i="58"/>
  <c r="B279" i="58"/>
  <c r="N279" i="58" s="1"/>
  <c r="C279" i="58"/>
  <c r="AB279" i="58" s="1"/>
  <c r="L279" i="58"/>
  <c r="P279" i="58"/>
  <c r="Q279" i="58"/>
  <c r="R279" i="58" s="1"/>
  <c r="Z279" i="58"/>
  <c r="AC279" i="58"/>
  <c r="AD279" i="58" s="1"/>
  <c r="AL279" i="58"/>
  <c r="B280" i="58"/>
  <c r="C280" i="58"/>
  <c r="T280" i="58" s="1"/>
  <c r="F280" i="58"/>
  <c r="H280" i="58"/>
  <c r="J280" i="58"/>
  <c r="L280" i="58"/>
  <c r="N280" i="58"/>
  <c r="P280" i="58"/>
  <c r="Q280" i="58"/>
  <c r="R280" i="58" s="1"/>
  <c r="AC280" i="58"/>
  <c r="AH280" i="58"/>
  <c r="AL280" i="58"/>
  <c r="B281" i="58"/>
  <c r="F281" i="58" s="1"/>
  <c r="C281" i="58"/>
  <c r="H281" i="58"/>
  <c r="Q281" i="58"/>
  <c r="R281" i="58"/>
  <c r="AC281" i="58"/>
  <c r="AF281" i="58"/>
  <c r="AI281" i="58"/>
  <c r="AJ281" i="58" s="1"/>
  <c r="B282" i="58"/>
  <c r="J282" i="58" s="1"/>
  <c r="C282" i="58"/>
  <c r="X282" i="58" s="1"/>
  <c r="F282" i="58"/>
  <c r="H282" i="58"/>
  <c r="L282" i="58"/>
  <c r="N282" i="58"/>
  <c r="P282" i="58"/>
  <c r="Q282" i="58"/>
  <c r="R282" i="58" s="1"/>
  <c r="V282" i="58"/>
  <c r="AB282" i="58"/>
  <c r="AC282" i="58"/>
  <c r="AD282" i="58" s="1"/>
  <c r="AH282" i="58"/>
  <c r="AI282" i="58"/>
  <c r="AJ282" i="58" s="1"/>
  <c r="AL282" i="58"/>
  <c r="B283" i="58"/>
  <c r="N283" i="58" s="1"/>
  <c r="C283" i="58"/>
  <c r="AB283" i="58" s="1"/>
  <c r="L283" i="58"/>
  <c r="P283" i="58"/>
  <c r="Q283" i="58"/>
  <c r="R283" i="58" s="1"/>
  <c r="Z283" i="58"/>
  <c r="AC283" i="58"/>
  <c r="AD283" i="58" s="1"/>
  <c r="AL283" i="58"/>
  <c r="B284" i="58"/>
  <c r="C284" i="58"/>
  <c r="AF284" i="58" s="1"/>
  <c r="F284" i="58"/>
  <c r="H284" i="58"/>
  <c r="J284" i="58"/>
  <c r="L284" i="58"/>
  <c r="N284" i="58"/>
  <c r="P284" i="58"/>
  <c r="Q284" i="58"/>
  <c r="R284" i="58"/>
  <c r="AC284" i="58"/>
  <c r="AH284" i="58"/>
  <c r="AL284" i="58"/>
  <c r="B285" i="58"/>
  <c r="F285" i="58" s="1"/>
  <c r="C285" i="58"/>
  <c r="Q285" i="58"/>
  <c r="R285" i="58" s="1"/>
  <c r="AC285" i="58"/>
  <c r="B286" i="58"/>
  <c r="J286" i="58" s="1"/>
  <c r="C286" i="58"/>
  <c r="X286" i="58" s="1"/>
  <c r="F286" i="58"/>
  <c r="H286" i="58"/>
  <c r="L286" i="58"/>
  <c r="N286" i="58"/>
  <c r="P286" i="58"/>
  <c r="Q286" i="58"/>
  <c r="R286" i="58" s="1"/>
  <c r="V286" i="58"/>
  <c r="AB286" i="58"/>
  <c r="AC286" i="58"/>
  <c r="AD286" i="58" s="1"/>
  <c r="AH286" i="58"/>
  <c r="AI286" i="58"/>
  <c r="AJ286" i="58" s="1"/>
  <c r="AL286" i="58"/>
  <c r="B287" i="58"/>
  <c r="N287" i="58" s="1"/>
  <c r="C287" i="58"/>
  <c r="AB287" i="58" s="1"/>
  <c r="L287" i="58"/>
  <c r="P287" i="58"/>
  <c r="Q287" i="58"/>
  <c r="R287" i="58" s="1"/>
  <c r="Z287" i="58"/>
  <c r="AC287" i="58"/>
  <c r="AD287" i="58" s="1"/>
  <c r="AL287" i="58"/>
  <c r="E288" i="58"/>
  <c r="B296" i="58"/>
  <c r="N296" i="58" s="1"/>
  <c r="C296" i="58"/>
  <c r="Q296" i="58"/>
  <c r="AC296" i="58"/>
  <c r="B297" i="58"/>
  <c r="C297" i="58"/>
  <c r="F297" i="58"/>
  <c r="Q297" i="58"/>
  <c r="R297" i="58" s="1"/>
  <c r="T297" i="58"/>
  <c r="AC297" i="58"/>
  <c r="B298" i="58"/>
  <c r="H298" i="58" s="1"/>
  <c r="C298" i="58"/>
  <c r="V298" i="58" s="1"/>
  <c r="F298" i="58"/>
  <c r="Q298" i="58"/>
  <c r="AI298" i="58" s="1"/>
  <c r="R298" i="58"/>
  <c r="T298" i="58"/>
  <c r="X298" i="58"/>
  <c r="Z298" i="58"/>
  <c r="AC298" i="58"/>
  <c r="AJ298" i="58"/>
  <c r="AL298" i="58"/>
  <c r="B299" i="58"/>
  <c r="L299" i="58" s="1"/>
  <c r="C299" i="58"/>
  <c r="Q299" i="58"/>
  <c r="T299" i="58"/>
  <c r="AC299" i="58"/>
  <c r="B300" i="58"/>
  <c r="C300" i="58"/>
  <c r="N300" i="58"/>
  <c r="Q300" i="58"/>
  <c r="AB300" i="58"/>
  <c r="AC300" i="58"/>
  <c r="AD300" i="58" s="1"/>
  <c r="B301" i="58"/>
  <c r="F301" i="58" s="1"/>
  <c r="C301" i="58"/>
  <c r="Z301" i="58" s="1"/>
  <c r="Q301" i="58"/>
  <c r="R301" i="58" s="1"/>
  <c r="T301" i="58"/>
  <c r="V301" i="58"/>
  <c r="X301" i="58"/>
  <c r="AB301" i="58"/>
  <c r="AC301" i="58"/>
  <c r="AD301" i="58" s="1"/>
  <c r="AI301" i="58"/>
  <c r="B302" i="58"/>
  <c r="H302" i="58" s="1"/>
  <c r="C302" i="58"/>
  <c r="F302" i="58"/>
  <c r="J302" i="58"/>
  <c r="L302" i="58"/>
  <c r="Q302" i="58"/>
  <c r="R302" i="58"/>
  <c r="X302" i="58"/>
  <c r="AC302" i="58"/>
  <c r="AL302" i="58"/>
  <c r="B303" i="58"/>
  <c r="C303" i="58"/>
  <c r="T303" i="58" s="1"/>
  <c r="N303" i="58"/>
  <c r="Q303" i="58"/>
  <c r="X303" i="58"/>
  <c r="Z303" i="58"/>
  <c r="AC303" i="58"/>
  <c r="AD303" i="58" s="1"/>
  <c r="B304" i="58"/>
  <c r="N304" i="58" s="1"/>
  <c r="C304" i="58"/>
  <c r="Q304" i="58"/>
  <c r="AI304" i="58" s="1"/>
  <c r="AC304" i="58"/>
  <c r="B305" i="58"/>
  <c r="Q305" i="58"/>
  <c r="T305" i="58"/>
  <c r="V305" i="58"/>
  <c r="X305" i="58"/>
  <c r="Z305" i="58"/>
  <c r="AB305" i="58"/>
  <c r="AC305" i="58"/>
  <c r="B306" i="58"/>
  <c r="C306" i="58"/>
  <c r="X306" i="58" s="1"/>
  <c r="Q306" i="58"/>
  <c r="V306" i="58"/>
  <c r="Z306" i="58"/>
  <c r="AB306" i="58"/>
  <c r="AC306" i="58"/>
  <c r="AD306" i="58" s="1"/>
  <c r="AI306" i="58"/>
  <c r="AJ306" i="58" s="1"/>
  <c r="B307" i="58"/>
  <c r="C307" i="58"/>
  <c r="AB307" i="58" s="1"/>
  <c r="P307" i="58"/>
  <c r="Q307" i="58"/>
  <c r="Z307" i="58"/>
  <c r="AC307" i="58"/>
  <c r="AD307" i="58"/>
  <c r="AL307" i="58"/>
  <c r="B308" i="58"/>
  <c r="J308" i="58" s="1"/>
  <c r="C308" i="58"/>
  <c r="F308" i="58"/>
  <c r="H308" i="58"/>
  <c r="L308" i="58"/>
  <c r="N308" i="58"/>
  <c r="P308" i="58"/>
  <c r="Q308" i="58"/>
  <c r="R308" i="58" s="1"/>
  <c r="T308" i="58"/>
  <c r="AC308" i="58"/>
  <c r="AH308" i="58"/>
  <c r="AL308" i="58"/>
  <c r="B309" i="58"/>
  <c r="F309" i="58" s="1"/>
  <c r="C309" i="58"/>
  <c r="Q309" i="58"/>
  <c r="R309" i="58"/>
  <c r="AC309" i="58"/>
  <c r="B310" i="58"/>
  <c r="H310" i="58" s="1"/>
  <c r="C310" i="58"/>
  <c r="X310" i="58" s="1"/>
  <c r="Q310" i="58"/>
  <c r="R310" i="58" s="1"/>
  <c r="V310" i="58"/>
  <c r="AC310" i="58"/>
  <c r="AI310" i="58"/>
  <c r="AJ310" i="58" s="1"/>
  <c r="B311" i="58"/>
  <c r="AL311" i="58" s="1"/>
  <c r="C311" i="58"/>
  <c r="Q311" i="58"/>
  <c r="AC311" i="58"/>
  <c r="B312" i="58"/>
  <c r="C312" i="58"/>
  <c r="T312" i="58" s="1"/>
  <c r="H312" i="58"/>
  <c r="Q312" i="58"/>
  <c r="R312" i="58"/>
  <c r="AC312" i="58"/>
  <c r="B313" i="58"/>
  <c r="F313" i="58" s="1"/>
  <c r="C313" i="58"/>
  <c r="X313" i="58" s="1"/>
  <c r="H313" i="58"/>
  <c r="J313" i="58"/>
  <c r="L313" i="58"/>
  <c r="Q313" i="58"/>
  <c r="AI313" i="58" s="1"/>
  <c r="AJ313" i="58" s="1"/>
  <c r="AC313" i="58"/>
  <c r="B314" i="58"/>
  <c r="N314" i="58" s="1"/>
  <c r="C314" i="58"/>
  <c r="X314" i="58" s="1"/>
  <c r="F314" i="58"/>
  <c r="H314" i="58"/>
  <c r="J314" i="58"/>
  <c r="L314" i="58"/>
  <c r="Q314" i="58"/>
  <c r="R314" i="58" s="1"/>
  <c r="T314" i="58"/>
  <c r="V314" i="58"/>
  <c r="Z314" i="58"/>
  <c r="AB314" i="58"/>
  <c r="AC314" i="58"/>
  <c r="AI314" i="58"/>
  <c r="AJ314" i="58" s="1"/>
  <c r="B315" i="58"/>
  <c r="C315" i="58"/>
  <c r="AB315" i="58" s="1"/>
  <c r="Q315" i="58"/>
  <c r="AC315" i="58"/>
  <c r="B316" i="58"/>
  <c r="C316" i="58"/>
  <c r="H316" i="58"/>
  <c r="Q316" i="58"/>
  <c r="R316" i="58"/>
  <c r="T316" i="58"/>
  <c r="AC316" i="58"/>
  <c r="B317" i="58"/>
  <c r="F317" i="58" s="1"/>
  <c r="C317" i="58"/>
  <c r="X317" i="58" s="1"/>
  <c r="H317" i="58"/>
  <c r="J317" i="58"/>
  <c r="L317" i="58"/>
  <c r="Q317" i="58"/>
  <c r="AI317" i="58" s="1"/>
  <c r="AJ317" i="58" s="1"/>
  <c r="R317" i="58"/>
  <c r="AC317" i="58"/>
  <c r="AF317" i="58"/>
  <c r="AL317" i="58"/>
  <c r="B318" i="58"/>
  <c r="F318" i="58" s="1"/>
  <c r="C318" i="58"/>
  <c r="N318" i="58"/>
  <c r="P318" i="58"/>
  <c r="Q318" i="58"/>
  <c r="R318" i="58"/>
  <c r="AC318" i="58"/>
  <c r="AH318" i="58"/>
  <c r="AI318" i="58"/>
  <c r="AJ318" i="58" s="1"/>
  <c r="AL318" i="58"/>
  <c r="B319" i="58"/>
  <c r="P319" i="58" s="1"/>
  <c r="C319" i="58"/>
  <c r="AB319" i="58" s="1"/>
  <c r="L319" i="58"/>
  <c r="Q319" i="58"/>
  <c r="Z319" i="58"/>
  <c r="AC319" i="58"/>
  <c r="AD319" i="58" s="1"/>
  <c r="AL319" i="58"/>
  <c r="B320" i="58"/>
  <c r="C320" i="58"/>
  <c r="Q320" i="58"/>
  <c r="T320" i="58"/>
  <c r="AC320" i="58"/>
  <c r="AL320" i="58"/>
  <c r="B321" i="58"/>
  <c r="C321" i="58"/>
  <c r="Q321" i="58"/>
  <c r="X321" i="58"/>
  <c r="AC321" i="58"/>
  <c r="B322" i="58"/>
  <c r="L322" i="58" s="1"/>
  <c r="C322" i="58"/>
  <c r="Z322" i="58" s="1"/>
  <c r="F322" i="58"/>
  <c r="H322" i="58"/>
  <c r="J322" i="58"/>
  <c r="P322" i="58"/>
  <c r="Q322" i="58"/>
  <c r="R322" i="58"/>
  <c r="T322" i="58"/>
  <c r="V322" i="58"/>
  <c r="AC322" i="58"/>
  <c r="AH322" i="58"/>
  <c r="AI322" i="58"/>
  <c r="AJ322" i="58" s="1"/>
  <c r="AL322" i="58"/>
  <c r="B323" i="58"/>
  <c r="C323" i="58"/>
  <c r="Q323" i="58"/>
  <c r="AC323" i="58"/>
  <c r="B324" i="58"/>
  <c r="C324" i="58"/>
  <c r="T324" i="58" s="1"/>
  <c r="F324" i="58"/>
  <c r="H324" i="58"/>
  <c r="Q324" i="58"/>
  <c r="AC324" i="58"/>
  <c r="B325" i="58"/>
  <c r="F325" i="58" s="1"/>
  <c r="C325" i="58"/>
  <c r="H325" i="58"/>
  <c r="J325" i="58"/>
  <c r="L325" i="58"/>
  <c r="P325" i="58"/>
  <c r="Q325" i="58"/>
  <c r="R325" i="58" s="1"/>
  <c r="X325" i="58"/>
  <c r="AC325" i="58"/>
  <c r="AD325" i="58" s="1"/>
  <c r="AF325" i="58"/>
  <c r="AI325" i="58"/>
  <c r="AJ325" i="58"/>
  <c r="AL325" i="58"/>
  <c r="B326" i="58"/>
  <c r="AL326" i="58" s="1"/>
  <c r="C326" i="58"/>
  <c r="X326" i="58" s="1"/>
  <c r="F326" i="58"/>
  <c r="H326" i="58"/>
  <c r="J326" i="58"/>
  <c r="L326" i="58"/>
  <c r="N326" i="58"/>
  <c r="P326" i="58"/>
  <c r="Q326" i="58"/>
  <c r="R326" i="58" s="1"/>
  <c r="T326" i="58"/>
  <c r="V326" i="58"/>
  <c r="Z326" i="58"/>
  <c r="AB326" i="58"/>
  <c r="AC326" i="58"/>
  <c r="AH326" i="58"/>
  <c r="B327" i="58"/>
  <c r="P327" i="58" s="1"/>
  <c r="C327" i="58"/>
  <c r="AB327" i="58" s="1"/>
  <c r="L327" i="58"/>
  <c r="Q327" i="58"/>
  <c r="Z327" i="58"/>
  <c r="AC327" i="58"/>
  <c r="AD327" i="58" s="1"/>
  <c r="B328" i="58"/>
  <c r="J328" i="58" s="1"/>
  <c r="C328" i="58"/>
  <c r="F328" i="58"/>
  <c r="H328" i="58"/>
  <c r="L328" i="58"/>
  <c r="N328" i="58"/>
  <c r="P328" i="58"/>
  <c r="Q328" i="58"/>
  <c r="R328" i="58" s="1"/>
  <c r="T328" i="58"/>
  <c r="AC328" i="58"/>
  <c r="AF328" i="58"/>
  <c r="AH328" i="58"/>
  <c r="AL328" i="58"/>
  <c r="B329" i="58"/>
  <c r="C329" i="58"/>
  <c r="AF329" i="58" s="1"/>
  <c r="P329" i="58"/>
  <c r="Q329" i="58"/>
  <c r="AI329" i="58" s="1"/>
  <c r="R329" i="58"/>
  <c r="X329" i="58"/>
  <c r="AC329" i="58"/>
  <c r="E330" i="58"/>
  <c r="B337" i="58"/>
  <c r="H337" i="58" s="1"/>
  <c r="C337" i="58"/>
  <c r="F337" i="58"/>
  <c r="J337" i="58"/>
  <c r="L337" i="58"/>
  <c r="Q337" i="58"/>
  <c r="R337" i="58"/>
  <c r="X337" i="58"/>
  <c r="AC337" i="58"/>
  <c r="AF337" i="58"/>
  <c r="AL337" i="58"/>
  <c r="B338" i="58"/>
  <c r="L338" i="58" s="1"/>
  <c r="C338" i="58"/>
  <c r="H338" i="58"/>
  <c r="J338" i="58"/>
  <c r="N338" i="58"/>
  <c r="Q338" i="58"/>
  <c r="Z338" i="58"/>
  <c r="AB338" i="58"/>
  <c r="AC338" i="58"/>
  <c r="B339" i="58"/>
  <c r="N339" i="58" s="1"/>
  <c r="C339" i="58"/>
  <c r="Q339" i="58"/>
  <c r="AB339" i="58"/>
  <c r="AC339" i="58"/>
  <c r="AF339" i="58"/>
  <c r="B340" i="58"/>
  <c r="C340" i="58"/>
  <c r="Q340" i="58"/>
  <c r="AC340" i="58"/>
  <c r="B341" i="58"/>
  <c r="P341" i="58" s="1"/>
  <c r="C341" i="58"/>
  <c r="F341" i="58"/>
  <c r="H341" i="58"/>
  <c r="J341" i="58"/>
  <c r="Q341" i="58"/>
  <c r="R341" i="58" s="1"/>
  <c r="Z341" i="58"/>
  <c r="AC341" i="58"/>
  <c r="AI341" i="58" s="1"/>
  <c r="AJ341" i="58" s="1"/>
  <c r="AL341" i="58"/>
  <c r="B342" i="58"/>
  <c r="C342" i="58"/>
  <c r="AB342" i="58" s="1"/>
  <c r="H342" i="58"/>
  <c r="P342" i="58"/>
  <c r="Q342" i="58"/>
  <c r="T342" i="58"/>
  <c r="V342" i="58"/>
  <c r="X342" i="58"/>
  <c r="Z342" i="58"/>
  <c r="AC342" i="58"/>
  <c r="B343" i="58"/>
  <c r="C343" i="58"/>
  <c r="Q343" i="58"/>
  <c r="AI343" i="58" s="1"/>
  <c r="AB343" i="58"/>
  <c r="AC343" i="58"/>
  <c r="AD343" i="58"/>
  <c r="B344" i="58"/>
  <c r="C344" i="58"/>
  <c r="Z344" i="58" s="1"/>
  <c r="F344" i="58"/>
  <c r="H344" i="58"/>
  <c r="Q344" i="58"/>
  <c r="T344" i="58"/>
  <c r="V344" i="58"/>
  <c r="X344" i="58"/>
  <c r="AC344" i="58"/>
  <c r="AD344" i="58" s="1"/>
  <c r="AH344" i="58"/>
  <c r="B345" i="58"/>
  <c r="C345" i="58"/>
  <c r="F345" i="58"/>
  <c r="H345" i="58"/>
  <c r="N345" i="58"/>
  <c r="Q345" i="58"/>
  <c r="Z345" i="58"/>
  <c r="AC345" i="58"/>
  <c r="AF345" i="58"/>
  <c r="AI345" i="58"/>
  <c r="AJ345" i="58"/>
  <c r="B346" i="58"/>
  <c r="P346" i="58"/>
  <c r="Q346" i="58"/>
  <c r="T346" i="58"/>
  <c r="V346" i="58"/>
  <c r="X346" i="58"/>
  <c r="Z346" i="58"/>
  <c r="AB346" i="58"/>
  <c r="AC346" i="58"/>
  <c r="AL346" i="58"/>
  <c r="B347" i="58"/>
  <c r="J347" i="58" s="1"/>
  <c r="C347" i="58"/>
  <c r="T347" i="58" s="1"/>
  <c r="F347" i="58"/>
  <c r="H347" i="58"/>
  <c r="N347" i="58"/>
  <c r="Q347" i="58"/>
  <c r="R347" i="58"/>
  <c r="AC347" i="58"/>
  <c r="AH347" i="58"/>
  <c r="B348" i="58"/>
  <c r="AH348" i="58" s="1"/>
  <c r="C348" i="58"/>
  <c r="Q348" i="58"/>
  <c r="AC348" i="58"/>
  <c r="AI348" i="58"/>
  <c r="AJ348" i="58" s="1"/>
  <c r="B349" i="58"/>
  <c r="C349" i="58"/>
  <c r="T349" i="58" s="1"/>
  <c r="F349" i="58"/>
  <c r="H349" i="58"/>
  <c r="J349" i="58"/>
  <c r="L349" i="58"/>
  <c r="N349" i="58"/>
  <c r="P349" i="58"/>
  <c r="Q349" i="58"/>
  <c r="R349" i="58"/>
  <c r="V349" i="58"/>
  <c r="AC349" i="58"/>
  <c r="AH349" i="58"/>
  <c r="AI349" i="58"/>
  <c r="AJ349" i="58" s="1"/>
  <c r="AL349" i="58"/>
  <c r="B350" i="58"/>
  <c r="L350" i="58" s="1"/>
  <c r="C350" i="58"/>
  <c r="Q350" i="58"/>
  <c r="X350" i="58"/>
  <c r="AC350" i="58"/>
  <c r="AD350" i="58" s="1"/>
  <c r="B351" i="58"/>
  <c r="J351" i="58" s="1"/>
  <c r="C351" i="58"/>
  <c r="T351" i="58" s="1"/>
  <c r="F351" i="58"/>
  <c r="H351" i="58"/>
  <c r="N351" i="58"/>
  <c r="Q351" i="58"/>
  <c r="R351" i="58"/>
  <c r="AC351" i="58"/>
  <c r="AH351" i="58"/>
  <c r="B352" i="58"/>
  <c r="C352" i="58"/>
  <c r="F352" i="58"/>
  <c r="Q352" i="58"/>
  <c r="AC352" i="58"/>
  <c r="AH352" i="58"/>
  <c r="B353" i="58"/>
  <c r="C353" i="58"/>
  <c r="AB353" i="58" s="1"/>
  <c r="Q353" i="58"/>
  <c r="T353" i="58"/>
  <c r="V353" i="58"/>
  <c r="X353" i="58"/>
  <c r="Z353" i="58"/>
  <c r="AC353" i="58"/>
  <c r="B354" i="58"/>
  <c r="AL354" i="58" s="1"/>
  <c r="C354" i="58"/>
  <c r="Q354" i="58"/>
  <c r="AC354" i="58"/>
  <c r="B355" i="58"/>
  <c r="C355" i="58"/>
  <c r="T355" i="58" s="1"/>
  <c r="F355" i="58"/>
  <c r="Q355" i="58"/>
  <c r="R355" i="58"/>
  <c r="AC355" i="58"/>
  <c r="B356" i="58"/>
  <c r="C356" i="58"/>
  <c r="H356" i="58"/>
  <c r="L356" i="58"/>
  <c r="Q356" i="58"/>
  <c r="R356" i="58" s="1"/>
  <c r="V356" i="58"/>
  <c r="X356" i="58"/>
  <c r="AC356" i="58"/>
  <c r="AF356" i="58"/>
  <c r="AL356" i="58"/>
  <c r="B357" i="58"/>
  <c r="C357" i="58"/>
  <c r="T357" i="58" s="1"/>
  <c r="H357" i="58"/>
  <c r="L357" i="58"/>
  <c r="N357" i="58"/>
  <c r="P357" i="58"/>
  <c r="Q357" i="58"/>
  <c r="R357" i="58" s="1"/>
  <c r="V357" i="58"/>
  <c r="X357" i="58"/>
  <c r="Z357" i="58"/>
  <c r="AB357" i="58"/>
  <c r="AC357" i="58"/>
  <c r="AH357" i="58"/>
  <c r="B358" i="58"/>
  <c r="N358" i="58" s="1"/>
  <c r="C358" i="58"/>
  <c r="AB358" i="58" s="1"/>
  <c r="L358" i="58"/>
  <c r="P358" i="58"/>
  <c r="Q358" i="58"/>
  <c r="R358" i="58"/>
  <c r="AC358" i="58"/>
  <c r="AF358" i="58"/>
  <c r="AL358" i="58"/>
  <c r="B359" i="58"/>
  <c r="AF359" i="58" s="1"/>
  <c r="C359" i="58"/>
  <c r="AB359" i="58" s="1"/>
  <c r="Q359" i="58"/>
  <c r="V359" i="58"/>
  <c r="AC359" i="58"/>
  <c r="AD359" i="58" s="1"/>
  <c r="AI359" i="58"/>
  <c r="B360" i="58"/>
  <c r="C360" i="58"/>
  <c r="AB360" i="58" s="1"/>
  <c r="F360" i="58"/>
  <c r="H360" i="58"/>
  <c r="J360" i="58"/>
  <c r="L360" i="58"/>
  <c r="Q360" i="58"/>
  <c r="R360" i="58"/>
  <c r="V360" i="58"/>
  <c r="Z360" i="58"/>
  <c r="AC360" i="58"/>
  <c r="AD360" i="58" s="1"/>
  <c r="AH360" i="58"/>
  <c r="AI360" i="58"/>
  <c r="AJ360" i="58" s="1"/>
  <c r="AL360" i="58"/>
  <c r="B361" i="58"/>
  <c r="C361" i="58"/>
  <c r="F361" i="58"/>
  <c r="H361" i="58"/>
  <c r="J361" i="58"/>
  <c r="L361" i="58"/>
  <c r="N361" i="58"/>
  <c r="P361" i="58"/>
  <c r="Q361" i="58"/>
  <c r="R361" i="58" s="1"/>
  <c r="T361" i="58"/>
  <c r="V361" i="58"/>
  <c r="X361" i="58"/>
  <c r="Z361" i="58"/>
  <c r="AB361" i="58"/>
  <c r="AC361" i="58"/>
  <c r="AI361" i="58" s="1"/>
  <c r="AJ361" i="58" s="1"/>
  <c r="AH361" i="58"/>
  <c r="AL361" i="58"/>
  <c r="B362" i="58"/>
  <c r="J362" i="58" s="1"/>
  <c r="C362" i="58"/>
  <c r="Q362" i="58"/>
  <c r="AI362" i="58" s="1"/>
  <c r="AJ362" i="58" s="1"/>
  <c r="X362" i="58"/>
  <c r="Z362" i="58"/>
  <c r="AB362" i="58"/>
  <c r="AC362" i="58"/>
  <c r="AD362" i="58" s="1"/>
  <c r="B363" i="58"/>
  <c r="AH363" i="58" s="1"/>
  <c r="C363" i="58"/>
  <c r="Q363" i="58"/>
  <c r="T363" i="58"/>
  <c r="V363" i="58"/>
  <c r="AB363" i="58"/>
  <c r="AC363" i="58"/>
  <c r="AD363" i="58" s="1"/>
  <c r="B364" i="58"/>
  <c r="C364" i="58"/>
  <c r="Q364" i="58"/>
  <c r="T364" i="58"/>
  <c r="AC364" i="58"/>
  <c r="AD364" i="58" s="1"/>
  <c r="AL364" i="58"/>
  <c r="B365" i="58"/>
  <c r="F365" i="58" s="1"/>
  <c r="C365" i="58"/>
  <c r="T365" i="58" s="1"/>
  <c r="J365" i="58"/>
  <c r="L365" i="58"/>
  <c r="N365" i="58"/>
  <c r="P365" i="58"/>
  <c r="Q365" i="58"/>
  <c r="R365" i="58" s="1"/>
  <c r="AC365" i="58"/>
  <c r="AL365" i="58"/>
  <c r="B366" i="58"/>
  <c r="C366" i="58"/>
  <c r="T366" i="58" s="1"/>
  <c r="H366" i="58"/>
  <c r="L366" i="58"/>
  <c r="Q366" i="58"/>
  <c r="AC366" i="58"/>
  <c r="AI366" i="58" s="1"/>
  <c r="B367" i="58"/>
  <c r="H367" i="58" s="1"/>
  <c r="C367" i="58"/>
  <c r="X367" i="58" s="1"/>
  <c r="Q367" i="58"/>
  <c r="AC367" i="58"/>
  <c r="AH367" i="58"/>
  <c r="AI367" i="58"/>
  <c r="B368" i="58"/>
  <c r="N368" i="58" s="1"/>
  <c r="C368" i="58"/>
  <c r="Q368" i="58"/>
  <c r="V368" i="58"/>
  <c r="X368" i="58"/>
  <c r="Z368" i="58"/>
  <c r="AC368" i="58"/>
  <c r="AD368" i="58" s="1"/>
  <c r="B369" i="58"/>
  <c r="C369" i="58"/>
  <c r="F369" i="58"/>
  <c r="H369" i="58"/>
  <c r="J369" i="58"/>
  <c r="L369" i="58"/>
  <c r="N369" i="58"/>
  <c r="P369" i="58"/>
  <c r="Q369" i="58"/>
  <c r="R369" i="58"/>
  <c r="T369" i="58"/>
  <c r="X369" i="58"/>
  <c r="Z369" i="58"/>
  <c r="AB369" i="58"/>
  <c r="AC369" i="58"/>
  <c r="AI369" i="58" s="1"/>
  <c r="AJ369" i="58" s="1"/>
  <c r="AH369" i="58"/>
  <c r="AL369" i="58"/>
  <c r="B370" i="58"/>
  <c r="AH370" i="58" s="1"/>
  <c r="C370" i="58"/>
  <c r="T370" i="58" s="1"/>
  <c r="J370" i="58"/>
  <c r="Q370" i="58"/>
  <c r="AC370" i="58"/>
  <c r="E371" i="58"/>
  <c r="N364" i="58" l="1"/>
  <c r="L364" i="58"/>
  <c r="F321" i="58"/>
  <c r="J321" i="58"/>
  <c r="L321" i="58"/>
  <c r="P321" i="58"/>
  <c r="AL321" i="58"/>
  <c r="F262" i="58"/>
  <c r="AH262" i="58"/>
  <c r="F229" i="58"/>
  <c r="L229" i="58"/>
  <c r="P229" i="58"/>
  <c r="R229" i="58"/>
  <c r="H229" i="58"/>
  <c r="AL229" i="58"/>
  <c r="AD99" i="58"/>
  <c r="AI99" i="58"/>
  <c r="R93" i="58"/>
  <c r="AI93" i="58"/>
  <c r="AJ93" i="58" s="1"/>
  <c r="H370" i="58"/>
  <c r="AH364" i="58"/>
  <c r="L354" i="58"/>
  <c r="N353" i="58"/>
  <c r="P353" i="58"/>
  <c r="AF352" i="58"/>
  <c r="H348" i="58"/>
  <c r="Z340" i="58"/>
  <c r="T340" i="58"/>
  <c r="T338" i="58"/>
  <c r="V338" i="58"/>
  <c r="AD326" i="58"/>
  <c r="AI326" i="58"/>
  <c r="AJ326" i="58" s="1"/>
  <c r="P323" i="58"/>
  <c r="AL323" i="58"/>
  <c r="AF321" i="58"/>
  <c r="J320" i="58"/>
  <c r="F320" i="58"/>
  <c r="H320" i="58"/>
  <c r="AF320" i="58"/>
  <c r="L320" i="58"/>
  <c r="AH320" i="58"/>
  <c r="X318" i="58"/>
  <c r="T318" i="58"/>
  <c r="V318" i="58"/>
  <c r="Z318" i="58"/>
  <c r="AB318" i="58"/>
  <c r="L315" i="58"/>
  <c r="AL315" i="58"/>
  <c r="P315" i="58"/>
  <c r="AL306" i="58"/>
  <c r="F306" i="58"/>
  <c r="H306" i="58"/>
  <c r="J306" i="58"/>
  <c r="N306" i="58"/>
  <c r="P306" i="58"/>
  <c r="AH306" i="58"/>
  <c r="H305" i="58"/>
  <c r="J305" i="58"/>
  <c r="AD277" i="58"/>
  <c r="AI277" i="58"/>
  <c r="AJ277" i="58" s="1"/>
  <c r="F274" i="58"/>
  <c r="H274" i="58"/>
  <c r="L274" i="58"/>
  <c r="N274" i="58"/>
  <c r="R274" i="58"/>
  <c r="AL274" i="58"/>
  <c r="AB268" i="58"/>
  <c r="Z268" i="58"/>
  <c r="T268" i="58"/>
  <c r="F256" i="58"/>
  <c r="N256" i="58"/>
  <c r="AH256" i="58"/>
  <c r="N176" i="58"/>
  <c r="J176" i="58"/>
  <c r="AL176" i="58"/>
  <c r="P176" i="58"/>
  <c r="L176" i="58"/>
  <c r="N359" i="58"/>
  <c r="P359" i="58"/>
  <c r="R278" i="58"/>
  <c r="AI278" i="58"/>
  <c r="AJ278" i="58" s="1"/>
  <c r="V257" i="58"/>
  <c r="Z257" i="58"/>
  <c r="AB257" i="58"/>
  <c r="T257" i="58"/>
  <c r="AB243" i="58"/>
  <c r="V243" i="58"/>
  <c r="Z243" i="58"/>
  <c r="N235" i="58"/>
  <c r="H235" i="58"/>
  <c r="L235" i="58"/>
  <c r="P235" i="58"/>
  <c r="N227" i="58"/>
  <c r="AL227" i="58"/>
  <c r="H227" i="58"/>
  <c r="L227" i="58"/>
  <c r="P227" i="58"/>
  <c r="V216" i="58"/>
  <c r="AB216" i="58"/>
  <c r="AD216" i="58"/>
  <c r="T216" i="58"/>
  <c r="H196" i="58"/>
  <c r="AL196" i="58"/>
  <c r="L196" i="58"/>
  <c r="F196" i="58"/>
  <c r="AH196" i="58"/>
  <c r="AI186" i="58"/>
  <c r="AJ186" i="58" s="1"/>
  <c r="R186" i="58"/>
  <c r="AL370" i="58"/>
  <c r="AD366" i="58"/>
  <c r="AI356" i="58"/>
  <c r="AJ356" i="58" s="1"/>
  <c r="T354" i="58"/>
  <c r="Z354" i="58"/>
  <c r="N352" i="58"/>
  <c r="H352" i="58"/>
  <c r="J352" i="58"/>
  <c r="AL352" i="58"/>
  <c r="V348" i="58"/>
  <c r="X348" i="58"/>
  <c r="V341" i="58"/>
  <c r="AF341" i="58"/>
  <c r="F340" i="58"/>
  <c r="H340" i="58"/>
  <c r="AH340" i="58"/>
  <c r="AI309" i="58"/>
  <c r="AD305" i="58"/>
  <c r="AI305" i="58"/>
  <c r="AB299" i="58"/>
  <c r="V299" i="58"/>
  <c r="X299" i="58"/>
  <c r="F276" i="58"/>
  <c r="H276" i="58"/>
  <c r="AH276" i="58"/>
  <c r="J276" i="58"/>
  <c r="AL276" i="58"/>
  <c r="N276" i="58"/>
  <c r="P276" i="58"/>
  <c r="AD256" i="58"/>
  <c r="AI256" i="58"/>
  <c r="AF232" i="58"/>
  <c r="Z232" i="58"/>
  <c r="J230" i="58"/>
  <c r="H230" i="58"/>
  <c r="AH230" i="58"/>
  <c r="F230" i="58"/>
  <c r="L230" i="58"/>
  <c r="AL230" i="58"/>
  <c r="N230" i="58"/>
  <c r="R230" i="58"/>
  <c r="P194" i="58"/>
  <c r="H194" i="58"/>
  <c r="AH194" i="58"/>
  <c r="L194" i="58"/>
  <c r="F363" i="58"/>
  <c r="AL363" i="58"/>
  <c r="AF309" i="58"/>
  <c r="V309" i="58"/>
  <c r="X309" i="58"/>
  <c r="T157" i="58"/>
  <c r="Z157" i="58"/>
  <c r="AB157" i="58"/>
  <c r="AF157" i="58"/>
  <c r="V38" i="58"/>
  <c r="X38" i="58"/>
  <c r="V6" i="58"/>
  <c r="V369" i="58"/>
  <c r="AF369" i="58"/>
  <c r="P367" i="58"/>
  <c r="R359" i="58"/>
  <c r="Z358" i="58"/>
  <c r="N356" i="58"/>
  <c r="F356" i="58"/>
  <c r="J356" i="58"/>
  <c r="AH356" i="58"/>
  <c r="H355" i="58"/>
  <c r="P355" i="58"/>
  <c r="AL353" i="58"/>
  <c r="L353" i="58"/>
  <c r="X352" i="58"/>
  <c r="V345" i="58"/>
  <c r="AB345" i="58"/>
  <c r="X341" i="58"/>
  <c r="AD340" i="58"/>
  <c r="AI340" i="58"/>
  <c r="X338" i="58"/>
  <c r="F329" i="58"/>
  <c r="H329" i="58"/>
  <c r="J329" i="58"/>
  <c r="L329" i="58"/>
  <c r="AJ329" i="58"/>
  <c r="AF324" i="58"/>
  <c r="J324" i="58"/>
  <c r="L324" i="58"/>
  <c r="AH324" i="58"/>
  <c r="N324" i="58"/>
  <c r="AL324" i="58"/>
  <c r="P324" i="58"/>
  <c r="R321" i="58"/>
  <c r="R320" i="58"/>
  <c r="AD318" i="58"/>
  <c r="J312" i="58"/>
  <c r="L312" i="58"/>
  <c r="N312" i="58"/>
  <c r="P312" i="58"/>
  <c r="F312" i="58"/>
  <c r="AH312" i="58"/>
  <c r="L303" i="58"/>
  <c r="P303" i="58"/>
  <c r="J303" i="58"/>
  <c r="Z297" i="58"/>
  <c r="V297" i="58"/>
  <c r="X297" i="58"/>
  <c r="AB297" i="58"/>
  <c r="T269" i="58"/>
  <c r="AB269" i="58"/>
  <c r="AL266" i="58"/>
  <c r="H266" i="58"/>
  <c r="L266" i="58"/>
  <c r="P266" i="58"/>
  <c r="V261" i="58"/>
  <c r="T261" i="58"/>
  <c r="X261" i="58"/>
  <c r="Z261" i="58"/>
  <c r="AD261" i="58"/>
  <c r="AI242" i="58"/>
  <c r="AJ242" i="58" s="1"/>
  <c r="R242" i="58"/>
  <c r="R238" i="58"/>
  <c r="AI238" i="58"/>
  <c r="AJ238" i="58" s="1"/>
  <c r="AI204" i="58"/>
  <c r="AJ204" i="58" s="1"/>
  <c r="P189" i="58"/>
  <c r="F189" i="58"/>
  <c r="H189" i="58"/>
  <c r="AH189" i="58"/>
  <c r="L160" i="58"/>
  <c r="N160" i="58"/>
  <c r="P160" i="58"/>
  <c r="H160" i="58"/>
  <c r="J160" i="58"/>
  <c r="AB323" i="58"/>
  <c r="Z323" i="58"/>
  <c r="F348" i="58"/>
  <c r="J348" i="58"/>
  <c r="AL348" i="58"/>
  <c r="N272" i="58"/>
  <c r="J272" i="58"/>
  <c r="AH272" i="58"/>
  <c r="L272" i="58"/>
  <c r="AL272" i="58"/>
  <c r="P272" i="58"/>
  <c r="F272" i="58"/>
  <c r="AB231" i="58"/>
  <c r="V231" i="58"/>
  <c r="Z231" i="58"/>
  <c r="AH33" i="58"/>
  <c r="J33" i="58"/>
  <c r="L33" i="58"/>
  <c r="AD370" i="58"/>
  <c r="AJ366" i="58"/>
  <c r="P366" i="58"/>
  <c r="AL366" i="58"/>
  <c r="P368" i="58"/>
  <c r="H359" i="58"/>
  <c r="AD354" i="58"/>
  <c r="AH353" i="58"/>
  <c r="R352" i="58"/>
  <c r="AB349" i="58"/>
  <c r="AF348" i="58"/>
  <c r="X345" i="58"/>
  <c r="P345" i="58"/>
  <c r="J345" i="58"/>
  <c r="L345" i="58"/>
  <c r="AH345" i="58"/>
  <c r="AF343" i="58"/>
  <c r="T341" i="58"/>
  <c r="AB340" i="58"/>
  <c r="V337" i="58"/>
  <c r="T337" i="58"/>
  <c r="AL329" i="58"/>
  <c r="AI321" i="58"/>
  <c r="AJ321" i="58" s="1"/>
  <c r="J316" i="58"/>
  <c r="L316" i="58"/>
  <c r="AL316" i="58"/>
  <c r="N316" i="58"/>
  <c r="P316" i="58"/>
  <c r="F316" i="58"/>
  <c r="V302" i="58"/>
  <c r="AF302" i="58"/>
  <c r="T302" i="58"/>
  <c r="Z302" i="58"/>
  <c r="AB302" i="58"/>
  <c r="F277" i="58"/>
  <c r="L277" i="58"/>
  <c r="P277" i="58"/>
  <c r="AF277" i="58"/>
  <c r="H277" i="58"/>
  <c r="AD257" i="58"/>
  <c r="V234" i="58"/>
  <c r="Z234" i="58"/>
  <c r="AF234" i="58"/>
  <c r="R226" i="58"/>
  <c r="AI226" i="58"/>
  <c r="AJ226" i="58" s="1"/>
  <c r="Z213" i="58"/>
  <c r="T213" i="58"/>
  <c r="V213" i="58"/>
  <c r="AB213" i="58"/>
  <c r="AD213" i="58"/>
  <c r="L187" i="58"/>
  <c r="N187" i="58"/>
  <c r="P187" i="58"/>
  <c r="H187" i="58"/>
  <c r="AF163" i="58"/>
  <c r="T163" i="58"/>
  <c r="L156" i="58"/>
  <c r="N156" i="58"/>
  <c r="P156" i="58"/>
  <c r="H156" i="58"/>
  <c r="J156" i="58"/>
  <c r="F370" i="58"/>
  <c r="N370" i="58"/>
  <c r="X98" i="58"/>
  <c r="Z98" i="58"/>
  <c r="AB98" i="58"/>
  <c r="T98" i="58"/>
  <c r="V98" i="58"/>
  <c r="V12" i="58"/>
  <c r="X12" i="58"/>
  <c r="Z12" i="58"/>
  <c r="H7" i="58"/>
  <c r="N7" i="58"/>
  <c r="F7" i="58"/>
  <c r="L7" i="58"/>
  <c r="R368" i="58"/>
  <c r="AI368" i="58"/>
  <c r="AB366" i="58"/>
  <c r="Z370" i="58"/>
  <c r="N367" i="58"/>
  <c r="X366" i="58"/>
  <c r="H365" i="58"/>
  <c r="H364" i="58"/>
  <c r="AH355" i="58"/>
  <c r="J353" i="58"/>
  <c r="V370" i="58"/>
  <c r="AH368" i="58"/>
  <c r="AB368" i="58"/>
  <c r="T368" i="58"/>
  <c r="L367" i="58"/>
  <c r="V366" i="58"/>
  <c r="AH365" i="58"/>
  <c r="F364" i="58"/>
  <c r="R363" i="58"/>
  <c r="F359" i="58"/>
  <c r="AF355" i="58"/>
  <c r="H353" i="58"/>
  <c r="AI352" i="58"/>
  <c r="AJ352" i="58" s="1"/>
  <c r="Z349" i="58"/>
  <c r="N346" i="58"/>
  <c r="J346" i="58"/>
  <c r="L346" i="58"/>
  <c r="T345" i="58"/>
  <c r="X340" i="58"/>
  <c r="Z337" i="58"/>
  <c r="H321" i="58"/>
  <c r="P320" i="58"/>
  <c r="AH316" i="58"/>
  <c r="AL312" i="58"/>
  <c r="R306" i="58"/>
  <c r="AI285" i="58"/>
  <c r="AJ285" i="58" s="1"/>
  <c r="X257" i="58"/>
  <c r="R235" i="58"/>
  <c r="J229" i="58"/>
  <c r="X216" i="58"/>
  <c r="F203" i="58"/>
  <c r="L203" i="58"/>
  <c r="N203" i="58"/>
  <c r="P203" i="58"/>
  <c r="AH203" i="58"/>
  <c r="H203" i="58"/>
  <c r="P196" i="58"/>
  <c r="Z184" i="58"/>
  <c r="AB184" i="58"/>
  <c r="R353" i="58"/>
  <c r="AI353" i="58"/>
  <c r="AJ353" i="58" s="1"/>
  <c r="R344" i="58"/>
  <c r="AI344" i="58"/>
  <c r="AL235" i="58"/>
  <c r="AD369" i="58"/>
  <c r="R366" i="58"/>
  <c r="AB364" i="58"/>
  <c r="X364" i="58"/>
  <c r="AL357" i="58"/>
  <c r="F357" i="58"/>
  <c r="J357" i="58"/>
  <c r="AD355" i="58"/>
  <c r="AB354" i="58"/>
  <c r="F353" i="58"/>
  <c r="L352" i="58"/>
  <c r="T350" i="58"/>
  <c r="Z350" i="58"/>
  <c r="AB350" i="58"/>
  <c r="X349" i="58"/>
  <c r="R348" i="58"/>
  <c r="AL345" i="58"/>
  <c r="R345" i="58"/>
  <c r="L342" i="58"/>
  <c r="J342" i="58"/>
  <c r="N342" i="58"/>
  <c r="V340" i="58"/>
  <c r="R324" i="58"/>
  <c r="L323" i="58"/>
  <c r="X322" i="58"/>
  <c r="AB322" i="58"/>
  <c r="N320" i="58"/>
  <c r="AB311" i="58"/>
  <c r="Z311" i="58"/>
  <c r="J310" i="58"/>
  <c r="L310" i="58"/>
  <c r="N310" i="58"/>
  <c r="P310" i="58"/>
  <c r="AH310" i="58"/>
  <c r="AL310" i="58"/>
  <c r="F310" i="58"/>
  <c r="L306" i="58"/>
  <c r="Z299" i="58"/>
  <c r="AD297" i="58"/>
  <c r="R276" i="58"/>
  <c r="N275" i="58"/>
  <c r="L275" i="58"/>
  <c r="P275" i="58"/>
  <c r="AL275" i="58"/>
  <c r="P274" i="58"/>
  <c r="V268" i="58"/>
  <c r="AF266" i="58"/>
  <c r="AD259" i="58"/>
  <c r="J242" i="58"/>
  <c r="AH242" i="58"/>
  <c r="L242" i="58"/>
  <c r="N242" i="58"/>
  <c r="AL242" i="58"/>
  <c r="P242" i="58"/>
  <c r="F242" i="58"/>
  <c r="F238" i="58"/>
  <c r="H238" i="58"/>
  <c r="J238" i="58"/>
  <c r="N238" i="58"/>
  <c r="AH238" i="58"/>
  <c r="P238" i="58"/>
  <c r="AJ230" i="58"/>
  <c r="R313" i="58"/>
  <c r="T310" i="58"/>
  <c r="AB303" i="58"/>
  <c r="AD285" i="58"/>
  <c r="J232" i="58"/>
  <c r="F232" i="58"/>
  <c r="AJ203" i="58"/>
  <c r="AB195" i="58"/>
  <c r="V195" i="58"/>
  <c r="L191" i="58"/>
  <c r="N191" i="58"/>
  <c r="AD179" i="58"/>
  <c r="AI179" i="58"/>
  <c r="AJ179" i="58" s="1"/>
  <c r="J177" i="58"/>
  <c r="P177" i="58"/>
  <c r="H177" i="58"/>
  <c r="AH177" i="58"/>
  <c r="L177" i="58"/>
  <c r="AL177" i="58"/>
  <c r="AI94" i="58"/>
  <c r="AJ94" i="58" s="1"/>
  <c r="AI300" i="58"/>
  <c r="V264" i="58"/>
  <c r="V258" i="58"/>
  <c r="P246" i="58"/>
  <c r="AF240" i="58"/>
  <c r="AF229" i="58"/>
  <c r="N224" i="58"/>
  <c r="AL224" i="58"/>
  <c r="P224" i="58"/>
  <c r="N223" i="58"/>
  <c r="H223" i="58"/>
  <c r="AL223" i="58"/>
  <c r="X219" i="58"/>
  <c r="L219" i="58"/>
  <c r="AH219" i="58"/>
  <c r="AF199" i="58"/>
  <c r="AH199" i="58"/>
  <c r="J199" i="58"/>
  <c r="AF177" i="58"/>
  <c r="V164" i="58"/>
  <c r="Z164" i="58"/>
  <c r="AB164" i="58"/>
  <c r="Z158" i="58"/>
  <c r="T158" i="58"/>
  <c r="V158" i="58"/>
  <c r="AB158" i="58"/>
  <c r="AH138" i="58"/>
  <c r="L138" i="58"/>
  <c r="AL138" i="58"/>
  <c r="F138" i="58"/>
  <c r="AF363" i="58"/>
  <c r="AF362" i="58"/>
  <c r="R342" i="58"/>
  <c r="L318" i="58"/>
  <c r="AL314" i="58"/>
  <c r="AD311" i="58"/>
  <c r="AL309" i="58"/>
  <c r="AF308" i="58"/>
  <c r="V303" i="58"/>
  <c r="R299" i="58"/>
  <c r="AH298" i="58"/>
  <c r="Z286" i="58"/>
  <c r="P285" i="58"/>
  <c r="Z282" i="58"/>
  <c r="R275" i="58"/>
  <c r="R272" i="58"/>
  <c r="P268" i="58"/>
  <c r="AH263" i="58"/>
  <c r="R258" i="58"/>
  <c r="AL246" i="58"/>
  <c r="L246" i="58"/>
  <c r="AF245" i="58"/>
  <c r="P244" i="58"/>
  <c r="AD243" i="58"/>
  <c r="P232" i="58"/>
  <c r="AD231" i="58"/>
  <c r="R203" i="58"/>
  <c r="Z193" i="58"/>
  <c r="T193" i="58"/>
  <c r="V193" i="58"/>
  <c r="AB193" i="58"/>
  <c r="AI188" i="58"/>
  <c r="R188" i="58"/>
  <c r="H185" i="58"/>
  <c r="P185" i="58"/>
  <c r="R177" i="58"/>
  <c r="AD164" i="58"/>
  <c r="AI164" i="58"/>
  <c r="AJ164" i="58" s="1"/>
  <c r="L135" i="58"/>
  <c r="N135" i="58"/>
  <c r="P135" i="58"/>
  <c r="F135" i="58"/>
  <c r="AL135" i="58"/>
  <c r="H135" i="58"/>
  <c r="J135" i="58"/>
  <c r="AH135" i="58"/>
  <c r="T113" i="58"/>
  <c r="AB113" i="58"/>
  <c r="R340" i="58"/>
  <c r="AI339" i="58"/>
  <c r="AD323" i="58"/>
  <c r="J318" i="58"/>
  <c r="AD315" i="58"/>
  <c r="AD310" i="58"/>
  <c r="AJ309" i="58"/>
  <c r="L309" i="58"/>
  <c r="P299" i="58"/>
  <c r="AF298" i="58"/>
  <c r="N298" i="58"/>
  <c r="L285" i="58"/>
  <c r="P281" i="58"/>
  <c r="AH268" i="58"/>
  <c r="L268" i="58"/>
  <c r="P264" i="58"/>
  <c r="AH258" i="58"/>
  <c r="P258" i="58"/>
  <c r="AI255" i="58"/>
  <c r="J246" i="58"/>
  <c r="N244" i="58"/>
  <c r="P237" i="58"/>
  <c r="F233" i="58"/>
  <c r="P233" i="58"/>
  <c r="N232" i="58"/>
  <c r="J226" i="58"/>
  <c r="L226" i="58"/>
  <c r="N226" i="58"/>
  <c r="AH226" i="58"/>
  <c r="AF225" i="58"/>
  <c r="V225" i="58"/>
  <c r="L224" i="58"/>
  <c r="Z221" i="58"/>
  <c r="AB221" i="58"/>
  <c r="P219" i="58"/>
  <c r="AB200" i="58"/>
  <c r="Z200" i="58"/>
  <c r="AI199" i="58"/>
  <c r="AJ199" i="58" s="1"/>
  <c r="Z195" i="58"/>
  <c r="P191" i="58"/>
  <c r="T190" i="58"/>
  <c r="AD184" i="58"/>
  <c r="R181" i="58"/>
  <c r="R176" i="58"/>
  <c r="N172" i="58"/>
  <c r="AL172" i="58"/>
  <c r="J172" i="58"/>
  <c r="P172" i="58"/>
  <c r="X164" i="58"/>
  <c r="AD157" i="58"/>
  <c r="P153" i="58"/>
  <c r="L153" i="58"/>
  <c r="AL153" i="58"/>
  <c r="N153" i="58"/>
  <c r="AD144" i="58"/>
  <c r="AF144" i="58"/>
  <c r="F90" i="58"/>
  <c r="H90" i="58"/>
  <c r="AH90" i="58"/>
  <c r="J90" i="58"/>
  <c r="AL90" i="58"/>
  <c r="L90" i="58"/>
  <c r="N90" i="58"/>
  <c r="P90" i="58"/>
  <c r="R370" i="58"/>
  <c r="AD367" i="58"/>
  <c r="R364" i="58"/>
  <c r="AD358" i="58"/>
  <c r="AI355" i="58"/>
  <c r="AD353" i="58"/>
  <c r="AF346" i="58"/>
  <c r="AH341" i="58"/>
  <c r="N341" i="58"/>
  <c r="R338" i="58"/>
  <c r="AI337" i="58"/>
  <c r="AJ337" i="58" s="1"/>
  <c r="AD322" i="58"/>
  <c r="N322" i="58"/>
  <c r="H318" i="58"/>
  <c r="AH314" i="58"/>
  <c r="P314" i="58"/>
  <c r="AL313" i="58"/>
  <c r="AB310" i="58"/>
  <c r="J309" i="58"/>
  <c r="T306" i="58"/>
  <c r="AD304" i="58"/>
  <c r="R303" i="58"/>
  <c r="AH302" i="58"/>
  <c r="AI302" i="58"/>
  <c r="AJ302" i="58" s="1"/>
  <c r="N299" i="58"/>
  <c r="L298" i="58"/>
  <c r="J285" i="58"/>
  <c r="L281" i="58"/>
  <c r="Z274" i="58"/>
  <c r="P273" i="58"/>
  <c r="AD270" i="58"/>
  <c r="N269" i="58"/>
  <c r="AD268" i="58"/>
  <c r="J268" i="58"/>
  <c r="P265" i="58"/>
  <c r="AL264" i="58"/>
  <c r="L264" i="58"/>
  <c r="AB260" i="58"/>
  <c r="AD258" i="58"/>
  <c r="N258" i="58"/>
  <c r="AH246" i="58"/>
  <c r="H246" i="58"/>
  <c r="AL244" i="58"/>
  <c r="L244" i="58"/>
  <c r="P240" i="58"/>
  <c r="AI239" i="58"/>
  <c r="AJ239" i="58" s="1"/>
  <c r="L237" i="58"/>
  <c r="AF236" i="58"/>
  <c r="AL232" i="58"/>
  <c r="L232" i="58"/>
  <c r="H228" i="58"/>
  <c r="AH228" i="58"/>
  <c r="J224" i="58"/>
  <c r="R223" i="58"/>
  <c r="AI223" i="58"/>
  <c r="N219" i="58"/>
  <c r="J201" i="58"/>
  <c r="F201" i="58"/>
  <c r="L201" i="58"/>
  <c r="P201" i="58"/>
  <c r="P199" i="58"/>
  <c r="X195" i="58"/>
  <c r="AL191" i="58"/>
  <c r="J191" i="58"/>
  <c r="R189" i="58"/>
  <c r="AI185" i="58"/>
  <c r="P182" i="58"/>
  <c r="J182" i="58"/>
  <c r="L182" i="58"/>
  <c r="AH182" i="58"/>
  <c r="AJ182" i="58"/>
  <c r="F182" i="58"/>
  <c r="N177" i="58"/>
  <c r="AF174" i="58"/>
  <c r="AB173" i="58"/>
  <c r="T164" i="58"/>
  <c r="AI163" i="58"/>
  <c r="AJ163" i="58" s="1"/>
  <c r="R163" i="58"/>
  <c r="Z162" i="58"/>
  <c r="T162" i="58"/>
  <c r="X162" i="58"/>
  <c r="H159" i="58"/>
  <c r="F159" i="58"/>
  <c r="J159" i="58"/>
  <c r="AH159" i="58"/>
  <c r="L159" i="58"/>
  <c r="AL159" i="58"/>
  <c r="R159" i="58"/>
  <c r="R367" i="58"/>
  <c r="P351" i="58"/>
  <c r="AD349" i="58"/>
  <c r="P347" i="58"/>
  <c r="L341" i="58"/>
  <c r="P338" i="58"/>
  <c r="AH337" i="58"/>
  <c r="N337" i="58"/>
  <c r="AL327" i="58"/>
  <c r="Z315" i="58"/>
  <c r="AD314" i="58"/>
  <c r="L311" i="58"/>
  <c r="Z310" i="58"/>
  <c r="H309" i="58"/>
  <c r="N302" i="58"/>
  <c r="J299" i="58"/>
  <c r="AB298" i="58"/>
  <c r="J298" i="58"/>
  <c r="AL285" i="58"/>
  <c r="H285" i="58"/>
  <c r="AL281" i="58"/>
  <c r="J281" i="58"/>
  <c r="R270" i="58"/>
  <c r="AH269" i="58"/>
  <c r="F268" i="58"/>
  <c r="J264" i="58"/>
  <c r="X260" i="58"/>
  <c r="J258" i="58"/>
  <c r="R254" i="58"/>
  <c r="AH244" i="58"/>
  <c r="H244" i="58"/>
  <c r="R243" i="58"/>
  <c r="N240" i="58"/>
  <c r="J237" i="58"/>
  <c r="AB235" i="58"/>
  <c r="Z235" i="58"/>
  <c r="AH232" i="58"/>
  <c r="H232" i="58"/>
  <c r="AD225" i="58"/>
  <c r="AH224" i="58"/>
  <c r="H224" i="58"/>
  <c r="P223" i="58"/>
  <c r="AD220" i="58"/>
  <c r="J219" i="58"/>
  <c r="N204" i="58"/>
  <c r="L204" i="58"/>
  <c r="AL204" i="58"/>
  <c r="P204" i="58"/>
  <c r="AL199" i="58"/>
  <c r="L199" i="58"/>
  <c r="AF197" i="58"/>
  <c r="AI196" i="58"/>
  <c r="R196" i="58"/>
  <c r="T195" i="58"/>
  <c r="AF194" i="58"/>
  <c r="T194" i="58"/>
  <c r="AB194" i="58"/>
  <c r="H191" i="58"/>
  <c r="T186" i="58"/>
  <c r="L181" i="58"/>
  <c r="F181" i="58"/>
  <c r="H181" i="58"/>
  <c r="P181" i="58"/>
  <c r="AH181" i="58"/>
  <c r="F177" i="58"/>
  <c r="AD174" i="58"/>
  <c r="AD147" i="58"/>
  <c r="AF147" i="58"/>
  <c r="F140" i="58"/>
  <c r="P140" i="58"/>
  <c r="AH140" i="58"/>
  <c r="AL140" i="58"/>
  <c r="R115" i="58"/>
  <c r="AI115" i="58"/>
  <c r="AJ115" i="58" s="1"/>
  <c r="N104" i="58"/>
  <c r="H104" i="58"/>
  <c r="AL104" i="58"/>
  <c r="J104" i="58"/>
  <c r="L104" i="58"/>
  <c r="J99" i="58"/>
  <c r="R99" i="58"/>
  <c r="AF99" i="58"/>
  <c r="H99" i="58"/>
  <c r="AH99" i="58"/>
  <c r="F99" i="58"/>
  <c r="N77" i="58"/>
  <c r="L77" i="58"/>
  <c r="AI161" i="58"/>
  <c r="AD158" i="58"/>
  <c r="P133" i="58"/>
  <c r="F133" i="58"/>
  <c r="X119" i="58"/>
  <c r="T119" i="58"/>
  <c r="V119" i="58"/>
  <c r="Z119" i="58"/>
  <c r="AF119" i="58"/>
  <c r="H113" i="58"/>
  <c r="N113" i="58"/>
  <c r="P113" i="58"/>
  <c r="F113" i="58"/>
  <c r="J113" i="58"/>
  <c r="AH113" i="58"/>
  <c r="X111" i="58"/>
  <c r="AF111" i="58"/>
  <c r="T111" i="58"/>
  <c r="V101" i="58"/>
  <c r="AB101" i="58"/>
  <c r="L96" i="58"/>
  <c r="H96" i="58"/>
  <c r="J96" i="58"/>
  <c r="P96" i="58"/>
  <c r="AJ96" i="58"/>
  <c r="F96" i="58"/>
  <c r="AH96" i="58"/>
  <c r="V91" i="58"/>
  <c r="AD91" i="58"/>
  <c r="R76" i="58"/>
  <c r="AI76" i="58"/>
  <c r="Z61" i="58"/>
  <c r="AB61" i="58"/>
  <c r="X61" i="58"/>
  <c r="AD52" i="58"/>
  <c r="AI52" i="58"/>
  <c r="AJ52" i="58" s="1"/>
  <c r="N28" i="58"/>
  <c r="L28" i="58"/>
  <c r="X20" i="58"/>
  <c r="V20" i="58"/>
  <c r="AD202" i="58"/>
  <c r="H200" i="58"/>
  <c r="AB199" i="58"/>
  <c r="T198" i="58"/>
  <c r="AL188" i="58"/>
  <c r="L188" i="58"/>
  <c r="V183" i="58"/>
  <c r="H164" i="58"/>
  <c r="AD162" i="58"/>
  <c r="AL161" i="58"/>
  <c r="N161" i="58"/>
  <c r="AJ159" i="58"/>
  <c r="AL157" i="58"/>
  <c r="L157" i="58"/>
  <c r="AI151" i="58"/>
  <c r="AJ151" i="58" s="1"/>
  <c r="R151" i="58"/>
  <c r="P149" i="58"/>
  <c r="N149" i="58"/>
  <c r="AF149" i="58"/>
  <c r="AD142" i="58"/>
  <c r="V142" i="58"/>
  <c r="X142" i="58"/>
  <c r="AB142" i="58"/>
  <c r="T141" i="58"/>
  <c r="V141" i="58"/>
  <c r="X141" i="58"/>
  <c r="AH133" i="58"/>
  <c r="AD119" i="58"/>
  <c r="N116" i="58"/>
  <c r="H116" i="58"/>
  <c r="J116" i="58"/>
  <c r="AL113" i="58"/>
  <c r="L101" i="58"/>
  <c r="N101" i="58"/>
  <c r="AH101" i="58"/>
  <c r="P101" i="58"/>
  <c r="F101" i="58"/>
  <c r="H101" i="58"/>
  <c r="N100" i="58"/>
  <c r="L100" i="58"/>
  <c r="H100" i="58"/>
  <c r="J100" i="58"/>
  <c r="AL100" i="58"/>
  <c r="J92" i="58"/>
  <c r="F92" i="58"/>
  <c r="N92" i="58"/>
  <c r="AL92" i="58"/>
  <c r="P92" i="58"/>
  <c r="H92" i="58"/>
  <c r="AH92" i="58"/>
  <c r="T77" i="58"/>
  <c r="X77" i="58"/>
  <c r="Z77" i="58"/>
  <c r="AF77" i="58"/>
  <c r="L66" i="58"/>
  <c r="F66" i="58"/>
  <c r="H66" i="58"/>
  <c r="J66" i="58"/>
  <c r="AL66" i="58"/>
  <c r="J62" i="58"/>
  <c r="L62" i="58"/>
  <c r="AH62" i="58"/>
  <c r="N62" i="58"/>
  <c r="AL62" i="58"/>
  <c r="P62" i="58"/>
  <c r="F62" i="58"/>
  <c r="H62" i="58"/>
  <c r="R191" i="58"/>
  <c r="R187" i="58"/>
  <c r="AB179" i="58"/>
  <c r="AD175" i="58"/>
  <c r="N163" i="58"/>
  <c r="Z152" i="58"/>
  <c r="AB152" i="58"/>
  <c r="V152" i="58"/>
  <c r="X139" i="58"/>
  <c r="Z139" i="58"/>
  <c r="AB139" i="58"/>
  <c r="T139" i="58"/>
  <c r="R118" i="58"/>
  <c r="V109" i="58"/>
  <c r="Z109" i="58"/>
  <c r="AB109" i="58"/>
  <c r="T108" i="58"/>
  <c r="V108" i="58"/>
  <c r="AB108" i="58"/>
  <c r="AD98" i="58"/>
  <c r="F75" i="58"/>
  <c r="H75" i="58"/>
  <c r="N75" i="58"/>
  <c r="AL75" i="58"/>
  <c r="P75" i="58"/>
  <c r="J75" i="58"/>
  <c r="AH75" i="58"/>
  <c r="T69" i="58"/>
  <c r="AF69" i="58"/>
  <c r="X69" i="58"/>
  <c r="Z69" i="58"/>
  <c r="Q29" i="58"/>
  <c r="T12" i="58"/>
  <c r="AC12" i="58"/>
  <c r="AD12" i="58" s="1"/>
  <c r="R160" i="58"/>
  <c r="R156" i="58"/>
  <c r="R142" i="58"/>
  <c r="AI142" i="58"/>
  <c r="AJ142" i="58" s="1"/>
  <c r="J139" i="58"/>
  <c r="L139" i="58"/>
  <c r="N139" i="58"/>
  <c r="F139" i="58"/>
  <c r="AL139" i="58"/>
  <c r="H109" i="58"/>
  <c r="N109" i="58"/>
  <c r="AH109" i="58"/>
  <c r="P109" i="58"/>
  <c r="AL109" i="58"/>
  <c r="F109" i="58"/>
  <c r="J109" i="58"/>
  <c r="N108" i="58"/>
  <c r="AJ108" i="58"/>
  <c r="AL108" i="58"/>
  <c r="H108" i="58"/>
  <c r="J108" i="58"/>
  <c r="Z78" i="58"/>
  <c r="AB78" i="58"/>
  <c r="T78" i="58"/>
  <c r="Q27" i="58"/>
  <c r="Q14" i="58"/>
  <c r="H14" i="58"/>
  <c r="AB9" i="58"/>
  <c r="T9" i="58"/>
  <c r="V9" i="58"/>
  <c r="R231" i="58"/>
  <c r="R227" i="58"/>
  <c r="L202" i="58"/>
  <c r="T196" i="58"/>
  <c r="AD195" i="58"/>
  <c r="AH190" i="58"/>
  <c r="J190" i="58"/>
  <c r="J186" i="58"/>
  <c r="X185" i="58"/>
  <c r="AD183" i="58"/>
  <c r="N183" i="58"/>
  <c r="X179" i="58"/>
  <c r="J179" i="58"/>
  <c r="AI178" i="58"/>
  <c r="AJ178" i="58" s="1"/>
  <c r="Z175" i="58"/>
  <c r="J175" i="58"/>
  <c r="R164" i="58"/>
  <c r="AH163" i="58"/>
  <c r="J163" i="58"/>
  <c r="AB161" i="58"/>
  <c r="AI160" i="58"/>
  <c r="AJ160" i="58" s="1"/>
  <c r="AI156" i="58"/>
  <c r="AJ156" i="58" s="1"/>
  <c r="AB153" i="58"/>
  <c r="AI141" i="58"/>
  <c r="AJ141" i="58" s="1"/>
  <c r="AF136" i="58"/>
  <c r="X136" i="58"/>
  <c r="AB136" i="58"/>
  <c r="AL131" i="58"/>
  <c r="F131" i="58"/>
  <c r="H131" i="58"/>
  <c r="N131" i="58"/>
  <c r="P131" i="58"/>
  <c r="V111" i="58"/>
  <c r="AD108" i="58"/>
  <c r="J107" i="58"/>
  <c r="L107" i="58"/>
  <c r="AH107" i="58"/>
  <c r="N107" i="58"/>
  <c r="AL107" i="58"/>
  <c r="F107" i="58"/>
  <c r="R104" i="58"/>
  <c r="AI104" i="58"/>
  <c r="AJ104" i="58" s="1"/>
  <c r="R103" i="58"/>
  <c r="T101" i="58"/>
  <c r="AI97" i="58"/>
  <c r="AJ97" i="58" s="1"/>
  <c r="R97" i="58"/>
  <c r="R92" i="58"/>
  <c r="F73" i="58"/>
  <c r="H73" i="58"/>
  <c r="J73" i="58"/>
  <c r="P73" i="58"/>
  <c r="AH73" i="58"/>
  <c r="AL73" i="58"/>
  <c r="AD71" i="58"/>
  <c r="R66" i="58"/>
  <c r="H9" i="58"/>
  <c r="F9" i="58"/>
  <c r="L9" i="58"/>
  <c r="N9" i="58"/>
  <c r="R219" i="58"/>
  <c r="J202" i="58"/>
  <c r="R199" i="58"/>
  <c r="H190" i="58"/>
  <c r="AH186" i="58"/>
  <c r="H186" i="58"/>
  <c r="V185" i="58"/>
  <c r="J183" i="58"/>
  <c r="V175" i="58"/>
  <c r="P164" i="58"/>
  <c r="F163" i="58"/>
  <c r="Z161" i="58"/>
  <c r="AD160" i="58"/>
  <c r="AD156" i="58"/>
  <c r="Z153" i="58"/>
  <c r="X152" i="58"/>
  <c r="AI146" i="58"/>
  <c r="V144" i="58"/>
  <c r="T144" i="58"/>
  <c r="X144" i="58"/>
  <c r="V139" i="58"/>
  <c r="X137" i="58"/>
  <c r="AB137" i="58"/>
  <c r="AD137" i="58"/>
  <c r="T137" i="58"/>
  <c r="Z135" i="58"/>
  <c r="AB135" i="58"/>
  <c r="T135" i="58"/>
  <c r="V135" i="58"/>
  <c r="H133" i="58"/>
  <c r="P116" i="58"/>
  <c r="L113" i="58"/>
  <c r="AF106" i="58"/>
  <c r="R101" i="58"/>
  <c r="N96" i="58"/>
  <c r="AD77" i="58"/>
  <c r="Z71" i="58"/>
  <c r="X71" i="58"/>
  <c r="AB71" i="58"/>
  <c r="H68" i="58"/>
  <c r="F68" i="58"/>
  <c r="AL68" i="58"/>
  <c r="J68" i="58"/>
  <c r="AF68" i="58"/>
  <c r="P66" i="58"/>
  <c r="N60" i="58"/>
  <c r="AH60" i="58"/>
  <c r="P60" i="58"/>
  <c r="Q32" i="58"/>
  <c r="AL9" i="58"/>
  <c r="AD145" i="58"/>
  <c r="L144" i="58"/>
  <c r="AD133" i="58"/>
  <c r="AI123" i="58"/>
  <c r="AJ123" i="58" s="1"/>
  <c r="AL115" i="58"/>
  <c r="R90" i="58"/>
  <c r="AJ81" i="58"/>
  <c r="R77" i="58"/>
  <c r="X63" i="58"/>
  <c r="R60" i="58"/>
  <c r="AI60" i="58"/>
  <c r="X54" i="58"/>
  <c r="AB54" i="58"/>
  <c r="AC35" i="58"/>
  <c r="P33" i="58"/>
  <c r="AL32" i="58"/>
  <c r="AI24" i="58"/>
  <c r="AJ24" i="58" s="1"/>
  <c r="V15" i="58"/>
  <c r="AC15" i="58"/>
  <c r="AI13" i="58"/>
  <c r="AJ13" i="58" s="1"/>
  <c r="H12" i="58"/>
  <c r="AI134" i="58"/>
  <c r="AJ134" i="58" s="1"/>
  <c r="R116" i="58"/>
  <c r="Z96" i="58"/>
  <c r="AB96" i="58"/>
  <c r="AF75" i="58"/>
  <c r="T75" i="58"/>
  <c r="N54" i="58"/>
  <c r="P54" i="58"/>
  <c r="F54" i="58"/>
  <c r="F51" i="58"/>
  <c r="H51" i="58"/>
  <c r="J51" i="58"/>
  <c r="P51" i="58"/>
  <c r="N33" i="58"/>
  <c r="J32" i="58"/>
  <c r="N32" i="58"/>
  <c r="F32" i="58"/>
  <c r="P32" i="58"/>
  <c r="Q31" i="58"/>
  <c r="N26" i="58"/>
  <c r="F26" i="58"/>
  <c r="AC19" i="58"/>
  <c r="AI12" i="58"/>
  <c r="L10" i="58"/>
  <c r="P10" i="58"/>
  <c r="H10" i="58"/>
  <c r="AH10" i="58"/>
  <c r="R145" i="58"/>
  <c r="AI135" i="58"/>
  <c r="AJ135" i="58" s="1"/>
  <c r="T133" i="58"/>
  <c r="L123" i="58"/>
  <c r="P121" i="58"/>
  <c r="J119" i="58"/>
  <c r="P117" i="58"/>
  <c r="L115" i="58"/>
  <c r="AI114" i="58"/>
  <c r="AJ114" i="58" s="1"/>
  <c r="AL112" i="58"/>
  <c r="P112" i="58"/>
  <c r="AH111" i="58"/>
  <c r="L111" i="58"/>
  <c r="V105" i="58"/>
  <c r="T105" i="58"/>
  <c r="AI102" i="58"/>
  <c r="AD97" i="58"/>
  <c r="AF97" i="58"/>
  <c r="T96" i="58"/>
  <c r="AI95" i="58"/>
  <c r="AI81" i="58"/>
  <c r="R81" i="58"/>
  <c r="AD78" i="58"/>
  <c r="X76" i="58"/>
  <c r="AF76" i="58"/>
  <c r="AI73" i="58"/>
  <c r="AJ73" i="58" s="1"/>
  <c r="N69" i="58"/>
  <c r="L69" i="58"/>
  <c r="AI67" i="58"/>
  <c r="AJ67" i="58" s="1"/>
  <c r="L67" i="58"/>
  <c r="AF66" i="58"/>
  <c r="AI65" i="58"/>
  <c r="AJ65" i="58" s="1"/>
  <c r="P64" i="58"/>
  <c r="N64" i="58"/>
  <c r="AH61" i="58"/>
  <c r="F61" i="58"/>
  <c r="J61" i="58"/>
  <c r="L61" i="58"/>
  <c r="J58" i="58"/>
  <c r="L58" i="58"/>
  <c r="N58" i="58"/>
  <c r="AH58" i="58"/>
  <c r="T56" i="58"/>
  <c r="AB56" i="58"/>
  <c r="T54" i="58"/>
  <c r="R51" i="58"/>
  <c r="T37" i="58"/>
  <c r="AB37" i="58"/>
  <c r="X36" i="58"/>
  <c r="Q28" i="58"/>
  <c r="AI28" i="58" s="1"/>
  <c r="AJ28" i="58" s="1"/>
  <c r="V23" i="58"/>
  <c r="Z23" i="58"/>
  <c r="V22" i="58"/>
  <c r="T14" i="58"/>
  <c r="AC14" i="58"/>
  <c r="J10" i="58"/>
  <c r="AD152" i="58"/>
  <c r="J152" i="58"/>
  <c r="R149" i="58"/>
  <c r="V147" i="58"/>
  <c r="AL144" i="58"/>
  <c r="AJ136" i="58"/>
  <c r="L136" i="58"/>
  <c r="R133" i="58"/>
  <c r="Z123" i="58"/>
  <c r="J123" i="58"/>
  <c r="N121" i="58"/>
  <c r="Z120" i="58"/>
  <c r="H119" i="58"/>
  <c r="N117" i="58"/>
  <c r="AB115" i="58"/>
  <c r="J115" i="58"/>
  <c r="AD112" i="58"/>
  <c r="L112" i="58"/>
  <c r="H111" i="58"/>
  <c r="Z105" i="58"/>
  <c r="F105" i="58"/>
  <c r="H105" i="58"/>
  <c r="P97" i="58"/>
  <c r="L97" i="58"/>
  <c r="N97" i="58"/>
  <c r="AL97" i="58"/>
  <c r="R96" i="58"/>
  <c r="AL94" i="58"/>
  <c r="F94" i="58"/>
  <c r="AF91" i="58"/>
  <c r="P81" i="58"/>
  <c r="H76" i="58"/>
  <c r="F76" i="58"/>
  <c r="J76" i="58"/>
  <c r="AH76" i="58"/>
  <c r="P72" i="58"/>
  <c r="N72" i="58"/>
  <c r="AH67" i="58"/>
  <c r="J67" i="58"/>
  <c r="AF56" i="58"/>
  <c r="Q36" i="58"/>
  <c r="V34" i="58"/>
  <c r="X34" i="58"/>
  <c r="H32" i="58"/>
  <c r="T23" i="58"/>
  <c r="AC11" i="58"/>
  <c r="AD11" i="58" s="1"/>
  <c r="T11" i="58"/>
  <c r="AI155" i="58"/>
  <c r="AJ155" i="58" s="1"/>
  <c r="R153" i="58"/>
  <c r="H152" i="58"/>
  <c r="AD150" i="58"/>
  <c r="V148" i="58"/>
  <c r="AB146" i="58"/>
  <c r="AH144" i="58"/>
  <c r="AI144" i="58"/>
  <c r="AL142" i="58"/>
  <c r="F142" i="58"/>
  <c r="V123" i="58"/>
  <c r="AL121" i="58"/>
  <c r="L121" i="58"/>
  <c r="X120" i="58"/>
  <c r="AL119" i="58"/>
  <c r="AL117" i="58"/>
  <c r="L117" i="58"/>
  <c r="Z115" i="58"/>
  <c r="H115" i="58"/>
  <c r="J112" i="58"/>
  <c r="F111" i="58"/>
  <c r="R108" i="58"/>
  <c r="J81" i="58"/>
  <c r="H67" i="58"/>
  <c r="F65" i="58"/>
  <c r="H65" i="58"/>
  <c r="J65" i="58"/>
  <c r="AD63" i="58"/>
  <c r="AD56" i="58"/>
  <c r="AI56" i="58"/>
  <c r="L54" i="58"/>
  <c r="N51" i="58"/>
  <c r="AB38" i="58"/>
  <c r="V28" i="58"/>
  <c r="AL21" i="58"/>
  <c r="Q11" i="58"/>
  <c r="H11" i="58"/>
  <c r="L11" i="58"/>
  <c r="N11" i="58"/>
  <c r="Q9" i="58"/>
  <c r="R61" i="58"/>
  <c r="AF60" i="58"/>
  <c r="P55" i="58"/>
  <c r="AC39" i="58"/>
  <c r="AD39" i="58" s="1"/>
  <c r="F37" i="58"/>
  <c r="J36" i="58"/>
  <c r="Q35" i="58"/>
  <c r="AB34" i="58"/>
  <c r="AC25" i="58"/>
  <c r="AC17" i="58"/>
  <c r="AC8" i="58"/>
  <c r="Q7" i="58"/>
  <c r="AI7" i="58" s="1"/>
  <c r="AJ7" i="58" s="1"/>
  <c r="AC6" i="58"/>
  <c r="AC33" i="58"/>
  <c r="AH32" i="58"/>
  <c r="AB23" i="58"/>
  <c r="AC21" i="58"/>
  <c r="AB20" i="58"/>
  <c r="H13" i="58"/>
  <c r="AL10" i="58"/>
  <c r="Q8" i="58"/>
  <c r="Q6" i="58"/>
  <c r="R100" i="58"/>
  <c r="AD96" i="58"/>
  <c r="AI91" i="58"/>
  <c r="AD80" i="58"/>
  <c r="R69" i="58"/>
  <c r="AD61" i="58"/>
  <c r="AD59" i="58"/>
  <c r="AF57" i="58"/>
  <c r="AL53" i="58"/>
  <c r="F53" i="58"/>
  <c r="F50" i="58"/>
  <c r="AB39" i="58"/>
  <c r="J38" i="58"/>
  <c r="AC37" i="58"/>
  <c r="AD37" i="58" s="1"/>
  <c r="J37" i="58"/>
  <c r="T36" i="58"/>
  <c r="H36" i="58"/>
  <c r="F35" i="58"/>
  <c r="Q34" i="58"/>
  <c r="AL33" i="58"/>
  <c r="H29" i="58"/>
  <c r="Q20" i="58"/>
  <c r="V14" i="58"/>
  <c r="L13" i="58"/>
  <c r="AL12" i="58"/>
  <c r="V10" i="58"/>
  <c r="AC7" i="58"/>
  <c r="AD7" i="58" s="1"/>
  <c r="T103" i="58"/>
  <c r="AI100" i="58"/>
  <c r="AJ100" i="58" s="1"/>
  <c r="AF94" i="58"/>
  <c r="AI80" i="58"/>
  <c r="T74" i="58"/>
  <c r="AF72" i="58"/>
  <c r="AF67" i="58"/>
  <c r="AF64" i="58"/>
  <c r="T60" i="58"/>
  <c r="AB59" i="58"/>
  <c r="AL56" i="58"/>
  <c r="AF53" i="58"/>
  <c r="R52" i="58"/>
  <c r="AB51" i="58"/>
  <c r="F39" i="58"/>
  <c r="Q38" i="58"/>
  <c r="AL37" i="58"/>
  <c r="L35" i="58"/>
  <c r="H33" i="58"/>
  <c r="AB32" i="58"/>
  <c r="T29" i="58"/>
  <c r="AC28" i="58"/>
  <c r="L25" i="58"/>
  <c r="R25" i="58" s="1"/>
  <c r="V24" i="58"/>
  <c r="AB22" i="58"/>
  <c r="P19" i="58"/>
  <c r="F15" i="58"/>
  <c r="L14" i="58"/>
  <c r="AH12" i="58"/>
  <c r="J12" i="58"/>
  <c r="T10" i="58"/>
  <c r="Q10" i="58"/>
  <c r="AC9" i="58"/>
  <c r="AD9" i="58" s="1"/>
  <c r="AI58" i="58"/>
  <c r="AJ58" i="58" s="1"/>
  <c r="Q37" i="58"/>
  <c r="AI37" i="58" s="1"/>
  <c r="AJ37" i="58" s="1"/>
  <c r="AB36" i="58"/>
  <c r="P36" i="58"/>
  <c r="F36" i="58"/>
  <c r="H34" i="58"/>
  <c r="F33" i="58"/>
  <c r="AL29" i="58"/>
  <c r="AC24" i="58"/>
  <c r="AD24" i="58" s="1"/>
  <c r="P21" i="58"/>
  <c r="X16" i="58"/>
  <c r="L8" i="58"/>
  <c r="R323" i="58"/>
  <c r="AI323" i="58"/>
  <c r="AD316" i="58"/>
  <c r="AI316" i="58"/>
  <c r="AI296" i="58"/>
  <c r="AJ296" i="58" s="1"/>
  <c r="T285" i="58"/>
  <c r="X285" i="58"/>
  <c r="Z285" i="58"/>
  <c r="AB285" i="58"/>
  <c r="AD267" i="58"/>
  <c r="AF267" i="58"/>
  <c r="AI267" i="58"/>
  <c r="T244" i="58"/>
  <c r="V244" i="58"/>
  <c r="X244" i="58"/>
  <c r="AB244" i="58"/>
  <c r="AF244" i="58"/>
  <c r="T237" i="58"/>
  <c r="X237" i="58"/>
  <c r="Z237" i="58"/>
  <c r="AB237" i="58"/>
  <c r="AF237" i="58"/>
  <c r="V237" i="58"/>
  <c r="AB370" i="58"/>
  <c r="L370" i="58"/>
  <c r="L368" i="58"/>
  <c r="J367" i="58"/>
  <c r="AJ367" i="58"/>
  <c r="Z366" i="58"/>
  <c r="J366" i="58"/>
  <c r="AF365" i="58"/>
  <c r="Z364" i="58"/>
  <c r="J364" i="58"/>
  <c r="P363" i="58"/>
  <c r="P362" i="58"/>
  <c r="AD357" i="58"/>
  <c r="AF357" i="58"/>
  <c r="V355" i="58"/>
  <c r="X355" i="58"/>
  <c r="Z355" i="58"/>
  <c r="AB355" i="58"/>
  <c r="P354" i="58"/>
  <c r="AF351" i="58"/>
  <c r="AF347" i="58"/>
  <c r="AD328" i="58"/>
  <c r="AI328" i="58"/>
  <c r="AJ328" i="58" s="1"/>
  <c r="AD324" i="58"/>
  <c r="AI324" i="58"/>
  <c r="AJ324" i="58" s="1"/>
  <c r="AD320" i="58"/>
  <c r="AI320" i="58"/>
  <c r="V316" i="58"/>
  <c r="X316" i="58"/>
  <c r="Z316" i="58"/>
  <c r="AB316" i="58"/>
  <c r="AF313" i="58"/>
  <c r="T309" i="58"/>
  <c r="Z309" i="58"/>
  <c r="AB309" i="58"/>
  <c r="AD309" i="58"/>
  <c r="N307" i="58"/>
  <c r="AF307" i="58"/>
  <c r="F307" i="58"/>
  <c r="AH307" i="58"/>
  <c r="H307" i="58"/>
  <c r="J307" i="58"/>
  <c r="AD299" i="58"/>
  <c r="V285" i="58"/>
  <c r="P259" i="58"/>
  <c r="F259" i="58"/>
  <c r="AH259" i="58"/>
  <c r="H259" i="58"/>
  <c r="L259" i="58"/>
  <c r="AL259" i="58"/>
  <c r="J259" i="58"/>
  <c r="AF259" i="58"/>
  <c r="N259" i="58"/>
  <c r="AJ259" i="58"/>
  <c r="AD237" i="58"/>
  <c r="AI237" i="58"/>
  <c r="AJ237" i="58" s="1"/>
  <c r="P343" i="58"/>
  <c r="F343" i="58"/>
  <c r="AH343" i="58"/>
  <c r="H343" i="58"/>
  <c r="J343" i="58"/>
  <c r="AJ343" i="58"/>
  <c r="L343" i="58"/>
  <c r="AL343" i="58"/>
  <c r="AF367" i="58"/>
  <c r="N363" i="58"/>
  <c r="F305" i="58"/>
  <c r="AH305" i="58"/>
  <c r="L305" i="58"/>
  <c r="AL305" i="58"/>
  <c r="N305" i="58"/>
  <c r="P305" i="58"/>
  <c r="AF297" i="58"/>
  <c r="J297" i="58"/>
  <c r="L297" i="58"/>
  <c r="AL297" i="58"/>
  <c r="N297" i="58"/>
  <c r="P297" i="58"/>
  <c r="T296" i="58"/>
  <c r="V296" i="58"/>
  <c r="X296" i="58"/>
  <c r="Z296" i="58"/>
  <c r="T281" i="58"/>
  <c r="V281" i="58"/>
  <c r="X281" i="58"/>
  <c r="Z281" i="58"/>
  <c r="AB281" i="58"/>
  <c r="R262" i="58"/>
  <c r="AI262" i="58"/>
  <c r="J368" i="58"/>
  <c r="AD365" i="58"/>
  <c r="AD351" i="58"/>
  <c r="AI351" i="58"/>
  <c r="R350" i="58"/>
  <c r="AI350" i="58"/>
  <c r="AJ350" i="58" s="1"/>
  <c r="R339" i="58"/>
  <c r="V328" i="58"/>
  <c r="X328" i="58"/>
  <c r="Z328" i="58"/>
  <c r="AB328" i="58"/>
  <c r="V324" i="58"/>
  <c r="X324" i="58"/>
  <c r="Z324" i="58"/>
  <c r="AB324" i="58"/>
  <c r="V320" i="58"/>
  <c r="X320" i="58"/>
  <c r="Z320" i="58"/>
  <c r="AB320" i="58"/>
  <c r="X370" i="58"/>
  <c r="AL368" i="58"/>
  <c r="H368" i="58"/>
  <c r="AB365" i="58"/>
  <c r="V364" i="58"/>
  <c r="H363" i="58"/>
  <c r="L362" i="58"/>
  <c r="AD361" i="58"/>
  <c r="AF361" i="58"/>
  <c r="X360" i="58"/>
  <c r="T358" i="58"/>
  <c r="V358" i="58"/>
  <c r="P350" i="58"/>
  <c r="AD321" i="58"/>
  <c r="T317" i="58"/>
  <c r="Z317" i="58"/>
  <c r="AB317" i="58"/>
  <c r="AD317" i="58"/>
  <c r="N315" i="58"/>
  <c r="AF315" i="58"/>
  <c r="F315" i="58"/>
  <c r="AH315" i="58"/>
  <c r="H315" i="58"/>
  <c r="J315" i="58"/>
  <c r="AJ315" i="58"/>
  <c r="AF304" i="58"/>
  <c r="P304" i="58"/>
  <c r="F304" i="58"/>
  <c r="AH304" i="58"/>
  <c r="H304" i="58"/>
  <c r="J304" i="58"/>
  <c r="AJ304" i="58"/>
  <c r="L304" i="58"/>
  <c r="AL304" i="58"/>
  <c r="AH301" i="58"/>
  <c r="H301" i="58"/>
  <c r="R300" i="58"/>
  <c r="AF296" i="58"/>
  <c r="P296" i="58"/>
  <c r="F296" i="58"/>
  <c r="AH296" i="58"/>
  <c r="H296" i="58"/>
  <c r="J296" i="58"/>
  <c r="L296" i="58"/>
  <c r="AL296" i="58"/>
  <c r="AD281" i="58"/>
  <c r="T277" i="58"/>
  <c r="V277" i="58"/>
  <c r="X277" i="58"/>
  <c r="Z277" i="58"/>
  <c r="AB277" i="58"/>
  <c r="X230" i="58"/>
  <c r="AB230" i="58"/>
  <c r="T230" i="58"/>
  <c r="Z230" i="58"/>
  <c r="AF230" i="58"/>
  <c r="N362" i="58"/>
  <c r="V347" i="58"/>
  <c r="X347" i="58"/>
  <c r="Z347" i="58"/>
  <c r="AB347" i="58"/>
  <c r="T313" i="58"/>
  <c r="Z313" i="58"/>
  <c r="AB313" i="58"/>
  <c r="AD313" i="58"/>
  <c r="AJ368" i="58"/>
  <c r="F368" i="58"/>
  <c r="F366" i="58"/>
  <c r="AH366" i="58"/>
  <c r="Z365" i="58"/>
  <c r="AI364" i="58"/>
  <c r="AJ364" i="58" s="1"/>
  <c r="X359" i="58"/>
  <c r="Z359" i="58"/>
  <c r="F358" i="58"/>
  <c r="AH358" i="58"/>
  <c r="H358" i="58"/>
  <c r="J358" i="58"/>
  <c r="N354" i="58"/>
  <c r="AF354" i="58"/>
  <c r="F354" i="58"/>
  <c r="AH354" i="58"/>
  <c r="H354" i="58"/>
  <c r="J354" i="58"/>
  <c r="AL350" i="58"/>
  <c r="R346" i="58"/>
  <c r="AI346" i="58"/>
  <c r="AJ346" i="58" s="1"/>
  <c r="R343" i="58"/>
  <c r="T329" i="58"/>
  <c r="Z329" i="58"/>
  <c r="AB329" i="58"/>
  <c r="AD329" i="58"/>
  <c r="N327" i="58"/>
  <c r="AF327" i="58"/>
  <c r="F327" i="58"/>
  <c r="AH327" i="58"/>
  <c r="H327" i="58"/>
  <c r="J327" i="58"/>
  <c r="T325" i="58"/>
  <c r="Z325" i="58"/>
  <c r="AB325" i="58"/>
  <c r="N323" i="58"/>
  <c r="AF323" i="58"/>
  <c r="F323" i="58"/>
  <c r="AH323" i="58"/>
  <c r="H323" i="58"/>
  <c r="J323" i="58"/>
  <c r="AJ323" i="58"/>
  <c r="T321" i="58"/>
  <c r="Z321" i="58"/>
  <c r="AB321" i="58"/>
  <c r="N319" i="58"/>
  <c r="AF319" i="58"/>
  <c r="F319" i="58"/>
  <c r="AH319" i="58"/>
  <c r="H319" i="58"/>
  <c r="J319" i="58"/>
  <c r="V313" i="58"/>
  <c r="AJ305" i="58"/>
  <c r="AD296" i="58"/>
  <c r="AD273" i="58"/>
  <c r="AI273" i="58"/>
  <c r="AJ273" i="58" s="1"/>
  <c r="AI261" i="58"/>
  <c r="AJ261" i="58" s="1"/>
  <c r="R261" i="58"/>
  <c r="P255" i="58"/>
  <c r="F255" i="58"/>
  <c r="AH255" i="58"/>
  <c r="H255" i="58"/>
  <c r="L255" i="58"/>
  <c r="AL255" i="58"/>
  <c r="J255" i="58"/>
  <c r="AF255" i="58"/>
  <c r="N255" i="58"/>
  <c r="AJ255" i="58"/>
  <c r="R354" i="58"/>
  <c r="AI354" i="58"/>
  <c r="AJ354" i="58" s="1"/>
  <c r="R327" i="58"/>
  <c r="AI327" i="58"/>
  <c r="AJ327" i="58" s="1"/>
  <c r="R319" i="58"/>
  <c r="AI319" i="58"/>
  <c r="AJ319" i="58" s="1"/>
  <c r="V351" i="58"/>
  <c r="X351" i="58"/>
  <c r="Z351" i="58"/>
  <c r="AB351" i="58"/>
  <c r="AD347" i="58"/>
  <c r="AI347" i="58"/>
  <c r="AJ347" i="58" s="1"/>
  <c r="AD342" i="58"/>
  <c r="AI342" i="58"/>
  <c r="AJ342" i="58" s="1"/>
  <c r="N311" i="58"/>
  <c r="AF311" i="58"/>
  <c r="F311" i="58"/>
  <c r="AH311" i="58"/>
  <c r="H311" i="58"/>
  <c r="J311" i="58"/>
  <c r="T304" i="58"/>
  <c r="V304" i="58"/>
  <c r="X304" i="58"/>
  <c r="Z304" i="58"/>
  <c r="AI370" i="58"/>
  <c r="AJ370" i="58" s="1"/>
  <c r="AB367" i="58"/>
  <c r="AF366" i="58"/>
  <c r="X365" i="58"/>
  <c r="X363" i="58"/>
  <c r="Z363" i="58"/>
  <c r="T362" i="58"/>
  <c r="V362" i="58"/>
  <c r="T360" i="58"/>
  <c r="N360" i="58"/>
  <c r="P360" i="58"/>
  <c r="T359" i="58"/>
  <c r="J359" i="58"/>
  <c r="AJ359" i="58"/>
  <c r="L359" i="58"/>
  <c r="AL359" i="58"/>
  <c r="X358" i="58"/>
  <c r="AD346" i="58"/>
  <c r="AF340" i="58"/>
  <c r="J340" i="58"/>
  <c r="AJ340" i="58"/>
  <c r="L340" i="58"/>
  <c r="AL340" i="58"/>
  <c r="N340" i="58"/>
  <c r="P340" i="58"/>
  <c r="T339" i="58"/>
  <c r="V339" i="58"/>
  <c r="X339" i="58"/>
  <c r="Z339" i="58"/>
  <c r="V329" i="58"/>
  <c r="V325" i="58"/>
  <c r="V321" i="58"/>
  <c r="V317" i="58"/>
  <c r="R307" i="58"/>
  <c r="AI307" i="58"/>
  <c r="AJ307" i="58" s="1"/>
  <c r="AD284" i="58"/>
  <c r="AI284" i="58"/>
  <c r="AJ284" i="58" s="1"/>
  <c r="AF273" i="58"/>
  <c r="X203" i="58"/>
  <c r="AB203" i="58"/>
  <c r="T203" i="58"/>
  <c r="V203" i="58"/>
  <c r="Z203" i="58"/>
  <c r="AF203" i="58"/>
  <c r="T367" i="58"/>
  <c r="AD338" i="58"/>
  <c r="AI338" i="58"/>
  <c r="AJ338" i="58" s="1"/>
  <c r="V312" i="58"/>
  <c r="X312" i="58"/>
  <c r="Z312" i="58"/>
  <c r="AB312" i="58"/>
  <c r="AF370" i="58"/>
  <c r="Z367" i="58"/>
  <c r="V365" i="58"/>
  <c r="AF364" i="58"/>
  <c r="J363" i="58"/>
  <c r="AJ363" i="58"/>
  <c r="L363" i="58"/>
  <c r="F362" i="58"/>
  <c r="AH362" i="58"/>
  <c r="H362" i="58"/>
  <c r="T352" i="58"/>
  <c r="Z352" i="58"/>
  <c r="AB352" i="58"/>
  <c r="AD352" i="58"/>
  <c r="N350" i="58"/>
  <c r="AF350" i="58"/>
  <c r="F350" i="58"/>
  <c r="AH350" i="58"/>
  <c r="H350" i="58"/>
  <c r="J350" i="58"/>
  <c r="T348" i="58"/>
  <c r="Z348" i="58"/>
  <c r="AB348" i="58"/>
  <c r="AD348" i="58"/>
  <c r="N343" i="58"/>
  <c r="P339" i="58"/>
  <c r="F339" i="58"/>
  <c r="AH339" i="58"/>
  <c r="H339" i="58"/>
  <c r="J339" i="58"/>
  <c r="AJ339" i="58"/>
  <c r="L339" i="58"/>
  <c r="AL339" i="58"/>
  <c r="AF312" i="58"/>
  <c r="AF305" i="58"/>
  <c r="R305" i="58"/>
  <c r="AB304" i="58"/>
  <c r="AF301" i="58"/>
  <c r="J301" i="58"/>
  <c r="AJ301" i="58"/>
  <c r="L301" i="58"/>
  <c r="AL301" i="58"/>
  <c r="N301" i="58"/>
  <c r="P301" i="58"/>
  <c r="T300" i="58"/>
  <c r="V300" i="58"/>
  <c r="X300" i="58"/>
  <c r="Z300" i="58"/>
  <c r="AI297" i="58"/>
  <c r="AJ297" i="58" s="1"/>
  <c r="AB296" i="58"/>
  <c r="T284" i="58"/>
  <c r="V284" i="58"/>
  <c r="X284" i="58"/>
  <c r="Z284" i="58"/>
  <c r="AB284" i="58"/>
  <c r="AD280" i="58"/>
  <c r="AF280" i="58"/>
  <c r="AI280" i="58"/>
  <c r="AJ280" i="58" s="1"/>
  <c r="T270" i="58"/>
  <c r="X270" i="58"/>
  <c r="Z270" i="58"/>
  <c r="AB270" i="58"/>
  <c r="AF270" i="58"/>
  <c r="AD227" i="58"/>
  <c r="AF227" i="58"/>
  <c r="AI227" i="58"/>
  <c r="R311" i="58"/>
  <c r="AI311" i="58"/>
  <c r="AJ311" i="58" s="1"/>
  <c r="AD308" i="58"/>
  <c r="AI308" i="58"/>
  <c r="AJ308" i="58" s="1"/>
  <c r="P370" i="58"/>
  <c r="AF368" i="58"/>
  <c r="AL367" i="58"/>
  <c r="V367" i="58"/>
  <c r="F367" i="58"/>
  <c r="N366" i="58"/>
  <c r="AI365" i="58"/>
  <c r="AJ365" i="58" s="1"/>
  <c r="P364" i="58"/>
  <c r="AI363" i="58"/>
  <c r="AL362" i="58"/>
  <c r="R362" i="58"/>
  <c r="AF360" i="58"/>
  <c r="AH359" i="58"/>
  <c r="AI358" i="58"/>
  <c r="AJ358" i="58" s="1"/>
  <c r="AI357" i="58"/>
  <c r="AJ357" i="58" s="1"/>
  <c r="T356" i="58"/>
  <c r="Z356" i="58"/>
  <c r="AB356" i="58"/>
  <c r="AD356" i="58"/>
  <c r="V352" i="58"/>
  <c r="AF344" i="58"/>
  <c r="J344" i="58"/>
  <c r="AJ344" i="58"/>
  <c r="L344" i="58"/>
  <c r="AL344" i="58"/>
  <c r="N344" i="58"/>
  <c r="P344" i="58"/>
  <c r="T343" i="58"/>
  <c r="V343" i="58"/>
  <c r="X343" i="58"/>
  <c r="Z343" i="58"/>
  <c r="AD339" i="58"/>
  <c r="AF316" i="58"/>
  <c r="R315" i="58"/>
  <c r="AI315" i="58"/>
  <c r="AD312" i="58"/>
  <c r="AI312" i="58"/>
  <c r="AJ312" i="58" s="1"/>
  <c r="P311" i="58"/>
  <c r="V308" i="58"/>
  <c r="X308" i="58"/>
  <c r="Z308" i="58"/>
  <c r="AB308" i="58"/>
  <c r="L307" i="58"/>
  <c r="R304" i="58"/>
  <c r="AF300" i="58"/>
  <c r="P300" i="58"/>
  <c r="F300" i="58"/>
  <c r="AH300" i="58"/>
  <c r="H300" i="58"/>
  <c r="J300" i="58"/>
  <c r="AJ300" i="58"/>
  <c r="L300" i="58"/>
  <c r="AL300" i="58"/>
  <c r="AH297" i="58"/>
  <c r="H297" i="58"/>
  <c r="R296" i="58"/>
  <c r="AF285" i="58"/>
  <c r="AD276" i="58"/>
  <c r="AF276" i="58"/>
  <c r="AI276" i="58"/>
  <c r="AJ276" i="58" s="1"/>
  <c r="AD265" i="58"/>
  <c r="AI265" i="58"/>
  <c r="AJ265" i="58" s="1"/>
  <c r="N355" i="58"/>
  <c r="X354" i="58"/>
  <c r="X327" i="58"/>
  <c r="X323" i="58"/>
  <c r="X319" i="58"/>
  <c r="X315" i="58"/>
  <c r="X311" i="58"/>
  <c r="X307" i="58"/>
  <c r="AI303" i="58"/>
  <c r="AJ303" i="58" s="1"/>
  <c r="H303" i="58"/>
  <c r="AI299" i="58"/>
  <c r="AJ299" i="58" s="1"/>
  <c r="H299" i="58"/>
  <c r="X287" i="58"/>
  <c r="J287" i="58"/>
  <c r="T286" i="58"/>
  <c r="X283" i="58"/>
  <c r="J283" i="58"/>
  <c r="T282" i="58"/>
  <c r="AB280" i="58"/>
  <c r="X279" i="58"/>
  <c r="J279" i="58"/>
  <c r="T278" i="58"/>
  <c r="AB276" i="58"/>
  <c r="X275" i="58"/>
  <c r="J275" i="58"/>
  <c r="AB273" i="58"/>
  <c r="N271" i="58"/>
  <c r="AI270" i="58"/>
  <c r="AJ270" i="58" s="1"/>
  <c r="F270" i="58"/>
  <c r="AH270" i="58"/>
  <c r="Z269" i="58"/>
  <c r="AI268" i="58"/>
  <c r="AJ268" i="58" s="1"/>
  <c r="AB267" i="58"/>
  <c r="AB265" i="58"/>
  <c r="AF264" i="58"/>
  <c r="AF263" i="58"/>
  <c r="P262" i="58"/>
  <c r="AH261" i="58"/>
  <c r="N261" i="58"/>
  <c r="H260" i="58"/>
  <c r="AI257" i="58"/>
  <c r="AJ257" i="58" s="1"/>
  <c r="R257" i="58"/>
  <c r="H256" i="58"/>
  <c r="AF246" i="58"/>
  <c r="AD242" i="58"/>
  <c r="T241" i="58"/>
  <c r="X241" i="58"/>
  <c r="Z241" i="58"/>
  <c r="AB241" i="58"/>
  <c r="AI235" i="58"/>
  <c r="AJ235" i="58" s="1"/>
  <c r="AF228" i="58"/>
  <c r="AD224" i="58"/>
  <c r="AI224" i="58"/>
  <c r="AJ224" i="58" s="1"/>
  <c r="R222" i="58"/>
  <c r="R220" i="58"/>
  <c r="AI220" i="58"/>
  <c r="AJ220" i="58" s="1"/>
  <c r="P216" i="58"/>
  <c r="AF216" i="58"/>
  <c r="F216" i="58"/>
  <c r="AH216" i="58"/>
  <c r="H216" i="58"/>
  <c r="L216" i="58"/>
  <c r="AL216" i="58"/>
  <c r="AI214" i="58"/>
  <c r="AJ214" i="58" s="1"/>
  <c r="R214" i="58"/>
  <c r="AF213" i="58"/>
  <c r="H213" i="58"/>
  <c r="J213" i="58"/>
  <c r="L213" i="58"/>
  <c r="AL213" i="58"/>
  <c r="P213" i="58"/>
  <c r="R198" i="58"/>
  <c r="Z197" i="58"/>
  <c r="V197" i="58"/>
  <c r="AB197" i="58"/>
  <c r="AJ193" i="58"/>
  <c r="R193" i="58"/>
  <c r="AD191" i="58"/>
  <c r="AI191" i="58"/>
  <c r="AJ191" i="58" s="1"/>
  <c r="X189" i="58"/>
  <c r="P356" i="58"/>
  <c r="AL355" i="58"/>
  <c r="L355" i="58"/>
  <c r="V354" i="58"/>
  <c r="AF353" i="58"/>
  <c r="P352" i="58"/>
  <c r="AL351" i="58"/>
  <c r="L351" i="58"/>
  <c r="V350" i="58"/>
  <c r="AF349" i="58"/>
  <c r="P348" i="58"/>
  <c r="AL347" i="58"/>
  <c r="L347" i="58"/>
  <c r="H346" i="58"/>
  <c r="AD345" i="58"/>
  <c r="AB344" i="58"/>
  <c r="AH342" i="58"/>
  <c r="F342" i="58"/>
  <c r="AD341" i="58"/>
  <c r="AH338" i="58"/>
  <c r="F338" i="58"/>
  <c r="AD337" i="58"/>
  <c r="V327" i="58"/>
  <c r="AF326" i="58"/>
  <c r="V323" i="58"/>
  <c r="AF322" i="58"/>
  <c r="V319" i="58"/>
  <c r="AF318" i="58"/>
  <c r="P317" i="58"/>
  <c r="V315" i="58"/>
  <c r="AF314" i="58"/>
  <c r="P313" i="58"/>
  <c r="V311" i="58"/>
  <c r="AF310" i="58"/>
  <c r="P309" i="58"/>
  <c r="V307" i="58"/>
  <c r="AF306" i="58"/>
  <c r="AH303" i="58"/>
  <c r="F303" i="58"/>
  <c r="AD302" i="58"/>
  <c r="AH299" i="58"/>
  <c r="F299" i="58"/>
  <c r="AD298" i="58"/>
  <c r="AI287" i="58"/>
  <c r="AJ287" i="58" s="1"/>
  <c r="V287" i="58"/>
  <c r="H287" i="58"/>
  <c r="AF286" i="58"/>
  <c r="AI283" i="58"/>
  <c r="AJ283" i="58" s="1"/>
  <c r="V283" i="58"/>
  <c r="H283" i="58"/>
  <c r="AF282" i="58"/>
  <c r="Z280" i="58"/>
  <c r="AI279" i="58"/>
  <c r="AJ279" i="58" s="1"/>
  <c r="V279" i="58"/>
  <c r="H279" i="58"/>
  <c r="AF278" i="58"/>
  <c r="Z276" i="58"/>
  <c r="AI275" i="58"/>
  <c r="AJ275" i="58" s="1"/>
  <c r="V275" i="58"/>
  <c r="H275" i="58"/>
  <c r="AF274" i="58"/>
  <c r="Z273" i="58"/>
  <c r="AI272" i="58"/>
  <c r="AJ272" i="58" s="1"/>
  <c r="AB271" i="58"/>
  <c r="L271" i="58"/>
  <c r="X269" i="58"/>
  <c r="Z267" i="58"/>
  <c r="AB266" i="58"/>
  <c r="T266" i="58"/>
  <c r="X266" i="58"/>
  <c r="Z265" i="58"/>
  <c r="AD264" i="58"/>
  <c r="P263" i="58"/>
  <c r="N262" i="58"/>
  <c r="L261" i="58"/>
  <c r="AH257" i="58"/>
  <c r="L257" i="58"/>
  <c r="AD246" i="58"/>
  <c r="T245" i="58"/>
  <c r="X245" i="58"/>
  <c r="Z245" i="58"/>
  <c r="AB245" i="58"/>
  <c r="Z242" i="58"/>
  <c r="X234" i="58"/>
  <c r="AB234" i="58"/>
  <c r="T234" i="58"/>
  <c r="AD228" i="58"/>
  <c r="AI228" i="58"/>
  <c r="AJ228" i="58" s="1"/>
  <c r="AI225" i="58"/>
  <c r="AJ225" i="58" s="1"/>
  <c r="AF222" i="58"/>
  <c r="AF221" i="58"/>
  <c r="H221" i="58"/>
  <c r="J221" i="58"/>
  <c r="AJ221" i="58"/>
  <c r="L221" i="58"/>
  <c r="AL221" i="58"/>
  <c r="P221" i="58"/>
  <c r="N220" i="58"/>
  <c r="H218" i="58"/>
  <c r="L218" i="58"/>
  <c r="AL218" i="58"/>
  <c r="N218" i="58"/>
  <c r="P218" i="58"/>
  <c r="AF218" i="58"/>
  <c r="R217" i="58"/>
  <c r="AI217" i="58"/>
  <c r="AH214" i="58"/>
  <c r="J214" i="58"/>
  <c r="AD205" i="58"/>
  <c r="AI205" i="58"/>
  <c r="AJ205" i="58" s="1"/>
  <c r="AD201" i="58"/>
  <c r="AI201" i="58"/>
  <c r="AJ201" i="58" s="1"/>
  <c r="AL198" i="58"/>
  <c r="AD197" i="58"/>
  <c r="R195" i="58"/>
  <c r="AI195" i="58"/>
  <c r="AJ195" i="58" s="1"/>
  <c r="AH193" i="58"/>
  <c r="P184" i="58"/>
  <c r="F184" i="58"/>
  <c r="AH184" i="58"/>
  <c r="H184" i="58"/>
  <c r="J184" i="58"/>
  <c r="AJ184" i="58"/>
  <c r="L184" i="58"/>
  <c r="AF184" i="58"/>
  <c r="N184" i="58"/>
  <c r="AL184" i="58"/>
  <c r="AD173" i="58"/>
  <c r="AF173" i="58"/>
  <c r="AI173" i="58"/>
  <c r="AJ355" i="58"/>
  <c r="J355" i="58"/>
  <c r="AJ351" i="58"/>
  <c r="N348" i="58"/>
  <c r="AH346" i="58"/>
  <c r="F346" i="58"/>
  <c r="AF342" i="58"/>
  <c r="AF338" i="58"/>
  <c r="P337" i="58"/>
  <c r="N329" i="58"/>
  <c r="T327" i="58"/>
  <c r="N325" i="58"/>
  <c r="T323" i="58"/>
  <c r="N321" i="58"/>
  <c r="AJ320" i="58"/>
  <c r="T319" i="58"/>
  <c r="N317" i="58"/>
  <c r="AJ316" i="58"/>
  <c r="T315" i="58"/>
  <c r="N313" i="58"/>
  <c r="T311" i="58"/>
  <c r="N309" i="58"/>
  <c r="T307" i="58"/>
  <c r="AF303" i="58"/>
  <c r="P302" i="58"/>
  <c r="AF299" i="58"/>
  <c r="P298" i="58"/>
  <c r="AH287" i="58"/>
  <c r="T287" i="58"/>
  <c r="F287" i="58"/>
  <c r="N285" i="58"/>
  <c r="AH283" i="58"/>
  <c r="T283" i="58"/>
  <c r="F283" i="58"/>
  <c r="N281" i="58"/>
  <c r="X280" i="58"/>
  <c r="AH279" i="58"/>
  <c r="T279" i="58"/>
  <c r="F279" i="58"/>
  <c r="N277" i="58"/>
  <c r="X276" i="58"/>
  <c r="AH275" i="58"/>
  <c r="T275" i="58"/>
  <c r="F275" i="58"/>
  <c r="X273" i="58"/>
  <c r="Z271" i="58"/>
  <c r="H271" i="58"/>
  <c r="P270" i="58"/>
  <c r="V269" i="58"/>
  <c r="AF268" i="58"/>
  <c r="V267" i="58"/>
  <c r="Z266" i="58"/>
  <c r="N266" i="58"/>
  <c r="F266" i="58"/>
  <c r="AH266" i="58"/>
  <c r="J266" i="58"/>
  <c r="AJ266" i="58"/>
  <c r="L263" i="58"/>
  <c r="J262" i="58"/>
  <c r="J261" i="58"/>
  <c r="R259" i="58"/>
  <c r="J257" i="58"/>
  <c r="R255" i="58"/>
  <c r="Z246" i="58"/>
  <c r="V245" i="58"/>
  <c r="AI243" i="58"/>
  <c r="AJ243" i="58" s="1"/>
  <c r="X238" i="58"/>
  <c r="AB238" i="58"/>
  <c r="T238" i="58"/>
  <c r="AI229" i="58"/>
  <c r="AJ229" i="58" s="1"/>
  <c r="T224" i="58"/>
  <c r="V224" i="58"/>
  <c r="X224" i="58"/>
  <c r="AB224" i="58"/>
  <c r="L222" i="58"/>
  <c r="AH217" i="58"/>
  <c r="N217" i="58"/>
  <c r="T205" i="58"/>
  <c r="V205" i="58"/>
  <c r="X205" i="58"/>
  <c r="AB205" i="58"/>
  <c r="AI202" i="58"/>
  <c r="AJ202" i="58" s="1"/>
  <c r="T201" i="58"/>
  <c r="V201" i="58"/>
  <c r="X201" i="58"/>
  <c r="AB201" i="58"/>
  <c r="N198" i="58"/>
  <c r="X197" i="58"/>
  <c r="AH195" i="58"/>
  <c r="V155" i="58"/>
  <c r="X155" i="58"/>
  <c r="Z155" i="58"/>
  <c r="AB155" i="58"/>
  <c r="AD155" i="58"/>
  <c r="AF155" i="58"/>
  <c r="T155" i="58"/>
  <c r="L348" i="58"/>
  <c r="AB341" i="58"/>
  <c r="AB337" i="58"/>
  <c r="AF287" i="58"/>
  <c r="AF283" i="58"/>
  <c r="V280" i="58"/>
  <c r="AF279" i="58"/>
  <c r="V276" i="58"/>
  <c r="AF275" i="58"/>
  <c r="V273" i="58"/>
  <c r="AF272" i="58"/>
  <c r="AL271" i="58"/>
  <c r="V271" i="58"/>
  <c r="X265" i="58"/>
  <c r="T265" i="58"/>
  <c r="T264" i="58"/>
  <c r="AB264" i="58"/>
  <c r="H263" i="58"/>
  <c r="AF260" i="58"/>
  <c r="J260" i="58"/>
  <c r="AJ260" i="58"/>
  <c r="L260" i="58"/>
  <c r="AL260" i="58"/>
  <c r="P260" i="58"/>
  <c r="AF256" i="58"/>
  <c r="J256" i="58"/>
  <c r="AJ256" i="58"/>
  <c r="L256" i="58"/>
  <c r="AL256" i="58"/>
  <c r="P256" i="58"/>
  <c r="X242" i="58"/>
  <c r="AB242" i="58"/>
  <c r="T242" i="58"/>
  <c r="AD232" i="58"/>
  <c r="AI232" i="58"/>
  <c r="AJ232" i="58" s="1"/>
  <c r="T228" i="58"/>
  <c r="V228" i="58"/>
  <c r="X228" i="58"/>
  <c r="AB228" i="58"/>
  <c r="T225" i="58"/>
  <c r="X225" i="58"/>
  <c r="Z225" i="58"/>
  <c r="AB225" i="58"/>
  <c r="AF198" i="58"/>
  <c r="T197" i="58"/>
  <c r="R194" i="58"/>
  <c r="AI194" i="58"/>
  <c r="AJ194" i="58" s="1"/>
  <c r="AD190" i="58"/>
  <c r="V190" i="58"/>
  <c r="X190" i="58"/>
  <c r="Z190" i="58"/>
  <c r="AB190" i="58"/>
  <c r="AD187" i="58"/>
  <c r="AI187" i="58"/>
  <c r="AJ187" i="58" s="1"/>
  <c r="T273" i="58"/>
  <c r="R266" i="58"/>
  <c r="X246" i="58"/>
  <c r="AB246" i="58"/>
  <c r="T246" i="58"/>
  <c r="AD236" i="58"/>
  <c r="AI236" i="58"/>
  <c r="AJ236" i="58" s="1"/>
  <c r="T232" i="58"/>
  <c r="V232" i="58"/>
  <c r="X232" i="58"/>
  <c r="AB232" i="58"/>
  <c r="T229" i="58"/>
  <c r="X229" i="58"/>
  <c r="Z229" i="58"/>
  <c r="AB229" i="58"/>
  <c r="J222" i="58"/>
  <c r="AJ222" i="58"/>
  <c r="N222" i="58"/>
  <c r="P222" i="58"/>
  <c r="F222" i="58"/>
  <c r="AH222" i="58"/>
  <c r="P220" i="58"/>
  <c r="AF220" i="58"/>
  <c r="F220" i="58"/>
  <c r="AH220" i="58"/>
  <c r="H220" i="58"/>
  <c r="L220" i="58"/>
  <c r="AL220" i="58"/>
  <c r="R216" i="58"/>
  <c r="AI216" i="58"/>
  <c r="H214" i="58"/>
  <c r="L214" i="58"/>
  <c r="AL214" i="58"/>
  <c r="N214" i="58"/>
  <c r="P214" i="58"/>
  <c r="AF214" i="58"/>
  <c r="R213" i="58"/>
  <c r="AI213" i="58"/>
  <c r="AJ213" i="58" s="1"/>
  <c r="AD203" i="58"/>
  <c r="T202" i="58"/>
  <c r="X202" i="58"/>
  <c r="Z202" i="58"/>
  <c r="AB202" i="58"/>
  <c r="AF195" i="58"/>
  <c r="H195" i="58"/>
  <c r="AL195" i="58"/>
  <c r="J195" i="58"/>
  <c r="L195" i="58"/>
  <c r="N195" i="58"/>
  <c r="P195" i="58"/>
  <c r="L193" i="58"/>
  <c r="AL193" i="58"/>
  <c r="H193" i="58"/>
  <c r="J193" i="58"/>
  <c r="N193" i="58"/>
  <c r="P193" i="58"/>
  <c r="AF193" i="58"/>
  <c r="AI140" i="58"/>
  <c r="AJ140" i="58" s="1"/>
  <c r="R140" i="58"/>
  <c r="J271" i="58"/>
  <c r="AJ271" i="58"/>
  <c r="J263" i="58"/>
  <c r="N263" i="58"/>
  <c r="L262" i="58"/>
  <c r="AL262" i="58"/>
  <c r="AF262" i="58"/>
  <c r="H262" i="58"/>
  <c r="H261" i="58"/>
  <c r="P261" i="58"/>
  <c r="AF261" i="58"/>
  <c r="H257" i="58"/>
  <c r="N257" i="58"/>
  <c r="P257" i="58"/>
  <c r="AF257" i="58"/>
  <c r="AD240" i="58"/>
  <c r="AI240" i="58"/>
  <c r="AJ240" i="58" s="1"/>
  <c r="T236" i="58"/>
  <c r="V236" i="58"/>
  <c r="X236" i="58"/>
  <c r="AB236" i="58"/>
  <c r="AD230" i="58"/>
  <c r="R221" i="58"/>
  <c r="AI221" i="58"/>
  <c r="AI218" i="58"/>
  <c r="AJ218" i="58" s="1"/>
  <c r="R218" i="58"/>
  <c r="AF217" i="58"/>
  <c r="H217" i="58"/>
  <c r="J217" i="58"/>
  <c r="AJ217" i="58"/>
  <c r="L217" i="58"/>
  <c r="AL217" i="58"/>
  <c r="P217" i="58"/>
  <c r="V202" i="58"/>
  <c r="P198" i="58"/>
  <c r="AH198" i="58"/>
  <c r="F198" i="58"/>
  <c r="H198" i="58"/>
  <c r="AJ198" i="58"/>
  <c r="L198" i="58"/>
  <c r="V192" i="58"/>
  <c r="X192" i="58"/>
  <c r="AB192" i="58"/>
  <c r="AF192" i="58"/>
  <c r="T192" i="58"/>
  <c r="Z189" i="58"/>
  <c r="AB189" i="58"/>
  <c r="V189" i="58"/>
  <c r="AD189" i="58"/>
  <c r="AF189" i="58"/>
  <c r="R143" i="58"/>
  <c r="AI143" i="58"/>
  <c r="AJ143" i="58" s="1"/>
  <c r="AL342" i="58"/>
  <c r="AL338" i="58"/>
  <c r="AH329" i="58"/>
  <c r="AH325" i="58"/>
  <c r="AH321" i="58"/>
  <c r="AH317" i="58"/>
  <c r="AH313" i="58"/>
  <c r="AH309" i="58"/>
  <c r="AL303" i="58"/>
  <c r="AL299" i="58"/>
  <c r="AH285" i="58"/>
  <c r="AH281" i="58"/>
  <c r="AH277" i="58"/>
  <c r="AJ274" i="58"/>
  <c r="J274" i="58"/>
  <c r="Z272" i="58"/>
  <c r="AF271" i="58"/>
  <c r="AL270" i="58"/>
  <c r="H270" i="58"/>
  <c r="AD269" i="58"/>
  <c r="AL268" i="58"/>
  <c r="X268" i="58"/>
  <c r="H268" i="58"/>
  <c r="AF265" i="58"/>
  <c r="AI263" i="58"/>
  <c r="AJ263" i="58" s="1"/>
  <c r="AJ262" i="58"/>
  <c r="AL261" i="58"/>
  <c r="R260" i="58"/>
  <c r="T259" i="58"/>
  <c r="V259" i="58"/>
  <c r="Z259" i="58"/>
  <c r="R256" i="58"/>
  <c r="T255" i="58"/>
  <c r="V255" i="58"/>
  <c r="Z255" i="58"/>
  <c r="AD244" i="58"/>
  <c r="AI244" i="58"/>
  <c r="AI241" i="58"/>
  <c r="AJ241" i="58" s="1"/>
  <c r="T240" i="58"/>
  <c r="V240" i="58"/>
  <c r="X240" i="58"/>
  <c r="AB240" i="58"/>
  <c r="AD234" i="58"/>
  <c r="T233" i="58"/>
  <c r="X233" i="58"/>
  <c r="Z233" i="58"/>
  <c r="AB233" i="58"/>
  <c r="X226" i="58"/>
  <c r="AB226" i="58"/>
  <c r="T226" i="58"/>
  <c r="AD223" i="58"/>
  <c r="AF223" i="58"/>
  <c r="N221" i="58"/>
  <c r="AH218" i="58"/>
  <c r="J218" i="58"/>
  <c r="AJ216" i="58"/>
  <c r="J216" i="58"/>
  <c r="F213" i="58"/>
  <c r="AD204" i="58"/>
  <c r="AF204" i="58"/>
  <c r="AD200" i="58"/>
  <c r="AF200" i="58"/>
  <c r="AI197" i="58"/>
  <c r="AJ197" i="58" s="1"/>
  <c r="AD192" i="58"/>
  <c r="AF162" i="58"/>
  <c r="F162" i="58"/>
  <c r="AH162" i="58"/>
  <c r="H162" i="58"/>
  <c r="J162" i="58"/>
  <c r="AJ162" i="58"/>
  <c r="L162" i="58"/>
  <c r="AL162" i="58"/>
  <c r="N162" i="58"/>
  <c r="P162" i="58"/>
  <c r="R147" i="58"/>
  <c r="AI147" i="58"/>
  <c r="AI258" i="58"/>
  <c r="AJ258" i="58" s="1"/>
  <c r="H258" i="58"/>
  <c r="AI254" i="58"/>
  <c r="H254" i="58"/>
  <c r="X243" i="58"/>
  <c r="J243" i="58"/>
  <c r="X239" i="58"/>
  <c r="J239" i="58"/>
  <c r="X235" i="58"/>
  <c r="J235" i="58"/>
  <c r="AJ231" i="58"/>
  <c r="X231" i="58"/>
  <c r="J231" i="58"/>
  <c r="AJ227" i="58"/>
  <c r="X227" i="58"/>
  <c r="J227" i="58"/>
  <c r="AJ223" i="58"/>
  <c r="X223" i="58"/>
  <c r="J223" i="58"/>
  <c r="Z220" i="58"/>
  <c r="AI219" i="58"/>
  <c r="AJ219" i="58" s="1"/>
  <c r="H219" i="58"/>
  <c r="Z216" i="58"/>
  <c r="AI215" i="58"/>
  <c r="AJ215" i="58" s="1"/>
  <c r="H215" i="58"/>
  <c r="X204" i="58"/>
  <c r="J204" i="58"/>
  <c r="X200" i="58"/>
  <c r="J200" i="58"/>
  <c r="AB198" i="58"/>
  <c r="L197" i="58"/>
  <c r="AL197" i="58"/>
  <c r="J196" i="58"/>
  <c r="AL194" i="58"/>
  <c r="Z194" i="58"/>
  <c r="J194" i="58"/>
  <c r="H192" i="58"/>
  <c r="J192" i="58"/>
  <c r="AI189" i="58"/>
  <c r="AJ189" i="58" s="1"/>
  <c r="AF188" i="58"/>
  <c r="AH185" i="58"/>
  <c r="V182" i="58"/>
  <c r="AB182" i="58"/>
  <c r="AD182" i="58"/>
  <c r="R180" i="58"/>
  <c r="AI180" i="58"/>
  <c r="AJ180" i="58" s="1"/>
  <c r="R178" i="58"/>
  <c r="R174" i="58"/>
  <c r="R154" i="58"/>
  <c r="AI154" i="58"/>
  <c r="AJ154" i="58" s="1"/>
  <c r="V151" i="58"/>
  <c r="X151" i="58"/>
  <c r="Z151" i="58"/>
  <c r="AB151" i="58"/>
  <c r="AD151" i="58"/>
  <c r="V134" i="58"/>
  <c r="AB134" i="58"/>
  <c r="AD134" i="58"/>
  <c r="AF134" i="58"/>
  <c r="T134" i="58"/>
  <c r="X134" i="58"/>
  <c r="AI110" i="58"/>
  <c r="AJ110" i="58" s="1"/>
  <c r="R110" i="58"/>
  <c r="AF186" i="58"/>
  <c r="AL180" i="58"/>
  <c r="P180" i="58"/>
  <c r="AD177" i="58"/>
  <c r="AI177" i="58"/>
  <c r="AJ177" i="58" s="1"/>
  <c r="AF158" i="58"/>
  <c r="F158" i="58"/>
  <c r="AH158" i="58"/>
  <c r="H158" i="58"/>
  <c r="J158" i="58"/>
  <c r="L158" i="58"/>
  <c r="AL158" i="58"/>
  <c r="N158" i="58"/>
  <c r="R150" i="58"/>
  <c r="AI150" i="58"/>
  <c r="F147" i="58"/>
  <c r="H147" i="58"/>
  <c r="AJ147" i="58"/>
  <c r="J147" i="58"/>
  <c r="AL147" i="58"/>
  <c r="L147" i="58"/>
  <c r="N147" i="58"/>
  <c r="P147" i="58"/>
  <c r="T110" i="58"/>
  <c r="V110" i="58"/>
  <c r="X110" i="58"/>
  <c r="Z110" i="58"/>
  <c r="AB110" i="58"/>
  <c r="AD110" i="58"/>
  <c r="AF110" i="58"/>
  <c r="AJ267" i="58"/>
  <c r="N264" i="58"/>
  <c r="AF258" i="58"/>
  <c r="AF254" i="58"/>
  <c r="N245" i="58"/>
  <c r="AJ244" i="58"/>
  <c r="AH243" i="58"/>
  <c r="T243" i="58"/>
  <c r="F243" i="58"/>
  <c r="N241" i="58"/>
  <c r="AH239" i="58"/>
  <c r="T239" i="58"/>
  <c r="F239" i="58"/>
  <c r="N237" i="58"/>
  <c r="AH235" i="58"/>
  <c r="T235" i="58"/>
  <c r="F235" i="58"/>
  <c r="N233" i="58"/>
  <c r="AH231" i="58"/>
  <c r="T231" i="58"/>
  <c r="F231" i="58"/>
  <c r="N229" i="58"/>
  <c r="AH227" i="58"/>
  <c r="T227" i="58"/>
  <c r="F227" i="58"/>
  <c r="N225" i="58"/>
  <c r="AH223" i="58"/>
  <c r="T223" i="58"/>
  <c r="F223" i="58"/>
  <c r="AF219" i="58"/>
  <c r="AF215" i="58"/>
  <c r="AH204" i="58"/>
  <c r="T204" i="58"/>
  <c r="F204" i="58"/>
  <c r="N202" i="58"/>
  <c r="AH200" i="58"/>
  <c r="T200" i="58"/>
  <c r="F200" i="58"/>
  <c r="N199" i="58"/>
  <c r="X198" i="58"/>
  <c r="P197" i="58"/>
  <c r="AJ196" i="58"/>
  <c r="V194" i="58"/>
  <c r="F194" i="58"/>
  <c r="AH192" i="58"/>
  <c r="AI192" i="58"/>
  <c r="AJ192" i="58" s="1"/>
  <c r="AF191" i="58"/>
  <c r="F191" i="58"/>
  <c r="AH191" i="58"/>
  <c r="T188" i="58"/>
  <c r="V188" i="58"/>
  <c r="X188" i="58"/>
  <c r="R184" i="58"/>
  <c r="AI183" i="58"/>
  <c r="AJ183" i="58" s="1"/>
  <c r="AI181" i="58"/>
  <c r="AJ181" i="58" s="1"/>
  <c r="L180" i="58"/>
  <c r="J178" i="58"/>
  <c r="Z134" i="58"/>
  <c r="T122" i="58"/>
  <c r="V122" i="58"/>
  <c r="X122" i="58"/>
  <c r="Z122" i="58"/>
  <c r="AB122" i="58"/>
  <c r="AD122" i="58"/>
  <c r="AF122" i="58"/>
  <c r="AF243" i="58"/>
  <c r="AF239" i="58"/>
  <c r="AF235" i="58"/>
  <c r="AF231" i="58"/>
  <c r="F188" i="58"/>
  <c r="AH188" i="58"/>
  <c r="H188" i="58"/>
  <c r="J188" i="58"/>
  <c r="AJ188" i="58"/>
  <c r="Z186" i="58"/>
  <c r="AF185" i="58"/>
  <c r="J185" i="58"/>
  <c r="AJ185" i="58"/>
  <c r="L185" i="58"/>
  <c r="AL185" i="58"/>
  <c r="N185" i="58"/>
  <c r="AF178" i="58"/>
  <c r="V177" i="58"/>
  <c r="X177" i="58"/>
  <c r="Z177" i="58"/>
  <c r="AI174" i="58"/>
  <c r="AJ174" i="58" s="1"/>
  <c r="T174" i="58"/>
  <c r="X174" i="58"/>
  <c r="Z174" i="58"/>
  <c r="AB174" i="58"/>
  <c r="AF154" i="58"/>
  <c r="F154" i="58"/>
  <c r="AH154" i="58"/>
  <c r="H154" i="58"/>
  <c r="J154" i="58"/>
  <c r="L154" i="58"/>
  <c r="AL154" i="58"/>
  <c r="N154" i="58"/>
  <c r="AD131" i="58"/>
  <c r="AF131" i="58"/>
  <c r="AI131" i="58"/>
  <c r="F122" i="58"/>
  <c r="AH122" i="58"/>
  <c r="H122" i="58"/>
  <c r="J122" i="58"/>
  <c r="AJ122" i="58"/>
  <c r="L122" i="58"/>
  <c r="AL122" i="58"/>
  <c r="N122" i="58"/>
  <c r="P122" i="58"/>
  <c r="R122" i="58"/>
  <c r="P215" i="58"/>
  <c r="AF196" i="58"/>
  <c r="AF187" i="58"/>
  <c r="AD181" i="58"/>
  <c r="T178" i="58"/>
  <c r="Z178" i="58"/>
  <c r="AB178" i="58"/>
  <c r="F174" i="58"/>
  <c r="AH174" i="58"/>
  <c r="J174" i="58"/>
  <c r="L174" i="58"/>
  <c r="AL174" i="58"/>
  <c r="N174" i="58"/>
  <c r="P174" i="58"/>
  <c r="V163" i="58"/>
  <c r="X163" i="58"/>
  <c r="Z163" i="58"/>
  <c r="AB163" i="58"/>
  <c r="AD163" i="58"/>
  <c r="R162" i="58"/>
  <c r="AI162" i="58"/>
  <c r="AF150" i="58"/>
  <c r="F150" i="58"/>
  <c r="AH150" i="58"/>
  <c r="H150" i="58"/>
  <c r="J150" i="58"/>
  <c r="AJ150" i="58"/>
  <c r="L150" i="58"/>
  <c r="AL150" i="58"/>
  <c r="N150" i="58"/>
  <c r="Z145" i="58"/>
  <c r="V145" i="58"/>
  <c r="X145" i="58"/>
  <c r="AB145" i="58"/>
  <c r="AF145" i="58"/>
  <c r="V138" i="58"/>
  <c r="AB138" i="58"/>
  <c r="AD138" i="58"/>
  <c r="AF138" i="58"/>
  <c r="T138" i="58"/>
  <c r="X138" i="58"/>
  <c r="F114" i="58"/>
  <c r="AH114" i="58"/>
  <c r="H114" i="58"/>
  <c r="J114" i="58"/>
  <c r="L114" i="58"/>
  <c r="AL114" i="58"/>
  <c r="N114" i="58"/>
  <c r="P114" i="58"/>
  <c r="R114" i="58"/>
  <c r="AF114" i="58"/>
  <c r="V186" i="58"/>
  <c r="AB186" i="58"/>
  <c r="AD186" i="58"/>
  <c r="N180" i="58"/>
  <c r="AF180" i="58"/>
  <c r="F180" i="58"/>
  <c r="AH180" i="58"/>
  <c r="H180" i="58"/>
  <c r="F178" i="58"/>
  <c r="AH178" i="58"/>
  <c r="L178" i="58"/>
  <c r="AL178" i="58"/>
  <c r="N178" i="58"/>
  <c r="P178" i="58"/>
  <c r="L145" i="58"/>
  <c r="AL145" i="58"/>
  <c r="F145" i="58"/>
  <c r="AJ145" i="58"/>
  <c r="H145" i="58"/>
  <c r="J145" i="58"/>
  <c r="N145" i="58"/>
  <c r="P145" i="58"/>
  <c r="AF137" i="58"/>
  <c r="J137" i="58"/>
  <c r="L137" i="58"/>
  <c r="AL137" i="58"/>
  <c r="F137" i="58"/>
  <c r="H137" i="58"/>
  <c r="N137" i="58"/>
  <c r="AH137" i="58"/>
  <c r="P137" i="58"/>
  <c r="AH264" i="58"/>
  <c r="AL258" i="58"/>
  <c r="AL254" i="58"/>
  <c r="AH245" i="58"/>
  <c r="AH241" i="58"/>
  <c r="AH237" i="58"/>
  <c r="AH233" i="58"/>
  <c r="AH229" i="58"/>
  <c r="AH225" i="58"/>
  <c r="AL219" i="58"/>
  <c r="AL215" i="58"/>
  <c r="AH202" i="58"/>
  <c r="F199" i="58"/>
  <c r="F197" i="58"/>
  <c r="N196" i="58"/>
  <c r="N194" i="58"/>
  <c r="F192" i="58"/>
  <c r="J189" i="58"/>
  <c r="L189" i="58"/>
  <c r="AL189" i="58"/>
  <c r="N189" i="58"/>
  <c r="R185" i="58"/>
  <c r="T184" i="58"/>
  <c r="V184" i="58"/>
  <c r="X184" i="58"/>
  <c r="Z182" i="58"/>
  <c r="X178" i="58"/>
  <c r="V159" i="58"/>
  <c r="X159" i="58"/>
  <c r="Z159" i="58"/>
  <c r="AB159" i="58"/>
  <c r="AD159" i="58"/>
  <c r="R158" i="58"/>
  <c r="AI158" i="58"/>
  <c r="AJ158" i="58" s="1"/>
  <c r="AH147" i="58"/>
  <c r="V95" i="58"/>
  <c r="X95" i="58"/>
  <c r="Z95" i="58"/>
  <c r="AB95" i="58"/>
  <c r="AD95" i="58"/>
  <c r="AJ90" i="58"/>
  <c r="AH187" i="58"/>
  <c r="F187" i="58"/>
  <c r="AB185" i="58"/>
  <c r="AH183" i="58"/>
  <c r="F183" i="58"/>
  <c r="N181" i="58"/>
  <c r="V180" i="58"/>
  <c r="AF179" i="58"/>
  <c r="AI176" i="58"/>
  <c r="AJ176" i="58" s="1"/>
  <c r="V176" i="58"/>
  <c r="H176" i="58"/>
  <c r="AF175" i="58"/>
  <c r="Z173" i="58"/>
  <c r="AI172" i="58"/>
  <c r="V172" i="58"/>
  <c r="H172" i="58"/>
  <c r="AH164" i="58"/>
  <c r="F164" i="58"/>
  <c r="AJ161" i="58"/>
  <c r="X161" i="58"/>
  <c r="J161" i="58"/>
  <c r="AH160" i="58"/>
  <c r="F160" i="58"/>
  <c r="X157" i="58"/>
  <c r="J157" i="58"/>
  <c r="AH156" i="58"/>
  <c r="F156" i="58"/>
  <c r="AJ153" i="58"/>
  <c r="X153" i="58"/>
  <c r="J153" i="58"/>
  <c r="AH152" i="58"/>
  <c r="F152" i="58"/>
  <c r="X149" i="58"/>
  <c r="J149" i="58"/>
  <c r="AH148" i="58"/>
  <c r="F148" i="58"/>
  <c r="AL146" i="58"/>
  <c r="Z146" i="58"/>
  <c r="J146" i="58"/>
  <c r="N140" i="58"/>
  <c r="AD139" i="58"/>
  <c r="AF139" i="58"/>
  <c r="H138" i="58"/>
  <c r="N138" i="58"/>
  <c r="P138" i="58"/>
  <c r="R137" i="58"/>
  <c r="T132" i="58"/>
  <c r="V132" i="58"/>
  <c r="X132" i="58"/>
  <c r="F110" i="58"/>
  <c r="AH110" i="58"/>
  <c r="H110" i="58"/>
  <c r="J110" i="58"/>
  <c r="L110" i="58"/>
  <c r="AL110" i="58"/>
  <c r="N110" i="58"/>
  <c r="P110" i="58"/>
  <c r="AD105" i="58"/>
  <c r="AF105" i="58"/>
  <c r="AI105" i="58"/>
  <c r="AJ105" i="58" s="1"/>
  <c r="R98" i="58"/>
  <c r="AI98" i="58"/>
  <c r="F95" i="58"/>
  <c r="H95" i="58"/>
  <c r="J95" i="58"/>
  <c r="AJ95" i="58"/>
  <c r="L95" i="58"/>
  <c r="AL95" i="58"/>
  <c r="N95" i="58"/>
  <c r="P95" i="58"/>
  <c r="AF183" i="58"/>
  <c r="AL181" i="58"/>
  <c r="AH176" i="58"/>
  <c r="T176" i="58"/>
  <c r="F176" i="58"/>
  <c r="AJ173" i="58"/>
  <c r="X173" i="58"/>
  <c r="AH172" i="58"/>
  <c r="T172" i="58"/>
  <c r="F172" i="58"/>
  <c r="AF164" i="58"/>
  <c r="P163" i="58"/>
  <c r="V161" i="58"/>
  <c r="H161" i="58"/>
  <c r="AF160" i="58"/>
  <c r="P159" i="58"/>
  <c r="AI157" i="58"/>
  <c r="AJ157" i="58" s="1"/>
  <c r="V157" i="58"/>
  <c r="H157" i="58"/>
  <c r="AF156" i="58"/>
  <c r="P155" i="58"/>
  <c r="AI153" i="58"/>
  <c r="V153" i="58"/>
  <c r="H153" i="58"/>
  <c r="AF152" i="58"/>
  <c r="P151" i="58"/>
  <c r="AI149" i="58"/>
  <c r="AJ149" i="58" s="1"/>
  <c r="V149" i="58"/>
  <c r="H149" i="58"/>
  <c r="AF148" i="58"/>
  <c r="AJ146" i="58"/>
  <c r="X146" i="58"/>
  <c r="H146" i="58"/>
  <c r="AJ144" i="58"/>
  <c r="Z141" i="58"/>
  <c r="AB141" i="58"/>
  <c r="L140" i="58"/>
  <c r="AI137" i="58"/>
  <c r="AJ137" i="58" s="1"/>
  <c r="P132" i="58"/>
  <c r="F132" i="58"/>
  <c r="AH132" i="58"/>
  <c r="H132" i="58"/>
  <c r="J132" i="58"/>
  <c r="AJ132" i="58"/>
  <c r="T118" i="58"/>
  <c r="V118" i="58"/>
  <c r="X118" i="58"/>
  <c r="Z118" i="58"/>
  <c r="AB118" i="58"/>
  <c r="AD113" i="58"/>
  <c r="AF113" i="58"/>
  <c r="T102" i="58"/>
  <c r="V102" i="58"/>
  <c r="X102" i="58"/>
  <c r="Z102" i="58"/>
  <c r="AB102" i="58"/>
  <c r="AH95" i="58"/>
  <c r="X92" i="58"/>
  <c r="AB92" i="58"/>
  <c r="V92" i="58"/>
  <c r="Z92" i="58"/>
  <c r="AF92" i="58"/>
  <c r="H59" i="58"/>
  <c r="AJ59" i="58"/>
  <c r="AL59" i="58"/>
  <c r="F59" i="58"/>
  <c r="J59" i="58"/>
  <c r="L59" i="58"/>
  <c r="N59" i="58"/>
  <c r="P59" i="58"/>
  <c r="AF59" i="58"/>
  <c r="AH59" i="58"/>
  <c r="R59" i="58"/>
  <c r="AF176" i="58"/>
  <c r="V173" i="58"/>
  <c r="AF172" i="58"/>
  <c r="AH161" i="58"/>
  <c r="F161" i="58"/>
  <c r="AH157" i="58"/>
  <c r="F157" i="58"/>
  <c r="AH153" i="58"/>
  <c r="F153" i="58"/>
  <c r="AH149" i="58"/>
  <c r="F149" i="58"/>
  <c r="V146" i="58"/>
  <c r="F146" i="58"/>
  <c r="R144" i="58"/>
  <c r="L141" i="58"/>
  <c r="AL141" i="58"/>
  <c r="N141" i="58"/>
  <c r="AI138" i="58"/>
  <c r="AJ138" i="58" s="1"/>
  <c r="AD135" i="58"/>
  <c r="AF135" i="58"/>
  <c r="AD121" i="58"/>
  <c r="AF121" i="58"/>
  <c r="F118" i="58"/>
  <c r="AH118" i="58"/>
  <c r="H118" i="58"/>
  <c r="J118" i="58"/>
  <c r="AJ118" i="58"/>
  <c r="L118" i="58"/>
  <c r="AL118" i="58"/>
  <c r="N118" i="58"/>
  <c r="P118" i="58"/>
  <c r="R106" i="58"/>
  <c r="F102" i="58"/>
  <c r="AH102" i="58"/>
  <c r="H102" i="58"/>
  <c r="J102" i="58"/>
  <c r="AJ102" i="58"/>
  <c r="L102" i="58"/>
  <c r="AL102" i="58"/>
  <c r="N102" i="58"/>
  <c r="P102" i="58"/>
  <c r="AF95" i="58"/>
  <c r="X90" i="58"/>
  <c r="T90" i="58"/>
  <c r="V90" i="58"/>
  <c r="Z90" i="58"/>
  <c r="AB90" i="58"/>
  <c r="AF90" i="58"/>
  <c r="R62" i="58"/>
  <c r="AI62" i="58"/>
  <c r="AJ62" i="58" s="1"/>
  <c r="H140" i="58"/>
  <c r="J140" i="58"/>
  <c r="AD109" i="58"/>
  <c r="AF109" i="58"/>
  <c r="AI109" i="58"/>
  <c r="AJ109" i="58" s="1"/>
  <c r="AF98" i="58"/>
  <c r="F98" i="58"/>
  <c r="AH98" i="58"/>
  <c r="H98" i="58"/>
  <c r="J98" i="58"/>
  <c r="AJ98" i="58"/>
  <c r="L98" i="58"/>
  <c r="AL98" i="58"/>
  <c r="N98" i="58"/>
  <c r="T136" i="58"/>
  <c r="V136" i="58"/>
  <c r="R132" i="58"/>
  <c r="AF118" i="58"/>
  <c r="AI113" i="58"/>
  <c r="AJ113" i="58" s="1"/>
  <c r="T106" i="58"/>
  <c r="V106" i="58"/>
  <c r="X106" i="58"/>
  <c r="Z106" i="58"/>
  <c r="AB106" i="58"/>
  <c r="AF102" i="58"/>
  <c r="T95" i="58"/>
  <c r="F93" i="58"/>
  <c r="N93" i="58"/>
  <c r="AL93" i="58"/>
  <c r="H93" i="58"/>
  <c r="J93" i="58"/>
  <c r="L93" i="58"/>
  <c r="P93" i="58"/>
  <c r="AF93" i="58"/>
  <c r="AH93" i="58"/>
  <c r="AL164" i="58"/>
  <c r="AL160" i="58"/>
  <c r="AL156" i="58"/>
  <c r="AL152" i="58"/>
  <c r="AL148" i="58"/>
  <c r="N144" i="58"/>
  <c r="AF143" i="58"/>
  <c r="F143" i="58"/>
  <c r="Z142" i="58"/>
  <c r="AF141" i="58"/>
  <c r="P141" i="58"/>
  <c r="AF140" i="58"/>
  <c r="J138" i="58"/>
  <c r="Z136" i="58"/>
  <c r="P136" i="58"/>
  <c r="F136" i="58"/>
  <c r="AH136" i="58"/>
  <c r="H136" i="58"/>
  <c r="AF133" i="58"/>
  <c r="J133" i="58"/>
  <c r="AJ133" i="58"/>
  <c r="L133" i="58"/>
  <c r="AL133" i="58"/>
  <c r="N133" i="58"/>
  <c r="AI121" i="58"/>
  <c r="AD118" i="58"/>
  <c r="AD117" i="58"/>
  <c r="AF117" i="58"/>
  <c r="T114" i="58"/>
  <c r="V114" i="58"/>
  <c r="X114" i="58"/>
  <c r="Z114" i="58"/>
  <c r="AB114" i="58"/>
  <c r="F106" i="58"/>
  <c r="AH106" i="58"/>
  <c r="H106" i="58"/>
  <c r="J106" i="58"/>
  <c r="AJ106" i="58"/>
  <c r="L106" i="58"/>
  <c r="AL106" i="58"/>
  <c r="N106" i="58"/>
  <c r="P106" i="58"/>
  <c r="AD102" i="58"/>
  <c r="AD101" i="58"/>
  <c r="AF101" i="58"/>
  <c r="AI101" i="58"/>
  <c r="AJ101" i="58" s="1"/>
  <c r="R95" i="58"/>
  <c r="R125" i="58" s="1"/>
  <c r="P80" i="58"/>
  <c r="F80" i="58"/>
  <c r="H80" i="58"/>
  <c r="AJ80" i="58"/>
  <c r="J80" i="58"/>
  <c r="AL80" i="58"/>
  <c r="L80" i="58"/>
  <c r="N80" i="58"/>
  <c r="AF80" i="58"/>
  <c r="AH80" i="58"/>
  <c r="T73" i="58"/>
  <c r="X73" i="58"/>
  <c r="Z73" i="58"/>
  <c r="AB73" i="58"/>
  <c r="AD73" i="58"/>
  <c r="AF73" i="58"/>
  <c r="AH70" i="58"/>
  <c r="F70" i="58"/>
  <c r="H70" i="58"/>
  <c r="J70" i="58"/>
  <c r="AL70" i="58"/>
  <c r="L70" i="58"/>
  <c r="N70" i="58"/>
  <c r="P70" i="58"/>
  <c r="R57" i="58"/>
  <c r="AI57" i="58"/>
  <c r="AJ57" i="58" s="1"/>
  <c r="Z121" i="58"/>
  <c r="AI120" i="58"/>
  <c r="AJ120" i="58" s="1"/>
  <c r="H120" i="58"/>
  <c r="Z117" i="58"/>
  <c r="AI116" i="58"/>
  <c r="AJ116" i="58" s="1"/>
  <c r="Z113" i="58"/>
  <c r="AI112" i="58"/>
  <c r="AJ112" i="58" s="1"/>
  <c r="AH78" i="58"/>
  <c r="F78" i="58"/>
  <c r="J78" i="58"/>
  <c r="AL78" i="58"/>
  <c r="L78" i="58"/>
  <c r="N78" i="58"/>
  <c r="P78" i="58"/>
  <c r="T65" i="58"/>
  <c r="X65" i="58"/>
  <c r="Z65" i="58"/>
  <c r="AB65" i="58"/>
  <c r="AD65" i="58"/>
  <c r="AF65" i="58"/>
  <c r="R54" i="58"/>
  <c r="AI54" i="58"/>
  <c r="AJ54" i="58" s="1"/>
  <c r="AD51" i="58"/>
  <c r="V35" i="58"/>
  <c r="X35" i="58"/>
  <c r="AF35" i="58"/>
  <c r="AB35" i="58"/>
  <c r="T35" i="58"/>
  <c r="Z35" i="58"/>
  <c r="AB29" i="58"/>
  <c r="AD25" i="58"/>
  <c r="AF25" i="58"/>
  <c r="Z137" i="58"/>
  <c r="P134" i="58"/>
  <c r="Z133" i="58"/>
  <c r="AJ121" i="58"/>
  <c r="X121" i="58"/>
  <c r="J121" i="58"/>
  <c r="AH120" i="58"/>
  <c r="F120" i="58"/>
  <c r="AJ117" i="58"/>
  <c r="X117" i="58"/>
  <c r="J117" i="58"/>
  <c r="AH116" i="58"/>
  <c r="F116" i="58"/>
  <c r="AD115" i="58"/>
  <c r="X113" i="58"/>
  <c r="AH112" i="58"/>
  <c r="F112" i="58"/>
  <c r="AD111" i="58"/>
  <c r="X109" i="58"/>
  <c r="AH108" i="58"/>
  <c r="F108" i="58"/>
  <c r="AD107" i="58"/>
  <c r="X105" i="58"/>
  <c r="AH104" i="58"/>
  <c r="F104" i="58"/>
  <c r="AD103" i="58"/>
  <c r="X101" i="58"/>
  <c r="AH100" i="58"/>
  <c r="F100" i="58"/>
  <c r="V97" i="58"/>
  <c r="H97" i="58"/>
  <c r="AF96" i="58"/>
  <c r="V94" i="58"/>
  <c r="N134" i="58"/>
  <c r="V121" i="58"/>
  <c r="AF120" i="58"/>
  <c r="V117" i="58"/>
  <c r="AF116" i="58"/>
  <c r="V113" i="58"/>
  <c r="AF112" i="58"/>
  <c r="P111" i="58"/>
  <c r="AF108" i="58"/>
  <c r="P107" i="58"/>
  <c r="AF104" i="58"/>
  <c r="P103" i="58"/>
  <c r="AF100" i="58"/>
  <c r="P99" i="58"/>
  <c r="AH97" i="58"/>
  <c r="T97" i="58"/>
  <c r="F97" i="58"/>
  <c r="T94" i="58"/>
  <c r="AD90" i="58"/>
  <c r="R80" i="58"/>
  <c r="AD79" i="58"/>
  <c r="AI79" i="58"/>
  <c r="AJ79" i="58" s="1"/>
  <c r="P48" i="58"/>
  <c r="AH48" i="58"/>
  <c r="F48" i="58"/>
  <c r="J48" i="58"/>
  <c r="H48" i="58"/>
  <c r="L48" i="58"/>
  <c r="AF48" i="58"/>
  <c r="N48" i="58"/>
  <c r="AL48" i="58"/>
  <c r="AI38" i="58"/>
  <c r="AB111" i="58"/>
  <c r="AB107" i="58"/>
  <c r="AB103" i="58"/>
  <c r="N99" i="58"/>
  <c r="AD92" i="58"/>
  <c r="Z111" i="58"/>
  <c r="P108" i="58"/>
  <c r="Z107" i="58"/>
  <c r="P104" i="58"/>
  <c r="Z103" i="58"/>
  <c r="P100" i="58"/>
  <c r="AL99" i="58"/>
  <c r="L99" i="58"/>
  <c r="AB91" i="58"/>
  <c r="T91" i="58"/>
  <c r="X91" i="58"/>
  <c r="AI72" i="58"/>
  <c r="AJ72" i="58" s="1"/>
  <c r="AJ107" i="58"/>
  <c r="AJ103" i="58"/>
  <c r="AJ99" i="58"/>
  <c r="AL96" i="58"/>
  <c r="AD94" i="58"/>
  <c r="T93" i="58"/>
  <c r="AB93" i="58"/>
  <c r="Z91" i="58"/>
  <c r="N91" i="58"/>
  <c r="F91" i="58"/>
  <c r="AH91" i="58"/>
  <c r="J91" i="58"/>
  <c r="AJ91" i="58"/>
  <c r="T81" i="58"/>
  <c r="AB81" i="58"/>
  <c r="AD81" i="58"/>
  <c r="AF81" i="58"/>
  <c r="T80" i="58"/>
  <c r="X80" i="58"/>
  <c r="Z80" i="58"/>
  <c r="AB80" i="58"/>
  <c r="R78" i="58"/>
  <c r="AI78" i="58"/>
  <c r="AJ78" i="58" s="1"/>
  <c r="R70" i="58"/>
  <c r="AI70" i="58"/>
  <c r="AJ70" i="58" s="1"/>
  <c r="AI64" i="58"/>
  <c r="AJ64" i="58" s="1"/>
  <c r="T79" i="58"/>
  <c r="AL77" i="58"/>
  <c r="J77" i="58"/>
  <c r="AB72" i="58"/>
  <c r="L72" i="58"/>
  <c r="AI71" i="58"/>
  <c r="AJ71" i="58" s="1"/>
  <c r="AL69" i="58"/>
  <c r="J69" i="58"/>
  <c r="AB64" i="58"/>
  <c r="L64" i="58"/>
  <c r="AI63" i="58"/>
  <c r="AJ63" i="58" s="1"/>
  <c r="AD62" i="58"/>
  <c r="L60" i="58"/>
  <c r="P57" i="58"/>
  <c r="T49" i="58"/>
  <c r="Z49" i="58"/>
  <c r="AB49" i="58"/>
  <c r="V33" i="58"/>
  <c r="X33" i="58"/>
  <c r="AF33" i="58"/>
  <c r="AI31" i="58"/>
  <c r="AJ31" i="58" s="1"/>
  <c r="Q26" i="58"/>
  <c r="AI26" i="58" s="1"/>
  <c r="AJ26" i="58" s="1"/>
  <c r="AF19" i="58"/>
  <c r="AD19" i="58"/>
  <c r="AF17" i="58"/>
  <c r="AD17" i="58"/>
  <c r="H77" i="58"/>
  <c r="AB75" i="58"/>
  <c r="AI74" i="58"/>
  <c r="AJ74" i="58" s="1"/>
  <c r="AL72" i="58"/>
  <c r="Z72" i="58"/>
  <c r="J72" i="58"/>
  <c r="H69" i="58"/>
  <c r="AB67" i="58"/>
  <c r="AI66" i="58"/>
  <c r="AJ66" i="58" s="1"/>
  <c r="P65" i="58"/>
  <c r="AL64" i="58"/>
  <c r="Z64" i="58"/>
  <c r="J64" i="58"/>
  <c r="AI61" i="58"/>
  <c r="AJ61" i="58" s="1"/>
  <c r="AB60" i="58"/>
  <c r="J60" i="58"/>
  <c r="N57" i="58"/>
  <c r="J56" i="58"/>
  <c r="AF55" i="58"/>
  <c r="AF54" i="58"/>
  <c r="X52" i="58"/>
  <c r="AB52" i="58"/>
  <c r="AD50" i="58"/>
  <c r="F49" i="58"/>
  <c r="J49" i="58"/>
  <c r="AL49" i="58"/>
  <c r="L49" i="58"/>
  <c r="T39" i="58"/>
  <c r="Z33" i="58"/>
  <c r="AF21" i="58"/>
  <c r="AD21" i="58"/>
  <c r="AD8" i="58"/>
  <c r="AF8" i="58"/>
  <c r="AJ92" i="58"/>
  <c r="N81" i="58"/>
  <c r="AF79" i="58"/>
  <c r="AI77" i="58"/>
  <c r="AJ77" i="58" s="1"/>
  <c r="F77" i="58"/>
  <c r="P76" i="58"/>
  <c r="Z75" i="58"/>
  <c r="AH74" i="58"/>
  <c r="N73" i="58"/>
  <c r="X72" i="58"/>
  <c r="H72" i="58"/>
  <c r="AF71" i="58"/>
  <c r="AI69" i="58"/>
  <c r="AJ69" i="58" s="1"/>
  <c r="F69" i="58"/>
  <c r="P68" i="58"/>
  <c r="Z67" i="58"/>
  <c r="N65" i="58"/>
  <c r="X64" i="58"/>
  <c r="H64" i="58"/>
  <c r="AF63" i="58"/>
  <c r="AB62" i="58"/>
  <c r="AF61" i="58"/>
  <c r="AL60" i="58"/>
  <c r="Z60" i="58"/>
  <c r="H60" i="58"/>
  <c r="AF58" i="58"/>
  <c r="J57" i="58"/>
  <c r="H56" i="58"/>
  <c r="AD55" i="58"/>
  <c r="H52" i="58"/>
  <c r="L52" i="58"/>
  <c r="AF51" i="58"/>
  <c r="T51" i="58"/>
  <c r="X49" i="58"/>
  <c r="R48" i="58"/>
  <c r="AI48" i="58"/>
  <c r="AJ48" i="58" s="1"/>
  <c r="AD35" i="58"/>
  <c r="AC30" i="58"/>
  <c r="AD30" i="58" s="1"/>
  <c r="V30" i="58"/>
  <c r="AC29" i="58"/>
  <c r="R29" i="58"/>
  <c r="E40" i="58"/>
  <c r="AI9" i="58"/>
  <c r="AJ9" i="58" s="1"/>
  <c r="R6" i="58"/>
  <c r="E42" i="58"/>
  <c r="L81" i="58"/>
  <c r="AH77" i="58"/>
  <c r="N76" i="58"/>
  <c r="X75" i="58"/>
  <c r="L73" i="58"/>
  <c r="T72" i="58"/>
  <c r="F72" i="58"/>
  <c r="AH69" i="58"/>
  <c r="N68" i="58"/>
  <c r="X67" i="58"/>
  <c r="L65" i="58"/>
  <c r="T64" i="58"/>
  <c r="F64" i="58"/>
  <c r="AJ60" i="58"/>
  <c r="X60" i="58"/>
  <c r="F60" i="58"/>
  <c r="AL52" i="58"/>
  <c r="R49" i="58"/>
  <c r="AI39" i="58"/>
  <c r="AJ39" i="58" s="1"/>
  <c r="AD33" i="58"/>
  <c r="H30" i="58"/>
  <c r="P30" i="58"/>
  <c r="J30" i="58"/>
  <c r="AH30" i="58"/>
  <c r="N30" i="58"/>
  <c r="F30" i="58"/>
  <c r="L30" i="58"/>
  <c r="V26" i="58"/>
  <c r="AC26" i="58"/>
  <c r="AD26" i="58" s="1"/>
  <c r="Q22" i="58"/>
  <c r="H57" i="58"/>
  <c r="L57" i="58"/>
  <c r="AI51" i="58"/>
  <c r="AJ51" i="58" s="1"/>
  <c r="V39" i="58"/>
  <c r="X39" i="58"/>
  <c r="AF39" i="58"/>
  <c r="AC31" i="58"/>
  <c r="X23" i="58"/>
  <c r="H23" i="58"/>
  <c r="Q23" i="58"/>
  <c r="P15" i="58"/>
  <c r="P77" i="58"/>
  <c r="P69" i="58"/>
  <c r="P56" i="58"/>
  <c r="AH56" i="58"/>
  <c r="P52" i="58"/>
  <c r="Z39" i="58"/>
  <c r="V37" i="58"/>
  <c r="X37" i="58"/>
  <c r="AF37" i="58"/>
  <c r="T33" i="58"/>
  <c r="AC23" i="58"/>
  <c r="AJ76" i="58"/>
  <c r="AL71" i="58"/>
  <c r="AJ68" i="58"/>
  <c r="AL63" i="58"/>
  <c r="H61" i="58"/>
  <c r="AB58" i="58"/>
  <c r="AH57" i="58"/>
  <c r="AJ56" i="58"/>
  <c r="R56" i="58"/>
  <c r="T55" i="58"/>
  <c r="J55" i="58"/>
  <c r="AL55" i="58"/>
  <c r="N55" i="58"/>
  <c r="AH54" i="58"/>
  <c r="H54" i="58"/>
  <c r="Z53" i="58"/>
  <c r="AF52" i="58"/>
  <c r="N52" i="58"/>
  <c r="AI50" i="58"/>
  <c r="AJ50" i="58" s="1"/>
  <c r="AH49" i="58"/>
  <c r="N49" i="58"/>
  <c r="Z37" i="58"/>
  <c r="AI35" i="58"/>
  <c r="AJ35" i="58" s="1"/>
  <c r="Q30" i="58"/>
  <c r="AI30" i="58" s="1"/>
  <c r="AJ30" i="58" s="1"/>
  <c r="Q25" i="58"/>
  <c r="AI25" i="58" s="1"/>
  <c r="AJ25" i="58" s="1"/>
  <c r="L18" i="58"/>
  <c r="F18" i="58"/>
  <c r="N18" i="58"/>
  <c r="AL18" i="58"/>
  <c r="H18" i="58"/>
  <c r="P18" i="58"/>
  <c r="J18" i="58"/>
  <c r="AH18" i="58"/>
  <c r="V27" i="58"/>
  <c r="H21" i="58"/>
  <c r="R21" i="58" s="1"/>
  <c r="Q21" i="58"/>
  <c r="AI21" i="58" s="1"/>
  <c r="AJ21" i="58" s="1"/>
  <c r="T16" i="58"/>
  <c r="AC16" i="58"/>
  <c r="AD16" i="58" s="1"/>
  <c r="L27" i="58"/>
  <c r="F27" i="58"/>
  <c r="N27" i="58"/>
  <c r="F21" i="58"/>
  <c r="L16" i="58"/>
  <c r="F16" i="58"/>
  <c r="N16" i="58"/>
  <c r="AL16" i="58"/>
  <c r="H16" i="58"/>
  <c r="P16" i="58"/>
  <c r="J16" i="58"/>
  <c r="AH16" i="58"/>
  <c r="X13" i="58"/>
  <c r="AF13" i="58"/>
  <c r="Z13" i="58"/>
  <c r="AC38" i="58"/>
  <c r="AC36" i="58"/>
  <c r="AC34" i="58"/>
  <c r="AI34" i="58" s="1"/>
  <c r="AJ34" i="58" s="1"/>
  <c r="Q33" i="58"/>
  <c r="AI33" i="58" s="1"/>
  <c r="AJ33" i="58" s="1"/>
  <c r="AC32" i="58"/>
  <c r="AI32" i="58" s="1"/>
  <c r="AJ32" i="58" s="1"/>
  <c r="V31" i="58"/>
  <c r="L29" i="58"/>
  <c r="F29" i="58"/>
  <c r="N29" i="58"/>
  <c r="F23" i="58"/>
  <c r="V21" i="58"/>
  <c r="H19" i="58"/>
  <c r="R19" i="58" s="1"/>
  <c r="Q19" i="58"/>
  <c r="AI19" i="58" s="1"/>
  <c r="AJ19" i="58" s="1"/>
  <c r="AI11" i="58"/>
  <c r="AJ11" i="58" s="1"/>
  <c r="AI8" i="58"/>
  <c r="AJ8" i="58" s="1"/>
  <c r="P50" i="58"/>
  <c r="P39" i="58"/>
  <c r="H39" i="58"/>
  <c r="AJ38" i="58"/>
  <c r="L38" i="58"/>
  <c r="R38" i="58" s="1"/>
  <c r="P37" i="58"/>
  <c r="H37" i="58"/>
  <c r="L36" i="58"/>
  <c r="P35" i="58"/>
  <c r="H35" i="58"/>
  <c r="L34" i="58"/>
  <c r="L32" i="58"/>
  <c r="R32" i="58" s="1"/>
  <c r="L31" i="58"/>
  <c r="F31" i="58"/>
  <c r="N31" i="58"/>
  <c r="F28" i="58"/>
  <c r="J27" i="58"/>
  <c r="T22" i="58"/>
  <c r="AC22" i="58"/>
  <c r="AD22" i="58" s="1"/>
  <c r="F19" i="58"/>
  <c r="H17" i="58"/>
  <c r="R17" i="58" s="1"/>
  <c r="Q17" i="58"/>
  <c r="AI17" i="58" s="1"/>
  <c r="AJ17" i="58" s="1"/>
  <c r="V13" i="58"/>
  <c r="X11" i="58"/>
  <c r="AF11" i="58"/>
  <c r="Z11" i="58"/>
  <c r="AI6" i="58"/>
  <c r="X26" i="58"/>
  <c r="AF26" i="58"/>
  <c r="Z26" i="58"/>
  <c r="T24" i="58"/>
  <c r="L22" i="58"/>
  <c r="F22" i="58"/>
  <c r="N22" i="58"/>
  <c r="AL22" i="58"/>
  <c r="H22" i="58"/>
  <c r="P22" i="58"/>
  <c r="J22" i="58"/>
  <c r="AH22" i="58"/>
  <c r="V19" i="58"/>
  <c r="F17" i="58"/>
  <c r="X9" i="58"/>
  <c r="AF9" i="58"/>
  <c r="Z9" i="58"/>
  <c r="N39" i="58"/>
  <c r="AH38" i="58"/>
  <c r="N37" i="58"/>
  <c r="AH36" i="58"/>
  <c r="N35" i="58"/>
  <c r="AH34" i="58"/>
  <c r="X28" i="58"/>
  <c r="Z28" i="58"/>
  <c r="AC27" i="58"/>
  <c r="AD27" i="58" s="1"/>
  <c r="H27" i="58"/>
  <c r="H26" i="58"/>
  <c r="P26" i="58"/>
  <c r="J26" i="58"/>
  <c r="AH26" i="58"/>
  <c r="T20" i="58"/>
  <c r="AC20" i="58"/>
  <c r="V17" i="58"/>
  <c r="H15" i="58"/>
  <c r="Q15" i="58"/>
  <c r="AI15" i="58" s="1"/>
  <c r="AJ15" i="58" s="1"/>
  <c r="T13" i="58"/>
  <c r="X7" i="58"/>
  <c r="AF7" i="58"/>
  <c r="Z7" i="58"/>
  <c r="X30" i="58"/>
  <c r="AF30" i="58"/>
  <c r="Z30" i="58"/>
  <c r="H28" i="58"/>
  <c r="P28" i="58"/>
  <c r="J28" i="58"/>
  <c r="AH28" i="58"/>
  <c r="L26" i="58"/>
  <c r="V25" i="58"/>
  <c r="L24" i="58"/>
  <c r="F24" i="58"/>
  <c r="N24" i="58"/>
  <c r="H24" i="58"/>
  <c r="P24" i="58"/>
  <c r="J24" i="58"/>
  <c r="AH24" i="58"/>
  <c r="L20" i="58"/>
  <c r="F20" i="58"/>
  <c r="N20" i="58"/>
  <c r="AL20" i="58"/>
  <c r="H20" i="58"/>
  <c r="P20" i="58"/>
  <c r="J20" i="58"/>
  <c r="AH20" i="58"/>
  <c r="T18" i="58"/>
  <c r="AC18" i="58"/>
  <c r="AF18" i="58" s="1"/>
  <c r="AF15" i="58"/>
  <c r="AD15" i="58"/>
  <c r="AD13" i="58"/>
  <c r="V11" i="58"/>
  <c r="N25" i="58"/>
  <c r="F25" i="58"/>
  <c r="Z24" i="58"/>
  <c r="N23" i="58"/>
  <c r="Z22" i="58"/>
  <c r="Z20" i="58"/>
  <c r="Z18" i="58"/>
  <c r="Z16" i="58"/>
  <c r="N15" i="58"/>
  <c r="AF24" i="58"/>
  <c r="X24" i="58"/>
  <c r="X22" i="58"/>
  <c r="X18" i="58"/>
  <c r="N14" i="58"/>
  <c r="R14" i="58" s="1"/>
  <c r="F14" i="58"/>
  <c r="AH13" i="58"/>
  <c r="J13" i="58"/>
  <c r="R13" i="58" s="1"/>
  <c r="N12" i="58"/>
  <c r="F12" i="58"/>
  <c r="AH11" i="58"/>
  <c r="J11" i="58"/>
  <c r="N10" i="58"/>
  <c r="R10" i="58" s="1"/>
  <c r="F10" i="58"/>
  <c r="AH9" i="58"/>
  <c r="J9" i="58"/>
  <c r="R9" i="58" s="1"/>
  <c r="N8" i="58"/>
  <c r="F8" i="58"/>
  <c r="AH7" i="58"/>
  <c r="J7" i="58"/>
  <c r="AC10" i="58"/>
  <c r="P13" i="58"/>
  <c r="AJ12" i="58"/>
  <c r="P11" i="58"/>
  <c r="P9" i="58"/>
  <c r="P7" i="58"/>
  <c r="F281" i="57"/>
  <c r="E32" i="57"/>
  <c r="E24" i="57"/>
  <c r="E16" i="57"/>
  <c r="E8" i="57"/>
  <c r="E371" i="57"/>
  <c r="AC370" i="57"/>
  <c r="X370" i="57"/>
  <c r="T370" i="57"/>
  <c r="Q370" i="57"/>
  <c r="AI370" i="57" s="1"/>
  <c r="N370" i="57"/>
  <c r="J370" i="57"/>
  <c r="C370" i="57"/>
  <c r="Z370" i="57" s="1"/>
  <c r="B370" i="57"/>
  <c r="AC369" i="57"/>
  <c r="AB369" i="57"/>
  <c r="T369" i="57"/>
  <c r="Q369" i="57"/>
  <c r="C369" i="57"/>
  <c r="B369" i="57"/>
  <c r="AC368" i="57"/>
  <c r="AD368" i="57" s="1"/>
  <c r="V368" i="57"/>
  <c r="Q368" i="57"/>
  <c r="P368" i="57"/>
  <c r="N368" i="57"/>
  <c r="C368" i="57"/>
  <c r="AB368" i="57" s="1"/>
  <c r="B368" i="57"/>
  <c r="H368" i="57" s="1"/>
  <c r="AC367" i="57"/>
  <c r="AB367" i="57"/>
  <c r="Z367" i="57"/>
  <c r="X367" i="57"/>
  <c r="V367" i="57"/>
  <c r="T367" i="57"/>
  <c r="Q367" i="57"/>
  <c r="C367" i="57"/>
  <c r="B367" i="57"/>
  <c r="AH366" i="57"/>
  <c r="AC366" i="57"/>
  <c r="X366" i="57"/>
  <c r="V366" i="57"/>
  <c r="Q366" i="57"/>
  <c r="F366" i="57"/>
  <c r="C366" i="57"/>
  <c r="B366" i="57"/>
  <c r="N366" i="57" s="1"/>
  <c r="AH365" i="57"/>
  <c r="AC365" i="57"/>
  <c r="Q365" i="57"/>
  <c r="P365" i="57"/>
  <c r="J365" i="57"/>
  <c r="F365" i="57"/>
  <c r="C365" i="57"/>
  <c r="B365" i="57"/>
  <c r="N365" i="57" s="1"/>
  <c r="AC364" i="57"/>
  <c r="AB364" i="57"/>
  <c r="X364" i="57"/>
  <c r="V364" i="57"/>
  <c r="T364" i="57"/>
  <c r="Q364" i="57"/>
  <c r="J364" i="57"/>
  <c r="C364" i="57"/>
  <c r="Z364" i="57" s="1"/>
  <c r="B364" i="57"/>
  <c r="H364" i="57" s="1"/>
  <c r="AL363" i="57"/>
  <c r="AH363" i="57"/>
  <c r="AC363" i="57"/>
  <c r="X363" i="57"/>
  <c r="T363" i="57"/>
  <c r="Q363" i="57"/>
  <c r="R363" i="57" s="1"/>
  <c r="N363" i="57"/>
  <c r="C363" i="57"/>
  <c r="AB363" i="57" s="1"/>
  <c r="B363" i="57"/>
  <c r="AC362" i="57"/>
  <c r="X362" i="57"/>
  <c r="Q362" i="57"/>
  <c r="AI362" i="57" s="1"/>
  <c r="C362" i="57"/>
  <c r="V362" i="57" s="1"/>
  <c r="B362" i="57"/>
  <c r="AC361" i="57"/>
  <c r="Q361" i="57"/>
  <c r="C361" i="57"/>
  <c r="B361" i="57"/>
  <c r="AH360" i="57"/>
  <c r="AC360" i="57"/>
  <c r="AD360" i="57" s="1"/>
  <c r="AB360" i="57"/>
  <c r="Z360" i="57"/>
  <c r="Q360" i="57"/>
  <c r="P360" i="57"/>
  <c r="L360" i="57"/>
  <c r="J360" i="57"/>
  <c r="F360" i="57"/>
  <c r="C360" i="57"/>
  <c r="X360" i="57" s="1"/>
  <c r="B360" i="57"/>
  <c r="H360" i="57" s="1"/>
  <c r="AH359" i="57"/>
  <c r="AC359" i="57"/>
  <c r="Q359" i="57"/>
  <c r="N359" i="57"/>
  <c r="H359" i="57"/>
  <c r="F359" i="57"/>
  <c r="C359" i="57"/>
  <c r="B359" i="57"/>
  <c r="P359" i="57" s="1"/>
  <c r="AC358" i="57"/>
  <c r="Q358" i="57"/>
  <c r="R358" i="57" s="1"/>
  <c r="C358" i="57"/>
  <c r="B358" i="57"/>
  <c r="AH358" i="57" s="1"/>
  <c r="AC357" i="57"/>
  <c r="T357" i="57"/>
  <c r="Q357" i="57"/>
  <c r="C357" i="57"/>
  <c r="X357" i="57" s="1"/>
  <c r="B357" i="57"/>
  <c r="AC356" i="57"/>
  <c r="Z356" i="57"/>
  <c r="T356" i="57"/>
  <c r="Q356" i="57"/>
  <c r="J356" i="57"/>
  <c r="C356" i="57"/>
  <c r="AB356" i="57" s="1"/>
  <c r="B356" i="57"/>
  <c r="AL356" i="57" s="1"/>
  <c r="AC355" i="57"/>
  <c r="Q355" i="57"/>
  <c r="C355" i="57"/>
  <c r="B355" i="57"/>
  <c r="AC354" i="57"/>
  <c r="AD354" i="57" s="1"/>
  <c r="X354" i="57"/>
  <c r="T354" i="57"/>
  <c r="Q354" i="57"/>
  <c r="C354" i="57"/>
  <c r="B354" i="57"/>
  <c r="AL353" i="57"/>
  <c r="AC353" i="57"/>
  <c r="Z353" i="57"/>
  <c r="X353" i="57"/>
  <c r="Q353" i="57"/>
  <c r="C353" i="57"/>
  <c r="V353" i="57" s="1"/>
  <c r="B353" i="57"/>
  <c r="AC352" i="57"/>
  <c r="Q352" i="57"/>
  <c r="C352" i="57"/>
  <c r="B352" i="57"/>
  <c r="AL351" i="57"/>
  <c r="AC351" i="57"/>
  <c r="Z351" i="57"/>
  <c r="X351" i="57"/>
  <c r="Q351" i="57"/>
  <c r="L351" i="57"/>
  <c r="J351" i="57"/>
  <c r="H351" i="57"/>
  <c r="C351" i="57"/>
  <c r="V351" i="57" s="1"/>
  <c r="B351" i="57"/>
  <c r="P351" i="57" s="1"/>
  <c r="AH350" i="57"/>
  <c r="AC350" i="57"/>
  <c r="AD350" i="57" s="1"/>
  <c r="AB350" i="57"/>
  <c r="X350" i="57"/>
  <c r="Q350" i="57"/>
  <c r="P350" i="57"/>
  <c r="C350" i="57"/>
  <c r="Z350" i="57" s="1"/>
  <c r="B350" i="57"/>
  <c r="AL349" i="57"/>
  <c r="AC349" i="57"/>
  <c r="Q349" i="57"/>
  <c r="L349" i="57"/>
  <c r="C349" i="57"/>
  <c r="B349" i="57"/>
  <c r="AC348" i="57"/>
  <c r="Z348" i="57"/>
  <c r="T348" i="57"/>
  <c r="Q348" i="57"/>
  <c r="C348" i="57"/>
  <c r="AB348" i="57" s="1"/>
  <c r="B348" i="57"/>
  <c r="AC347" i="57"/>
  <c r="AD347" i="57" s="1"/>
  <c r="AB347" i="57"/>
  <c r="X347" i="57"/>
  <c r="V347" i="57"/>
  <c r="Q347" i="57"/>
  <c r="N347" i="57"/>
  <c r="J347" i="57"/>
  <c r="C347" i="57"/>
  <c r="T347" i="57" s="1"/>
  <c r="B347" i="57"/>
  <c r="AC346" i="57"/>
  <c r="AB346" i="57"/>
  <c r="Z346" i="57"/>
  <c r="X346" i="57"/>
  <c r="V346" i="57"/>
  <c r="T346" i="57"/>
  <c r="Q346" i="57"/>
  <c r="B346" i="57"/>
  <c r="AC345" i="57"/>
  <c r="Q345" i="57"/>
  <c r="C345" i="57"/>
  <c r="AB345" i="57" s="1"/>
  <c r="B345" i="57"/>
  <c r="AL344" i="57"/>
  <c r="AH344" i="57"/>
  <c r="AC344" i="57"/>
  <c r="Q344" i="57"/>
  <c r="N344" i="57"/>
  <c r="L344" i="57"/>
  <c r="J344" i="57"/>
  <c r="H344" i="57"/>
  <c r="F344" i="57"/>
  <c r="C344" i="57"/>
  <c r="B344" i="57"/>
  <c r="P344" i="57" s="1"/>
  <c r="AC343" i="57"/>
  <c r="T343" i="57"/>
  <c r="Q343" i="57"/>
  <c r="R343" i="57" s="1"/>
  <c r="P343" i="57"/>
  <c r="F343" i="57"/>
  <c r="C343" i="57"/>
  <c r="X343" i="57" s="1"/>
  <c r="B343" i="57"/>
  <c r="N343" i="57" s="1"/>
  <c r="AC342" i="57"/>
  <c r="AB342" i="57"/>
  <c r="Q342" i="57"/>
  <c r="C342" i="57"/>
  <c r="X342" i="57" s="1"/>
  <c r="B342" i="57"/>
  <c r="AC341" i="57"/>
  <c r="AD341" i="57" s="1"/>
  <c r="Q341" i="57"/>
  <c r="C341" i="57"/>
  <c r="B341" i="57"/>
  <c r="AC340" i="57"/>
  <c r="Q340" i="57"/>
  <c r="J340" i="57"/>
  <c r="C340" i="57"/>
  <c r="B340" i="57"/>
  <c r="AC339" i="57"/>
  <c r="Q339" i="57"/>
  <c r="AI339" i="57" s="1"/>
  <c r="J339" i="57"/>
  <c r="F339" i="57"/>
  <c r="C339" i="57"/>
  <c r="B339" i="57"/>
  <c r="AH339" i="57" s="1"/>
  <c r="AC338" i="57"/>
  <c r="Z338" i="57"/>
  <c r="Q338" i="57"/>
  <c r="N338" i="57"/>
  <c r="L338" i="57"/>
  <c r="H338" i="57"/>
  <c r="C338" i="57"/>
  <c r="X338" i="57" s="1"/>
  <c r="B338" i="57"/>
  <c r="P338" i="57" s="1"/>
  <c r="AC337" i="57"/>
  <c r="AD337" i="57" s="1"/>
  <c r="AB337" i="57"/>
  <c r="Z337" i="57"/>
  <c r="X337" i="57"/>
  <c r="Q337" i="57"/>
  <c r="C337" i="57"/>
  <c r="T337" i="57" s="1"/>
  <c r="B337" i="57"/>
  <c r="E330" i="57"/>
  <c r="AC329" i="57"/>
  <c r="AD329" i="57" s="1"/>
  <c r="V329" i="57"/>
  <c r="T329" i="57"/>
  <c r="Q329" i="57"/>
  <c r="C329" i="57"/>
  <c r="AB329" i="57" s="1"/>
  <c r="B329" i="57"/>
  <c r="AC328" i="57"/>
  <c r="X328" i="57"/>
  <c r="Q328" i="57"/>
  <c r="C328" i="57"/>
  <c r="B328" i="57"/>
  <c r="AC327" i="57"/>
  <c r="Q327" i="57"/>
  <c r="C327" i="57"/>
  <c r="B327" i="57"/>
  <c r="AC326" i="57"/>
  <c r="Q326" i="57"/>
  <c r="C326" i="57"/>
  <c r="B326" i="57"/>
  <c r="AC325" i="57"/>
  <c r="X325" i="57"/>
  <c r="V325" i="57"/>
  <c r="T325" i="57"/>
  <c r="Q325" i="57"/>
  <c r="N325" i="57"/>
  <c r="J325" i="57"/>
  <c r="C325" i="57"/>
  <c r="AB325" i="57" s="1"/>
  <c r="B325" i="57"/>
  <c r="AC324" i="57"/>
  <c r="Z324" i="57"/>
  <c r="Q324" i="57"/>
  <c r="C324" i="57"/>
  <c r="V324" i="57" s="1"/>
  <c r="B324" i="57"/>
  <c r="AC323" i="57"/>
  <c r="AD323" i="57" s="1"/>
  <c r="AB323" i="57"/>
  <c r="X323" i="57"/>
  <c r="V323" i="57"/>
  <c r="Q323" i="57"/>
  <c r="P323" i="57"/>
  <c r="C323" i="57"/>
  <c r="Z323" i="57" s="1"/>
  <c r="B323" i="57"/>
  <c r="AH323" i="57" s="1"/>
  <c r="AC322" i="57"/>
  <c r="X322" i="57"/>
  <c r="T322" i="57"/>
  <c r="Q322" i="57"/>
  <c r="C322" i="57"/>
  <c r="B322" i="57"/>
  <c r="AL322" i="57" s="1"/>
  <c r="AH321" i="57"/>
  <c r="AC321" i="57"/>
  <c r="AB321" i="57"/>
  <c r="V321" i="57"/>
  <c r="Q321" i="57"/>
  <c r="R321" i="57" s="1"/>
  <c r="P321" i="57"/>
  <c r="N321" i="57"/>
  <c r="J321" i="57"/>
  <c r="H321" i="57"/>
  <c r="F321" i="57"/>
  <c r="C321" i="57"/>
  <c r="T321" i="57" s="1"/>
  <c r="B321" i="57"/>
  <c r="AC320" i="57"/>
  <c r="Q320" i="57"/>
  <c r="L320" i="57"/>
  <c r="J320" i="57"/>
  <c r="C320" i="57"/>
  <c r="B320" i="57"/>
  <c r="AH320" i="57" s="1"/>
  <c r="AC319" i="57"/>
  <c r="AD319" i="57" s="1"/>
  <c r="X319" i="57"/>
  <c r="V319" i="57"/>
  <c r="T319" i="57"/>
  <c r="Q319" i="57"/>
  <c r="N319" i="57"/>
  <c r="C319" i="57"/>
  <c r="AB319" i="57" s="1"/>
  <c r="B319" i="57"/>
  <c r="AL318" i="57"/>
  <c r="AH318" i="57"/>
  <c r="AC318" i="57"/>
  <c r="Q318" i="57"/>
  <c r="AI318" i="57" s="1"/>
  <c r="AJ318" i="57" s="1"/>
  <c r="N318" i="57"/>
  <c r="L318" i="57"/>
  <c r="J318" i="57"/>
  <c r="H318" i="57"/>
  <c r="F318" i="57"/>
  <c r="C318" i="57"/>
  <c r="T318" i="57" s="1"/>
  <c r="B318" i="57"/>
  <c r="P318" i="57" s="1"/>
  <c r="AC317" i="57"/>
  <c r="Q317" i="57"/>
  <c r="N317" i="57"/>
  <c r="L317" i="57"/>
  <c r="C317" i="57"/>
  <c r="AB317" i="57" s="1"/>
  <c r="B317" i="57"/>
  <c r="AL317" i="57" s="1"/>
  <c r="AC316" i="57"/>
  <c r="Q316" i="57"/>
  <c r="C316" i="57"/>
  <c r="B316" i="57"/>
  <c r="AH316" i="57" s="1"/>
  <c r="AL315" i="57"/>
  <c r="AH315" i="57"/>
  <c r="AC315" i="57"/>
  <c r="Q315" i="57"/>
  <c r="N315" i="57"/>
  <c r="L315" i="57"/>
  <c r="J315" i="57"/>
  <c r="H315" i="57"/>
  <c r="F315" i="57"/>
  <c r="C315" i="57"/>
  <c r="T315" i="57" s="1"/>
  <c r="B315" i="57"/>
  <c r="P315" i="57" s="1"/>
  <c r="AC314" i="57"/>
  <c r="X314" i="57"/>
  <c r="Q314" i="57"/>
  <c r="C314" i="57"/>
  <c r="AB314" i="57" s="1"/>
  <c r="B314" i="57"/>
  <c r="P314" i="57" s="1"/>
  <c r="AL313" i="57"/>
  <c r="AC313" i="57"/>
  <c r="Z313" i="57"/>
  <c r="T313" i="57"/>
  <c r="Q313" i="57"/>
  <c r="N313" i="57"/>
  <c r="L313" i="57"/>
  <c r="F313" i="57"/>
  <c r="C313" i="57"/>
  <c r="X313" i="57" s="1"/>
  <c r="B313" i="57"/>
  <c r="AC312" i="57"/>
  <c r="AD312" i="57" s="1"/>
  <c r="X312" i="57"/>
  <c r="V312" i="57"/>
  <c r="Q312" i="57"/>
  <c r="R312" i="57" s="1"/>
  <c r="C312" i="57"/>
  <c r="B312" i="57"/>
  <c r="AH312" i="57" s="1"/>
  <c r="AC311" i="57"/>
  <c r="Q311" i="57"/>
  <c r="C311" i="57"/>
  <c r="B311" i="57"/>
  <c r="AC310" i="57"/>
  <c r="Q310" i="57"/>
  <c r="C310" i="57"/>
  <c r="B310" i="57"/>
  <c r="AH309" i="57"/>
  <c r="AC309" i="57"/>
  <c r="AB309" i="57"/>
  <c r="Q309" i="57"/>
  <c r="AI309" i="57" s="1"/>
  <c r="C309" i="57"/>
  <c r="B309" i="57"/>
  <c r="AC308" i="57"/>
  <c r="Z308" i="57"/>
  <c r="X308" i="57"/>
  <c r="V308" i="57"/>
  <c r="Q308" i="57"/>
  <c r="R308" i="57" s="1"/>
  <c r="J308" i="57"/>
  <c r="H308" i="57"/>
  <c r="C308" i="57"/>
  <c r="T308" i="57" s="1"/>
  <c r="B308" i="57"/>
  <c r="AH308" i="57" s="1"/>
  <c r="AL307" i="57"/>
  <c r="AC307" i="57"/>
  <c r="Q307" i="57"/>
  <c r="R307" i="57" s="1"/>
  <c r="N307" i="57"/>
  <c r="C307" i="57"/>
  <c r="B307" i="57"/>
  <c r="AC306" i="57"/>
  <c r="AD306" i="57" s="1"/>
  <c r="X306" i="57"/>
  <c r="Q306" i="57"/>
  <c r="C306" i="57"/>
  <c r="AB306" i="57" s="1"/>
  <c r="B306" i="57"/>
  <c r="AC305" i="57"/>
  <c r="AD305" i="57" s="1"/>
  <c r="AB305" i="57"/>
  <c r="Z305" i="57"/>
  <c r="X305" i="57"/>
  <c r="V305" i="57"/>
  <c r="T305" i="57"/>
  <c r="Q305" i="57"/>
  <c r="B305" i="57"/>
  <c r="AC304" i="57"/>
  <c r="AD304" i="57" s="1"/>
  <c r="Z304" i="57"/>
  <c r="X304" i="57"/>
  <c r="T304" i="57"/>
  <c r="Q304" i="57"/>
  <c r="N304" i="57"/>
  <c r="L304" i="57"/>
  <c r="J304" i="57"/>
  <c r="H304" i="57"/>
  <c r="F304" i="57"/>
  <c r="C304" i="57"/>
  <c r="AB304" i="57" s="1"/>
  <c r="B304" i="57"/>
  <c r="AL304" i="57" s="1"/>
  <c r="AC303" i="57"/>
  <c r="Q303" i="57"/>
  <c r="C303" i="57"/>
  <c r="B303" i="57"/>
  <c r="AC302" i="57"/>
  <c r="AB302" i="57"/>
  <c r="Q302" i="57"/>
  <c r="C302" i="57"/>
  <c r="Z302" i="57" s="1"/>
  <c r="B302" i="57"/>
  <c r="AL301" i="57"/>
  <c r="AC301" i="57"/>
  <c r="AD301" i="57" s="1"/>
  <c r="Q301" i="57"/>
  <c r="P301" i="57"/>
  <c r="N301" i="57"/>
  <c r="L301" i="57"/>
  <c r="J301" i="57"/>
  <c r="C301" i="57"/>
  <c r="B301" i="57"/>
  <c r="H301" i="57" s="1"/>
  <c r="AH300" i="57"/>
  <c r="AC300" i="57"/>
  <c r="AB300" i="57"/>
  <c r="Z300" i="57"/>
  <c r="X300" i="57"/>
  <c r="V300" i="57"/>
  <c r="Q300" i="57"/>
  <c r="P300" i="57"/>
  <c r="N300" i="57"/>
  <c r="L300" i="57"/>
  <c r="J300" i="57"/>
  <c r="H300" i="57"/>
  <c r="F300" i="57"/>
  <c r="C300" i="57"/>
  <c r="T300" i="57" s="1"/>
  <c r="B300" i="57"/>
  <c r="AL300" i="57" s="1"/>
  <c r="AC299" i="57"/>
  <c r="Q299" i="57"/>
  <c r="C299" i="57"/>
  <c r="B299" i="57"/>
  <c r="AC298" i="57"/>
  <c r="Q298" i="57"/>
  <c r="C298" i="57"/>
  <c r="B298" i="57"/>
  <c r="AL297" i="57"/>
  <c r="AC297" i="57"/>
  <c r="Q297" i="57"/>
  <c r="R297" i="57" s="1"/>
  <c r="P297" i="57"/>
  <c r="N297" i="57"/>
  <c r="L297" i="57"/>
  <c r="J297" i="57"/>
  <c r="C297" i="57"/>
  <c r="X297" i="57" s="1"/>
  <c r="B297" i="57"/>
  <c r="H297" i="57" s="1"/>
  <c r="AH296" i="57"/>
  <c r="AC296" i="57"/>
  <c r="AB296" i="57"/>
  <c r="Z296" i="57"/>
  <c r="X296" i="57"/>
  <c r="V296" i="57"/>
  <c r="Q296" i="57"/>
  <c r="P296" i="57"/>
  <c r="N296" i="57"/>
  <c r="L296" i="57"/>
  <c r="J296" i="57"/>
  <c r="H296" i="57"/>
  <c r="F296" i="57"/>
  <c r="C296" i="57"/>
  <c r="T296" i="57" s="1"/>
  <c r="B296" i="57"/>
  <c r="AL296" i="57" s="1"/>
  <c r="E288" i="57"/>
  <c r="AC287" i="57"/>
  <c r="X287" i="57"/>
  <c r="Q287" i="57"/>
  <c r="H287" i="57"/>
  <c r="C287" i="57"/>
  <c r="Z287" i="57" s="1"/>
  <c r="B287" i="57"/>
  <c r="AH286" i="57"/>
  <c r="AC286" i="57"/>
  <c r="AD286" i="57" s="1"/>
  <c r="Q286" i="57"/>
  <c r="C286" i="57"/>
  <c r="T286" i="57" s="1"/>
  <c r="B286" i="57"/>
  <c r="AC285" i="57"/>
  <c r="AD285" i="57" s="1"/>
  <c r="Q285" i="57"/>
  <c r="N285" i="57"/>
  <c r="C285" i="57"/>
  <c r="B285" i="57"/>
  <c r="P285" i="57" s="1"/>
  <c r="AC284" i="57"/>
  <c r="Q284" i="57"/>
  <c r="F284" i="57"/>
  <c r="C284" i="57"/>
  <c r="B284" i="57"/>
  <c r="AH284" i="57" s="1"/>
  <c r="AC283" i="57"/>
  <c r="Q283" i="57"/>
  <c r="C283" i="57"/>
  <c r="AB283" i="57" s="1"/>
  <c r="B283" i="57"/>
  <c r="AH282" i="57"/>
  <c r="AC282" i="57"/>
  <c r="AD282" i="57" s="1"/>
  <c r="Q282" i="57"/>
  <c r="R282" i="57" s="1"/>
  <c r="N282" i="57"/>
  <c r="L282" i="57"/>
  <c r="J282" i="57"/>
  <c r="H282" i="57"/>
  <c r="F282" i="57"/>
  <c r="C282" i="57"/>
  <c r="T282" i="57" s="1"/>
  <c r="B282" i="57"/>
  <c r="AL282" i="57" s="1"/>
  <c r="AH281" i="57"/>
  <c r="AC281" i="57"/>
  <c r="Q281" i="57"/>
  <c r="R281" i="57" s="1"/>
  <c r="C281" i="57"/>
  <c r="T281" i="57" s="1"/>
  <c r="B281" i="57"/>
  <c r="P281" i="57" s="1"/>
  <c r="AC280" i="57"/>
  <c r="AB280" i="57"/>
  <c r="Q280" i="57"/>
  <c r="C280" i="57"/>
  <c r="B280" i="57"/>
  <c r="P280" i="57" s="1"/>
  <c r="AC279" i="57"/>
  <c r="X279" i="57"/>
  <c r="V279" i="57"/>
  <c r="Q279" i="57"/>
  <c r="C279" i="57"/>
  <c r="AB279" i="57" s="1"/>
  <c r="B279" i="57"/>
  <c r="AC278" i="57"/>
  <c r="AD278" i="57" s="1"/>
  <c r="V278" i="57"/>
  <c r="Q278" i="57"/>
  <c r="C278" i="57"/>
  <c r="T278" i="57" s="1"/>
  <c r="B278" i="57"/>
  <c r="AH277" i="57"/>
  <c r="AC277" i="57"/>
  <c r="AD277" i="57" s="1"/>
  <c r="T277" i="57"/>
  <c r="Q277" i="57"/>
  <c r="F277" i="57"/>
  <c r="C277" i="57"/>
  <c r="B277" i="57"/>
  <c r="P277" i="57" s="1"/>
  <c r="AC276" i="57"/>
  <c r="AD276" i="57" s="1"/>
  <c r="Q276" i="57"/>
  <c r="P276" i="57"/>
  <c r="C276" i="57"/>
  <c r="B276" i="57"/>
  <c r="AC275" i="57"/>
  <c r="Z275" i="57"/>
  <c r="X275" i="57"/>
  <c r="Q275" i="57"/>
  <c r="C275" i="57"/>
  <c r="B275" i="57"/>
  <c r="AC274" i="57"/>
  <c r="AD274" i="57" s="1"/>
  <c r="Q274" i="57"/>
  <c r="R274" i="57" s="1"/>
  <c r="C274" i="57"/>
  <c r="B274" i="57"/>
  <c r="AH274" i="57" s="1"/>
  <c r="AC273" i="57"/>
  <c r="Q273" i="57"/>
  <c r="C273" i="57"/>
  <c r="B273" i="57"/>
  <c r="AC272" i="57"/>
  <c r="AD272" i="57" s="1"/>
  <c r="AB272" i="57"/>
  <c r="Q272" i="57"/>
  <c r="P272" i="57"/>
  <c r="C272" i="57"/>
  <c r="X272" i="57" s="1"/>
  <c r="B272" i="57"/>
  <c r="AL271" i="57"/>
  <c r="AC271" i="57"/>
  <c r="AD271" i="57" s="1"/>
  <c r="AB271" i="57"/>
  <c r="V271" i="57"/>
  <c r="Q271" i="57"/>
  <c r="R271" i="57" s="1"/>
  <c r="N271" i="57"/>
  <c r="L271" i="57"/>
  <c r="J271" i="57"/>
  <c r="H271" i="57"/>
  <c r="C271" i="57"/>
  <c r="T271" i="57" s="1"/>
  <c r="B271" i="57"/>
  <c r="AH270" i="57"/>
  <c r="AC270" i="57"/>
  <c r="Q270" i="57"/>
  <c r="R270" i="57" s="1"/>
  <c r="J270" i="57"/>
  <c r="C270" i="57"/>
  <c r="B270" i="57"/>
  <c r="P270" i="57" s="1"/>
  <c r="AH269" i="57"/>
  <c r="AC269" i="57"/>
  <c r="T269" i="57"/>
  <c r="Q269" i="57"/>
  <c r="C269" i="57"/>
  <c r="B269" i="57"/>
  <c r="N269" i="57" s="1"/>
  <c r="AC268" i="57"/>
  <c r="AD268" i="57" s="1"/>
  <c r="AB268" i="57"/>
  <c r="Z268" i="57"/>
  <c r="Q268" i="57"/>
  <c r="C268" i="57"/>
  <c r="X268" i="57" s="1"/>
  <c r="B268" i="57"/>
  <c r="AC267" i="57"/>
  <c r="Q267" i="57"/>
  <c r="C267" i="57"/>
  <c r="AB267" i="57" s="1"/>
  <c r="B267" i="57"/>
  <c r="AC266" i="57"/>
  <c r="Q266" i="57"/>
  <c r="R266" i="57" s="1"/>
  <c r="F266" i="57"/>
  <c r="C266" i="57"/>
  <c r="B266" i="57"/>
  <c r="AC265" i="57"/>
  <c r="T265" i="57"/>
  <c r="Q265" i="57"/>
  <c r="P265" i="57"/>
  <c r="C265" i="57"/>
  <c r="B265" i="57"/>
  <c r="AC264" i="57"/>
  <c r="Q264" i="57"/>
  <c r="C264" i="57"/>
  <c r="B264" i="57"/>
  <c r="P264" i="57" s="1"/>
  <c r="AL263" i="57"/>
  <c r="AC263" i="57"/>
  <c r="AD263" i="57" s="1"/>
  <c r="AB263" i="57"/>
  <c r="Z263" i="57"/>
  <c r="X263" i="57"/>
  <c r="V263" i="57"/>
  <c r="T263" i="57"/>
  <c r="Q263" i="57"/>
  <c r="N263" i="57"/>
  <c r="B263" i="57"/>
  <c r="AC262" i="57"/>
  <c r="AD262" i="57" s="1"/>
  <c r="V262" i="57"/>
  <c r="T262" i="57"/>
  <c r="Q262" i="57"/>
  <c r="R262" i="57" s="1"/>
  <c r="C262" i="57"/>
  <c r="B262" i="57"/>
  <c r="P262" i="57" s="1"/>
  <c r="AC261" i="57"/>
  <c r="Q261" i="57"/>
  <c r="C261" i="57"/>
  <c r="B261" i="57"/>
  <c r="AC260" i="57"/>
  <c r="Z260" i="57"/>
  <c r="V260" i="57"/>
  <c r="Q260" i="57"/>
  <c r="C260" i="57"/>
  <c r="T260" i="57" s="1"/>
  <c r="B260" i="57"/>
  <c r="AL259" i="57"/>
  <c r="AH259" i="57"/>
  <c r="AC259" i="57"/>
  <c r="AD259" i="57" s="1"/>
  <c r="T259" i="57"/>
  <c r="Q259" i="57"/>
  <c r="L259" i="57"/>
  <c r="J259" i="57"/>
  <c r="H259" i="57"/>
  <c r="F259" i="57"/>
  <c r="C259" i="57"/>
  <c r="V259" i="57" s="1"/>
  <c r="B259" i="57"/>
  <c r="AC258" i="57"/>
  <c r="V258" i="57"/>
  <c r="T258" i="57"/>
  <c r="Q258" i="57"/>
  <c r="R258" i="57" s="1"/>
  <c r="H258" i="57"/>
  <c r="C258" i="57"/>
  <c r="B258" i="57"/>
  <c r="AH258" i="57" s="1"/>
  <c r="AC257" i="57"/>
  <c r="Q257" i="57"/>
  <c r="C257" i="57"/>
  <c r="B257" i="57"/>
  <c r="AL256" i="57"/>
  <c r="AC256" i="57"/>
  <c r="Q256" i="57"/>
  <c r="R256" i="57" s="1"/>
  <c r="L256" i="57"/>
  <c r="H256" i="57"/>
  <c r="C256" i="57"/>
  <c r="B256" i="57"/>
  <c r="AC255" i="57"/>
  <c r="Q255" i="57"/>
  <c r="C255" i="57"/>
  <c r="X255" i="57" s="1"/>
  <c r="B255" i="57"/>
  <c r="AC254" i="57"/>
  <c r="V254" i="57"/>
  <c r="T254" i="57"/>
  <c r="Q254" i="57"/>
  <c r="C254" i="57"/>
  <c r="B254" i="57"/>
  <c r="E247" i="57"/>
  <c r="AC246" i="57"/>
  <c r="Q246" i="57"/>
  <c r="R246" i="57" s="1"/>
  <c r="C246" i="57"/>
  <c r="B246" i="57"/>
  <c r="AC245" i="57"/>
  <c r="Q245" i="57"/>
  <c r="C245" i="57"/>
  <c r="B245" i="57"/>
  <c r="AC244" i="57"/>
  <c r="X244" i="57"/>
  <c r="Q244" i="57"/>
  <c r="P244" i="57"/>
  <c r="N244" i="57"/>
  <c r="J244" i="57"/>
  <c r="C244" i="57"/>
  <c r="B244" i="57"/>
  <c r="AL244" i="57" s="1"/>
  <c r="AH243" i="57"/>
  <c r="AC243" i="57"/>
  <c r="AD243" i="57" s="1"/>
  <c r="AB243" i="57"/>
  <c r="Q243" i="57"/>
  <c r="P243" i="57"/>
  <c r="N243" i="57"/>
  <c r="L243" i="57"/>
  <c r="J243" i="57"/>
  <c r="F243" i="57"/>
  <c r="C243" i="57"/>
  <c r="T243" i="57" s="1"/>
  <c r="B243" i="57"/>
  <c r="H243" i="57" s="1"/>
  <c r="AC242" i="57"/>
  <c r="X242" i="57"/>
  <c r="V242" i="57"/>
  <c r="Q242" i="57"/>
  <c r="C242" i="57"/>
  <c r="T242" i="57" s="1"/>
  <c r="B242" i="57"/>
  <c r="AC241" i="57"/>
  <c r="Q241" i="57"/>
  <c r="C241" i="57"/>
  <c r="B241" i="57"/>
  <c r="AC240" i="57"/>
  <c r="AB240" i="57"/>
  <c r="X240" i="57"/>
  <c r="Q240" i="57"/>
  <c r="P240" i="57"/>
  <c r="N240" i="57"/>
  <c r="J240" i="57"/>
  <c r="C240" i="57"/>
  <c r="Z240" i="57" s="1"/>
  <c r="B240" i="57"/>
  <c r="AL240" i="57" s="1"/>
  <c r="AL239" i="57"/>
  <c r="AH239" i="57"/>
  <c r="AC239" i="57"/>
  <c r="AD239" i="57" s="1"/>
  <c r="AB239" i="57"/>
  <c r="Z239" i="57"/>
  <c r="X239" i="57"/>
  <c r="Q239" i="57"/>
  <c r="P239" i="57"/>
  <c r="N239" i="57"/>
  <c r="L239" i="57"/>
  <c r="J239" i="57"/>
  <c r="F239" i="57"/>
  <c r="C239" i="57"/>
  <c r="V239" i="57" s="1"/>
  <c r="B239" i="57"/>
  <c r="H239" i="57" s="1"/>
  <c r="AH238" i="57"/>
  <c r="AC238" i="57"/>
  <c r="Q238" i="57"/>
  <c r="H238" i="57"/>
  <c r="F238" i="57"/>
  <c r="C238" i="57"/>
  <c r="T238" i="57" s="1"/>
  <c r="B238" i="57"/>
  <c r="P238" i="57" s="1"/>
  <c r="AC237" i="57"/>
  <c r="Q237" i="57"/>
  <c r="C237" i="57"/>
  <c r="B237" i="57"/>
  <c r="AC236" i="57"/>
  <c r="AD236" i="57" s="1"/>
  <c r="AB236" i="57"/>
  <c r="X236" i="57"/>
  <c r="Q236" i="57"/>
  <c r="C236" i="57"/>
  <c r="Z236" i="57" s="1"/>
  <c r="B236" i="57"/>
  <c r="AL235" i="57"/>
  <c r="AC235" i="57"/>
  <c r="AD235" i="57" s="1"/>
  <c r="AB235" i="57"/>
  <c r="Z235" i="57"/>
  <c r="T235" i="57"/>
  <c r="Q235" i="57"/>
  <c r="P235" i="57"/>
  <c r="N235" i="57"/>
  <c r="J235" i="57"/>
  <c r="C235" i="57"/>
  <c r="X235" i="57" s="1"/>
  <c r="B235" i="57"/>
  <c r="AH234" i="57"/>
  <c r="AC234" i="57"/>
  <c r="AB234" i="57"/>
  <c r="Z234" i="57"/>
  <c r="Q234" i="57"/>
  <c r="R234" i="57" s="1"/>
  <c r="F234" i="57"/>
  <c r="C234" i="57"/>
  <c r="B234" i="57"/>
  <c r="P234" i="57" s="1"/>
  <c r="AC233" i="57"/>
  <c r="Q233" i="57"/>
  <c r="C233" i="57"/>
  <c r="B233" i="57"/>
  <c r="AC232" i="57"/>
  <c r="Q232" i="57"/>
  <c r="R232" i="57" s="1"/>
  <c r="P232" i="57"/>
  <c r="C232" i="57"/>
  <c r="B232" i="57"/>
  <c r="AL231" i="57"/>
  <c r="AC231" i="57"/>
  <c r="T231" i="57"/>
  <c r="Q231" i="57"/>
  <c r="N231" i="57"/>
  <c r="C231" i="57"/>
  <c r="AB231" i="57" s="1"/>
  <c r="B231" i="57"/>
  <c r="AC230" i="57"/>
  <c r="AD230" i="57" s="1"/>
  <c r="AB230" i="57"/>
  <c r="Z230" i="57"/>
  <c r="X230" i="57"/>
  <c r="Q230" i="57"/>
  <c r="C230" i="57"/>
  <c r="B230" i="57"/>
  <c r="AC229" i="57"/>
  <c r="Q229" i="57"/>
  <c r="N229" i="57"/>
  <c r="C229" i="57"/>
  <c r="B229" i="57"/>
  <c r="AC228" i="57"/>
  <c r="AD228" i="57" s="1"/>
  <c r="AB228" i="57"/>
  <c r="X228" i="57"/>
  <c r="Q228" i="57"/>
  <c r="P228" i="57"/>
  <c r="N228" i="57"/>
  <c r="C228" i="57"/>
  <c r="Z228" i="57" s="1"/>
  <c r="B228" i="57"/>
  <c r="AL227" i="57"/>
  <c r="AC227" i="57"/>
  <c r="AD227" i="57" s="1"/>
  <c r="AB227" i="57"/>
  <c r="Z227" i="57"/>
  <c r="T227" i="57"/>
  <c r="Q227" i="57"/>
  <c r="N227" i="57"/>
  <c r="J227" i="57"/>
  <c r="C227" i="57"/>
  <c r="X227" i="57" s="1"/>
  <c r="B227" i="57"/>
  <c r="AH226" i="57"/>
  <c r="AC226" i="57"/>
  <c r="AD226" i="57" s="1"/>
  <c r="Z226" i="57"/>
  <c r="Q226" i="57"/>
  <c r="C226" i="57"/>
  <c r="B226" i="57"/>
  <c r="H226" i="57" s="1"/>
  <c r="AC225" i="57"/>
  <c r="Q225" i="57"/>
  <c r="C225" i="57"/>
  <c r="AB225" i="57" s="1"/>
  <c r="B225" i="57"/>
  <c r="N225" i="57" s="1"/>
  <c r="AC224" i="57"/>
  <c r="Q224" i="57"/>
  <c r="P224" i="57"/>
  <c r="N224" i="57"/>
  <c r="C224" i="57"/>
  <c r="B224" i="57"/>
  <c r="AC223" i="57"/>
  <c r="AD223" i="57" s="1"/>
  <c r="AB223" i="57"/>
  <c r="Z223" i="57"/>
  <c r="T223" i="57"/>
  <c r="Q223" i="57"/>
  <c r="C223" i="57"/>
  <c r="X223" i="57" s="1"/>
  <c r="B223" i="57"/>
  <c r="AL222" i="57"/>
  <c r="AH222" i="57"/>
  <c r="AC222" i="57"/>
  <c r="AD222" i="57" s="1"/>
  <c r="AB222" i="57"/>
  <c r="Z222" i="57"/>
  <c r="X222" i="57"/>
  <c r="V222" i="57"/>
  <c r="T222" i="57"/>
  <c r="Q222" i="57"/>
  <c r="R222" i="57" s="1"/>
  <c r="N222" i="57"/>
  <c r="L222" i="57"/>
  <c r="J222" i="57"/>
  <c r="H222" i="57"/>
  <c r="B222" i="57"/>
  <c r="F222" i="57" s="1"/>
  <c r="AC221" i="57"/>
  <c r="AF221" i="57" s="1"/>
  <c r="Z221" i="57"/>
  <c r="Q221" i="57"/>
  <c r="C221" i="57"/>
  <c r="T221" i="57" s="1"/>
  <c r="B221" i="57"/>
  <c r="AH221" i="57" s="1"/>
  <c r="AC220" i="57"/>
  <c r="AB220" i="57"/>
  <c r="V220" i="57"/>
  <c r="Q220" i="57"/>
  <c r="H220" i="57"/>
  <c r="C220" i="57"/>
  <c r="B220" i="57"/>
  <c r="AC219" i="57"/>
  <c r="Q219" i="57"/>
  <c r="R219" i="57" s="1"/>
  <c r="L219" i="57"/>
  <c r="H219" i="57"/>
  <c r="C219" i="57"/>
  <c r="T219" i="57" s="1"/>
  <c r="B219" i="57"/>
  <c r="AC218" i="57"/>
  <c r="AD218" i="57" s="1"/>
  <c r="Z218" i="57"/>
  <c r="V218" i="57"/>
  <c r="Q218" i="57"/>
  <c r="H218" i="57"/>
  <c r="F218" i="57"/>
  <c r="C218" i="57"/>
  <c r="AB218" i="57" s="1"/>
  <c r="B218" i="57"/>
  <c r="P218" i="57" s="1"/>
  <c r="AC217" i="57"/>
  <c r="Q217" i="57"/>
  <c r="P217" i="57"/>
  <c r="N217" i="57"/>
  <c r="L217" i="57"/>
  <c r="C217" i="57"/>
  <c r="V217" i="57" s="1"/>
  <c r="B217" i="57"/>
  <c r="AH217" i="57" s="1"/>
  <c r="AC216" i="57"/>
  <c r="AD216" i="57" s="1"/>
  <c r="Q216" i="57"/>
  <c r="C216" i="57"/>
  <c r="T216" i="57" s="1"/>
  <c r="B216" i="57"/>
  <c r="AC215" i="57"/>
  <c r="AD215" i="57" s="1"/>
  <c r="Q215" i="57"/>
  <c r="C215" i="57"/>
  <c r="B215" i="57"/>
  <c r="AC214" i="57"/>
  <c r="AB214" i="57"/>
  <c r="Z214" i="57"/>
  <c r="V214" i="57"/>
  <c r="T214" i="57"/>
  <c r="Q214" i="57"/>
  <c r="C214" i="57"/>
  <c r="B214" i="57"/>
  <c r="AH213" i="57"/>
  <c r="AC213" i="57"/>
  <c r="AB213" i="57"/>
  <c r="X213" i="57"/>
  <c r="V213" i="57"/>
  <c r="Q213" i="57"/>
  <c r="R213" i="57" s="1"/>
  <c r="J213" i="57"/>
  <c r="F213" i="57"/>
  <c r="C213" i="57"/>
  <c r="Z213" i="57" s="1"/>
  <c r="B213" i="57"/>
  <c r="P213" i="57" s="1"/>
  <c r="E206" i="57"/>
  <c r="AC205" i="57"/>
  <c r="Q205" i="57"/>
  <c r="P205" i="57"/>
  <c r="L205" i="57"/>
  <c r="H205" i="57"/>
  <c r="C205" i="57"/>
  <c r="B205" i="57"/>
  <c r="N205" i="57" s="1"/>
  <c r="AC204" i="57"/>
  <c r="Z204" i="57"/>
  <c r="Q204" i="57"/>
  <c r="P204" i="57"/>
  <c r="C204" i="57"/>
  <c r="AB204" i="57" s="1"/>
  <c r="B204" i="57"/>
  <c r="N204" i="57" s="1"/>
  <c r="AC203" i="57"/>
  <c r="AD203" i="57" s="1"/>
  <c r="Z203" i="57"/>
  <c r="V203" i="57"/>
  <c r="Q203" i="57"/>
  <c r="C203" i="57"/>
  <c r="X203" i="57" s="1"/>
  <c r="B203" i="57"/>
  <c r="AL202" i="57"/>
  <c r="AC202" i="57"/>
  <c r="Q202" i="57"/>
  <c r="R202" i="57" s="1"/>
  <c r="P202" i="57"/>
  <c r="N202" i="57"/>
  <c r="L202" i="57"/>
  <c r="J202" i="57"/>
  <c r="H202" i="57"/>
  <c r="C202" i="57"/>
  <c r="T202" i="57" s="1"/>
  <c r="B202" i="57"/>
  <c r="AH202" i="57" s="1"/>
  <c r="AL201" i="57"/>
  <c r="AH201" i="57"/>
  <c r="AC201" i="57"/>
  <c r="Q201" i="57"/>
  <c r="R201" i="57" s="1"/>
  <c r="P201" i="57"/>
  <c r="J201" i="57"/>
  <c r="F201" i="57"/>
  <c r="C201" i="57"/>
  <c r="B201" i="57"/>
  <c r="N201" i="57" s="1"/>
  <c r="AC200" i="57"/>
  <c r="AD200" i="57" s="1"/>
  <c r="Z200" i="57"/>
  <c r="Q200" i="57"/>
  <c r="P200" i="57"/>
  <c r="C200" i="57"/>
  <c r="AB200" i="57" s="1"/>
  <c r="B200" i="57"/>
  <c r="N200" i="57" s="1"/>
  <c r="AC199" i="57"/>
  <c r="Z199" i="57"/>
  <c r="Q199" i="57"/>
  <c r="C199" i="57"/>
  <c r="B199" i="57"/>
  <c r="AC198" i="57"/>
  <c r="AD198" i="57" s="1"/>
  <c r="V198" i="57"/>
  <c r="Q198" i="57"/>
  <c r="R198" i="57" s="1"/>
  <c r="N198" i="57"/>
  <c r="L198" i="57"/>
  <c r="H198" i="57"/>
  <c r="C198" i="57"/>
  <c r="T198" i="57" s="1"/>
  <c r="B198" i="57"/>
  <c r="AH198" i="57" s="1"/>
  <c r="AC197" i="57"/>
  <c r="Q197" i="57"/>
  <c r="R197" i="57" s="1"/>
  <c r="C197" i="57"/>
  <c r="B197" i="57"/>
  <c r="AC196" i="57"/>
  <c r="Z196" i="57"/>
  <c r="Q196" i="57"/>
  <c r="P196" i="57"/>
  <c r="C196" i="57"/>
  <c r="AB196" i="57" s="1"/>
  <c r="B196" i="57"/>
  <c r="N196" i="57" s="1"/>
  <c r="AL195" i="57"/>
  <c r="AC195" i="57"/>
  <c r="AD195" i="57" s="1"/>
  <c r="Z195" i="57"/>
  <c r="Q195" i="57"/>
  <c r="L195" i="57"/>
  <c r="H195" i="57"/>
  <c r="C195" i="57"/>
  <c r="X195" i="57" s="1"/>
  <c r="B195" i="57"/>
  <c r="P195" i="57" s="1"/>
  <c r="AC194" i="57"/>
  <c r="AD194" i="57" s="1"/>
  <c r="Q194" i="57"/>
  <c r="R194" i="57" s="1"/>
  <c r="P194" i="57"/>
  <c r="N194" i="57"/>
  <c r="L194" i="57"/>
  <c r="H194" i="57"/>
  <c r="C194" i="57"/>
  <c r="T194" i="57" s="1"/>
  <c r="B194" i="57"/>
  <c r="AH194" i="57" s="1"/>
  <c r="AL193" i="57"/>
  <c r="AH193" i="57"/>
  <c r="AC193" i="57"/>
  <c r="Q193" i="57"/>
  <c r="H193" i="57"/>
  <c r="F193" i="57"/>
  <c r="C193" i="57"/>
  <c r="B193" i="57"/>
  <c r="P193" i="57" s="1"/>
  <c r="AC192" i="57"/>
  <c r="Q192" i="57"/>
  <c r="C192" i="57"/>
  <c r="B192" i="57"/>
  <c r="AC191" i="57"/>
  <c r="AD191" i="57" s="1"/>
  <c r="Z191" i="57"/>
  <c r="V191" i="57"/>
  <c r="Q191" i="57"/>
  <c r="P191" i="57"/>
  <c r="N191" i="57"/>
  <c r="H191" i="57"/>
  <c r="C191" i="57"/>
  <c r="X191" i="57" s="1"/>
  <c r="B191" i="57"/>
  <c r="AL191" i="57" s="1"/>
  <c r="AC190" i="57"/>
  <c r="X190" i="57"/>
  <c r="V190" i="57"/>
  <c r="Q190" i="57"/>
  <c r="C190" i="57"/>
  <c r="T190" i="57" s="1"/>
  <c r="B190" i="57"/>
  <c r="AL189" i="57"/>
  <c r="AH189" i="57"/>
  <c r="AC189" i="57"/>
  <c r="Q189" i="57"/>
  <c r="R189" i="57" s="1"/>
  <c r="P189" i="57"/>
  <c r="J189" i="57"/>
  <c r="H189" i="57"/>
  <c r="F189" i="57"/>
  <c r="C189" i="57"/>
  <c r="B189" i="57"/>
  <c r="N189" i="57" s="1"/>
  <c r="AC188" i="57"/>
  <c r="AD188" i="57" s="1"/>
  <c r="Q188" i="57"/>
  <c r="P188" i="57"/>
  <c r="C188" i="57"/>
  <c r="B188" i="57"/>
  <c r="N188" i="57" s="1"/>
  <c r="AC187" i="57"/>
  <c r="AB187" i="57"/>
  <c r="Q187" i="57"/>
  <c r="R187" i="57" s="1"/>
  <c r="P187" i="57"/>
  <c r="L187" i="57"/>
  <c r="C187" i="57"/>
  <c r="B187" i="57"/>
  <c r="AL187" i="57" s="1"/>
  <c r="AC186" i="57"/>
  <c r="Q186" i="57"/>
  <c r="P186" i="57"/>
  <c r="L186" i="57"/>
  <c r="J186" i="57"/>
  <c r="F186" i="57"/>
  <c r="C186" i="57"/>
  <c r="T186" i="57" s="1"/>
  <c r="B186" i="57"/>
  <c r="AH186" i="57" s="1"/>
  <c r="AC185" i="57"/>
  <c r="AF185" i="57" s="1"/>
  <c r="Q185" i="57"/>
  <c r="R185" i="57" s="1"/>
  <c r="L185" i="57"/>
  <c r="J185" i="57"/>
  <c r="C185" i="57"/>
  <c r="B185" i="57"/>
  <c r="AL185" i="57" s="1"/>
  <c r="AC184" i="57"/>
  <c r="AD184" i="57" s="1"/>
  <c r="Q184" i="57"/>
  <c r="C184" i="57"/>
  <c r="AB184" i="57" s="1"/>
  <c r="B184" i="57"/>
  <c r="L184" i="57" s="1"/>
  <c r="AC183" i="57"/>
  <c r="Q183" i="57"/>
  <c r="R183" i="57" s="1"/>
  <c r="P183" i="57"/>
  <c r="N183" i="57"/>
  <c r="H183" i="57"/>
  <c r="C183" i="57"/>
  <c r="B183" i="57"/>
  <c r="AL183" i="57" s="1"/>
  <c r="AL182" i="57"/>
  <c r="AC182" i="57"/>
  <c r="Q182" i="57"/>
  <c r="R182" i="57" s="1"/>
  <c r="N182" i="57"/>
  <c r="L182" i="57"/>
  <c r="H182" i="57"/>
  <c r="C182" i="57"/>
  <c r="X182" i="57" s="1"/>
  <c r="B182" i="57"/>
  <c r="AH182" i="57" s="1"/>
  <c r="AC181" i="57"/>
  <c r="AB181" i="57"/>
  <c r="Z181" i="57"/>
  <c r="X181" i="57"/>
  <c r="V181" i="57"/>
  <c r="T181" i="57"/>
  <c r="Q181" i="57"/>
  <c r="B181" i="57"/>
  <c r="AH181" i="57" s="1"/>
  <c r="AC180" i="57"/>
  <c r="X180" i="57"/>
  <c r="Q180" i="57"/>
  <c r="P180" i="57"/>
  <c r="N180" i="57"/>
  <c r="J180" i="57"/>
  <c r="C180" i="57"/>
  <c r="Z180" i="57" s="1"/>
  <c r="B180" i="57"/>
  <c r="AL180" i="57" s="1"/>
  <c r="AL179" i="57"/>
  <c r="AH179" i="57"/>
  <c r="AC179" i="57"/>
  <c r="Z179" i="57"/>
  <c r="Q179" i="57"/>
  <c r="P179" i="57"/>
  <c r="L179" i="57"/>
  <c r="J179" i="57"/>
  <c r="F179" i="57"/>
  <c r="C179" i="57"/>
  <c r="B179" i="57"/>
  <c r="H179" i="57" s="1"/>
  <c r="AC178" i="57"/>
  <c r="Q178" i="57"/>
  <c r="R178" i="57" s="1"/>
  <c r="C178" i="57"/>
  <c r="X178" i="57" s="1"/>
  <c r="B178" i="57"/>
  <c r="AC177" i="57"/>
  <c r="Q177" i="57"/>
  <c r="C177" i="57"/>
  <c r="B177" i="57"/>
  <c r="AC176" i="57"/>
  <c r="AD176" i="57" s="1"/>
  <c r="X176" i="57"/>
  <c r="Q176" i="57"/>
  <c r="P176" i="57"/>
  <c r="N176" i="57"/>
  <c r="C176" i="57"/>
  <c r="B176" i="57"/>
  <c r="AH175" i="57"/>
  <c r="AC175" i="57"/>
  <c r="V175" i="57"/>
  <c r="T175" i="57"/>
  <c r="Q175" i="57"/>
  <c r="P175" i="57"/>
  <c r="L175" i="57"/>
  <c r="J175" i="57"/>
  <c r="F175" i="57"/>
  <c r="C175" i="57"/>
  <c r="X175" i="57" s="1"/>
  <c r="B175" i="57"/>
  <c r="AL175" i="57" s="1"/>
  <c r="AC174" i="57"/>
  <c r="Q174" i="57"/>
  <c r="R174" i="57" s="1"/>
  <c r="H174" i="57"/>
  <c r="F174" i="57"/>
  <c r="C174" i="57"/>
  <c r="B174" i="57"/>
  <c r="AH173" i="57"/>
  <c r="AC173" i="57"/>
  <c r="Q173" i="57"/>
  <c r="C173" i="57"/>
  <c r="B173" i="57"/>
  <c r="N173" i="57" s="1"/>
  <c r="AC172" i="57"/>
  <c r="AB172" i="57"/>
  <c r="Q172" i="57"/>
  <c r="C172" i="57"/>
  <c r="X172" i="57" s="1"/>
  <c r="B172" i="57"/>
  <c r="E165" i="57"/>
  <c r="AH164" i="57"/>
  <c r="AC164" i="57"/>
  <c r="AD164" i="57" s="1"/>
  <c r="AB164" i="57"/>
  <c r="Z164" i="57"/>
  <c r="Q164" i="57"/>
  <c r="F164" i="57"/>
  <c r="C164" i="57"/>
  <c r="T164" i="57" s="1"/>
  <c r="B164" i="57"/>
  <c r="AC163" i="57"/>
  <c r="Q163" i="57"/>
  <c r="J163" i="57"/>
  <c r="C163" i="57"/>
  <c r="X163" i="57" s="1"/>
  <c r="B163" i="57"/>
  <c r="N163" i="57" s="1"/>
  <c r="AL162" i="57"/>
  <c r="AC162" i="57"/>
  <c r="T162" i="57"/>
  <c r="Q162" i="57"/>
  <c r="N162" i="57"/>
  <c r="L162" i="57"/>
  <c r="F162" i="57"/>
  <c r="C162" i="57"/>
  <c r="AB162" i="57" s="1"/>
  <c r="B162" i="57"/>
  <c r="H162" i="57" s="1"/>
  <c r="AC161" i="57"/>
  <c r="AB161" i="57"/>
  <c r="Z161" i="57"/>
  <c r="X161" i="57"/>
  <c r="T161" i="57"/>
  <c r="Q161" i="57"/>
  <c r="F161" i="57"/>
  <c r="C161" i="57"/>
  <c r="V161" i="57" s="1"/>
  <c r="B161" i="57"/>
  <c r="J161" i="57" s="1"/>
  <c r="AC160" i="57"/>
  <c r="AB160" i="57"/>
  <c r="T160" i="57"/>
  <c r="Q160" i="57"/>
  <c r="C160" i="57"/>
  <c r="Z160" i="57" s="1"/>
  <c r="B160" i="57"/>
  <c r="AH160" i="57" s="1"/>
  <c r="AC159" i="57"/>
  <c r="AD159" i="57" s="1"/>
  <c r="X159" i="57"/>
  <c r="V159" i="57"/>
  <c r="Q159" i="57"/>
  <c r="C159" i="57"/>
  <c r="B159" i="57"/>
  <c r="AL158" i="57"/>
  <c r="AH158" i="57"/>
  <c r="AC158" i="57"/>
  <c r="AB158" i="57"/>
  <c r="T158" i="57"/>
  <c r="Q158" i="57"/>
  <c r="N158" i="57"/>
  <c r="L158" i="57"/>
  <c r="J158" i="57"/>
  <c r="F158" i="57"/>
  <c r="C158" i="57"/>
  <c r="B158" i="57"/>
  <c r="H158" i="57" s="1"/>
  <c r="AC157" i="57"/>
  <c r="AD157" i="57" s="1"/>
  <c r="X157" i="57"/>
  <c r="V157" i="57"/>
  <c r="T157" i="57"/>
  <c r="Q157" i="57"/>
  <c r="P157" i="57"/>
  <c r="C157" i="57"/>
  <c r="AB157" i="57" s="1"/>
  <c r="B157" i="57"/>
  <c r="AH157" i="57" s="1"/>
  <c r="AC156" i="57"/>
  <c r="AF156" i="57" s="1"/>
  <c r="Z156" i="57"/>
  <c r="T156" i="57"/>
  <c r="Q156" i="57"/>
  <c r="L156" i="57"/>
  <c r="C156" i="57"/>
  <c r="B156" i="57"/>
  <c r="AL156" i="57" s="1"/>
  <c r="AC155" i="57"/>
  <c r="X155" i="57"/>
  <c r="V155" i="57"/>
  <c r="Q155" i="57"/>
  <c r="R155" i="57" s="1"/>
  <c r="P155" i="57"/>
  <c r="H155" i="57"/>
  <c r="C155" i="57"/>
  <c r="AB155" i="57" s="1"/>
  <c r="B155" i="57"/>
  <c r="N155" i="57" s="1"/>
  <c r="AH154" i="57"/>
  <c r="AC154" i="57"/>
  <c r="AF154" i="57" s="1"/>
  <c r="T154" i="57"/>
  <c r="Q154" i="57"/>
  <c r="N154" i="57"/>
  <c r="L154" i="57"/>
  <c r="F154" i="57"/>
  <c r="C154" i="57"/>
  <c r="AB154" i="57" s="1"/>
  <c r="B154" i="57"/>
  <c r="H154" i="57" s="1"/>
  <c r="AC153" i="57"/>
  <c r="AD153" i="57" s="1"/>
  <c r="AB153" i="57"/>
  <c r="Z153" i="57"/>
  <c r="T153" i="57"/>
  <c r="Q153" i="57"/>
  <c r="C153" i="57"/>
  <c r="V153" i="57" s="1"/>
  <c r="B153" i="57"/>
  <c r="AL152" i="57"/>
  <c r="AH152" i="57"/>
  <c r="AC152" i="57"/>
  <c r="AD152" i="57" s="1"/>
  <c r="Q152" i="57"/>
  <c r="N152" i="57"/>
  <c r="L152" i="57"/>
  <c r="C152" i="57"/>
  <c r="B152" i="57"/>
  <c r="AC151" i="57"/>
  <c r="AD151" i="57" s="1"/>
  <c r="AB151" i="57"/>
  <c r="V151" i="57"/>
  <c r="T151" i="57"/>
  <c r="Q151" i="57"/>
  <c r="C151" i="57"/>
  <c r="Z151" i="57" s="1"/>
  <c r="B151" i="57"/>
  <c r="N151" i="57" s="1"/>
  <c r="AL150" i="57"/>
  <c r="AH150" i="57"/>
  <c r="AC150" i="57"/>
  <c r="AF150" i="57" s="1"/>
  <c r="Q150" i="57"/>
  <c r="R150" i="57" s="1"/>
  <c r="N150" i="57"/>
  <c r="L150" i="57"/>
  <c r="J150" i="57"/>
  <c r="F150" i="57"/>
  <c r="C150" i="57"/>
  <c r="AB150" i="57" s="1"/>
  <c r="B150" i="57"/>
  <c r="H150" i="57" s="1"/>
  <c r="AC149" i="57"/>
  <c r="AD149" i="57" s="1"/>
  <c r="X149" i="57"/>
  <c r="V149" i="57"/>
  <c r="T149" i="57"/>
  <c r="Q149" i="57"/>
  <c r="C149" i="57"/>
  <c r="AB149" i="57" s="1"/>
  <c r="B149" i="57"/>
  <c r="P149" i="57" s="1"/>
  <c r="AL148" i="57"/>
  <c r="AH148" i="57"/>
  <c r="AC148" i="57"/>
  <c r="AD148" i="57" s="1"/>
  <c r="Q148" i="57"/>
  <c r="C148" i="57"/>
  <c r="B148" i="57"/>
  <c r="L148" i="57" s="1"/>
  <c r="AC147" i="57"/>
  <c r="AD147" i="57" s="1"/>
  <c r="X147" i="57"/>
  <c r="V147" i="57"/>
  <c r="Q147" i="57"/>
  <c r="C147" i="57"/>
  <c r="B147" i="57"/>
  <c r="H147" i="57" s="1"/>
  <c r="AC146" i="57"/>
  <c r="AF146" i="57" s="1"/>
  <c r="Q146" i="57"/>
  <c r="C146" i="57"/>
  <c r="T146" i="57" s="1"/>
  <c r="B146" i="57"/>
  <c r="N146" i="57" s="1"/>
  <c r="AH145" i="57"/>
  <c r="AC145" i="57"/>
  <c r="T145" i="57"/>
  <c r="Q145" i="57"/>
  <c r="R145" i="57" s="1"/>
  <c r="P145" i="57"/>
  <c r="J145" i="57"/>
  <c r="H145" i="57"/>
  <c r="F145" i="57"/>
  <c r="C145" i="57"/>
  <c r="V145" i="57" s="1"/>
  <c r="B145" i="57"/>
  <c r="AH144" i="57"/>
  <c r="AC144" i="57"/>
  <c r="Q144" i="57"/>
  <c r="C144" i="57"/>
  <c r="Z144" i="57" s="1"/>
  <c r="B144" i="57"/>
  <c r="N144" i="57" s="1"/>
  <c r="AC143" i="57"/>
  <c r="AB143" i="57"/>
  <c r="X143" i="57"/>
  <c r="Q143" i="57"/>
  <c r="C143" i="57"/>
  <c r="Z143" i="57" s="1"/>
  <c r="B143" i="57"/>
  <c r="N143" i="57" s="1"/>
  <c r="AL142" i="57"/>
  <c r="AH142" i="57"/>
  <c r="AC142" i="57"/>
  <c r="Q142" i="57"/>
  <c r="AI142" i="57" s="1"/>
  <c r="AJ142" i="57" s="1"/>
  <c r="L142" i="57"/>
  <c r="J142" i="57"/>
  <c r="F142" i="57"/>
  <c r="C142" i="57"/>
  <c r="T142" i="57" s="1"/>
  <c r="B142" i="57"/>
  <c r="H142" i="57" s="1"/>
  <c r="AC141" i="57"/>
  <c r="V141" i="57"/>
  <c r="T141" i="57"/>
  <c r="Q141" i="57"/>
  <c r="R141" i="57" s="1"/>
  <c r="C141" i="57"/>
  <c r="AB141" i="57" s="1"/>
  <c r="B141" i="57"/>
  <c r="P141" i="57" s="1"/>
  <c r="AL140" i="57"/>
  <c r="AH140" i="57"/>
  <c r="AC140" i="57"/>
  <c r="AB140" i="57"/>
  <c r="Z140" i="57"/>
  <c r="X140" i="57"/>
  <c r="V140" i="57"/>
  <c r="T140" i="57"/>
  <c r="Q140" i="57"/>
  <c r="R140" i="57" s="1"/>
  <c r="N140" i="57"/>
  <c r="B140" i="57"/>
  <c r="L140" i="57" s="1"/>
  <c r="AH139" i="57"/>
  <c r="AC139" i="57"/>
  <c r="Q139" i="57"/>
  <c r="R139" i="57" s="1"/>
  <c r="P139" i="57"/>
  <c r="L139" i="57"/>
  <c r="H139" i="57"/>
  <c r="F139" i="57"/>
  <c r="C139" i="57"/>
  <c r="V139" i="57" s="1"/>
  <c r="B139" i="57"/>
  <c r="AL139" i="57" s="1"/>
  <c r="AC138" i="57"/>
  <c r="Q138" i="57"/>
  <c r="C138" i="57"/>
  <c r="V138" i="57" s="1"/>
  <c r="B138" i="57"/>
  <c r="L138" i="57" s="1"/>
  <c r="AC137" i="57"/>
  <c r="AD137" i="57" s="1"/>
  <c r="Q137" i="57"/>
  <c r="P137" i="57"/>
  <c r="N137" i="57"/>
  <c r="L137" i="57"/>
  <c r="C137" i="57"/>
  <c r="X137" i="57" s="1"/>
  <c r="B137" i="57"/>
  <c r="AL137" i="57" s="1"/>
  <c r="AC136" i="57"/>
  <c r="AD136" i="57" s="1"/>
  <c r="Z136" i="57"/>
  <c r="V136" i="57"/>
  <c r="Q136" i="57"/>
  <c r="C136" i="57"/>
  <c r="B136" i="57"/>
  <c r="AC135" i="57"/>
  <c r="Q135" i="57"/>
  <c r="R135" i="57" s="1"/>
  <c r="C135" i="57"/>
  <c r="X135" i="57" s="1"/>
  <c r="B135" i="57"/>
  <c r="P135" i="57" s="1"/>
  <c r="AC134" i="57"/>
  <c r="Q134" i="57"/>
  <c r="C134" i="57"/>
  <c r="V134" i="57" s="1"/>
  <c r="B134" i="57"/>
  <c r="P134" i="57" s="1"/>
  <c r="AL133" i="57"/>
  <c r="AH133" i="57"/>
  <c r="AC133" i="57"/>
  <c r="Q133" i="57"/>
  <c r="R133" i="57" s="1"/>
  <c r="P133" i="57"/>
  <c r="N133" i="57"/>
  <c r="L133" i="57"/>
  <c r="H133" i="57"/>
  <c r="F133" i="57"/>
  <c r="C133" i="57"/>
  <c r="X133" i="57" s="1"/>
  <c r="B133" i="57"/>
  <c r="AC132" i="57"/>
  <c r="Q132" i="57"/>
  <c r="R132" i="57" s="1"/>
  <c r="P132" i="57"/>
  <c r="C132" i="57"/>
  <c r="V132" i="57" s="1"/>
  <c r="B132" i="57"/>
  <c r="AC131" i="57"/>
  <c r="Z131" i="57"/>
  <c r="Q131" i="57"/>
  <c r="R131" i="57" s="1"/>
  <c r="P131" i="57"/>
  <c r="N131" i="57"/>
  <c r="C131" i="57"/>
  <c r="X131" i="57" s="1"/>
  <c r="B131" i="57"/>
  <c r="L131" i="57" s="1"/>
  <c r="E124" i="57"/>
  <c r="AC123" i="57"/>
  <c r="AD123" i="57" s="1"/>
  <c r="AB123" i="57"/>
  <c r="T123" i="57"/>
  <c r="Q123" i="57"/>
  <c r="C123" i="57"/>
  <c r="Z123" i="57" s="1"/>
  <c r="B123" i="57"/>
  <c r="AL123" i="57" s="1"/>
  <c r="AL122" i="57"/>
  <c r="AC122" i="57"/>
  <c r="AD122" i="57" s="1"/>
  <c r="AB122" i="57"/>
  <c r="Q122" i="57"/>
  <c r="C122" i="57"/>
  <c r="V122" i="57" s="1"/>
  <c r="B122" i="57"/>
  <c r="L122" i="57" s="1"/>
  <c r="AH121" i="57"/>
  <c r="AC121" i="57"/>
  <c r="Q121" i="57"/>
  <c r="P121" i="57"/>
  <c r="C121" i="57"/>
  <c r="AB121" i="57" s="1"/>
  <c r="B121" i="57"/>
  <c r="N121" i="57" s="1"/>
  <c r="AC120" i="57"/>
  <c r="AF120" i="57" s="1"/>
  <c r="Q120" i="57"/>
  <c r="C120" i="57"/>
  <c r="B120" i="57"/>
  <c r="P120" i="57" s="1"/>
  <c r="AC119" i="57"/>
  <c r="AD119" i="57" s="1"/>
  <c r="AB119" i="57"/>
  <c r="T119" i="57"/>
  <c r="Q119" i="57"/>
  <c r="C119" i="57"/>
  <c r="Z119" i="57" s="1"/>
  <c r="B119" i="57"/>
  <c r="AL119" i="57" s="1"/>
  <c r="AC118" i="57"/>
  <c r="AD118" i="57" s="1"/>
  <c r="AB118" i="57"/>
  <c r="Q118" i="57"/>
  <c r="C118" i="57"/>
  <c r="V118" i="57" s="1"/>
  <c r="B118" i="57"/>
  <c r="L118" i="57" s="1"/>
  <c r="AC117" i="57"/>
  <c r="Q117" i="57"/>
  <c r="C117" i="57"/>
  <c r="AB117" i="57" s="1"/>
  <c r="B117" i="57"/>
  <c r="L117" i="57" s="1"/>
  <c r="AC116" i="57"/>
  <c r="Q116" i="57"/>
  <c r="C116" i="57"/>
  <c r="B116" i="57"/>
  <c r="P116" i="57" s="1"/>
  <c r="AC115" i="57"/>
  <c r="AD115" i="57" s="1"/>
  <c r="AB115" i="57"/>
  <c r="T115" i="57"/>
  <c r="Q115" i="57"/>
  <c r="C115" i="57"/>
  <c r="Z115" i="57" s="1"/>
  <c r="B115" i="57"/>
  <c r="AL115" i="57" s="1"/>
  <c r="AC114" i="57"/>
  <c r="AD114" i="57" s="1"/>
  <c r="Q114" i="57"/>
  <c r="C114" i="57"/>
  <c r="V114" i="57" s="1"/>
  <c r="B114" i="57"/>
  <c r="H114" i="57" s="1"/>
  <c r="AH113" i="57"/>
  <c r="AC113" i="57"/>
  <c r="Q113" i="57"/>
  <c r="P113" i="57"/>
  <c r="N113" i="57"/>
  <c r="J113" i="57"/>
  <c r="H113" i="57"/>
  <c r="F113" i="57"/>
  <c r="C113" i="57"/>
  <c r="T113" i="57" s="1"/>
  <c r="B113" i="57"/>
  <c r="AL113" i="57" s="1"/>
  <c r="AC112" i="57"/>
  <c r="Q112" i="57"/>
  <c r="C112" i="57"/>
  <c r="AF112" i="57" s="1"/>
  <c r="B112" i="57"/>
  <c r="P112" i="57" s="1"/>
  <c r="AC111" i="57"/>
  <c r="AD111" i="57" s="1"/>
  <c r="Q111" i="57"/>
  <c r="C111" i="57"/>
  <c r="Z111" i="57" s="1"/>
  <c r="B111" i="57"/>
  <c r="AL111" i="57" s="1"/>
  <c r="AC110" i="57"/>
  <c r="AD110" i="57" s="1"/>
  <c r="Z110" i="57"/>
  <c r="X110" i="57"/>
  <c r="Q110" i="57"/>
  <c r="AI110" i="57" s="1"/>
  <c r="AJ110" i="57" s="1"/>
  <c r="L110" i="57"/>
  <c r="C110" i="57"/>
  <c r="V110" i="57" s="1"/>
  <c r="B110" i="57"/>
  <c r="H110" i="57" s="1"/>
  <c r="AH109" i="57"/>
  <c r="AC109" i="57"/>
  <c r="AD109" i="57" s="1"/>
  <c r="AB109" i="57"/>
  <c r="Z109" i="57"/>
  <c r="Q109" i="57"/>
  <c r="P109" i="57"/>
  <c r="N109" i="57"/>
  <c r="L109" i="57"/>
  <c r="J109" i="57"/>
  <c r="F109" i="57"/>
  <c r="C109" i="57"/>
  <c r="X109" i="57" s="1"/>
  <c r="B109" i="57"/>
  <c r="H109" i="57" s="1"/>
  <c r="AC108" i="57"/>
  <c r="Q108" i="57"/>
  <c r="C108" i="57"/>
  <c r="B108" i="57"/>
  <c r="P108" i="57" s="1"/>
  <c r="AC107" i="57"/>
  <c r="AD107" i="57" s="1"/>
  <c r="AB107" i="57"/>
  <c r="T107" i="57"/>
  <c r="Q107" i="57"/>
  <c r="P107" i="57"/>
  <c r="N107" i="57"/>
  <c r="F107" i="57"/>
  <c r="C107" i="57"/>
  <c r="Z107" i="57" s="1"/>
  <c r="B107" i="57"/>
  <c r="AL107" i="57" s="1"/>
  <c r="AC106" i="57"/>
  <c r="Z106" i="57"/>
  <c r="X106" i="57"/>
  <c r="Q106" i="57"/>
  <c r="L106" i="57"/>
  <c r="C106" i="57"/>
  <c r="V106" i="57" s="1"/>
  <c r="B106" i="57"/>
  <c r="H106" i="57" s="1"/>
  <c r="AH105" i="57"/>
  <c r="AC105" i="57"/>
  <c r="AD105" i="57" s="1"/>
  <c r="AB105" i="57"/>
  <c r="Z105" i="57"/>
  <c r="Q105" i="57"/>
  <c r="P105" i="57"/>
  <c r="N105" i="57"/>
  <c r="L105" i="57"/>
  <c r="J105" i="57"/>
  <c r="F105" i="57"/>
  <c r="C105" i="57"/>
  <c r="X105" i="57" s="1"/>
  <c r="B105" i="57"/>
  <c r="H105" i="57" s="1"/>
  <c r="AC104" i="57"/>
  <c r="X104" i="57"/>
  <c r="Q104" i="57"/>
  <c r="J104" i="57"/>
  <c r="C104" i="57"/>
  <c r="B104" i="57"/>
  <c r="AH103" i="57"/>
  <c r="AC103" i="57"/>
  <c r="AB103" i="57"/>
  <c r="T103" i="57"/>
  <c r="Q103" i="57"/>
  <c r="P103" i="57"/>
  <c r="F103" i="57"/>
  <c r="C103" i="57"/>
  <c r="Z103" i="57" s="1"/>
  <c r="B103" i="57"/>
  <c r="AL103" i="57" s="1"/>
  <c r="AC102" i="57"/>
  <c r="AD102" i="57" s="1"/>
  <c r="Z102" i="57"/>
  <c r="X102" i="57"/>
  <c r="Q102" i="57"/>
  <c r="C102" i="57"/>
  <c r="V102" i="57" s="1"/>
  <c r="B102" i="57"/>
  <c r="L102" i="57" s="1"/>
  <c r="AH101" i="57"/>
  <c r="AC101" i="57"/>
  <c r="AD101" i="57" s="1"/>
  <c r="Q101" i="57"/>
  <c r="P101" i="57"/>
  <c r="N101" i="57"/>
  <c r="C101" i="57"/>
  <c r="AB101" i="57" s="1"/>
  <c r="B101" i="57"/>
  <c r="L101" i="57" s="1"/>
  <c r="AC100" i="57"/>
  <c r="AF100" i="57" s="1"/>
  <c r="X100" i="57"/>
  <c r="Q100" i="57"/>
  <c r="C100" i="57"/>
  <c r="B100" i="57"/>
  <c r="AC99" i="57"/>
  <c r="AD99" i="57" s="1"/>
  <c r="AB99" i="57"/>
  <c r="Z99" i="57"/>
  <c r="X99" i="57"/>
  <c r="V99" i="57"/>
  <c r="T99" i="57"/>
  <c r="Q99" i="57"/>
  <c r="B99" i="57"/>
  <c r="AL99" i="57" s="1"/>
  <c r="AC98" i="57"/>
  <c r="V98" i="57"/>
  <c r="T98" i="57"/>
  <c r="Q98" i="57"/>
  <c r="R98" i="57" s="1"/>
  <c r="P98" i="57"/>
  <c r="H98" i="57"/>
  <c r="C98" i="57"/>
  <c r="AB98" i="57" s="1"/>
  <c r="B98" i="57"/>
  <c r="AH98" i="57" s="1"/>
  <c r="AC97" i="57"/>
  <c r="Z97" i="57"/>
  <c r="Q97" i="57"/>
  <c r="C97" i="57"/>
  <c r="B97" i="57"/>
  <c r="P97" i="57" s="1"/>
  <c r="AC96" i="57"/>
  <c r="Q96" i="57"/>
  <c r="C96" i="57"/>
  <c r="AB96" i="57" s="1"/>
  <c r="B96" i="57"/>
  <c r="P96" i="57" s="1"/>
  <c r="AC95" i="57"/>
  <c r="AF95" i="57" s="1"/>
  <c r="Q95" i="57"/>
  <c r="C95" i="57"/>
  <c r="AB95" i="57" s="1"/>
  <c r="B95" i="57"/>
  <c r="L95" i="57" s="1"/>
  <c r="AC94" i="57"/>
  <c r="AB94" i="57"/>
  <c r="Z94" i="57"/>
  <c r="V94" i="57"/>
  <c r="T94" i="57"/>
  <c r="Q94" i="57"/>
  <c r="R94" i="57" s="1"/>
  <c r="P94" i="57"/>
  <c r="C94" i="57"/>
  <c r="X94" i="57" s="1"/>
  <c r="B94" i="57"/>
  <c r="AH94" i="57" s="1"/>
  <c r="AL93" i="57"/>
  <c r="AH93" i="57"/>
  <c r="AC93" i="57"/>
  <c r="Q93" i="57"/>
  <c r="R93" i="57" s="1"/>
  <c r="N93" i="57"/>
  <c r="J93" i="57"/>
  <c r="H93" i="57"/>
  <c r="F93" i="57"/>
  <c r="C93" i="57"/>
  <c r="Z93" i="57" s="1"/>
  <c r="B93" i="57"/>
  <c r="P93" i="57" s="1"/>
  <c r="AC92" i="57"/>
  <c r="AD92" i="57" s="1"/>
  <c r="Q92" i="57"/>
  <c r="C92" i="57"/>
  <c r="AB92" i="57" s="1"/>
  <c r="B92" i="57"/>
  <c r="AL91" i="57"/>
  <c r="AC91" i="57"/>
  <c r="Q91" i="57"/>
  <c r="P91" i="57"/>
  <c r="N91" i="57"/>
  <c r="L91" i="57"/>
  <c r="C91" i="57"/>
  <c r="AB91" i="57" s="1"/>
  <c r="B91" i="57"/>
  <c r="AC90" i="57"/>
  <c r="V90" i="57"/>
  <c r="T90" i="57"/>
  <c r="Q90" i="57"/>
  <c r="C90" i="57"/>
  <c r="X90" i="57" s="1"/>
  <c r="B90" i="57"/>
  <c r="AH90" i="57" s="1"/>
  <c r="E82" i="57"/>
  <c r="AC81" i="57"/>
  <c r="AD81" i="57" s="1"/>
  <c r="Q81" i="57"/>
  <c r="C81" i="57"/>
  <c r="B81" i="57"/>
  <c r="P81" i="57" s="1"/>
  <c r="AC80" i="57"/>
  <c r="Q80" i="57"/>
  <c r="C80" i="57"/>
  <c r="AB80" i="57" s="1"/>
  <c r="B80" i="57"/>
  <c r="N80" i="57" s="1"/>
  <c r="AC79" i="57"/>
  <c r="AB79" i="57"/>
  <c r="Z79" i="57"/>
  <c r="X79" i="57"/>
  <c r="T79" i="57"/>
  <c r="Q79" i="57"/>
  <c r="P79" i="57"/>
  <c r="C79" i="57"/>
  <c r="AF79" i="57" s="1"/>
  <c r="B79" i="57"/>
  <c r="AL79" i="57" s="1"/>
  <c r="AC78" i="57"/>
  <c r="AB78" i="57"/>
  <c r="Z78" i="57"/>
  <c r="Q78" i="57"/>
  <c r="C78" i="57"/>
  <c r="B78" i="57"/>
  <c r="J78" i="57" s="1"/>
  <c r="AH77" i="57"/>
  <c r="AC77" i="57"/>
  <c r="AD77" i="57" s="1"/>
  <c r="Q77" i="57"/>
  <c r="R77" i="57" s="1"/>
  <c r="C77" i="57"/>
  <c r="T77" i="57" s="1"/>
  <c r="B77" i="57"/>
  <c r="N77" i="57" s="1"/>
  <c r="AL76" i="57"/>
  <c r="AH76" i="57"/>
  <c r="AC76" i="57"/>
  <c r="AB76" i="57"/>
  <c r="Q76" i="57"/>
  <c r="P76" i="57"/>
  <c r="N76" i="57"/>
  <c r="L76" i="57"/>
  <c r="J76" i="57"/>
  <c r="C76" i="57"/>
  <c r="Z76" i="57" s="1"/>
  <c r="B76" i="57"/>
  <c r="H76" i="57" s="1"/>
  <c r="AC75" i="57"/>
  <c r="AD75" i="57" s="1"/>
  <c r="Z75" i="57"/>
  <c r="T75" i="57"/>
  <c r="Q75" i="57"/>
  <c r="C75" i="57"/>
  <c r="AB75" i="57" s="1"/>
  <c r="B75" i="57"/>
  <c r="AC74" i="57"/>
  <c r="AD74" i="57" s="1"/>
  <c r="Q74" i="57"/>
  <c r="R74" i="57" s="1"/>
  <c r="P74" i="57"/>
  <c r="N74" i="57"/>
  <c r="C74" i="57"/>
  <c r="Z74" i="57" s="1"/>
  <c r="B74" i="57"/>
  <c r="L74" i="57" s="1"/>
  <c r="AC73" i="57"/>
  <c r="Q73" i="57"/>
  <c r="R73" i="57" s="1"/>
  <c r="C73" i="57"/>
  <c r="B73" i="57"/>
  <c r="P73" i="57" s="1"/>
  <c r="AC72" i="57"/>
  <c r="Q72" i="57"/>
  <c r="C72" i="57"/>
  <c r="B72" i="57"/>
  <c r="AC71" i="57"/>
  <c r="Z71" i="57"/>
  <c r="X71" i="57"/>
  <c r="T71" i="57"/>
  <c r="Q71" i="57"/>
  <c r="C71" i="57"/>
  <c r="AB71" i="57" s="1"/>
  <c r="B71" i="57"/>
  <c r="P71" i="57" s="1"/>
  <c r="AC70" i="57"/>
  <c r="AB70" i="57"/>
  <c r="Q70" i="57"/>
  <c r="C70" i="57"/>
  <c r="Z70" i="57" s="1"/>
  <c r="B70" i="57"/>
  <c r="J70" i="57" s="1"/>
  <c r="AH69" i="57"/>
  <c r="AC69" i="57"/>
  <c r="Q69" i="57"/>
  <c r="C69" i="57"/>
  <c r="T69" i="57" s="1"/>
  <c r="B69" i="57"/>
  <c r="N69" i="57" s="1"/>
  <c r="AL68" i="57"/>
  <c r="AC68" i="57"/>
  <c r="Q68" i="57"/>
  <c r="P68" i="57"/>
  <c r="C68" i="57"/>
  <c r="AB68" i="57" s="1"/>
  <c r="B68" i="57"/>
  <c r="AH68" i="57" s="1"/>
  <c r="AL67" i="57"/>
  <c r="AC67" i="57"/>
  <c r="Q67" i="57"/>
  <c r="C67" i="57"/>
  <c r="B67" i="57"/>
  <c r="AC66" i="57"/>
  <c r="Q66" i="57"/>
  <c r="C66" i="57"/>
  <c r="Z66" i="57" s="1"/>
  <c r="B66" i="57"/>
  <c r="AC65" i="57"/>
  <c r="X65" i="57"/>
  <c r="Q65" i="57"/>
  <c r="R65" i="57" s="1"/>
  <c r="N65" i="57"/>
  <c r="L65" i="57"/>
  <c r="C65" i="57"/>
  <c r="B65" i="57"/>
  <c r="P65" i="57" s="1"/>
  <c r="AH64" i="57"/>
  <c r="AC64" i="57"/>
  <c r="AD64" i="57" s="1"/>
  <c r="Q64" i="57"/>
  <c r="R64" i="57" s="1"/>
  <c r="C64" i="57"/>
  <c r="T64" i="57" s="1"/>
  <c r="B64" i="57"/>
  <c r="P64" i="57" s="1"/>
  <c r="AC63" i="57"/>
  <c r="X63" i="57"/>
  <c r="Q63" i="57"/>
  <c r="C63" i="57"/>
  <c r="T63" i="57" s="1"/>
  <c r="B63" i="57"/>
  <c r="L63" i="57" s="1"/>
  <c r="AC62" i="57"/>
  <c r="Q62" i="57"/>
  <c r="P62" i="57"/>
  <c r="L62" i="57"/>
  <c r="J62" i="57"/>
  <c r="F62" i="57"/>
  <c r="C62" i="57"/>
  <c r="B62" i="57"/>
  <c r="N62" i="57" s="1"/>
  <c r="AC61" i="57"/>
  <c r="Q61" i="57"/>
  <c r="C61" i="57"/>
  <c r="X61" i="57" s="1"/>
  <c r="B61" i="57"/>
  <c r="AL60" i="57"/>
  <c r="AC60" i="57"/>
  <c r="Q60" i="57"/>
  <c r="R60" i="57" s="1"/>
  <c r="P60" i="57"/>
  <c r="N60" i="57"/>
  <c r="C60" i="57"/>
  <c r="AB60" i="57" s="1"/>
  <c r="B60" i="57"/>
  <c r="AH60" i="57" s="1"/>
  <c r="AL59" i="57"/>
  <c r="AH59" i="57"/>
  <c r="AC59" i="57"/>
  <c r="Q59" i="57"/>
  <c r="P59" i="57"/>
  <c r="N59" i="57"/>
  <c r="J59" i="57"/>
  <c r="H59" i="57"/>
  <c r="C59" i="57"/>
  <c r="AB59" i="57" s="1"/>
  <c r="B59" i="57"/>
  <c r="L59" i="57" s="1"/>
  <c r="AL58" i="57"/>
  <c r="AC58" i="57"/>
  <c r="Q58" i="57"/>
  <c r="C58" i="57"/>
  <c r="X58" i="57" s="1"/>
  <c r="B58" i="57"/>
  <c r="F58" i="57" s="1"/>
  <c r="AC57" i="57"/>
  <c r="AD57" i="57" s="1"/>
  <c r="AB57" i="57"/>
  <c r="Z57" i="57"/>
  <c r="X57" i="57"/>
  <c r="T57" i="57"/>
  <c r="Q57" i="57"/>
  <c r="B57" i="57"/>
  <c r="P57" i="57" s="1"/>
  <c r="AC56" i="57"/>
  <c r="AD56" i="57" s="1"/>
  <c r="Q56" i="57"/>
  <c r="C56" i="57"/>
  <c r="X56" i="57" s="1"/>
  <c r="B56" i="57"/>
  <c r="N56" i="57" s="1"/>
  <c r="AH55" i="57"/>
  <c r="AC55" i="57"/>
  <c r="Q55" i="57"/>
  <c r="L55" i="57"/>
  <c r="C55" i="57"/>
  <c r="AB55" i="57" s="1"/>
  <c r="B55" i="57"/>
  <c r="J55" i="57" s="1"/>
  <c r="AC54" i="57"/>
  <c r="AD54" i="57" s="1"/>
  <c r="T54" i="57"/>
  <c r="Q54" i="57"/>
  <c r="C54" i="57"/>
  <c r="B54" i="57"/>
  <c r="N54" i="57" s="1"/>
  <c r="AH53" i="57"/>
  <c r="AC53" i="57"/>
  <c r="Q53" i="57"/>
  <c r="R53" i="57" s="1"/>
  <c r="P53" i="57"/>
  <c r="N53" i="57"/>
  <c r="L53" i="57"/>
  <c r="H53" i="57"/>
  <c r="F53" i="57"/>
  <c r="C53" i="57"/>
  <c r="X53" i="57" s="1"/>
  <c r="B53" i="57"/>
  <c r="AL53" i="57" s="1"/>
  <c r="AC52" i="57"/>
  <c r="AD52" i="57" s="1"/>
  <c r="AB52" i="57"/>
  <c r="Z52" i="57"/>
  <c r="X52" i="57"/>
  <c r="T52" i="57"/>
  <c r="Q52" i="57"/>
  <c r="C52" i="57"/>
  <c r="B52" i="57"/>
  <c r="J52" i="57" s="1"/>
  <c r="AC51" i="57"/>
  <c r="Q51" i="57"/>
  <c r="C51" i="57"/>
  <c r="AB51" i="57" s="1"/>
  <c r="B51" i="57"/>
  <c r="L51" i="57" s="1"/>
  <c r="AC50" i="57"/>
  <c r="Q50" i="57"/>
  <c r="C50" i="57"/>
  <c r="AB50" i="57" s="1"/>
  <c r="B50" i="57"/>
  <c r="P50" i="57" s="1"/>
  <c r="AC49" i="57"/>
  <c r="Q49" i="57"/>
  <c r="R49" i="57" s="1"/>
  <c r="P49" i="57"/>
  <c r="C49" i="57"/>
  <c r="Z49" i="57" s="1"/>
  <c r="B49" i="57"/>
  <c r="AL49" i="57" s="1"/>
  <c r="AC48" i="57"/>
  <c r="AD48" i="57" s="1"/>
  <c r="Q48" i="57"/>
  <c r="C48" i="57"/>
  <c r="AB48" i="57" s="1"/>
  <c r="B48" i="57"/>
  <c r="AK39" i="57"/>
  <c r="AG39" i="57"/>
  <c r="AH39" i="57" s="1"/>
  <c r="AE39" i="57"/>
  <c r="AA39" i="57"/>
  <c r="Y39" i="57"/>
  <c r="W39" i="57"/>
  <c r="U39" i="57"/>
  <c r="S39" i="57"/>
  <c r="O39" i="57"/>
  <c r="M39" i="57"/>
  <c r="K39" i="57"/>
  <c r="I39" i="57"/>
  <c r="G39" i="57"/>
  <c r="E39" i="57"/>
  <c r="C39" i="57"/>
  <c r="B39" i="57"/>
  <c r="AK38" i="57"/>
  <c r="AG38" i="57"/>
  <c r="AE38" i="57"/>
  <c r="AA38" i="57"/>
  <c r="Y38" i="57"/>
  <c r="W38" i="57"/>
  <c r="U38" i="57"/>
  <c r="S38" i="57"/>
  <c r="O38" i="57"/>
  <c r="M38" i="57"/>
  <c r="K38" i="57"/>
  <c r="I38" i="57"/>
  <c r="G38" i="57"/>
  <c r="E38" i="57"/>
  <c r="C38" i="57"/>
  <c r="B38" i="57"/>
  <c r="AK37" i="57"/>
  <c r="AG37" i="57"/>
  <c r="AH37" i="57" s="1"/>
  <c r="AE37" i="57"/>
  <c r="AA37" i="57"/>
  <c r="Y37" i="57"/>
  <c r="W37" i="57"/>
  <c r="U37" i="57"/>
  <c r="S37" i="57"/>
  <c r="O37" i="57"/>
  <c r="M37" i="57"/>
  <c r="K37" i="57"/>
  <c r="I37" i="57"/>
  <c r="G37" i="57"/>
  <c r="E37" i="57"/>
  <c r="C37" i="57"/>
  <c r="B37" i="57"/>
  <c r="AK36" i="57"/>
  <c r="AL36" i="57" s="1"/>
  <c r="AG36" i="57"/>
  <c r="AE36" i="57"/>
  <c r="AA36" i="57"/>
  <c r="Y36" i="57"/>
  <c r="W36" i="57"/>
  <c r="U36" i="57"/>
  <c r="S36" i="57"/>
  <c r="O36" i="57"/>
  <c r="M36" i="57"/>
  <c r="N36" i="57" s="1"/>
  <c r="K36" i="57"/>
  <c r="I36" i="57"/>
  <c r="G36" i="57"/>
  <c r="E36" i="57"/>
  <c r="C36" i="57"/>
  <c r="B36" i="57"/>
  <c r="AK35" i="57"/>
  <c r="AG35" i="57"/>
  <c r="AH35" i="57" s="1"/>
  <c r="AE35" i="57"/>
  <c r="AA35" i="57"/>
  <c r="Y35" i="57"/>
  <c r="W35" i="57"/>
  <c r="U35" i="57"/>
  <c r="S35" i="57"/>
  <c r="O35" i="57"/>
  <c r="M35" i="57"/>
  <c r="K35" i="57"/>
  <c r="I35" i="57"/>
  <c r="G35" i="57"/>
  <c r="E35" i="57"/>
  <c r="C35" i="57"/>
  <c r="B35" i="57"/>
  <c r="AK34" i="57"/>
  <c r="AL34" i="57" s="1"/>
  <c r="AG34" i="57"/>
  <c r="AH34" i="57" s="1"/>
  <c r="AE34" i="57"/>
  <c r="AA34" i="57"/>
  <c r="Y34" i="57"/>
  <c r="W34" i="57"/>
  <c r="U34" i="57"/>
  <c r="S34" i="57"/>
  <c r="O34" i="57"/>
  <c r="M34" i="57"/>
  <c r="K34" i="57"/>
  <c r="I34" i="57"/>
  <c r="G34" i="57"/>
  <c r="E34" i="57"/>
  <c r="C34" i="57"/>
  <c r="B34" i="57"/>
  <c r="AK33" i="57"/>
  <c r="AL33" i="57" s="1"/>
  <c r="AG33" i="57"/>
  <c r="AE33" i="57"/>
  <c r="AA33" i="57"/>
  <c r="Y33" i="57"/>
  <c r="W33" i="57"/>
  <c r="U33" i="57"/>
  <c r="S33" i="57"/>
  <c r="O33" i="57"/>
  <c r="M33" i="57"/>
  <c r="K33" i="57"/>
  <c r="I33" i="57"/>
  <c r="G33" i="57"/>
  <c r="E33" i="57"/>
  <c r="C33" i="57"/>
  <c r="B33" i="57"/>
  <c r="AK32" i="57"/>
  <c r="AL32" i="57" s="1"/>
  <c r="AG32" i="57"/>
  <c r="AE32" i="57"/>
  <c r="AA32" i="57"/>
  <c r="Y32" i="57"/>
  <c r="W32" i="57"/>
  <c r="U32" i="57"/>
  <c r="S32" i="57"/>
  <c r="O32" i="57"/>
  <c r="M32" i="57"/>
  <c r="K32" i="57"/>
  <c r="I32" i="57"/>
  <c r="G32" i="57"/>
  <c r="C32" i="57"/>
  <c r="B32" i="57"/>
  <c r="AK31" i="57"/>
  <c r="AL31" i="57" s="1"/>
  <c r="AG31" i="57"/>
  <c r="AE31" i="57"/>
  <c r="AA31" i="57"/>
  <c r="Y31" i="57"/>
  <c r="W31" i="57"/>
  <c r="U31" i="57"/>
  <c r="V31" i="57" s="1"/>
  <c r="S31" i="57"/>
  <c r="O31" i="57"/>
  <c r="M31" i="57"/>
  <c r="K31" i="57"/>
  <c r="I31" i="57"/>
  <c r="G31" i="57"/>
  <c r="E31" i="57"/>
  <c r="C31" i="57"/>
  <c r="B31" i="57"/>
  <c r="AK30" i="57"/>
  <c r="AL30" i="57" s="1"/>
  <c r="AG30" i="57"/>
  <c r="AE30" i="57"/>
  <c r="AA30" i="57"/>
  <c r="Y30" i="57"/>
  <c r="W30" i="57"/>
  <c r="U30" i="57"/>
  <c r="S30" i="57"/>
  <c r="O30" i="57"/>
  <c r="M30" i="57"/>
  <c r="K30" i="57"/>
  <c r="I30" i="57"/>
  <c r="G30" i="57"/>
  <c r="E30" i="57"/>
  <c r="C30" i="57"/>
  <c r="B30" i="57"/>
  <c r="AK29" i="57"/>
  <c r="AL29" i="57" s="1"/>
  <c r="AG29" i="57"/>
  <c r="AE29" i="57"/>
  <c r="AA29" i="57"/>
  <c r="Y29" i="57"/>
  <c r="W29" i="57"/>
  <c r="U29" i="57"/>
  <c r="V29" i="57" s="1"/>
  <c r="S29" i="57"/>
  <c r="O29" i="57"/>
  <c r="M29" i="57"/>
  <c r="K29" i="57"/>
  <c r="I29" i="57"/>
  <c r="G29" i="57"/>
  <c r="E29" i="57"/>
  <c r="C29" i="57"/>
  <c r="B29" i="57"/>
  <c r="AK28" i="57"/>
  <c r="AL28" i="57" s="1"/>
  <c r="AG28" i="57"/>
  <c r="AE28" i="57"/>
  <c r="AA28" i="57"/>
  <c r="Y28" i="57"/>
  <c r="W28" i="57"/>
  <c r="U28" i="57"/>
  <c r="S28" i="57"/>
  <c r="O28" i="57"/>
  <c r="M28" i="57"/>
  <c r="K28" i="57"/>
  <c r="I28" i="57"/>
  <c r="G28" i="57"/>
  <c r="E28" i="57"/>
  <c r="C28" i="57"/>
  <c r="B28" i="57"/>
  <c r="AK27" i="57"/>
  <c r="AL27" i="57" s="1"/>
  <c r="AG27" i="57"/>
  <c r="AE27" i="57"/>
  <c r="AA27" i="57"/>
  <c r="Y27" i="57"/>
  <c r="W27" i="57"/>
  <c r="U27" i="57"/>
  <c r="V27" i="57" s="1"/>
  <c r="S27" i="57"/>
  <c r="O27" i="57"/>
  <c r="M27" i="57"/>
  <c r="K27" i="57"/>
  <c r="I27" i="57"/>
  <c r="G27" i="57"/>
  <c r="E27" i="57"/>
  <c r="C27" i="57"/>
  <c r="B27" i="57"/>
  <c r="AK26" i="57"/>
  <c r="AL26" i="57" s="1"/>
  <c r="AG26" i="57"/>
  <c r="AE26" i="57"/>
  <c r="AA26" i="57"/>
  <c r="Y26" i="57"/>
  <c r="W26" i="57"/>
  <c r="U26" i="57"/>
  <c r="V26" i="57" s="1"/>
  <c r="S26" i="57"/>
  <c r="O26" i="57"/>
  <c r="M26" i="57"/>
  <c r="K26" i="57"/>
  <c r="I26" i="57"/>
  <c r="G26" i="57"/>
  <c r="E26" i="57"/>
  <c r="C26" i="57"/>
  <c r="B26" i="57"/>
  <c r="AK25" i="57"/>
  <c r="AL25" i="57" s="1"/>
  <c r="AG25" i="57"/>
  <c r="AE25" i="57"/>
  <c r="AA25" i="57"/>
  <c r="Y25" i="57"/>
  <c r="W25" i="57"/>
  <c r="U25" i="57"/>
  <c r="V25" i="57" s="1"/>
  <c r="S25" i="57"/>
  <c r="O25" i="57"/>
  <c r="M25" i="57"/>
  <c r="K25" i="57"/>
  <c r="I25" i="57"/>
  <c r="G25" i="57"/>
  <c r="E25" i="57"/>
  <c r="C25" i="57"/>
  <c r="B25" i="57"/>
  <c r="AK24" i="57"/>
  <c r="AL24" i="57" s="1"/>
  <c r="AG24" i="57"/>
  <c r="AE24" i="57"/>
  <c r="AA24" i="57"/>
  <c r="Y24" i="57"/>
  <c r="W24" i="57"/>
  <c r="U24" i="57"/>
  <c r="S24" i="57"/>
  <c r="O24" i="57"/>
  <c r="M24" i="57"/>
  <c r="K24" i="57"/>
  <c r="I24" i="57"/>
  <c r="G24" i="57"/>
  <c r="C24" i="57"/>
  <c r="B24" i="57"/>
  <c r="AK23" i="57"/>
  <c r="AL23" i="57" s="1"/>
  <c r="AG23" i="57"/>
  <c r="AE23" i="57"/>
  <c r="AA23" i="57"/>
  <c r="Y23" i="57"/>
  <c r="Z23" i="57" s="1"/>
  <c r="W23" i="57"/>
  <c r="U23" i="57"/>
  <c r="S23" i="57"/>
  <c r="O23" i="57"/>
  <c r="M23" i="57"/>
  <c r="K23" i="57"/>
  <c r="I23" i="57"/>
  <c r="J23" i="57" s="1"/>
  <c r="G23" i="57"/>
  <c r="E23" i="57"/>
  <c r="C23" i="57"/>
  <c r="B23" i="57"/>
  <c r="AK22" i="57"/>
  <c r="AL22" i="57" s="1"/>
  <c r="AG22" i="57"/>
  <c r="AE22" i="57"/>
  <c r="AA22" i="57"/>
  <c r="Y22" i="57"/>
  <c r="Z22" i="57" s="1"/>
  <c r="W22" i="57"/>
  <c r="U22" i="57"/>
  <c r="S22" i="57"/>
  <c r="O22" i="57"/>
  <c r="M22" i="57"/>
  <c r="K22" i="57"/>
  <c r="I22" i="57"/>
  <c r="J22" i="57" s="1"/>
  <c r="G22" i="57"/>
  <c r="E22" i="57"/>
  <c r="C22" i="57"/>
  <c r="B22" i="57"/>
  <c r="AK21" i="57"/>
  <c r="AL21" i="57" s="1"/>
  <c r="AG21" i="57"/>
  <c r="AE21" i="57"/>
  <c r="AA21" i="57"/>
  <c r="Y21" i="57"/>
  <c r="Z21" i="57" s="1"/>
  <c r="W21" i="57"/>
  <c r="U21" i="57"/>
  <c r="S21" i="57"/>
  <c r="O21" i="57"/>
  <c r="M21" i="57"/>
  <c r="K21" i="57"/>
  <c r="I21" i="57"/>
  <c r="J21" i="57" s="1"/>
  <c r="G21" i="57"/>
  <c r="E21" i="57"/>
  <c r="C21" i="57"/>
  <c r="B21" i="57"/>
  <c r="AK20" i="57"/>
  <c r="AL20" i="57" s="1"/>
  <c r="AG20" i="57"/>
  <c r="AE20" i="57"/>
  <c r="AA20" i="57"/>
  <c r="Y20" i="57"/>
  <c r="Z20" i="57" s="1"/>
  <c r="W20" i="57"/>
  <c r="U20" i="57"/>
  <c r="S20" i="57"/>
  <c r="O20" i="57"/>
  <c r="M20" i="57"/>
  <c r="K20" i="57"/>
  <c r="I20" i="57"/>
  <c r="J20" i="57" s="1"/>
  <c r="G20" i="57"/>
  <c r="E20" i="57"/>
  <c r="C20" i="57"/>
  <c r="B20" i="57"/>
  <c r="AK19" i="57"/>
  <c r="AL19" i="57" s="1"/>
  <c r="AG19" i="57"/>
  <c r="AE19" i="57"/>
  <c r="AA19" i="57"/>
  <c r="Y19" i="57"/>
  <c r="Z19" i="57" s="1"/>
  <c r="W19" i="57"/>
  <c r="U19" i="57"/>
  <c r="S19" i="57"/>
  <c r="O19" i="57"/>
  <c r="M19" i="57"/>
  <c r="K19" i="57"/>
  <c r="I19" i="57"/>
  <c r="J19" i="57" s="1"/>
  <c r="G19" i="57"/>
  <c r="E19" i="57"/>
  <c r="C19" i="57"/>
  <c r="B19" i="57"/>
  <c r="AK18" i="57"/>
  <c r="AL18" i="57" s="1"/>
  <c r="AG18" i="57"/>
  <c r="AE18" i="57"/>
  <c r="AA18" i="57"/>
  <c r="Y18" i="57"/>
  <c r="Z18" i="57" s="1"/>
  <c r="W18" i="57"/>
  <c r="U18" i="57"/>
  <c r="S18" i="57"/>
  <c r="O18" i="57"/>
  <c r="M18" i="57"/>
  <c r="K18" i="57"/>
  <c r="I18" i="57"/>
  <c r="J18" i="57" s="1"/>
  <c r="G18" i="57"/>
  <c r="E18" i="57"/>
  <c r="C18" i="57"/>
  <c r="B18" i="57"/>
  <c r="AK17" i="57"/>
  <c r="AL17" i="57" s="1"/>
  <c r="AG17" i="57"/>
  <c r="AE17" i="57"/>
  <c r="AA17" i="57"/>
  <c r="Y17" i="57"/>
  <c r="Z17" i="57" s="1"/>
  <c r="W17" i="57"/>
  <c r="U17" i="57"/>
  <c r="S17" i="57"/>
  <c r="O17" i="57"/>
  <c r="M17" i="57"/>
  <c r="K17" i="57"/>
  <c r="I17" i="57"/>
  <c r="J17" i="57" s="1"/>
  <c r="G17" i="57"/>
  <c r="E17" i="57"/>
  <c r="C17" i="57"/>
  <c r="B17" i="57"/>
  <c r="AK16" i="57"/>
  <c r="AL16" i="57" s="1"/>
  <c r="AG16" i="57"/>
  <c r="AE16" i="57"/>
  <c r="AA16" i="57"/>
  <c r="Y16" i="57"/>
  <c r="Z16" i="57" s="1"/>
  <c r="W16" i="57"/>
  <c r="U16" i="57"/>
  <c r="S16" i="57"/>
  <c r="O16" i="57"/>
  <c r="M16" i="57"/>
  <c r="K16" i="57"/>
  <c r="I16" i="57"/>
  <c r="J16" i="57" s="1"/>
  <c r="G16" i="57"/>
  <c r="C16" i="57"/>
  <c r="B16" i="57"/>
  <c r="AK15" i="57"/>
  <c r="AL15" i="57" s="1"/>
  <c r="AG15" i="57"/>
  <c r="AE15" i="57"/>
  <c r="AA15" i="57"/>
  <c r="AB15" i="57" s="1"/>
  <c r="Y15" i="57"/>
  <c r="Z15" i="57" s="1"/>
  <c r="W15" i="57"/>
  <c r="X15" i="57" s="1"/>
  <c r="U15" i="57"/>
  <c r="V15" i="57" s="1"/>
  <c r="S15" i="57"/>
  <c r="T15" i="57" s="1"/>
  <c r="O15" i="57"/>
  <c r="M15" i="57"/>
  <c r="N15" i="57" s="1"/>
  <c r="K15" i="57"/>
  <c r="I15" i="57"/>
  <c r="J15" i="57" s="1"/>
  <c r="G15" i="57"/>
  <c r="E15" i="57"/>
  <c r="B15" i="57"/>
  <c r="AK14" i="57"/>
  <c r="AG14" i="57"/>
  <c r="AE14" i="57"/>
  <c r="AA14" i="57"/>
  <c r="Y14" i="57"/>
  <c r="W14" i="57"/>
  <c r="U14" i="57"/>
  <c r="S14" i="57"/>
  <c r="O14" i="57"/>
  <c r="P14" i="57" s="1"/>
  <c r="M14" i="57"/>
  <c r="N14" i="57" s="1"/>
  <c r="K14" i="57"/>
  <c r="L14" i="57" s="1"/>
  <c r="I14" i="57"/>
  <c r="G14" i="57"/>
  <c r="H14" i="57" s="1"/>
  <c r="E14" i="57"/>
  <c r="C14" i="57"/>
  <c r="B14" i="57"/>
  <c r="AK13" i="57"/>
  <c r="AL13" i="57" s="1"/>
  <c r="AG13" i="57"/>
  <c r="AE13" i="57"/>
  <c r="AA13" i="57"/>
  <c r="Y13" i="57"/>
  <c r="W13" i="57"/>
  <c r="X13" i="57" s="1"/>
  <c r="U13" i="57"/>
  <c r="S13" i="57"/>
  <c r="O13" i="57"/>
  <c r="P13" i="57" s="1"/>
  <c r="M13" i="57"/>
  <c r="K13" i="57"/>
  <c r="L13" i="57" s="1"/>
  <c r="I13" i="57"/>
  <c r="G13" i="57"/>
  <c r="H13" i="57" s="1"/>
  <c r="E13" i="57"/>
  <c r="C13" i="57"/>
  <c r="B13" i="57"/>
  <c r="AK12" i="57"/>
  <c r="AL12" i="57" s="1"/>
  <c r="AG12" i="57"/>
  <c r="AE12" i="57"/>
  <c r="AA12" i="57"/>
  <c r="Y12" i="57"/>
  <c r="W12" i="57"/>
  <c r="U12" i="57"/>
  <c r="S12" i="57"/>
  <c r="O12" i="57"/>
  <c r="P12" i="57" s="1"/>
  <c r="M12" i="57"/>
  <c r="K12" i="57"/>
  <c r="L12" i="57" s="1"/>
  <c r="I12" i="57"/>
  <c r="G12" i="57"/>
  <c r="H12" i="57" s="1"/>
  <c r="E12" i="57"/>
  <c r="C12" i="57"/>
  <c r="B12" i="57"/>
  <c r="AK11" i="57"/>
  <c r="AL11" i="57" s="1"/>
  <c r="AG11" i="57"/>
  <c r="AE11" i="57"/>
  <c r="AA11" i="57"/>
  <c r="Y11" i="57"/>
  <c r="W11" i="57"/>
  <c r="X11" i="57" s="1"/>
  <c r="U11" i="57"/>
  <c r="S11" i="57"/>
  <c r="O11" i="57"/>
  <c r="P11" i="57" s="1"/>
  <c r="M11" i="57"/>
  <c r="K11" i="57"/>
  <c r="L11" i="57" s="1"/>
  <c r="I11" i="57"/>
  <c r="G11" i="57"/>
  <c r="H11" i="57" s="1"/>
  <c r="E11" i="57"/>
  <c r="C11" i="57"/>
  <c r="B11" i="57"/>
  <c r="AK10" i="57"/>
  <c r="AL10" i="57" s="1"/>
  <c r="AG10" i="57"/>
  <c r="AE10" i="57"/>
  <c r="AA10" i="57"/>
  <c r="Y10" i="57"/>
  <c r="W10" i="57"/>
  <c r="U10" i="57"/>
  <c r="S10" i="57"/>
  <c r="O10" i="57"/>
  <c r="P10" i="57" s="1"/>
  <c r="M10" i="57"/>
  <c r="K10" i="57"/>
  <c r="L10" i="57" s="1"/>
  <c r="I10" i="57"/>
  <c r="G10" i="57"/>
  <c r="E10" i="57"/>
  <c r="C10" i="57"/>
  <c r="B10" i="57"/>
  <c r="AK9" i="57"/>
  <c r="AL9" i="57" s="1"/>
  <c r="AG9" i="57"/>
  <c r="AE9" i="57"/>
  <c r="AA9" i="57"/>
  <c r="Y9" i="57"/>
  <c r="W9" i="57"/>
  <c r="X9" i="57" s="1"/>
  <c r="U9" i="57"/>
  <c r="S9" i="57"/>
  <c r="O9" i="57"/>
  <c r="P9" i="57" s="1"/>
  <c r="M9" i="57"/>
  <c r="K9" i="57"/>
  <c r="L9" i="57" s="1"/>
  <c r="I9" i="57"/>
  <c r="G9" i="57"/>
  <c r="H9" i="57" s="1"/>
  <c r="E9" i="57"/>
  <c r="C9" i="57"/>
  <c r="B9" i="57"/>
  <c r="AK8" i="57"/>
  <c r="AG8" i="57"/>
  <c r="AE8" i="57"/>
  <c r="AA8" i="57"/>
  <c r="Y8" i="57"/>
  <c r="W8" i="57"/>
  <c r="U8" i="57"/>
  <c r="S8" i="57"/>
  <c r="O8" i="57"/>
  <c r="M8" i="57"/>
  <c r="K8" i="57"/>
  <c r="L8" i="57" s="1"/>
  <c r="I8" i="57"/>
  <c r="G8" i="57"/>
  <c r="C8" i="57"/>
  <c r="B8" i="57"/>
  <c r="AK7" i="57"/>
  <c r="AG7" i="57"/>
  <c r="AE7" i="57"/>
  <c r="AA7" i="57"/>
  <c r="Y7" i="57"/>
  <c r="W7" i="57"/>
  <c r="U7" i="57"/>
  <c r="S7" i="57"/>
  <c r="O7" i="57"/>
  <c r="M7" i="57"/>
  <c r="K7" i="57"/>
  <c r="L7" i="57" s="1"/>
  <c r="I7" i="57"/>
  <c r="G7" i="57"/>
  <c r="H7" i="57" s="1"/>
  <c r="E7" i="57"/>
  <c r="C7" i="57"/>
  <c r="B7" i="57"/>
  <c r="AK6" i="57"/>
  <c r="AG6" i="57"/>
  <c r="AE6" i="57"/>
  <c r="AA6" i="57"/>
  <c r="Y6" i="57"/>
  <c r="W6" i="57"/>
  <c r="U6" i="57"/>
  <c r="S6" i="57"/>
  <c r="O6" i="57"/>
  <c r="M6" i="57"/>
  <c r="K6" i="57"/>
  <c r="L6" i="57" s="1"/>
  <c r="I6" i="57"/>
  <c r="G6" i="57"/>
  <c r="E6" i="57"/>
  <c r="C6" i="57"/>
  <c r="B6" i="57"/>
  <c r="Z63" i="57" l="1"/>
  <c r="R68" i="57"/>
  <c r="AH81" i="57"/>
  <c r="AL95" i="57"/>
  <c r="F99" i="57"/>
  <c r="AH111" i="57"/>
  <c r="V113" i="57"/>
  <c r="AL114" i="57"/>
  <c r="T117" i="57"/>
  <c r="R121" i="57"/>
  <c r="AL121" i="57"/>
  <c r="V135" i="57"/>
  <c r="AB139" i="57"/>
  <c r="AH146" i="57"/>
  <c r="X179" i="57"/>
  <c r="T179" i="57"/>
  <c r="AB179" i="57"/>
  <c r="Z232" i="57"/>
  <c r="AB232" i="57"/>
  <c r="X232" i="57"/>
  <c r="AB264" i="57"/>
  <c r="Z264" i="57"/>
  <c r="T270" i="57"/>
  <c r="X270" i="57"/>
  <c r="V270" i="57"/>
  <c r="P278" i="57"/>
  <c r="F278" i="57"/>
  <c r="N278" i="57"/>
  <c r="L278" i="57"/>
  <c r="J278" i="57"/>
  <c r="AL278" i="57"/>
  <c r="H278" i="57"/>
  <c r="Z298" i="57"/>
  <c r="V298" i="57"/>
  <c r="AB298" i="57"/>
  <c r="R316" i="57"/>
  <c r="AI316" i="57"/>
  <c r="AJ316" i="57" s="1"/>
  <c r="V340" i="57"/>
  <c r="AB340" i="57"/>
  <c r="Z340" i="57"/>
  <c r="X340" i="57"/>
  <c r="V359" i="57"/>
  <c r="T359" i="57"/>
  <c r="AB359" i="57"/>
  <c r="Z359" i="57"/>
  <c r="X359" i="57"/>
  <c r="F111" i="57"/>
  <c r="X113" i="57"/>
  <c r="J114" i="57"/>
  <c r="F117" i="57"/>
  <c r="V117" i="57"/>
  <c r="AL118" i="57"/>
  <c r="T121" i="57"/>
  <c r="H134" i="57"/>
  <c r="J138" i="57"/>
  <c r="AD139" i="57"/>
  <c r="F146" i="57"/>
  <c r="H151" i="57"/>
  <c r="P159" i="57"/>
  <c r="H159" i="57"/>
  <c r="AF174" i="57"/>
  <c r="Z174" i="57"/>
  <c r="T174" i="57"/>
  <c r="Z175" i="57"/>
  <c r="AD197" i="57"/>
  <c r="P203" i="57"/>
  <c r="N203" i="57"/>
  <c r="AL203" i="57"/>
  <c r="L203" i="57"/>
  <c r="H203" i="57"/>
  <c r="Z256" i="57"/>
  <c r="AB256" i="57"/>
  <c r="X256" i="57"/>
  <c r="V256" i="57"/>
  <c r="T256" i="57"/>
  <c r="L326" i="57"/>
  <c r="AL326" i="57"/>
  <c r="J326" i="57"/>
  <c r="AH326" i="57"/>
  <c r="N326" i="57"/>
  <c r="F326" i="57"/>
  <c r="AD28" i="58"/>
  <c r="AF28" i="58"/>
  <c r="H63" i="57"/>
  <c r="F80" i="57"/>
  <c r="V33" i="57"/>
  <c r="V34" i="57"/>
  <c r="V35" i="57"/>
  <c r="V36" i="57"/>
  <c r="V37" i="57"/>
  <c r="V38" i="57"/>
  <c r="V39" i="57"/>
  <c r="F49" i="57"/>
  <c r="X49" i="57"/>
  <c r="L50" i="57"/>
  <c r="J51" i="57"/>
  <c r="AH54" i="57"/>
  <c r="F57" i="57"/>
  <c r="AD58" i="57"/>
  <c r="T60" i="57"/>
  <c r="R61" i="57"/>
  <c r="J63" i="57"/>
  <c r="AF63" i="57"/>
  <c r="AD66" i="57"/>
  <c r="F68" i="57"/>
  <c r="X68" i="57"/>
  <c r="F69" i="57"/>
  <c r="H70" i="57"/>
  <c r="F73" i="57"/>
  <c r="AL73" i="57"/>
  <c r="P80" i="57"/>
  <c r="H81" i="57"/>
  <c r="H90" i="57"/>
  <c r="Z90" i="57"/>
  <c r="N95" i="57"/>
  <c r="H97" i="57"/>
  <c r="AL97" i="57"/>
  <c r="N99" i="57"/>
  <c r="T101" i="57"/>
  <c r="AL102" i="57"/>
  <c r="N111" i="57"/>
  <c r="Z113" i="57"/>
  <c r="L114" i="57"/>
  <c r="AH115" i="57"/>
  <c r="H117" i="57"/>
  <c r="X117" i="57"/>
  <c r="J118" i="57"/>
  <c r="F121" i="57"/>
  <c r="V121" i="57"/>
  <c r="AD132" i="57"/>
  <c r="J134" i="57"/>
  <c r="F135" i="57"/>
  <c r="AH135" i="57"/>
  <c r="R137" i="57"/>
  <c r="X141" i="57"/>
  <c r="AL144" i="57"/>
  <c r="L146" i="57"/>
  <c r="Z147" i="57"/>
  <c r="AB147" i="57"/>
  <c r="T147" i="57"/>
  <c r="J151" i="57"/>
  <c r="AF152" i="57"/>
  <c r="T152" i="57"/>
  <c r="AH153" i="57"/>
  <c r="P153" i="57"/>
  <c r="Z159" i="57"/>
  <c r="AB159" i="57"/>
  <c r="AL160" i="57"/>
  <c r="T163" i="57"/>
  <c r="AB175" i="57"/>
  <c r="P199" i="57"/>
  <c r="N199" i="57"/>
  <c r="AL199" i="57"/>
  <c r="L199" i="57"/>
  <c r="H199" i="57"/>
  <c r="P311" i="57"/>
  <c r="N311" i="57"/>
  <c r="L311" i="57"/>
  <c r="H311" i="57"/>
  <c r="AL311" i="57"/>
  <c r="F311" i="57"/>
  <c r="AH311" i="57"/>
  <c r="J311" i="57"/>
  <c r="V326" i="57"/>
  <c r="Z326" i="57"/>
  <c r="AB326" i="57"/>
  <c r="P337" i="57"/>
  <c r="H337" i="57"/>
  <c r="AL337" i="57"/>
  <c r="Z339" i="57"/>
  <c r="V339" i="57"/>
  <c r="T339" i="57"/>
  <c r="L166" i="58"/>
  <c r="J90" i="57"/>
  <c r="AB90" i="57"/>
  <c r="R91" i="57"/>
  <c r="V92" i="57"/>
  <c r="L93" i="57"/>
  <c r="P95" i="57"/>
  <c r="J97" i="57"/>
  <c r="X98" i="57"/>
  <c r="P99" i="57"/>
  <c r="AH99" i="57"/>
  <c r="F101" i="57"/>
  <c r="V101" i="57"/>
  <c r="AD103" i="57"/>
  <c r="AL105" i="57"/>
  <c r="AD106" i="57"/>
  <c r="AL109" i="57"/>
  <c r="AB110" i="57"/>
  <c r="P111" i="57"/>
  <c r="L113" i="57"/>
  <c r="AB113" i="57"/>
  <c r="F115" i="57"/>
  <c r="J117" i="57"/>
  <c r="Z117" i="57"/>
  <c r="AH119" i="57"/>
  <c r="H121" i="57"/>
  <c r="X121" i="57"/>
  <c r="AH123" i="57"/>
  <c r="AB133" i="57"/>
  <c r="L134" i="57"/>
  <c r="H135" i="57"/>
  <c r="AL135" i="57"/>
  <c r="T137" i="57"/>
  <c r="N139" i="57"/>
  <c r="F141" i="57"/>
  <c r="N142" i="57"/>
  <c r="X145" i="57"/>
  <c r="J147" i="57"/>
  <c r="Z148" i="57"/>
  <c r="T148" i="57"/>
  <c r="AH149" i="57"/>
  <c r="T150" i="57"/>
  <c r="P151" i="57"/>
  <c r="Z157" i="57"/>
  <c r="J159" i="57"/>
  <c r="AD161" i="57"/>
  <c r="F173" i="57"/>
  <c r="T178" i="57"/>
  <c r="AB180" i="57"/>
  <c r="V186" i="57"/>
  <c r="X199" i="57"/>
  <c r="V199" i="57"/>
  <c r="H223" i="57"/>
  <c r="F223" i="57"/>
  <c r="P223" i="57"/>
  <c r="AL223" i="57"/>
  <c r="N223" i="57"/>
  <c r="AH223" i="57"/>
  <c r="L223" i="57"/>
  <c r="J223" i="57"/>
  <c r="AL236" i="57"/>
  <c r="J236" i="57"/>
  <c r="P236" i="57"/>
  <c r="N236" i="57"/>
  <c r="F324" i="57"/>
  <c r="AH324" i="57"/>
  <c r="N324" i="57"/>
  <c r="AB352" i="57"/>
  <c r="Z352" i="57"/>
  <c r="X352" i="57"/>
  <c r="T352" i="57"/>
  <c r="V352" i="57"/>
  <c r="AH50" i="57"/>
  <c r="Z139" i="57"/>
  <c r="H146" i="57"/>
  <c r="AL146" i="57"/>
  <c r="J146" i="57"/>
  <c r="Z163" i="57"/>
  <c r="AB163" i="57"/>
  <c r="V163" i="57"/>
  <c r="X183" i="57"/>
  <c r="Z183" i="57"/>
  <c r="F50" i="57"/>
  <c r="T68" i="57"/>
  <c r="F81" i="57"/>
  <c r="AL81" i="57"/>
  <c r="F97" i="57"/>
  <c r="V28" i="57"/>
  <c r="F34" i="57"/>
  <c r="AB49" i="57"/>
  <c r="Z68" i="57"/>
  <c r="H71" i="57"/>
  <c r="H73" i="57"/>
  <c r="R80" i="57"/>
  <c r="P8" i="57"/>
  <c r="AL8" i="57"/>
  <c r="AL14" i="57"/>
  <c r="V16" i="57"/>
  <c r="V17" i="57"/>
  <c r="V18" i="57"/>
  <c r="V19" i="57"/>
  <c r="V20" i="57"/>
  <c r="V21" i="57"/>
  <c r="V22" i="57"/>
  <c r="V23" i="57"/>
  <c r="F25" i="57"/>
  <c r="F26" i="57"/>
  <c r="F27" i="57"/>
  <c r="F28" i="57"/>
  <c r="F29" i="57"/>
  <c r="F30" i="57"/>
  <c r="F31" i="57"/>
  <c r="Z32" i="57"/>
  <c r="Z33" i="57"/>
  <c r="Z34" i="57"/>
  <c r="Z35" i="57"/>
  <c r="Z36" i="57"/>
  <c r="Z37" i="57"/>
  <c r="Z38" i="57"/>
  <c r="Z39" i="57"/>
  <c r="T48" i="57"/>
  <c r="J49" i="57"/>
  <c r="H52" i="57"/>
  <c r="AL52" i="57"/>
  <c r="J54" i="57"/>
  <c r="J57" i="57"/>
  <c r="AH57" i="57"/>
  <c r="X59" i="57"/>
  <c r="H60" i="57"/>
  <c r="Z60" i="57"/>
  <c r="AB61" i="57"/>
  <c r="P63" i="57"/>
  <c r="F65" i="57"/>
  <c r="AH65" i="57"/>
  <c r="J68" i="57"/>
  <c r="P69" i="57"/>
  <c r="N71" i="57"/>
  <c r="J73" i="57"/>
  <c r="AL74" i="57"/>
  <c r="T76" i="57"/>
  <c r="F78" i="57"/>
  <c r="T80" i="57"/>
  <c r="L81" i="57"/>
  <c r="L90" i="57"/>
  <c r="Z91" i="57"/>
  <c r="H94" i="57"/>
  <c r="L97" i="57"/>
  <c r="Z98" i="57"/>
  <c r="H101" i="57"/>
  <c r="X101" i="57"/>
  <c r="J102" i="57"/>
  <c r="T105" i="57"/>
  <c r="AL106" i="57"/>
  <c r="T109" i="57"/>
  <c r="AD113" i="57"/>
  <c r="X114" i="57"/>
  <c r="N115" i="57"/>
  <c r="F119" i="57"/>
  <c r="J121" i="57"/>
  <c r="Z121" i="57"/>
  <c r="F123" i="57"/>
  <c r="F131" i="57"/>
  <c r="AH131" i="57"/>
  <c r="L135" i="57"/>
  <c r="F137" i="57"/>
  <c r="H141" i="57"/>
  <c r="AD141" i="57"/>
  <c r="F144" i="57"/>
  <c r="AB145" i="57"/>
  <c r="N147" i="57"/>
  <c r="F148" i="57"/>
  <c r="H149" i="57"/>
  <c r="R151" i="57"/>
  <c r="Z155" i="57"/>
  <c r="T155" i="57"/>
  <c r="AD155" i="57"/>
  <c r="N159" i="57"/>
  <c r="L160" i="57"/>
  <c r="AD163" i="57"/>
  <c r="V178" i="57"/>
  <c r="AD182" i="57"/>
  <c r="V183" i="57"/>
  <c r="N185" i="57"/>
  <c r="H185" i="57"/>
  <c r="AH185" i="57"/>
  <c r="P185" i="57"/>
  <c r="AD186" i="57"/>
  <c r="AH190" i="57"/>
  <c r="N190" i="57"/>
  <c r="L190" i="57"/>
  <c r="AL190" i="57"/>
  <c r="J190" i="57"/>
  <c r="H190" i="57"/>
  <c r="N192" i="57"/>
  <c r="P192" i="57"/>
  <c r="H214" i="57"/>
  <c r="AL214" i="57"/>
  <c r="AH214" i="57"/>
  <c r="N214" i="57"/>
  <c r="L214" i="57"/>
  <c r="J214" i="57"/>
  <c r="F214" i="57"/>
  <c r="AL215" i="57"/>
  <c r="P215" i="57"/>
  <c r="N215" i="57"/>
  <c r="V320" i="57"/>
  <c r="T320" i="57"/>
  <c r="AB320" i="57"/>
  <c r="J348" i="57"/>
  <c r="AL348" i="57"/>
  <c r="P348" i="57"/>
  <c r="N348" i="57"/>
  <c r="L348" i="57"/>
  <c r="F348" i="57"/>
  <c r="H348" i="57"/>
  <c r="F24" i="57"/>
  <c r="L41" i="58"/>
  <c r="R117" i="57"/>
  <c r="AL117" i="57"/>
  <c r="T267" i="57"/>
  <c r="Z267" i="57"/>
  <c r="X267" i="57"/>
  <c r="V267" i="57"/>
  <c r="AL298" i="57"/>
  <c r="N298" i="57"/>
  <c r="P298" i="57"/>
  <c r="H298" i="57"/>
  <c r="T316" i="57"/>
  <c r="AB316" i="57"/>
  <c r="Z316" i="57"/>
  <c r="X316" i="57"/>
  <c r="V316" i="57"/>
  <c r="X7" i="57"/>
  <c r="AH51" i="57"/>
  <c r="T49" i="57"/>
  <c r="AL51" i="57"/>
  <c r="AB63" i="57"/>
  <c r="AH73" i="57"/>
  <c r="AH97" i="57"/>
  <c r="AL101" i="57"/>
  <c r="F54" i="57"/>
  <c r="AL54" i="57"/>
  <c r="H57" i="57"/>
  <c r="F60" i="57"/>
  <c r="Z61" i="57"/>
  <c r="N63" i="57"/>
  <c r="L69" i="57"/>
  <c r="AF71" i="57"/>
  <c r="AH74" i="57"/>
  <c r="R76" i="57"/>
  <c r="AH78" i="57"/>
  <c r="J81" i="57"/>
  <c r="P6" i="57"/>
  <c r="P7" i="57"/>
  <c r="AL7" i="57"/>
  <c r="F17" i="57"/>
  <c r="F18" i="57"/>
  <c r="F19" i="57"/>
  <c r="F20" i="57"/>
  <c r="F21" i="57"/>
  <c r="F22" i="57"/>
  <c r="F23" i="57"/>
  <c r="Z24" i="57"/>
  <c r="Z25" i="57"/>
  <c r="Z26" i="57"/>
  <c r="Z27" i="57"/>
  <c r="Z28" i="57"/>
  <c r="Z29" i="57"/>
  <c r="Z30" i="57"/>
  <c r="Z31" i="57"/>
  <c r="J32" i="57"/>
  <c r="J33" i="57"/>
  <c r="J34" i="57"/>
  <c r="J37" i="57"/>
  <c r="J39" i="57"/>
  <c r="X48" i="57"/>
  <c r="L49" i="57"/>
  <c r="AH49" i="57"/>
  <c r="T50" i="57"/>
  <c r="Z51" i="57"/>
  <c r="T53" i="57"/>
  <c r="L54" i="57"/>
  <c r="L56" i="57"/>
  <c r="N57" i="57"/>
  <c r="AL57" i="57"/>
  <c r="Z59" i="57"/>
  <c r="J60" i="57"/>
  <c r="AD60" i="57"/>
  <c r="AD61" i="57"/>
  <c r="AF62" i="57"/>
  <c r="F64" i="57"/>
  <c r="H65" i="57"/>
  <c r="AL65" i="57"/>
  <c r="L68" i="57"/>
  <c r="AD68" i="57"/>
  <c r="R69" i="57"/>
  <c r="T70" i="57"/>
  <c r="L73" i="57"/>
  <c r="J74" i="57"/>
  <c r="F76" i="57"/>
  <c r="X76" i="57"/>
  <c r="F77" i="57"/>
  <c r="H78" i="57"/>
  <c r="AD79" i="57"/>
  <c r="X80" i="57"/>
  <c r="N81" i="57"/>
  <c r="P90" i="57"/>
  <c r="AL90" i="57"/>
  <c r="J94" i="57"/>
  <c r="Z95" i="57"/>
  <c r="V96" i="57"/>
  <c r="N97" i="57"/>
  <c r="J101" i="57"/>
  <c r="Z101" i="57"/>
  <c r="V105" i="57"/>
  <c r="V109" i="57"/>
  <c r="T111" i="57"/>
  <c r="Z114" i="57"/>
  <c r="P115" i="57"/>
  <c r="N117" i="57"/>
  <c r="AD117" i="57"/>
  <c r="X118" i="57"/>
  <c r="N119" i="57"/>
  <c r="L121" i="57"/>
  <c r="X122" i="57"/>
  <c r="N123" i="57"/>
  <c r="H131" i="57"/>
  <c r="AL131" i="57"/>
  <c r="R134" i="57"/>
  <c r="N135" i="57"/>
  <c r="H137" i="57"/>
  <c r="AH137" i="57"/>
  <c r="AD138" i="57"/>
  <c r="F140" i="57"/>
  <c r="J141" i="57"/>
  <c r="AH141" i="57"/>
  <c r="Z142" i="57"/>
  <c r="T143" i="57"/>
  <c r="L144" i="57"/>
  <c r="Z146" i="57"/>
  <c r="P147" i="57"/>
  <c r="N148" i="57"/>
  <c r="J149" i="57"/>
  <c r="R159" i="57"/>
  <c r="N160" i="57"/>
  <c r="Z162" i="57"/>
  <c r="X162" i="57"/>
  <c r="V174" i="57"/>
  <c r="AL176" i="57"/>
  <c r="J176" i="57"/>
  <c r="Z178" i="57"/>
  <c r="AB183" i="57"/>
  <c r="N187" i="57"/>
  <c r="H187" i="57"/>
  <c r="AB192" i="57"/>
  <c r="Z192" i="57"/>
  <c r="Z215" i="57"/>
  <c r="AB215" i="57"/>
  <c r="X215" i="57"/>
  <c r="T215" i="57"/>
  <c r="Z246" i="57"/>
  <c r="AB246" i="57"/>
  <c r="X246" i="57"/>
  <c r="V246" i="57"/>
  <c r="T246" i="57"/>
  <c r="AL260" i="57"/>
  <c r="L260" i="57"/>
  <c r="J260" i="57"/>
  <c r="P260" i="57"/>
  <c r="N260" i="57"/>
  <c r="H260" i="57"/>
  <c r="AH278" i="57"/>
  <c r="AB284" i="57"/>
  <c r="Z284" i="57"/>
  <c r="V284" i="57"/>
  <c r="X284" i="57"/>
  <c r="T284" i="57"/>
  <c r="P369" i="57"/>
  <c r="N369" i="57"/>
  <c r="AH369" i="57"/>
  <c r="F369" i="57"/>
  <c r="J369" i="57"/>
  <c r="H99" i="57"/>
  <c r="F33" i="57"/>
  <c r="F35" i="57"/>
  <c r="F37" i="57"/>
  <c r="F39" i="57"/>
  <c r="H49" i="57"/>
  <c r="N50" i="57"/>
  <c r="X60" i="57"/>
  <c r="H68" i="57"/>
  <c r="J24" i="57"/>
  <c r="J25" i="57"/>
  <c r="J26" i="57"/>
  <c r="J27" i="57"/>
  <c r="J28" i="57"/>
  <c r="J29" i="57"/>
  <c r="J30" i="57"/>
  <c r="J31" i="57"/>
  <c r="Z48" i="57"/>
  <c r="N49" i="57"/>
  <c r="F59" i="57"/>
  <c r="AF59" i="57"/>
  <c r="L60" i="57"/>
  <c r="AL62" i="57"/>
  <c r="J65" i="57"/>
  <c r="N68" i="57"/>
  <c r="AD69" i="57"/>
  <c r="N73" i="57"/>
  <c r="P77" i="57"/>
  <c r="L78" i="57"/>
  <c r="H79" i="57"/>
  <c r="AD80" i="57"/>
  <c r="R90" i="57"/>
  <c r="AF91" i="57"/>
  <c r="L94" i="57"/>
  <c r="AD94" i="57"/>
  <c r="AD96" i="57"/>
  <c r="R97" i="57"/>
  <c r="J98" i="57"/>
  <c r="N103" i="57"/>
  <c r="J106" i="57"/>
  <c r="AH107" i="57"/>
  <c r="J110" i="57"/>
  <c r="AL110" i="57"/>
  <c r="AB111" i="57"/>
  <c r="AB114" i="57"/>
  <c r="AI115" i="57"/>
  <c r="AF116" i="57"/>
  <c r="P117" i="57"/>
  <c r="AH117" i="57"/>
  <c r="Z118" i="57"/>
  <c r="P119" i="57"/>
  <c r="AD121" i="57"/>
  <c r="Z122" i="57"/>
  <c r="P123" i="57"/>
  <c r="Z134" i="57"/>
  <c r="J137" i="57"/>
  <c r="AF140" i="57"/>
  <c r="AF142" i="57"/>
  <c r="V143" i="57"/>
  <c r="AB146" i="57"/>
  <c r="R147" i="57"/>
  <c r="R148" i="57"/>
  <c r="R149" i="57"/>
  <c r="Z152" i="57"/>
  <c r="X153" i="57"/>
  <c r="J155" i="57"/>
  <c r="T159" i="57"/>
  <c r="X174" i="57"/>
  <c r="Z176" i="57"/>
  <c r="AB176" i="57"/>
  <c r="AD178" i="57"/>
  <c r="V179" i="57"/>
  <c r="AD183" i="57"/>
  <c r="F185" i="57"/>
  <c r="X187" i="57"/>
  <c r="Z187" i="57"/>
  <c r="V187" i="57"/>
  <c r="AB188" i="57"/>
  <c r="Z188" i="57"/>
  <c r="P190" i="57"/>
  <c r="P197" i="57"/>
  <c r="N197" i="57"/>
  <c r="L197" i="57"/>
  <c r="J197" i="57"/>
  <c r="AL197" i="57"/>
  <c r="H197" i="57"/>
  <c r="AH197" i="57"/>
  <c r="F197" i="57"/>
  <c r="AB199" i="57"/>
  <c r="N267" i="57"/>
  <c r="J267" i="57"/>
  <c r="L267" i="57"/>
  <c r="AL267" i="57"/>
  <c r="H267" i="57"/>
  <c r="N273" i="57"/>
  <c r="AH273" i="57"/>
  <c r="P273" i="57"/>
  <c r="F273" i="57"/>
  <c r="T327" i="57"/>
  <c r="AB327" i="57"/>
  <c r="Z327" i="57"/>
  <c r="X327" i="57"/>
  <c r="V327" i="57"/>
  <c r="AB365" i="57"/>
  <c r="X365" i="57"/>
  <c r="X151" i="57"/>
  <c r="R172" i="57"/>
  <c r="R173" i="57"/>
  <c r="H175" i="57"/>
  <c r="N179" i="57"/>
  <c r="AD179" i="57"/>
  <c r="J182" i="57"/>
  <c r="Z184" i="57"/>
  <c r="H186" i="57"/>
  <c r="AL186" i="57"/>
  <c r="L189" i="57"/>
  <c r="AD190" i="57"/>
  <c r="R191" i="57"/>
  <c r="J193" i="57"/>
  <c r="V194" i="57"/>
  <c r="N195" i="57"/>
  <c r="P198" i="57"/>
  <c r="AD199" i="57"/>
  <c r="AF201" i="57"/>
  <c r="AB203" i="57"/>
  <c r="AD204" i="57"/>
  <c r="R205" i="57"/>
  <c r="T213" i="57"/>
  <c r="AF214" i="57"/>
  <c r="X214" i="57"/>
  <c r="J218" i="57"/>
  <c r="AL218" i="57"/>
  <c r="AF220" i="57"/>
  <c r="R224" i="57"/>
  <c r="AF226" i="57"/>
  <c r="V226" i="57"/>
  <c r="T226" i="57"/>
  <c r="H227" i="57"/>
  <c r="F227" i="57"/>
  <c r="V231" i="57"/>
  <c r="AD234" i="57"/>
  <c r="V238" i="57"/>
  <c r="Z242" i="57"/>
  <c r="AH266" i="57"/>
  <c r="J266" i="57"/>
  <c r="AD275" i="57"/>
  <c r="P287" i="57"/>
  <c r="AL287" i="57"/>
  <c r="L287" i="57"/>
  <c r="AH287" i="57"/>
  <c r="J287" i="57"/>
  <c r="F287" i="57"/>
  <c r="AF299" i="57"/>
  <c r="AD309" i="57"/>
  <c r="L193" i="57"/>
  <c r="X194" i="57"/>
  <c r="AF205" i="57"/>
  <c r="L218" i="57"/>
  <c r="AH219" i="57"/>
  <c r="P219" i="57"/>
  <c r="N219" i="57"/>
  <c r="AL219" i="57"/>
  <c r="AL221" i="57"/>
  <c r="L221" i="57"/>
  <c r="F221" i="57"/>
  <c r="H231" i="57"/>
  <c r="J231" i="57"/>
  <c r="F231" i="57"/>
  <c r="AF234" i="57"/>
  <c r="V234" i="57"/>
  <c r="T234" i="57"/>
  <c r="X238" i="57"/>
  <c r="P242" i="57"/>
  <c r="AH242" i="57"/>
  <c r="H242" i="57"/>
  <c r="AB242" i="57"/>
  <c r="N265" i="57"/>
  <c r="AH265" i="57"/>
  <c r="T266" i="57"/>
  <c r="X266" i="57"/>
  <c r="V266" i="57"/>
  <c r="AH275" i="57"/>
  <c r="N275" i="57"/>
  <c r="AL275" i="57"/>
  <c r="L275" i="57"/>
  <c r="H275" i="57"/>
  <c r="AH279" i="57"/>
  <c r="AL279" i="57"/>
  <c r="N279" i="57"/>
  <c r="L279" i="57"/>
  <c r="H279" i="57"/>
  <c r="P283" i="57"/>
  <c r="N283" i="57"/>
  <c r="P286" i="57"/>
  <c r="H286" i="57"/>
  <c r="V301" i="57"/>
  <c r="Z301" i="57"/>
  <c r="X301" i="57"/>
  <c r="AL302" i="57"/>
  <c r="P302" i="57"/>
  <c r="H302" i="57"/>
  <c r="AH305" i="57"/>
  <c r="P305" i="57"/>
  <c r="AD352" i="57"/>
  <c r="AB355" i="57"/>
  <c r="T355" i="57"/>
  <c r="AD20" i="58"/>
  <c r="AF20" i="58"/>
  <c r="AI23" i="58"/>
  <c r="AJ23" i="58" s="1"/>
  <c r="N193" i="57"/>
  <c r="R195" i="57"/>
  <c r="AH205" i="57"/>
  <c r="AL220" i="57"/>
  <c r="P220" i="57"/>
  <c r="N220" i="57"/>
  <c r="R226" i="57"/>
  <c r="Z231" i="57"/>
  <c r="X231" i="57"/>
  <c r="AD231" i="57"/>
  <c r="H235" i="57"/>
  <c r="F235" i="57"/>
  <c r="Z238" i="57"/>
  <c r="AD242" i="57"/>
  <c r="Z244" i="57"/>
  <c r="AB244" i="57"/>
  <c r="H263" i="57"/>
  <c r="F263" i="57"/>
  <c r="P274" i="57"/>
  <c r="J274" i="57"/>
  <c r="T275" i="57"/>
  <c r="AB275" i="57"/>
  <c r="X276" i="57"/>
  <c r="AB276" i="57"/>
  <c r="T279" i="57"/>
  <c r="Z279" i="57"/>
  <c r="F305" i="57"/>
  <c r="P307" i="57"/>
  <c r="J307" i="57"/>
  <c r="H307" i="57"/>
  <c r="AH307" i="57"/>
  <c r="AD315" i="57"/>
  <c r="AD316" i="57"/>
  <c r="P329" i="57"/>
  <c r="N329" i="57"/>
  <c r="AH329" i="57"/>
  <c r="J329" i="57"/>
  <c r="F329" i="57"/>
  <c r="AF340" i="57"/>
  <c r="J346" i="57"/>
  <c r="H346" i="57"/>
  <c r="H353" i="57"/>
  <c r="P353" i="57"/>
  <c r="L353" i="57"/>
  <c r="F353" i="57"/>
  <c r="V358" i="57"/>
  <c r="T358" i="57"/>
  <c r="N41" i="58"/>
  <c r="R12" i="58"/>
  <c r="R34" i="58"/>
  <c r="AD145" i="57"/>
  <c r="J154" i="57"/>
  <c r="AL154" i="57"/>
  <c r="N156" i="57"/>
  <c r="AF158" i="57"/>
  <c r="J162" i="57"/>
  <c r="AH162" i="57"/>
  <c r="AD172" i="57"/>
  <c r="N175" i="57"/>
  <c r="AD180" i="57"/>
  <c r="P182" i="57"/>
  <c r="L183" i="57"/>
  <c r="N186" i="57"/>
  <c r="AD187" i="57"/>
  <c r="AF189" i="57"/>
  <c r="AB191" i="57"/>
  <c r="AD192" i="57"/>
  <c r="J194" i="57"/>
  <c r="AL194" i="57"/>
  <c r="V195" i="57"/>
  <c r="X198" i="57"/>
  <c r="H201" i="57"/>
  <c r="V202" i="57"/>
  <c r="F205" i="57"/>
  <c r="AL205" i="57"/>
  <c r="AD214" i="57"/>
  <c r="R218" i="57"/>
  <c r="F219" i="57"/>
  <c r="P221" i="57"/>
  <c r="X226" i="57"/>
  <c r="L227" i="57"/>
  <c r="AH227" i="57"/>
  <c r="V230" i="57"/>
  <c r="T230" i="57"/>
  <c r="L231" i="57"/>
  <c r="AH231" i="57"/>
  <c r="AD232" i="57"/>
  <c r="H234" i="57"/>
  <c r="R236" i="57"/>
  <c r="AB238" i="57"/>
  <c r="F242" i="57"/>
  <c r="V243" i="57"/>
  <c r="L263" i="57"/>
  <c r="F265" i="57"/>
  <c r="H266" i="57"/>
  <c r="AD269" i="57"/>
  <c r="T274" i="57"/>
  <c r="X274" i="57"/>
  <c r="V274" i="57"/>
  <c r="J275" i="57"/>
  <c r="J279" i="57"/>
  <c r="X280" i="57"/>
  <c r="Z280" i="57"/>
  <c r="AD284" i="57"/>
  <c r="F286" i="57"/>
  <c r="N287" i="57"/>
  <c r="N302" i="57"/>
  <c r="L305" i="57"/>
  <c r="N309" i="57"/>
  <c r="AL309" i="57"/>
  <c r="L309" i="57"/>
  <c r="AB310" i="57"/>
  <c r="X310" i="57"/>
  <c r="F346" i="57"/>
  <c r="AD355" i="57"/>
  <c r="J207" i="58"/>
  <c r="H372" i="58"/>
  <c r="R193" i="57"/>
  <c r="R199" i="57"/>
  <c r="X202" i="57"/>
  <c r="N218" i="57"/>
  <c r="AH218" i="57"/>
  <c r="AL224" i="57"/>
  <c r="J224" i="57"/>
  <c r="AD238" i="57"/>
  <c r="X243" i="57"/>
  <c r="P258" i="57"/>
  <c r="F258" i="57"/>
  <c r="R260" i="57"/>
  <c r="F274" i="57"/>
  <c r="R275" i="57"/>
  <c r="P279" i="57"/>
  <c r="J286" i="57"/>
  <c r="AD298" i="57"/>
  <c r="N305" i="57"/>
  <c r="AL305" i="57"/>
  <c r="F307" i="57"/>
  <c r="X309" i="57"/>
  <c r="Z309" i="57"/>
  <c r="T309" i="57"/>
  <c r="Z317" i="57"/>
  <c r="T317" i="57"/>
  <c r="AF326" i="57"/>
  <c r="H329" i="57"/>
  <c r="Z341" i="57"/>
  <c r="V341" i="57"/>
  <c r="P346" i="57"/>
  <c r="P347" i="57"/>
  <c r="H347" i="57"/>
  <c r="F347" i="57"/>
  <c r="J353" i="57"/>
  <c r="H356" i="57"/>
  <c r="AH356" i="57"/>
  <c r="P356" i="57"/>
  <c r="N356" i="57"/>
  <c r="L356" i="57"/>
  <c r="F356" i="57"/>
  <c r="AB358" i="57"/>
  <c r="R175" i="57"/>
  <c r="R181" i="57"/>
  <c r="R186" i="57"/>
  <c r="R190" i="57"/>
  <c r="L191" i="57"/>
  <c r="AD193" i="57"/>
  <c r="AB195" i="57"/>
  <c r="AD196" i="57"/>
  <c r="J198" i="57"/>
  <c r="AL198" i="57"/>
  <c r="L201" i="57"/>
  <c r="AD202" i="57"/>
  <c r="R203" i="57"/>
  <c r="J205" i="57"/>
  <c r="H213" i="57"/>
  <c r="F217" i="57"/>
  <c r="X218" i="57"/>
  <c r="J219" i="57"/>
  <c r="R220" i="57"/>
  <c r="AB226" i="57"/>
  <c r="P227" i="57"/>
  <c r="AL228" i="57"/>
  <c r="J228" i="57"/>
  <c r="P231" i="57"/>
  <c r="AL232" i="57"/>
  <c r="N232" i="57"/>
  <c r="J232" i="57"/>
  <c r="X234" i="57"/>
  <c r="L235" i="57"/>
  <c r="AH235" i="57"/>
  <c r="Z243" i="57"/>
  <c r="P246" i="57"/>
  <c r="AH246" i="57"/>
  <c r="H246" i="57"/>
  <c r="F246" i="57"/>
  <c r="AH256" i="57"/>
  <c r="P256" i="57"/>
  <c r="N256" i="57"/>
  <c r="J256" i="57"/>
  <c r="R263" i="57"/>
  <c r="AD266" i="57"/>
  <c r="H274" i="57"/>
  <c r="V275" i="57"/>
  <c r="Z276" i="57"/>
  <c r="R279" i="57"/>
  <c r="V285" i="57"/>
  <c r="AB285" i="57"/>
  <c r="Z285" i="57"/>
  <c r="V287" i="57"/>
  <c r="V302" i="57"/>
  <c r="V304" i="57"/>
  <c r="AI305" i="57"/>
  <c r="L307" i="57"/>
  <c r="F309" i="57"/>
  <c r="AD310" i="57"/>
  <c r="T312" i="57"/>
  <c r="AB312" i="57"/>
  <c r="Z312" i="57"/>
  <c r="AH319" i="57"/>
  <c r="P319" i="57"/>
  <c r="F319" i="57"/>
  <c r="X321" i="57"/>
  <c r="AH325" i="57"/>
  <c r="H325" i="57"/>
  <c r="R329" i="57"/>
  <c r="P340" i="57"/>
  <c r="AL340" i="57"/>
  <c r="N340" i="57"/>
  <c r="AH340" i="57"/>
  <c r="L340" i="57"/>
  <c r="H340" i="57"/>
  <c r="F340" i="57"/>
  <c r="AL347" i="57"/>
  <c r="H349" i="57"/>
  <c r="P349" i="57"/>
  <c r="N349" i="57"/>
  <c r="J349" i="57"/>
  <c r="F349" i="57"/>
  <c r="AH370" i="57"/>
  <c r="H370" i="57"/>
  <c r="F370" i="57"/>
  <c r="F16" i="57"/>
  <c r="R36" i="58"/>
  <c r="Z319" i="57"/>
  <c r="AD321" i="57"/>
  <c r="AF324" i="57"/>
  <c r="X329" i="57"/>
  <c r="R347" i="57"/>
  <c r="V348" i="57"/>
  <c r="AB353" i="57"/>
  <c r="V356" i="57"/>
  <c r="AF369" i="57"/>
  <c r="R31" i="58"/>
  <c r="R23" i="58"/>
  <c r="R207" i="58"/>
  <c r="N372" i="58"/>
  <c r="R372" i="58"/>
  <c r="N331" i="58"/>
  <c r="AF257" i="57"/>
  <c r="X260" i="57"/>
  <c r="AH262" i="57"/>
  <c r="AD267" i="57"/>
  <c r="AD270" i="57"/>
  <c r="R278" i="57"/>
  <c r="AD281" i="57"/>
  <c r="AD327" i="57"/>
  <c r="AJ339" i="57"/>
  <c r="AF346" i="57"/>
  <c r="X348" i="57"/>
  <c r="AF350" i="57"/>
  <c r="AF353" i="57"/>
  <c r="X356" i="57"/>
  <c r="L359" i="57"/>
  <c r="AD359" i="57"/>
  <c r="V363" i="57"/>
  <c r="AD366" i="57"/>
  <c r="T368" i="57"/>
  <c r="F32" i="57"/>
  <c r="P372" i="58"/>
  <c r="AD6" i="58"/>
  <c r="AF6" i="58"/>
  <c r="AD14" i="58"/>
  <c r="AF14" i="58"/>
  <c r="AF12" i="58"/>
  <c r="N248" i="58"/>
  <c r="R33" i="58"/>
  <c r="AI14" i="58"/>
  <c r="AJ14" i="58" s="1"/>
  <c r="V223" i="57"/>
  <c r="V227" i="57"/>
  <c r="V235" i="57"/>
  <c r="R238" i="57"/>
  <c r="T239" i="57"/>
  <c r="AD240" i="57"/>
  <c r="AL243" i="57"/>
  <c r="AD246" i="57"/>
  <c r="X259" i="57"/>
  <c r="AB260" i="57"/>
  <c r="F262" i="57"/>
  <c r="AF265" i="57"/>
  <c r="F269" i="57"/>
  <c r="F270" i="57"/>
  <c r="X271" i="57"/>
  <c r="X278" i="57"/>
  <c r="AD279" i="57"/>
  <c r="AD280" i="57"/>
  <c r="V282" i="57"/>
  <c r="AD283" i="57"/>
  <c r="R296" i="57"/>
  <c r="R298" i="57"/>
  <c r="R300" i="57"/>
  <c r="AD303" i="57"/>
  <c r="P304" i="57"/>
  <c r="AH304" i="57"/>
  <c r="AB308" i="57"/>
  <c r="H312" i="57"/>
  <c r="AB313" i="57"/>
  <c r="AD314" i="57"/>
  <c r="H316" i="57"/>
  <c r="AD317" i="57"/>
  <c r="AD320" i="57"/>
  <c r="R323" i="57"/>
  <c r="AB338" i="57"/>
  <c r="H343" i="57"/>
  <c r="AL343" i="57"/>
  <c r="X345" i="57"/>
  <c r="Z347" i="57"/>
  <c r="AI350" i="57"/>
  <c r="AJ350" i="57" s="1"/>
  <c r="AB351" i="57"/>
  <c r="AI355" i="57"/>
  <c r="AL359" i="57"/>
  <c r="T360" i="57"/>
  <c r="Z363" i="57"/>
  <c r="L364" i="57"/>
  <c r="AD364" i="57"/>
  <c r="H366" i="57"/>
  <c r="AD367" i="57"/>
  <c r="X368" i="57"/>
  <c r="AB370" i="57"/>
  <c r="R11" i="58"/>
  <c r="R242" i="57"/>
  <c r="AD244" i="57"/>
  <c r="Z259" i="57"/>
  <c r="H262" i="57"/>
  <c r="AD264" i="57"/>
  <c r="R267" i="57"/>
  <c r="P269" i="57"/>
  <c r="H270" i="57"/>
  <c r="Z271" i="57"/>
  <c r="Z272" i="57"/>
  <c r="X282" i="57"/>
  <c r="R302" i="57"/>
  <c r="R304" i="57"/>
  <c r="AD308" i="57"/>
  <c r="J312" i="57"/>
  <c r="AD313" i="57"/>
  <c r="R315" i="57"/>
  <c r="J316" i="57"/>
  <c r="T323" i="57"/>
  <c r="AD325" i="57"/>
  <c r="AD338" i="57"/>
  <c r="J343" i="57"/>
  <c r="R344" i="57"/>
  <c r="V350" i="57"/>
  <c r="AD351" i="57"/>
  <c r="AD356" i="57"/>
  <c r="AD357" i="57"/>
  <c r="V360" i="57"/>
  <c r="N364" i="57"/>
  <c r="AH364" i="57"/>
  <c r="J366" i="57"/>
  <c r="Z368" i="57"/>
  <c r="AF370" i="57"/>
  <c r="R28" i="58"/>
  <c r="AL41" i="58"/>
  <c r="P166" i="58"/>
  <c r="R248" i="58"/>
  <c r="L372" i="58"/>
  <c r="L343" i="57"/>
  <c r="AD363" i="57"/>
  <c r="N166" i="58"/>
  <c r="AI313" i="57"/>
  <c r="AI315" i="57"/>
  <c r="AJ315" i="57" s="1"/>
  <c r="AI120" i="57"/>
  <c r="AF327" i="57"/>
  <c r="AI345" i="57"/>
  <c r="AI97" i="57"/>
  <c r="AJ97" i="57" s="1"/>
  <c r="AI101" i="57"/>
  <c r="AJ101" i="57" s="1"/>
  <c r="AI108" i="57"/>
  <c r="AI156" i="57"/>
  <c r="AI219" i="57"/>
  <c r="AJ219" i="57" s="1"/>
  <c r="AI311" i="57"/>
  <c r="AJ311" i="57" s="1"/>
  <c r="AF94" i="57"/>
  <c r="AI107" i="57"/>
  <c r="AI213" i="57"/>
  <c r="AI95" i="57"/>
  <c r="AJ95" i="57" s="1"/>
  <c r="AI143" i="57"/>
  <c r="AJ143" i="57" s="1"/>
  <c r="AF113" i="57"/>
  <c r="AI92" i="57"/>
  <c r="AJ92" i="57" s="1"/>
  <c r="AI70" i="57"/>
  <c r="AJ70" i="57" s="1"/>
  <c r="AF303" i="57"/>
  <c r="AF337" i="57"/>
  <c r="AF304" i="57"/>
  <c r="AD324" i="57"/>
  <c r="AD326" i="57"/>
  <c r="AI346" i="57"/>
  <c r="AJ346" i="57" s="1"/>
  <c r="AI340" i="57"/>
  <c r="AJ340" i="57" s="1"/>
  <c r="AI353" i="57"/>
  <c r="AI322" i="57"/>
  <c r="AF329" i="57"/>
  <c r="R340" i="57"/>
  <c r="AI367" i="57"/>
  <c r="AF315" i="57"/>
  <c r="AI366" i="57"/>
  <c r="AJ366" i="57" s="1"/>
  <c r="AD221" i="57"/>
  <c r="AI277" i="57"/>
  <c r="AF284" i="57"/>
  <c r="AI227" i="57"/>
  <c r="AJ227" i="57" s="1"/>
  <c r="AF222" i="57"/>
  <c r="AD225" i="57"/>
  <c r="AF231" i="57"/>
  <c r="AB12" i="57"/>
  <c r="AI221" i="57"/>
  <c r="AD213" i="57"/>
  <c r="AB38" i="57"/>
  <c r="N13" i="57"/>
  <c r="AF179" i="57"/>
  <c r="AI174" i="57"/>
  <c r="AJ174" i="57" s="1"/>
  <c r="AI158" i="57"/>
  <c r="AJ158" i="57" s="1"/>
  <c r="AI118" i="57"/>
  <c r="AH38" i="57"/>
  <c r="AI109" i="57"/>
  <c r="AJ109" i="57" s="1"/>
  <c r="AF109" i="57"/>
  <c r="AF108" i="57"/>
  <c r="AH36" i="57"/>
  <c r="AB14" i="57"/>
  <c r="AH10" i="57"/>
  <c r="N11" i="57"/>
  <c r="AH6" i="57"/>
  <c r="R339" i="57"/>
  <c r="R95" i="57"/>
  <c r="AD299" i="57"/>
  <c r="AI91" i="57"/>
  <c r="AJ91" i="57" s="1"/>
  <c r="AI94" i="57"/>
  <c r="AJ94" i="57" s="1"/>
  <c r="AD100" i="57"/>
  <c r="AI105" i="57"/>
  <c r="AJ105" i="57" s="1"/>
  <c r="R108" i="57"/>
  <c r="AI117" i="57"/>
  <c r="AJ117" i="57" s="1"/>
  <c r="AI122" i="57"/>
  <c r="AD220" i="57"/>
  <c r="AI301" i="57"/>
  <c r="AJ301" i="57" s="1"/>
  <c r="AI93" i="57"/>
  <c r="AJ93" i="57" s="1"/>
  <c r="AF105" i="57"/>
  <c r="AF117" i="57"/>
  <c r="AI119" i="57"/>
  <c r="R120" i="57"/>
  <c r="AI132" i="57"/>
  <c r="AJ132" i="57" s="1"/>
  <c r="AI152" i="57"/>
  <c r="AI154" i="57"/>
  <c r="AJ154" i="57" s="1"/>
  <c r="AI240" i="57"/>
  <c r="AJ240" i="57" s="1"/>
  <c r="AI303" i="57"/>
  <c r="AI307" i="57"/>
  <c r="AJ307" i="57" s="1"/>
  <c r="AF321" i="57"/>
  <c r="AF338" i="57"/>
  <c r="AI342" i="57"/>
  <c r="AJ342" i="57" s="1"/>
  <c r="AD353" i="57"/>
  <c r="AI358" i="57"/>
  <c r="AJ358" i="57" s="1"/>
  <c r="AF104" i="57"/>
  <c r="AI112" i="57"/>
  <c r="AJ112" i="57" s="1"/>
  <c r="AI114" i="57"/>
  <c r="AJ114" i="57" s="1"/>
  <c r="AI150" i="57"/>
  <c r="AJ150" i="57" s="1"/>
  <c r="R154" i="57"/>
  <c r="AI179" i="57"/>
  <c r="AJ179" i="57" s="1"/>
  <c r="AI215" i="57"/>
  <c r="AI326" i="57"/>
  <c r="AJ326" i="57" s="1"/>
  <c r="AI348" i="57"/>
  <c r="AJ348" i="57" s="1"/>
  <c r="AD370" i="57"/>
  <c r="AI99" i="57"/>
  <c r="AF101" i="57"/>
  <c r="R101" i="57"/>
  <c r="AI139" i="57"/>
  <c r="AF161" i="57"/>
  <c r="AI175" i="57"/>
  <c r="AJ175" i="57" s="1"/>
  <c r="AI229" i="57"/>
  <c r="AJ229" i="57" s="1"/>
  <c r="AI238" i="57"/>
  <c r="AJ238" i="57" s="1"/>
  <c r="AF246" i="57"/>
  <c r="AI317" i="57"/>
  <c r="AI320" i="57"/>
  <c r="AJ320" i="57" s="1"/>
  <c r="AI347" i="57"/>
  <c r="AJ347" i="57" s="1"/>
  <c r="AF359" i="57"/>
  <c r="AI104" i="57"/>
  <c r="AJ104" i="57" s="1"/>
  <c r="AB36" i="57"/>
  <c r="AF97" i="57"/>
  <c r="AI100" i="57"/>
  <c r="AJ100" i="57" s="1"/>
  <c r="AI106" i="57"/>
  <c r="AJ106" i="57" s="1"/>
  <c r="AI113" i="57"/>
  <c r="AJ113" i="57" s="1"/>
  <c r="AI116" i="57"/>
  <c r="AF121" i="57"/>
  <c r="AI136" i="57"/>
  <c r="AD143" i="57"/>
  <c r="R158" i="57"/>
  <c r="AF219" i="57"/>
  <c r="AI231" i="57"/>
  <c r="AJ231" i="57" s="1"/>
  <c r="AI234" i="57"/>
  <c r="AF239" i="57"/>
  <c r="AI297" i="57"/>
  <c r="AJ297" i="57" s="1"/>
  <c r="AI299" i="57"/>
  <c r="AI328" i="57"/>
  <c r="AI329" i="57"/>
  <c r="AJ329" i="57" s="1"/>
  <c r="AB6" i="57"/>
  <c r="N7" i="57"/>
  <c r="AB9" i="57"/>
  <c r="J35" i="57"/>
  <c r="AI72" i="57"/>
  <c r="AJ72" i="57" s="1"/>
  <c r="AB10" i="57"/>
  <c r="AH12" i="57"/>
  <c r="AH14" i="57"/>
  <c r="AH8" i="57"/>
  <c r="N9" i="57"/>
  <c r="AB8" i="57"/>
  <c r="AD29" i="58"/>
  <c r="AF29" i="58"/>
  <c r="AF22" i="58"/>
  <c r="R20" i="58"/>
  <c r="AF27" i="58"/>
  <c r="R35" i="58"/>
  <c r="R39" i="58"/>
  <c r="AI16" i="58"/>
  <c r="AJ16" i="58" s="1"/>
  <c r="P207" i="58"/>
  <c r="AF372" i="58"/>
  <c r="J83" i="58"/>
  <c r="P248" i="58"/>
  <c r="L289" i="58"/>
  <c r="L331" i="58"/>
  <c r="R24" i="58"/>
  <c r="AD34" i="58"/>
  <c r="AF34" i="58"/>
  <c r="AI29" i="58"/>
  <c r="AJ29" i="58" s="1"/>
  <c r="P83" i="58"/>
  <c r="P125" i="58"/>
  <c r="R166" i="58"/>
  <c r="H207" i="58"/>
  <c r="N207" i="58"/>
  <c r="L248" i="58"/>
  <c r="J331" i="58"/>
  <c r="P41" i="58"/>
  <c r="AD10" i="58"/>
  <c r="AF10" i="58"/>
  <c r="R22" i="58"/>
  <c r="AI36" i="58"/>
  <c r="AJ36" i="58" s="1"/>
  <c r="AD36" i="58"/>
  <c r="AF36" i="58"/>
  <c r="AD31" i="58"/>
  <c r="AF31" i="58"/>
  <c r="AI20" i="58"/>
  <c r="AJ20" i="58" s="1"/>
  <c r="J125" i="58"/>
  <c r="N83" i="58"/>
  <c r="L125" i="58"/>
  <c r="H331" i="58"/>
  <c r="J41" i="58"/>
  <c r="AF16" i="58"/>
  <c r="AD18" i="58"/>
  <c r="AI18" i="58"/>
  <c r="AJ18" i="58" s="1"/>
  <c r="AD38" i="58"/>
  <c r="AF38" i="58"/>
  <c r="R16" i="58"/>
  <c r="AI22" i="58"/>
  <c r="AJ22" i="58" s="1"/>
  <c r="J166" i="58"/>
  <c r="AJ172" i="58"/>
  <c r="L207" i="58"/>
  <c r="AJ131" i="58"/>
  <c r="J248" i="58"/>
  <c r="N289" i="58"/>
  <c r="P289" i="58"/>
  <c r="R15" i="58"/>
  <c r="H41" i="58"/>
  <c r="R26" i="58"/>
  <c r="AJ6" i="58"/>
  <c r="R37" i="58"/>
  <c r="AI10" i="58"/>
  <c r="AJ10" i="58" s="1"/>
  <c r="R18" i="58"/>
  <c r="AF23" i="58"/>
  <c r="AD23" i="58"/>
  <c r="AI27" i="58"/>
  <c r="AJ27" i="58" s="1"/>
  <c r="L83" i="58"/>
  <c r="H125" i="58"/>
  <c r="H166" i="58"/>
  <c r="H289" i="58"/>
  <c r="H248" i="58"/>
  <c r="R331" i="58"/>
  <c r="R8" i="58"/>
  <c r="AF32" i="58"/>
  <c r="AD32" i="58"/>
  <c r="R7" i="58"/>
  <c r="R27" i="58"/>
  <c r="R30" i="58"/>
  <c r="N125" i="58"/>
  <c r="H83" i="58"/>
  <c r="Q42" i="58"/>
  <c r="AF125" i="58"/>
  <c r="AJ254" i="58"/>
  <c r="R289" i="58"/>
  <c r="AF248" i="58"/>
  <c r="J372" i="58"/>
  <c r="J289" i="58"/>
  <c r="P331" i="58"/>
  <c r="E42" i="57"/>
  <c r="F256" i="57"/>
  <c r="E40" i="57"/>
  <c r="AD71" i="57"/>
  <c r="AD59" i="57"/>
  <c r="AF57" i="57"/>
  <c r="AI196" i="57"/>
  <c r="AI176" i="57"/>
  <c r="AJ176" i="57" s="1"/>
  <c r="AD174" i="57"/>
  <c r="AI190" i="57"/>
  <c r="AJ190" i="57" s="1"/>
  <c r="AI192" i="57"/>
  <c r="AJ192" i="57" s="1"/>
  <c r="AI204" i="57"/>
  <c r="AI191" i="57"/>
  <c r="AJ191" i="57" s="1"/>
  <c r="AI194" i="57"/>
  <c r="AJ194" i="57" s="1"/>
  <c r="AC18" i="57"/>
  <c r="AD18" i="57" s="1"/>
  <c r="AC36" i="57"/>
  <c r="AD36" i="57" s="1"/>
  <c r="AI257" i="57"/>
  <c r="AJ257" i="57" s="1"/>
  <c r="AI286" i="57"/>
  <c r="AJ286" i="57" s="1"/>
  <c r="AF262" i="57"/>
  <c r="AF258" i="57"/>
  <c r="AC9" i="57"/>
  <c r="AF9" i="57" s="1"/>
  <c r="AI271" i="57"/>
  <c r="AJ271" i="57" s="1"/>
  <c r="AI259" i="57"/>
  <c r="AJ259" i="57" s="1"/>
  <c r="AI265" i="57"/>
  <c r="AJ265" i="57" s="1"/>
  <c r="AC23" i="57"/>
  <c r="AD23" i="57" s="1"/>
  <c r="AC38" i="57"/>
  <c r="AD38" i="57" s="1"/>
  <c r="AF256" i="57"/>
  <c r="AI266" i="57"/>
  <c r="AJ266" i="57" s="1"/>
  <c r="AI269" i="57"/>
  <c r="AJ269" i="57" s="1"/>
  <c r="AI273" i="57"/>
  <c r="R277" i="57"/>
  <c r="Q10" i="57"/>
  <c r="R273" i="57"/>
  <c r="AI262" i="57"/>
  <c r="AJ262" i="57" s="1"/>
  <c r="AI282" i="57"/>
  <c r="AJ282" i="57" s="1"/>
  <c r="Q35" i="57"/>
  <c r="R265" i="57"/>
  <c r="AI275" i="57"/>
  <c r="AJ275" i="57" s="1"/>
  <c r="Q36" i="57"/>
  <c r="AI36" i="57" s="1"/>
  <c r="AJ36" i="57" s="1"/>
  <c r="R311" i="57"/>
  <c r="AI312" i="57"/>
  <c r="AJ312" i="57" s="1"/>
  <c r="Q20" i="57"/>
  <c r="Q25" i="57"/>
  <c r="R301" i="57"/>
  <c r="AI298" i="57"/>
  <c r="AJ298" i="57" s="1"/>
  <c r="R326" i="57"/>
  <c r="AI304" i="57"/>
  <c r="AJ304" i="57" s="1"/>
  <c r="AI308" i="57"/>
  <c r="AJ308" i="57" s="1"/>
  <c r="AI274" i="57"/>
  <c r="AJ274" i="57" s="1"/>
  <c r="AI279" i="57"/>
  <c r="AJ279" i="57" s="1"/>
  <c r="AI278" i="57"/>
  <c r="AJ278" i="57" s="1"/>
  <c r="AF281" i="57"/>
  <c r="AI284" i="57"/>
  <c r="AJ284" i="57" s="1"/>
  <c r="AI287" i="57"/>
  <c r="AJ287" i="57" s="1"/>
  <c r="AI255" i="57"/>
  <c r="AJ255" i="57" s="1"/>
  <c r="AF269" i="57"/>
  <c r="AF277" i="57"/>
  <c r="AI270" i="57"/>
  <c r="AJ270" i="57" s="1"/>
  <c r="AD287" i="57"/>
  <c r="AI281" i="57"/>
  <c r="AJ281" i="57" s="1"/>
  <c r="R287" i="57"/>
  <c r="R269" i="57"/>
  <c r="AI258" i="57"/>
  <c r="AJ258" i="57" s="1"/>
  <c r="AI263" i="57"/>
  <c r="AJ263" i="57" s="1"/>
  <c r="R259" i="57"/>
  <c r="AI267" i="57"/>
  <c r="AJ267" i="57" s="1"/>
  <c r="AI214" i="57"/>
  <c r="AJ214" i="57" s="1"/>
  <c r="AI218" i="57"/>
  <c r="AJ218" i="57" s="1"/>
  <c r="AI225" i="57"/>
  <c r="AF227" i="57"/>
  <c r="AI242" i="57"/>
  <c r="AJ242" i="57" s="1"/>
  <c r="AI243" i="57"/>
  <c r="AJ243" i="57" s="1"/>
  <c r="AI235" i="57"/>
  <c r="AJ235" i="57" s="1"/>
  <c r="AF238" i="57"/>
  <c r="AI241" i="57"/>
  <c r="AI233" i="57"/>
  <c r="AJ233" i="57" s="1"/>
  <c r="AF243" i="57"/>
  <c r="AF235" i="57"/>
  <c r="AF213" i="57"/>
  <c r="AF216" i="57"/>
  <c r="AI228" i="57"/>
  <c r="AJ228" i="57" s="1"/>
  <c r="AF242" i="57"/>
  <c r="AI245" i="57"/>
  <c r="AI239" i="57"/>
  <c r="AJ239" i="57" s="1"/>
  <c r="AF218" i="57"/>
  <c r="AI237" i="57"/>
  <c r="R228" i="57"/>
  <c r="AI246" i="57"/>
  <c r="AJ246" i="57" s="1"/>
  <c r="R225" i="57"/>
  <c r="AI182" i="57"/>
  <c r="AJ182" i="57" s="1"/>
  <c r="AI180" i="57"/>
  <c r="AJ180" i="57" s="1"/>
  <c r="AI187" i="57"/>
  <c r="AJ187" i="57" s="1"/>
  <c r="AD173" i="57"/>
  <c r="AI202" i="57"/>
  <c r="AJ202" i="57" s="1"/>
  <c r="AI186" i="57"/>
  <c r="AJ186" i="57" s="1"/>
  <c r="AI198" i="57"/>
  <c r="AJ198" i="57" s="1"/>
  <c r="AI173" i="57"/>
  <c r="AJ173" i="57" s="1"/>
  <c r="AF175" i="57"/>
  <c r="AF197" i="57"/>
  <c r="AI203" i="57"/>
  <c r="AJ203" i="57" s="1"/>
  <c r="AI183" i="57"/>
  <c r="AJ183" i="57" s="1"/>
  <c r="AI199" i="57"/>
  <c r="AJ199" i="57" s="1"/>
  <c r="AI195" i="57"/>
  <c r="AJ195" i="57" s="1"/>
  <c r="AC22" i="57"/>
  <c r="AD22" i="57" s="1"/>
  <c r="AI138" i="57"/>
  <c r="AJ138" i="57" s="1"/>
  <c r="AI140" i="57"/>
  <c r="AJ140" i="57" s="1"/>
  <c r="AD140" i="57"/>
  <c r="AF148" i="57"/>
  <c r="AI162" i="57"/>
  <c r="AJ162" i="57" s="1"/>
  <c r="AF137" i="57"/>
  <c r="AI131" i="57"/>
  <c r="AJ131" i="57" s="1"/>
  <c r="AI146" i="57"/>
  <c r="AJ146" i="57" s="1"/>
  <c r="AI148" i="57"/>
  <c r="AD156" i="57"/>
  <c r="AC28" i="57"/>
  <c r="AD28" i="57" s="1"/>
  <c r="AF138" i="57"/>
  <c r="AI144" i="57"/>
  <c r="AF164" i="57"/>
  <c r="AF141" i="57"/>
  <c r="R162" i="57"/>
  <c r="R138" i="57"/>
  <c r="R142" i="57"/>
  <c r="AI147" i="57"/>
  <c r="AJ147" i="57" s="1"/>
  <c r="R146" i="57"/>
  <c r="AI157" i="57"/>
  <c r="AJ157" i="57" s="1"/>
  <c r="R105" i="57"/>
  <c r="AJ118" i="57"/>
  <c r="R113" i="57"/>
  <c r="R112" i="57"/>
  <c r="R109" i="57"/>
  <c r="R116" i="57"/>
  <c r="AI121" i="57"/>
  <c r="AJ121" i="57" s="1"/>
  <c r="Q28" i="57"/>
  <c r="Q33" i="57"/>
  <c r="Q16" i="57"/>
  <c r="Q9" i="57"/>
  <c r="Q23" i="57"/>
  <c r="Q21" i="57"/>
  <c r="Q26" i="57"/>
  <c r="AI53" i="57"/>
  <c r="AJ53" i="57" s="1"/>
  <c r="Q27" i="57"/>
  <c r="Q31" i="57"/>
  <c r="Q19" i="57"/>
  <c r="Q24" i="57"/>
  <c r="Q17" i="57"/>
  <c r="Q32" i="57"/>
  <c r="Q29" i="57"/>
  <c r="Q22" i="57"/>
  <c r="Q18" i="57"/>
  <c r="Q30" i="57"/>
  <c r="AI62" i="57"/>
  <c r="AJ62" i="57" s="1"/>
  <c r="AC8" i="57"/>
  <c r="AD8" i="57" s="1"/>
  <c r="AC26" i="57"/>
  <c r="AD26" i="57" s="1"/>
  <c r="AI75" i="57"/>
  <c r="AJ75" i="57" s="1"/>
  <c r="AI78" i="57"/>
  <c r="AC12" i="57"/>
  <c r="AD12" i="57" s="1"/>
  <c r="AI74" i="57"/>
  <c r="AJ74" i="57" s="1"/>
  <c r="AI81" i="57"/>
  <c r="AJ81" i="57" s="1"/>
  <c r="AC24" i="57"/>
  <c r="AD24" i="57" s="1"/>
  <c r="AI51" i="57"/>
  <c r="AJ51" i="57" s="1"/>
  <c r="AD62" i="57"/>
  <c r="AC13" i="57"/>
  <c r="AF13" i="57" s="1"/>
  <c r="AC32" i="57"/>
  <c r="AD32" i="57" s="1"/>
  <c r="AI61" i="57"/>
  <c r="AJ61" i="57" s="1"/>
  <c r="AD78" i="57"/>
  <c r="AC10" i="57"/>
  <c r="AD10" i="57" s="1"/>
  <c r="AC14" i="57"/>
  <c r="AD14" i="57" s="1"/>
  <c r="AI54" i="57"/>
  <c r="AJ54" i="57" s="1"/>
  <c r="AI57" i="57"/>
  <c r="AJ57" i="57" s="1"/>
  <c r="AC11" i="57"/>
  <c r="AF11" i="57" s="1"/>
  <c r="AC30" i="57"/>
  <c r="AD30" i="57" s="1"/>
  <c r="AC16" i="57"/>
  <c r="AD16" i="57" s="1"/>
  <c r="AC25" i="57"/>
  <c r="AD25" i="57" s="1"/>
  <c r="AI55" i="57"/>
  <c r="AJ55" i="57" s="1"/>
  <c r="AI67" i="57"/>
  <c r="AJ67" i="57" s="1"/>
  <c r="V13" i="57"/>
  <c r="AC21" i="57"/>
  <c r="AD21" i="57" s="1"/>
  <c r="V32" i="57"/>
  <c r="AC34" i="57"/>
  <c r="AD34" i="57" s="1"/>
  <c r="AD63" i="57"/>
  <c r="AI66" i="57"/>
  <c r="AJ66" i="57" s="1"/>
  <c r="AC19" i="57"/>
  <c r="AD19" i="57" s="1"/>
  <c r="V30" i="57"/>
  <c r="AI50" i="57"/>
  <c r="AJ50" i="57" s="1"/>
  <c r="V7" i="57"/>
  <c r="AC17" i="57"/>
  <c r="AD17" i="57" s="1"/>
  <c r="AF65" i="57"/>
  <c r="AC7" i="57"/>
  <c r="AF7" i="57" s="1"/>
  <c r="V11" i="57"/>
  <c r="AC20" i="57"/>
  <c r="AD20" i="57" s="1"/>
  <c r="V24" i="57"/>
  <c r="AD70" i="57"/>
  <c r="R54" i="57"/>
  <c r="R81" i="57"/>
  <c r="Q38" i="57"/>
  <c r="R55" i="57"/>
  <c r="R70" i="57"/>
  <c r="Q8" i="57"/>
  <c r="Q6" i="57"/>
  <c r="AI60" i="57"/>
  <c r="AJ60" i="57" s="1"/>
  <c r="Q7" i="57"/>
  <c r="R50" i="57"/>
  <c r="AI68" i="57"/>
  <c r="AJ68" i="57" s="1"/>
  <c r="H10" i="57"/>
  <c r="Q12" i="57"/>
  <c r="Q15" i="57"/>
  <c r="Q14" i="57"/>
  <c r="H8" i="57"/>
  <c r="AI56" i="57"/>
  <c r="AJ56" i="57" s="1"/>
  <c r="Q13" i="57"/>
  <c r="R67" i="57"/>
  <c r="Q11" i="57"/>
  <c r="AC6" i="57"/>
  <c r="AF6" i="57" s="1"/>
  <c r="F48" i="57"/>
  <c r="AH48" i="57"/>
  <c r="N48" i="57"/>
  <c r="L48" i="57"/>
  <c r="N75" i="57"/>
  <c r="L75" i="57"/>
  <c r="R75" i="57"/>
  <c r="AH75" i="57"/>
  <c r="AF75" i="57"/>
  <c r="P75" i="57"/>
  <c r="J75" i="57"/>
  <c r="H75" i="57"/>
  <c r="F75" i="57"/>
  <c r="AL75" i="57"/>
  <c r="P241" i="57"/>
  <c r="N241" i="57"/>
  <c r="AL241" i="57"/>
  <c r="L241" i="57"/>
  <c r="AJ241" i="57"/>
  <c r="J241" i="57"/>
  <c r="H241" i="57"/>
  <c r="AH241" i="57"/>
  <c r="F241" i="57"/>
  <c r="F6" i="57"/>
  <c r="N6" i="57"/>
  <c r="V6" i="57"/>
  <c r="AL6" i="57"/>
  <c r="J7" i="57"/>
  <c r="Z7" i="57"/>
  <c r="AH7" i="57"/>
  <c r="F8" i="57"/>
  <c r="N8" i="57"/>
  <c r="V8" i="57"/>
  <c r="J9" i="57"/>
  <c r="Z9" i="57"/>
  <c r="AH9" i="57"/>
  <c r="F10" i="57"/>
  <c r="N10" i="57"/>
  <c r="V10" i="57"/>
  <c r="J11" i="57"/>
  <c r="Z11" i="57"/>
  <c r="AH11" i="57"/>
  <c r="F12" i="57"/>
  <c r="N12" i="57"/>
  <c r="V12" i="57"/>
  <c r="J13" i="57"/>
  <c r="R13" i="57" s="1"/>
  <c r="Z13" i="57"/>
  <c r="AH13" i="57"/>
  <c r="F14" i="57"/>
  <c r="V14" i="57"/>
  <c r="AC15" i="57"/>
  <c r="AD15" i="57" s="1"/>
  <c r="L16" i="57"/>
  <c r="P16" i="57"/>
  <c r="H16" i="57"/>
  <c r="AH16" i="57"/>
  <c r="L18" i="57"/>
  <c r="P18" i="57"/>
  <c r="H18" i="57"/>
  <c r="AH18" i="57"/>
  <c r="L20" i="57"/>
  <c r="P20" i="57"/>
  <c r="H20" i="57"/>
  <c r="AH20" i="57"/>
  <c r="L22" i="57"/>
  <c r="P22" i="57"/>
  <c r="H22" i="57"/>
  <c r="AH22" i="57"/>
  <c r="L24" i="57"/>
  <c r="P24" i="57"/>
  <c r="H24" i="57"/>
  <c r="AH24" i="57"/>
  <c r="L26" i="57"/>
  <c r="P26" i="57"/>
  <c r="H26" i="57"/>
  <c r="AH26" i="57"/>
  <c r="AC27" i="57"/>
  <c r="AD27" i="57" s="1"/>
  <c r="L28" i="57"/>
  <c r="P28" i="57"/>
  <c r="H28" i="57"/>
  <c r="AH28" i="57"/>
  <c r="AC29" i="57"/>
  <c r="AD29" i="57" s="1"/>
  <c r="L30" i="57"/>
  <c r="P30" i="57"/>
  <c r="H30" i="57"/>
  <c r="AH30" i="57"/>
  <c r="AC31" i="57"/>
  <c r="AD31" i="57" s="1"/>
  <c r="L32" i="57"/>
  <c r="P32" i="57"/>
  <c r="H32" i="57"/>
  <c r="AH32" i="57"/>
  <c r="AC33" i="57"/>
  <c r="AD33" i="57" s="1"/>
  <c r="L34" i="57"/>
  <c r="P34" i="57"/>
  <c r="H34" i="57"/>
  <c r="AC35" i="57"/>
  <c r="AD35" i="57" s="1"/>
  <c r="P37" i="57"/>
  <c r="H37" i="57"/>
  <c r="L37" i="57"/>
  <c r="J38" i="57"/>
  <c r="Q39" i="57"/>
  <c r="AC39" i="57"/>
  <c r="AD39" i="57" s="1"/>
  <c r="N52" i="57"/>
  <c r="L52" i="57"/>
  <c r="F52" i="57"/>
  <c r="AH52" i="57"/>
  <c r="AF53" i="57"/>
  <c r="Z54" i="57"/>
  <c r="X54" i="57"/>
  <c r="AF54" i="57"/>
  <c r="AB54" i="57"/>
  <c r="H56" i="57"/>
  <c r="J56" i="57"/>
  <c r="F56" i="57"/>
  <c r="AL56" i="57"/>
  <c r="AH56" i="57"/>
  <c r="P56" i="57"/>
  <c r="T58" i="57"/>
  <c r="AF58" i="57"/>
  <c r="AB58" i="57"/>
  <c r="Z58" i="57"/>
  <c r="AF73" i="57"/>
  <c r="AB73" i="57"/>
  <c r="Z73" i="57"/>
  <c r="X73" i="57"/>
  <c r="T73" i="57"/>
  <c r="AD90" i="57"/>
  <c r="AI90" i="57"/>
  <c r="AF15" i="57"/>
  <c r="L15" i="57"/>
  <c r="AB16" i="57"/>
  <c r="N16" i="57"/>
  <c r="AB18" i="57"/>
  <c r="N18" i="57"/>
  <c r="AB20" i="57"/>
  <c r="N20" i="57"/>
  <c r="AB22" i="57"/>
  <c r="N22" i="57"/>
  <c r="AB24" i="57"/>
  <c r="N24" i="57"/>
  <c r="AB26" i="57"/>
  <c r="N26" i="57"/>
  <c r="AB28" i="57"/>
  <c r="N28" i="57"/>
  <c r="AB30" i="57"/>
  <c r="N30" i="57"/>
  <c r="AB32" i="57"/>
  <c r="N32" i="57"/>
  <c r="AB34" i="57"/>
  <c r="N34" i="57"/>
  <c r="F36" i="57"/>
  <c r="N37" i="57"/>
  <c r="AL37" i="57"/>
  <c r="H48" i="57"/>
  <c r="AF50" i="57"/>
  <c r="Z50" i="57"/>
  <c r="X50" i="57"/>
  <c r="AD50" i="57"/>
  <c r="R51" i="57"/>
  <c r="R96" i="57"/>
  <c r="AI96" i="57"/>
  <c r="AJ96" i="57" s="1"/>
  <c r="H6" i="57"/>
  <c r="T7" i="57"/>
  <c r="X8" i="57"/>
  <c r="AB11" i="57"/>
  <c r="L38" i="57"/>
  <c r="P38" i="57"/>
  <c r="H38" i="57"/>
  <c r="J48" i="57"/>
  <c r="AF48" i="57"/>
  <c r="AB67" i="57"/>
  <c r="T67" i="57"/>
  <c r="AF67" i="57"/>
  <c r="AD67" i="57"/>
  <c r="Z67" i="57"/>
  <c r="N136" i="57"/>
  <c r="AH136" i="57"/>
  <c r="F136" i="57"/>
  <c r="AJ136" i="57"/>
  <c r="R136" i="57"/>
  <c r="P136" i="57"/>
  <c r="L136" i="57"/>
  <c r="J136" i="57"/>
  <c r="H136" i="57"/>
  <c r="AL136" i="57"/>
  <c r="T9" i="57"/>
  <c r="AB13" i="57"/>
  <c r="F15" i="57"/>
  <c r="P35" i="57"/>
  <c r="H35" i="57"/>
  <c r="L35" i="57"/>
  <c r="N38" i="57"/>
  <c r="AL38" i="57"/>
  <c r="P48" i="57"/>
  <c r="AD49" i="57"/>
  <c r="AD53" i="57"/>
  <c r="Z55" i="57"/>
  <c r="H66" i="57"/>
  <c r="F66" i="57"/>
  <c r="R66" i="57"/>
  <c r="AL66" i="57"/>
  <c r="AH66" i="57"/>
  <c r="P66" i="57"/>
  <c r="AF66" i="57"/>
  <c r="N66" i="57"/>
  <c r="L66" i="57"/>
  <c r="J66" i="57"/>
  <c r="AB72" i="57"/>
  <c r="Z72" i="57"/>
  <c r="T72" i="57"/>
  <c r="AF72" i="57"/>
  <c r="AD72" i="57"/>
  <c r="X6" i="57"/>
  <c r="AB7" i="57"/>
  <c r="T11" i="57"/>
  <c r="T13" i="57"/>
  <c r="X14" i="57"/>
  <c r="J6" i="57"/>
  <c r="Z6" i="57"/>
  <c r="F7" i="57"/>
  <c r="J8" i="57"/>
  <c r="Z8" i="57"/>
  <c r="F9" i="57"/>
  <c r="V9" i="57"/>
  <c r="J10" i="57"/>
  <c r="Z10" i="57"/>
  <c r="F11" i="57"/>
  <c r="J12" i="57"/>
  <c r="Z12" i="57"/>
  <c r="F13" i="57"/>
  <c r="J14" i="57"/>
  <c r="R14" i="57" s="1"/>
  <c r="Z14" i="57"/>
  <c r="AH15" i="57"/>
  <c r="P17" i="57"/>
  <c r="H17" i="57"/>
  <c r="L17" i="57"/>
  <c r="AH17" i="57"/>
  <c r="P19" i="57"/>
  <c r="H19" i="57"/>
  <c r="L19" i="57"/>
  <c r="AH19" i="57"/>
  <c r="P21" i="57"/>
  <c r="H21" i="57"/>
  <c r="L21" i="57"/>
  <c r="AH21" i="57"/>
  <c r="P23" i="57"/>
  <c r="H23" i="57"/>
  <c r="L23" i="57"/>
  <c r="AH23" i="57"/>
  <c r="P25" i="57"/>
  <c r="H25" i="57"/>
  <c r="L25" i="57"/>
  <c r="AH25" i="57"/>
  <c r="P27" i="57"/>
  <c r="H27" i="57"/>
  <c r="L27" i="57"/>
  <c r="AH27" i="57"/>
  <c r="P29" i="57"/>
  <c r="H29" i="57"/>
  <c r="L29" i="57"/>
  <c r="AH29" i="57"/>
  <c r="P31" i="57"/>
  <c r="H31" i="57"/>
  <c r="L31" i="57"/>
  <c r="AH31" i="57"/>
  <c r="P33" i="57"/>
  <c r="H33" i="57"/>
  <c r="L33" i="57"/>
  <c r="AH33" i="57"/>
  <c r="Q34" i="57"/>
  <c r="N35" i="57"/>
  <c r="J36" i="57"/>
  <c r="Q37" i="57"/>
  <c r="AC37" i="57"/>
  <c r="AD37" i="57" s="1"/>
  <c r="P39" i="57"/>
  <c r="H39" i="57"/>
  <c r="L39" i="57"/>
  <c r="AI48" i="57"/>
  <c r="R48" i="57"/>
  <c r="AL48" i="57"/>
  <c r="H51" i="57"/>
  <c r="F51" i="57"/>
  <c r="P51" i="57"/>
  <c r="N51" i="57"/>
  <c r="P52" i="57"/>
  <c r="AF52" i="57"/>
  <c r="AI59" i="57"/>
  <c r="AJ59" i="57" s="1"/>
  <c r="R59" i="57"/>
  <c r="X67" i="57"/>
  <c r="P100" i="57"/>
  <c r="N100" i="57"/>
  <c r="AL100" i="57"/>
  <c r="L100" i="57"/>
  <c r="H100" i="57"/>
  <c r="AH100" i="57"/>
  <c r="F100" i="57"/>
  <c r="J100" i="57"/>
  <c r="X10" i="57"/>
  <c r="X12" i="57"/>
  <c r="H15" i="57"/>
  <c r="P15" i="57"/>
  <c r="N17" i="57"/>
  <c r="N19" i="57"/>
  <c r="N21" i="57"/>
  <c r="N23" i="57"/>
  <c r="N25" i="57"/>
  <c r="N27" i="57"/>
  <c r="N29" i="57"/>
  <c r="N31" i="57"/>
  <c r="N33" i="57"/>
  <c r="AL35" i="57"/>
  <c r="F38" i="57"/>
  <c r="N39" i="57"/>
  <c r="AL39" i="57"/>
  <c r="AI49" i="57"/>
  <c r="AJ49" i="57" s="1"/>
  <c r="X51" i="57"/>
  <c r="T51" i="57"/>
  <c r="AD51" i="57"/>
  <c r="AF51" i="57"/>
  <c r="AI52" i="57"/>
  <c r="AJ52" i="57" s="1"/>
  <c r="R52" i="57"/>
  <c r="P55" i="57"/>
  <c r="N55" i="57"/>
  <c r="AL55" i="57"/>
  <c r="H55" i="57"/>
  <c r="F55" i="57"/>
  <c r="R56" i="57"/>
  <c r="H61" i="57"/>
  <c r="AH61" i="57"/>
  <c r="AF61" i="57"/>
  <c r="P61" i="57"/>
  <c r="N61" i="57"/>
  <c r="L61" i="57"/>
  <c r="J61" i="57"/>
  <c r="F61" i="57"/>
  <c r="AL61" i="57"/>
  <c r="X72" i="57"/>
  <c r="T6" i="57"/>
  <c r="T8" i="57"/>
  <c r="T10" i="57"/>
  <c r="T12" i="57"/>
  <c r="T14" i="57"/>
  <c r="L36" i="57"/>
  <c r="P36" i="57"/>
  <c r="H36" i="57"/>
  <c r="AF55" i="57"/>
  <c r="AD55" i="57"/>
  <c r="X55" i="57"/>
  <c r="T55" i="57"/>
  <c r="AI76" i="57"/>
  <c r="AJ76" i="57" s="1"/>
  <c r="AD76" i="57"/>
  <c r="N92" i="57"/>
  <c r="AL92" i="57"/>
  <c r="L92" i="57"/>
  <c r="J92" i="57"/>
  <c r="AH92" i="57"/>
  <c r="F92" i="57"/>
  <c r="P92" i="57"/>
  <c r="H92" i="57"/>
  <c r="AD98" i="57"/>
  <c r="AI98" i="57"/>
  <c r="AJ98" i="57" s="1"/>
  <c r="X16" i="57"/>
  <c r="T17" i="57"/>
  <c r="AB17" i="57"/>
  <c r="X18" i="57"/>
  <c r="T19" i="57"/>
  <c r="AB19" i="57"/>
  <c r="X20" i="57"/>
  <c r="T21" i="57"/>
  <c r="AB21" i="57"/>
  <c r="X22" i="57"/>
  <c r="T23" i="57"/>
  <c r="AB23" i="57"/>
  <c r="X24" i="57"/>
  <c r="T25" i="57"/>
  <c r="AB25" i="57"/>
  <c r="X26" i="57"/>
  <c r="T27" i="57"/>
  <c r="AB27" i="57"/>
  <c r="X28" i="57"/>
  <c r="T29" i="57"/>
  <c r="AB29" i="57"/>
  <c r="X30" i="57"/>
  <c r="T31" i="57"/>
  <c r="AB31" i="57"/>
  <c r="X32" i="57"/>
  <c r="T33" i="57"/>
  <c r="AB33" i="57"/>
  <c r="X34" i="57"/>
  <c r="T35" i="57"/>
  <c r="AB35" i="57"/>
  <c r="X36" i="57"/>
  <c r="AF36" i="57"/>
  <c r="T37" i="57"/>
  <c r="AB37" i="57"/>
  <c r="X38" i="57"/>
  <c r="T39" i="57"/>
  <c r="AB39" i="57"/>
  <c r="AF49" i="57"/>
  <c r="H50" i="57"/>
  <c r="J53" i="57"/>
  <c r="Z53" i="57"/>
  <c r="P54" i="57"/>
  <c r="AF56" i="57"/>
  <c r="L57" i="57"/>
  <c r="H58" i="57"/>
  <c r="T61" i="57"/>
  <c r="AH62" i="57"/>
  <c r="H64" i="57"/>
  <c r="Z65" i="57"/>
  <c r="X66" i="57"/>
  <c r="T66" i="57"/>
  <c r="AB66" i="57"/>
  <c r="F67" i="57"/>
  <c r="AF69" i="57"/>
  <c r="L70" i="57"/>
  <c r="AF70" i="57"/>
  <c r="J71" i="57"/>
  <c r="F72" i="57"/>
  <c r="H74" i="57"/>
  <c r="F74" i="57"/>
  <c r="X75" i="57"/>
  <c r="L77" i="57"/>
  <c r="J79" i="57"/>
  <c r="H80" i="57"/>
  <c r="AF80" i="57"/>
  <c r="X95" i="57"/>
  <c r="V95" i="57"/>
  <c r="T95" i="57"/>
  <c r="AD95" i="57"/>
  <c r="AB100" i="57"/>
  <c r="Z100" i="57"/>
  <c r="V100" i="57"/>
  <c r="T100" i="57"/>
  <c r="AI102" i="57"/>
  <c r="AJ102" i="57" s="1"/>
  <c r="R102" i="57"/>
  <c r="AD104" i="57"/>
  <c r="AD116" i="57"/>
  <c r="AB116" i="57"/>
  <c r="Z116" i="57"/>
  <c r="X116" i="57"/>
  <c r="V116" i="57"/>
  <c r="T116" i="57"/>
  <c r="J50" i="57"/>
  <c r="AL50" i="57"/>
  <c r="AB53" i="57"/>
  <c r="J58" i="57"/>
  <c r="T59" i="57"/>
  <c r="R62" i="57"/>
  <c r="N64" i="57"/>
  <c r="AF64" i="57"/>
  <c r="AB65" i="57"/>
  <c r="H67" i="57"/>
  <c r="AF68" i="57"/>
  <c r="AH70" i="57"/>
  <c r="L71" i="57"/>
  <c r="H72" i="57"/>
  <c r="X74" i="57"/>
  <c r="T74" i="57"/>
  <c r="AB74" i="57"/>
  <c r="AF77" i="57"/>
  <c r="AF78" i="57"/>
  <c r="L79" i="57"/>
  <c r="AI80" i="57"/>
  <c r="AJ80" i="57" s="1"/>
  <c r="AD93" i="57"/>
  <c r="AB93" i="57"/>
  <c r="X93" i="57"/>
  <c r="V93" i="57"/>
  <c r="T93" i="57"/>
  <c r="P104" i="57"/>
  <c r="N104" i="57"/>
  <c r="AL104" i="57"/>
  <c r="L104" i="57"/>
  <c r="H104" i="57"/>
  <c r="AH104" i="57"/>
  <c r="F104" i="57"/>
  <c r="AF134" i="57"/>
  <c r="AD134" i="57"/>
  <c r="L58" i="57"/>
  <c r="T62" i="57"/>
  <c r="AD65" i="57"/>
  <c r="J67" i="57"/>
  <c r="AI69" i="57"/>
  <c r="AJ69" i="57" s="1"/>
  <c r="N72" i="57"/>
  <c r="AF76" i="57"/>
  <c r="AB104" i="57"/>
  <c r="Z104" i="57"/>
  <c r="V104" i="57"/>
  <c r="T104" i="57"/>
  <c r="AD112" i="57"/>
  <c r="AB112" i="57"/>
  <c r="Z112" i="57"/>
  <c r="X112" i="57"/>
  <c r="V112" i="57"/>
  <c r="T112" i="57"/>
  <c r="T56" i="57"/>
  <c r="R57" i="57"/>
  <c r="N58" i="57"/>
  <c r="X62" i="57"/>
  <c r="AI63" i="57"/>
  <c r="AJ63" i="57" s="1"/>
  <c r="R63" i="57"/>
  <c r="AI64" i="57"/>
  <c r="AJ64" i="57" s="1"/>
  <c r="P67" i="57"/>
  <c r="P70" i="57"/>
  <c r="N70" i="57"/>
  <c r="P72" i="57"/>
  <c r="AH72" i="57"/>
  <c r="AD73" i="57"/>
  <c r="AI77" i="57"/>
  <c r="AJ77" i="57" s="1"/>
  <c r="R78" i="57"/>
  <c r="AI79" i="57"/>
  <c r="AJ79" i="57" s="1"/>
  <c r="R79" i="57"/>
  <c r="AF81" i="57"/>
  <c r="Z81" i="57"/>
  <c r="T81" i="57"/>
  <c r="R92" i="57"/>
  <c r="N96" i="57"/>
  <c r="AL96" i="57"/>
  <c r="L96" i="57"/>
  <c r="J96" i="57"/>
  <c r="AH96" i="57"/>
  <c r="F96" i="57"/>
  <c r="R100" i="57"/>
  <c r="AI123" i="57"/>
  <c r="AJ123" i="57" s="1"/>
  <c r="T16" i="57"/>
  <c r="X17" i="57"/>
  <c r="T18" i="57"/>
  <c r="X19" i="57"/>
  <c r="T20" i="57"/>
  <c r="X21" i="57"/>
  <c r="T22" i="57"/>
  <c r="X23" i="57"/>
  <c r="T24" i="57"/>
  <c r="X25" i="57"/>
  <c r="T26" i="57"/>
  <c r="X27" i="57"/>
  <c r="T28" i="57"/>
  <c r="X29" i="57"/>
  <c r="T30" i="57"/>
  <c r="X31" i="57"/>
  <c r="T32" i="57"/>
  <c r="X33" i="57"/>
  <c r="T34" i="57"/>
  <c r="X35" i="57"/>
  <c r="T36" i="57"/>
  <c r="X37" i="57"/>
  <c r="T38" i="57"/>
  <c r="X39" i="57"/>
  <c r="H54" i="57"/>
  <c r="Z56" i="57"/>
  <c r="P58" i="57"/>
  <c r="AF60" i="57"/>
  <c r="H62" i="57"/>
  <c r="Z62" i="57"/>
  <c r="F63" i="57"/>
  <c r="AH63" i="57"/>
  <c r="AL63" i="57"/>
  <c r="AI65" i="57"/>
  <c r="AJ65" i="57" s="1"/>
  <c r="AH67" i="57"/>
  <c r="AL69" i="57"/>
  <c r="J69" i="57"/>
  <c r="H69" i="57"/>
  <c r="X70" i="57"/>
  <c r="AL70" i="57"/>
  <c r="AI71" i="57"/>
  <c r="AJ71" i="57" s="1"/>
  <c r="R71" i="57"/>
  <c r="AF74" i="57"/>
  <c r="P78" i="57"/>
  <c r="N78" i="57"/>
  <c r="AJ78" i="57"/>
  <c r="T78" i="57"/>
  <c r="AL78" i="57"/>
  <c r="X81" i="57"/>
  <c r="AF90" i="57"/>
  <c r="X91" i="57"/>
  <c r="V91" i="57"/>
  <c r="T91" i="57"/>
  <c r="AD91" i="57"/>
  <c r="AF93" i="57"/>
  <c r="H102" i="57"/>
  <c r="AH102" i="57"/>
  <c r="F102" i="57"/>
  <c r="P102" i="57"/>
  <c r="N102" i="57"/>
  <c r="AI103" i="57"/>
  <c r="AJ103" i="57" s="1"/>
  <c r="AD108" i="57"/>
  <c r="AB108" i="57"/>
  <c r="Z108" i="57"/>
  <c r="X108" i="57"/>
  <c r="V108" i="57"/>
  <c r="T108" i="57"/>
  <c r="AI111" i="57"/>
  <c r="AJ111" i="57" s="1"/>
  <c r="AJ122" i="57"/>
  <c r="AB56" i="57"/>
  <c r="AI58" i="57"/>
  <c r="AJ58" i="57" s="1"/>
  <c r="AH58" i="57"/>
  <c r="AB62" i="57"/>
  <c r="L64" i="57"/>
  <c r="AL64" i="57"/>
  <c r="J64" i="57"/>
  <c r="Z69" i="57"/>
  <c r="X69" i="57"/>
  <c r="AB69" i="57"/>
  <c r="F70" i="57"/>
  <c r="F71" i="57"/>
  <c r="AH71" i="57"/>
  <c r="AL71" i="57"/>
  <c r="R72" i="57"/>
  <c r="AI73" i="57"/>
  <c r="AJ73" i="57" s="1"/>
  <c r="AL77" i="57"/>
  <c r="J77" i="57"/>
  <c r="H77" i="57"/>
  <c r="X78" i="57"/>
  <c r="F79" i="57"/>
  <c r="AH79" i="57"/>
  <c r="N79" i="57"/>
  <c r="L80" i="57"/>
  <c r="AL80" i="57"/>
  <c r="J80" i="57"/>
  <c r="AH80" i="57"/>
  <c r="AB81" i="57"/>
  <c r="H96" i="57"/>
  <c r="AD97" i="57"/>
  <c r="AB97" i="57"/>
  <c r="X97" i="57"/>
  <c r="V97" i="57"/>
  <c r="T97" i="57"/>
  <c r="AF98" i="57"/>
  <c r="R104" i="57"/>
  <c r="AD120" i="57"/>
  <c r="AB120" i="57"/>
  <c r="Z120" i="57"/>
  <c r="X120" i="57"/>
  <c r="V120" i="57"/>
  <c r="T120" i="57"/>
  <c r="Z177" i="57"/>
  <c r="X177" i="57"/>
  <c r="V177" i="57"/>
  <c r="T177" i="57"/>
  <c r="AF177" i="57"/>
  <c r="AD177" i="57"/>
  <c r="AB177" i="57"/>
  <c r="R58" i="57"/>
  <c r="AB64" i="57"/>
  <c r="Z64" i="57"/>
  <c r="X64" i="57"/>
  <c r="T65" i="57"/>
  <c r="N67" i="57"/>
  <c r="L67" i="57"/>
  <c r="L72" i="57"/>
  <c r="AL72" i="57"/>
  <c r="J72" i="57"/>
  <c r="Z77" i="57"/>
  <c r="X77" i="57"/>
  <c r="AB77" i="57"/>
  <c r="AD133" i="57"/>
  <c r="AI133" i="57"/>
  <c r="AF92" i="57"/>
  <c r="AL94" i="57"/>
  <c r="AF96" i="57"/>
  <c r="L98" i="57"/>
  <c r="AL98" i="57"/>
  <c r="AB102" i="57"/>
  <c r="N106" i="57"/>
  <c r="AB106" i="57"/>
  <c r="F108" i="57"/>
  <c r="AH108" i="57"/>
  <c r="N110" i="57"/>
  <c r="F112" i="57"/>
  <c r="AH112" i="57"/>
  <c r="N114" i="57"/>
  <c r="F116" i="57"/>
  <c r="AH116" i="57"/>
  <c r="N118" i="57"/>
  <c r="F120" i="57"/>
  <c r="AH120" i="57"/>
  <c r="N122" i="57"/>
  <c r="T131" i="57"/>
  <c r="AF133" i="57"/>
  <c r="Z135" i="57"/>
  <c r="AB136" i="57"/>
  <c r="T136" i="57"/>
  <c r="X136" i="57"/>
  <c r="P138" i="57"/>
  <c r="AB142" i="57"/>
  <c r="H143" i="57"/>
  <c r="AD144" i="57"/>
  <c r="R153" i="57"/>
  <c r="AH156" i="57"/>
  <c r="R157" i="57"/>
  <c r="R160" i="57"/>
  <c r="AI160" i="57"/>
  <c r="AJ160" i="57" s="1"/>
  <c r="H161" i="57"/>
  <c r="P161" i="57"/>
  <c r="N161" i="57"/>
  <c r="AL161" i="57"/>
  <c r="L161" i="57"/>
  <c r="AI177" i="57"/>
  <c r="AJ177" i="57" s="1"/>
  <c r="R177" i="57"/>
  <c r="N181" i="57"/>
  <c r="AL181" i="57"/>
  <c r="L181" i="57"/>
  <c r="J181" i="57"/>
  <c r="H181" i="57"/>
  <c r="AF181" i="57"/>
  <c r="F181" i="57"/>
  <c r="N90" i="57"/>
  <c r="T92" i="57"/>
  <c r="N94" i="57"/>
  <c r="T96" i="57"/>
  <c r="N98" i="57"/>
  <c r="R99" i="57"/>
  <c r="AF99" i="57"/>
  <c r="R103" i="57"/>
  <c r="AF103" i="57"/>
  <c r="P106" i="57"/>
  <c r="R107" i="57"/>
  <c r="AF107" i="57"/>
  <c r="H108" i="57"/>
  <c r="P110" i="57"/>
  <c r="R111" i="57"/>
  <c r="AF111" i="57"/>
  <c r="H112" i="57"/>
  <c r="P114" i="57"/>
  <c r="R115" i="57"/>
  <c r="AF115" i="57"/>
  <c r="H116" i="57"/>
  <c r="P118" i="57"/>
  <c r="R119" i="57"/>
  <c r="AF119" i="57"/>
  <c r="H120" i="57"/>
  <c r="P122" i="57"/>
  <c r="R123" i="57"/>
  <c r="AF123" i="57"/>
  <c r="V131" i="57"/>
  <c r="N132" i="57"/>
  <c r="AH132" i="57"/>
  <c r="F132" i="57"/>
  <c r="AL132" i="57"/>
  <c r="AB135" i="57"/>
  <c r="AI137" i="57"/>
  <c r="AJ137" i="57" s="1"/>
  <c r="J143" i="57"/>
  <c r="AF144" i="57"/>
  <c r="AI149" i="57"/>
  <c r="AJ149" i="57" s="1"/>
  <c r="AI151" i="57"/>
  <c r="AJ151" i="57" s="1"/>
  <c r="R152" i="57"/>
  <c r="AI153" i="57"/>
  <c r="AJ153" i="57" s="1"/>
  <c r="AI155" i="57"/>
  <c r="AJ155" i="57" s="1"/>
  <c r="R156" i="57"/>
  <c r="AI159" i="57"/>
  <c r="AJ159" i="57" s="1"/>
  <c r="AI163" i="57"/>
  <c r="AJ163" i="57" s="1"/>
  <c r="R163" i="57"/>
  <c r="P164" i="57"/>
  <c r="AL164" i="57"/>
  <c r="L164" i="57"/>
  <c r="J164" i="57"/>
  <c r="H164" i="57"/>
  <c r="P181" i="57"/>
  <c r="AD181" i="57"/>
  <c r="AI181" i="57"/>
  <c r="AJ181" i="57" s="1"/>
  <c r="J108" i="57"/>
  <c r="AJ108" i="57"/>
  <c r="J112" i="57"/>
  <c r="J116" i="57"/>
  <c r="AJ116" i="57"/>
  <c r="J120" i="57"/>
  <c r="AJ120" i="57"/>
  <c r="AB132" i="57"/>
  <c r="T132" i="57"/>
  <c r="X132" i="57"/>
  <c r="AI134" i="57"/>
  <c r="AJ134" i="57" s="1"/>
  <c r="AD135" i="57"/>
  <c r="AI145" i="57"/>
  <c r="AJ145" i="57" s="1"/>
  <c r="N153" i="57"/>
  <c r="AL153" i="57"/>
  <c r="L153" i="57"/>
  <c r="N157" i="57"/>
  <c r="AL157" i="57"/>
  <c r="L157" i="57"/>
  <c r="F91" i="57"/>
  <c r="AH91" i="57"/>
  <c r="X92" i="57"/>
  <c r="F95" i="57"/>
  <c r="AH95" i="57"/>
  <c r="X96" i="57"/>
  <c r="AF102" i="57"/>
  <c r="H103" i="57"/>
  <c r="V103" i="57"/>
  <c r="R106" i="57"/>
  <c r="AF106" i="57"/>
  <c r="H107" i="57"/>
  <c r="V107" i="57"/>
  <c r="L108" i="57"/>
  <c r="AL108" i="57"/>
  <c r="R110" i="57"/>
  <c r="AF110" i="57"/>
  <c r="H111" i="57"/>
  <c r="V111" i="57"/>
  <c r="L112" i="57"/>
  <c r="AL112" i="57"/>
  <c r="R114" i="57"/>
  <c r="AF114" i="57"/>
  <c r="H115" i="57"/>
  <c r="V115" i="57"/>
  <c r="L116" i="57"/>
  <c r="AL116" i="57"/>
  <c r="R118" i="57"/>
  <c r="AF118" i="57"/>
  <c r="H119" i="57"/>
  <c r="V119" i="57"/>
  <c r="L120" i="57"/>
  <c r="AL120" i="57"/>
  <c r="R122" i="57"/>
  <c r="AF122" i="57"/>
  <c r="H123" i="57"/>
  <c r="V123" i="57"/>
  <c r="AB131" i="57"/>
  <c r="H132" i="57"/>
  <c r="Z132" i="57"/>
  <c r="T133" i="57"/>
  <c r="AF135" i="57"/>
  <c r="V137" i="57"/>
  <c r="AH138" i="57"/>
  <c r="F138" i="57"/>
  <c r="N138" i="57"/>
  <c r="AL138" i="57"/>
  <c r="AI141" i="57"/>
  <c r="AJ141" i="57" s="1"/>
  <c r="P143" i="57"/>
  <c r="R144" i="57"/>
  <c r="N149" i="57"/>
  <c r="AL149" i="57"/>
  <c r="L149" i="57"/>
  <c r="P152" i="57"/>
  <c r="AJ152" i="57"/>
  <c r="J152" i="57"/>
  <c r="H152" i="57"/>
  <c r="AF153" i="57"/>
  <c r="P156" i="57"/>
  <c r="AJ156" i="57"/>
  <c r="J156" i="57"/>
  <c r="H156" i="57"/>
  <c r="AF157" i="57"/>
  <c r="P160" i="57"/>
  <c r="J160" i="57"/>
  <c r="H160" i="57"/>
  <c r="AL172" i="57"/>
  <c r="L172" i="57"/>
  <c r="H172" i="57"/>
  <c r="AH172" i="57"/>
  <c r="F172" i="57"/>
  <c r="AF172" i="57"/>
  <c r="N172" i="57"/>
  <c r="J172" i="57"/>
  <c r="AB173" i="57"/>
  <c r="P178" i="57"/>
  <c r="N178" i="57"/>
  <c r="AL178" i="57"/>
  <c r="L178" i="57"/>
  <c r="J178" i="57"/>
  <c r="AH178" i="57"/>
  <c r="H178" i="57"/>
  <c r="AI217" i="57"/>
  <c r="AJ217" i="57" s="1"/>
  <c r="AF217" i="57"/>
  <c r="AD217" i="57"/>
  <c r="Z224" i="57"/>
  <c r="V224" i="57"/>
  <c r="T224" i="57"/>
  <c r="AB224" i="57"/>
  <c r="X224" i="57"/>
  <c r="AF224" i="57"/>
  <c r="AB245" i="57"/>
  <c r="Z245" i="57"/>
  <c r="X245" i="57"/>
  <c r="V245" i="57"/>
  <c r="T245" i="57"/>
  <c r="AF245" i="57"/>
  <c r="AD245" i="57"/>
  <c r="AB261" i="57"/>
  <c r="Z261" i="57"/>
  <c r="X261" i="57"/>
  <c r="V261" i="57"/>
  <c r="T261" i="57"/>
  <c r="AF261" i="57"/>
  <c r="AD261" i="57"/>
  <c r="Z80" i="57"/>
  <c r="H91" i="57"/>
  <c r="Z92" i="57"/>
  <c r="H95" i="57"/>
  <c r="Z96" i="57"/>
  <c r="J99" i="57"/>
  <c r="AJ99" i="57"/>
  <c r="T102" i="57"/>
  <c r="J103" i="57"/>
  <c r="X103" i="57"/>
  <c r="F106" i="57"/>
  <c r="T106" i="57"/>
  <c r="AH106" i="57"/>
  <c r="J107" i="57"/>
  <c r="X107" i="57"/>
  <c r="AJ107" i="57"/>
  <c r="N108" i="57"/>
  <c r="F110" i="57"/>
  <c r="T110" i="57"/>
  <c r="AH110" i="57"/>
  <c r="J111" i="57"/>
  <c r="X111" i="57"/>
  <c r="N112" i="57"/>
  <c r="F114" i="57"/>
  <c r="T114" i="57"/>
  <c r="AH114" i="57"/>
  <c r="J115" i="57"/>
  <c r="X115" i="57"/>
  <c r="AJ115" i="57"/>
  <c r="N116" i="57"/>
  <c r="F118" i="57"/>
  <c r="T118" i="57"/>
  <c r="AH118" i="57"/>
  <c r="J119" i="57"/>
  <c r="X119" i="57"/>
  <c r="AJ119" i="57"/>
  <c r="N120" i="57"/>
  <c r="F122" i="57"/>
  <c r="T122" i="57"/>
  <c r="AH122" i="57"/>
  <c r="J123" i="57"/>
  <c r="X123" i="57"/>
  <c r="AD131" i="57"/>
  <c r="J132" i="57"/>
  <c r="V133" i="57"/>
  <c r="AH134" i="57"/>
  <c r="F134" i="57"/>
  <c r="N134" i="57"/>
  <c r="AL134" i="57"/>
  <c r="AF136" i="57"/>
  <c r="Z137" i="57"/>
  <c r="T138" i="57"/>
  <c r="AB138" i="57"/>
  <c r="X138" i="57"/>
  <c r="AJ139" i="57"/>
  <c r="R143" i="57"/>
  <c r="T144" i="57"/>
  <c r="N145" i="57"/>
  <c r="AL145" i="57"/>
  <c r="L145" i="57"/>
  <c r="P148" i="57"/>
  <c r="AJ148" i="57"/>
  <c r="J148" i="57"/>
  <c r="H148" i="57"/>
  <c r="AF149" i="57"/>
  <c r="V150" i="57"/>
  <c r="AD150" i="57"/>
  <c r="X150" i="57"/>
  <c r="AL151" i="57"/>
  <c r="L151" i="57"/>
  <c r="AH151" i="57"/>
  <c r="F151" i="57"/>
  <c r="X152" i="57"/>
  <c r="V152" i="57"/>
  <c r="AB152" i="57"/>
  <c r="F153" i="57"/>
  <c r="V154" i="57"/>
  <c r="AD154" i="57"/>
  <c r="X154" i="57"/>
  <c r="AL155" i="57"/>
  <c r="L155" i="57"/>
  <c r="AH155" i="57"/>
  <c r="F155" i="57"/>
  <c r="X156" i="57"/>
  <c r="V156" i="57"/>
  <c r="AB156" i="57"/>
  <c r="F157" i="57"/>
  <c r="V158" i="57"/>
  <c r="AD158" i="57"/>
  <c r="X158" i="57"/>
  <c r="AL159" i="57"/>
  <c r="L159" i="57"/>
  <c r="AH159" i="57"/>
  <c r="F159" i="57"/>
  <c r="AF160" i="57"/>
  <c r="X160" i="57"/>
  <c r="V160" i="57"/>
  <c r="AI161" i="57"/>
  <c r="AJ161" i="57" s="1"/>
  <c r="R161" i="57"/>
  <c r="AH161" i="57"/>
  <c r="N164" i="57"/>
  <c r="F90" i="57"/>
  <c r="J91" i="57"/>
  <c r="F94" i="57"/>
  <c r="J95" i="57"/>
  <c r="F98" i="57"/>
  <c r="L99" i="57"/>
  <c r="L103" i="57"/>
  <c r="L107" i="57"/>
  <c r="L111" i="57"/>
  <c r="L115" i="57"/>
  <c r="H118" i="57"/>
  <c r="L119" i="57"/>
  <c r="H122" i="57"/>
  <c r="L123" i="57"/>
  <c r="AF131" i="57"/>
  <c r="L132" i="57"/>
  <c r="Z133" i="57"/>
  <c r="T134" i="57"/>
  <c r="AB134" i="57"/>
  <c r="X134" i="57"/>
  <c r="AI135" i="57"/>
  <c r="AJ135" i="57" s="1"/>
  <c r="AB137" i="57"/>
  <c r="H138" i="57"/>
  <c r="Z138" i="57"/>
  <c r="X139" i="57"/>
  <c r="AF139" i="57"/>
  <c r="T139" i="57"/>
  <c r="P140" i="57"/>
  <c r="J140" i="57"/>
  <c r="H140" i="57"/>
  <c r="N141" i="57"/>
  <c r="AL141" i="57"/>
  <c r="L141" i="57"/>
  <c r="P144" i="57"/>
  <c r="AJ144" i="57"/>
  <c r="J144" i="57"/>
  <c r="H144" i="57"/>
  <c r="AF145" i="57"/>
  <c r="V146" i="57"/>
  <c r="AD146" i="57"/>
  <c r="X146" i="57"/>
  <c r="AL147" i="57"/>
  <c r="L147" i="57"/>
  <c r="AH147" i="57"/>
  <c r="F147" i="57"/>
  <c r="X148" i="57"/>
  <c r="V148" i="57"/>
  <c r="AB148" i="57"/>
  <c r="F149" i="57"/>
  <c r="Z150" i="57"/>
  <c r="F152" i="57"/>
  <c r="H153" i="57"/>
  <c r="Z154" i="57"/>
  <c r="F156" i="57"/>
  <c r="H157" i="57"/>
  <c r="Z158" i="57"/>
  <c r="F160" i="57"/>
  <c r="AD160" i="57"/>
  <c r="P163" i="57"/>
  <c r="AL163" i="57"/>
  <c r="L163" i="57"/>
  <c r="H163" i="57"/>
  <c r="AH163" i="57"/>
  <c r="F163" i="57"/>
  <c r="R164" i="57"/>
  <c r="AI164" i="57"/>
  <c r="AJ164" i="57" s="1"/>
  <c r="P172" i="57"/>
  <c r="F178" i="57"/>
  <c r="AI178" i="57"/>
  <c r="AJ178" i="57" s="1"/>
  <c r="N184" i="57"/>
  <c r="J184" i="57"/>
  <c r="H184" i="57"/>
  <c r="AH184" i="57"/>
  <c r="F184" i="57"/>
  <c r="AL184" i="57"/>
  <c r="P184" i="57"/>
  <c r="J122" i="57"/>
  <c r="AF132" i="57"/>
  <c r="T135" i="57"/>
  <c r="V142" i="57"/>
  <c r="AD142" i="57"/>
  <c r="X142" i="57"/>
  <c r="AL143" i="57"/>
  <c r="L143" i="57"/>
  <c r="AH143" i="57"/>
  <c r="F143" i="57"/>
  <c r="X144" i="57"/>
  <c r="V144" i="57"/>
  <c r="AB144" i="57"/>
  <c r="J153" i="57"/>
  <c r="J157" i="57"/>
  <c r="Z173" i="57"/>
  <c r="X173" i="57"/>
  <c r="V173" i="57"/>
  <c r="AF173" i="57"/>
  <c r="T173" i="57"/>
  <c r="J133" i="57"/>
  <c r="Z141" i="57"/>
  <c r="P142" i="57"/>
  <c r="AF143" i="57"/>
  <c r="Z145" i="57"/>
  <c r="P146" i="57"/>
  <c r="AF147" i="57"/>
  <c r="Z149" i="57"/>
  <c r="P150" i="57"/>
  <c r="AF151" i="57"/>
  <c r="P154" i="57"/>
  <c r="AF155" i="57"/>
  <c r="P158" i="57"/>
  <c r="AF159" i="57"/>
  <c r="P162" i="57"/>
  <c r="AF163" i="57"/>
  <c r="V164" i="57"/>
  <c r="Z172" i="57"/>
  <c r="V172" i="57"/>
  <c r="T172" i="57"/>
  <c r="P174" i="57"/>
  <c r="N174" i="57"/>
  <c r="AL174" i="57"/>
  <c r="L174" i="57"/>
  <c r="AI188" i="57"/>
  <c r="AJ188" i="57" s="1"/>
  <c r="AB201" i="57"/>
  <c r="Z201" i="57"/>
  <c r="X201" i="57"/>
  <c r="V201" i="57"/>
  <c r="T201" i="57"/>
  <c r="AD201" i="57"/>
  <c r="AI216" i="57"/>
  <c r="AJ216" i="57" s="1"/>
  <c r="R216" i="57"/>
  <c r="Z229" i="57"/>
  <c r="X229" i="57"/>
  <c r="V229" i="57"/>
  <c r="T229" i="57"/>
  <c r="AF229" i="57"/>
  <c r="AD229" i="57"/>
  <c r="AB229" i="57"/>
  <c r="AD162" i="57"/>
  <c r="X164" i="57"/>
  <c r="T182" i="57"/>
  <c r="AB182" i="57"/>
  <c r="Z182" i="57"/>
  <c r="V182" i="57"/>
  <c r="AI184" i="57"/>
  <c r="AJ184" i="57" s="1"/>
  <c r="AB197" i="57"/>
  <c r="Z197" i="57"/>
  <c r="X197" i="57"/>
  <c r="V197" i="57"/>
  <c r="T197" i="57"/>
  <c r="AD224" i="57"/>
  <c r="AF162" i="57"/>
  <c r="P177" i="57"/>
  <c r="AL177" i="57"/>
  <c r="L177" i="57"/>
  <c r="J177" i="57"/>
  <c r="H177" i="57"/>
  <c r="AH177" i="57"/>
  <c r="F177" i="57"/>
  <c r="AB193" i="57"/>
  <c r="Z193" i="57"/>
  <c r="X193" i="57"/>
  <c r="V193" i="57"/>
  <c r="T193" i="57"/>
  <c r="J131" i="57"/>
  <c r="J135" i="57"/>
  <c r="J139" i="57"/>
  <c r="V162" i="57"/>
  <c r="AI172" i="57"/>
  <c r="P173" i="57"/>
  <c r="AL173" i="57"/>
  <c r="L173" i="57"/>
  <c r="J173" i="57"/>
  <c r="H173" i="57"/>
  <c r="J174" i="57"/>
  <c r="AH174" i="57"/>
  <c r="N177" i="57"/>
  <c r="AF178" i="57"/>
  <c r="AF182" i="57"/>
  <c r="AB189" i="57"/>
  <c r="Z189" i="57"/>
  <c r="X189" i="57"/>
  <c r="V189" i="57"/>
  <c r="T189" i="57"/>
  <c r="AD189" i="57"/>
  <c r="AF193" i="57"/>
  <c r="AI200" i="57"/>
  <c r="AJ200" i="57" s="1"/>
  <c r="P230" i="57"/>
  <c r="N230" i="57"/>
  <c r="AL230" i="57"/>
  <c r="L230" i="57"/>
  <c r="J230" i="57"/>
  <c r="AH230" i="57"/>
  <c r="H230" i="57"/>
  <c r="F230" i="57"/>
  <c r="AB185" i="57"/>
  <c r="Z185" i="57"/>
  <c r="X185" i="57"/>
  <c r="V185" i="57"/>
  <c r="T185" i="57"/>
  <c r="AD185" i="57"/>
  <c r="AB205" i="57"/>
  <c r="Z205" i="57"/>
  <c r="X205" i="57"/>
  <c r="V205" i="57"/>
  <c r="T205" i="57"/>
  <c r="AD205" i="57"/>
  <c r="AH216" i="57"/>
  <c r="P216" i="57"/>
  <c r="N216" i="57"/>
  <c r="L216" i="57"/>
  <c r="J216" i="57"/>
  <c r="AL216" i="57"/>
  <c r="H216" i="57"/>
  <c r="F216" i="57"/>
  <c r="X186" i="57"/>
  <c r="AF230" i="57"/>
  <c r="P233" i="57"/>
  <c r="N233" i="57"/>
  <c r="AL233" i="57"/>
  <c r="L233" i="57"/>
  <c r="J233" i="57"/>
  <c r="H233" i="57"/>
  <c r="AH233" i="57"/>
  <c r="F233" i="57"/>
  <c r="P237" i="57"/>
  <c r="N237" i="57"/>
  <c r="AL237" i="57"/>
  <c r="L237" i="57"/>
  <c r="AJ237" i="57"/>
  <c r="J237" i="57"/>
  <c r="H237" i="57"/>
  <c r="AH237" i="57"/>
  <c r="F237" i="57"/>
  <c r="AB241" i="57"/>
  <c r="Z241" i="57"/>
  <c r="X241" i="57"/>
  <c r="V241" i="57"/>
  <c r="T241" i="57"/>
  <c r="AI261" i="57"/>
  <c r="AJ261" i="57" s="1"/>
  <c r="R261" i="57"/>
  <c r="AB273" i="57"/>
  <c r="Z273" i="57"/>
  <c r="X273" i="57"/>
  <c r="V273" i="57"/>
  <c r="AF273" i="57"/>
  <c r="T273" i="57"/>
  <c r="AD300" i="57"/>
  <c r="AI300" i="57"/>
  <c r="AJ300" i="57" s="1"/>
  <c r="R184" i="57"/>
  <c r="AF184" i="57"/>
  <c r="AI185" i="57"/>
  <c r="AJ185" i="57" s="1"/>
  <c r="Z186" i="57"/>
  <c r="R188" i="57"/>
  <c r="AF188" i="57"/>
  <c r="AI189" i="57"/>
  <c r="AJ189" i="57" s="1"/>
  <c r="Z190" i="57"/>
  <c r="R192" i="57"/>
  <c r="AF192" i="57"/>
  <c r="AI193" i="57"/>
  <c r="AJ193" i="57" s="1"/>
  <c r="Z194" i="57"/>
  <c r="R196" i="57"/>
  <c r="AF196" i="57"/>
  <c r="AI197" i="57"/>
  <c r="AJ197" i="57" s="1"/>
  <c r="Z198" i="57"/>
  <c r="R200" i="57"/>
  <c r="AF200" i="57"/>
  <c r="AI201" i="57"/>
  <c r="AJ201" i="57" s="1"/>
  <c r="Z202" i="57"/>
  <c r="R204" i="57"/>
  <c r="AF204" i="57"/>
  <c r="AI205" i="57"/>
  <c r="AJ205" i="57" s="1"/>
  <c r="AJ213" i="57"/>
  <c r="V216" i="57"/>
  <c r="AI220" i="57"/>
  <c r="AJ220" i="57" s="1"/>
  <c r="AI226" i="57"/>
  <c r="AJ226" i="57" s="1"/>
  <c r="AB233" i="57"/>
  <c r="Z233" i="57"/>
  <c r="X233" i="57"/>
  <c r="V233" i="57"/>
  <c r="T233" i="57"/>
  <c r="AB237" i="57"/>
  <c r="Z237" i="57"/>
  <c r="X237" i="57"/>
  <c r="V237" i="57"/>
  <c r="T237" i="57"/>
  <c r="R245" i="57"/>
  <c r="AB311" i="57"/>
  <c r="Z311" i="57"/>
  <c r="X311" i="57"/>
  <c r="V311" i="57"/>
  <c r="AF311" i="57"/>
  <c r="T311" i="57"/>
  <c r="AI323" i="57"/>
  <c r="AJ323" i="57" s="1"/>
  <c r="R176" i="57"/>
  <c r="AF176" i="57"/>
  <c r="R180" i="57"/>
  <c r="AF180" i="57"/>
  <c r="T184" i="57"/>
  <c r="AB186" i="57"/>
  <c r="F188" i="57"/>
  <c r="T188" i="57"/>
  <c r="AH188" i="57"/>
  <c r="AB190" i="57"/>
  <c r="F192" i="57"/>
  <c r="T192" i="57"/>
  <c r="AH192" i="57"/>
  <c r="AB194" i="57"/>
  <c r="F196" i="57"/>
  <c r="T196" i="57"/>
  <c r="AH196" i="57"/>
  <c r="AB198" i="57"/>
  <c r="F200" i="57"/>
  <c r="T200" i="57"/>
  <c r="AH200" i="57"/>
  <c r="AB202" i="57"/>
  <c r="F204" i="57"/>
  <c r="T204" i="57"/>
  <c r="AH204" i="57"/>
  <c r="L213" i="57"/>
  <c r="AL213" i="57"/>
  <c r="P214" i="57"/>
  <c r="R215" i="57"/>
  <c r="AF215" i="57"/>
  <c r="X216" i="57"/>
  <c r="V219" i="57"/>
  <c r="R221" i="57"/>
  <c r="AI222" i="57"/>
  <c r="AJ222" i="57" s="1"/>
  <c r="P225" i="57"/>
  <c r="AL225" i="57"/>
  <c r="L225" i="57"/>
  <c r="AJ225" i="57"/>
  <c r="J225" i="57"/>
  <c r="AH225" i="57"/>
  <c r="F225" i="57"/>
  <c r="R229" i="57"/>
  <c r="R241" i="57"/>
  <c r="AI244" i="57"/>
  <c r="AJ244" i="57" s="1"/>
  <c r="AB174" i="57"/>
  <c r="AD175" i="57"/>
  <c r="F176" i="57"/>
  <c r="T176" i="57"/>
  <c r="AH176" i="57"/>
  <c r="AB178" i="57"/>
  <c r="F180" i="57"/>
  <c r="T180" i="57"/>
  <c r="AH180" i="57"/>
  <c r="AF183" i="57"/>
  <c r="V184" i="57"/>
  <c r="AF187" i="57"/>
  <c r="H188" i="57"/>
  <c r="V188" i="57"/>
  <c r="AF191" i="57"/>
  <c r="H192" i="57"/>
  <c r="V192" i="57"/>
  <c r="AF195" i="57"/>
  <c r="H196" i="57"/>
  <c r="V196" i="57"/>
  <c r="AF199" i="57"/>
  <c r="H200" i="57"/>
  <c r="V200" i="57"/>
  <c r="AF203" i="57"/>
  <c r="H204" i="57"/>
  <c r="V204" i="57"/>
  <c r="N213" i="57"/>
  <c r="F215" i="57"/>
  <c r="AH215" i="57"/>
  <c r="Z216" i="57"/>
  <c r="J217" i="57"/>
  <c r="R217" i="57"/>
  <c r="X219" i="57"/>
  <c r="J220" i="57"/>
  <c r="AH220" i="57"/>
  <c r="F220" i="57"/>
  <c r="N221" i="57"/>
  <c r="AJ221" i="57"/>
  <c r="J221" i="57"/>
  <c r="AI224" i="57"/>
  <c r="AJ224" i="57" s="1"/>
  <c r="Z225" i="57"/>
  <c r="X225" i="57"/>
  <c r="V225" i="57"/>
  <c r="T225" i="57"/>
  <c r="AF225" i="57"/>
  <c r="R230" i="57"/>
  <c r="AI232" i="57"/>
  <c r="AJ232" i="57" s="1"/>
  <c r="R233" i="57"/>
  <c r="AI236" i="57"/>
  <c r="AJ236" i="57" s="1"/>
  <c r="R237" i="57"/>
  <c r="P255" i="57"/>
  <c r="N255" i="57"/>
  <c r="AL255" i="57"/>
  <c r="L255" i="57"/>
  <c r="AH255" i="57"/>
  <c r="J255" i="57"/>
  <c r="H255" i="57"/>
  <c r="F255" i="57"/>
  <c r="H176" i="57"/>
  <c r="V176" i="57"/>
  <c r="R179" i="57"/>
  <c r="H180" i="57"/>
  <c r="V180" i="57"/>
  <c r="F183" i="57"/>
  <c r="T183" i="57"/>
  <c r="AH183" i="57"/>
  <c r="X184" i="57"/>
  <c r="F187" i="57"/>
  <c r="T187" i="57"/>
  <c r="AH187" i="57"/>
  <c r="J188" i="57"/>
  <c r="X188" i="57"/>
  <c r="F191" i="57"/>
  <c r="T191" i="57"/>
  <c r="AH191" i="57"/>
  <c r="J192" i="57"/>
  <c r="X192" i="57"/>
  <c r="F195" i="57"/>
  <c r="T195" i="57"/>
  <c r="AH195" i="57"/>
  <c r="J196" i="57"/>
  <c r="X196" i="57"/>
  <c r="AJ196" i="57"/>
  <c r="F199" i="57"/>
  <c r="T199" i="57"/>
  <c r="AH199" i="57"/>
  <c r="J200" i="57"/>
  <c r="X200" i="57"/>
  <c r="F203" i="57"/>
  <c r="T203" i="57"/>
  <c r="AH203" i="57"/>
  <c r="J204" i="57"/>
  <c r="X204" i="57"/>
  <c r="AJ204" i="57"/>
  <c r="R214" i="57"/>
  <c r="H215" i="57"/>
  <c r="V215" i="57"/>
  <c r="AB216" i="57"/>
  <c r="AB217" i="57"/>
  <c r="X217" i="57"/>
  <c r="T217" i="57"/>
  <c r="AL217" i="57"/>
  <c r="Z219" i="57"/>
  <c r="X220" i="57"/>
  <c r="T220" i="57"/>
  <c r="Z220" i="57"/>
  <c r="AB221" i="57"/>
  <c r="X221" i="57"/>
  <c r="V221" i="57"/>
  <c r="AI223" i="57"/>
  <c r="AJ223" i="57" s="1"/>
  <c r="H225" i="57"/>
  <c r="P226" i="57"/>
  <c r="N226" i="57"/>
  <c r="AL226" i="57"/>
  <c r="L226" i="57"/>
  <c r="J226" i="57"/>
  <c r="AI230" i="57"/>
  <c r="AJ230" i="57" s="1"/>
  <c r="AD241" i="57"/>
  <c r="AF255" i="57"/>
  <c r="AD255" i="57"/>
  <c r="AB255" i="57"/>
  <c r="T255" i="57"/>
  <c r="Z255" i="57"/>
  <c r="AF186" i="57"/>
  <c r="L188" i="57"/>
  <c r="AL188" i="57"/>
  <c r="AF190" i="57"/>
  <c r="L192" i="57"/>
  <c r="AL192" i="57"/>
  <c r="AF194" i="57"/>
  <c r="L196" i="57"/>
  <c r="AL196" i="57"/>
  <c r="AF198" i="57"/>
  <c r="L200" i="57"/>
  <c r="AL200" i="57"/>
  <c r="AF202" i="57"/>
  <c r="L204" i="57"/>
  <c r="AL204" i="57"/>
  <c r="J215" i="57"/>
  <c r="AJ215" i="57"/>
  <c r="AB219" i="57"/>
  <c r="AD233" i="57"/>
  <c r="AD237" i="57"/>
  <c r="AF241" i="57"/>
  <c r="AL254" i="57"/>
  <c r="L254" i="57"/>
  <c r="J254" i="57"/>
  <c r="AH254" i="57"/>
  <c r="P254" i="57"/>
  <c r="N254" i="57"/>
  <c r="H254" i="57"/>
  <c r="F254" i="57"/>
  <c r="L176" i="57"/>
  <c r="L180" i="57"/>
  <c r="F182" i="57"/>
  <c r="J183" i="57"/>
  <c r="J187" i="57"/>
  <c r="F190" i="57"/>
  <c r="J191" i="57"/>
  <c r="F194" i="57"/>
  <c r="J195" i="57"/>
  <c r="F198" i="57"/>
  <c r="J199" i="57"/>
  <c r="F202" i="57"/>
  <c r="J203" i="57"/>
  <c r="L215" i="57"/>
  <c r="H217" i="57"/>
  <c r="Z217" i="57"/>
  <c r="T218" i="57"/>
  <c r="AD219" i="57"/>
  <c r="L220" i="57"/>
  <c r="H221" i="57"/>
  <c r="AF223" i="57"/>
  <c r="F226" i="57"/>
  <c r="P229" i="57"/>
  <c r="AL229" i="57"/>
  <c r="L229" i="57"/>
  <c r="J229" i="57"/>
  <c r="H229" i="57"/>
  <c r="AH229" i="57"/>
  <c r="F229" i="57"/>
  <c r="AF233" i="57"/>
  <c r="AF237" i="57"/>
  <c r="P245" i="57"/>
  <c r="N245" i="57"/>
  <c r="AL245" i="57"/>
  <c r="L245" i="57"/>
  <c r="AJ245" i="57"/>
  <c r="J245" i="57"/>
  <c r="H245" i="57"/>
  <c r="AH245" i="57"/>
  <c r="F245" i="57"/>
  <c r="Z254" i="57"/>
  <c r="X254" i="57"/>
  <c r="AF254" i="57"/>
  <c r="AB254" i="57"/>
  <c r="V255" i="57"/>
  <c r="J234" i="57"/>
  <c r="AJ234" i="57"/>
  <c r="J238" i="57"/>
  <c r="J242" i="57"/>
  <c r="J246" i="57"/>
  <c r="P257" i="57"/>
  <c r="N257" i="57"/>
  <c r="AL257" i="57"/>
  <c r="L257" i="57"/>
  <c r="J257" i="57"/>
  <c r="H257" i="57"/>
  <c r="AH257" i="57"/>
  <c r="F257" i="57"/>
  <c r="AI264" i="57"/>
  <c r="AJ264" i="57" s="1"/>
  <c r="R264" i="57"/>
  <c r="N268" i="57"/>
  <c r="AL268" i="57"/>
  <c r="L268" i="57"/>
  <c r="J268" i="57"/>
  <c r="H268" i="57"/>
  <c r="AH268" i="57"/>
  <c r="F268" i="57"/>
  <c r="AI272" i="57"/>
  <c r="AJ272" i="57" s="1"/>
  <c r="R272" i="57"/>
  <c r="N310" i="57"/>
  <c r="AL310" i="57"/>
  <c r="L310" i="57"/>
  <c r="J310" i="57"/>
  <c r="H310" i="57"/>
  <c r="AH310" i="57"/>
  <c r="F310" i="57"/>
  <c r="P310" i="57"/>
  <c r="V349" i="57"/>
  <c r="AF349" i="57"/>
  <c r="AB349" i="57"/>
  <c r="T349" i="57"/>
  <c r="Z349" i="57"/>
  <c r="X349" i="57"/>
  <c r="L352" i="57"/>
  <c r="J352" i="57"/>
  <c r="AL352" i="57"/>
  <c r="H352" i="57"/>
  <c r="AH352" i="57"/>
  <c r="P352" i="57"/>
  <c r="N352" i="57"/>
  <c r="F352" i="57"/>
  <c r="AF228" i="57"/>
  <c r="AF232" i="57"/>
  <c r="L234" i="57"/>
  <c r="AL234" i="57"/>
  <c r="AF236" i="57"/>
  <c r="L238" i="57"/>
  <c r="AL238" i="57"/>
  <c r="R240" i="57"/>
  <c r="AF240" i="57"/>
  <c r="L242" i="57"/>
  <c r="AL242" i="57"/>
  <c r="R244" i="57"/>
  <c r="AF244" i="57"/>
  <c r="L246" i="57"/>
  <c r="AL246" i="57"/>
  <c r="AB257" i="57"/>
  <c r="Z257" i="57"/>
  <c r="X257" i="57"/>
  <c r="V257" i="57"/>
  <c r="T257" i="57"/>
  <c r="AB269" i="57"/>
  <c r="Z269" i="57"/>
  <c r="X269" i="57"/>
  <c r="V269" i="57"/>
  <c r="F224" i="57"/>
  <c r="AH224" i="57"/>
  <c r="F228" i="57"/>
  <c r="T228" i="57"/>
  <c r="AH228" i="57"/>
  <c r="F232" i="57"/>
  <c r="T232" i="57"/>
  <c r="AH232" i="57"/>
  <c r="N234" i="57"/>
  <c r="F236" i="57"/>
  <c r="T236" i="57"/>
  <c r="AH236" i="57"/>
  <c r="N238" i="57"/>
  <c r="F240" i="57"/>
  <c r="T240" i="57"/>
  <c r="AH240" i="57"/>
  <c r="N242" i="57"/>
  <c r="F244" i="57"/>
  <c r="T244" i="57"/>
  <c r="AH244" i="57"/>
  <c r="N246" i="57"/>
  <c r="AD254" i="57"/>
  <c r="P268" i="57"/>
  <c r="N276" i="57"/>
  <c r="AL276" i="57"/>
  <c r="L276" i="57"/>
  <c r="J276" i="57"/>
  <c r="H276" i="57"/>
  <c r="AH276" i="57"/>
  <c r="F276" i="57"/>
  <c r="N280" i="57"/>
  <c r="AL280" i="57"/>
  <c r="L280" i="57"/>
  <c r="J280" i="57"/>
  <c r="H280" i="57"/>
  <c r="AH280" i="57"/>
  <c r="F280" i="57"/>
  <c r="P299" i="57"/>
  <c r="N299" i="57"/>
  <c r="AJ299" i="57"/>
  <c r="J299" i="57"/>
  <c r="H299" i="57"/>
  <c r="AH299" i="57"/>
  <c r="F299" i="57"/>
  <c r="L299" i="57"/>
  <c r="AL299" i="57"/>
  <c r="P222" i="57"/>
  <c r="R223" i="57"/>
  <c r="H224" i="57"/>
  <c r="R227" i="57"/>
  <c r="H228" i="57"/>
  <c r="V228" i="57"/>
  <c r="R231" i="57"/>
  <c r="H232" i="57"/>
  <c r="V232" i="57"/>
  <c r="R235" i="57"/>
  <c r="H236" i="57"/>
  <c r="V236" i="57"/>
  <c r="R239" i="57"/>
  <c r="H240" i="57"/>
  <c r="V240" i="57"/>
  <c r="R243" i="57"/>
  <c r="H244" i="57"/>
  <c r="V244" i="57"/>
  <c r="R257" i="57"/>
  <c r="AD265" i="57"/>
  <c r="AI268" i="57"/>
  <c r="AJ268" i="57" s="1"/>
  <c r="R268" i="57"/>
  <c r="AB277" i="57"/>
  <c r="Z277" i="57"/>
  <c r="X277" i="57"/>
  <c r="V277" i="57"/>
  <c r="AB281" i="57"/>
  <c r="Z281" i="57"/>
  <c r="X281" i="57"/>
  <c r="V281" i="57"/>
  <c r="R255" i="57"/>
  <c r="AI260" i="57"/>
  <c r="AJ260" i="57" s="1"/>
  <c r="AD260" i="57"/>
  <c r="AD273" i="57"/>
  <c r="AI341" i="57"/>
  <c r="AJ341" i="57" s="1"/>
  <c r="R341" i="57"/>
  <c r="L224" i="57"/>
  <c r="L228" i="57"/>
  <c r="L232" i="57"/>
  <c r="L236" i="57"/>
  <c r="L240" i="57"/>
  <c r="L244" i="57"/>
  <c r="R254" i="57"/>
  <c r="AI254" i="57"/>
  <c r="AI256" i="57"/>
  <c r="AJ256" i="57" s="1"/>
  <c r="AD256" i="57"/>
  <c r="AD257" i="57"/>
  <c r="P261" i="57"/>
  <c r="N261" i="57"/>
  <c r="AL261" i="57"/>
  <c r="L261" i="57"/>
  <c r="J261" i="57"/>
  <c r="H261" i="57"/>
  <c r="AH261" i="57"/>
  <c r="F261" i="57"/>
  <c r="N264" i="57"/>
  <c r="AL264" i="57"/>
  <c r="L264" i="57"/>
  <c r="J264" i="57"/>
  <c r="H264" i="57"/>
  <c r="AH264" i="57"/>
  <c r="F264" i="57"/>
  <c r="AB265" i="57"/>
  <c r="Z265" i="57"/>
  <c r="X265" i="57"/>
  <c r="V265" i="57"/>
  <c r="N272" i="57"/>
  <c r="AL272" i="57"/>
  <c r="L272" i="57"/>
  <c r="J272" i="57"/>
  <c r="H272" i="57"/>
  <c r="AH272" i="57"/>
  <c r="F272" i="57"/>
  <c r="AI276" i="57"/>
  <c r="AJ276" i="57" s="1"/>
  <c r="R276" i="57"/>
  <c r="AI280" i="57"/>
  <c r="AJ280" i="57" s="1"/>
  <c r="R280" i="57"/>
  <c r="AI283" i="57"/>
  <c r="AJ283" i="57" s="1"/>
  <c r="R283" i="57"/>
  <c r="AF285" i="57"/>
  <c r="V297" i="57"/>
  <c r="T297" i="57"/>
  <c r="AF297" i="57"/>
  <c r="AB297" i="57"/>
  <c r="Z297" i="57"/>
  <c r="P328" i="57"/>
  <c r="N328" i="57"/>
  <c r="AL328" i="57"/>
  <c r="L328" i="57"/>
  <c r="H328" i="57"/>
  <c r="AJ328" i="57"/>
  <c r="AH328" i="57"/>
  <c r="J328" i="57"/>
  <c r="F328" i="57"/>
  <c r="J258" i="57"/>
  <c r="X258" i="57"/>
  <c r="N259" i="57"/>
  <c r="AB259" i="57"/>
  <c r="J262" i="57"/>
  <c r="X262" i="57"/>
  <c r="P263" i="57"/>
  <c r="AF264" i="57"/>
  <c r="H265" i="57"/>
  <c r="L266" i="57"/>
  <c r="Z266" i="57"/>
  <c r="AL266" i="57"/>
  <c r="P267" i="57"/>
  <c r="AF268" i="57"/>
  <c r="H269" i="57"/>
  <c r="L270" i="57"/>
  <c r="Z270" i="57"/>
  <c r="AL270" i="57"/>
  <c r="P271" i="57"/>
  <c r="AF272" i="57"/>
  <c r="H273" i="57"/>
  <c r="L274" i="57"/>
  <c r="Z274" i="57"/>
  <c r="AL274" i="57"/>
  <c r="P275" i="57"/>
  <c r="AF276" i="57"/>
  <c r="H277" i="57"/>
  <c r="Z278" i="57"/>
  <c r="AF280" i="57"/>
  <c r="H281" i="57"/>
  <c r="Z282" i="57"/>
  <c r="AF283" i="57"/>
  <c r="H284" i="57"/>
  <c r="AL284" i="57"/>
  <c r="AI285" i="57"/>
  <c r="AJ285" i="57" s="1"/>
  <c r="AF286" i="57"/>
  <c r="AB299" i="57"/>
  <c r="X299" i="57"/>
  <c r="V299" i="57"/>
  <c r="T299" i="57"/>
  <c r="AI302" i="57"/>
  <c r="AJ302" i="57" s="1"/>
  <c r="AD302" i="57"/>
  <c r="N306" i="57"/>
  <c r="AL306" i="57"/>
  <c r="L306" i="57"/>
  <c r="J306" i="57"/>
  <c r="H306" i="57"/>
  <c r="AH306" i="57"/>
  <c r="F306" i="57"/>
  <c r="AB307" i="57"/>
  <c r="Z307" i="57"/>
  <c r="X307" i="57"/>
  <c r="V307" i="57"/>
  <c r="T307" i="57"/>
  <c r="AD311" i="57"/>
  <c r="AI314" i="57"/>
  <c r="AJ314" i="57" s="1"/>
  <c r="R314" i="57"/>
  <c r="AI351" i="57"/>
  <c r="AJ351" i="57" s="1"/>
  <c r="R351" i="57"/>
  <c r="AI354" i="57"/>
  <c r="AJ354" i="57" s="1"/>
  <c r="R354" i="57"/>
  <c r="L258" i="57"/>
  <c r="Z258" i="57"/>
  <c r="AL258" i="57"/>
  <c r="P259" i="57"/>
  <c r="AF260" i="57"/>
  <c r="L262" i="57"/>
  <c r="Z262" i="57"/>
  <c r="AL262" i="57"/>
  <c r="T264" i="57"/>
  <c r="J265" i="57"/>
  <c r="N266" i="57"/>
  <c r="AB266" i="57"/>
  <c r="T268" i="57"/>
  <c r="J269" i="57"/>
  <c r="N270" i="57"/>
  <c r="AB270" i="57"/>
  <c r="T272" i="57"/>
  <c r="J273" i="57"/>
  <c r="AJ273" i="57"/>
  <c r="N274" i="57"/>
  <c r="AB274" i="57"/>
  <c r="T276" i="57"/>
  <c r="J277" i="57"/>
  <c r="AJ277" i="57"/>
  <c r="AB278" i="57"/>
  <c r="T280" i="57"/>
  <c r="J281" i="57"/>
  <c r="AB282" i="57"/>
  <c r="T283" i="57"/>
  <c r="AH283" i="57"/>
  <c r="J284" i="57"/>
  <c r="H285" i="57"/>
  <c r="R285" i="57"/>
  <c r="AH285" i="57"/>
  <c r="AB287" i="57"/>
  <c r="AD296" i="57"/>
  <c r="AD297" i="57"/>
  <c r="P303" i="57"/>
  <c r="N303" i="57"/>
  <c r="AL303" i="57"/>
  <c r="L303" i="57"/>
  <c r="AJ303" i="57"/>
  <c r="J303" i="57"/>
  <c r="H303" i="57"/>
  <c r="AH303" i="57"/>
  <c r="F303" i="57"/>
  <c r="AD307" i="57"/>
  <c r="AD342" i="57"/>
  <c r="N258" i="57"/>
  <c r="AB258" i="57"/>
  <c r="F260" i="57"/>
  <c r="AH260" i="57"/>
  <c r="N262" i="57"/>
  <c r="AB262" i="57"/>
  <c r="AF263" i="57"/>
  <c r="V264" i="57"/>
  <c r="L265" i="57"/>
  <c r="AL265" i="57"/>
  <c r="P266" i="57"/>
  <c r="AF267" i="57"/>
  <c r="V268" i="57"/>
  <c r="L269" i="57"/>
  <c r="AL269" i="57"/>
  <c r="AF271" i="57"/>
  <c r="V272" i="57"/>
  <c r="L273" i="57"/>
  <c r="AL273" i="57"/>
  <c r="AF275" i="57"/>
  <c r="V276" i="57"/>
  <c r="L277" i="57"/>
  <c r="AL277" i="57"/>
  <c r="AF279" i="57"/>
  <c r="V280" i="57"/>
  <c r="L281" i="57"/>
  <c r="AL281" i="57"/>
  <c r="P282" i="57"/>
  <c r="F283" i="57"/>
  <c r="V283" i="57"/>
  <c r="L284" i="57"/>
  <c r="T285" i="57"/>
  <c r="AL285" i="57"/>
  <c r="R286" i="57"/>
  <c r="AF300" i="57"/>
  <c r="AB303" i="57"/>
  <c r="Z303" i="57"/>
  <c r="X303" i="57"/>
  <c r="V303" i="57"/>
  <c r="T303" i="57"/>
  <c r="AJ305" i="57"/>
  <c r="P306" i="57"/>
  <c r="AF307" i="57"/>
  <c r="AI310" i="57"/>
  <c r="AJ310" i="57" s="1"/>
  <c r="R310" i="57"/>
  <c r="AJ313" i="57"/>
  <c r="AJ322" i="57"/>
  <c r="AF259" i="57"/>
  <c r="AH263" i="57"/>
  <c r="X264" i="57"/>
  <c r="F267" i="57"/>
  <c r="AH267" i="57"/>
  <c r="F271" i="57"/>
  <c r="AH271" i="57"/>
  <c r="F275" i="57"/>
  <c r="N277" i="57"/>
  <c r="F279" i="57"/>
  <c r="N281" i="57"/>
  <c r="H283" i="57"/>
  <c r="X283" i="57"/>
  <c r="N284" i="57"/>
  <c r="F285" i="57"/>
  <c r="X285" i="57"/>
  <c r="N286" i="57"/>
  <c r="AL286" i="57"/>
  <c r="L286" i="57"/>
  <c r="AF287" i="57"/>
  <c r="AI296" i="57"/>
  <c r="R299" i="57"/>
  <c r="AI306" i="57"/>
  <c r="AJ306" i="57" s="1"/>
  <c r="R306" i="57"/>
  <c r="AJ309" i="57"/>
  <c r="AF318" i="57"/>
  <c r="AD318" i="57"/>
  <c r="AB318" i="57"/>
  <c r="Z318" i="57"/>
  <c r="X318" i="57"/>
  <c r="V318" i="57"/>
  <c r="AI338" i="57"/>
  <c r="AJ338" i="57" s="1"/>
  <c r="R338" i="57"/>
  <c r="H361" i="57"/>
  <c r="AL361" i="57"/>
  <c r="L361" i="57"/>
  <c r="AH361" i="57"/>
  <c r="P361" i="57"/>
  <c r="J361" i="57"/>
  <c r="N361" i="57"/>
  <c r="F361" i="57"/>
  <c r="AD258" i="57"/>
  <c r="AF266" i="57"/>
  <c r="AF270" i="57"/>
  <c r="AF274" i="57"/>
  <c r="AF278" i="57"/>
  <c r="AF282" i="57"/>
  <c r="J283" i="57"/>
  <c r="Z283" i="57"/>
  <c r="AL283" i="57"/>
  <c r="P284" i="57"/>
  <c r="J285" i="57"/>
  <c r="AB286" i="57"/>
  <c r="Z286" i="57"/>
  <c r="V286" i="57"/>
  <c r="AF296" i="57"/>
  <c r="Z299" i="57"/>
  <c r="R303" i="57"/>
  <c r="H322" i="57"/>
  <c r="P322" i="57"/>
  <c r="AH322" i="57"/>
  <c r="R322" i="57"/>
  <c r="N322" i="57"/>
  <c r="L322" i="57"/>
  <c r="J322" i="57"/>
  <c r="F322" i="57"/>
  <c r="AI324" i="57"/>
  <c r="AJ324" i="57" s="1"/>
  <c r="R324" i="57"/>
  <c r="AL327" i="57"/>
  <c r="L327" i="57"/>
  <c r="AH327" i="57"/>
  <c r="P327" i="57"/>
  <c r="N327" i="57"/>
  <c r="J327" i="57"/>
  <c r="H327" i="57"/>
  <c r="F327" i="57"/>
  <c r="J342" i="57"/>
  <c r="H342" i="57"/>
  <c r="AL342" i="57"/>
  <c r="F342" i="57"/>
  <c r="R342" i="57"/>
  <c r="P342" i="57"/>
  <c r="N342" i="57"/>
  <c r="AH342" i="57"/>
  <c r="L342" i="57"/>
  <c r="P355" i="57"/>
  <c r="H355" i="57"/>
  <c r="AL355" i="57"/>
  <c r="F355" i="57"/>
  <c r="AJ355" i="57"/>
  <c r="AH355" i="57"/>
  <c r="N355" i="57"/>
  <c r="L355" i="57"/>
  <c r="J355" i="57"/>
  <c r="J263" i="57"/>
  <c r="L283" i="57"/>
  <c r="R284" i="57"/>
  <c r="L285" i="57"/>
  <c r="X286" i="57"/>
  <c r="T287" i="57"/>
  <c r="N314" i="57"/>
  <c r="AL314" i="57"/>
  <c r="L314" i="57"/>
  <c r="J314" i="57"/>
  <c r="H314" i="57"/>
  <c r="AH314" i="57"/>
  <c r="F314" i="57"/>
  <c r="AB315" i="57"/>
  <c r="Z315" i="57"/>
  <c r="X315" i="57"/>
  <c r="V315" i="57"/>
  <c r="V322" i="57"/>
  <c r="AF322" i="57"/>
  <c r="AD322" i="57"/>
  <c r="AB322" i="57"/>
  <c r="Z322" i="57"/>
  <c r="AH345" i="57"/>
  <c r="F345" i="57"/>
  <c r="P345" i="57"/>
  <c r="N345" i="57"/>
  <c r="J345" i="57"/>
  <c r="V361" i="57"/>
  <c r="Z361" i="57"/>
  <c r="AF361" i="57"/>
  <c r="AD361" i="57"/>
  <c r="R364" i="57"/>
  <c r="AI364" i="57"/>
  <c r="AB301" i="57"/>
  <c r="AF306" i="57"/>
  <c r="L308" i="57"/>
  <c r="AL308" i="57"/>
  <c r="P309" i="57"/>
  <c r="AF310" i="57"/>
  <c r="L312" i="57"/>
  <c r="AL312" i="57"/>
  <c r="P313" i="57"/>
  <c r="AF314" i="57"/>
  <c r="L316" i="57"/>
  <c r="AL316" i="57"/>
  <c r="P317" i="57"/>
  <c r="R319" i="57"/>
  <c r="N320" i="57"/>
  <c r="AL323" i="57"/>
  <c r="L323" i="57"/>
  <c r="AB328" i="57"/>
  <c r="Z328" i="57"/>
  <c r="V328" i="57"/>
  <c r="AD328" i="57"/>
  <c r="AI337" i="57"/>
  <c r="T345" i="57"/>
  <c r="AF345" i="57"/>
  <c r="Z345" i="57"/>
  <c r="AD345" i="57"/>
  <c r="AD349" i="57"/>
  <c r="R350" i="57"/>
  <c r="AL362" i="57"/>
  <c r="L362" i="57"/>
  <c r="P362" i="57"/>
  <c r="AH362" i="57"/>
  <c r="N362" i="57"/>
  <c r="H362" i="57"/>
  <c r="AI363" i="57"/>
  <c r="AJ363" i="57" s="1"/>
  <c r="V365" i="57"/>
  <c r="Z365" i="57"/>
  <c r="T365" i="57"/>
  <c r="AD365" i="57"/>
  <c r="AF298" i="57"/>
  <c r="AF302" i="57"/>
  <c r="T306" i="57"/>
  <c r="N308" i="57"/>
  <c r="T310" i="57"/>
  <c r="N312" i="57"/>
  <c r="T314" i="57"/>
  <c r="N316" i="57"/>
  <c r="AF317" i="57"/>
  <c r="AL319" i="57"/>
  <c r="L319" i="57"/>
  <c r="AI319" i="57"/>
  <c r="AJ319" i="57" s="1"/>
  <c r="AF320" i="57"/>
  <c r="P324" i="57"/>
  <c r="H324" i="57"/>
  <c r="T324" i="57"/>
  <c r="P325" i="57"/>
  <c r="AF328" i="57"/>
  <c r="R337" i="57"/>
  <c r="X344" i="57"/>
  <c r="V344" i="57"/>
  <c r="T344" i="57"/>
  <c r="AF344" i="57"/>
  <c r="H345" i="57"/>
  <c r="AD346" i="57"/>
  <c r="H357" i="57"/>
  <c r="AL357" i="57"/>
  <c r="L357" i="57"/>
  <c r="AH357" i="57"/>
  <c r="P357" i="57"/>
  <c r="N357" i="57"/>
  <c r="F357" i="57"/>
  <c r="Z362" i="57"/>
  <c r="AF362" i="57"/>
  <c r="AD362" i="57"/>
  <c r="AB362" i="57"/>
  <c r="AF365" i="57"/>
  <c r="P367" i="57"/>
  <c r="AH367" i="57"/>
  <c r="N367" i="57"/>
  <c r="L367" i="57"/>
  <c r="J367" i="57"/>
  <c r="AL367" i="57"/>
  <c r="F367" i="57"/>
  <c r="F298" i="57"/>
  <c r="T298" i="57"/>
  <c r="AH298" i="57"/>
  <c r="F302" i="57"/>
  <c r="T302" i="57"/>
  <c r="AH302" i="57"/>
  <c r="R305" i="57"/>
  <c r="AF305" i="57"/>
  <c r="V306" i="57"/>
  <c r="P308" i="57"/>
  <c r="R309" i="57"/>
  <c r="AF309" i="57"/>
  <c r="V310" i="57"/>
  <c r="P312" i="57"/>
  <c r="R313" i="57"/>
  <c r="AF313" i="57"/>
  <c r="V314" i="57"/>
  <c r="P316" i="57"/>
  <c r="R317" i="57"/>
  <c r="AH317" i="57"/>
  <c r="AF319" i="57"/>
  <c r="R320" i="57"/>
  <c r="F323" i="57"/>
  <c r="X324" i="57"/>
  <c r="AL324" i="57"/>
  <c r="R325" i="57"/>
  <c r="AI325" i="57"/>
  <c r="AJ325" i="57" s="1"/>
  <c r="AB343" i="57"/>
  <c r="AF343" i="57"/>
  <c r="Z343" i="57"/>
  <c r="V343" i="57"/>
  <c r="Z344" i="57"/>
  <c r="L345" i="57"/>
  <c r="AJ345" i="57"/>
  <c r="R346" i="57"/>
  <c r="AD348" i="57"/>
  <c r="AF356" i="57"/>
  <c r="V357" i="57"/>
  <c r="Z357" i="57"/>
  <c r="AF357" i="57"/>
  <c r="AB357" i="57"/>
  <c r="AL358" i="57"/>
  <c r="L358" i="57"/>
  <c r="P358" i="57"/>
  <c r="N358" i="57"/>
  <c r="J358" i="57"/>
  <c r="F358" i="57"/>
  <c r="F362" i="57"/>
  <c r="AJ362" i="57"/>
  <c r="AF367" i="57"/>
  <c r="AF301" i="57"/>
  <c r="AH313" i="57"/>
  <c r="F317" i="57"/>
  <c r="P320" i="57"/>
  <c r="H320" i="57"/>
  <c r="H323" i="57"/>
  <c r="AL325" i="57"/>
  <c r="L325" i="57"/>
  <c r="AH341" i="57"/>
  <c r="F341" i="57"/>
  <c r="P341" i="57"/>
  <c r="N341" i="57"/>
  <c r="L341" i="57"/>
  <c r="AL341" i="57"/>
  <c r="H341" i="57"/>
  <c r="AF341" i="57"/>
  <c r="AB344" i="57"/>
  <c r="AL345" i="57"/>
  <c r="AL350" i="57"/>
  <c r="L350" i="57"/>
  <c r="N350" i="57"/>
  <c r="J350" i="57"/>
  <c r="H350" i="57"/>
  <c r="R352" i="57"/>
  <c r="AI352" i="57"/>
  <c r="AJ352" i="57" s="1"/>
  <c r="AL354" i="57"/>
  <c r="L354" i="57"/>
  <c r="P354" i="57"/>
  <c r="N354" i="57"/>
  <c r="J354" i="57"/>
  <c r="F354" i="57"/>
  <c r="AF354" i="57"/>
  <c r="J357" i="57"/>
  <c r="Z358" i="57"/>
  <c r="AF358" i="57"/>
  <c r="AD358" i="57"/>
  <c r="X358" i="57"/>
  <c r="T361" i="57"/>
  <c r="J362" i="57"/>
  <c r="P363" i="57"/>
  <c r="L363" i="57"/>
  <c r="J363" i="57"/>
  <c r="H363" i="57"/>
  <c r="H367" i="57"/>
  <c r="F297" i="57"/>
  <c r="AH297" i="57"/>
  <c r="J298" i="57"/>
  <c r="X298" i="57"/>
  <c r="F301" i="57"/>
  <c r="T301" i="57"/>
  <c r="AH301" i="57"/>
  <c r="J302" i="57"/>
  <c r="X302" i="57"/>
  <c r="H305" i="57"/>
  <c r="Z306" i="57"/>
  <c r="AF308" i="57"/>
  <c r="H309" i="57"/>
  <c r="V309" i="57"/>
  <c r="Z310" i="57"/>
  <c r="AF312" i="57"/>
  <c r="H313" i="57"/>
  <c r="V313" i="57"/>
  <c r="Z314" i="57"/>
  <c r="AF316" i="57"/>
  <c r="H317" i="57"/>
  <c r="V317" i="57"/>
  <c r="AJ317" i="57"/>
  <c r="H319" i="57"/>
  <c r="X320" i="57"/>
  <c r="AL320" i="57"/>
  <c r="AI321" i="57"/>
  <c r="AJ321" i="57" s="1"/>
  <c r="J323" i="57"/>
  <c r="J324" i="57"/>
  <c r="AB324" i="57"/>
  <c r="AF325" i="57"/>
  <c r="H326" i="57"/>
  <c r="P326" i="57"/>
  <c r="T326" i="57"/>
  <c r="R328" i="57"/>
  <c r="AH337" i="57"/>
  <c r="F337" i="57"/>
  <c r="N337" i="57"/>
  <c r="L337" i="57"/>
  <c r="J337" i="57"/>
  <c r="N339" i="57"/>
  <c r="P339" i="57"/>
  <c r="L339" i="57"/>
  <c r="AL339" i="57"/>
  <c r="H339" i="57"/>
  <c r="T341" i="57"/>
  <c r="AB341" i="57"/>
  <c r="X341" i="57"/>
  <c r="AD343" i="57"/>
  <c r="AD344" i="57"/>
  <c r="AI344" i="57"/>
  <c r="AJ344" i="57" s="1"/>
  <c r="R345" i="57"/>
  <c r="Z354" i="57"/>
  <c r="AB354" i="57"/>
  <c r="V354" i="57"/>
  <c r="AH354" i="57"/>
  <c r="H358" i="57"/>
  <c r="R359" i="57"/>
  <c r="AI359" i="57"/>
  <c r="AJ359" i="57" s="1"/>
  <c r="X361" i="57"/>
  <c r="R362" i="57"/>
  <c r="Z366" i="57"/>
  <c r="T366" i="57"/>
  <c r="AF366" i="57"/>
  <c r="AB366" i="57"/>
  <c r="R367" i="57"/>
  <c r="AD369" i="57"/>
  <c r="L298" i="57"/>
  <c r="L302" i="57"/>
  <c r="J305" i="57"/>
  <c r="F308" i="57"/>
  <c r="J309" i="57"/>
  <c r="F312" i="57"/>
  <c r="J313" i="57"/>
  <c r="F316" i="57"/>
  <c r="J317" i="57"/>
  <c r="X317" i="57"/>
  <c r="R318" i="57"/>
  <c r="J319" i="57"/>
  <c r="F320" i="57"/>
  <c r="Z320" i="57"/>
  <c r="AL321" i="57"/>
  <c r="L321" i="57"/>
  <c r="N323" i="57"/>
  <c r="L324" i="57"/>
  <c r="F325" i="57"/>
  <c r="X326" i="57"/>
  <c r="AI327" i="57"/>
  <c r="AJ327" i="57" s="1"/>
  <c r="R327" i="57"/>
  <c r="T328" i="57"/>
  <c r="AB339" i="57"/>
  <c r="AF339" i="57"/>
  <c r="X339" i="57"/>
  <c r="AD339" i="57"/>
  <c r="J341" i="57"/>
  <c r="AI343" i="57"/>
  <c r="AJ343" i="57" s="1"/>
  <c r="V345" i="57"/>
  <c r="AF348" i="57"/>
  <c r="F350" i="57"/>
  <c r="H354" i="57"/>
  <c r="R357" i="57"/>
  <c r="AB361" i="57"/>
  <c r="T362" i="57"/>
  <c r="F363" i="57"/>
  <c r="AJ367" i="57"/>
  <c r="Z321" i="57"/>
  <c r="AF323" i="57"/>
  <c r="Z325" i="57"/>
  <c r="L329" i="57"/>
  <c r="Z329" i="57"/>
  <c r="AL329" i="57"/>
  <c r="V337" i="57"/>
  <c r="AD340" i="57"/>
  <c r="AF342" i="57"/>
  <c r="AL346" i="57"/>
  <c r="L346" i="57"/>
  <c r="AH346" i="57"/>
  <c r="L347" i="57"/>
  <c r="R348" i="57"/>
  <c r="AH348" i="57"/>
  <c r="T350" i="57"/>
  <c r="N351" i="57"/>
  <c r="AF352" i="57"/>
  <c r="N353" i="57"/>
  <c r="R355" i="57"/>
  <c r="N360" i="57"/>
  <c r="AF363" i="57"/>
  <c r="P364" i="57"/>
  <c r="R368" i="57"/>
  <c r="AI368" i="57"/>
  <c r="AJ368" i="57" s="1"/>
  <c r="AH368" i="57"/>
  <c r="AI369" i="57"/>
  <c r="AJ369" i="57" s="1"/>
  <c r="J338" i="57"/>
  <c r="AH338" i="57"/>
  <c r="T342" i="57"/>
  <c r="AF351" i="57"/>
  <c r="AF355" i="57"/>
  <c r="V355" i="57"/>
  <c r="R360" i="57"/>
  <c r="AI360" i="57"/>
  <c r="AJ360" i="57" s="1"/>
  <c r="AJ364" i="57"/>
  <c r="AI365" i="57"/>
  <c r="AJ365" i="57" s="1"/>
  <c r="AF368" i="57"/>
  <c r="AL368" i="57"/>
  <c r="R369" i="57"/>
  <c r="R370" i="57"/>
  <c r="T338" i="57"/>
  <c r="T340" i="57"/>
  <c r="V342" i="57"/>
  <c r="AF347" i="57"/>
  <c r="AI349" i="57"/>
  <c r="AJ349" i="57" s="1"/>
  <c r="T351" i="57"/>
  <c r="AH351" i="57"/>
  <c r="R353" i="57"/>
  <c r="AH353" i="57"/>
  <c r="X355" i="57"/>
  <c r="R356" i="57"/>
  <c r="AI356" i="57"/>
  <c r="AJ356" i="57" s="1"/>
  <c r="AI361" i="57"/>
  <c r="AJ361" i="57" s="1"/>
  <c r="AF364" i="57"/>
  <c r="AL364" i="57"/>
  <c r="R365" i="57"/>
  <c r="R366" i="57"/>
  <c r="F368" i="57"/>
  <c r="H369" i="57"/>
  <c r="AL369" i="57"/>
  <c r="L369" i="57"/>
  <c r="AL370" i="57"/>
  <c r="L370" i="57"/>
  <c r="P370" i="57"/>
  <c r="F338" i="57"/>
  <c r="V338" i="57"/>
  <c r="AL338" i="57"/>
  <c r="Z342" i="57"/>
  <c r="AH343" i="57"/>
  <c r="N346" i="57"/>
  <c r="AH347" i="57"/>
  <c r="R349" i="57"/>
  <c r="AH349" i="57"/>
  <c r="F351" i="57"/>
  <c r="T353" i="57"/>
  <c r="AJ353" i="57"/>
  <c r="Z355" i="57"/>
  <c r="AI357" i="57"/>
  <c r="AJ357" i="57" s="1"/>
  <c r="J359" i="57"/>
  <c r="AF360" i="57"/>
  <c r="AL360" i="57"/>
  <c r="R361" i="57"/>
  <c r="F364" i="57"/>
  <c r="H365" i="57"/>
  <c r="AL365" i="57"/>
  <c r="L365" i="57"/>
  <c r="AL366" i="57"/>
  <c r="L366" i="57"/>
  <c r="P366" i="57"/>
  <c r="J368" i="57"/>
  <c r="V369" i="57"/>
  <c r="Z369" i="57"/>
  <c r="X369" i="57"/>
  <c r="V370" i="57"/>
  <c r="AJ370" i="57"/>
  <c r="L368" i="57"/>
  <c r="R41" i="58" l="1"/>
  <c r="L331" i="57"/>
  <c r="R11" i="57"/>
  <c r="AD13" i="57"/>
  <c r="R9" i="57"/>
  <c r="R7" i="57"/>
  <c r="N331" i="57"/>
  <c r="P331" i="57"/>
  <c r="L125" i="57"/>
  <c r="P372" i="57"/>
  <c r="P248" i="57"/>
  <c r="P125" i="57"/>
  <c r="J248" i="57"/>
  <c r="J331" i="57"/>
  <c r="L166" i="57"/>
  <c r="P166" i="57"/>
  <c r="N166" i="57"/>
  <c r="H372" i="57"/>
  <c r="J125" i="57"/>
  <c r="AF12" i="57"/>
  <c r="P41" i="57"/>
  <c r="AF41" i="58"/>
  <c r="AF331" i="58"/>
  <c r="F42" i="58"/>
  <c r="AF207" i="58"/>
  <c r="R42" i="58"/>
  <c r="R83" i="58"/>
  <c r="AI42" i="58"/>
  <c r="AF83" i="58"/>
  <c r="AF166" i="58"/>
  <c r="AF289" i="58"/>
  <c r="AJ42" i="58"/>
  <c r="AI26" i="57"/>
  <c r="AJ26" i="57" s="1"/>
  <c r="R12" i="57"/>
  <c r="AF26" i="57"/>
  <c r="AF38" i="57"/>
  <c r="AI25" i="57"/>
  <c r="AJ25" i="57" s="1"/>
  <c r="AF25" i="57"/>
  <c r="AF18" i="57"/>
  <c r="AI9" i="57"/>
  <c r="AJ9" i="57" s="1"/>
  <c r="AI13" i="57"/>
  <c r="AJ13" i="57" s="1"/>
  <c r="AI38" i="57"/>
  <c r="AJ38" i="57" s="1"/>
  <c r="AI18" i="57"/>
  <c r="AJ18" i="57" s="1"/>
  <c r="AD9" i="57"/>
  <c r="AF23" i="57"/>
  <c r="AI23" i="57"/>
  <c r="AJ23" i="57" s="1"/>
  <c r="L41" i="57"/>
  <c r="R331" i="57"/>
  <c r="H331" i="57"/>
  <c r="AF20" i="57"/>
  <c r="AF16" i="57"/>
  <c r="AI20" i="57"/>
  <c r="AJ20" i="57" s="1"/>
  <c r="AI16" i="57"/>
  <c r="AJ16" i="57" s="1"/>
  <c r="AF8" i="57"/>
  <c r="AF17" i="57"/>
  <c r="AI8" i="57"/>
  <c r="AJ8" i="57" s="1"/>
  <c r="AF21" i="57"/>
  <c r="H248" i="57"/>
  <c r="R248" i="57"/>
  <c r="AF33" i="57"/>
  <c r="AI7" i="57"/>
  <c r="AJ7" i="57" s="1"/>
  <c r="AF27" i="57"/>
  <c r="AD7" i="57"/>
  <c r="R207" i="57"/>
  <c r="AI24" i="57"/>
  <c r="AJ24" i="57" s="1"/>
  <c r="AI30" i="57"/>
  <c r="AJ30" i="57" s="1"/>
  <c r="AF30" i="57"/>
  <c r="AF22" i="57"/>
  <c r="AF39" i="57"/>
  <c r="AI28" i="57"/>
  <c r="AJ28" i="57" s="1"/>
  <c r="AI22" i="57"/>
  <c r="AJ22" i="57" s="1"/>
  <c r="AI14" i="57"/>
  <c r="AJ14" i="57" s="1"/>
  <c r="AI32" i="57"/>
  <c r="AJ32" i="57" s="1"/>
  <c r="AI21" i="57"/>
  <c r="AJ21" i="57" s="1"/>
  <c r="AF32" i="57"/>
  <c r="AF28" i="57"/>
  <c r="AF24" i="57"/>
  <c r="AD11" i="57"/>
  <c r="AI11" i="57"/>
  <c r="AJ11" i="57" s="1"/>
  <c r="AI6" i="57"/>
  <c r="AJ6" i="57" s="1"/>
  <c r="AF14" i="57"/>
  <c r="H166" i="57"/>
  <c r="R166" i="57"/>
  <c r="H125" i="57"/>
  <c r="R125" i="57"/>
  <c r="R8" i="57"/>
  <c r="R10" i="57"/>
  <c r="AI10" i="57"/>
  <c r="AJ10" i="57" s="1"/>
  <c r="AF10" i="57"/>
  <c r="AI37" i="57"/>
  <c r="AJ37" i="57" s="1"/>
  <c r="AF19" i="57"/>
  <c r="AI19" i="57"/>
  <c r="AJ19" i="57" s="1"/>
  <c r="AI12" i="57"/>
  <c r="AJ12" i="57" s="1"/>
  <c r="AF35" i="57"/>
  <c r="AI17" i="57"/>
  <c r="AJ17" i="57" s="1"/>
  <c r="AI39" i="57"/>
  <c r="AJ39" i="57" s="1"/>
  <c r="AI34" i="57"/>
  <c r="AJ34" i="57" s="1"/>
  <c r="AF34" i="57"/>
  <c r="AF31" i="57"/>
  <c r="R26" i="57"/>
  <c r="R15" i="57"/>
  <c r="R29" i="57"/>
  <c r="R21" i="57"/>
  <c r="R34" i="57"/>
  <c r="L207" i="57"/>
  <c r="J83" i="57"/>
  <c r="R289" i="57"/>
  <c r="AJ254" i="57"/>
  <c r="AJ133" i="57"/>
  <c r="R19" i="57"/>
  <c r="R38" i="57"/>
  <c r="AJ90" i="57"/>
  <c r="R16" i="57"/>
  <c r="H41" i="57"/>
  <c r="R6" i="57"/>
  <c r="R372" i="57"/>
  <c r="L289" i="57"/>
  <c r="N248" i="57"/>
  <c r="J207" i="57"/>
  <c r="R25" i="57"/>
  <c r="R35" i="57"/>
  <c r="H83" i="57"/>
  <c r="R28" i="57"/>
  <c r="R22" i="57"/>
  <c r="AD6" i="57"/>
  <c r="AJ296" i="57"/>
  <c r="L248" i="57"/>
  <c r="N207" i="57"/>
  <c r="R39" i="57"/>
  <c r="R31" i="57"/>
  <c r="AI33" i="57"/>
  <c r="AJ33" i="57" s="1"/>
  <c r="AI15" i="57"/>
  <c r="AJ15" i="57" s="1"/>
  <c r="H289" i="57"/>
  <c r="J166" i="57"/>
  <c r="AF29" i="57"/>
  <c r="AJ48" i="57"/>
  <c r="R37" i="57"/>
  <c r="R30" i="57"/>
  <c r="R18" i="57"/>
  <c r="AI31" i="57"/>
  <c r="AJ31" i="57" s="1"/>
  <c r="AJ337" i="57"/>
  <c r="J372" i="57"/>
  <c r="N289" i="57"/>
  <c r="R27" i="57"/>
  <c r="P83" i="57"/>
  <c r="AF37" i="57"/>
  <c r="R24" i="57"/>
  <c r="AL41" i="57"/>
  <c r="AI29" i="57"/>
  <c r="AJ29" i="57" s="1"/>
  <c r="AI35" i="57"/>
  <c r="AJ35" i="57" s="1"/>
  <c r="J289" i="57"/>
  <c r="L372" i="57"/>
  <c r="P289" i="57"/>
  <c r="R36" i="57"/>
  <c r="Q42" i="57"/>
  <c r="R33" i="57"/>
  <c r="R17" i="57"/>
  <c r="R32" i="57"/>
  <c r="L83" i="57"/>
  <c r="AI27" i="57"/>
  <c r="AJ27" i="57" s="1"/>
  <c r="N372" i="57"/>
  <c r="P207" i="57"/>
  <c r="AJ172" i="57"/>
  <c r="H207" i="57"/>
  <c r="N125" i="57"/>
  <c r="R23" i="57"/>
  <c r="J41" i="57"/>
  <c r="R20" i="57"/>
  <c r="N41" i="57"/>
  <c r="N83" i="57"/>
  <c r="AF248" i="57" l="1"/>
  <c r="AF166" i="57"/>
  <c r="AF331" i="57"/>
  <c r="AF289" i="57"/>
  <c r="AF83" i="57"/>
  <c r="R83" i="57"/>
  <c r="R42" i="57"/>
  <c r="AI42" i="57"/>
  <c r="R41" i="57"/>
  <c r="AJ42" i="57"/>
  <c r="AF207" i="57"/>
  <c r="F42" i="57"/>
  <c r="AF125" i="57"/>
  <c r="AF372" i="57"/>
  <c r="B6" i="55"/>
  <c r="J6" i="55" s="1"/>
  <c r="C6" i="55"/>
  <c r="E6" i="55"/>
  <c r="G6" i="55"/>
  <c r="H6" i="55"/>
  <c r="I6" i="55"/>
  <c r="K6" i="55"/>
  <c r="L6" i="55"/>
  <c r="M6" i="55"/>
  <c r="O6" i="55"/>
  <c r="P6" i="55"/>
  <c r="Q6" i="55"/>
  <c r="S6" i="55"/>
  <c r="U6" i="55"/>
  <c r="W6" i="55"/>
  <c r="X6" i="55" s="1"/>
  <c r="Y6" i="55"/>
  <c r="Z6" i="55"/>
  <c r="AA6" i="55"/>
  <c r="AB6" i="55" s="1"/>
  <c r="AE6" i="55"/>
  <c r="AG6" i="55"/>
  <c r="AH6" i="55"/>
  <c r="AK6" i="55"/>
  <c r="B7" i="55"/>
  <c r="P7" i="55" s="1"/>
  <c r="C7" i="55"/>
  <c r="E7" i="55"/>
  <c r="G7" i="55"/>
  <c r="I7" i="55"/>
  <c r="J7" i="55" s="1"/>
  <c r="K7" i="55"/>
  <c r="L7" i="55"/>
  <c r="M7" i="55"/>
  <c r="O7" i="55"/>
  <c r="S7" i="55"/>
  <c r="U7" i="55"/>
  <c r="W7" i="55"/>
  <c r="X7" i="55"/>
  <c r="Y7" i="55"/>
  <c r="AA7" i="55"/>
  <c r="AE7" i="55"/>
  <c r="AG7" i="55"/>
  <c r="AH7" i="55" s="1"/>
  <c r="AK7" i="55"/>
  <c r="AL7" i="55" s="1"/>
  <c r="B8" i="55"/>
  <c r="C8" i="55"/>
  <c r="V8" i="55" s="1"/>
  <c r="E8" i="55"/>
  <c r="G8" i="55"/>
  <c r="H8" i="55"/>
  <c r="I8" i="55"/>
  <c r="J8" i="55" s="1"/>
  <c r="K8" i="55"/>
  <c r="L8" i="55"/>
  <c r="M8" i="55"/>
  <c r="O8" i="55"/>
  <c r="P8" i="55" s="1"/>
  <c r="Q8" i="55"/>
  <c r="S8" i="55"/>
  <c r="U8" i="55"/>
  <c r="W8" i="55"/>
  <c r="X8" i="55"/>
  <c r="Y8" i="55"/>
  <c r="AA8" i="55"/>
  <c r="AB8" i="55"/>
  <c r="AE8" i="55"/>
  <c r="AG8" i="55"/>
  <c r="AH8" i="55"/>
  <c r="AK8" i="55"/>
  <c r="AL8" i="55" s="1"/>
  <c r="B9" i="55"/>
  <c r="C9" i="55"/>
  <c r="E9" i="55"/>
  <c r="F9" i="55" s="1"/>
  <c r="G9" i="55"/>
  <c r="H9" i="55" s="1"/>
  <c r="I9" i="55"/>
  <c r="K9" i="55"/>
  <c r="L9" i="55" s="1"/>
  <c r="M9" i="55"/>
  <c r="Q9" i="55" s="1"/>
  <c r="N9" i="55"/>
  <c r="O9" i="55"/>
  <c r="P9" i="55" s="1"/>
  <c r="S9" i="55"/>
  <c r="U9" i="55"/>
  <c r="W9" i="55"/>
  <c r="Y9" i="55"/>
  <c r="AA9" i="55"/>
  <c r="AE9" i="55"/>
  <c r="AG9" i="55"/>
  <c r="AK9" i="55"/>
  <c r="AL9" i="55" s="1"/>
  <c r="B10" i="55"/>
  <c r="C10" i="55"/>
  <c r="E10" i="55"/>
  <c r="G10" i="55"/>
  <c r="Q10" i="55" s="1"/>
  <c r="AI10" i="55" s="1"/>
  <c r="AJ10" i="55" s="1"/>
  <c r="I10" i="55"/>
  <c r="K10" i="55"/>
  <c r="M10" i="55"/>
  <c r="O10" i="55"/>
  <c r="S10" i="55"/>
  <c r="U10" i="55"/>
  <c r="W10" i="55"/>
  <c r="X10" i="55"/>
  <c r="Y10" i="55"/>
  <c r="AC10" i="55" s="1"/>
  <c r="AA10" i="55"/>
  <c r="AE10" i="55"/>
  <c r="AG10" i="55"/>
  <c r="AK10" i="55"/>
  <c r="B11" i="55"/>
  <c r="C11" i="55"/>
  <c r="E11" i="55"/>
  <c r="G11" i="55"/>
  <c r="I11" i="55"/>
  <c r="K11" i="55"/>
  <c r="M11" i="55"/>
  <c r="Q11" i="55" s="1"/>
  <c r="O11" i="55"/>
  <c r="S11" i="55"/>
  <c r="AC11" i="55" s="1"/>
  <c r="U11" i="55"/>
  <c r="W11" i="55"/>
  <c r="Y11" i="55"/>
  <c r="AA11" i="55"/>
  <c r="AE11" i="55"/>
  <c r="AG11" i="55"/>
  <c r="AK11" i="55"/>
  <c r="B12" i="55"/>
  <c r="C12" i="55"/>
  <c r="E12" i="55"/>
  <c r="G12" i="55"/>
  <c r="I12" i="55"/>
  <c r="K12" i="55"/>
  <c r="L12" i="55" s="1"/>
  <c r="M12" i="55"/>
  <c r="O12" i="55"/>
  <c r="P12" i="55" s="1"/>
  <c r="S12" i="55"/>
  <c r="U12" i="55"/>
  <c r="W12" i="55"/>
  <c r="Y12" i="55"/>
  <c r="AA12" i="55"/>
  <c r="AC12" i="55"/>
  <c r="AE12" i="55"/>
  <c r="AG12" i="55"/>
  <c r="AK12" i="55"/>
  <c r="AL12" i="55" s="1"/>
  <c r="B13" i="55"/>
  <c r="F13" i="55" s="1"/>
  <c r="C13" i="55"/>
  <c r="E13" i="55"/>
  <c r="G13" i="55"/>
  <c r="H13" i="55" s="1"/>
  <c r="I13" i="55"/>
  <c r="K13" i="55"/>
  <c r="L13" i="55" s="1"/>
  <c r="M13" i="55"/>
  <c r="N13" i="55"/>
  <c r="O13" i="55"/>
  <c r="P13" i="55"/>
  <c r="S13" i="55"/>
  <c r="U13" i="55"/>
  <c r="W13" i="55"/>
  <c r="X13" i="55" s="1"/>
  <c r="Y13" i="55"/>
  <c r="AA13" i="55"/>
  <c r="AE13" i="55"/>
  <c r="AG13" i="55"/>
  <c r="AK13" i="55"/>
  <c r="AL13" i="55" s="1"/>
  <c r="B14" i="55"/>
  <c r="C14" i="55"/>
  <c r="E14" i="55"/>
  <c r="G14" i="55"/>
  <c r="I14" i="55"/>
  <c r="K14" i="55"/>
  <c r="M14" i="55"/>
  <c r="Q14" i="55" s="1"/>
  <c r="O14" i="55"/>
  <c r="S14" i="55"/>
  <c r="U14" i="55"/>
  <c r="AC14" i="55" s="1"/>
  <c r="AD14" i="55" s="1"/>
  <c r="W14" i="55"/>
  <c r="Y14" i="55"/>
  <c r="AA14" i="55"/>
  <c r="AE14" i="55"/>
  <c r="AG14" i="55"/>
  <c r="AH14" i="55"/>
  <c r="AK14" i="55"/>
  <c r="B15" i="55"/>
  <c r="E15" i="55"/>
  <c r="G15" i="55"/>
  <c r="H15" i="55" s="1"/>
  <c r="I15" i="55"/>
  <c r="K15" i="55"/>
  <c r="L15" i="55"/>
  <c r="M15" i="55"/>
  <c r="O15" i="55"/>
  <c r="P15" i="55" s="1"/>
  <c r="S15" i="55"/>
  <c r="T15" i="55"/>
  <c r="U15" i="55"/>
  <c r="V15" i="55" s="1"/>
  <c r="W15" i="55"/>
  <c r="X15" i="55" s="1"/>
  <c r="Y15" i="55"/>
  <c r="Z15" i="55" s="1"/>
  <c r="AA15" i="55"/>
  <c r="AB15" i="55"/>
  <c r="AE15" i="55"/>
  <c r="AG15" i="55"/>
  <c r="AH15" i="55" s="1"/>
  <c r="AK15" i="55"/>
  <c r="AL15" i="55" s="1"/>
  <c r="B16" i="55"/>
  <c r="C16" i="55"/>
  <c r="X16" i="55" s="1"/>
  <c r="E16" i="55"/>
  <c r="G16" i="55"/>
  <c r="I16" i="55"/>
  <c r="K16" i="55"/>
  <c r="M16" i="55"/>
  <c r="O16" i="55"/>
  <c r="S16" i="55"/>
  <c r="T16" i="55" s="1"/>
  <c r="U16" i="55"/>
  <c r="V16" i="55" s="1"/>
  <c r="W16" i="55"/>
  <c r="Y16" i="55"/>
  <c r="AA16" i="55"/>
  <c r="AE16" i="55"/>
  <c r="AG16" i="55"/>
  <c r="AK16" i="55"/>
  <c r="B17" i="55"/>
  <c r="L17" i="55" s="1"/>
  <c r="C17" i="55"/>
  <c r="E17" i="55"/>
  <c r="G17" i="55"/>
  <c r="I17" i="55"/>
  <c r="K17" i="55"/>
  <c r="M17" i="55"/>
  <c r="O17" i="55"/>
  <c r="Q17" i="55" s="1"/>
  <c r="S17" i="55"/>
  <c r="U17" i="55"/>
  <c r="W17" i="55"/>
  <c r="Y17" i="55"/>
  <c r="AA17" i="55"/>
  <c r="AC17" i="55"/>
  <c r="AE17" i="55"/>
  <c r="AG17" i="55"/>
  <c r="AK17" i="55"/>
  <c r="B18" i="55"/>
  <c r="C18" i="55"/>
  <c r="E18" i="55"/>
  <c r="G18" i="55"/>
  <c r="I18" i="55"/>
  <c r="Q18" i="55" s="1"/>
  <c r="K18" i="55"/>
  <c r="M18" i="55"/>
  <c r="O18" i="55"/>
  <c r="S18" i="55"/>
  <c r="U18" i="55"/>
  <c r="V18" i="55" s="1"/>
  <c r="W18" i="55"/>
  <c r="Y18" i="55"/>
  <c r="AA18" i="55"/>
  <c r="AB18" i="55" s="1"/>
  <c r="AE18" i="55"/>
  <c r="AG18" i="55"/>
  <c r="AK18" i="55"/>
  <c r="AL18" i="55" s="1"/>
  <c r="B19" i="55"/>
  <c r="L19" i="55" s="1"/>
  <c r="C19" i="55"/>
  <c r="AB19" i="55" s="1"/>
  <c r="E19" i="55"/>
  <c r="G19" i="55"/>
  <c r="I19" i="55"/>
  <c r="K19" i="55"/>
  <c r="M19" i="55"/>
  <c r="N19" i="55" s="1"/>
  <c r="O19" i="55"/>
  <c r="P19" i="55" s="1"/>
  <c r="S19" i="55"/>
  <c r="U19" i="55"/>
  <c r="V19" i="55" s="1"/>
  <c r="W19" i="55"/>
  <c r="X19" i="55" s="1"/>
  <c r="Y19" i="55"/>
  <c r="AA19" i="55"/>
  <c r="AE19" i="55"/>
  <c r="AG19" i="55"/>
  <c r="AH19" i="55" s="1"/>
  <c r="AK19" i="55"/>
  <c r="AL19" i="55" s="1"/>
  <c r="B20" i="55"/>
  <c r="C20" i="55"/>
  <c r="E20" i="55"/>
  <c r="G20" i="55"/>
  <c r="I20" i="55"/>
  <c r="K20" i="55"/>
  <c r="M20" i="55"/>
  <c r="O20" i="55"/>
  <c r="S20" i="55"/>
  <c r="T20" i="55" s="1"/>
  <c r="U20" i="55"/>
  <c r="V20" i="55" s="1"/>
  <c r="W20" i="55"/>
  <c r="X20" i="55" s="1"/>
  <c r="Y20" i="55"/>
  <c r="Z20" i="55" s="1"/>
  <c r="AA20" i="55"/>
  <c r="AB20" i="55" s="1"/>
  <c r="AE20" i="55"/>
  <c r="AG20" i="55"/>
  <c r="AK20" i="55"/>
  <c r="B21" i="55"/>
  <c r="C21" i="55"/>
  <c r="T21" i="55" s="1"/>
  <c r="E21" i="55"/>
  <c r="G21" i="55"/>
  <c r="H21" i="55" s="1"/>
  <c r="I21" i="55"/>
  <c r="J21" i="55" s="1"/>
  <c r="K21" i="55"/>
  <c r="L21" i="55"/>
  <c r="M21" i="55"/>
  <c r="O21" i="55"/>
  <c r="P21" i="55" s="1"/>
  <c r="S21" i="55"/>
  <c r="AC21" i="55" s="1"/>
  <c r="U21" i="55"/>
  <c r="W21" i="55"/>
  <c r="X21" i="55" s="1"/>
  <c r="Y21" i="55"/>
  <c r="AA21" i="55"/>
  <c r="AB21" i="55"/>
  <c r="AE21" i="55"/>
  <c r="AG21" i="55"/>
  <c r="AH21" i="55" s="1"/>
  <c r="AK21" i="55"/>
  <c r="AL21" i="55" s="1"/>
  <c r="B22" i="55"/>
  <c r="C22" i="55"/>
  <c r="E22" i="55"/>
  <c r="G22" i="55"/>
  <c r="I22" i="55"/>
  <c r="K22" i="55"/>
  <c r="M22" i="55"/>
  <c r="O22" i="55"/>
  <c r="S22" i="55"/>
  <c r="T22" i="55" s="1"/>
  <c r="U22" i="55"/>
  <c r="W22" i="55"/>
  <c r="X22" i="55" s="1"/>
  <c r="Y22" i="55"/>
  <c r="Z22" i="55" s="1"/>
  <c r="AA22" i="55"/>
  <c r="AB22" i="55" s="1"/>
  <c r="AE22" i="55"/>
  <c r="AG22" i="55"/>
  <c r="AK22" i="55"/>
  <c r="AL22" i="55" s="1"/>
  <c r="B23" i="55"/>
  <c r="C23" i="55"/>
  <c r="E23" i="55"/>
  <c r="G23" i="55"/>
  <c r="H23" i="55" s="1"/>
  <c r="I23" i="55"/>
  <c r="J23" i="55" s="1"/>
  <c r="K23" i="55"/>
  <c r="L23" i="55"/>
  <c r="M23" i="55"/>
  <c r="O23" i="55"/>
  <c r="P23" i="55" s="1"/>
  <c r="S23" i="55"/>
  <c r="U23" i="55"/>
  <c r="W23" i="55"/>
  <c r="Y23" i="55"/>
  <c r="AA23" i="55"/>
  <c r="AE23" i="55"/>
  <c r="AG23" i="55"/>
  <c r="AH23" i="55" s="1"/>
  <c r="AK23" i="55"/>
  <c r="AL23" i="55" s="1"/>
  <c r="B24" i="55"/>
  <c r="C24" i="55"/>
  <c r="E24" i="55"/>
  <c r="G24" i="55"/>
  <c r="I24" i="55"/>
  <c r="K24" i="55"/>
  <c r="M24" i="55"/>
  <c r="O24" i="55"/>
  <c r="S24" i="55"/>
  <c r="U24" i="55"/>
  <c r="V24" i="55" s="1"/>
  <c r="W24" i="55"/>
  <c r="X24" i="55" s="1"/>
  <c r="Y24" i="55"/>
  <c r="AA24" i="55"/>
  <c r="AB24" i="55" s="1"/>
  <c r="AE24" i="55"/>
  <c r="AG24" i="55"/>
  <c r="AK24" i="55"/>
  <c r="AL24" i="55" s="1"/>
  <c r="B25" i="55"/>
  <c r="C25" i="55"/>
  <c r="E25" i="55"/>
  <c r="G25" i="55"/>
  <c r="I25" i="55"/>
  <c r="K25" i="55"/>
  <c r="M25" i="55"/>
  <c r="O25" i="55"/>
  <c r="S25" i="55"/>
  <c r="U25" i="55"/>
  <c r="V25" i="55" s="1"/>
  <c r="W25" i="55"/>
  <c r="X25" i="55" s="1"/>
  <c r="Y25" i="55"/>
  <c r="AA25" i="55"/>
  <c r="AB25" i="55" s="1"/>
  <c r="AE25" i="55"/>
  <c r="AG25" i="55"/>
  <c r="AK25" i="55"/>
  <c r="AL25" i="55" s="1"/>
  <c r="B26" i="55"/>
  <c r="C26" i="55"/>
  <c r="E26" i="55"/>
  <c r="G26" i="55"/>
  <c r="I26" i="55"/>
  <c r="K26" i="55"/>
  <c r="M26" i="55"/>
  <c r="O26" i="55"/>
  <c r="S26" i="55"/>
  <c r="U26" i="55"/>
  <c r="V26" i="55" s="1"/>
  <c r="W26" i="55"/>
  <c r="Y26" i="55"/>
  <c r="AA26" i="55"/>
  <c r="AE26" i="55"/>
  <c r="AG26" i="55"/>
  <c r="AK26" i="55"/>
  <c r="B27" i="55"/>
  <c r="C27" i="55"/>
  <c r="E27" i="55"/>
  <c r="G27" i="55"/>
  <c r="I27" i="55"/>
  <c r="K27" i="55"/>
  <c r="M27" i="55"/>
  <c r="O27" i="55"/>
  <c r="S27" i="55"/>
  <c r="U27" i="55"/>
  <c r="W27" i="55"/>
  <c r="Y27" i="55"/>
  <c r="AA27" i="55"/>
  <c r="AE27" i="55"/>
  <c r="AG27" i="55"/>
  <c r="AK27" i="55"/>
  <c r="B28" i="55"/>
  <c r="C28" i="55"/>
  <c r="E28" i="55"/>
  <c r="G28" i="55"/>
  <c r="I28" i="55"/>
  <c r="K28" i="55"/>
  <c r="M28" i="55"/>
  <c r="O28" i="55"/>
  <c r="S28" i="55"/>
  <c r="U28" i="55"/>
  <c r="V28" i="55" s="1"/>
  <c r="W28" i="55"/>
  <c r="Y28" i="55"/>
  <c r="AA28" i="55"/>
  <c r="AC28" i="55"/>
  <c r="AD28" i="55" s="1"/>
  <c r="AE28" i="55"/>
  <c r="AG28" i="55"/>
  <c r="AK28" i="55"/>
  <c r="AL28" i="55" s="1"/>
  <c r="B29" i="55"/>
  <c r="C29" i="55"/>
  <c r="E29" i="55"/>
  <c r="G29" i="55"/>
  <c r="I29" i="55"/>
  <c r="K29" i="55"/>
  <c r="M29" i="55"/>
  <c r="O29" i="55"/>
  <c r="S29" i="55"/>
  <c r="T29" i="55" s="1"/>
  <c r="U29" i="55"/>
  <c r="V29" i="55" s="1"/>
  <c r="W29" i="55"/>
  <c r="Y29" i="55"/>
  <c r="AA29" i="55"/>
  <c r="AB29" i="55" s="1"/>
  <c r="AE29" i="55"/>
  <c r="AG29" i="55"/>
  <c r="AK29" i="55"/>
  <c r="B30" i="55"/>
  <c r="C30" i="55"/>
  <c r="E30" i="55"/>
  <c r="G30" i="55"/>
  <c r="I30" i="55"/>
  <c r="K30" i="55"/>
  <c r="M30" i="55"/>
  <c r="O30" i="55"/>
  <c r="S30" i="55"/>
  <c r="U30" i="55"/>
  <c r="V30" i="55" s="1"/>
  <c r="W30" i="55"/>
  <c r="Y30" i="55"/>
  <c r="Z30" i="55" s="1"/>
  <c r="AA30" i="55"/>
  <c r="AB30" i="55" s="1"/>
  <c r="AE30" i="55"/>
  <c r="AG30" i="55"/>
  <c r="AK30" i="55"/>
  <c r="B31" i="55"/>
  <c r="C31" i="55"/>
  <c r="E31" i="55"/>
  <c r="G31" i="55"/>
  <c r="I31" i="55"/>
  <c r="K31" i="55"/>
  <c r="M31" i="55"/>
  <c r="O31" i="55"/>
  <c r="S31" i="55"/>
  <c r="U31" i="55"/>
  <c r="V31" i="55" s="1"/>
  <c r="W31" i="55"/>
  <c r="Y31" i="55"/>
  <c r="Z31" i="55" s="1"/>
  <c r="AA31" i="55"/>
  <c r="AB31" i="55" s="1"/>
  <c r="AE31" i="55"/>
  <c r="AG31" i="55"/>
  <c r="AK31" i="55"/>
  <c r="AL31" i="55" s="1"/>
  <c r="B32" i="55"/>
  <c r="L32" i="55" s="1"/>
  <c r="C32" i="55"/>
  <c r="E32" i="55"/>
  <c r="G32" i="55"/>
  <c r="Q32" i="55" s="1"/>
  <c r="I32" i="55"/>
  <c r="K32" i="55"/>
  <c r="M32" i="55"/>
  <c r="O32" i="55"/>
  <c r="S32" i="55"/>
  <c r="T32" i="55" s="1"/>
  <c r="U32" i="55"/>
  <c r="W32" i="55"/>
  <c r="Y32" i="55"/>
  <c r="Z32" i="55"/>
  <c r="AA32" i="55"/>
  <c r="AB32" i="55"/>
  <c r="AE32" i="55"/>
  <c r="AG32" i="55"/>
  <c r="AH32" i="55" s="1"/>
  <c r="AK32" i="55"/>
  <c r="AL32" i="55" s="1"/>
  <c r="B33" i="55"/>
  <c r="C33" i="55"/>
  <c r="AB33" i="55" s="1"/>
  <c r="E33" i="55"/>
  <c r="G33" i="55"/>
  <c r="H33" i="55"/>
  <c r="I33" i="55"/>
  <c r="J33" i="55" s="1"/>
  <c r="K33" i="55"/>
  <c r="Q33" i="55" s="1"/>
  <c r="L33" i="55"/>
  <c r="M33" i="55"/>
  <c r="N33" i="55" s="1"/>
  <c r="O33" i="55"/>
  <c r="P33" i="55"/>
  <c r="S33" i="55"/>
  <c r="U33" i="55"/>
  <c r="W33" i="55"/>
  <c r="Y33" i="55"/>
  <c r="AA33" i="55"/>
  <c r="AE33" i="55"/>
  <c r="AG33" i="55"/>
  <c r="AH33" i="55" s="1"/>
  <c r="AK33" i="55"/>
  <c r="AL33" i="55" s="1"/>
  <c r="B34" i="55"/>
  <c r="C34" i="55"/>
  <c r="E34" i="55"/>
  <c r="G34" i="55"/>
  <c r="H34" i="55"/>
  <c r="I34" i="55"/>
  <c r="K34" i="55"/>
  <c r="L34" i="55"/>
  <c r="M34" i="55"/>
  <c r="O34" i="55"/>
  <c r="P34" i="55"/>
  <c r="S34" i="55"/>
  <c r="T34" i="55"/>
  <c r="U34" i="55"/>
  <c r="W34" i="55"/>
  <c r="Y34" i="55"/>
  <c r="AA34" i="55"/>
  <c r="AB34" i="55"/>
  <c r="AE34" i="55"/>
  <c r="AG34" i="55"/>
  <c r="AK34" i="55"/>
  <c r="AL34" i="55" s="1"/>
  <c r="B35" i="55"/>
  <c r="C35" i="55"/>
  <c r="E35" i="55"/>
  <c r="G35" i="55"/>
  <c r="I35" i="55"/>
  <c r="K35" i="55"/>
  <c r="M35" i="55"/>
  <c r="O35" i="55"/>
  <c r="S35" i="55"/>
  <c r="U35" i="55"/>
  <c r="W35" i="55"/>
  <c r="Y35" i="55"/>
  <c r="AC35" i="55" s="1"/>
  <c r="AA35" i="55"/>
  <c r="AB35" i="55" s="1"/>
  <c r="AE35" i="55"/>
  <c r="AG35" i="55"/>
  <c r="AK35" i="55"/>
  <c r="B36" i="55"/>
  <c r="C36" i="55"/>
  <c r="T36" i="55" s="1"/>
  <c r="E36" i="55"/>
  <c r="G36" i="55"/>
  <c r="I36" i="55"/>
  <c r="K36" i="55"/>
  <c r="L36" i="55"/>
  <c r="M36" i="55"/>
  <c r="O36" i="55"/>
  <c r="S36" i="55"/>
  <c r="U36" i="55"/>
  <c r="W36" i="55"/>
  <c r="Y36" i="55"/>
  <c r="AA36" i="55"/>
  <c r="AE36" i="55"/>
  <c r="AG36" i="55"/>
  <c r="AK36" i="55"/>
  <c r="AL36" i="55" s="1"/>
  <c r="B37" i="55"/>
  <c r="C37" i="55"/>
  <c r="E37" i="55"/>
  <c r="G37" i="55"/>
  <c r="H37" i="55"/>
  <c r="I37" i="55"/>
  <c r="K37" i="55"/>
  <c r="M37" i="55"/>
  <c r="O37" i="55"/>
  <c r="P37" i="55"/>
  <c r="S37" i="55"/>
  <c r="T37" i="55" s="1"/>
  <c r="U37" i="55"/>
  <c r="W37" i="55"/>
  <c r="Y37" i="55"/>
  <c r="AA37" i="55"/>
  <c r="AE37" i="55"/>
  <c r="AG37" i="55"/>
  <c r="AK37" i="55"/>
  <c r="AL37" i="55" s="1"/>
  <c r="B38" i="55"/>
  <c r="F38" i="55" s="1"/>
  <c r="C38" i="55"/>
  <c r="E38" i="55"/>
  <c r="G38" i="55"/>
  <c r="I38" i="55"/>
  <c r="K38" i="55"/>
  <c r="L38" i="55"/>
  <c r="M38" i="55"/>
  <c r="O38" i="55"/>
  <c r="S38" i="55"/>
  <c r="U38" i="55"/>
  <c r="W38" i="55"/>
  <c r="Y38" i="55"/>
  <c r="AA38" i="55"/>
  <c r="AC38" i="55"/>
  <c r="AD38" i="55" s="1"/>
  <c r="AE38" i="55"/>
  <c r="AG38" i="55"/>
  <c r="AK38" i="55"/>
  <c r="AL38" i="55" s="1"/>
  <c r="B39" i="55"/>
  <c r="J39" i="55" s="1"/>
  <c r="C39" i="55"/>
  <c r="X39" i="55" s="1"/>
  <c r="E39" i="55"/>
  <c r="G39" i="55"/>
  <c r="Q39" i="55" s="1"/>
  <c r="H39" i="55"/>
  <c r="I39" i="55"/>
  <c r="K39" i="55"/>
  <c r="M39" i="55"/>
  <c r="O39" i="55"/>
  <c r="P39" i="55"/>
  <c r="S39" i="55"/>
  <c r="T39" i="55" s="1"/>
  <c r="U39" i="55"/>
  <c r="W39" i="55"/>
  <c r="Y39" i="55"/>
  <c r="AA39" i="55"/>
  <c r="AE39" i="55"/>
  <c r="AG39" i="55"/>
  <c r="AK39" i="55"/>
  <c r="AL39" i="55" s="1"/>
  <c r="B48" i="55"/>
  <c r="H48" i="55" s="1"/>
  <c r="C48" i="55"/>
  <c r="F48" i="55"/>
  <c r="N48" i="55"/>
  <c r="Q48" i="55"/>
  <c r="AC48" i="55"/>
  <c r="AH48" i="55"/>
  <c r="AL48" i="55"/>
  <c r="B49" i="55"/>
  <c r="N49" i="55" s="1"/>
  <c r="C49" i="55"/>
  <c r="AB49" i="55" s="1"/>
  <c r="H49" i="55"/>
  <c r="J49" i="55"/>
  <c r="L49" i="55"/>
  <c r="P49" i="55"/>
  <c r="Q49" i="55"/>
  <c r="R49" i="55"/>
  <c r="AC49" i="55"/>
  <c r="AH49" i="55"/>
  <c r="AL49" i="55"/>
  <c r="B50" i="55"/>
  <c r="C50" i="55"/>
  <c r="AB50" i="55" s="1"/>
  <c r="Q50" i="55"/>
  <c r="T50" i="55"/>
  <c r="Z50" i="55"/>
  <c r="AC50" i="55"/>
  <c r="AD50" i="55" s="1"/>
  <c r="B51" i="55"/>
  <c r="F51" i="55" s="1"/>
  <c r="C51" i="55"/>
  <c r="Z51" i="55" s="1"/>
  <c r="H51" i="55"/>
  <c r="L51" i="55"/>
  <c r="N51" i="55"/>
  <c r="Q51" i="55"/>
  <c r="R51" i="55"/>
  <c r="X51" i="55"/>
  <c r="AC51" i="55"/>
  <c r="AI51" i="55" s="1"/>
  <c r="AJ51" i="55" s="1"/>
  <c r="AD51" i="55"/>
  <c r="AL51" i="55"/>
  <c r="B52" i="55"/>
  <c r="P52" i="55" s="1"/>
  <c r="C52" i="55"/>
  <c r="X52" i="55" s="1"/>
  <c r="L52" i="55"/>
  <c r="N52" i="55"/>
  <c r="Q52" i="55"/>
  <c r="AC52" i="55"/>
  <c r="B53" i="55"/>
  <c r="C53" i="55"/>
  <c r="AD53" i="55" s="1"/>
  <c r="Q53" i="55"/>
  <c r="AC53" i="55"/>
  <c r="B54" i="55"/>
  <c r="C54" i="55"/>
  <c r="Q54" i="55"/>
  <c r="T54" i="55"/>
  <c r="X54" i="55"/>
  <c r="Z54" i="55"/>
  <c r="AB54" i="55"/>
  <c r="AC54" i="55"/>
  <c r="AD54" i="55" s="1"/>
  <c r="AL54" i="55"/>
  <c r="B55" i="55"/>
  <c r="C55" i="55"/>
  <c r="F55" i="55"/>
  <c r="H55" i="55"/>
  <c r="J55" i="55"/>
  <c r="L55" i="55"/>
  <c r="N55" i="55"/>
  <c r="P55" i="55"/>
  <c r="Q55" i="55"/>
  <c r="R55" i="55"/>
  <c r="X55" i="55"/>
  <c r="AC55" i="55"/>
  <c r="AI55" i="55" s="1"/>
  <c r="AH55" i="55"/>
  <c r="AJ55" i="55"/>
  <c r="AL55" i="55"/>
  <c r="B56" i="55"/>
  <c r="C56" i="55"/>
  <c r="T56" i="55" s="1"/>
  <c r="Q56" i="55"/>
  <c r="AC56" i="55"/>
  <c r="AD56" i="55" s="1"/>
  <c r="AF56" i="55"/>
  <c r="B57" i="55"/>
  <c r="P57" i="55" s="1"/>
  <c r="J57" i="55"/>
  <c r="N57" i="55"/>
  <c r="Q57" i="55"/>
  <c r="R57" i="55" s="1"/>
  <c r="T57" i="55"/>
  <c r="X57" i="55"/>
  <c r="Z57" i="55"/>
  <c r="AB57" i="55"/>
  <c r="AC57" i="55"/>
  <c r="AD57" i="55" s="1"/>
  <c r="AH57" i="55"/>
  <c r="B58" i="55"/>
  <c r="H58" i="55" s="1"/>
  <c r="C58" i="55"/>
  <c r="P58" i="55"/>
  <c r="Q58" i="55"/>
  <c r="AC58" i="55"/>
  <c r="AH58" i="55"/>
  <c r="B59" i="55"/>
  <c r="F59" i="55" s="1"/>
  <c r="C59" i="55"/>
  <c r="H59" i="55"/>
  <c r="Q59" i="55"/>
  <c r="R59" i="55" s="1"/>
  <c r="T59" i="55"/>
  <c r="AB59" i="55"/>
  <c r="AC59" i="55"/>
  <c r="AF59" i="55"/>
  <c r="B60" i="55"/>
  <c r="C60" i="55"/>
  <c r="AB60" i="55" s="1"/>
  <c r="L60" i="55"/>
  <c r="P60" i="55"/>
  <c r="Q60" i="55"/>
  <c r="R60" i="55"/>
  <c r="X60" i="55"/>
  <c r="AC60" i="55"/>
  <c r="AI60" i="55" s="1"/>
  <c r="AH60" i="55"/>
  <c r="B61" i="55"/>
  <c r="F61" i="55" s="1"/>
  <c r="C61" i="55"/>
  <c r="Z61" i="55" s="1"/>
  <c r="Q61" i="55"/>
  <c r="R61" i="55" s="1"/>
  <c r="T61" i="55"/>
  <c r="AC61" i="55"/>
  <c r="AI61" i="55"/>
  <c r="AL61" i="55"/>
  <c r="B62" i="55"/>
  <c r="C62" i="55"/>
  <c r="H62" i="55"/>
  <c r="J62" i="55"/>
  <c r="Q62" i="55"/>
  <c r="Z62" i="55"/>
  <c r="AB62" i="55"/>
  <c r="AC62" i="55"/>
  <c r="AH62" i="55"/>
  <c r="B63" i="55"/>
  <c r="C63" i="55"/>
  <c r="AB63" i="55" s="1"/>
  <c r="F63" i="55"/>
  <c r="N63" i="55"/>
  <c r="P63" i="55"/>
  <c r="Q63" i="55"/>
  <c r="T63" i="55"/>
  <c r="X63" i="55"/>
  <c r="Z63" i="55"/>
  <c r="AC63" i="55"/>
  <c r="AD63" i="55" s="1"/>
  <c r="B64" i="55"/>
  <c r="C64" i="55"/>
  <c r="J64" i="55"/>
  <c r="N64" i="55"/>
  <c r="Q64" i="55"/>
  <c r="AC64" i="55"/>
  <c r="AH64" i="55"/>
  <c r="AL64" i="55"/>
  <c r="B65" i="55"/>
  <c r="C65" i="55"/>
  <c r="X65" i="55" s="1"/>
  <c r="N65" i="55"/>
  <c r="Q65" i="55"/>
  <c r="Z65" i="55"/>
  <c r="AB65" i="55"/>
  <c r="AC65" i="55"/>
  <c r="B66" i="55"/>
  <c r="N66" i="55" s="1"/>
  <c r="C66" i="55"/>
  <c r="H66" i="55"/>
  <c r="P66" i="55"/>
  <c r="Q66" i="55"/>
  <c r="R66" i="55" s="1"/>
  <c r="AC66" i="55"/>
  <c r="AH66" i="55"/>
  <c r="B67" i="55"/>
  <c r="F67" i="55" s="1"/>
  <c r="C67" i="55"/>
  <c r="H67" i="55"/>
  <c r="L67" i="55"/>
  <c r="N67" i="55"/>
  <c r="Q67" i="55"/>
  <c r="R67" i="55"/>
  <c r="AC67" i="55"/>
  <c r="AH67" i="55"/>
  <c r="AL67" i="55"/>
  <c r="B68" i="55"/>
  <c r="H68" i="55" s="1"/>
  <c r="C68" i="55"/>
  <c r="F68" i="55"/>
  <c r="J68" i="55"/>
  <c r="L68" i="55"/>
  <c r="Q68" i="55"/>
  <c r="AI68" i="55" s="1"/>
  <c r="R68" i="55"/>
  <c r="AC68" i="55"/>
  <c r="AH68" i="55"/>
  <c r="AL68" i="55"/>
  <c r="B69" i="55"/>
  <c r="C69" i="55"/>
  <c r="J69" i="55"/>
  <c r="L69" i="55"/>
  <c r="Q69" i="55"/>
  <c r="T69" i="55"/>
  <c r="X69" i="55"/>
  <c r="Z69" i="55"/>
  <c r="AB69" i="55"/>
  <c r="AC69" i="55"/>
  <c r="AD69" i="55"/>
  <c r="AF69" i="55"/>
  <c r="B70" i="55"/>
  <c r="C70" i="55"/>
  <c r="X70" i="55" s="1"/>
  <c r="Q70" i="55"/>
  <c r="T70" i="55"/>
  <c r="Z70" i="55"/>
  <c r="AB70" i="55"/>
  <c r="AC70" i="55"/>
  <c r="AD70" i="55"/>
  <c r="B71" i="55"/>
  <c r="C71" i="55"/>
  <c r="Z71" i="55" s="1"/>
  <c r="Q71" i="55"/>
  <c r="T71" i="55"/>
  <c r="X71" i="55"/>
  <c r="AB71" i="55"/>
  <c r="AC71" i="55"/>
  <c r="AD71" i="55" s="1"/>
  <c r="AI71" i="55"/>
  <c r="B72" i="55"/>
  <c r="P72" i="55" s="1"/>
  <c r="C72" i="55"/>
  <c r="AB72" i="55" s="1"/>
  <c r="L72" i="55"/>
  <c r="N72" i="55"/>
  <c r="Q72" i="55"/>
  <c r="R72" i="55" s="1"/>
  <c r="AC72" i="55"/>
  <c r="AH72" i="55"/>
  <c r="B73" i="55"/>
  <c r="AH73" i="55" s="1"/>
  <c r="C73" i="55"/>
  <c r="AF73" i="55" s="1"/>
  <c r="Q73" i="55"/>
  <c r="AI73" i="55" s="1"/>
  <c r="R73" i="55"/>
  <c r="AC73" i="55"/>
  <c r="B74" i="55"/>
  <c r="L74" i="55" s="1"/>
  <c r="C74" i="55"/>
  <c r="F74" i="55"/>
  <c r="H74" i="55"/>
  <c r="J74" i="55"/>
  <c r="N74" i="55"/>
  <c r="P74" i="55"/>
  <c r="Q74" i="55"/>
  <c r="R74" i="55"/>
  <c r="T74" i="55"/>
  <c r="Z74" i="55"/>
  <c r="AC74" i="55"/>
  <c r="AD74" i="55"/>
  <c r="AH74" i="55"/>
  <c r="AL74" i="55"/>
  <c r="B75" i="55"/>
  <c r="C75" i="55"/>
  <c r="F75" i="55"/>
  <c r="L75" i="55"/>
  <c r="N75" i="55"/>
  <c r="Q75" i="55"/>
  <c r="R75" i="55" s="1"/>
  <c r="T75" i="55"/>
  <c r="AC75" i="55"/>
  <c r="AL75" i="55"/>
  <c r="B76" i="55"/>
  <c r="C76" i="55"/>
  <c r="F76" i="55"/>
  <c r="J76" i="55"/>
  <c r="P76" i="55"/>
  <c r="Q76" i="55"/>
  <c r="T76" i="55"/>
  <c r="AC76" i="55"/>
  <c r="AH76" i="55"/>
  <c r="AI76" i="55"/>
  <c r="B77" i="55"/>
  <c r="C77" i="55"/>
  <c r="Q77" i="55"/>
  <c r="T77" i="55"/>
  <c r="X77" i="55"/>
  <c r="Z77" i="55"/>
  <c r="AB77" i="55"/>
  <c r="AC77" i="55"/>
  <c r="AD77" i="55"/>
  <c r="B78" i="55"/>
  <c r="H78" i="55" s="1"/>
  <c r="C78" i="55"/>
  <c r="P78" i="55"/>
  <c r="Q78" i="55"/>
  <c r="T78" i="55"/>
  <c r="X78" i="55"/>
  <c r="AC78" i="55"/>
  <c r="AF78" i="55"/>
  <c r="B79" i="55"/>
  <c r="C79" i="55"/>
  <c r="Z79" i="55" s="1"/>
  <c r="F79" i="55"/>
  <c r="H79" i="55"/>
  <c r="N79" i="55"/>
  <c r="Q79" i="55"/>
  <c r="T79" i="55"/>
  <c r="X79" i="55"/>
  <c r="AB79" i="55"/>
  <c r="AC79" i="55"/>
  <c r="AH79" i="55"/>
  <c r="B80" i="55"/>
  <c r="C80" i="55"/>
  <c r="Q80" i="55"/>
  <c r="AC80" i="55"/>
  <c r="AD80" i="55" s="1"/>
  <c r="B81" i="55"/>
  <c r="C81" i="55"/>
  <c r="Q81" i="55"/>
  <c r="AC81" i="55"/>
  <c r="E82" i="55"/>
  <c r="B90" i="55"/>
  <c r="J90" i="55" s="1"/>
  <c r="C90" i="55"/>
  <c r="F90" i="55"/>
  <c r="H90" i="55"/>
  <c r="L90" i="55"/>
  <c r="N90" i="55"/>
  <c r="Q90" i="55"/>
  <c r="AI90" i="55" s="1"/>
  <c r="R90" i="55"/>
  <c r="V90" i="55"/>
  <c r="Z90" i="55"/>
  <c r="AC90" i="55"/>
  <c r="AF90" i="55"/>
  <c r="AH90" i="55"/>
  <c r="AL90" i="55"/>
  <c r="B91" i="55"/>
  <c r="C91" i="55"/>
  <c r="Q91" i="55"/>
  <c r="AC91" i="55"/>
  <c r="B92" i="55"/>
  <c r="C92" i="55"/>
  <c r="AB92" i="55" s="1"/>
  <c r="F92" i="55"/>
  <c r="J92" i="55"/>
  <c r="L92" i="55"/>
  <c r="P92" i="55"/>
  <c r="Q92" i="55"/>
  <c r="R92" i="55" s="1"/>
  <c r="AC92" i="55"/>
  <c r="AF92" i="55" s="1"/>
  <c r="AH92" i="55"/>
  <c r="B93" i="55"/>
  <c r="C93" i="55"/>
  <c r="X93" i="55" s="1"/>
  <c r="Q93" i="55"/>
  <c r="V93" i="55"/>
  <c r="AC93" i="55"/>
  <c r="AD93" i="55" s="1"/>
  <c r="B94" i="55"/>
  <c r="C94" i="55"/>
  <c r="F94" i="55"/>
  <c r="H94" i="55"/>
  <c r="L94" i="55"/>
  <c r="N94" i="55"/>
  <c r="Q94" i="55"/>
  <c r="R94" i="55"/>
  <c r="V94" i="55"/>
  <c r="Z94" i="55"/>
  <c r="AB94" i="55"/>
  <c r="AC94" i="55"/>
  <c r="AH94" i="55"/>
  <c r="AI94" i="55"/>
  <c r="B95" i="55"/>
  <c r="H95" i="55" s="1"/>
  <c r="C95" i="55"/>
  <c r="Q95" i="55"/>
  <c r="AC95" i="55"/>
  <c r="B96" i="55"/>
  <c r="C96" i="55"/>
  <c r="V96" i="55" s="1"/>
  <c r="Q96" i="55"/>
  <c r="R96" i="55"/>
  <c r="AC96" i="55"/>
  <c r="B97" i="55"/>
  <c r="C97" i="55"/>
  <c r="H97" i="55"/>
  <c r="J97" i="55"/>
  <c r="N97" i="55"/>
  <c r="P97" i="55"/>
  <c r="Q97" i="55"/>
  <c r="X97" i="55"/>
  <c r="AB97" i="55"/>
  <c r="AC97" i="55"/>
  <c r="AD97" i="55"/>
  <c r="AF97" i="55"/>
  <c r="AI97" i="55"/>
  <c r="B98" i="55"/>
  <c r="C98" i="55"/>
  <c r="X98" i="55" s="1"/>
  <c r="Q98" i="55"/>
  <c r="V98" i="55"/>
  <c r="Z98" i="55"/>
  <c r="AC98" i="55"/>
  <c r="AD98" i="55"/>
  <c r="B99" i="55"/>
  <c r="J99" i="55"/>
  <c r="L99" i="55"/>
  <c r="Q99" i="55"/>
  <c r="R99" i="55" s="1"/>
  <c r="T99" i="55"/>
  <c r="V99" i="55"/>
  <c r="X99" i="55"/>
  <c r="Z99" i="55"/>
  <c r="AB99" i="55"/>
  <c r="AC99" i="55"/>
  <c r="AD99" i="55" s="1"/>
  <c r="AI99" i="55"/>
  <c r="AJ99" i="55"/>
  <c r="B100" i="55"/>
  <c r="C100" i="55"/>
  <c r="Q100" i="55"/>
  <c r="R100" i="55"/>
  <c r="T100" i="55"/>
  <c r="V100" i="55"/>
  <c r="AC100" i="55"/>
  <c r="B101" i="55"/>
  <c r="C101" i="55"/>
  <c r="Q101" i="55"/>
  <c r="AC101" i="55"/>
  <c r="B102" i="55"/>
  <c r="C102" i="55"/>
  <c r="X102" i="55" s="1"/>
  <c r="F102" i="55"/>
  <c r="H102" i="55"/>
  <c r="N102" i="55"/>
  <c r="P102" i="55"/>
  <c r="Q102" i="55"/>
  <c r="T102" i="55"/>
  <c r="V102" i="55"/>
  <c r="AC102" i="55"/>
  <c r="AD102" i="55" s="1"/>
  <c r="AI102" i="55"/>
  <c r="AL102" i="55"/>
  <c r="B103" i="55"/>
  <c r="N103" i="55" s="1"/>
  <c r="C103" i="55"/>
  <c r="H103" i="55"/>
  <c r="J103" i="55"/>
  <c r="L103" i="55"/>
  <c r="Q103" i="55"/>
  <c r="R103" i="55"/>
  <c r="X103" i="55"/>
  <c r="AC103" i="55"/>
  <c r="B104" i="55"/>
  <c r="C104" i="55"/>
  <c r="H104" i="55"/>
  <c r="J104" i="55"/>
  <c r="L104" i="55"/>
  <c r="Q104" i="55"/>
  <c r="R104" i="55"/>
  <c r="Z104" i="55"/>
  <c r="AB104" i="55"/>
  <c r="AC104" i="55"/>
  <c r="AL104" i="55"/>
  <c r="B105" i="55"/>
  <c r="F105" i="55" s="1"/>
  <c r="C105" i="55"/>
  <c r="Q105" i="55"/>
  <c r="R105" i="55" s="1"/>
  <c r="AC105" i="55"/>
  <c r="B106" i="55"/>
  <c r="C106" i="55"/>
  <c r="X106" i="55" s="1"/>
  <c r="Q106" i="55"/>
  <c r="T106" i="55"/>
  <c r="V106" i="55"/>
  <c r="AC106" i="55"/>
  <c r="AD106" i="55" s="1"/>
  <c r="B107" i="55"/>
  <c r="C107" i="55"/>
  <c r="J107" i="55"/>
  <c r="L107" i="55"/>
  <c r="Q107" i="55"/>
  <c r="AC107" i="55"/>
  <c r="AL107" i="55"/>
  <c r="B108" i="55"/>
  <c r="C108" i="55"/>
  <c r="Q108" i="55"/>
  <c r="T108" i="55"/>
  <c r="V108" i="55"/>
  <c r="AB108" i="55"/>
  <c r="AC108" i="55"/>
  <c r="AL108" i="55"/>
  <c r="B109" i="55"/>
  <c r="F109" i="55" s="1"/>
  <c r="C109" i="55"/>
  <c r="AF109" i="55" s="1"/>
  <c r="Q109" i="55"/>
  <c r="AC109" i="55"/>
  <c r="B110" i="55"/>
  <c r="C110" i="55"/>
  <c r="X110" i="55" s="1"/>
  <c r="F110" i="55"/>
  <c r="H110" i="55"/>
  <c r="L110" i="55"/>
  <c r="Q110" i="55"/>
  <c r="R110" i="55"/>
  <c r="V110" i="55"/>
  <c r="AC110" i="55"/>
  <c r="AD110" i="55" s="1"/>
  <c r="AH110" i="55"/>
  <c r="AL110" i="55"/>
  <c r="B111" i="55"/>
  <c r="N111" i="55" s="1"/>
  <c r="C111" i="55"/>
  <c r="AB111" i="55" s="1"/>
  <c r="H111" i="55"/>
  <c r="J111" i="55"/>
  <c r="L111" i="55"/>
  <c r="Q111" i="55"/>
  <c r="X111" i="55"/>
  <c r="Z111" i="55"/>
  <c r="AC111" i="55"/>
  <c r="AF111" i="55"/>
  <c r="AL111" i="55"/>
  <c r="B112" i="55"/>
  <c r="C112" i="55"/>
  <c r="T112" i="55" s="1"/>
  <c r="F112" i="55"/>
  <c r="H112" i="55"/>
  <c r="J112" i="55"/>
  <c r="L112" i="55"/>
  <c r="N112" i="55"/>
  <c r="P112" i="55"/>
  <c r="Q112" i="55"/>
  <c r="R112" i="55"/>
  <c r="AC112" i="55"/>
  <c r="AH112" i="55"/>
  <c r="AL112" i="55"/>
  <c r="B113" i="55"/>
  <c r="R113" i="55" s="1"/>
  <c r="C113" i="55"/>
  <c r="AF113" i="55" s="1"/>
  <c r="Q113" i="55"/>
  <c r="AC113" i="55"/>
  <c r="B114" i="55"/>
  <c r="J114" i="55" s="1"/>
  <c r="C114" i="55"/>
  <c r="X114" i="55" s="1"/>
  <c r="F114" i="55"/>
  <c r="H114" i="55"/>
  <c r="Q114" i="55"/>
  <c r="R114" i="55"/>
  <c r="T114" i="55"/>
  <c r="V114" i="55"/>
  <c r="AC114" i="55"/>
  <c r="B115" i="55"/>
  <c r="C115" i="55"/>
  <c r="J115" i="55"/>
  <c r="L115" i="55"/>
  <c r="Q115" i="55"/>
  <c r="AC115" i="55"/>
  <c r="AL115" i="55"/>
  <c r="B116" i="55"/>
  <c r="C116" i="55"/>
  <c r="P116" i="55"/>
  <c r="Q116" i="55"/>
  <c r="R116" i="55"/>
  <c r="T116" i="55"/>
  <c r="V116" i="55"/>
  <c r="AB116" i="55"/>
  <c r="AC116" i="55"/>
  <c r="AL116" i="55"/>
  <c r="B117" i="55"/>
  <c r="C117" i="55"/>
  <c r="Q117" i="55"/>
  <c r="AC117" i="55"/>
  <c r="B118" i="55"/>
  <c r="C118" i="55"/>
  <c r="X118" i="55" s="1"/>
  <c r="F118" i="55"/>
  <c r="H118" i="55"/>
  <c r="L118" i="55"/>
  <c r="N118" i="55"/>
  <c r="Q118" i="55"/>
  <c r="T118" i="55"/>
  <c r="V118" i="55"/>
  <c r="AC118" i="55"/>
  <c r="AD118" i="55" s="1"/>
  <c r="AH118" i="55"/>
  <c r="AI118" i="55"/>
  <c r="B119" i="55"/>
  <c r="C119" i="55"/>
  <c r="AB119" i="55" s="1"/>
  <c r="Q119" i="55"/>
  <c r="X119" i="55"/>
  <c r="Z119" i="55"/>
  <c r="AC119" i="55"/>
  <c r="AD119" i="55" s="1"/>
  <c r="B120" i="55"/>
  <c r="C120" i="55"/>
  <c r="F120" i="55"/>
  <c r="H120" i="55"/>
  <c r="J120" i="55"/>
  <c r="L120" i="55"/>
  <c r="N120" i="55"/>
  <c r="P120" i="55"/>
  <c r="Q120" i="55"/>
  <c r="R120" i="55"/>
  <c r="T120" i="55"/>
  <c r="AC120" i="55"/>
  <c r="AH120" i="55"/>
  <c r="AL120" i="55"/>
  <c r="B121" i="55"/>
  <c r="C121" i="55"/>
  <c r="Q121" i="55"/>
  <c r="AC121" i="55"/>
  <c r="B122" i="55"/>
  <c r="C122" i="55"/>
  <c r="H122" i="55"/>
  <c r="L122" i="55"/>
  <c r="N122" i="55"/>
  <c r="Q122" i="55"/>
  <c r="R122" i="55" s="1"/>
  <c r="AC122" i="55"/>
  <c r="AH122" i="55"/>
  <c r="AI122" i="55"/>
  <c r="AL122" i="55"/>
  <c r="B123" i="55"/>
  <c r="C123" i="55"/>
  <c r="H123" i="55"/>
  <c r="L123" i="55"/>
  <c r="P123" i="55"/>
  <c r="Q123" i="55"/>
  <c r="AI123" i="55" s="1"/>
  <c r="AJ123" i="55" s="1"/>
  <c r="R123" i="55"/>
  <c r="X123" i="55"/>
  <c r="AC123" i="55"/>
  <c r="AD123" i="55" s="1"/>
  <c r="AL123" i="55"/>
  <c r="E124" i="55"/>
  <c r="B131" i="55"/>
  <c r="C131" i="55"/>
  <c r="V131" i="55" s="1"/>
  <c r="F131" i="55"/>
  <c r="L131" i="55"/>
  <c r="N131" i="55"/>
  <c r="Q131" i="55"/>
  <c r="AC131" i="55"/>
  <c r="AD131" i="55"/>
  <c r="AF131" i="55"/>
  <c r="AH131" i="55"/>
  <c r="B132" i="55"/>
  <c r="C132" i="55"/>
  <c r="Z132" i="55" s="1"/>
  <c r="J132" i="55"/>
  <c r="Q132" i="55"/>
  <c r="T132" i="55"/>
  <c r="V132" i="55"/>
  <c r="X132" i="55"/>
  <c r="AB132" i="55"/>
  <c r="AC132" i="55"/>
  <c r="B133" i="55"/>
  <c r="F133" i="55" s="1"/>
  <c r="C133" i="55"/>
  <c r="AB133" i="55" s="1"/>
  <c r="J133" i="55"/>
  <c r="L133" i="55"/>
  <c r="Q133" i="55"/>
  <c r="AI133" i="55" s="1"/>
  <c r="AJ133" i="55" s="1"/>
  <c r="R133" i="55"/>
  <c r="AC133" i="55"/>
  <c r="AF133" i="55" s="1"/>
  <c r="AL133" i="55"/>
  <c r="B134" i="55"/>
  <c r="C134" i="55"/>
  <c r="H134" i="55"/>
  <c r="J134" i="55"/>
  <c r="Q134" i="55"/>
  <c r="AC134" i="55"/>
  <c r="AD134" i="55" s="1"/>
  <c r="B135" i="55"/>
  <c r="C135" i="55"/>
  <c r="V135" i="55" s="1"/>
  <c r="Q135" i="55"/>
  <c r="T135" i="55"/>
  <c r="X135" i="55"/>
  <c r="Z135" i="55"/>
  <c r="AB135" i="55"/>
  <c r="AC135" i="55"/>
  <c r="AD135" i="55" s="1"/>
  <c r="AL135" i="55"/>
  <c r="B136" i="55"/>
  <c r="P136" i="55" s="1"/>
  <c r="C136" i="55"/>
  <c r="Q136" i="55"/>
  <c r="Z136" i="55"/>
  <c r="AC136" i="55"/>
  <c r="AD136" i="55" s="1"/>
  <c r="B137" i="55"/>
  <c r="H137" i="55" s="1"/>
  <c r="C137" i="55"/>
  <c r="AF137" i="55" s="1"/>
  <c r="J137" i="55"/>
  <c r="L137" i="55"/>
  <c r="N137" i="55"/>
  <c r="Q137" i="55"/>
  <c r="AB137" i="55"/>
  <c r="AC137" i="55"/>
  <c r="AH137" i="55"/>
  <c r="AL137" i="55"/>
  <c r="B138" i="55"/>
  <c r="C138" i="55"/>
  <c r="Q138" i="55"/>
  <c r="AC138" i="55"/>
  <c r="AD138" i="55" s="1"/>
  <c r="B139" i="55"/>
  <c r="C139" i="55"/>
  <c r="V139" i="55" s="1"/>
  <c r="Q139" i="55"/>
  <c r="T139" i="55"/>
  <c r="X139" i="55"/>
  <c r="Z139" i="55"/>
  <c r="AB139" i="55"/>
  <c r="AC139" i="55"/>
  <c r="AD139" i="55" s="1"/>
  <c r="AL139" i="55"/>
  <c r="B140" i="55"/>
  <c r="AL140" i="55" s="1"/>
  <c r="L140" i="55"/>
  <c r="Q140" i="55"/>
  <c r="T140" i="55"/>
  <c r="V140" i="55"/>
  <c r="X140" i="55"/>
  <c r="Z140" i="55"/>
  <c r="AB140" i="55"/>
  <c r="AC140" i="55"/>
  <c r="AD140" i="55"/>
  <c r="B141" i="55"/>
  <c r="J141" i="55" s="1"/>
  <c r="C141" i="55"/>
  <c r="X141" i="55" s="1"/>
  <c r="H141" i="55"/>
  <c r="L141" i="55"/>
  <c r="N141" i="55"/>
  <c r="P141" i="55"/>
  <c r="Q141" i="55"/>
  <c r="R141" i="55"/>
  <c r="T141" i="55"/>
  <c r="Z141" i="55"/>
  <c r="AC141" i="55"/>
  <c r="AH141" i="55"/>
  <c r="AL141" i="55"/>
  <c r="B142" i="55"/>
  <c r="N142" i="55" s="1"/>
  <c r="C142" i="55"/>
  <c r="Z142" i="55" s="1"/>
  <c r="H142" i="55"/>
  <c r="J142" i="55"/>
  <c r="L142" i="55"/>
  <c r="P142" i="55"/>
  <c r="Q142" i="55"/>
  <c r="AI142" i="55" s="1"/>
  <c r="AJ142" i="55" s="1"/>
  <c r="AC142" i="55"/>
  <c r="AD142" i="55" s="1"/>
  <c r="AL142" i="55"/>
  <c r="B143" i="55"/>
  <c r="C143" i="55"/>
  <c r="P143" i="55"/>
  <c r="Q143" i="55"/>
  <c r="R143" i="55"/>
  <c r="AC143" i="55"/>
  <c r="AL143" i="55"/>
  <c r="B144" i="55"/>
  <c r="L144" i="55" s="1"/>
  <c r="C144" i="55"/>
  <c r="Z144" i="55" s="1"/>
  <c r="Q144" i="55"/>
  <c r="R144" i="55" s="1"/>
  <c r="AC144" i="55"/>
  <c r="AD144" i="55"/>
  <c r="AL144" i="55"/>
  <c r="B145" i="55"/>
  <c r="C145" i="55"/>
  <c r="X145" i="55" s="1"/>
  <c r="P145" i="55"/>
  <c r="Q145" i="55"/>
  <c r="R145" i="55" s="1"/>
  <c r="T145" i="55"/>
  <c r="V145" i="55"/>
  <c r="AC145" i="55"/>
  <c r="B146" i="55"/>
  <c r="C146" i="55"/>
  <c r="Z146" i="55" s="1"/>
  <c r="H146" i="55"/>
  <c r="Q146" i="55"/>
  <c r="AC146" i="55"/>
  <c r="AF146" i="55"/>
  <c r="B147" i="55"/>
  <c r="L147" i="55" s="1"/>
  <c r="C147" i="55"/>
  <c r="T147" i="55" s="1"/>
  <c r="F147" i="55"/>
  <c r="H147" i="55"/>
  <c r="J147" i="55"/>
  <c r="N147" i="55"/>
  <c r="P147" i="55"/>
  <c r="Q147" i="55"/>
  <c r="R147" i="55"/>
  <c r="V147" i="55"/>
  <c r="Z147" i="55"/>
  <c r="AB147" i="55"/>
  <c r="AC147" i="55"/>
  <c r="AH147" i="55"/>
  <c r="AI147" i="55"/>
  <c r="AJ147" i="55" s="1"/>
  <c r="AL147" i="55"/>
  <c r="B148" i="55"/>
  <c r="AL148" i="55" s="1"/>
  <c r="C148" i="55"/>
  <c r="L148" i="55"/>
  <c r="Q148" i="55"/>
  <c r="AI148" i="55" s="1"/>
  <c r="AC148" i="55"/>
  <c r="B149" i="55"/>
  <c r="J149" i="55" s="1"/>
  <c r="C149" i="55"/>
  <c r="X149" i="55" s="1"/>
  <c r="F149" i="55"/>
  <c r="H149" i="55"/>
  <c r="L149" i="55"/>
  <c r="N149" i="55"/>
  <c r="Q149" i="55"/>
  <c r="R149" i="55" s="1"/>
  <c r="T149" i="55"/>
  <c r="V149" i="55"/>
  <c r="AC149" i="55"/>
  <c r="AI149" i="55" s="1"/>
  <c r="AH149" i="55"/>
  <c r="AL149" i="55"/>
  <c r="B150" i="55"/>
  <c r="N150" i="55" s="1"/>
  <c r="C150" i="55"/>
  <c r="X150" i="55" s="1"/>
  <c r="H150" i="55"/>
  <c r="J150" i="55"/>
  <c r="L150" i="55"/>
  <c r="P150" i="55"/>
  <c r="Q150" i="55"/>
  <c r="AI150" i="55" s="1"/>
  <c r="AJ150" i="55" s="1"/>
  <c r="R150" i="55"/>
  <c r="Z150" i="55"/>
  <c r="AC150" i="55"/>
  <c r="AL150" i="55"/>
  <c r="B151" i="55"/>
  <c r="C151" i="55"/>
  <c r="T151" i="55" s="1"/>
  <c r="N151" i="55"/>
  <c r="P151" i="55"/>
  <c r="Q151" i="55"/>
  <c r="V151" i="55"/>
  <c r="Z151" i="55"/>
  <c r="AB151" i="55"/>
  <c r="AC151" i="55"/>
  <c r="AH151" i="55"/>
  <c r="AL151" i="55"/>
  <c r="B152" i="55"/>
  <c r="L152" i="55" s="1"/>
  <c r="C152" i="55"/>
  <c r="Q152" i="55"/>
  <c r="Z152" i="55"/>
  <c r="AC152" i="55"/>
  <c r="B153" i="55"/>
  <c r="C153" i="55"/>
  <c r="X153" i="55" s="1"/>
  <c r="Q153" i="55"/>
  <c r="R153" i="55" s="1"/>
  <c r="T153" i="55"/>
  <c r="V153" i="55"/>
  <c r="AC153" i="55"/>
  <c r="B154" i="55"/>
  <c r="C154" i="55"/>
  <c r="V154" i="55" s="1"/>
  <c r="Q154" i="55"/>
  <c r="AI154" i="55" s="1"/>
  <c r="AC154" i="55"/>
  <c r="B155" i="55"/>
  <c r="L155" i="55" s="1"/>
  <c r="C155" i="55"/>
  <c r="T155" i="55" s="1"/>
  <c r="F155" i="55"/>
  <c r="H155" i="55"/>
  <c r="J155" i="55"/>
  <c r="N155" i="55"/>
  <c r="P155" i="55"/>
  <c r="Q155" i="55"/>
  <c r="R155" i="55"/>
  <c r="V155" i="55"/>
  <c r="Z155" i="55"/>
  <c r="AB155" i="55"/>
  <c r="AC155" i="55"/>
  <c r="AH155" i="55"/>
  <c r="AI155" i="55"/>
  <c r="AJ155" i="55" s="1"/>
  <c r="AL155" i="55"/>
  <c r="B156" i="55"/>
  <c r="C156" i="55"/>
  <c r="H156" i="55"/>
  <c r="Q156" i="55"/>
  <c r="AI156" i="55" s="1"/>
  <c r="AC156" i="55"/>
  <c r="B157" i="55"/>
  <c r="J157" i="55" s="1"/>
  <c r="C157" i="55"/>
  <c r="V157" i="55" s="1"/>
  <c r="F157" i="55"/>
  <c r="H157" i="55"/>
  <c r="Q157" i="55"/>
  <c r="R157" i="55"/>
  <c r="AC157" i="55"/>
  <c r="AH157" i="55"/>
  <c r="B158" i="55"/>
  <c r="N158" i="55" s="1"/>
  <c r="C158" i="55"/>
  <c r="X158" i="55" s="1"/>
  <c r="J158" i="55"/>
  <c r="L158" i="55"/>
  <c r="P158" i="55"/>
  <c r="Q158" i="55"/>
  <c r="R158" i="55" s="1"/>
  <c r="AC158" i="55"/>
  <c r="B159" i="55"/>
  <c r="J159" i="55" s="1"/>
  <c r="C159" i="55"/>
  <c r="Z159" i="55" s="1"/>
  <c r="F159" i="55"/>
  <c r="H159" i="55"/>
  <c r="Q159" i="55"/>
  <c r="AI159" i="55" s="1"/>
  <c r="AJ159" i="55" s="1"/>
  <c r="R159" i="55"/>
  <c r="AC159" i="55"/>
  <c r="B160" i="55"/>
  <c r="H160" i="55" s="1"/>
  <c r="C160" i="55"/>
  <c r="V160" i="55" s="1"/>
  <c r="L160" i="55"/>
  <c r="P160" i="55"/>
  <c r="Q160" i="55"/>
  <c r="R160" i="55" s="1"/>
  <c r="AC160" i="55"/>
  <c r="AL160" i="55"/>
  <c r="B161" i="55"/>
  <c r="J161" i="55" s="1"/>
  <c r="C161" i="55"/>
  <c r="F161" i="55"/>
  <c r="H161" i="55"/>
  <c r="Q161" i="55"/>
  <c r="AI161" i="55" s="1"/>
  <c r="AJ161" i="55" s="1"/>
  <c r="R161" i="55"/>
  <c r="V161" i="55"/>
  <c r="AC161" i="55"/>
  <c r="B162" i="55"/>
  <c r="N162" i="55" s="1"/>
  <c r="C162" i="55"/>
  <c r="X162" i="55" s="1"/>
  <c r="H162" i="55"/>
  <c r="J162" i="55"/>
  <c r="L162" i="55"/>
  <c r="Q162" i="55"/>
  <c r="R162" i="55"/>
  <c r="AC162" i="55"/>
  <c r="AD162" i="55" s="1"/>
  <c r="AI162" i="55"/>
  <c r="AJ162" i="55" s="1"/>
  <c r="AL162" i="55"/>
  <c r="B163" i="55"/>
  <c r="C163" i="55"/>
  <c r="X163" i="55" s="1"/>
  <c r="F163" i="55"/>
  <c r="H163" i="55"/>
  <c r="J163" i="55"/>
  <c r="L163" i="55"/>
  <c r="N163" i="55"/>
  <c r="P163" i="55"/>
  <c r="Q163" i="55"/>
  <c r="R163" i="55"/>
  <c r="T163" i="55"/>
  <c r="Z163" i="55"/>
  <c r="AB163" i="55"/>
  <c r="AC163" i="55"/>
  <c r="AH163" i="55"/>
  <c r="AL163" i="55"/>
  <c r="B164" i="55"/>
  <c r="H164" i="55" s="1"/>
  <c r="C164" i="55"/>
  <c r="V164" i="55" s="1"/>
  <c r="J164" i="55"/>
  <c r="P164" i="55"/>
  <c r="Q164" i="55"/>
  <c r="R164" i="55"/>
  <c r="Z164" i="55"/>
  <c r="AC164" i="55"/>
  <c r="AL164" i="55"/>
  <c r="E165" i="55"/>
  <c r="B172" i="55"/>
  <c r="J172" i="55" s="1"/>
  <c r="C172" i="55"/>
  <c r="X172" i="55" s="1"/>
  <c r="F172" i="55"/>
  <c r="H172" i="55"/>
  <c r="L172" i="55"/>
  <c r="P172" i="55"/>
  <c r="Q172" i="55"/>
  <c r="R172" i="55" s="1"/>
  <c r="Z172" i="55"/>
  <c r="AC172" i="55"/>
  <c r="AD172" i="55" s="1"/>
  <c r="AH172" i="55"/>
  <c r="AI172" i="55"/>
  <c r="AL172" i="55"/>
  <c r="B173" i="55"/>
  <c r="N173" i="55" s="1"/>
  <c r="C173" i="55"/>
  <c r="AB173" i="55" s="1"/>
  <c r="H173" i="55"/>
  <c r="J173" i="55"/>
  <c r="L173" i="55"/>
  <c r="P173" i="55"/>
  <c r="Q173" i="55"/>
  <c r="R173" i="55"/>
  <c r="X173" i="55"/>
  <c r="AC173" i="55"/>
  <c r="AH173" i="55"/>
  <c r="AL173" i="55"/>
  <c r="B174" i="55"/>
  <c r="C174" i="55"/>
  <c r="N174" i="55"/>
  <c r="P174" i="55"/>
  <c r="Q174" i="55"/>
  <c r="R174" i="55" s="1"/>
  <c r="AB174" i="55"/>
  <c r="AC174" i="55"/>
  <c r="B175" i="55"/>
  <c r="R175" i="55" s="1"/>
  <c r="C175" i="55"/>
  <c r="H175" i="55"/>
  <c r="Q175" i="55"/>
  <c r="AI175" i="55" s="1"/>
  <c r="AC175" i="55"/>
  <c r="B176" i="55"/>
  <c r="C176" i="55"/>
  <c r="Q176" i="55"/>
  <c r="V176" i="55"/>
  <c r="Z176" i="55"/>
  <c r="AC176" i="55"/>
  <c r="B177" i="55"/>
  <c r="N177" i="55" s="1"/>
  <c r="C177" i="55"/>
  <c r="AB177" i="55" s="1"/>
  <c r="F177" i="55"/>
  <c r="H177" i="55"/>
  <c r="J177" i="55"/>
  <c r="L177" i="55"/>
  <c r="P177" i="55"/>
  <c r="Q177" i="55"/>
  <c r="R177" i="55" s="1"/>
  <c r="X177" i="55"/>
  <c r="Z177" i="55"/>
  <c r="AC177" i="55"/>
  <c r="AH177" i="55"/>
  <c r="AL177" i="55"/>
  <c r="B178" i="55"/>
  <c r="F178" i="55" s="1"/>
  <c r="C178" i="55"/>
  <c r="AB178" i="55" s="1"/>
  <c r="H178" i="55"/>
  <c r="J178" i="55"/>
  <c r="L178" i="55"/>
  <c r="N178" i="55"/>
  <c r="P178" i="55"/>
  <c r="Q178" i="55"/>
  <c r="R178" i="55" s="1"/>
  <c r="AC178" i="55"/>
  <c r="AF178" i="55" s="1"/>
  <c r="AH178" i="55"/>
  <c r="AL178" i="55"/>
  <c r="B179" i="55"/>
  <c r="H179" i="55" s="1"/>
  <c r="C179" i="55"/>
  <c r="V179" i="55" s="1"/>
  <c r="Q179" i="55"/>
  <c r="AC179" i="55"/>
  <c r="AD179" i="55"/>
  <c r="AI179" i="55"/>
  <c r="B180" i="55"/>
  <c r="C180" i="55"/>
  <c r="Q180" i="55"/>
  <c r="AI180" i="55" s="1"/>
  <c r="R180" i="55"/>
  <c r="V180" i="55"/>
  <c r="AC180" i="55"/>
  <c r="B181" i="55"/>
  <c r="F181" i="55" s="1"/>
  <c r="H181" i="55"/>
  <c r="Q181" i="55"/>
  <c r="T181" i="55"/>
  <c r="V181" i="55"/>
  <c r="X181" i="55"/>
  <c r="Z181" i="55"/>
  <c r="AB181" i="55"/>
  <c r="AC181" i="55"/>
  <c r="AD181" i="55" s="1"/>
  <c r="AL181" i="55"/>
  <c r="B182" i="55"/>
  <c r="C182" i="55"/>
  <c r="Q182" i="55"/>
  <c r="AC182" i="55"/>
  <c r="B183" i="55"/>
  <c r="H183" i="55" s="1"/>
  <c r="C183" i="55"/>
  <c r="F183" i="55"/>
  <c r="J183" i="55"/>
  <c r="N183" i="55"/>
  <c r="Q183" i="55"/>
  <c r="T183" i="55"/>
  <c r="X183" i="55"/>
  <c r="AC183" i="55"/>
  <c r="AF183" i="55"/>
  <c r="AH183" i="55"/>
  <c r="B184" i="55"/>
  <c r="C184" i="55"/>
  <c r="V184" i="55" s="1"/>
  <c r="Q184" i="55"/>
  <c r="AC184" i="55"/>
  <c r="AD184" i="55" s="1"/>
  <c r="AI184" i="55"/>
  <c r="B185" i="55"/>
  <c r="AL185" i="55" s="1"/>
  <c r="C185" i="55"/>
  <c r="AB185" i="55" s="1"/>
  <c r="L185" i="55"/>
  <c r="N185" i="55"/>
  <c r="Q185" i="55"/>
  <c r="AC185" i="55"/>
  <c r="AD185" i="55"/>
  <c r="B186" i="55"/>
  <c r="F186" i="55" s="1"/>
  <c r="C186" i="55"/>
  <c r="Q186" i="55"/>
  <c r="T186" i="55"/>
  <c r="V186" i="55"/>
  <c r="X186" i="55"/>
  <c r="Z186" i="55"/>
  <c r="AB186" i="55"/>
  <c r="AC186" i="55"/>
  <c r="AD186" i="55" s="1"/>
  <c r="B187" i="55"/>
  <c r="H187" i="55" s="1"/>
  <c r="C187" i="55"/>
  <c r="F187" i="55"/>
  <c r="J187" i="55"/>
  <c r="N187" i="55"/>
  <c r="P187" i="55"/>
  <c r="Q187" i="55"/>
  <c r="R187" i="55" s="1"/>
  <c r="T187" i="55"/>
  <c r="X187" i="55"/>
  <c r="AC187" i="55"/>
  <c r="AF187" i="55"/>
  <c r="AH187" i="55"/>
  <c r="B188" i="55"/>
  <c r="L188" i="55" s="1"/>
  <c r="C188" i="55"/>
  <c r="Z188" i="55" s="1"/>
  <c r="N188" i="55"/>
  <c r="Q188" i="55"/>
  <c r="T188" i="55"/>
  <c r="V188" i="55"/>
  <c r="X188" i="55"/>
  <c r="AB188" i="55"/>
  <c r="AC188" i="55"/>
  <c r="AD188" i="55" s="1"/>
  <c r="B189" i="55"/>
  <c r="C189" i="55"/>
  <c r="Q189" i="55"/>
  <c r="Z189" i="55"/>
  <c r="AB189" i="55"/>
  <c r="AC189" i="55"/>
  <c r="AD189" i="55" s="1"/>
  <c r="B190" i="55"/>
  <c r="C190" i="55"/>
  <c r="F190" i="55"/>
  <c r="Q190" i="55"/>
  <c r="T190" i="55"/>
  <c r="V190" i="55"/>
  <c r="X190" i="55"/>
  <c r="Z190" i="55"/>
  <c r="AB190" i="55"/>
  <c r="AC190" i="55"/>
  <c r="AD190" i="55" s="1"/>
  <c r="AH190" i="55"/>
  <c r="B191" i="55"/>
  <c r="F191" i="55" s="1"/>
  <c r="C191" i="55"/>
  <c r="Q191" i="55"/>
  <c r="X191" i="55"/>
  <c r="AC191" i="55"/>
  <c r="AD191" i="55" s="1"/>
  <c r="AH191" i="55"/>
  <c r="B192" i="55"/>
  <c r="L192" i="55" s="1"/>
  <c r="C192" i="55"/>
  <c r="Z192" i="55" s="1"/>
  <c r="J192" i="55"/>
  <c r="N192" i="55"/>
  <c r="Q192" i="55"/>
  <c r="R192" i="55" s="1"/>
  <c r="T192" i="55"/>
  <c r="AB192" i="55"/>
  <c r="AC192" i="55"/>
  <c r="B193" i="55"/>
  <c r="C193" i="55"/>
  <c r="Q193" i="55"/>
  <c r="AB193" i="55"/>
  <c r="AC193" i="55"/>
  <c r="AD193" i="55"/>
  <c r="B194" i="55"/>
  <c r="P194" i="55" s="1"/>
  <c r="C194" i="55"/>
  <c r="V194" i="55" s="1"/>
  <c r="F194" i="55"/>
  <c r="Q194" i="55"/>
  <c r="T194" i="55"/>
  <c r="X194" i="55"/>
  <c r="Z194" i="55"/>
  <c r="AB194" i="55"/>
  <c r="AC194" i="55"/>
  <c r="AD194" i="55" s="1"/>
  <c r="AH194" i="55"/>
  <c r="B195" i="55"/>
  <c r="P195" i="55" s="1"/>
  <c r="C195" i="55"/>
  <c r="F195" i="55"/>
  <c r="J195" i="55"/>
  <c r="Q195" i="55"/>
  <c r="AC195" i="55"/>
  <c r="AD195" i="55" s="1"/>
  <c r="B196" i="55"/>
  <c r="C196" i="55"/>
  <c r="Q196" i="55"/>
  <c r="V196" i="55"/>
  <c r="X196" i="55"/>
  <c r="AB196" i="55"/>
  <c r="AC196" i="55"/>
  <c r="AI196" i="55"/>
  <c r="B197" i="55"/>
  <c r="C197" i="55"/>
  <c r="X197" i="55" s="1"/>
  <c r="Q197" i="55"/>
  <c r="T197" i="55"/>
  <c r="V197" i="55"/>
  <c r="AB197" i="55"/>
  <c r="AC197" i="55"/>
  <c r="AD197" i="55"/>
  <c r="AI197" i="55"/>
  <c r="AJ197" i="55" s="1"/>
  <c r="B198" i="55"/>
  <c r="C198" i="55"/>
  <c r="V198" i="55" s="1"/>
  <c r="Q198" i="55"/>
  <c r="T198" i="55"/>
  <c r="X198" i="55"/>
  <c r="Z198" i="55"/>
  <c r="AB198" i="55"/>
  <c r="AC198" i="55"/>
  <c r="AD198" i="55" s="1"/>
  <c r="B199" i="55"/>
  <c r="N199" i="55" s="1"/>
  <c r="C199" i="55"/>
  <c r="F199" i="55"/>
  <c r="J199" i="55"/>
  <c r="Q199" i="55"/>
  <c r="R199" i="55" s="1"/>
  <c r="AB199" i="55"/>
  <c r="AC199" i="55"/>
  <c r="AD199" i="55" s="1"/>
  <c r="B200" i="55"/>
  <c r="F200" i="55" s="1"/>
  <c r="C200" i="55"/>
  <c r="Z200" i="55" s="1"/>
  <c r="H200" i="55"/>
  <c r="J200" i="55"/>
  <c r="N200" i="55"/>
  <c r="Q200" i="55"/>
  <c r="R200" i="55" s="1"/>
  <c r="X200" i="55"/>
  <c r="AC200" i="55"/>
  <c r="AD200" i="55"/>
  <c r="AH200" i="55"/>
  <c r="AL200" i="55"/>
  <c r="B201" i="55"/>
  <c r="H201" i="55" s="1"/>
  <c r="C201" i="55"/>
  <c r="AF201" i="55" s="1"/>
  <c r="F201" i="55"/>
  <c r="N201" i="55"/>
  <c r="P201" i="55"/>
  <c r="Q201" i="55"/>
  <c r="AI201" i="55" s="1"/>
  <c r="T201" i="55"/>
  <c r="X201" i="55"/>
  <c r="AC201" i="55"/>
  <c r="AD201" i="55" s="1"/>
  <c r="AH201" i="55"/>
  <c r="AJ201" i="55"/>
  <c r="B202" i="55"/>
  <c r="C202" i="55"/>
  <c r="V202" i="55" s="1"/>
  <c r="Q202" i="55"/>
  <c r="AC202" i="55"/>
  <c r="AD202" i="55" s="1"/>
  <c r="AI202" i="55"/>
  <c r="AJ202" i="55"/>
  <c r="B203" i="55"/>
  <c r="C203" i="55"/>
  <c r="Q203" i="55"/>
  <c r="Z203" i="55"/>
  <c r="AB203" i="55"/>
  <c r="AC203" i="55"/>
  <c r="AD203" i="55" s="1"/>
  <c r="B204" i="55"/>
  <c r="F204" i="55" s="1"/>
  <c r="C204" i="55"/>
  <c r="P204" i="55"/>
  <c r="Q204" i="55"/>
  <c r="T204" i="55"/>
  <c r="V204" i="55"/>
  <c r="X204" i="55"/>
  <c r="Z204" i="55"/>
  <c r="AB204" i="55"/>
  <c r="AC204" i="55"/>
  <c r="AD204" i="55" s="1"/>
  <c r="AH204" i="55"/>
  <c r="B205" i="55"/>
  <c r="C205" i="55"/>
  <c r="AF205" i="55" s="1"/>
  <c r="Q205" i="55"/>
  <c r="AI205" i="55" s="1"/>
  <c r="R205" i="55"/>
  <c r="T205" i="55"/>
  <c r="X205" i="55"/>
  <c r="AC205" i="55"/>
  <c r="E206" i="55"/>
  <c r="B213" i="55"/>
  <c r="J213" i="55" s="1"/>
  <c r="C213" i="55"/>
  <c r="X213" i="55" s="1"/>
  <c r="H213" i="55"/>
  <c r="L213" i="55"/>
  <c r="P213" i="55"/>
  <c r="Q213" i="55"/>
  <c r="R213" i="55" s="1"/>
  <c r="T213" i="55"/>
  <c r="V213" i="55"/>
  <c r="Z213" i="55"/>
  <c r="AC213" i="55"/>
  <c r="AD213" i="55" s="1"/>
  <c r="AH213" i="55"/>
  <c r="AI213" i="55"/>
  <c r="B214" i="55"/>
  <c r="N214" i="55" s="1"/>
  <c r="C214" i="55"/>
  <c r="AB214" i="55" s="1"/>
  <c r="H214" i="55"/>
  <c r="J214" i="55"/>
  <c r="L214" i="55"/>
  <c r="P214" i="55"/>
  <c r="Q214" i="55"/>
  <c r="R214" i="55"/>
  <c r="X214" i="55"/>
  <c r="AC214" i="55"/>
  <c r="AH214" i="55"/>
  <c r="AL214" i="55"/>
  <c r="B215" i="55"/>
  <c r="C215" i="55"/>
  <c r="Q215" i="55"/>
  <c r="AB215" i="55"/>
  <c r="AC215" i="55"/>
  <c r="B216" i="55"/>
  <c r="H216" i="55" s="1"/>
  <c r="C216" i="55"/>
  <c r="Q216" i="55"/>
  <c r="AC216" i="55"/>
  <c r="B217" i="55"/>
  <c r="C217" i="55"/>
  <c r="Q217" i="55"/>
  <c r="AI217" i="55" s="1"/>
  <c r="R217" i="55"/>
  <c r="V217" i="55"/>
  <c r="AC217" i="55"/>
  <c r="B218" i="55"/>
  <c r="C218" i="55"/>
  <c r="AB218" i="55" s="1"/>
  <c r="F218" i="55"/>
  <c r="Q218" i="55"/>
  <c r="R218" i="55"/>
  <c r="Z218" i="55"/>
  <c r="AC218" i="55"/>
  <c r="B219" i="55"/>
  <c r="C219" i="55"/>
  <c r="F219" i="55"/>
  <c r="H219" i="55"/>
  <c r="J219" i="55"/>
  <c r="L219" i="55"/>
  <c r="N219" i="55"/>
  <c r="P219" i="55"/>
  <c r="Q219" i="55"/>
  <c r="R219" i="55"/>
  <c r="AB219" i="55"/>
  <c r="AC219" i="55"/>
  <c r="AF219" i="55" s="1"/>
  <c r="AH219" i="55"/>
  <c r="AL219" i="55"/>
  <c r="B220" i="55"/>
  <c r="H220" i="55" s="1"/>
  <c r="C220" i="55"/>
  <c r="Q220" i="55"/>
  <c r="R220" i="55"/>
  <c r="V220" i="55"/>
  <c r="AC220" i="55"/>
  <c r="AD220" i="55" s="1"/>
  <c r="B221" i="55"/>
  <c r="J221" i="55" s="1"/>
  <c r="C221" i="55"/>
  <c r="X221" i="55" s="1"/>
  <c r="H221" i="55"/>
  <c r="L221" i="55"/>
  <c r="P221" i="55"/>
  <c r="Q221" i="55"/>
  <c r="R221" i="55" s="1"/>
  <c r="V221" i="55"/>
  <c r="AC221" i="55"/>
  <c r="AH221" i="55"/>
  <c r="AL221" i="55"/>
  <c r="B222" i="55"/>
  <c r="P222" i="55" s="1"/>
  <c r="F222" i="55"/>
  <c r="H222" i="55"/>
  <c r="L222" i="55"/>
  <c r="N222" i="55"/>
  <c r="Q222" i="55"/>
  <c r="T222" i="55"/>
  <c r="V222" i="55"/>
  <c r="X222" i="55"/>
  <c r="Z222" i="55"/>
  <c r="AB222" i="55"/>
  <c r="AC222" i="55"/>
  <c r="AD222" i="55"/>
  <c r="AF222" i="55"/>
  <c r="AH222" i="55"/>
  <c r="AL222" i="55"/>
  <c r="B223" i="55"/>
  <c r="F223" i="55" s="1"/>
  <c r="C223" i="55"/>
  <c r="X223" i="55" s="1"/>
  <c r="P223" i="55"/>
  <c r="Q223" i="55"/>
  <c r="T223" i="55"/>
  <c r="V223" i="55"/>
  <c r="AB223" i="55"/>
  <c r="AC223" i="55"/>
  <c r="AH223" i="55"/>
  <c r="B224" i="55"/>
  <c r="C224" i="55"/>
  <c r="T224" i="55" s="1"/>
  <c r="F224" i="55"/>
  <c r="Q224" i="55"/>
  <c r="R224" i="55" s="1"/>
  <c r="X224" i="55"/>
  <c r="AC224" i="55"/>
  <c r="AF224" i="55"/>
  <c r="B225" i="55"/>
  <c r="L225" i="55" s="1"/>
  <c r="C225" i="55"/>
  <c r="Z225" i="55" s="1"/>
  <c r="J225" i="55"/>
  <c r="N225" i="55"/>
  <c r="Q225" i="55"/>
  <c r="R225" i="55" s="1"/>
  <c r="T225" i="55"/>
  <c r="AB225" i="55"/>
  <c r="AC225" i="55"/>
  <c r="B226" i="55"/>
  <c r="C226" i="55"/>
  <c r="Q226" i="55"/>
  <c r="T226" i="55"/>
  <c r="V226" i="55"/>
  <c r="X226" i="55"/>
  <c r="Z226" i="55"/>
  <c r="AB226" i="55"/>
  <c r="AC226" i="55"/>
  <c r="AD226" i="55"/>
  <c r="B227" i="55"/>
  <c r="F227" i="55" s="1"/>
  <c r="C227" i="55"/>
  <c r="Q227" i="55"/>
  <c r="AC227" i="55"/>
  <c r="B228" i="55"/>
  <c r="C228" i="55"/>
  <c r="T228" i="55" s="1"/>
  <c r="F228" i="55"/>
  <c r="Q228" i="55"/>
  <c r="R228" i="55" s="1"/>
  <c r="X228" i="55"/>
  <c r="AC228" i="55"/>
  <c r="AF228" i="55"/>
  <c r="B229" i="55"/>
  <c r="L229" i="55" s="1"/>
  <c r="C229" i="55"/>
  <c r="Z229" i="55" s="1"/>
  <c r="J229" i="55"/>
  <c r="N229" i="55"/>
  <c r="Q229" i="55"/>
  <c r="R229" i="55" s="1"/>
  <c r="T229" i="55"/>
  <c r="AB229" i="55"/>
  <c r="AC229" i="55"/>
  <c r="AH229" i="55"/>
  <c r="B230" i="55"/>
  <c r="C230" i="55"/>
  <c r="T230" i="55" s="1"/>
  <c r="Q230" i="55"/>
  <c r="V230" i="55"/>
  <c r="X230" i="55"/>
  <c r="Z230" i="55"/>
  <c r="AB230" i="55"/>
  <c r="AC230" i="55"/>
  <c r="AD230" i="55"/>
  <c r="B231" i="55"/>
  <c r="C231" i="55"/>
  <c r="V231" i="55" s="1"/>
  <c r="F231" i="55"/>
  <c r="Q231" i="55"/>
  <c r="T231" i="55"/>
  <c r="Z231" i="55"/>
  <c r="AC231" i="55"/>
  <c r="AD231" i="55" s="1"/>
  <c r="AH231" i="55"/>
  <c r="B232" i="55"/>
  <c r="C232" i="55"/>
  <c r="AF232" i="55" s="1"/>
  <c r="Q232" i="55"/>
  <c r="AC232" i="55"/>
  <c r="B233" i="55"/>
  <c r="L233" i="55" s="1"/>
  <c r="C233" i="55"/>
  <c r="Z233" i="55" s="1"/>
  <c r="H233" i="55"/>
  <c r="J233" i="55"/>
  <c r="N233" i="55"/>
  <c r="Q233" i="55"/>
  <c r="R233" i="55" s="1"/>
  <c r="X233" i="55"/>
  <c r="AC233" i="55"/>
  <c r="AD233" i="55"/>
  <c r="AH233" i="55"/>
  <c r="AI233" i="55"/>
  <c r="B234" i="55"/>
  <c r="L234" i="55" s="1"/>
  <c r="C234" i="55"/>
  <c r="AB234" i="55" s="1"/>
  <c r="Q234" i="55"/>
  <c r="V234" i="55"/>
  <c r="X234" i="55"/>
  <c r="Z234" i="55"/>
  <c r="AC234" i="55"/>
  <c r="AD234" i="55"/>
  <c r="B235" i="55"/>
  <c r="C235" i="55"/>
  <c r="V235" i="55" s="1"/>
  <c r="F235" i="55"/>
  <c r="Q235" i="55"/>
  <c r="T235" i="55"/>
  <c r="Z235" i="55"/>
  <c r="AC235" i="55"/>
  <c r="AD235" i="55" s="1"/>
  <c r="B236" i="55"/>
  <c r="C236" i="55"/>
  <c r="T236" i="55" s="1"/>
  <c r="F236" i="55"/>
  <c r="Q236" i="55"/>
  <c r="AC236" i="55"/>
  <c r="B237" i="55"/>
  <c r="L237" i="55" s="1"/>
  <c r="C237" i="55"/>
  <c r="Z237" i="55" s="1"/>
  <c r="H237" i="55"/>
  <c r="J237" i="55"/>
  <c r="N237" i="55"/>
  <c r="Q237" i="55"/>
  <c r="R237" i="55" s="1"/>
  <c r="X237" i="55"/>
  <c r="AC237" i="55"/>
  <c r="AD237" i="55"/>
  <c r="AH237" i="55"/>
  <c r="AI237" i="55"/>
  <c r="AJ237" i="55" s="1"/>
  <c r="B238" i="55"/>
  <c r="C238" i="55"/>
  <c r="T238" i="55" s="1"/>
  <c r="Q238" i="55"/>
  <c r="V238" i="55"/>
  <c r="X238" i="55"/>
  <c r="Z238" i="55"/>
  <c r="AB238" i="55"/>
  <c r="AC238" i="55"/>
  <c r="AD238" i="55"/>
  <c r="B239" i="55"/>
  <c r="F239" i="55" s="1"/>
  <c r="C239" i="55"/>
  <c r="V239" i="55" s="1"/>
  <c r="Q239" i="55"/>
  <c r="T239" i="55"/>
  <c r="X239" i="55"/>
  <c r="Z239" i="55"/>
  <c r="AB239" i="55"/>
  <c r="AC239" i="55"/>
  <c r="AD239" i="55" s="1"/>
  <c r="B240" i="55"/>
  <c r="H240" i="55" s="1"/>
  <c r="C240" i="55"/>
  <c r="F240" i="55"/>
  <c r="J240" i="55"/>
  <c r="Q240" i="55"/>
  <c r="R240" i="55"/>
  <c r="AC240" i="55"/>
  <c r="AF240" i="55"/>
  <c r="AH240" i="55"/>
  <c r="B241" i="55"/>
  <c r="L241" i="55" s="1"/>
  <c r="C241" i="55"/>
  <c r="Z241" i="55" s="1"/>
  <c r="H241" i="55"/>
  <c r="N241" i="55"/>
  <c r="Q241" i="55"/>
  <c r="T241" i="55"/>
  <c r="V241" i="55"/>
  <c r="AB241" i="55"/>
  <c r="AC241" i="55"/>
  <c r="AD241" i="55" s="1"/>
  <c r="B242" i="55"/>
  <c r="C242" i="55"/>
  <c r="Q242" i="55"/>
  <c r="X242" i="55"/>
  <c r="Z242" i="55"/>
  <c r="AC242" i="55"/>
  <c r="B243" i="55"/>
  <c r="F243" i="55" s="1"/>
  <c r="C243" i="55"/>
  <c r="V243" i="55" s="1"/>
  <c r="Q243" i="55"/>
  <c r="T243" i="55"/>
  <c r="X243" i="55"/>
  <c r="AC243" i="55"/>
  <c r="AD243" i="55" s="1"/>
  <c r="B244" i="55"/>
  <c r="H244" i="55" s="1"/>
  <c r="C244" i="55"/>
  <c r="AB244" i="55" s="1"/>
  <c r="F244" i="55"/>
  <c r="J244" i="55"/>
  <c r="Q244" i="55"/>
  <c r="R244" i="55"/>
  <c r="AC244" i="55"/>
  <c r="AF244" i="55"/>
  <c r="AH244" i="55"/>
  <c r="B245" i="55"/>
  <c r="N245" i="55" s="1"/>
  <c r="C245" i="55"/>
  <c r="Z245" i="55" s="1"/>
  <c r="H245" i="55"/>
  <c r="Q245" i="55"/>
  <c r="R245" i="55" s="1"/>
  <c r="T245" i="55"/>
  <c r="V245" i="55"/>
  <c r="X245" i="55"/>
  <c r="AC245" i="55"/>
  <c r="AD245" i="55"/>
  <c r="AI245" i="55"/>
  <c r="AJ245" i="55" s="1"/>
  <c r="B246" i="55"/>
  <c r="C246" i="55"/>
  <c r="J246" i="55"/>
  <c r="Q246" i="55"/>
  <c r="Z246" i="55"/>
  <c r="AC246" i="55"/>
  <c r="AH246" i="55"/>
  <c r="E247" i="55"/>
  <c r="B254" i="55"/>
  <c r="C254" i="55"/>
  <c r="Z254" i="55" s="1"/>
  <c r="J254" i="55"/>
  <c r="L254" i="55"/>
  <c r="N254" i="55"/>
  <c r="Q254" i="55"/>
  <c r="R254" i="55"/>
  <c r="V254" i="55"/>
  <c r="AB254" i="55"/>
  <c r="AC254" i="55"/>
  <c r="AL254" i="55"/>
  <c r="B255" i="55"/>
  <c r="C255" i="55"/>
  <c r="AB255" i="55" s="1"/>
  <c r="Q255" i="55"/>
  <c r="Z255" i="55"/>
  <c r="AC255" i="55"/>
  <c r="B256" i="55"/>
  <c r="C256" i="55"/>
  <c r="Q256" i="55"/>
  <c r="R256" i="55" s="1"/>
  <c r="AC256" i="55"/>
  <c r="B257" i="55"/>
  <c r="J257" i="55" s="1"/>
  <c r="C257" i="55"/>
  <c r="Q257" i="55"/>
  <c r="AI257" i="55" s="1"/>
  <c r="R257" i="55"/>
  <c r="Z257" i="55"/>
  <c r="AC257" i="55"/>
  <c r="AH257" i="55"/>
  <c r="B258" i="55"/>
  <c r="F258" i="55" s="1"/>
  <c r="C258" i="55"/>
  <c r="J258" i="55"/>
  <c r="L258" i="55"/>
  <c r="N258" i="55"/>
  <c r="P258" i="55"/>
  <c r="Q258" i="55"/>
  <c r="R258" i="55"/>
  <c r="AC258" i="55"/>
  <c r="AD258" i="55" s="1"/>
  <c r="AF258" i="55"/>
  <c r="AI258" i="55"/>
  <c r="AJ258" i="55" s="1"/>
  <c r="B259" i="55"/>
  <c r="H259" i="55" s="1"/>
  <c r="C259" i="55"/>
  <c r="L259" i="55"/>
  <c r="N259" i="55"/>
  <c r="P259" i="55"/>
  <c r="Q259" i="55"/>
  <c r="R259" i="55" s="1"/>
  <c r="AB259" i="55"/>
  <c r="AC259" i="55"/>
  <c r="AL259" i="55"/>
  <c r="B260" i="55"/>
  <c r="C260" i="55"/>
  <c r="H260" i="55"/>
  <c r="Q260" i="55"/>
  <c r="AI260" i="55" s="1"/>
  <c r="R260" i="55"/>
  <c r="V260" i="55"/>
  <c r="Z260" i="55"/>
  <c r="AC260" i="55"/>
  <c r="AD260" i="55"/>
  <c r="AL260" i="55"/>
  <c r="B261" i="55"/>
  <c r="C261" i="55"/>
  <c r="J261" i="55"/>
  <c r="P261" i="55"/>
  <c r="Q261" i="55"/>
  <c r="AI261" i="55" s="1"/>
  <c r="R261" i="55"/>
  <c r="AC261" i="55"/>
  <c r="AH261" i="55"/>
  <c r="B262" i="55"/>
  <c r="C262" i="55"/>
  <c r="H262" i="55"/>
  <c r="L262" i="55"/>
  <c r="Q262" i="55"/>
  <c r="AB262" i="55"/>
  <c r="AC262" i="55"/>
  <c r="AD262" i="55" s="1"/>
  <c r="B263" i="55"/>
  <c r="Q263" i="55"/>
  <c r="T263" i="55"/>
  <c r="V263" i="55"/>
  <c r="X263" i="55"/>
  <c r="Z263" i="55"/>
  <c r="AB263" i="55"/>
  <c r="AC263" i="55"/>
  <c r="AD263" i="55"/>
  <c r="B264" i="55"/>
  <c r="C264" i="55"/>
  <c r="J264" i="55"/>
  <c r="N264" i="55"/>
  <c r="Q264" i="55"/>
  <c r="R264" i="55" s="1"/>
  <c r="V264" i="55"/>
  <c r="AC264" i="55"/>
  <c r="AH264" i="55"/>
  <c r="B265" i="55"/>
  <c r="C265" i="55"/>
  <c r="F265" i="55"/>
  <c r="Q265" i="55"/>
  <c r="AC265" i="55"/>
  <c r="AI265" i="55" s="1"/>
  <c r="AL265" i="55"/>
  <c r="B266" i="55"/>
  <c r="F266" i="55" s="1"/>
  <c r="C266" i="55"/>
  <c r="Q266" i="55"/>
  <c r="T266" i="55"/>
  <c r="X266" i="55"/>
  <c r="AC266" i="55"/>
  <c r="AD266" i="55"/>
  <c r="AL266" i="55"/>
  <c r="B267" i="55"/>
  <c r="C267" i="55"/>
  <c r="AB267" i="55" s="1"/>
  <c r="F267" i="55"/>
  <c r="J267" i="55"/>
  <c r="N267" i="55"/>
  <c r="P267" i="55"/>
  <c r="Q267" i="55"/>
  <c r="X267" i="55"/>
  <c r="AC267" i="55"/>
  <c r="AD267" i="55"/>
  <c r="AH267" i="55"/>
  <c r="B268" i="55"/>
  <c r="N268" i="55" s="1"/>
  <c r="C268" i="55"/>
  <c r="Z268" i="55" s="1"/>
  <c r="F268" i="55"/>
  <c r="H268" i="55"/>
  <c r="J268" i="55"/>
  <c r="Q268" i="55"/>
  <c r="V268" i="55"/>
  <c r="AC268" i="55"/>
  <c r="AD268" i="55" s="1"/>
  <c r="AF268" i="55"/>
  <c r="AH268" i="55"/>
  <c r="B269" i="55"/>
  <c r="C269" i="55"/>
  <c r="X269" i="55" s="1"/>
  <c r="Q269" i="55"/>
  <c r="AC269" i="55"/>
  <c r="AH269" i="55"/>
  <c r="B270" i="55"/>
  <c r="C270" i="55"/>
  <c r="V270" i="55" s="1"/>
  <c r="N270" i="55"/>
  <c r="Q270" i="55"/>
  <c r="T270" i="55"/>
  <c r="X270" i="55"/>
  <c r="Z270" i="55"/>
  <c r="AB270" i="55"/>
  <c r="AC270" i="55"/>
  <c r="AD270" i="55" s="1"/>
  <c r="B271" i="55"/>
  <c r="C271" i="55"/>
  <c r="H271" i="55"/>
  <c r="J271" i="55"/>
  <c r="L271" i="55"/>
  <c r="Q271" i="55"/>
  <c r="R271" i="55" s="1"/>
  <c r="Z271" i="55"/>
  <c r="AC271" i="55"/>
  <c r="AD271" i="55" s="1"/>
  <c r="AF271" i="55"/>
  <c r="AL271" i="55"/>
  <c r="B272" i="55"/>
  <c r="N272" i="55" s="1"/>
  <c r="C272" i="55"/>
  <c r="T272" i="55" s="1"/>
  <c r="F272" i="55"/>
  <c r="H272" i="55"/>
  <c r="J272" i="55"/>
  <c r="L272" i="55"/>
  <c r="P272" i="55"/>
  <c r="Q272" i="55"/>
  <c r="R272" i="55" s="1"/>
  <c r="V272" i="55"/>
  <c r="X272" i="55"/>
  <c r="Z272" i="55"/>
  <c r="AB272" i="55"/>
  <c r="AC272" i="55"/>
  <c r="AH272" i="55"/>
  <c r="AL272" i="55"/>
  <c r="B273" i="55"/>
  <c r="C273" i="55"/>
  <c r="N273" i="55"/>
  <c r="Q273" i="55"/>
  <c r="AI273" i="55" s="1"/>
  <c r="AC273" i="55"/>
  <c r="B274" i="55"/>
  <c r="C274" i="55"/>
  <c r="X274" i="55" s="1"/>
  <c r="Q274" i="55"/>
  <c r="AC274" i="55"/>
  <c r="AI274" i="55"/>
  <c r="B275" i="55"/>
  <c r="C275" i="55"/>
  <c r="AB275" i="55" s="1"/>
  <c r="F275" i="55"/>
  <c r="J275" i="55"/>
  <c r="Q275" i="55"/>
  <c r="T275" i="55"/>
  <c r="X275" i="55"/>
  <c r="Z275" i="55"/>
  <c r="AC275" i="55"/>
  <c r="AD275" i="55" s="1"/>
  <c r="AH275" i="55"/>
  <c r="AI275" i="55"/>
  <c r="B276" i="55"/>
  <c r="C276" i="55"/>
  <c r="F276" i="55"/>
  <c r="J276" i="55"/>
  <c r="P276" i="55"/>
  <c r="Q276" i="55"/>
  <c r="R276" i="55" s="1"/>
  <c r="Z276" i="55"/>
  <c r="AB276" i="55"/>
  <c r="AC276" i="55"/>
  <c r="AL276" i="55"/>
  <c r="B277" i="55"/>
  <c r="C277" i="55"/>
  <c r="AF277" i="55" s="1"/>
  <c r="Q277" i="55"/>
  <c r="AI277" i="55" s="1"/>
  <c r="AB277" i="55"/>
  <c r="AC277" i="55"/>
  <c r="AD277" i="55"/>
  <c r="B278" i="55"/>
  <c r="C278" i="55"/>
  <c r="T278" i="55" s="1"/>
  <c r="Q278" i="55"/>
  <c r="AC278" i="55"/>
  <c r="AD278" i="55"/>
  <c r="AH278" i="55"/>
  <c r="B279" i="55"/>
  <c r="C279" i="55"/>
  <c r="AB279" i="55" s="1"/>
  <c r="F279" i="55"/>
  <c r="H279" i="55"/>
  <c r="L279" i="55"/>
  <c r="P279" i="55"/>
  <c r="Q279" i="55"/>
  <c r="AI279" i="55" s="1"/>
  <c r="AJ279" i="55" s="1"/>
  <c r="R279" i="55"/>
  <c r="T279" i="55"/>
  <c r="X279" i="55"/>
  <c r="Z279" i="55"/>
  <c r="AC279" i="55"/>
  <c r="AD279" i="55" s="1"/>
  <c r="AF279" i="55"/>
  <c r="AH279" i="55"/>
  <c r="B280" i="55"/>
  <c r="C280" i="55"/>
  <c r="AB280" i="55" s="1"/>
  <c r="H280" i="55"/>
  <c r="J280" i="55"/>
  <c r="L280" i="55"/>
  <c r="N280" i="55"/>
  <c r="Q280" i="55"/>
  <c r="R280" i="55"/>
  <c r="Z280" i="55"/>
  <c r="AC280" i="55"/>
  <c r="AL280" i="55"/>
  <c r="B281" i="55"/>
  <c r="R281" i="55" s="1"/>
  <c r="C281" i="55"/>
  <c r="N281" i="55"/>
  <c r="Q281" i="55"/>
  <c r="AB281" i="55"/>
  <c r="AC281" i="55"/>
  <c r="AD281" i="55" s="1"/>
  <c r="B282" i="55"/>
  <c r="AH282" i="55" s="1"/>
  <c r="C282" i="55"/>
  <c r="X282" i="55" s="1"/>
  <c r="F282" i="55"/>
  <c r="H282" i="55"/>
  <c r="Q282" i="55"/>
  <c r="T282" i="55"/>
  <c r="AC282" i="55"/>
  <c r="AD282" i="55" s="1"/>
  <c r="B283" i="55"/>
  <c r="J283" i="55" s="1"/>
  <c r="C283" i="55"/>
  <c r="F283" i="55"/>
  <c r="H283" i="55"/>
  <c r="N283" i="55"/>
  <c r="P283" i="55"/>
  <c r="Q283" i="55"/>
  <c r="R283" i="55"/>
  <c r="T283" i="55"/>
  <c r="X283" i="55"/>
  <c r="AC283" i="55"/>
  <c r="AD283" i="55" s="1"/>
  <c r="AH283" i="55"/>
  <c r="AL283" i="55"/>
  <c r="B284" i="55"/>
  <c r="F284" i="55" s="1"/>
  <c r="C284" i="55"/>
  <c r="T284" i="55" s="1"/>
  <c r="H284" i="55"/>
  <c r="L284" i="55"/>
  <c r="Q284" i="55"/>
  <c r="R284" i="55"/>
  <c r="V284" i="55"/>
  <c r="X284" i="55"/>
  <c r="Z284" i="55"/>
  <c r="AB284" i="55"/>
  <c r="AC284" i="55"/>
  <c r="B285" i="55"/>
  <c r="R285" i="55" s="1"/>
  <c r="C285" i="55"/>
  <c r="N285" i="55"/>
  <c r="Q285" i="55"/>
  <c r="AB285" i="55"/>
  <c r="AC285" i="55"/>
  <c r="AD285" i="55" s="1"/>
  <c r="B286" i="55"/>
  <c r="AH286" i="55" s="1"/>
  <c r="C286" i="55"/>
  <c r="X286" i="55" s="1"/>
  <c r="F286" i="55"/>
  <c r="Q286" i="55"/>
  <c r="R286" i="55" s="1"/>
  <c r="T286" i="55"/>
  <c r="V286" i="55"/>
  <c r="AC286" i="55"/>
  <c r="AD286" i="55"/>
  <c r="B287" i="55"/>
  <c r="P287" i="55" s="1"/>
  <c r="C287" i="55"/>
  <c r="AB287" i="55" s="1"/>
  <c r="Q287" i="55"/>
  <c r="R287" i="55"/>
  <c r="T287" i="55"/>
  <c r="AC287" i="55"/>
  <c r="AI287" i="55"/>
  <c r="AJ287" i="55"/>
  <c r="AL287" i="55"/>
  <c r="E288" i="55"/>
  <c r="B296" i="55"/>
  <c r="P296" i="55" s="1"/>
  <c r="C296" i="55"/>
  <c r="X296" i="55" s="1"/>
  <c r="Q296" i="55"/>
  <c r="AC296" i="55"/>
  <c r="AI296" i="55"/>
  <c r="AL296" i="55"/>
  <c r="B297" i="55"/>
  <c r="P297" i="55" s="1"/>
  <c r="C297" i="55"/>
  <c r="V297" i="55" s="1"/>
  <c r="L297" i="55"/>
  <c r="Q297" i="55"/>
  <c r="Z297" i="55"/>
  <c r="AB297" i="55"/>
  <c r="AC297" i="55"/>
  <c r="AD297" i="55"/>
  <c r="B298" i="55"/>
  <c r="H298" i="55" s="1"/>
  <c r="C298" i="55"/>
  <c r="N298" i="55"/>
  <c r="P298" i="55"/>
  <c r="Q298" i="55"/>
  <c r="R298" i="55" s="1"/>
  <c r="AC298" i="55"/>
  <c r="AD298" i="55" s="1"/>
  <c r="AH298" i="55"/>
  <c r="B299" i="55"/>
  <c r="L299" i="55" s="1"/>
  <c r="C299" i="55"/>
  <c r="V299" i="55" s="1"/>
  <c r="H299" i="55"/>
  <c r="J299" i="55"/>
  <c r="Q299" i="55"/>
  <c r="R299" i="55" s="1"/>
  <c r="AC299" i="55"/>
  <c r="AF299" i="55" s="1"/>
  <c r="B300" i="55"/>
  <c r="P300" i="55" s="1"/>
  <c r="C300" i="55"/>
  <c r="Z300" i="55" s="1"/>
  <c r="F300" i="55"/>
  <c r="J300" i="55"/>
  <c r="Q300" i="55"/>
  <c r="X300" i="55"/>
  <c r="AC300" i="55"/>
  <c r="AD300" i="55" s="1"/>
  <c r="AI300" i="55"/>
  <c r="AJ300" i="55" s="1"/>
  <c r="AL300" i="55"/>
  <c r="B301" i="55"/>
  <c r="L301" i="55" s="1"/>
  <c r="C301" i="55"/>
  <c r="V301" i="55" s="1"/>
  <c r="Q301" i="55"/>
  <c r="X301" i="55"/>
  <c r="Z301" i="55"/>
  <c r="AB301" i="55"/>
  <c r="AC301" i="55"/>
  <c r="AD301" i="55"/>
  <c r="B302" i="55"/>
  <c r="H302" i="55" s="1"/>
  <c r="C302" i="55"/>
  <c r="AF302" i="55" s="1"/>
  <c r="F302" i="55"/>
  <c r="N302" i="55"/>
  <c r="P302" i="55"/>
  <c r="Q302" i="55"/>
  <c r="R302" i="55"/>
  <c r="AC302" i="55"/>
  <c r="AH302" i="55"/>
  <c r="B303" i="55"/>
  <c r="L303" i="55" s="1"/>
  <c r="C303" i="55"/>
  <c r="V303" i="55" s="1"/>
  <c r="H303" i="55"/>
  <c r="Q303" i="55"/>
  <c r="R303" i="55" s="1"/>
  <c r="AC303" i="55"/>
  <c r="AH303" i="55"/>
  <c r="AI303" i="55"/>
  <c r="AJ303" i="55" s="1"/>
  <c r="B304" i="55"/>
  <c r="P304" i="55" s="1"/>
  <c r="C304" i="55"/>
  <c r="T304" i="55" s="1"/>
  <c r="F304" i="55"/>
  <c r="L304" i="55"/>
  <c r="N304" i="55"/>
  <c r="Q304" i="55"/>
  <c r="R304" i="55" s="1"/>
  <c r="V304" i="55"/>
  <c r="AC304" i="55"/>
  <c r="AD304" i="55"/>
  <c r="AH304" i="55"/>
  <c r="AL304" i="55"/>
  <c r="B305" i="55"/>
  <c r="N305" i="55" s="1"/>
  <c r="Q305" i="55"/>
  <c r="T305" i="55"/>
  <c r="V305" i="55"/>
  <c r="X305" i="55"/>
  <c r="Z305" i="55"/>
  <c r="AB305" i="55"/>
  <c r="AC305" i="55"/>
  <c r="AD305" i="55" s="1"/>
  <c r="B306" i="55"/>
  <c r="C306" i="55"/>
  <c r="X306" i="55" s="1"/>
  <c r="Q306" i="55"/>
  <c r="AI306" i="55" s="1"/>
  <c r="AC306" i="55"/>
  <c r="AD306" i="55" s="1"/>
  <c r="B307" i="55"/>
  <c r="H307" i="55" s="1"/>
  <c r="C307" i="55"/>
  <c r="AB307" i="55" s="1"/>
  <c r="F307" i="55"/>
  <c r="J307" i="55"/>
  <c r="Q307" i="55"/>
  <c r="R307" i="55"/>
  <c r="T307" i="55"/>
  <c r="AC307" i="55"/>
  <c r="AH307" i="55"/>
  <c r="AI307" i="55"/>
  <c r="AJ307" i="55"/>
  <c r="B308" i="55"/>
  <c r="F308" i="55" s="1"/>
  <c r="C308" i="55"/>
  <c r="T308" i="55" s="1"/>
  <c r="N308" i="55"/>
  <c r="P308" i="55"/>
  <c r="Q308" i="55"/>
  <c r="R308" i="55"/>
  <c r="V308" i="55"/>
  <c r="AB308" i="55"/>
  <c r="AC308" i="55"/>
  <c r="AL308" i="55"/>
  <c r="B309" i="55"/>
  <c r="C309" i="55"/>
  <c r="N309" i="55"/>
  <c r="Q309" i="55"/>
  <c r="R309" i="55" s="1"/>
  <c r="AC309" i="55"/>
  <c r="B310" i="55"/>
  <c r="C310" i="55"/>
  <c r="X310" i="55" s="1"/>
  <c r="Q310" i="55"/>
  <c r="AC310" i="55"/>
  <c r="AD310" i="55" s="1"/>
  <c r="AI310" i="55"/>
  <c r="B311" i="55"/>
  <c r="F311" i="55" s="1"/>
  <c r="C311" i="55"/>
  <c r="AB311" i="55" s="1"/>
  <c r="Q311" i="55"/>
  <c r="R311" i="55"/>
  <c r="AC311" i="55"/>
  <c r="AH311" i="55"/>
  <c r="AI311" i="55"/>
  <c r="B312" i="55"/>
  <c r="F312" i="55" s="1"/>
  <c r="C312" i="55"/>
  <c r="T312" i="55" s="1"/>
  <c r="J312" i="55"/>
  <c r="L312" i="55"/>
  <c r="N312" i="55"/>
  <c r="Q312" i="55"/>
  <c r="R312" i="55" s="1"/>
  <c r="V312" i="55"/>
  <c r="X312" i="55"/>
  <c r="Z312" i="55"/>
  <c r="AB312" i="55"/>
  <c r="AC312" i="55"/>
  <c r="B313" i="55"/>
  <c r="N313" i="55" s="1"/>
  <c r="C313" i="55"/>
  <c r="Q313" i="55"/>
  <c r="AC313" i="55"/>
  <c r="B314" i="55"/>
  <c r="C314" i="55"/>
  <c r="X314" i="55" s="1"/>
  <c r="Q314" i="55"/>
  <c r="T314" i="55"/>
  <c r="AC314" i="55"/>
  <c r="AD314" i="55"/>
  <c r="AI314" i="55"/>
  <c r="B315" i="55"/>
  <c r="F315" i="55" s="1"/>
  <c r="C315" i="55"/>
  <c r="AB315" i="55" s="1"/>
  <c r="Q315" i="55"/>
  <c r="R315" i="55" s="1"/>
  <c r="T315" i="55"/>
  <c r="V315" i="55"/>
  <c r="AC315" i="55"/>
  <c r="AD315" i="55" s="1"/>
  <c r="AH315" i="55"/>
  <c r="B316" i="55"/>
  <c r="F316" i="55" s="1"/>
  <c r="C316" i="55"/>
  <c r="T316" i="55" s="1"/>
  <c r="H316" i="55"/>
  <c r="J316" i="55"/>
  <c r="L316" i="55"/>
  <c r="N316" i="55"/>
  <c r="P316" i="55"/>
  <c r="Q316" i="55"/>
  <c r="R316" i="55" s="1"/>
  <c r="V316" i="55"/>
  <c r="X316" i="55"/>
  <c r="Z316" i="55"/>
  <c r="AB316" i="55"/>
  <c r="AC316" i="55"/>
  <c r="AL316" i="55"/>
  <c r="B317" i="55"/>
  <c r="N317" i="55" s="1"/>
  <c r="C317" i="55"/>
  <c r="Q317" i="55"/>
  <c r="R317" i="55"/>
  <c r="AC317" i="55"/>
  <c r="B318" i="55"/>
  <c r="C318" i="55"/>
  <c r="X318" i="55" s="1"/>
  <c r="Q318" i="55"/>
  <c r="AC318" i="55"/>
  <c r="AD318" i="55"/>
  <c r="AI318" i="55"/>
  <c r="B319" i="55"/>
  <c r="H319" i="55" s="1"/>
  <c r="C319" i="55"/>
  <c r="AB319" i="55" s="1"/>
  <c r="F319" i="55"/>
  <c r="L319" i="55"/>
  <c r="N319" i="55"/>
  <c r="P319" i="55"/>
  <c r="Q319" i="55"/>
  <c r="R319" i="55"/>
  <c r="AC319" i="55"/>
  <c r="AD319" i="55" s="1"/>
  <c r="AF319" i="55"/>
  <c r="AH319" i="55"/>
  <c r="B320" i="55"/>
  <c r="F320" i="55" s="1"/>
  <c r="C320" i="55"/>
  <c r="T320" i="55" s="1"/>
  <c r="H320" i="55"/>
  <c r="J320" i="55"/>
  <c r="L320" i="55"/>
  <c r="N320" i="55"/>
  <c r="P320" i="55"/>
  <c r="Q320" i="55"/>
  <c r="R320" i="55" s="1"/>
  <c r="Z320" i="55"/>
  <c r="AB320" i="55"/>
  <c r="AC320" i="55"/>
  <c r="AL320" i="55"/>
  <c r="B321" i="55"/>
  <c r="N321" i="55" s="1"/>
  <c r="C321" i="55"/>
  <c r="Q321" i="55"/>
  <c r="AB321" i="55"/>
  <c r="AC321" i="55"/>
  <c r="AD321" i="55" s="1"/>
  <c r="B322" i="55"/>
  <c r="F322" i="55" s="1"/>
  <c r="C322" i="55"/>
  <c r="X322" i="55" s="1"/>
  <c r="Q322" i="55"/>
  <c r="T322" i="55"/>
  <c r="V322" i="55"/>
  <c r="AC322" i="55"/>
  <c r="AD322" i="55" s="1"/>
  <c r="AH322" i="55"/>
  <c r="B323" i="55"/>
  <c r="N323" i="55" s="1"/>
  <c r="C323" i="55"/>
  <c r="AB323" i="55" s="1"/>
  <c r="H323" i="55"/>
  <c r="J323" i="55"/>
  <c r="L323" i="55"/>
  <c r="P323" i="55"/>
  <c r="Q323" i="55"/>
  <c r="R323" i="55" s="1"/>
  <c r="T323" i="55"/>
  <c r="V323" i="55"/>
  <c r="X323" i="55"/>
  <c r="Z323" i="55"/>
  <c r="AC323" i="55"/>
  <c r="AD323" i="55" s="1"/>
  <c r="AF323" i="55"/>
  <c r="AH323" i="55"/>
  <c r="AL323" i="55"/>
  <c r="B324" i="55"/>
  <c r="F324" i="55" s="1"/>
  <c r="C324" i="55"/>
  <c r="T324" i="55" s="1"/>
  <c r="Q324" i="55"/>
  <c r="AC324" i="55"/>
  <c r="B325" i="55"/>
  <c r="N325" i="55" s="1"/>
  <c r="C325" i="55"/>
  <c r="Q325" i="55"/>
  <c r="AC325" i="55"/>
  <c r="AD325" i="55" s="1"/>
  <c r="B326" i="55"/>
  <c r="H326" i="55" s="1"/>
  <c r="C326" i="55"/>
  <c r="F326" i="55"/>
  <c r="Q326" i="55"/>
  <c r="AI326" i="55" s="1"/>
  <c r="R326" i="55"/>
  <c r="V326" i="55"/>
  <c r="AC326" i="55"/>
  <c r="AD326" i="55" s="1"/>
  <c r="AH326" i="55"/>
  <c r="B327" i="55"/>
  <c r="P327" i="55" s="1"/>
  <c r="C327" i="55"/>
  <c r="AB327" i="55" s="1"/>
  <c r="F327" i="55"/>
  <c r="H327" i="55"/>
  <c r="J327" i="55"/>
  <c r="L327" i="55"/>
  <c r="N327" i="55"/>
  <c r="Q327" i="55"/>
  <c r="R327" i="55"/>
  <c r="T327" i="55"/>
  <c r="V327" i="55"/>
  <c r="Z327" i="55"/>
  <c r="AC327" i="55"/>
  <c r="AH327" i="55"/>
  <c r="AI327" i="55"/>
  <c r="AJ327" i="55"/>
  <c r="AL327" i="55"/>
  <c r="B328" i="55"/>
  <c r="J328" i="55" s="1"/>
  <c r="C328" i="55"/>
  <c r="T328" i="55" s="1"/>
  <c r="H328" i="55"/>
  <c r="N328" i="55"/>
  <c r="P328" i="55"/>
  <c r="Q328" i="55"/>
  <c r="R328" i="55" s="1"/>
  <c r="AC328" i="55"/>
  <c r="AL328" i="55"/>
  <c r="B329" i="55"/>
  <c r="N329" i="55" s="1"/>
  <c r="C329" i="55"/>
  <c r="Q329" i="55"/>
  <c r="R329" i="55" s="1"/>
  <c r="AC329" i="55"/>
  <c r="E330" i="55"/>
  <c r="B337" i="55"/>
  <c r="C337" i="55"/>
  <c r="F337" i="55"/>
  <c r="N337" i="55"/>
  <c r="Q337" i="55"/>
  <c r="T337" i="55"/>
  <c r="V337" i="55"/>
  <c r="AB337" i="55"/>
  <c r="AC337" i="55"/>
  <c r="AD337" i="55" s="1"/>
  <c r="AH337" i="55"/>
  <c r="B338" i="55"/>
  <c r="J338" i="55" s="1"/>
  <c r="C338" i="55"/>
  <c r="AB338" i="55" s="1"/>
  <c r="H338" i="55"/>
  <c r="Q338" i="55"/>
  <c r="R338" i="55" s="1"/>
  <c r="AC338" i="55"/>
  <c r="AF338" i="55"/>
  <c r="B339" i="55"/>
  <c r="H339" i="55" s="1"/>
  <c r="C339" i="55"/>
  <c r="V339" i="55" s="1"/>
  <c r="F339" i="55"/>
  <c r="L339" i="55"/>
  <c r="N339" i="55"/>
  <c r="P339" i="55"/>
  <c r="Q339" i="55"/>
  <c r="R339" i="55" s="1"/>
  <c r="T339" i="55"/>
  <c r="AC339" i="55"/>
  <c r="AI339" i="55" s="1"/>
  <c r="AJ339" i="55" s="1"/>
  <c r="AH339" i="55"/>
  <c r="AL339" i="55"/>
  <c r="B340" i="55"/>
  <c r="J340" i="55" s="1"/>
  <c r="C340" i="55"/>
  <c r="Q340" i="55"/>
  <c r="X340" i="55"/>
  <c r="Z340" i="55"/>
  <c r="AB340" i="55"/>
  <c r="AC340" i="55"/>
  <c r="AD340" i="55" s="1"/>
  <c r="B341" i="55"/>
  <c r="N341" i="55" s="1"/>
  <c r="C341" i="55"/>
  <c r="L341" i="55"/>
  <c r="Q341" i="55"/>
  <c r="R341" i="55" s="1"/>
  <c r="T341" i="55"/>
  <c r="V341" i="55"/>
  <c r="X341" i="55"/>
  <c r="Z341" i="55"/>
  <c r="AB341" i="55"/>
  <c r="AC341" i="55"/>
  <c r="AD341" i="55"/>
  <c r="AL341" i="55"/>
  <c r="B342" i="55"/>
  <c r="AF342" i="55" s="1"/>
  <c r="C342" i="55"/>
  <c r="V342" i="55" s="1"/>
  <c r="Q342" i="55"/>
  <c r="X342" i="55"/>
  <c r="Z342" i="55"/>
  <c r="AB342" i="55"/>
  <c r="AC342" i="55"/>
  <c r="AD342" i="55" s="1"/>
  <c r="B343" i="55"/>
  <c r="H343" i="55" s="1"/>
  <c r="C343" i="55"/>
  <c r="T343" i="55" s="1"/>
  <c r="J343" i="55"/>
  <c r="N343" i="55"/>
  <c r="P343" i="55"/>
  <c r="Q343" i="55"/>
  <c r="R343" i="55"/>
  <c r="AC343" i="55"/>
  <c r="AD343" i="55" s="1"/>
  <c r="B344" i="55"/>
  <c r="L344" i="55" s="1"/>
  <c r="C344" i="55"/>
  <c r="Z344" i="55" s="1"/>
  <c r="H344" i="55"/>
  <c r="N344" i="55"/>
  <c r="Q344" i="55"/>
  <c r="AC344" i="55"/>
  <c r="AD344" i="55"/>
  <c r="B345" i="55"/>
  <c r="N345" i="55" s="1"/>
  <c r="C345" i="55"/>
  <c r="Z345" i="55" s="1"/>
  <c r="Q345" i="55"/>
  <c r="T345" i="55"/>
  <c r="V345" i="55"/>
  <c r="X345" i="55"/>
  <c r="AB345" i="55"/>
  <c r="AC345" i="55"/>
  <c r="AD345" i="55" s="1"/>
  <c r="B346" i="55"/>
  <c r="F346" i="55" s="1"/>
  <c r="H346" i="55"/>
  <c r="Q346" i="55"/>
  <c r="R346" i="55" s="1"/>
  <c r="T346" i="55"/>
  <c r="V346" i="55"/>
  <c r="X346" i="55"/>
  <c r="Z346" i="55"/>
  <c r="AB346" i="55"/>
  <c r="AC346" i="55"/>
  <c r="AD346" i="55"/>
  <c r="AF346" i="55"/>
  <c r="B347" i="55"/>
  <c r="J347" i="55" s="1"/>
  <c r="C347" i="55"/>
  <c r="X347" i="55" s="1"/>
  <c r="F347" i="55"/>
  <c r="P347" i="55"/>
  <c r="Q347" i="55"/>
  <c r="R347" i="55" s="1"/>
  <c r="T347" i="55"/>
  <c r="Z347" i="55"/>
  <c r="AC347" i="55"/>
  <c r="AL347" i="55"/>
  <c r="B348" i="55"/>
  <c r="F348" i="55" s="1"/>
  <c r="C348" i="55"/>
  <c r="AB348" i="55" s="1"/>
  <c r="Q348" i="55"/>
  <c r="R348" i="55"/>
  <c r="AC348" i="55"/>
  <c r="B349" i="55"/>
  <c r="F349" i="55" s="1"/>
  <c r="C349" i="55"/>
  <c r="T349" i="55" s="1"/>
  <c r="H349" i="55"/>
  <c r="L349" i="55"/>
  <c r="Q349" i="55"/>
  <c r="R349" i="55"/>
  <c r="AB349" i="55"/>
  <c r="AC349" i="55"/>
  <c r="AD349" i="55" s="1"/>
  <c r="AL349" i="55"/>
  <c r="B350" i="55"/>
  <c r="C350" i="55"/>
  <c r="T350" i="55" s="1"/>
  <c r="Q350" i="55"/>
  <c r="V350" i="55"/>
  <c r="AC350" i="55"/>
  <c r="AD350" i="55"/>
  <c r="B351" i="55"/>
  <c r="J351" i="55" s="1"/>
  <c r="C351" i="55"/>
  <c r="X351" i="55" s="1"/>
  <c r="F351" i="55"/>
  <c r="P351" i="55"/>
  <c r="Q351" i="55"/>
  <c r="R351" i="55" s="1"/>
  <c r="T351" i="55"/>
  <c r="Z351" i="55"/>
  <c r="AC351" i="55"/>
  <c r="AL351" i="55"/>
  <c r="B352" i="55"/>
  <c r="F352" i="55" s="1"/>
  <c r="C352" i="55"/>
  <c r="AB352" i="55" s="1"/>
  <c r="Q352" i="55"/>
  <c r="R352" i="55"/>
  <c r="AC352" i="55"/>
  <c r="B353" i="55"/>
  <c r="F353" i="55" s="1"/>
  <c r="C353" i="55"/>
  <c r="T353" i="55" s="1"/>
  <c r="H353" i="55"/>
  <c r="L353" i="55"/>
  <c r="Q353" i="55"/>
  <c r="R353" i="55"/>
  <c r="AB353" i="55"/>
  <c r="AC353" i="55"/>
  <c r="AD353" i="55" s="1"/>
  <c r="AL353" i="55"/>
  <c r="B354" i="55"/>
  <c r="C354" i="55"/>
  <c r="T354" i="55" s="1"/>
  <c r="Q354" i="55"/>
  <c r="V354" i="55"/>
  <c r="AC354" i="55"/>
  <c r="AD354" i="55"/>
  <c r="B355" i="55"/>
  <c r="J355" i="55" s="1"/>
  <c r="C355" i="55"/>
  <c r="X355" i="55" s="1"/>
  <c r="F355" i="55"/>
  <c r="P355" i="55"/>
  <c r="Q355" i="55"/>
  <c r="R355" i="55" s="1"/>
  <c r="T355" i="55"/>
  <c r="Z355" i="55"/>
  <c r="AC355" i="55"/>
  <c r="AL355" i="55"/>
  <c r="B356" i="55"/>
  <c r="F356" i="55" s="1"/>
  <c r="C356" i="55"/>
  <c r="AB356" i="55" s="1"/>
  <c r="Q356" i="55"/>
  <c r="R356" i="55"/>
  <c r="AC356" i="55"/>
  <c r="B357" i="55"/>
  <c r="F357" i="55" s="1"/>
  <c r="C357" i="55"/>
  <c r="T357" i="55" s="1"/>
  <c r="H357" i="55"/>
  <c r="L357" i="55"/>
  <c r="Q357" i="55"/>
  <c r="R357" i="55"/>
  <c r="AB357" i="55"/>
  <c r="AC357" i="55"/>
  <c r="AD357" i="55" s="1"/>
  <c r="AL357" i="55"/>
  <c r="B358" i="55"/>
  <c r="C358" i="55"/>
  <c r="T358" i="55" s="1"/>
  <c r="Q358" i="55"/>
  <c r="V358" i="55"/>
  <c r="AC358" i="55"/>
  <c r="AD358" i="55"/>
  <c r="B359" i="55"/>
  <c r="J359" i="55" s="1"/>
  <c r="C359" i="55"/>
  <c r="X359" i="55" s="1"/>
  <c r="F359" i="55"/>
  <c r="P359" i="55"/>
  <c r="Q359" i="55"/>
  <c r="AI359" i="55" s="1"/>
  <c r="AJ359" i="55" s="1"/>
  <c r="R359" i="55"/>
  <c r="V359" i="55"/>
  <c r="AC359" i="55"/>
  <c r="AL359" i="55"/>
  <c r="B360" i="55"/>
  <c r="F360" i="55" s="1"/>
  <c r="C360" i="55"/>
  <c r="AB360" i="55" s="1"/>
  <c r="Q360" i="55"/>
  <c r="R360" i="55" s="1"/>
  <c r="X360" i="55"/>
  <c r="Z360" i="55"/>
  <c r="AC360" i="55"/>
  <c r="B361" i="55"/>
  <c r="F361" i="55" s="1"/>
  <c r="C361" i="55"/>
  <c r="T361" i="55" s="1"/>
  <c r="Q361" i="55"/>
  <c r="R361" i="55"/>
  <c r="AB361" i="55"/>
  <c r="AC361" i="55"/>
  <c r="B362" i="55"/>
  <c r="C362" i="55"/>
  <c r="T362" i="55" s="1"/>
  <c r="Q362" i="55"/>
  <c r="R362" i="55" s="1"/>
  <c r="V362" i="55"/>
  <c r="AC362" i="55"/>
  <c r="AD362" i="55" s="1"/>
  <c r="B363" i="55"/>
  <c r="N363" i="55" s="1"/>
  <c r="C363" i="55"/>
  <c r="AB363" i="55" s="1"/>
  <c r="L363" i="55"/>
  <c r="P363" i="55"/>
  <c r="Q363" i="55"/>
  <c r="R363" i="55"/>
  <c r="T363" i="55"/>
  <c r="Z363" i="55"/>
  <c r="AC363" i="55"/>
  <c r="AD363" i="55" s="1"/>
  <c r="AH363" i="55"/>
  <c r="AL363" i="55"/>
  <c r="B364" i="55"/>
  <c r="N364" i="55" s="1"/>
  <c r="C364" i="55"/>
  <c r="AB364" i="55" s="1"/>
  <c r="H364" i="55"/>
  <c r="J364" i="55"/>
  <c r="L364" i="55"/>
  <c r="P364" i="55"/>
  <c r="Q364" i="55"/>
  <c r="R364" i="55" s="1"/>
  <c r="X364" i="55"/>
  <c r="Z364" i="55"/>
  <c r="AC364" i="55"/>
  <c r="AD364" i="55" s="1"/>
  <c r="AH364" i="55"/>
  <c r="B365" i="55"/>
  <c r="F365" i="55" s="1"/>
  <c r="C365" i="55"/>
  <c r="T365" i="55" s="1"/>
  <c r="Q365" i="55"/>
  <c r="R365" i="55"/>
  <c r="AC365" i="55"/>
  <c r="AD365" i="55" s="1"/>
  <c r="B366" i="55"/>
  <c r="C366" i="55"/>
  <c r="T366" i="55" s="1"/>
  <c r="Q366" i="55"/>
  <c r="R366" i="55" s="1"/>
  <c r="V366" i="55"/>
  <c r="AC366" i="55"/>
  <c r="AD366" i="55"/>
  <c r="B367" i="55"/>
  <c r="N367" i="55" s="1"/>
  <c r="C367" i="55"/>
  <c r="AB367" i="55" s="1"/>
  <c r="H367" i="55"/>
  <c r="J367" i="55"/>
  <c r="L367" i="55"/>
  <c r="Q367" i="55"/>
  <c r="R367" i="55" s="1"/>
  <c r="T367" i="55"/>
  <c r="V367" i="55"/>
  <c r="X367" i="55"/>
  <c r="Z367" i="55"/>
  <c r="AC367" i="55"/>
  <c r="AD367" i="55" s="1"/>
  <c r="AL367" i="55"/>
  <c r="B368" i="55"/>
  <c r="C368" i="55"/>
  <c r="AB368" i="55" s="1"/>
  <c r="F368" i="55"/>
  <c r="H368" i="55"/>
  <c r="J368" i="55"/>
  <c r="L368" i="55"/>
  <c r="N368" i="55"/>
  <c r="P368" i="55"/>
  <c r="Q368" i="55"/>
  <c r="R368" i="55" s="1"/>
  <c r="X368" i="55"/>
  <c r="Z368" i="55"/>
  <c r="AC368" i="55"/>
  <c r="AD368" i="55" s="1"/>
  <c r="AH368" i="55"/>
  <c r="AL368" i="55"/>
  <c r="B369" i="55"/>
  <c r="F369" i="55" s="1"/>
  <c r="C369" i="55"/>
  <c r="T369" i="55" s="1"/>
  <c r="N369" i="55"/>
  <c r="P369" i="55"/>
  <c r="Q369" i="55"/>
  <c r="R369" i="55" s="1"/>
  <c r="AB369" i="55"/>
  <c r="AC369" i="55"/>
  <c r="AD369" i="55" s="1"/>
  <c r="B370" i="55"/>
  <c r="C370" i="55"/>
  <c r="T370" i="55" s="1"/>
  <c r="Q370" i="55"/>
  <c r="R370" i="55" s="1"/>
  <c r="AC370" i="55"/>
  <c r="AD370" i="55" s="1"/>
  <c r="E371" i="55"/>
  <c r="V14" i="55" l="1"/>
  <c r="AB14" i="55"/>
  <c r="T14" i="55"/>
  <c r="AF14" i="55"/>
  <c r="Z14" i="55"/>
  <c r="X14" i="55"/>
  <c r="V324" i="55"/>
  <c r="T296" i="55"/>
  <c r="AB265" i="55"/>
  <c r="T265" i="55"/>
  <c r="V156" i="55"/>
  <c r="Z156" i="55"/>
  <c r="N154" i="55"/>
  <c r="J154" i="55"/>
  <c r="L154" i="55"/>
  <c r="AJ154" i="55"/>
  <c r="P154" i="55"/>
  <c r="AL154" i="55"/>
  <c r="R154" i="55"/>
  <c r="J153" i="55"/>
  <c r="F153" i="55"/>
  <c r="H153" i="55"/>
  <c r="L153" i="55"/>
  <c r="AH153" i="55"/>
  <c r="N153" i="55"/>
  <c r="AL153" i="55"/>
  <c r="X120" i="55"/>
  <c r="V120" i="55"/>
  <c r="Z120" i="55"/>
  <c r="AB120" i="55"/>
  <c r="J108" i="55"/>
  <c r="F108" i="55"/>
  <c r="H108" i="55"/>
  <c r="L108" i="55"/>
  <c r="N108" i="55"/>
  <c r="AH108" i="55"/>
  <c r="J19" i="55"/>
  <c r="Q19" i="55"/>
  <c r="H255" i="55"/>
  <c r="L255" i="55"/>
  <c r="P365" i="55"/>
  <c r="J363" i="55"/>
  <c r="AB339" i="55"/>
  <c r="Z319" i="55"/>
  <c r="R313" i="55"/>
  <c r="AF311" i="55"/>
  <c r="P311" i="55"/>
  <c r="L308" i="55"/>
  <c r="AF303" i="55"/>
  <c r="T300" i="55"/>
  <c r="X297" i="55"/>
  <c r="AH296" i="55"/>
  <c r="R296" i="55"/>
  <c r="AB283" i="55"/>
  <c r="Z283" i="55"/>
  <c r="T276" i="55"/>
  <c r="X276" i="55"/>
  <c r="N275" i="55"/>
  <c r="AJ275" i="55"/>
  <c r="AB269" i="55"/>
  <c r="AD265" i="55"/>
  <c r="T262" i="55"/>
  <c r="Z262" i="55"/>
  <c r="AB261" i="55"/>
  <c r="V261" i="55"/>
  <c r="T258" i="55"/>
  <c r="Z258" i="55"/>
  <c r="AB258" i="55"/>
  <c r="Z256" i="55"/>
  <c r="V256" i="55"/>
  <c r="AD246" i="55"/>
  <c r="T246" i="55"/>
  <c r="V246" i="55"/>
  <c r="R241" i="55"/>
  <c r="AI241" i="55"/>
  <c r="AJ241" i="55" s="1"/>
  <c r="H236" i="55"/>
  <c r="J236" i="55"/>
  <c r="AH236" i="55"/>
  <c r="N236" i="55"/>
  <c r="H232" i="55"/>
  <c r="F232" i="55"/>
  <c r="J232" i="55"/>
  <c r="N232" i="55"/>
  <c r="R232" i="55"/>
  <c r="X217" i="55"/>
  <c r="Z217" i="55"/>
  <c r="AB202" i="55"/>
  <c r="AB184" i="55"/>
  <c r="X180" i="55"/>
  <c r="Z180" i="55"/>
  <c r="AD176" i="55"/>
  <c r="AI176" i="55"/>
  <c r="AL152" i="55"/>
  <c r="AD146" i="55"/>
  <c r="Z138" i="55"/>
  <c r="T138" i="55"/>
  <c r="V138" i="55"/>
  <c r="X138" i="55"/>
  <c r="AB138" i="55"/>
  <c r="T136" i="55"/>
  <c r="V136" i="55"/>
  <c r="X136" i="55"/>
  <c r="Z134" i="55"/>
  <c r="AB134" i="55"/>
  <c r="T134" i="55"/>
  <c r="V134" i="55"/>
  <c r="X134" i="55"/>
  <c r="J116" i="55"/>
  <c r="F116" i="55"/>
  <c r="H116" i="55"/>
  <c r="L116" i="55"/>
  <c r="N116" i="55"/>
  <c r="AH116" i="55"/>
  <c r="L98" i="55"/>
  <c r="AL98" i="55"/>
  <c r="F98" i="55"/>
  <c r="AF98" i="55"/>
  <c r="H98" i="55"/>
  <c r="N98" i="55"/>
  <c r="AB91" i="55"/>
  <c r="V91" i="55"/>
  <c r="T91" i="55"/>
  <c r="X91" i="55"/>
  <c r="Z91" i="55"/>
  <c r="AI81" i="55"/>
  <c r="AB66" i="55"/>
  <c r="T66" i="55"/>
  <c r="Z66" i="55"/>
  <c r="X66" i="55"/>
  <c r="AB23" i="55"/>
  <c r="T23" i="55"/>
  <c r="V227" i="55"/>
  <c r="X227" i="55"/>
  <c r="Z227" i="55"/>
  <c r="AB227" i="55"/>
  <c r="J106" i="55"/>
  <c r="L106" i="55"/>
  <c r="H106" i="55"/>
  <c r="AH106" i="55"/>
  <c r="N106" i="55"/>
  <c r="P106" i="55"/>
  <c r="AL106" i="55"/>
  <c r="R106" i="55"/>
  <c r="AB95" i="55"/>
  <c r="Z95" i="55"/>
  <c r="T95" i="55"/>
  <c r="V95" i="55"/>
  <c r="X95" i="55"/>
  <c r="AD95" i="55"/>
  <c r="N80" i="55"/>
  <c r="AH80" i="55"/>
  <c r="L80" i="55"/>
  <c r="Q7" i="55"/>
  <c r="N7" i="55"/>
  <c r="AF370" i="55"/>
  <c r="AL360" i="55"/>
  <c r="P352" i="55"/>
  <c r="AB344" i="55"/>
  <c r="AI321" i="55"/>
  <c r="X320" i="55"/>
  <c r="N315" i="55"/>
  <c r="AL369" i="55"/>
  <c r="H369" i="55"/>
  <c r="F367" i="55"/>
  <c r="AF366" i="55"/>
  <c r="N365" i="55"/>
  <c r="F364" i="55"/>
  <c r="X363" i="55"/>
  <c r="H363" i="55"/>
  <c r="P361" i="55"/>
  <c r="AH360" i="55"/>
  <c r="L360" i="55"/>
  <c r="AH359" i="55"/>
  <c r="L359" i="55"/>
  <c r="R358" i="55"/>
  <c r="AL356" i="55"/>
  <c r="N356" i="55"/>
  <c r="AI355" i="55"/>
  <c r="AJ355" i="55" s="1"/>
  <c r="L355" i="55"/>
  <c r="R354" i="55"/>
  <c r="AL352" i="55"/>
  <c r="N352" i="55"/>
  <c r="AI351" i="55"/>
  <c r="L351" i="55"/>
  <c r="R350" i="55"/>
  <c r="AL348" i="55"/>
  <c r="N348" i="55"/>
  <c r="AI347" i="55"/>
  <c r="L347" i="55"/>
  <c r="AL345" i="55"/>
  <c r="R345" i="55"/>
  <c r="X344" i="55"/>
  <c r="AH343" i="55"/>
  <c r="F343" i="55"/>
  <c r="T342" i="55"/>
  <c r="P340" i="55"/>
  <c r="Z339" i="55"/>
  <c r="J339" i="55"/>
  <c r="X338" i="55"/>
  <c r="AD329" i="55"/>
  <c r="L328" i="55"/>
  <c r="P324" i="55"/>
  <c r="F323" i="55"/>
  <c r="R322" i="55"/>
  <c r="V320" i="55"/>
  <c r="X319" i="55"/>
  <c r="J319" i="55"/>
  <c r="V318" i="55"/>
  <c r="Z315" i="55"/>
  <c r="L315" i="55"/>
  <c r="AI313" i="55"/>
  <c r="H312" i="55"/>
  <c r="AD311" i="55"/>
  <c r="N311" i="55"/>
  <c r="Z308" i="55"/>
  <c r="J308" i="55"/>
  <c r="AF307" i="55"/>
  <c r="P307" i="55"/>
  <c r="AF305" i="55"/>
  <c r="AI305" i="55"/>
  <c r="AB304" i="55"/>
  <c r="J304" i="55"/>
  <c r="T301" i="55"/>
  <c r="AH300" i="55"/>
  <c r="R300" i="55"/>
  <c r="F298" i="55"/>
  <c r="T297" i="55"/>
  <c r="AD296" i="55"/>
  <c r="N296" i="55"/>
  <c r="AH287" i="55"/>
  <c r="N287" i="55"/>
  <c r="AF285" i="55"/>
  <c r="AL284" i="55"/>
  <c r="V276" i="55"/>
  <c r="H276" i="55"/>
  <c r="N276" i="55"/>
  <c r="R275" i="55"/>
  <c r="AB271" i="55"/>
  <c r="T271" i="55"/>
  <c r="Z269" i="55"/>
  <c r="X262" i="55"/>
  <c r="F262" i="55"/>
  <c r="J262" i="55"/>
  <c r="P262" i="55"/>
  <c r="AL262" i="55"/>
  <c r="F261" i="55"/>
  <c r="H261" i="55"/>
  <c r="L261" i="55"/>
  <c r="N261" i="55"/>
  <c r="AL261" i="55"/>
  <c r="V258" i="55"/>
  <c r="P257" i="55"/>
  <c r="F256" i="55"/>
  <c r="H256" i="55"/>
  <c r="L256" i="55"/>
  <c r="F246" i="55"/>
  <c r="L246" i="55"/>
  <c r="N246" i="55"/>
  <c r="AL246" i="55"/>
  <c r="AD242" i="55"/>
  <c r="T242" i="55"/>
  <c r="V242" i="55"/>
  <c r="L230" i="55"/>
  <c r="N230" i="55"/>
  <c r="AL230" i="55"/>
  <c r="L226" i="55"/>
  <c r="N226" i="55"/>
  <c r="AL226" i="55"/>
  <c r="J217" i="55"/>
  <c r="F217" i="55"/>
  <c r="H217" i="55"/>
  <c r="L217" i="55"/>
  <c r="AH217" i="55"/>
  <c r="P217" i="55"/>
  <c r="AL217" i="55"/>
  <c r="X202" i="55"/>
  <c r="X184" i="55"/>
  <c r="J180" i="55"/>
  <c r="F180" i="55"/>
  <c r="H180" i="55"/>
  <c r="L180" i="55"/>
  <c r="AH180" i="55"/>
  <c r="P180" i="55"/>
  <c r="AL180" i="55"/>
  <c r="AF152" i="55"/>
  <c r="F151" i="55"/>
  <c r="H151" i="55"/>
  <c r="J151" i="55"/>
  <c r="L151" i="55"/>
  <c r="T143" i="55"/>
  <c r="V143" i="55"/>
  <c r="Z143" i="55"/>
  <c r="AB143" i="55"/>
  <c r="AF121" i="55"/>
  <c r="AD114" i="55"/>
  <c r="AI114" i="55"/>
  <c r="R111" i="55"/>
  <c r="AI111" i="55"/>
  <c r="AJ111" i="55" s="1"/>
  <c r="J91" i="55"/>
  <c r="L91" i="55"/>
  <c r="P91" i="55"/>
  <c r="AF67" i="55"/>
  <c r="T67" i="55"/>
  <c r="X324" i="55"/>
  <c r="V296" i="55"/>
  <c r="F215" i="55"/>
  <c r="H215" i="55"/>
  <c r="J215" i="55"/>
  <c r="L215" i="55"/>
  <c r="AH215" i="55"/>
  <c r="AJ196" i="55"/>
  <c r="F196" i="55"/>
  <c r="H196" i="55"/>
  <c r="N196" i="55"/>
  <c r="T182" i="55"/>
  <c r="V182" i="55"/>
  <c r="J176" i="55"/>
  <c r="H176" i="55"/>
  <c r="AH176" i="55"/>
  <c r="L176" i="55"/>
  <c r="P176" i="55"/>
  <c r="AL176" i="55"/>
  <c r="N119" i="55"/>
  <c r="H119" i="55"/>
  <c r="AF119" i="55"/>
  <c r="J119" i="55"/>
  <c r="L119" i="55"/>
  <c r="P119" i="55"/>
  <c r="AL119" i="55"/>
  <c r="AF103" i="55"/>
  <c r="AI103" i="55"/>
  <c r="AJ103" i="55" s="1"/>
  <c r="F101" i="55"/>
  <c r="R101" i="55"/>
  <c r="P360" i="55"/>
  <c r="AL215" i="55"/>
  <c r="N360" i="55"/>
  <c r="P356" i="55"/>
  <c r="P348" i="55"/>
  <c r="AI340" i="55"/>
  <c r="AJ340" i="55" s="1"/>
  <c r="Z338" i="55"/>
  <c r="R324" i="55"/>
  <c r="AI317" i="55"/>
  <c r="AF369" i="55"/>
  <c r="AL365" i="55"/>
  <c r="H365" i="55"/>
  <c r="V363" i="55"/>
  <c r="F363" i="55"/>
  <c r="AF362" i="55"/>
  <c r="N361" i="55"/>
  <c r="AD360" i="55"/>
  <c r="J360" i="55"/>
  <c r="AD359" i="55"/>
  <c r="H359" i="55"/>
  <c r="P357" i="55"/>
  <c r="AH356" i="55"/>
  <c r="L356" i="55"/>
  <c r="AH355" i="55"/>
  <c r="H355" i="55"/>
  <c r="P353" i="55"/>
  <c r="AH352" i="55"/>
  <c r="L352" i="55"/>
  <c r="AH351" i="55"/>
  <c r="H351" i="55"/>
  <c r="P349" i="55"/>
  <c r="AH348" i="55"/>
  <c r="L348" i="55"/>
  <c r="AH347" i="55"/>
  <c r="H347" i="55"/>
  <c r="L345" i="55"/>
  <c r="V344" i="55"/>
  <c r="AF343" i="55"/>
  <c r="R342" i="55"/>
  <c r="X339" i="55"/>
  <c r="V338" i="55"/>
  <c r="AB328" i="55"/>
  <c r="AF327" i="55"/>
  <c r="AL324" i="55"/>
  <c r="N324" i="55"/>
  <c r="AI323" i="55"/>
  <c r="AJ323" i="55" s="1"/>
  <c r="AL319" i="55"/>
  <c r="V319" i="55"/>
  <c r="T318" i="55"/>
  <c r="AF317" i="55"/>
  <c r="X315" i="55"/>
  <c r="J315" i="55"/>
  <c r="V314" i="55"/>
  <c r="Z311" i="55"/>
  <c r="L311" i="55"/>
  <c r="AI309" i="55"/>
  <c r="X308" i="55"/>
  <c r="H308" i="55"/>
  <c r="AD307" i="55"/>
  <c r="N307" i="55"/>
  <c r="Z304" i="55"/>
  <c r="H304" i="55"/>
  <c r="N300" i="55"/>
  <c r="AI299" i="55"/>
  <c r="AJ299" i="55" s="1"/>
  <c r="L296" i="55"/>
  <c r="AF287" i="55"/>
  <c r="L287" i="55"/>
  <c r="AH284" i="55"/>
  <c r="P284" i="55"/>
  <c r="AJ283" i="55"/>
  <c r="AF281" i="55"/>
  <c r="R278" i="55"/>
  <c r="AL275" i="55"/>
  <c r="P275" i="55"/>
  <c r="AD274" i="55"/>
  <c r="R273" i="55"/>
  <c r="X271" i="55"/>
  <c r="P271" i="55"/>
  <c r="AH271" i="55"/>
  <c r="F271" i="55"/>
  <c r="V269" i="55"/>
  <c r="Z265" i="55"/>
  <c r="AI264" i="55"/>
  <c r="AJ264" i="55" s="1"/>
  <c r="Z264" i="55"/>
  <c r="AD264" i="55"/>
  <c r="V262" i="55"/>
  <c r="AJ257" i="55"/>
  <c r="F254" i="55"/>
  <c r="P254" i="55"/>
  <c r="H254" i="55"/>
  <c r="L242" i="55"/>
  <c r="N242" i="55"/>
  <c r="AL242" i="55"/>
  <c r="AF236" i="55"/>
  <c r="AI229" i="55"/>
  <c r="AJ229" i="55" s="1"/>
  <c r="H228" i="55"/>
  <c r="J228" i="55"/>
  <c r="AH228" i="55"/>
  <c r="N228" i="55"/>
  <c r="H224" i="55"/>
  <c r="J224" i="55"/>
  <c r="AH224" i="55"/>
  <c r="N224" i="55"/>
  <c r="N218" i="55"/>
  <c r="H218" i="55"/>
  <c r="J218" i="55"/>
  <c r="AH218" i="55"/>
  <c r="L218" i="55"/>
  <c r="AL218" i="55"/>
  <c r="P218" i="55"/>
  <c r="AF216" i="55"/>
  <c r="R215" i="55"/>
  <c r="AB182" i="55"/>
  <c r="J181" i="55"/>
  <c r="L181" i="55"/>
  <c r="N181" i="55"/>
  <c r="P181" i="55"/>
  <c r="AH181" i="55"/>
  <c r="V175" i="55"/>
  <c r="AD175" i="55"/>
  <c r="F174" i="55"/>
  <c r="H174" i="55"/>
  <c r="J174" i="55"/>
  <c r="AH174" i="55"/>
  <c r="L174" i="55"/>
  <c r="AL174" i="55"/>
  <c r="X154" i="55"/>
  <c r="AI146" i="55"/>
  <c r="F143" i="55"/>
  <c r="H143" i="55"/>
  <c r="J143" i="55"/>
  <c r="L143" i="55"/>
  <c r="N143" i="55"/>
  <c r="AH143" i="55"/>
  <c r="P135" i="55"/>
  <c r="F135" i="55"/>
  <c r="L135" i="55"/>
  <c r="N135" i="55"/>
  <c r="AF135" i="55"/>
  <c r="AH135" i="55"/>
  <c r="X112" i="55"/>
  <c r="V112" i="55"/>
  <c r="Z112" i="55"/>
  <c r="AB112" i="55"/>
  <c r="H96" i="55"/>
  <c r="AH96" i="55"/>
  <c r="N96" i="55"/>
  <c r="AL96" i="55"/>
  <c r="F96" i="55"/>
  <c r="J96" i="55"/>
  <c r="L96" i="55"/>
  <c r="P96" i="55"/>
  <c r="J71" i="55"/>
  <c r="H71" i="55"/>
  <c r="AH71" i="55"/>
  <c r="F71" i="55"/>
  <c r="L71" i="55"/>
  <c r="AJ71" i="55"/>
  <c r="N71" i="55"/>
  <c r="Z11" i="55"/>
  <c r="AB11" i="55"/>
  <c r="T11" i="55"/>
  <c r="X11" i="55"/>
  <c r="V11" i="55"/>
  <c r="AF11" i="55"/>
  <c r="F263" i="55"/>
  <c r="AF263" i="55"/>
  <c r="N189" i="55"/>
  <c r="AL189" i="55"/>
  <c r="AI137" i="55"/>
  <c r="AJ137" i="55" s="1"/>
  <c r="R137" i="55"/>
  <c r="AI325" i="55"/>
  <c r="AF315" i="55"/>
  <c r="V300" i="55"/>
  <c r="AF269" i="55"/>
  <c r="H269" i="55"/>
  <c r="F182" i="55"/>
  <c r="P182" i="55"/>
  <c r="AH182" i="55"/>
  <c r="AF365" i="55"/>
  <c r="AL361" i="55"/>
  <c r="L361" i="55"/>
  <c r="H360" i="55"/>
  <c r="Z359" i="55"/>
  <c r="AF358" i="55"/>
  <c r="N357" i="55"/>
  <c r="AD356" i="55"/>
  <c r="J356" i="55"/>
  <c r="AD355" i="55"/>
  <c r="AF354" i="55"/>
  <c r="N353" i="55"/>
  <c r="AD352" i="55"/>
  <c r="J352" i="55"/>
  <c r="AD351" i="55"/>
  <c r="AF350" i="55"/>
  <c r="N349" i="55"/>
  <c r="AD348" i="55"/>
  <c r="J348" i="55"/>
  <c r="AD347" i="55"/>
  <c r="R344" i="55"/>
  <c r="P342" i="55"/>
  <c r="AF340" i="55"/>
  <c r="T338" i="55"/>
  <c r="Z328" i="55"/>
  <c r="AD327" i="55"/>
  <c r="L324" i="55"/>
  <c r="T319" i="55"/>
  <c r="AL315" i="55"/>
  <c r="H315" i="55"/>
  <c r="AD313" i="55"/>
  <c r="X311" i="55"/>
  <c r="J311" i="55"/>
  <c r="V310" i="55"/>
  <c r="Z307" i="55"/>
  <c r="L307" i="55"/>
  <c r="X304" i="55"/>
  <c r="AL301" i="55"/>
  <c r="P301" i="55"/>
  <c r="L300" i="55"/>
  <c r="AB296" i="55"/>
  <c r="J296" i="55"/>
  <c r="AD287" i="55"/>
  <c r="J287" i="55"/>
  <c r="N284" i="55"/>
  <c r="AI283" i="55"/>
  <c r="X278" i="55"/>
  <c r="V278" i="55"/>
  <c r="R277" i="55"/>
  <c r="N277" i="55"/>
  <c r="L275" i="55"/>
  <c r="Z274" i="55"/>
  <c r="H270" i="55"/>
  <c r="AH270" i="55"/>
  <c r="T269" i="55"/>
  <c r="X265" i="55"/>
  <c r="F264" i="55"/>
  <c r="H264" i="55"/>
  <c r="R262" i="55"/>
  <c r="F260" i="55"/>
  <c r="L260" i="55"/>
  <c r="AF260" i="55"/>
  <c r="P260" i="55"/>
  <c r="AB257" i="55"/>
  <c r="T257" i="55"/>
  <c r="V257" i="55"/>
  <c r="AF257" i="55"/>
  <c r="AB246" i="55"/>
  <c r="AH232" i="55"/>
  <c r="AI225" i="55"/>
  <c r="AJ225" i="55" s="1"/>
  <c r="P215" i="55"/>
  <c r="H205" i="55"/>
  <c r="F205" i="55"/>
  <c r="J205" i="55"/>
  <c r="N205" i="55"/>
  <c r="AH205" i="55"/>
  <c r="P205" i="55"/>
  <c r="AJ205" i="55"/>
  <c r="T203" i="55"/>
  <c r="V203" i="55"/>
  <c r="X203" i="55"/>
  <c r="R201" i="55"/>
  <c r="AF199" i="55"/>
  <c r="X199" i="55"/>
  <c r="T195" i="55"/>
  <c r="X195" i="55"/>
  <c r="AB195" i="55"/>
  <c r="T193" i="55"/>
  <c r="V193" i="55"/>
  <c r="X193" i="55"/>
  <c r="Z193" i="55"/>
  <c r="AF191" i="55"/>
  <c r="AI183" i="55"/>
  <c r="AJ183" i="55" s="1"/>
  <c r="R183" i="55"/>
  <c r="Z182" i="55"/>
  <c r="R108" i="55"/>
  <c r="R107" i="55"/>
  <c r="AI107" i="55"/>
  <c r="AJ107" i="55" s="1"/>
  <c r="AI106" i="55"/>
  <c r="AL95" i="55"/>
  <c r="N77" i="55"/>
  <c r="AL77" i="55"/>
  <c r="J77" i="55"/>
  <c r="L77" i="55"/>
  <c r="AF77" i="55"/>
  <c r="AD11" i="55"/>
  <c r="AB324" i="55"/>
  <c r="J324" i="55"/>
  <c r="AI319" i="55"/>
  <c r="AJ319" i="55" s="1"/>
  <c r="V311" i="55"/>
  <c r="H311" i="55"/>
  <c r="X307" i="55"/>
  <c r="AB300" i="55"/>
  <c r="Z296" i="55"/>
  <c r="H296" i="55"/>
  <c r="Z287" i="55"/>
  <c r="H287" i="55"/>
  <c r="T280" i="55"/>
  <c r="V280" i="55"/>
  <c r="F278" i="55"/>
  <c r="H278" i="55"/>
  <c r="V274" i="55"/>
  <c r="AL269" i="55"/>
  <c r="R269" i="55"/>
  <c r="N266" i="55"/>
  <c r="V265" i="55"/>
  <c r="N263" i="55"/>
  <c r="AI262" i="55"/>
  <c r="AJ262" i="55" s="1"/>
  <c r="Z259" i="55"/>
  <c r="AD259" i="55"/>
  <c r="F257" i="55"/>
  <c r="AL257" i="55"/>
  <c r="H257" i="55"/>
  <c r="L257" i="55"/>
  <c r="N257" i="55"/>
  <c r="T240" i="55"/>
  <c r="X240" i="55"/>
  <c r="X236" i="55"/>
  <c r="T227" i="55"/>
  <c r="N215" i="55"/>
  <c r="L203" i="55"/>
  <c r="AL203" i="55"/>
  <c r="Z202" i="55"/>
  <c r="AF202" i="55"/>
  <c r="T202" i="55"/>
  <c r="F198" i="55"/>
  <c r="N198" i="55"/>
  <c r="P198" i="55"/>
  <c r="AH198" i="55"/>
  <c r="AL198" i="55"/>
  <c r="H191" i="55"/>
  <c r="J191" i="55"/>
  <c r="N191" i="55"/>
  <c r="P191" i="55"/>
  <c r="R191" i="55"/>
  <c r="L189" i="55"/>
  <c r="R188" i="55"/>
  <c r="AI188" i="55"/>
  <c r="AJ188" i="55" s="1"/>
  <c r="T185" i="55"/>
  <c r="V185" i="55"/>
  <c r="X185" i="55"/>
  <c r="Z185" i="55"/>
  <c r="Z184" i="55"/>
  <c r="T184" i="55"/>
  <c r="X182" i="55"/>
  <c r="F176" i="55"/>
  <c r="AD156" i="55"/>
  <c r="P139" i="55"/>
  <c r="F139" i="55"/>
  <c r="L139" i="55"/>
  <c r="N139" i="55"/>
  <c r="AF139" i="55"/>
  <c r="AH139" i="55"/>
  <c r="R119" i="55"/>
  <c r="AI119" i="55"/>
  <c r="AJ119" i="55" s="1"/>
  <c r="R115" i="55"/>
  <c r="AI115" i="55"/>
  <c r="AJ115" i="55" s="1"/>
  <c r="F106" i="55"/>
  <c r="X100" i="55"/>
  <c r="Z100" i="55"/>
  <c r="AB100" i="55"/>
  <c r="AI64" i="55"/>
  <c r="AJ64" i="55" s="1"/>
  <c r="R64" i="55"/>
  <c r="H53" i="55"/>
  <c r="R53" i="55"/>
  <c r="P315" i="55"/>
  <c r="AI367" i="55"/>
  <c r="AJ367" i="55" s="1"/>
  <c r="AF361" i="55"/>
  <c r="J361" i="55"/>
  <c r="Z356" i="55"/>
  <c r="H356" i="55"/>
  <c r="Z352" i="55"/>
  <c r="H352" i="55"/>
  <c r="Z348" i="55"/>
  <c r="H348" i="55"/>
  <c r="AH342" i="55"/>
  <c r="F342" i="55"/>
  <c r="P329" i="55"/>
  <c r="X328" i="55"/>
  <c r="AF326" i="55"/>
  <c r="AL311" i="55"/>
  <c r="T310" i="55"/>
  <c r="V306" i="55"/>
  <c r="V370" i="55"/>
  <c r="AH367" i="55"/>
  <c r="P367" i="55"/>
  <c r="AB365" i="55"/>
  <c r="AL364" i="55"/>
  <c r="AI363" i="55"/>
  <c r="AJ363" i="55" s="1"/>
  <c r="AD361" i="55"/>
  <c r="H361" i="55"/>
  <c r="T359" i="55"/>
  <c r="AF357" i="55"/>
  <c r="J357" i="55"/>
  <c r="X356" i="55"/>
  <c r="V355" i="55"/>
  <c r="AF353" i="55"/>
  <c r="J353" i="55"/>
  <c r="X352" i="55"/>
  <c r="V351" i="55"/>
  <c r="AF349" i="55"/>
  <c r="J349" i="55"/>
  <c r="X348" i="55"/>
  <c r="V347" i="55"/>
  <c r="AI344" i="55"/>
  <c r="AJ344" i="55" s="1"/>
  <c r="J344" i="55"/>
  <c r="AI343" i="55"/>
  <c r="AJ343" i="55" s="1"/>
  <c r="V328" i="55"/>
  <c r="X327" i="55"/>
  <c r="Z324" i="55"/>
  <c r="H324" i="55"/>
  <c r="AI315" i="55"/>
  <c r="AJ315" i="55" s="1"/>
  <c r="AL312" i="55"/>
  <c r="P312" i="55"/>
  <c r="AJ311" i="55"/>
  <c r="T311" i="55"/>
  <c r="AL307" i="55"/>
  <c r="V307" i="55"/>
  <c r="T306" i="55"/>
  <c r="AI304" i="55"/>
  <c r="AJ304" i="55" s="1"/>
  <c r="J303" i="55"/>
  <c r="AI302" i="55"/>
  <c r="H300" i="55"/>
  <c r="F296" i="55"/>
  <c r="X287" i="55"/>
  <c r="F287" i="55"/>
  <c r="H286" i="55"/>
  <c r="AI285" i="55"/>
  <c r="J284" i="55"/>
  <c r="AF283" i="55"/>
  <c r="L283" i="55"/>
  <c r="R282" i="55"/>
  <c r="AI281" i="55"/>
  <c r="X280" i="55"/>
  <c r="P280" i="55"/>
  <c r="AH280" i="55"/>
  <c r="F280" i="55"/>
  <c r="N279" i="55"/>
  <c r="AL279" i="55"/>
  <c r="J279" i="55"/>
  <c r="AH276" i="55"/>
  <c r="L276" i="55"/>
  <c r="H275" i="55"/>
  <c r="T274" i="55"/>
  <c r="N271" i="55"/>
  <c r="AI269" i="55"/>
  <c r="J269" i="55"/>
  <c r="V266" i="55"/>
  <c r="Z266" i="55"/>
  <c r="AB266" i="55"/>
  <c r="X264" i="55"/>
  <c r="J263" i="55"/>
  <c r="N262" i="55"/>
  <c r="AJ261" i="55"/>
  <c r="AF259" i="55"/>
  <c r="AL256" i="55"/>
  <c r="N255" i="55"/>
  <c r="X246" i="55"/>
  <c r="AB242" i="55"/>
  <c r="R236" i="55"/>
  <c r="AI221" i="55"/>
  <c r="X218" i="55"/>
  <c r="T217" i="55"/>
  <c r="V216" i="55"/>
  <c r="AD216" i="55"/>
  <c r="AF215" i="55"/>
  <c r="L202" i="55"/>
  <c r="H202" i="55"/>
  <c r="J202" i="55"/>
  <c r="N202" i="55"/>
  <c r="AH202" i="55"/>
  <c r="Z196" i="55"/>
  <c r="AD196" i="55"/>
  <c r="T196" i="55"/>
  <c r="AI192" i="55"/>
  <c r="AJ192" i="55" s="1"/>
  <c r="T189" i="55"/>
  <c r="V189" i="55"/>
  <c r="X189" i="55"/>
  <c r="L184" i="55"/>
  <c r="H184" i="55"/>
  <c r="J184" i="55"/>
  <c r="N184" i="55"/>
  <c r="AJ184" i="55"/>
  <c r="T180" i="55"/>
  <c r="X176" i="55"/>
  <c r="T176" i="55"/>
  <c r="T157" i="55"/>
  <c r="H154" i="55"/>
  <c r="P153" i="55"/>
  <c r="R151" i="55"/>
  <c r="N146" i="55"/>
  <c r="J146" i="55"/>
  <c r="L146" i="55"/>
  <c r="AJ146" i="55"/>
  <c r="P146" i="55"/>
  <c r="AL146" i="55"/>
  <c r="R146" i="55"/>
  <c r="J145" i="55"/>
  <c r="F145" i="55"/>
  <c r="H145" i="55"/>
  <c r="L145" i="55"/>
  <c r="AH145" i="55"/>
  <c r="N145" i="55"/>
  <c r="AL145" i="55"/>
  <c r="R142" i="55"/>
  <c r="AB136" i="55"/>
  <c r="AF117" i="55"/>
  <c r="P108" i="55"/>
  <c r="T101" i="55"/>
  <c r="AF101" i="55"/>
  <c r="J100" i="55"/>
  <c r="P100" i="55"/>
  <c r="F100" i="55"/>
  <c r="H100" i="55"/>
  <c r="L100" i="55"/>
  <c r="N100" i="55"/>
  <c r="AH100" i="55"/>
  <c r="AL100" i="55"/>
  <c r="AL91" i="55"/>
  <c r="AI93" i="55"/>
  <c r="AF81" i="55"/>
  <c r="AI67" i="55"/>
  <c r="AJ67" i="55" s="1"/>
  <c r="AD67" i="55"/>
  <c r="AL65" i="55"/>
  <c r="L65" i="55"/>
  <c r="Z37" i="55"/>
  <c r="X37" i="55"/>
  <c r="AC36" i="55"/>
  <c r="AD36" i="55" s="1"/>
  <c r="Q30" i="55"/>
  <c r="F14" i="55"/>
  <c r="P14" i="55"/>
  <c r="H14" i="55"/>
  <c r="J14" i="55"/>
  <c r="AJ14" i="55"/>
  <c r="J11" i="55"/>
  <c r="F11" i="55"/>
  <c r="P11" i="55"/>
  <c r="H11" i="55"/>
  <c r="AL11" i="55"/>
  <c r="N11" i="55"/>
  <c r="AD256" i="55"/>
  <c r="P239" i="55"/>
  <c r="T234" i="55"/>
  <c r="AD229" i="55"/>
  <c r="AD227" i="55"/>
  <c r="AD225" i="55"/>
  <c r="AD221" i="55"/>
  <c r="AI220" i="55"/>
  <c r="F213" i="55"/>
  <c r="AI200" i="55"/>
  <c r="AJ200" i="55" s="1"/>
  <c r="AD192" i="55"/>
  <c r="AI151" i="55"/>
  <c r="AJ151" i="55" s="1"/>
  <c r="R139" i="55"/>
  <c r="R135" i="55"/>
  <c r="X122" i="55"/>
  <c r="V122" i="55"/>
  <c r="AB115" i="55"/>
  <c r="AF115" i="55"/>
  <c r="AB107" i="55"/>
  <c r="AF107" i="55"/>
  <c r="X104" i="55"/>
  <c r="T104" i="55"/>
  <c r="X64" i="55"/>
  <c r="T64" i="55"/>
  <c r="AI62" i="55"/>
  <c r="R62" i="55"/>
  <c r="AD55" i="55"/>
  <c r="AB55" i="55"/>
  <c r="AF37" i="55"/>
  <c r="Z35" i="55"/>
  <c r="X35" i="55"/>
  <c r="AC34" i="55"/>
  <c r="AD34" i="55" s="1"/>
  <c r="AI14" i="55"/>
  <c r="AI11" i="55"/>
  <c r="AJ11" i="55" s="1"/>
  <c r="V10" i="55"/>
  <c r="Z10" i="55"/>
  <c r="AC7" i="55"/>
  <c r="AD269" i="55"/>
  <c r="AB268" i="55"/>
  <c r="AI259" i="55"/>
  <c r="H258" i="55"/>
  <c r="R255" i="55"/>
  <c r="R289" i="55" s="1"/>
  <c r="AH245" i="55"/>
  <c r="J245" i="55"/>
  <c r="J241" i="55"/>
  <c r="AH239" i="55"/>
  <c r="AB237" i="55"/>
  <c r="F237" i="55"/>
  <c r="AB235" i="55"/>
  <c r="AB233" i="55"/>
  <c r="F233" i="55"/>
  <c r="AI232" i="55"/>
  <c r="AJ232" i="55" s="1"/>
  <c r="AB231" i="55"/>
  <c r="H229" i="55"/>
  <c r="H225" i="55"/>
  <c r="AD223" i="55"/>
  <c r="J222" i="55"/>
  <c r="Z221" i="55"/>
  <c r="F221" i="55"/>
  <c r="Z214" i="55"/>
  <c r="F214" i="55"/>
  <c r="R202" i="55"/>
  <c r="J201" i="55"/>
  <c r="AB200" i="55"/>
  <c r="AL194" i="55"/>
  <c r="H192" i="55"/>
  <c r="AI191" i="55"/>
  <c r="AJ191" i="55" s="1"/>
  <c r="J188" i="55"/>
  <c r="R184" i="55"/>
  <c r="R176" i="55"/>
  <c r="Z173" i="55"/>
  <c r="F173" i="55"/>
  <c r="V172" i="55"/>
  <c r="AF164" i="55"/>
  <c r="V163" i="55"/>
  <c r="P161" i="55"/>
  <c r="P159" i="55"/>
  <c r="AL158" i="55"/>
  <c r="H158" i="55"/>
  <c r="AF150" i="55"/>
  <c r="V141" i="55"/>
  <c r="F141" i="55"/>
  <c r="F137" i="55"/>
  <c r="AH133" i="55"/>
  <c r="AB131" i="55"/>
  <c r="P131" i="55"/>
  <c r="AL131" i="55"/>
  <c r="T122" i="55"/>
  <c r="J122" i="55"/>
  <c r="F122" i="55"/>
  <c r="N115" i="55"/>
  <c r="H115" i="55"/>
  <c r="T110" i="55"/>
  <c r="J110" i="55"/>
  <c r="N110" i="55"/>
  <c r="N107" i="55"/>
  <c r="H107" i="55"/>
  <c r="V104" i="55"/>
  <c r="P104" i="55"/>
  <c r="AH104" i="55"/>
  <c r="F104" i="55"/>
  <c r="R98" i="55"/>
  <c r="J79" i="55"/>
  <c r="L79" i="55"/>
  <c r="Z78" i="55"/>
  <c r="AB78" i="55"/>
  <c r="H76" i="55"/>
  <c r="L76" i="55"/>
  <c r="AL76" i="55"/>
  <c r="AB74" i="55"/>
  <c r="X74" i="55"/>
  <c r="N69" i="55"/>
  <c r="AL69" i="55"/>
  <c r="AI66" i="55"/>
  <c r="AJ66" i="55" s="1"/>
  <c r="AD66" i="55"/>
  <c r="H64" i="55"/>
  <c r="L64" i="55"/>
  <c r="P64" i="55"/>
  <c r="F64" i="55"/>
  <c r="J35" i="55"/>
  <c r="H35" i="55"/>
  <c r="L35" i="55"/>
  <c r="P35" i="55"/>
  <c r="AC19" i="55"/>
  <c r="AB17" i="55"/>
  <c r="T17" i="55"/>
  <c r="L14" i="55"/>
  <c r="Z13" i="55"/>
  <c r="V13" i="55"/>
  <c r="Q12" i="55"/>
  <c r="AI12" i="55" s="1"/>
  <c r="AJ12" i="55" s="1"/>
  <c r="L11" i="55"/>
  <c r="F10" i="55"/>
  <c r="P10" i="55"/>
  <c r="H10" i="55"/>
  <c r="J10" i="55"/>
  <c r="AH10" i="55"/>
  <c r="AC9" i="55"/>
  <c r="AF9" i="55"/>
  <c r="X9" i="55"/>
  <c r="AI236" i="55"/>
  <c r="AJ236" i="55" s="1"/>
  <c r="AI228" i="55"/>
  <c r="AJ228" i="55" s="1"/>
  <c r="AI224" i="55"/>
  <c r="AJ224" i="55" s="1"/>
  <c r="H188" i="55"/>
  <c r="AF181" i="55"/>
  <c r="R179" i="55"/>
  <c r="T172" i="55"/>
  <c r="AL161" i="55"/>
  <c r="N161" i="55"/>
  <c r="AL159" i="55"/>
  <c r="N159" i="55"/>
  <c r="P157" i="55"/>
  <c r="AD150" i="55"/>
  <c r="AF142" i="55"/>
  <c r="Z131" i="55"/>
  <c r="J118" i="55"/>
  <c r="P118" i="55"/>
  <c r="AL118" i="55"/>
  <c r="Z115" i="55"/>
  <c r="AL114" i="55"/>
  <c r="P114" i="55"/>
  <c r="Z107" i="55"/>
  <c r="AI105" i="55"/>
  <c r="AJ105" i="55" s="1"/>
  <c r="J102" i="55"/>
  <c r="L102" i="55"/>
  <c r="AH102" i="55"/>
  <c r="J56" i="55"/>
  <c r="AL56" i="55"/>
  <c r="N56" i="55"/>
  <c r="R56" i="55"/>
  <c r="F56" i="55"/>
  <c r="AH56" i="55"/>
  <c r="AI244" i="55"/>
  <c r="AJ244" i="55" s="1"/>
  <c r="AB243" i="55"/>
  <c r="AI240" i="55"/>
  <c r="AJ240" i="55" s="1"/>
  <c r="V237" i="55"/>
  <c r="X235" i="55"/>
  <c r="V233" i="55"/>
  <c r="X231" i="55"/>
  <c r="X229" i="55"/>
  <c r="X225" i="55"/>
  <c r="Z223" i="55"/>
  <c r="T221" i="55"/>
  <c r="AD217" i="55"/>
  <c r="V200" i="55"/>
  <c r="P199" i="55"/>
  <c r="Z197" i="55"/>
  <c r="X192" i="55"/>
  <c r="AD180" i="55"/>
  <c r="X164" i="55"/>
  <c r="L161" i="55"/>
  <c r="L159" i="55"/>
  <c r="N157" i="55"/>
  <c r="AI144" i="55"/>
  <c r="AJ144" i="55" s="1"/>
  <c r="H133" i="55"/>
  <c r="N133" i="55"/>
  <c r="T131" i="55"/>
  <c r="AF123" i="55"/>
  <c r="R118" i="55"/>
  <c r="X115" i="55"/>
  <c r="N114" i="55"/>
  <c r="AI110" i="55"/>
  <c r="AJ110" i="55" s="1"/>
  <c r="X107" i="55"/>
  <c r="R102" i="55"/>
  <c r="N99" i="55"/>
  <c r="AF99" i="55"/>
  <c r="AL99" i="55"/>
  <c r="AD78" i="55"/>
  <c r="R76" i="55"/>
  <c r="AI75" i="55"/>
  <c r="AJ75" i="55" s="1"/>
  <c r="H75" i="55"/>
  <c r="J75" i="55"/>
  <c r="AH75" i="55"/>
  <c r="P75" i="55"/>
  <c r="AD72" i="55"/>
  <c r="R65" i="55"/>
  <c r="AB64" i="55"/>
  <c r="J63" i="55"/>
  <c r="AL63" i="55"/>
  <c r="Z59" i="55"/>
  <c r="X59" i="55"/>
  <c r="AI57" i="55"/>
  <c r="AC31" i="55"/>
  <c r="AD31" i="55" s="1"/>
  <c r="L10" i="55"/>
  <c r="Z7" i="55"/>
  <c r="AB7" i="55"/>
  <c r="T7" i="55"/>
  <c r="V7" i="55"/>
  <c r="V282" i="55"/>
  <c r="AF275" i="55"/>
  <c r="AD272" i="55"/>
  <c r="AL268" i="55"/>
  <c r="AF267" i="55"/>
  <c r="AJ265" i="55"/>
  <c r="AL258" i="55"/>
  <c r="AB245" i="55"/>
  <c r="N244" i="55"/>
  <c r="Z243" i="55"/>
  <c r="X241" i="55"/>
  <c r="N240" i="55"/>
  <c r="T237" i="55"/>
  <c r="AJ233" i="55"/>
  <c r="T233" i="55"/>
  <c r="V229" i="55"/>
  <c r="V225" i="55"/>
  <c r="AL213" i="55"/>
  <c r="AD205" i="55"/>
  <c r="V192" i="55"/>
  <c r="AI187" i="55"/>
  <c r="AJ187" i="55" s="1"/>
  <c r="AD182" i="55"/>
  <c r="P162" i="55"/>
  <c r="AH161" i="55"/>
  <c r="AH159" i="55"/>
  <c r="AL157" i="55"/>
  <c r="L157" i="55"/>
  <c r="P149" i="55"/>
  <c r="AI131" i="55"/>
  <c r="AJ131" i="55" s="1"/>
  <c r="R131" i="55"/>
  <c r="Z123" i="55"/>
  <c r="N123" i="55"/>
  <c r="J123" i="55"/>
  <c r="P122" i="55"/>
  <c r="AI117" i="55"/>
  <c r="R117" i="55"/>
  <c r="X116" i="55"/>
  <c r="Z116" i="55"/>
  <c r="AH114" i="55"/>
  <c r="L114" i="55"/>
  <c r="AI113" i="55"/>
  <c r="P110" i="55"/>
  <c r="AI109" i="55"/>
  <c r="R109" i="55"/>
  <c r="X108" i="55"/>
  <c r="Z108" i="55"/>
  <c r="N104" i="55"/>
  <c r="AB103" i="55"/>
  <c r="Z103" i="55"/>
  <c r="R95" i="55"/>
  <c r="AI95" i="55"/>
  <c r="J94" i="55"/>
  <c r="AL94" i="55"/>
  <c r="T92" i="55"/>
  <c r="H92" i="55"/>
  <c r="N92" i="55"/>
  <c r="AL92" i="55"/>
  <c r="X90" i="55"/>
  <c r="T90" i="55"/>
  <c r="AB90" i="55"/>
  <c r="R79" i="55"/>
  <c r="AI79" i="55"/>
  <c r="AJ79" i="55" s="1"/>
  <c r="N62" i="55"/>
  <c r="P62" i="55"/>
  <c r="AL62" i="55"/>
  <c r="L62" i="55"/>
  <c r="AJ62" i="55"/>
  <c r="J60" i="55"/>
  <c r="H60" i="55"/>
  <c r="N60" i="55"/>
  <c r="F60" i="55"/>
  <c r="AI48" i="55"/>
  <c r="R48" i="55"/>
  <c r="Q35" i="55"/>
  <c r="AC15" i="55"/>
  <c r="H12" i="55"/>
  <c r="AD100" i="55"/>
  <c r="R77" i="55"/>
  <c r="R71" i="55"/>
  <c r="R69" i="55"/>
  <c r="P67" i="55"/>
  <c r="AL66" i="55"/>
  <c r="AI65" i="55"/>
  <c r="AJ58" i="55"/>
  <c r="AL57" i="55"/>
  <c r="AI53" i="55"/>
  <c r="AJ53" i="55" s="1"/>
  <c r="R52" i="55"/>
  <c r="AH51" i="55"/>
  <c r="P51" i="55"/>
  <c r="Q38" i="55"/>
  <c r="Q34" i="55"/>
  <c r="F34" i="55"/>
  <c r="X33" i="55"/>
  <c r="AL27" i="55"/>
  <c r="T25" i="55"/>
  <c r="V23" i="55"/>
  <c r="Q22" i="55"/>
  <c r="Z19" i="55"/>
  <c r="AH17" i="55"/>
  <c r="N15" i="55"/>
  <c r="AC13" i="55"/>
  <c r="AF12" i="55"/>
  <c r="T8" i="55"/>
  <c r="F7" i="55"/>
  <c r="AL103" i="55"/>
  <c r="AI101" i="55"/>
  <c r="R97" i="55"/>
  <c r="R78" i="55"/>
  <c r="AI74" i="55"/>
  <c r="AJ74" i="55" s="1"/>
  <c r="AD73" i="55"/>
  <c r="P68" i="55"/>
  <c r="J67" i="55"/>
  <c r="L66" i="55"/>
  <c r="T65" i="55"/>
  <c r="AD62" i="55"/>
  <c r="N61" i="55"/>
  <c r="AL59" i="55"/>
  <c r="J59" i="55"/>
  <c r="AI58" i="55"/>
  <c r="AF57" i="55"/>
  <c r="L57" i="55"/>
  <c r="AF52" i="55"/>
  <c r="F52" i="55"/>
  <c r="AB51" i="55"/>
  <c r="J51" i="55"/>
  <c r="X50" i="55"/>
  <c r="J48" i="55"/>
  <c r="T33" i="55"/>
  <c r="X31" i="55"/>
  <c r="X30" i="55"/>
  <c r="Z29" i="55"/>
  <c r="AB28" i="55"/>
  <c r="AB27" i="55"/>
  <c r="AC25" i="55"/>
  <c r="AD25" i="55" s="1"/>
  <c r="Z21" i="55"/>
  <c r="T19" i="55"/>
  <c r="H19" i="55"/>
  <c r="Z18" i="55"/>
  <c r="N17" i="55"/>
  <c r="AL16" i="55"/>
  <c r="J15" i="55"/>
  <c r="R15" i="55" s="1"/>
  <c r="J13" i="55"/>
  <c r="AL10" i="55"/>
  <c r="J9" i="55"/>
  <c r="Z8" i="55"/>
  <c r="AC6" i="55"/>
  <c r="AI6" i="55" s="1"/>
  <c r="AJ6" i="55" s="1"/>
  <c r="F6" i="55"/>
  <c r="AB37" i="55"/>
  <c r="Z28" i="55"/>
  <c r="Z27" i="55"/>
  <c r="Q27" i="55"/>
  <c r="Z26" i="55"/>
  <c r="Q24" i="55"/>
  <c r="F12" i="55"/>
  <c r="AC8" i="55"/>
  <c r="AD8" i="55" s="1"/>
  <c r="AL6" i="55"/>
  <c r="N6" i="55"/>
  <c r="R6" i="55" s="1"/>
  <c r="V6" i="55"/>
  <c r="F66" i="55"/>
  <c r="AD64" i="55"/>
  <c r="AD59" i="55"/>
  <c r="F57" i="55"/>
  <c r="AI56" i="55"/>
  <c r="AB52" i="55"/>
  <c r="T51" i="55"/>
  <c r="AI49" i="55"/>
  <c r="AJ49" i="55" s="1"/>
  <c r="AB39" i="55"/>
  <c r="AC37" i="55"/>
  <c r="AD37" i="55" s="1"/>
  <c r="T31" i="55"/>
  <c r="X28" i="55"/>
  <c r="X27" i="55"/>
  <c r="X26" i="55"/>
  <c r="Z25" i="55"/>
  <c r="Q25" i="55"/>
  <c r="Z24" i="55"/>
  <c r="V21" i="55"/>
  <c r="Q20" i="55"/>
  <c r="X18" i="55"/>
  <c r="Z17" i="55"/>
  <c r="Z52" i="55"/>
  <c r="AC39" i="55"/>
  <c r="Q37" i="55"/>
  <c r="Q36" i="55"/>
  <c r="AL35" i="55"/>
  <c r="T35" i="55"/>
  <c r="T18" i="55"/>
  <c r="X17" i="55"/>
  <c r="J17" i="55"/>
  <c r="AB16" i="55"/>
  <c r="Q15" i="55"/>
  <c r="Q13" i="55"/>
  <c r="AH12" i="55"/>
  <c r="J12" i="55"/>
  <c r="F8" i="55"/>
  <c r="H7" i="55"/>
  <c r="R7" i="55" s="1"/>
  <c r="AD61" i="55"/>
  <c r="AJ60" i="55"/>
  <c r="T52" i="55"/>
  <c r="AC33" i="55"/>
  <c r="AD33" i="55" s="1"/>
  <c r="T28" i="55"/>
  <c r="T27" i="55"/>
  <c r="T26" i="55"/>
  <c r="X23" i="55"/>
  <c r="AL17" i="55"/>
  <c r="V17" i="55"/>
  <c r="H17" i="55"/>
  <c r="AL14" i="55"/>
  <c r="AF8" i="55"/>
  <c r="T6" i="55"/>
  <c r="AF41" i="57"/>
  <c r="T309" i="55"/>
  <c r="V309" i="55"/>
  <c r="X309" i="55"/>
  <c r="Z309" i="55"/>
  <c r="R266" i="55"/>
  <c r="AI266" i="55"/>
  <c r="AJ266" i="55" s="1"/>
  <c r="AI263" i="55"/>
  <c r="AJ263" i="55" s="1"/>
  <c r="R263" i="55"/>
  <c r="J318" i="55"/>
  <c r="AJ318" i="55"/>
  <c r="L318" i="55"/>
  <c r="AL318" i="55"/>
  <c r="N318" i="55"/>
  <c r="P318" i="55"/>
  <c r="AF318" i="55"/>
  <c r="J314" i="55"/>
  <c r="AJ314" i="55"/>
  <c r="L314" i="55"/>
  <c r="AL314" i="55"/>
  <c r="N314" i="55"/>
  <c r="P314" i="55"/>
  <c r="AF314" i="55"/>
  <c r="J310" i="55"/>
  <c r="AJ310" i="55"/>
  <c r="L310" i="55"/>
  <c r="AL310" i="55"/>
  <c r="N310" i="55"/>
  <c r="P310" i="55"/>
  <c r="AF310" i="55"/>
  <c r="J306" i="55"/>
  <c r="AJ306" i="55"/>
  <c r="L306" i="55"/>
  <c r="AL306" i="55"/>
  <c r="N306" i="55"/>
  <c r="P306" i="55"/>
  <c r="AF306" i="55"/>
  <c r="T273" i="55"/>
  <c r="V273" i="55"/>
  <c r="X273" i="55"/>
  <c r="Z273" i="55"/>
  <c r="P370" i="55"/>
  <c r="Z369" i="55"/>
  <c r="L369" i="55"/>
  <c r="AI368" i="55"/>
  <c r="AJ368" i="55" s="1"/>
  <c r="V368" i="55"/>
  <c r="AF367" i="55"/>
  <c r="P366" i="55"/>
  <c r="Z365" i="55"/>
  <c r="L365" i="55"/>
  <c r="AI364" i="55"/>
  <c r="AJ364" i="55" s="1"/>
  <c r="V364" i="55"/>
  <c r="AF363" i="55"/>
  <c r="P362" i="55"/>
  <c r="Z361" i="55"/>
  <c r="AI360" i="55"/>
  <c r="AJ360" i="55" s="1"/>
  <c r="V360" i="55"/>
  <c r="AF359" i="55"/>
  <c r="P358" i="55"/>
  <c r="Z357" i="55"/>
  <c r="AI356" i="55"/>
  <c r="AJ356" i="55" s="1"/>
  <c r="V356" i="55"/>
  <c r="AF355" i="55"/>
  <c r="P354" i="55"/>
  <c r="Z353" i="55"/>
  <c r="AI352" i="55"/>
  <c r="AJ352" i="55" s="1"/>
  <c r="V352" i="55"/>
  <c r="AF351" i="55"/>
  <c r="P350" i="55"/>
  <c r="Z349" i="55"/>
  <c r="AI348" i="55"/>
  <c r="AJ348" i="55" s="1"/>
  <c r="V348" i="55"/>
  <c r="AF347" i="55"/>
  <c r="P346" i="55"/>
  <c r="J345" i="55"/>
  <c r="AH344" i="55"/>
  <c r="T344" i="55"/>
  <c r="F344" i="55"/>
  <c r="N342" i="55"/>
  <c r="J341" i="55"/>
  <c r="N340" i="55"/>
  <c r="AL338" i="55"/>
  <c r="F338" i="55"/>
  <c r="X337" i="55"/>
  <c r="Z337" i="55"/>
  <c r="AF329" i="55"/>
  <c r="T329" i="55"/>
  <c r="V329" i="55"/>
  <c r="X329" i="55"/>
  <c r="Z329" i="55"/>
  <c r="AF328" i="55"/>
  <c r="X326" i="55"/>
  <c r="Z326" i="55"/>
  <c r="AB326" i="55"/>
  <c r="J322" i="55"/>
  <c r="L322" i="55"/>
  <c r="AL322" i="55"/>
  <c r="N322" i="55"/>
  <c r="P322" i="55"/>
  <c r="AF322" i="55"/>
  <c r="T321" i="55"/>
  <c r="V321" i="55"/>
  <c r="X321" i="55"/>
  <c r="Z321" i="55"/>
  <c r="F317" i="55"/>
  <c r="AH317" i="55"/>
  <c r="H317" i="55"/>
  <c r="J317" i="55"/>
  <c r="AJ317" i="55"/>
  <c r="L317" i="55"/>
  <c r="AL317" i="55"/>
  <c r="P317" i="55"/>
  <c r="AF313" i="55"/>
  <c r="F313" i="55"/>
  <c r="AH313" i="55"/>
  <c r="H313" i="55"/>
  <c r="J313" i="55"/>
  <c r="AJ313" i="55"/>
  <c r="L313" i="55"/>
  <c r="AL313" i="55"/>
  <c r="P313" i="55"/>
  <c r="AF309" i="55"/>
  <c r="F309" i="55"/>
  <c r="AH309" i="55"/>
  <c r="H309" i="55"/>
  <c r="J309" i="55"/>
  <c r="AJ309" i="55"/>
  <c r="L309" i="55"/>
  <c r="AL309" i="55"/>
  <c r="P309" i="55"/>
  <c r="R305" i="55"/>
  <c r="X299" i="55"/>
  <c r="AJ296" i="55"/>
  <c r="AF273" i="55"/>
  <c r="F273" i="55"/>
  <c r="AH273" i="55"/>
  <c r="H273" i="55"/>
  <c r="J273" i="55"/>
  <c r="AJ273" i="55"/>
  <c r="L273" i="55"/>
  <c r="AL273" i="55"/>
  <c r="P273" i="55"/>
  <c r="AI267" i="55"/>
  <c r="AJ267" i="55" s="1"/>
  <c r="R267" i="55"/>
  <c r="P238" i="55"/>
  <c r="AF238" i="55"/>
  <c r="F238" i="55"/>
  <c r="AH238" i="55"/>
  <c r="H238" i="55"/>
  <c r="J238" i="55"/>
  <c r="L238" i="55"/>
  <c r="N238" i="55"/>
  <c r="AL238" i="55"/>
  <c r="R185" i="55"/>
  <c r="AI185" i="55"/>
  <c r="T317" i="55"/>
  <c r="V317" i="55"/>
  <c r="X317" i="55"/>
  <c r="Z317" i="55"/>
  <c r="J274" i="55"/>
  <c r="AJ274" i="55"/>
  <c r="L274" i="55"/>
  <c r="AL274" i="55"/>
  <c r="N274" i="55"/>
  <c r="P274" i="55"/>
  <c r="AF274" i="55"/>
  <c r="AB370" i="55"/>
  <c r="N370" i="55"/>
  <c r="X369" i="55"/>
  <c r="J369" i="55"/>
  <c r="T368" i="55"/>
  <c r="AB366" i="55"/>
  <c r="N366" i="55"/>
  <c r="X365" i="55"/>
  <c r="J365" i="55"/>
  <c r="T364" i="55"/>
  <c r="AB362" i="55"/>
  <c r="N362" i="55"/>
  <c r="X361" i="55"/>
  <c r="T360" i="55"/>
  <c r="AB358" i="55"/>
  <c r="N358" i="55"/>
  <c r="X357" i="55"/>
  <c r="T356" i="55"/>
  <c r="AB354" i="55"/>
  <c r="N354" i="55"/>
  <c r="X353" i="55"/>
  <c r="T352" i="55"/>
  <c r="AB350" i="55"/>
  <c r="N350" i="55"/>
  <c r="X349" i="55"/>
  <c r="T348" i="55"/>
  <c r="N346" i="55"/>
  <c r="AI345" i="55"/>
  <c r="AJ345" i="55" s="1"/>
  <c r="H345" i="55"/>
  <c r="AF344" i="55"/>
  <c r="AL342" i="55"/>
  <c r="L342" i="55"/>
  <c r="AI341" i="55"/>
  <c r="AJ341" i="55" s="1"/>
  <c r="H341" i="55"/>
  <c r="L340" i="55"/>
  <c r="AD339" i="55"/>
  <c r="AF339" i="55"/>
  <c r="H337" i="55"/>
  <c r="J337" i="55"/>
  <c r="L337" i="55"/>
  <c r="AL337" i="55"/>
  <c r="F329" i="55"/>
  <c r="AH329" i="55"/>
  <c r="H329" i="55"/>
  <c r="J329" i="55"/>
  <c r="L329" i="55"/>
  <c r="AL329" i="55"/>
  <c r="J326" i="55"/>
  <c r="AJ326" i="55"/>
  <c r="L326" i="55"/>
  <c r="AL326" i="55"/>
  <c r="N326" i="55"/>
  <c r="P326" i="55"/>
  <c r="T325" i="55"/>
  <c r="V325" i="55"/>
  <c r="X325" i="55"/>
  <c r="Z325" i="55"/>
  <c r="AF321" i="55"/>
  <c r="F321" i="55"/>
  <c r="AH321" i="55"/>
  <c r="H321" i="55"/>
  <c r="J321" i="55"/>
  <c r="AJ321" i="55"/>
  <c r="L321" i="55"/>
  <c r="AL321" i="55"/>
  <c r="P321" i="55"/>
  <c r="AD317" i="55"/>
  <c r="AD309" i="55"/>
  <c r="Z303" i="55"/>
  <c r="AB303" i="55"/>
  <c r="AD303" i="55"/>
  <c r="T303" i="55"/>
  <c r="AF301" i="55"/>
  <c r="F301" i="55"/>
  <c r="AH301" i="55"/>
  <c r="H301" i="55"/>
  <c r="J301" i="55"/>
  <c r="N301" i="55"/>
  <c r="AF298" i="55"/>
  <c r="V298" i="55"/>
  <c r="X298" i="55"/>
  <c r="Z298" i="55"/>
  <c r="AB298" i="55"/>
  <c r="AD273" i="55"/>
  <c r="AL370" i="55"/>
  <c r="Z370" i="55"/>
  <c r="L370" i="55"/>
  <c r="AI369" i="55"/>
  <c r="AJ369" i="55" s="1"/>
  <c r="V369" i="55"/>
  <c r="AF368" i="55"/>
  <c r="AL366" i="55"/>
  <c r="Z366" i="55"/>
  <c r="L366" i="55"/>
  <c r="AI365" i="55"/>
  <c r="AJ365" i="55" s="1"/>
  <c r="V365" i="55"/>
  <c r="AF364" i="55"/>
  <c r="AL362" i="55"/>
  <c r="Z362" i="55"/>
  <c r="L362" i="55"/>
  <c r="AI361" i="55"/>
  <c r="AJ361" i="55" s="1"/>
  <c r="V361" i="55"/>
  <c r="AF360" i="55"/>
  <c r="AL358" i="55"/>
  <c r="Z358" i="55"/>
  <c r="L358" i="55"/>
  <c r="AI357" i="55"/>
  <c r="AJ357" i="55" s="1"/>
  <c r="V357" i="55"/>
  <c r="AF356" i="55"/>
  <c r="AL354" i="55"/>
  <c r="Z354" i="55"/>
  <c r="L354" i="55"/>
  <c r="AI353" i="55"/>
  <c r="AJ353" i="55" s="1"/>
  <c r="V353" i="55"/>
  <c r="AF352" i="55"/>
  <c r="AL350" i="55"/>
  <c r="Z350" i="55"/>
  <c r="L350" i="55"/>
  <c r="AI349" i="55"/>
  <c r="AJ349" i="55" s="1"/>
  <c r="V349" i="55"/>
  <c r="AF348" i="55"/>
  <c r="AL346" i="55"/>
  <c r="L346" i="55"/>
  <c r="AH345" i="55"/>
  <c r="F345" i="55"/>
  <c r="AB343" i="55"/>
  <c r="J342" i="55"/>
  <c r="AH341" i="55"/>
  <c r="F341" i="55"/>
  <c r="AI338" i="55"/>
  <c r="AJ338" i="55" s="1"/>
  <c r="N338" i="55"/>
  <c r="P338" i="55"/>
  <c r="AF325" i="55"/>
  <c r="F325" i="55"/>
  <c r="AH325" i="55"/>
  <c r="H325" i="55"/>
  <c r="J325" i="55"/>
  <c r="AJ325" i="55"/>
  <c r="L325" i="55"/>
  <c r="AL325" i="55"/>
  <c r="P325" i="55"/>
  <c r="R297" i="55"/>
  <c r="AI297" i="55"/>
  <c r="AD284" i="55"/>
  <c r="AF284" i="55"/>
  <c r="AI284" i="55"/>
  <c r="AJ284" i="55" s="1"/>
  <c r="AD280" i="55"/>
  <c r="AF280" i="55"/>
  <c r="AI280" i="55"/>
  <c r="AJ280" i="55" s="1"/>
  <c r="AD276" i="55"/>
  <c r="AF276" i="55"/>
  <c r="AI276" i="55"/>
  <c r="AJ276" i="55" s="1"/>
  <c r="AD255" i="55"/>
  <c r="AI255" i="55"/>
  <c r="AJ255" i="55" s="1"/>
  <c r="R204" i="55"/>
  <c r="AI204" i="55"/>
  <c r="T313" i="55"/>
  <c r="V313" i="55"/>
  <c r="X313" i="55"/>
  <c r="Z313" i="55"/>
  <c r="X370" i="55"/>
  <c r="J370" i="55"/>
  <c r="AH369" i="55"/>
  <c r="X366" i="55"/>
  <c r="J366" i="55"/>
  <c r="AH365" i="55"/>
  <c r="X362" i="55"/>
  <c r="J362" i="55"/>
  <c r="AH361" i="55"/>
  <c r="AB359" i="55"/>
  <c r="N359" i="55"/>
  <c r="X358" i="55"/>
  <c r="J358" i="55"/>
  <c r="AH357" i="55"/>
  <c r="AB355" i="55"/>
  <c r="N355" i="55"/>
  <c r="X354" i="55"/>
  <c r="J354" i="55"/>
  <c r="AH353" i="55"/>
  <c r="AB351" i="55"/>
  <c r="N351" i="55"/>
  <c r="X350" i="55"/>
  <c r="J350" i="55"/>
  <c r="AH349" i="55"/>
  <c r="AB347" i="55"/>
  <c r="N347" i="55"/>
  <c r="J346" i="55"/>
  <c r="AF345" i="55"/>
  <c r="P344" i="55"/>
  <c r="AL343" i="55"/>
  <c r="Z343" i="55"/>
  <c r="L343" i="55"/>
  <c r="AI342" i="55"/>
  <c r="AJ342" i="55" s="1"/>
  <c r="H342" i="55"/>
  <c r="AF341" i="55"/>
  <c r="T340" i="55"/>
  <c r="V340" i="55"/>
  <c r="AH338" i="55"/>
  <c r="AI337" i="55"/>
  <c r="AJ337" i="55" s="1"/>
  <c r="R337" i="55"/>
  <c r="AB329" i="55"/>
  <c r="T326" i="55"/>
  <c r="R318" i="55"/>
  <c r="AB317" i="55"/>
  <c r="AD316" i="55"/>
  <c r="AF316" i="55"/>
  <c r="AI316" i="55"/>
  <c r="AJ316" i="55" s="1"/>
  <c r="R314" i="55"/>
  <c r="AB313" i="55"/>
  <c r="AD312" i="55"/>
  <c r="AF312" i="55"/>
  <c r="AI312" i="55"/>
  <c r="AJ312" i="55" s="1"/>
  <c r="R310" i="55"/>
  <c r="AB309" i="55"/>
  <c r="AD308" i="55"/>
  <c r="AF308" i="55"/>
  <c r="AI308" i="55"/>
  <c r="AJ308" i="55" s="1"/>
  <c r="R306" i="55"/>
  <c r="F305" i="55"/>
  <c r="AH305" i="55"/>
  <c r="H305" i="55"/>
  <c r="J305" i="55"/>
  <c r="AJ305" i="55"/>
  <c r="L305" i="55"/>
  <c r="AL305" i="55"/>
  <c r="P305" i="55"/>
  <c r="X303" i="55"/>
  <c r="T298" i="55"/>
  <c r="AL297" i="55"/>
  <c r="AI286" i="55"/>
  <c r="AJ286" i="55" s="1"/>
  <c r="AI282" i="55"/>
  <c r="AJ282" i="55" s="1"/>
  <c r="AI278" i="55"/>
  <c r="R274" i="55"/>
  <c r="AB273" i="55"/>
  <c r="R223" i="55"/>
  <c r="AI223" i="55"/>
  <c r="AI370" i="55"/>
  <c r="AJ370" i="55" s="1"/>
  <c r="H370" i="55"/>
  <c r="AI366" i="55"/>
  <c r="AJ366" i="55" s="1"/>
  <c r="H366" i="55"/>
  <c r="AI362" i="55"/>
  <c r="AJ362" i="55" s="1"/>
  <c r="H362" i="55"/>
  <c r="AI358" i="55"/>
  <c r="AJ358" i="55" s="1"/>
  <c r="H358" i="55"/>
  <c r="AI354" i="55"/>
  <c r="AJ354" i="55" s="1"/>
  <c r="H354" i="55"/>
  <c r="AI350" i="55"/>
  <c r="AJ350" i="55" s="1"/>
  <c r="H350" i="55"/>
  <c r="AI346" i="55"/>
  <c r="AJ346" i="55" s="1"/>
  <c r="X343" i="55"/>
  <c r="F340" i="55"/>
  <c r="AH340" i="55"/>
  <c r="H340" i="55"/>
  <c r="AD328" i="55"/>
  <c r="AI328" i="55"/>
  <c r="AJ328" i="55" s="1"/>
  <c r="AD320" i="55"/>
  <c r="AF320" i="55"/>
  <c r="AI320" i="55"/>
  <c r="AJ320" i="55" s="1"/>
  <c r="H318" i="55"/>
  <c r="H314" i="55"/>
  <c r="H310" i="55"/>
  <c r="H306" i="55"/>
  <c r="V302" i="55"/>
  <c r="X302" i="55"/>
  <c r="Z302" i="55"/>
  <c r="AB302" i="55"/>
  <c r="H274" i="55"/>
  <c r="AI270" i="55"/>
  <c r="R270" i="55"/>
  <c r="AD214" i="55"/>
  <c r="AF214" i="55"/>
  <c r="AI214" i="55"/>
  <c r="AH370" i="55"/>
  <c r="F370" i="55"/>
  <c r="AH366" i="55"/>
  <c r="F366" i="55"/>
  <c r="AH362" i="55"/>
  <c r="F362" i="55"/>
  <c r="AH358" i="55"/>
  <c r="F358" i="55"/>
  <c r="AH354" i="55"/>
  <c r="F354" i="55"/>
  <c r="AJ351" i="55"/>
  <c r="AH350" i="55"/>
  <c r="F350" i="55"/>
  <c r="AJ347" i="55"/>
  <c r="AH346" i="55"/>
  <c r="P345" i="55"/>
  <c r="AL344" i="55"/>
  <c r="V343" i="55"/>
  <c r="P341" i="55"/>
  <c r="AL340" i="55"/>
  <c r="R340" i="55"/>
  <c r="AD338" i="55"/>
  <c r="L338" i="55"/>
  <c r="AF337" i="55"/>
  <c r="P337" i="55"/>
  <c r="AI329" i="55"/>
  <c r="AJ329" i="55" s="1"/>
  <c r="AB325" i="55"/>
  <c r="AD324" i="55"/>
  <c r="AF324" i="55"/>
  <c r="AI324" i="55"/>
  <c r="AJ324" i="55" s="1"/>
  <c r="H322" i="55"/>
  <c r="R321" i="55"/>
  <c r="F318" i="55"/>
  <c r="F314" i="55"/>
  <c r="F310" i="55"/>
  <c r="F306" i="55"/>
  <c r="AD302" i="55"/>
  <c r="R301" i="55"/>
  <c r="AI301" i="55"/>
  <c r="AJ301" i="55" s="1"/>
  <c r="AI298" i="55"/>
  <c r="J286" i="55"/>
  <c r="L286" i="55"/>
  <c r="AL286" i="55"/>
  <c r="N286" i="55"/>
  <c r="P286" i="55"/>
  <c r="AF286" i="55"/>
  <c r="T285" i="55"/>
  <c r="V285" i="55"/>
  <c r="X285" i="55"/>
  <c r="Z285" i="55"/>
  <c r="J282" i="55"/>
  <c r="L282" i="55"/>
  <c r="AL282" i="55"/>
  <c r="N282" i="55"/>
  <c r="P282" i="55"/>
  <c r="AF282" i="55"/>
  <c r="T281" i="55"/>
  <c r="V281" i="55"/>
  <c r="X281" i="55"/>
  <c r="Z281" i="55"/>
  <c r="J278" i="55"/>
  <c r="AJ278" i="55"/>
  <c r="L278" i="55"/>
  <c r="AL278" i="55"/>
  <c r="N278" i="55"/>
  <c r="P278" i="55"/>
  <c r="AF278" i="55"/>
  <c r="T277" i="55"/>
  <c r="V277" i="55"/>
  <c r="X277" i="55"/>
  <c r="Z277" i="55"/>
  <c r="AH274" i="55"/>
  <c r="F274" i="55"/>
  <c r="R268" i="55"/>
  <c r="AI268" i="55"/>
  <c r="AJ268" i="55" s="1"/>
  <c r="R226" i="55"/>
  <c r="AI226" i="55"/>
  <c r="AJ226" i="55" s="1"/>
  <c r="R325" i="55"/>
  <c r="AI322" i="55"/>
  <c r="AJ322" i="55" s="1"/>
  <c r="AH318" i="55"/>
  <c r="AH314" i="55"/>
  <c r="AH310" i="55"/>
  <c r="AH306" i="55"/>
  <c r="T302" i="55"/>
  <c r="Z299" i="55"/>
  <c r="AB299" i="55"/>
  <c r="AD299" i="55"/>
  <c r="T299" i="55"/>
  <c r="AF297" i="55"/>
  <c r="F297" i="55"/>
  <c r="AH297" i="55"/>
  <c r="H297" i="55"/>
  <c r="J297" i="55"/>
  <c r="N297" i="55"/>
  <c r="F285" i="55"/>
  <c r="AH285" i="55"/>
  <c r="H285" i="55"/>
  <c r="J285" i="55"/>
  <c r="AJ285" i="55"/>
  <c r="L285" i="55"/>
  <c r="AL285" i="55"/>
  <c r="P285" i="55"/>
  <c r="F281" i="55"/>
  <c r="AH281" i="55"/>
  <c r="H281" i="55"/>
  <c r="J281" i="55"/>
  <c r="AJ281" i="55"/>
  <c r="L281" i="55"/>
  <c r="AL281" i="55"/>
  <c r="P281" i="55"/>
  <c r="F277" i="55"/>
  <c r="AH277" i="55"/>
  <c r="H277" i="55"/>
  <c r="J277" i="55"/>
  <c r="AJ277" i="55"/>
  <c r="L277" i="55"/>
  <c r="AL277" i="55"/>
  <c r="P277" i="55"/>
  <c r="AF270" i="55"/>
  <c r="R246" i="55"/>
  <c r="AI246" i="55"/>
  <c r="AJ246" i="55" s="1"/>
  <c r="R242" i="55"/>
  <c r="AI242" i="55"/>
  <c r="F303" i="55"/>
  <c r="AH299" i="55"/>
  <c r="F299" i="55"/>
  <c r="V287" i="55"/>
  <c r="V283" i="55"/>
  <c r="V279" i="55"/>
  <c r="V275" i="55"/>
  <c r="AI271" i="55"/>
  <c r="AJ271" i="55" s="1"/>
  <c r="V271" i="55"/>
  <c r="P270" i="55"/>
  <c r="AJ269" i="55"/>
  <c r="F269" i="55"/>
  <c r="AH266" i="55"/>
  <c r="P266" i="55"/>
  <c r="AB264" i="55"/>
  <c r="P263" i="55"/>
  <c r="AF262" i="55"/>
  <c r="T261" i="55"/>
  <c r="AF231" i="55"/>
  <c r="H231" i="55"/>
  <c r="J231" i="55"/>
  <c r="L231" i="55"/>
  <c r="AL231" i="55"/>
  <c r="N231" i="55"/>
  <c r="V228" i="55"/>
  <c r="Z228" i="55"/>
  <c r="AB228" i="55"/>
  <c r="AD228" i="55"/>
  <c r="AD218" i="55"/>
  <c r="AF218" i="55"/>
  <c r="AI218" i="55"/>
  <c r="AJ218" i="55" s="1"/>
  <c r="R216" i="55"/>
  <c r="AD215" i="55"/>
  <c r="AI215" i="55"/>
  <c r="AJ215" i="55" s="1"/>
  <c r="P203" i="55"/>
  <c r="AF203" i="55"/>
  <c r="F203" i="55"/>
  <c r="AH203" i="55"/>
  <c r="H203" i="55"/>
  <c r="J203" i="55"/>
  <c r="P265" i="55"/>
  <c r="AF265" i="55"/>
  <c r="X256" i="55"/>
  <c r="AB256" i="55"/>
  <c r="T255" i="55"/>
  <c r="X255" i="55"/>
  <c r="T254" i="55"/>
  <c r="X254" i="55"/>
  <c r="V244" i="55"/>
  <c r="Z244" i="55"/>
  <c r="AD244" i="55"/>
  <c r="AF235" i="55"/>
  <c r="H235" i="55"/>
  <c r="J235" i="55"/>
  <c r="L235" i="55"/>
  <c r="AL235" i="55"/>
  <c r="N235" i="55"/>
  <c r="R230" i="55"/>
  <c r="AI230" i="55"/>
  <c r="AJ230" i="55" s="1"/>
  <c r="AD219" i="55"/>
  <c r="AI219" i="55"/>
  <c r="AJ219" i="55" s="1"/>
  <c r="P193" i="55"/>
  <c r="AF193" i="55"/>
  <c r="H193" i="55"/>
  <c r="J193" i="55"/>
  <c r="F193" i="55"/>
  <c r="L193" i="55"/>
  <c r="N193" i="55"/>
  <c r="AH193" i="55"/>
  <c r="AL193" i="55"/>
  <c r="AI272" i="55"/>
  <c r="AJ272" i="55" s="1"/>
  <c r="L270" i="55"/>
  <c r="L266" i="55"/>
  <c r="AH265" i="55"/>
  <c r="R265" i="55"/>
  <c r="X260" i="55"/>
  <c r="AB260" i="55"/>
  <c r="T259" i="55"/>
  <c r="X259" i="55"/>
  <c r="T256" i="55"/>
  <c r="J256" i="55"/>
  <c r="N256" i="55"/>
  <c r="N289" i="55" s="1"/>
  <c r="V255" i="55"/>
  <c r="F255" i="55"/>
  <c r="AH255" i="55"/>
  <c r="J255" i="55"/>
  <c r="X244" i="55"/>
  <c r="R243" i="55"/>
  <c r="AI243" i="55"/>
  <c r="AJ243" i="55" s="1"/>
  <c r="AF239" i="55"/>
  <c r="H239" i="55"/>
  <c r="J239" i="55"/>
  <c r="AJ239" i="55"/>
  <c r="L239" i="55"/>
  <c r="AL239" i="55"/>
  <c r="N239" i="55"/>
  <c r="AL234" i="55"/>
  <c r="R234" i="55"/>
  <c r="AI234" i="55"/>
  <c r="V232" i="55"/>
  <c r="Z232" i="55"/>
  <c r="AB232" i="55"/>
  <c r="AD232" i="55"/>
  <c r="AH227" i="55"/>
  <c r="R227" i="55"/>
  <c r="AI227" i="55"/>
  <c r="AJ227" i="55" s="1"/>
  <c r="T215" i="55"/>
  <c r="V215" i="55"/>
  <c r="X215" i="55"/>
  <c r="Z215" i="55"/>
  <c r="AD163" i="55"/>
  <c r="AF163" i="55"/>
  <c r="AI163" i="55"/>
  <c r="AJ163" i="55" s="1"/>
  <c r="AH328" i="55"/>
  <c r="F328" i="55"/>
  <c r="AH324" i="55"/>
  <c r="AB322" i="55"/>
  <c r="AH320" i="55"/>
  <c r="AB318" i="55"/>
  <c r="AH316" i="55"/>
  <c r="AB314" i="55"/>
  <c r="AH312" i="55"/>
  <c r="AB310" i="55"/>
  <c r="AH308" i="55"/>
  <c r="AB306" i="55"/>
  <c r="AF304" i="55"/>
  <c r="P303" i="55"/>
  <c r="AL302" i="55"/>
  <c r="L302" i="55"/>
  <c r="AF300" i="55"/>
  <c r="P299" i="55"/>
  <c r="AL298" i="55"/>
  <c r="L298" i="55"/>
  <c r="AF296" i="55"/>
  <c r="AB286" i="55"/>
  <c r="AB282" i="55"/>
  <c r="AB278" i="55"/>
  <c r="AB274" i="55"/>
  <c r="J270" i="55"/>
  <c r="P269" i="55"/>
  <c r="X268" i="55"/>
  <c r="J266" i="55"/>
  <c r="N265" i="55"/>
  <c r="T264" i="55"/>
  <c r="L264" i="55"/>
  <c r="AL264" i="55"/>
  <c r="P264" i="55"/>
  <c r="AF261" i="55"/>
  <c r="T260" i="55"/>
  <c r="J260" i="55"/>
  <c r="AJ260" i="55"/>
  <c r="N260" i="55"/>
  <c r="V259" i="55"/>
  <c r="F259" i="55"/>
  <c r="AH259" i="55"/>
  <c r="J259" i="55"/>
  <c r="AJ259" i="55"/>
  <c r="X258" i="55"/>
  <c r="AD257" i="55"/>
  <c r="AI256" i="55"/>
  <c r="AJ256" i="55" s="1"/>
  <c r="AL255" i="55"/>
  <c r="T244" i="55"/>
  <c r="AH243" i="55"/>
  <c r="P243" i="55"/>
  <c r="P242" i="55"/>
  <c r="AF242" i="55"/>
  <c r="F242" i="55"/>
  <c r="AH242" i="55"/>
  <c r="H242" i="55"/>
  <c r="J242" i="55"/>
  <c r="AJ242" i="55"/>
  <c r="R238" i="55"/>
  <c r="AI238" i="55"/>
  <c r="AJ238" i="55" s="1"/>
  <c r="V236" i="55"/>
  <c r="Z236" i="55"/>
  <c r="AB236" i="55"/>
  <c r="AD236" i="55"/>
  <c r="N234" i="55"/>
  <c r="X232" i="55"/>
  <c r="P227" i="55"/>
  <c r="P226" i="55"/>
  <c r="AF226" i="55"/>
  <c r="F226" i="55"/>
  <c r="AH226" i="55"/>
  <c r="H226" i="55"/>
  <c r="J226" i="55"/>
  <c r="AF223" i="55"/>
  <c r="H223" i="55"/>
  <c r="J223" i="55"/>
  <c r="AJ223" i="55"/>
  <c r="L223" i="55"/>
  <c r="AL223" i="55"/>
  <c r="N223" i="55"/>
  <c r="T219" i="55"/>
  <c r="V219" i="55"/>
  <c r="X219" i="55"/>
  <c r="Z219" i="55"/>
  <c r="AI216" i="55"/>
  <c r="AJ216" i="55" s="1"/>
  <c r="T216" i="55"/>
  <c r="X216" i="55"/>
  <c r="Z216" i="55"/>
  <c r="AB216" i="55"/>
  <c r="AF204" i="55"/>
  <c r="H204" i="55"/>
  <c r="J204" i="55"/>
  <c r="AJ204" i="55"/>
  <c r="L204" i="55"/>
  <c r="AL204" i="55"/>
  <c r="N204" i="55"/>
  <c r="Z322" i="55"/>
  <c r="Z318" i="55"/>
  <c r="Z314" i="55"/>
  <c r="Z310" i="55"/>
  <c r="Z306" i="55"/>
  <c r="N303" i="55"/>
  <c r="AJ302" i="55"/>
  <c r="J302" i="55"/>
  <c r="N299" i="55"/>
  <c r="AJ298" i="55"/>
  <c r="J298" i="55"/>
  <c r="Z286" i="55"/>
  <c r="Z282" i="55"/>
  <c r="Z278" i="55"/>
  <c r="AF272" i="55"/>
  <c r="AL270" i="55"/>
  <c r="F270" i="55"/>
  <c r="N269" i="55"/>
  <c r="V267" i="55"/>
  <c r="Z267" i="55"/>
  <c r="L265" i="55"/>
  <c r="H263" i="55"/>
  <c r="L263" i="55"/>
  <c r="AL263" i="55"/>
  <c r="AD261" i="55"/>
  <c r="AH256" i="55"/>
  <c r="AI254" i="55"/>
  <c r="L245" i="55"/>
  <c r="AL245" i="55"/>
  <c r="P245" i="55"/>
  <c r="AF245" i="55"/>
  <c r="F245" i="55"/>
  <c r="T232" i="55"/>
  <c r="R231" i="55"/>
  <c r="AI231" i="55"/>
  <c r="AJ231" i="55" s="1"/>
  <c r="T220" i="55"/>
  <c r="X220" i="55"/>
  <c r="Z220" i="55"/>
  <c r="AB220" i="55"/>
  <c r="F216" i="55"/>
  <c r="AH216" i="55"/>
  <c r="J216" i="55"/>
  <c r="L216" i="55"/>
  <c r="AL216" i="55"/>
  <c r="N216" i="55"/>
  <c r="P216" i="55"/>
  <c r="R203" i="55"/>
  <c r="AI203" i="55"/>
  <c r="AJ203" i="55" s="1"/>
  <c r="P197" i="55"/>
  <c r="AF197" i="55"/>
  <c r="F197" i="55"/>
  <c r="AL197" i="55"/>
  <c r="H197" i="55"/>
  <c r="J197" i="55"/>
  <c r="L197" i="55"/>
  <c r="N197" i="55"/>
  <c r="AH197" i="55"/>
  <c r="AL303" i="55"/>
  <c r="AL299" i="55"/>
  <c r="AJ270" i="55"/>
  <c r="L269" i="55"/>
  <c r="T268" i="55"/>
  <c r="L268" i="55"/>
  <c r="P268" i="55"/>
  <c r="T267" i="55"/>
  <c r="H267" i="55"/>
  <c r="L267" i="55"/>
  <c r="AL267" i="55"/>
  <c r="J265" i="55"/>
  <c r="AF264" i="55"/>
  <c r="AH263" i="55"/>
  <c r="Z261" i="55"/>
  <c r="AH260" i="55"/>
  <c r="X257" i="55"/>
  <c r="AF256" i="55"/>
  <c r="P256" i="55"/>
  <c r="AF255" i="55"/>
  <c r="P255" i="55"/>
  <c r="AF254" i="55"/>
  <c r="P246" i="55"/>
  <c r="AF246" i="55"/>
  <c r="H246" i="55"/>
  <c r="V240" i="55"/>
  <c r="Z240" i="55"/>
  <c r="AB240" i="55"/>
  <c r="AD240" i="55"/>
  <c r="AH235" i="55"/>
  <c r="R235" i="55"/>
  <c r="AI235" i="55"/>
  <c r="AJ235" i="55" s="1"/>
  <c r="P231" i="55"/>
  <c r="P230" i="55"/>
  <c r="AF230" i="55"/>
  <c r="F230" i="55"/>
  <c r="AH230" i="55"/>
  <c r="H230" i="55"/>
  <c r="J230" i="55"/>
  <c r="V224" i="55"/>
  <c r="Z224" i="55"/>
  <c r="AB224" i="55"/>
  <c r="AD224" i="55"/>
  <c r="AF220" i="55"/>
  <c r="F220" i="55"/>
  <c r="AH220" i="55"/>
  <c r="J220" i="55"/>
  <c r="AJ220" i="55"/>
  <c r="L220" i="55"/>
  <c r="AL220" i="55"/>
  <c r="N220" i="55"/>
  <c r="P220" i="55"/>
  <c r="V205" i="55"/>
  <c r="Z205" i="55"/>
  <c r="AB205" i="55"/>
  <c r="N203" i="55"/>
  <c r="V201" i="55"/>
  <c r="Z201" i="55"/>
  <c r="AB201" i="55"/>
  <c r="R182" i="55"/>
  <c r="AI182" i="55"/>
  <c r="AD174" i="55"/>
  <c r="AI174" i="55"/>
  <c r="AJ174" i="55" s="1"/>
  <c r="AF174" i="55"/>
  <c r="AF266" i="55"/>
  <c r="H266" i="55"/>
  <c r="H265" i="55"/>
  <c r="X261" i="55"/>
  <c r="AD254" i="55"/>
  <c r="AF243" i="55"/>
  <c r="H243" i="55"/>
  <c r="J243" i="55"/>
  <c r="L243" i="55"/>
  <c r="AL243" i="55"/>
  <c r="N243" i="55"/>
  <c r="R239" i="55"/>
  <c r="AI239" i="55"/>
  <c r="P235" i="55"/>
  <c r="P234" i="55"/>
  <c r="AF234" i="55"/>
  <c r="F234" i="55"/>
  <c r="AH234" i="55"/>
  <c r="H234" i="55"/>
  <c r="J234" i="55"/>
  <c r="AJ234" i="55"/>
  <c r="AF227" i="55"/>
  <c r="H227" i="55"/>
  <c r="J227" i="55"/>
  <c r="L227" i="55"/>
  <c r="AL227" i="55"/>
  <c r="N227" i="55"/>
  <c r="R222" i="55"/>
  <c r="AI222" i="55"/>
  <c r="AJ222" i="55" s="1"/>
  <c r="AD145" i="55"/>
  <c r="AF145" i="55"/>
  <c r="AI145" i="55"/>
  <c r="AJ145" i="55" s="1"/>
  <c r="AH241" i="55"/>
  <c r="F241" i="55"/>
  <c r="F229" i="55"/>
  <c r="AH225" i="55"/>
  <c r="F225" i="55"/>
  <c r="AF221" i="55"/>
  <c r="V218" i="55"/>
  <c r="AF217" i="55"/>
  <c r="V214" i="55"/>
  <c r="AF213" i="55"/>
  <c r="F202" i="55"/>
  <c r="L198" i="55"/>
  <c r="R197" i="55"/>
  <c r="V195" i="55"/>
  <c r="Z195" i="55"/>
  <c r="AF194" i="55"/>
  <c r="H194" i="55"/>
  <c r="L194" i="55"/>
  <c r="N194" i="55"/>
  <c r="AF190" i="55"/>
  <c r="H190" i="55"/>
  <c r="J190" i="55"/>
  <c r="L190" i="55"/>
  <c r="AL190" i="55"/>
  <c r="N190" i="55"/>
  <c r="V187" i="55"/>
  <c r="Z187" i="55"/>
  <c r="AB187" i="55"/>
  <c r="AD187" i="55"/>
  <c r="AD177" i="55"/>
  <c r="AF177" i="55"/>
  <c r="AI177" i="55"/>
  <c r="AJ177" i="55" s="1"/>
  <c r="X161" i="55"/>
  <c r="AB161" i="55"/>
  <c r="T161" i="55"/>
  <c r="Z161" i="55"/>
  <c r="AF161" i="55"/>
  <c r="T159" i="55"/>
  <c r="X159" i="55"/>
  <c r="V159" i="55"/>
  <c r="AB159" i="55"/>
  <c r="AF159" i="55"/>
  <c r="AD157" i="55"/>
  <c r="AI157" i="55"/>
  <c r="AJ157" i="55" s="1"/>
  <c r="AD154" i="55"/>
  <c r="R148" i="55"/>
  <c r="AD147" i="55"/>
  <c r="AF147" i="55"/>
  <c r="AI121" i="55"/>
  <c r="R121" i="55"/>
  <c r="P244" i="55"/>
  <c r="AF241" i="55"/>
  <c r="P240" i="55"/>
  <c r="AF237" i="55"/>
  <c r="P236" i="55"/>
  <c r="AF233" i="55"/>
  <c r="P232" i="55"/>
  <c r="AF229" i="55"/>
  <c r="P228" i="55"/>
  <c r="AF225" i="55"/>
  <c r="P224" i="55"/>
  <c r="T218" i="55"/>
  <c r="T214" i="55"/>
  <c r="J198" i="55"/>
  <c r="L196" i="55"/>
  <c r="AL196" i="55"/>
  <c r="P196" i="55"/>
  <c r="H195" i="55"/>
  <c r="L195" i="55"/>
  <c r="AL195" i="55"/>
  <c r="R189" i="55"/>
  <c r="AI189" i="55"/>
  <c r="AD178" i="55"/>
  <c r="AI178" i="55"/>
  <c r="AJ178" i="55" s="1"/>
  <c r="T174" i="55"/>
  <c r="V174" i="55"/>
  <c r="X174" i="55"/>
  <c r="Z174" i="55"/>
  <c r="AB162" i="55"/>
  <c r="T162" i="55"/>
  <c r="V162" i="55"/>
  <c r="Z162" i="55"/>
  <c r="AF162" i="55"/>
  <c r="T160" i="55"/>
  <c r="X160" i="55"/>
  <c r="AB160" i="55"/>
  <c r="Z160" i="55"/>
  <c r="AF160" i="55"/>
  <c r="AB154" i="55"/>
  <c r="T154" i="55"/>
  <c r="Z154" i="55"/>
  <c r="AF154" i="55"/>
  <c r="AI140" i="55"/>
  <c r="R140" i="55"/>
  <c r="T121" i="55"/>
  <c r="V121" i="55"/>
  <c r="X121" i="55"/>
  <c r="AB121" i="55"/>
  <c r="Z121" i="55"/>
  <c r="AD121" i="55"/>
  <c r="V199" i="55"/>
  <c r="Z199" i="55"/>
  <c r="AH196" i="55"/>
  <c r="R196" i="55"/>
  <c r="R195" i="55"/>
  <c r="R193" i="55"/>
  <c r="AI193" i="55"/>
  <c r="AJ193" i="55" s="1"/>
  <c r="V191" i="55"/>
  <c r="Z191" i="55"/>
  <c r="AB191" i="55"/>
  <c r="AH186" i="55"/>
  <c r="R186" i="55"/>
  <c r="AI186" i="55"/>
  <c r="AJ186" i="55" s="1"/>
  <c r="T175" i="55"/>
  <c r="X175" i="55"/>
  <c r="Z175" i="55"/>
  <c r="AB175" i="55"/>
  <c r="AD164" i="55"/>
  <c r="AI164" i="55"/>
  <c r="AJ164" i="55" s="1"/>
  <c r="X157" i="55"/>
  <c r="AB157" i="55"/>
  <c r="Z157" i="55"/>
  <c r="AF157" i="55"/>
  <c r="R134" i="55"/>
  <c r="AI134" i="55"/>
  <c r="AJ134" i="55" s="1"/>
  <c r="F121" i="55"/>
  <c r="AH121" i="55"/>
  <c r="H121" i="55"/>
  <c r="J121" i="55"/>
  <c r="AJ121" i="55"/>
  <c r="N121" i="55"/>
  <c r="P121" i="55"/>
  <c r="L121" i="55"/>
  <c r="AH262" i="55"/>
  <c r="AH258" i="55"/>
  <c r="AH254" i="55"/>
  <c r="AL244" i="55"/>
  <c r="L244" i="55"/>
  <c r="P241" i="55"/>
  <c r="AL240" i="55"/>
  <c r="L240" i="55"/>
  <c r="P237" i="55"/>
  <c r="AL236" i="55"/>
  <c r="L236" i="55"/>
  <c r="P233" i="55"/>
  <c r="AL232" i="55"/>
  <c r="L232" i="55"/>
  <c r="P229" i="55"/>
  <c r="AL228" i="55"/>
  <c r="L228" i="55"/>
  <c r="P225" i="55"/>
  <c r="AL224" i="55"/>
  <c r="L224" i="55"/>
  <c r="AB221" i="55"/>
  <c r="N221" i="55"/>
  <c r="AB217" i="55"/>
  <c r="N217" i="55"/>
  <c r="AB213" i="55"/>
  <c r="N213" i="55"/>
  <c r="AL205" i="55"/>
  <c r="L205" i="55"/>
  <c r="P202" i="55"/>
  <c r="AL201" i="55"/>
  <c r="L201" i="55"/>
  <c r="T200" i="55"/>
  <c r="L200" i="55"/>
  <c r="P200" i="55"/>
  <c r="T199" i="55"/>
  <c r="H199" i="55"/>
  <c r="L199" i="55"/>
  <c r="AL199" i="55"/>
  <c r="AF196" i="55"/>
  <c r="AH195" i="55"/>
  <c r="AI195" i="55"/>
  <c r="AJ195" i="55" s="1"/>
  <c r="R194" i="55"/>
  <c r="AI194" i="55"/>
  <c r="AJ194" i="55" s="1"/>
  <c r="T191" i="55"/>
  <c r="P186" i="55"/>
  <c r="P185" i="55"/>
  <c r="AF185" i="55"/>
  <c r="F185" i="55"/>
  <c r="AH185" i="55"/>
  <c r="H185" i="55"/>
  <c r="J185" i="55"/>
  <c r="AJ185" i="55"/>
  <c r="AF182" i="55"/>
  <c r="H182" i="55"/>
  <c r="J182" i="55"/>
  <c r="AJ182" i="55"/>
  <c r="L182" i="55"/>
  <c r="AL182" i="55"/>
  <c r="N182" i="55"/>
  <c r="T178" i="55"/>
  <c r="V178" i="55"/>
  <c r="X178" i="55"/>
  <c r="Z178" i="55"/>
  <c r="AF175" i="55"/>
  <c r="F175" i="55"/>
  <c r="AH175" i="55"/>
  <c r="J175" i="55"/>
  <c r="AJ175" i="55"/>
  <c r="L175" i="55"/>
  <c r="AL175" i="55"/>
  <c r="N175" i="55"/>
  <c r="P175" i="55"/>
  <c r="AD160" i="55"/>
  <c r="AI160" i="55"/>
  <c r="AJ160" i="55" s="1"/>
  <c r="AD158" i="55"/>
  <c r="AI158" i="55"/>
  <c r="AJ158" i="55" s="1"/>
  <c r="F156" i="55"/>
  <c r="AH156" i="55"/>
  <c r="J156" i="55"/>
  <c r="AJ156" i="55"/>
  <c r="N156" i="55"/>
  <c r="L156" i="55"/>
  <c r="AF156" i="55"/>
  <c r="P156" i="55"/>
  <c r="AL156" i="55"/>
  <c r="L138" i="55"/>
  <c r="AL138" i="55"/>
  <c r="N138" i="55"/>
  <c r="P138" i="55"/>
  <c r="AF138" i="55"/>
  <c r="F138" i="55"/>
  <c r="AH138" i="55"/>
  <c r="H138" i="55"/>
  <c r="J138" i="55"/>
  <c r="AF136" i="55"/>
  <c r="F136" i="55"/>
  <c r="AH136" i="55"/>
  <c r="H136" i="55"/>
  <c r="L136" i="55"/>
  <c r="AL136" i="55"/>
  <c r="N136" i="55"/>
  <c r="J136" i="55"/>
  <c r="AF198" i="55"/>
  <c r="H198" i="55"/>
  <c r="AF195" i="55"/>
  <c r="R190" i="55"/>
  <c r="AI190" i="55"/>
  <c r="AJ190" i="55" s="1"/>
  <c r="T179" i="55"/>
  <c r="X179" i="55"/>
  <c r="Z179" i="55"/>
  <c r="AB179" i="55"/>
  <c r="AB158" i="55"/>
  <c r="T158" i="55"/>
  <c r="Z158" i="55"/>
  <c r="AF158" i="55"/>
  <c r="AD141" i="55"/>
  <c r="AF141" i="55"/>
  <c r="AI141" i="55"/>
  <c r="AJ141" i="55" s="1"/>
  <c r="AD132" i="55"/>
  <c r="AL241" i="55"/>
  <c r="AL237" i="55"/>
  <c r="AL233" i="55"/>
  <c r="AL229" i="55"/>
  <c r="AL225" i="55"/>
  <c r="AJ221" i="55"/>
  <c r="AJ217" i="55"/>
  <c r="AJ213" i="55"/>
  <c r="AL202" i="55"/>
  <c r="AF200" i="55"/>
  <c r="AH199" i="55"/>
  <c r="AI199" i="55"/>
  <c r="AJ199" i="55" s="1"/>
  <c r="R198" i="55"/>
  <c r="AI198" i="55"/>
  <c r="AJ198" i="55" s="1"/>
  <c r="J196" i="55"/>
  <c r="N195" i="55"/>
  <c r="J194" i="55"/>
  <c r="P190" i="55"/>
  <c r="P189" i="55"/>
  <c r="AF189" i="55"/>
  <c r="F189" i="55"/>
  <c r="AH189" i="55"/>
  <c r="H189" i="55"/>
  <c r="J189" i="55"/>
  <c r="AJ189" i="55"/>
  <c r="V183" i="55"/>
  <c r="Z183" i="55"/>
  <c r="AB183" i="55"/>
  <c r="AD183" i="55"/>
  <c r="R181" i="55"/>
  <c r="AI181" i="55"/>
  <c r="AJ181" i="55" s="1"/>
  <c r="AF179" i="55"/>
  <c r="F179" i="55"/>
  <c r="AH179" i="55"/>
  <c r="J179" i="55"/>
  <c r="AJ179" i="55"/>
  <c r="L179" i="55"/>
  <c r="AL179" i="55"/>
  <c r="N179" i="55"/>
  <c r="P179" i="55"/>
  <c r="V158" i="55"/>
  <c r="AD153" i="55"/>
  <c r="AF153" i="55"/>
  <c r="AI153" i="55"/>
  <c r="AJ153" i="55" s="1"/>
  <c r="AI152" i="55"/>
  <c r="R152" i="55"/>
  <c r="AF132" i="55"/>
  <c r="F132" i="55"/>
  <c r="AH132" i="55"/>
  <c r="H132" i="55"/>
  <c r="L132" i="55"/>
  <c r="AL132" i="55"/>
  <c r="N132" i="55"/>
  <c r="P132" i="55"/>
  <c r="AL121" i="55"/>
  <c r="AF186" i="55"/>
  <c r="H186" i="55"/>
  <c r="J186" i="55"/>
  <c r="L186" i="55"/>
  <c r="AL186" i="55"/>
  <c r="N186" i="55"/>
  <c r="AD173" i="55"/>
  <c r="AF173" i="55"/>
  <c r="AI173" i="55"/>
  <c r="AD143" i="55"/>
  <c r="AF143" i="55"/>
  <c r="AI143" i="55"/>
  <c r="AJ143" i="55" s="1"/>
  <c r="T117" i="55"/>
  <c r="V117" i="55"/>
  <c r="X117" i="55"/>
  <c r="Z117" i="55"/>
  <c r="AB117" i="55"/>
  <c r="AD117" i="55"/>
  <c r="AH192" i="55"/>
  <c r="F192" i="55"/>
  <c r="AH188" i="55"/>
  <c r="F188" i="55"/>
  <c r="AH184" i="55"/>
  <c r="F184" i="55"/>
  <c r="AF180" i="55"/>
  <c r="V177" i="55"/>
  <c r="AF176" i="55"/>
  <c r="V173" i="55"/>
  <c r="AF172" i="55"/>
  <c r="T164" i="55"/>
  <c r="AB164" i="55"/>
  <c r="R156" i="55"/>
  <c r="T152" i="55"/>
  <c r="V152" i="55"/>
  <c r="X152" i="55"/>
  <c r="AB152" i="55"/>
  <c r="AB150" i="55"/>
  <c r="T150" i="55"/>
  <c r="V150" i="55"/>
  <c r="F140" i="55"/>
  <c r="AH140" i="55"/>
  <c r="H140" i="55"/>
  <c r="J140" i="55"/>
  <c r="AJ140" i="55"/>
  <c r="N140" i="55"/>
  <c r="P140" i="55"/>
  <c r="R138" i="55"/>
  <c r="V133" i="55"/>
  <c r="X133" i="55"/>
  <c r="Z133" i="55"/>
  <c r="AD133" i="55"/>
  <c r="AD116" i="55"/>
  <c r="AF116" i="55"/>
  <c r="AI116" i="55"/>
  <c r="AJ116" i="55" s="1"/>
  <c r="AF192" i="55"/>
  <c r="AF188" i="55"/>
  <c r="AF184" i="55"/>
  <c r="P183" i="55"/>
  <c r="T177" i="55"/>
  <c r="T173" i="55"/>
  <c r="F164" i="55"/>
  <c r="AH164" i="55"/>
  <c r="N164" i="55"/>
  <c r="F152" i="55"/>
  <c r="AH152" i="55"/>
  <c r="H152" i="55"/>
  <c r="J152" i="55"/>
  <c r="AJ152" i="55"/>
  <c r="N152" i="55"/>
  <c r="P152" i="55"/>
  <c r="T148" i="55"/>
  <c r="V148" i="55"/>
  <c r="X148" i="55"/>
  <c r="AB148" i="55"/>
  <c r="AB146" i="55"/>
  <c r="T146" i="55"/>
  <c r="V146" i="55"/>
  <c r="AI138" i="55"/>
  <c r="AJ138" i="55" s="1"/>
  <c r="V137" i="55"/>
  <c r="X137" i="55"/>
  <c r="Z137" i="55"/>
  <c r="AD137" i="55"/>
  <c r="T133" i="55"/>
  <c r="T113" i="55"/>
  <c r="V113" i="55"/>
  <c r="X113" i="55"/>
  <c r="Z113" i="55"/>
  <c r="AB113" i="55"/>
  <c r="AD108" i="55"/>
  <c r="AF108" i="55"/>
  <c r="AI108" i="55"/>
  <c r="AJ108" i="55" s="1"/>
  <c r="T105" i="55"/>
  <c r="V105" i="55"/>
  <c r="X105" i="55"/>
  <c r="Z105" i="55"/>
  <c r="AB105" i="55"/>
  <c r="AD105" i="55"/>
  <c r="AD161" i="55"/>
  <c r="AD159" i="55"/>
  <c r="AD155" i="55"/>
  <c r="AF155" i="55"/>
  <c r="AD152" i="55"/>
  <c r="AF148" i="55"/>
  <c r="F148" i="55"/>
  <c r="AH148" i="55"/>
  <c r="H148" i="55"/>
  <c r="J148" i="55"/>
  <c r="AJ148" i="55"/>
  <c r="N148" i="55"/>
  <c r="P148" i="55"/>
  <c r="X146" i="55"/>
  <c r="T144" i="55"/>
  <c r="V144" i="55"/>
  <c r="X144" i="55"/>
  <c r="AB144" i="55"/>
  <c r="AB142" i="55"/>
  <c r="T142" i="55"/>
  <c r="V142" i="55"/>
  <c r="T137" i="55"/>
  <c r="R132" i="55"/>
  <c r="AI132" i="55"/>
  <c r="AD122" i="55"/>
  <c r="AF122" i="55"/>
  <c r="AD120" i="55"/>
  <c r="AF120" i="55"/>
  <c r="AI120" i="55"/>
  <c r="AJ120" i="55" s="1"/>
  <c r="F113" i="55"/>
  <c r="AH113" i="55"/>
  <c r="H113" i="55"/>
  <c r="J113" i="55"/>
  <c r="AJ113" i="55"/>
  <c r="L113" i="55"/>
  <c r="AL113" i="55"/>
  <c r="N113" i="55"/>
  <c r="P113" i="55"/>
  <c r="P192" i="55"/>
  <c r="AL191" i="55"/>
  <c r="L191" i="55"/>
  <c r="P188" i="55"/>
  <c r="AL187" i="55"/>
  <c r="L187" i="55"/>
  <c r="P184" i="55"/>
  <c r="AL183" i="55"/>
  <c r="L183" i="55"/>
  <c r="AB180" i="55"/>
  <c r="N180" i="55"/>
  <c r="AB176" i="55"/>
  <c r="N176" i="55"/>
  <c r="AB172" i="55"/>
  <c r="N172" i="55"/>
  <c r="AD148" i="55"/>
  <c r="AF144" i="55"/>
  <c r="F144" i="55"/>
  <c r="AH144" i="55"/>
  <c r="H144" i="55"/>
  <c r="J144" i="55"/>
  <c r="N144" i="55"/>
  <c r="P144" i="55"/>
  <c r="X142" i="55"/>
  <c r="R136" i="55"/>
  <c r="AI136" i="55"/>
  <c r="AJ136" i="55" s="1"/>
  <c r="L134" i="55"/>
  <c r="AL134" i="55"/>
  <c r="N134" i="55"/>
  <c r="P134" i="55"/>
  <c r="AF134" i="55"/>
  <c r="F134" i="55"/>
  <c r="AH134" i="55"/>
  <c r="AL192" i="55"/>
  <c r="AL188" i="55"/>
  <c r="AL184" i="55"/>
  <c r="AJ180" i="55"/>
  <c r="AJ176" i="55"/>
  <c r="AJ172" i="55"/>
  <c r="L164" i="55"/>
  <c r="F160" i="55"/>
  <c r="AH160" i="55"/>
  <c r="J160" i="55"/>
  <c r="N160" i="55"/>
  <c r="T156" i="55"/>
  <c r="X156" i="55"/>
  <c r="AB156" i="55"/>
  <c r="AD151" i="55"/>
  <c r="AF151" i="55"/>
  <c r="AD149" i="55"/>
  <c r="AF149" i="55"/>
  <c r="Z148" i="55"/>
  <c r="AF140" i="55"/>
  <c r="AB123" i="55"/>
  <c r="T123" i="55"/>
  <c r="V123" i="55"/>
  <c r="F117" i="55"/>
  <c r="AH117" i="55"/>
  <c r="H117" i="55"/>
  <c r="J117" i="55"/>
  <c r="AJ117" i="55"/>
  <c r="L117" i="55"/>
  <c r="AL117" i="55"/>
  <c r="N117" i="55"/>
  <c r="P117" i="55"/>
  <c r="AD113" i="55"/>
  <c r="AD112" i="55"/>
  <c r="AF112" i="55"/>
  <c r="AI112" i="55"/>
  <c r="AJ112" i="55" s="1"/>
  <c r="T109" i="55"/>
  <c r="V109" i="55"/>
  <c r="X109" i="55"/>
  <c r="Z109" i="55"/>
  <c r="AB109" i="55"/>
  <c r="AD109" i="55"/>
  <c r="AF105" i="55"/>
  <c r="AD104" i="55"/>
  <c r="AF104" i="55"/>
  <c r="AI104" i="55"/>
  <c r="AJ104" i="55" s="1"/>
  <c r="F93" i="55"/>
  <c r="AH93" i="55"/>
  <c r="L93" i="55"/>
  <c r="AL93" i="55"/>
  <c r="N93" i="55"/>
  <c r="P93" i="55"/>
  <c r="T81" i="55"/>
  <c r="AB81" i="55"/>
  <c r="R39" i="55"/>
  <c r="AD101" i="55"/>
  <c r="R91" i="55"/>
  <c r="AI91" i="55"/>
  <c r="AD81" i="55"/>
  <c r="F81" i="55"/>
  <c r="L81" i="55"/>
  <c r="N81" i="55"/>
  <c r="P81" i="55"/>
  <c r="AH70" i="55"/>
  <c r="F70" i="55"/>
  <c r="H70" i="55"/>
  <c r="J70" i="55"/>
  <c r="AL70" i="55"/>
  <c r="L70" i="55"/>
  <c r="N70" i="55"/>
  <c r="J139" i="55"/>
  <c r="J135" i="55"/>
  <c r="X131" i="55"/>
  <c r="J131" i="55"/>
  <c r="V119" i="55"/>
  <c r="AF118" i="55"/>
  <c r="V115" i="55"/>
  <c r="AF114" i="55"/>
  <c r="V111" i="55"/>
  <c r="AF110" i="55"/>
  <c r="P109" i="55"/>
  <c r="V107" i="55"/>
  <c r="AF106" i="55"/>
  <c r="P105" i="55"/>
  <c r="V103" i="55"/>
  <c r="AF102" i="55"/>
  <c r="P101" i="55"/>
  <c r="H99" i="55"/>
  <c r="AF96" i="55"/>
  <c r="N95" i="55"/>
  <c r="AF95" i="55"/>
  <c r="F95" i="55"/>
  <c r="X94" i="55"/>
  <c r="AD94" i="55"/>
  <c r="Z81" i="55"/>
  <c r="T80" i="55"/>
  <c r="X80" i="55"/>
  <c r="Z80" i="55"/>
  <c r="X68" i="55"/>
  <c r="Z68" i="55"/>
  <c r="AB68" i="55"/>
  <c r="AD68" i="55"/>
  <c r="AF68" i="55"/>
  <c r="L54" i="55"/>
  <c r="P54" i="55"/>
  <c r="AH54" i="55"/>
  <c r="F54" i="55"/>
  <c r="H54" i="55"/>
  <c r="J54" i="55"/>
  <c r="AF54" i="55"/>
  <c r="N54" i="55"/>
  <c r="AD52" i="55"/>
  <c r="AD35" i="55"/>
  <c r="AF35" i="55"/>
  <c r="AH162" i="55"/>
  <c r="F162" i="55"/>
  <c r="AH158" i="55"/>
  <c r="F158" i="55"/>
  <c r="X155" i="55"/>
  <c r="AH154" i="55"/>
  <c r="F154" i="55"/>
  <c r="X151" i="55"/>
  <c r="AH150" i="55"/>
  <c r="F150" i="55"/>
  <c r="X147" i="55"/>
  <c r="AH146" i="55"/>
  <c r="F146" i="55"/>
  <c r="X143" i="55"/>
  <c r="AH142" i="55"/>
  <c r="F142" i="55"/>
  <c r="AI139" i="55"/>
  <c r="AJ139" i="55" s="1"/>
  <c r="H139" i="55"/>
  <c r="P137" i="55"/>
  <c r="AI135" i="55"/>
  <c r="AJ135" i="55" s="1"/>
  <c r="H135" i="55"/>
  <c r="P133" i="55"/>
  <c r="H131" i="55"/>
  <c r="Q42" i="55"/>
  <c r="AH123" i="55"/>
  <c r="F123" i="55"/>
  <c r="AH119" i="55"/>
  <c r="T119" i="55"/>
  <c r="F119" i="55"/>
  <c r="AH115" i="55"/>
  <c r="T115" i="55"/>
  <c r="F115" i="55"/>
  <c r="AH111" i="55"/>
  <c r="T111" i="55"/>
  <c r="F111" i="55"/>
  <c r="N109" i="55"/>
  <c r="AH107" i="55"/>
  <c r="T107" i="55"/>
  <c r="F107" i="55"/>
  <c r="N105" i="55"/>
  <c r="AH103" i="55"/>
  <c r="T103" i="55"/>
  <c r="F103" i="55"/>
  <c r="AB101" i="55"/>
  <c r="N101" i="55"/>
  <c r="AH99" i="55"/>
  <c r="F99" i="55"/>
  <c r="AB98" i="55"/>
  <c r="AD96" i="55"/>
  <c r="AI96" i="55"/>
  <c r="AJ96" i="55" s="1"/>
  <c r="AJ95" i="55"/>
  <c r="T94" i="55"/>
  <c r="R93" i="55"/>
  <c r="AD91" i="55"/>
  <c r="X81" i="55"/>
  <c r="AF80" i="55"/>
  <c r="P80" i="55"/>
  <c r="F80" i="55"/>
  <c r="H80" i="55"/>
  <c r="J80" i="55"/>
  <c r="AL80" i="55"/>
  <c r="AI78" i="55"/>
  <c r="AJ78" i="55" s="1"/>
  <c r="AD75" i="55"/>
  <c r="T68" i="55"/>
  <c r="AD65" i="55"/>
  <c r="AD60" i="55"/>
  <c r="X48" i="55"/>
  <c r="Z48" i="55"/>
  <c r="AB48" i="55"/>
  <c r="AF48" i="55"/>
  <c r="T48" i="55"/>
  <c r="AI36" i="55"/>
  <c r="AJ36" i="55" s="1"/>
  <c r="E40" i="55"/>
  <c r="AF17" i="55"/>
  <c r="AD17" i="55"/>
  <c r="AL109" i="55"/>
  <c r="L109" i="55"/>
  <c r="AL105" i="55"/>
  <c r="L105" i="55"/>
  <c r="AL101" i="55"/>
  <c r="Z101" i="55"/>
  <c r="L101" i="55"/>
  <c r="AI100" i="55"/>
  <c r="AJ100" i="55" s="1"/>
  <c r="AB96" i="55"/>
  <c r="AJ93" i="55"/>
  <c r="AD92" i="55"/>
  <c r="AI92" i="55"/>
  <c r="AJ92" i="55" s="1"/>
  <c r="E42" i="55"/>
  <c r="R81" i="55"/>
  <c r="AI72" i="55"/>
  <c r="R63" i="55"/>
  <c r="AI63" i="55"/>
  <c r="T58" i="55"/>
  <c r="Z58" i="55"/>
  <c r="AF58" i="55"/>
  <c r="X58" i="55"/>
  <c r="AB58" i="55"/>
  <c r="V22" i="55"/>
  <c r="AC22" i="55"/>
  <c r="AD22" i="55" s="1"/>
  <c r="P17" i="55"/>
  <c r="AB153" i="55"/>
  <c r="AB149" i="55"/>
  <c r="AB145" i="55"/>
  <c r="AB141" i="55"/>
  <c r="AB122" i="55"/>
  <c r="AB118" i="55"/>
  <c r="AD115" i="55"/>
  <c r="AB114" i="55"/>
  <c r="AD111" i="55"/>
  <c r="AB110" i="55"/>
  <c r="AJ109" i="55"/>
  <c r="J109" i="55"/>
  <c r="AD107" i="55"/>
  <c r="AB106" i="55"/>
  <c r="J105" i="55"/>
  <c r="AD103" i="55"/>
  <c r="AB102" i="55"/>
  <c r="AJ101" i="55"/>
  <c r="X101" i="55"/>
  <c r="J101" i="55"/>
  <c r="T97" i="55"/>
  <c r="Z97" i="55"/>
  <c r="Z96" i="55"/>
  <c r="AH95" i="55"/>
  <c r="P95" i="55"/>
  <c r="J93" i="55"/>
  <c r="AL81" i="55"/>
  <c r="AB80" i="55"/>
  <c r="AF75" i="55"/>
  <c r="AH50" i="55"/>
  <c r="F50" i="55"/>
  <c r="H50" i="55"/>
  <c r="L50" i="55"/>
  <c r="N50" i="55"/>
  <c r="J50" i="55"/>
  <c r="AF50" i="55"/>
  <c r="P50" i="55"/>
  <c r="AL50" i="55"/>
  <c r="V38" i="55"/>
  <c r="X38" i="55"/>
  <c r="AF38" i="55"/>
  <c r="Z38" i="55"/>
  <c r="T38" i="55"/>
  <c r="AB38" i="55"/>
  <c r="N23" i="55"/>
  <c r="Q23" i="55"/>
  <c r="Z153" i="55"/>
  <c r="Z149" i="55"/>
  <c r="Z145" i="55"/>
  <c r="Z122" i="55"/>
  <c r="Z118" i="55"/>
  <c r="P115" i="55"/>
  <c r="Z114" i="55"/>
  <c r="P111" i="55"/>
  <c r="Z110" i="55"/>
  <c r="H109" i="55"/>
  <c r="P107" i="55"/>
  <c r="Z106" i="55"/>
  <c r="H105" i="55"/>
  <c r="P103" i="55"/>
  <c r="Z102" i="55"/>
  <c r="V101" i="55"/>
  <c r="H101" i="55"/>
  <c r="AF100" i="55"/>
  <c r="P99" i="55"/>
  <c r="AI98" i="55"/>
  <c r="AJ98" i="55" s="1"/>
  <c r="T98" i="55"/>
  <c r="J98" i="55"/>
  <c r="P98" i="55"/>
  <c r="V97" i="55"/>
  <c r="F97" i="55"/>
  <c r="AH97" i="55"/>
  <c r="L97" i="55"/>
  <c r="AL97" i="55"/>
  <c r="X96" i="55"/>
  <c r="L95" i="55"/>
  <c r="AF94" i="55"/>
  <c r="AF93" i="55"/>
  <c r="H93" i="55"/>
  <c r="N91" i="55"/>
  <c r="AF91" i="55"/>
  <c r="F91" i="55"/>
  <c r="AH91" i="55"/>
  <c r="H91" i="55"/>
  <c r="AJ81" i="55"/>
  <c r="J81" i="55"/>
  <c r="R80" i="55"/>
  <c r="AH78" i="55"/>
  <c r="F78" i="55"/>
  <c r="J78" i="55"/>
  <c r="AL78" i="55"/>
  <c r="L78" i="55"/>
  <c r="N78" i="55"/>
  <c r="T73" i="55"/>
  <c r="X73" i="55"/>
  <c r="Z73" i="55"/>
  <c r="AB73" i="55"/>
  <c r="R70" i="55"/>
  <c r="AI70" i="55"/>
  <c r="AJ70" i="55" s="1"/>
  <c r="T30" i="55"/>
  <c r="AC30" i="55"/>
  <c r="AJ149" i="55"/>
  <c r="AJ122" i="55"/>
  <c r="AJ118" i="55"/>
  <c r="AJ114" i="55"/>
  <c r="AH109" i="55"/>
  <c r="AJ106" i="55"/>
  <c r="AH105" i="55"/>
  <c r="AJ102" i="55"/>
  <c r="AH101" i="55"/>
  <c r="AH98" i="55"/>
  <c r="AJ97" i="55"/>
  <c r="T96" i="55"/>
  <c r="J95" i="55"/>
  <c r="T93" i="55"/>
  <c r="Z93" i="55"/>
  <c r="AB93" i="55"/>
  <c r="V92" i="55"/>
  <c r="X92" i="55"/>
  <c r="Z92" i="55"/>
  <c r="AH81" i="55"/>
  <c r="H81" i="55"/>
  <c r="AI80" i="55"/>
  <c r="AJ80" i="55" s="1"/>
  <c r="AD79" i="55"/>
  <c r="AF79" i="55"/>
  <c r="X76" i="55"/>
  <c r="Z76" i="55"/>
  <c r="AB76" i="55"/>
  <c r="AD76" i="55"/>
  <c r="AF76" i="55"/>
  <c r="F73" i="55"/>
  <c r="H73" i="55"/>
  <c r="AJ73" i="55"/>
  <c r="J73" i="55"/>
  <c r="AL73" i="55"/>
  <c r="L73" i="55"/>
  <c r="N73" i="55"/>
  <c r="P73" i="55"/>
  <c r="AF72" i="55"/>
  <c r="AF70" i="55"/>
  <c r="P70" i="55"/>
  <c r="AD58" i="55"/>
  <c r="L30" i="55"/>
  <c r="F30" i="55"/>
  <c r="N30" i="55"/>
  <c r="H30" i="55"/>
  <c r="P30" i="55"/>
  <c r="J30" i="55"/>
  <c r="AH30" i="55"/>
  <c r="AJ77" i="55"/>
  <c r="H77" i="55"/>
  <c r="AB75" i="55"/>
  <c r="AL72" i="55"/>
  <c r="Z72" i="55"/>
  <c r="J72" i="55"/>
  <c r="H69" i="55"/>
  <c r="AB67" i="55"/>
  <c r="J65" i="55"/>
  <c r="AH61" i="55"/>
  <c r="J61" i="55"/>
  <c r="F58" i="55"/>
  <c r="J58" i="55"/>
  <c r="AL58" i="55"/>
  <c r="N58" i="55"/>
  <c r="R54" i="55"/>
  <c r="AH53" i="55"/>
  <c r="P53" i="55"/>
  <c r="AD48" i="55"/>
  <c r="V36" i="55"/>
  <c r="X36" i="55"/>
  <c r="AF36" i="55"/>
  <c r="Z36" i="55"/>
  <c r="AC32" i="55"/>
  <c r="AD32" i="55" s="1"/>
  <c r="V27" i="55"/>
  <c r="AC27" i="55"/>
  <c r="R8" i="55"/>
  <c r="AD90" i="55"/>
  <c r="AI77" i="55"/>
  <c r="F77" i="55"/>
  <c r="Z75" i="55"/>
  <c r="AJ72" i="55"/>
  <c r="X72" i="55"/>
  <c r="H72" i="55"/>
  <c r="AF71" i="55"/>
  <c r="AI69" i="55"/>
  <c r="AJ69" i="55" s="1"/>
  <c r="F69" i="55"/>
  <c r="Z67" i="55"/>
  <c r="F65" i="55"/>
  <c r="AF63" i="55"/>
  <c r="AF61" i="55"/>
  <c r="AF60" i="55"/>
  <c r="T60" i="55"/>
  <c r="Z60" i="55"/>
  <c r="AI54" i="55"/>
  <c r="AJ54" i="55" s="1"/>
  <c r="AF53" i="55"/>
  <c r="L53" i="55"/>
  <c r="Z39" i="55"/>
  <c r="F36" i="55"/>
  <c r="Q31" i="55"/>
  <c r="Z23" i="55"/>
  <c r="AC23" i="55"/>
  <c r="AF19" i="55"/>
  <c r="AD19" i="55"/>
  <c r="AD10" i="55"/>
  <c r="P94" i="55"/>
  <c r="P90" i="55"/>
  <c r="P79" i="55"/>
  <c r="AH77" i="55"/>
  <c r="N76" i="55"/>
  <c r="X75" i="55"/>
  <c r="AF74" i="55"/>
  <c r="T72" i="55"/>
  <c r="F72" i="55"/>
  <c r="P71" i="55"/>
  <c r="AH69" i="55"/>
  <c r="N68" i="55"/>
  <c r="X67" i="55"/>
  <c r="AF66" i="55"/>
  <c r="X61" i="55"/>
  <c r="AB61" i="55"/>
  <c r="L59" i="55"/>
  <c r="P59" i="55"/>
  <c r="AH59" i="55"/>
  <c r="R58" i="55"/>
  <c r="AI37" i="55"/>
  <c r="AJ37" i="55" s="1"/>
  <c r="AB36" i="55"/>
  <c r="R33" i="55"/>
  <c r="V12" i="55"/>
  <c r="X12" i="55"/>
  <c r="Z12" i="55"/>
  <c r="AB12" i="55"/>
  <c r="T12" i="55"/>
  <c r="AI9" i="55"/>
  <c r="Z9" i="55"/>
  <c r="AB9" i="55"/>
  <c r="T9" i="55"/>
  <c r="AD9" i="55"/>
  <c r="V9" i="55"/>
  <c r="H65" i="55"/>
  <c r="AJ65" i="55"/>
  <c r="H61" i="55"/>
  <c r="AJ61" i="55"/>
  <c r="L61" i="55"/>
  <c r="P61" i="55"/>
  <c r="T53" i="55"/>
  <c r="Z53" i="55"/>
  <c r="R50" i="55"/>
  <c r="AI50" i="55"/>
  <c r="AD49" i="55"/>
  <c r="AF49" i="55"/>
  <c r="T49" i="55"/>
  <c r="X49" i="55"/>
  <c r="AI31" i="55"/>
  <c r="AJ31" i="55" s="1"/>
  <c r="T24" i="55"/>
  <c r="AC24" i="55"/>
  <c r="AD24" i="55" s="1"/>
  <c r="Q16" i="55"/>
  <c r="AF15" i="55"/>
  <c r="AD15" i="55"/>
  <c r="P77" i="55"/>
  <c r="P69" i="55"/>
  <c r="AH65" i="55"/>
  <c r="AF62" i="55"/>
  <c r="T62" i="55"/>
  <c r="X56" i="55"/>
  <c r="AB56" i="55"/>
  <c r="AB53" i="55"/>
  <c r="F53" i="55"/>
  <c r="J53" i="55"/>
  <c r="AL53" i="55"/>
  <c r="N53" i="55"/>
  <c r="Z49" i="55"/>
  <c r="J37" i="55"/>
  <c r="AI34" i="55"/>
  <c r="AJ34" i="55" s="1"/>
  <c r="AI33" i="55"/>
  <c r="AJ33" i="55" s="1"/>
  <c r="Q29" i="55"/>
  <c r="Z16" i="55"/>
  <c r="AJ94" i="55"/>
  <c r="AJ90" i="55"/>
  <c r="AL79" i="55"/>
  <c r="AJ76" i="55"/>
  <c r="AL71" i="55"/>
  <c r="AJ68" i="55"/>
  <c r="J66" i="55"/>
  <c r="AF65" i="55"/>
  <c r="P65" i="55"/>
  <c r="Z64" i="55"/>
  <c r="AF64" i="55"/>
  <c r="AH63" i="55"/>
  <c r="H63" i="55"/>
  <c r="AJ63" i="55"/>
  <c r="L63" i="55"/>
  <c r="X62" i="55"/>
  <c r="AI59" i="55"/>
  <c r="AJ59" i="55" s="1"/>
  <c r="N59" i="55"/>
  <c r="L58" i="55"/>
  <c r="Z56" i="55"/>
  <c r="H56" i="55"/>
  <c r="AJ56" i="55"/>
  <c r="L56" i="55"/>
  <c r="P56" i="55"/>
  <c r="AF55" i="55"/>
  <c r="T55" i="55"/>
  <c r="Z55" i="55"/>
  <c r="X53" i="55"/>
  <c r="AI52" i="55"/>
  <c r="AJ52" i="55" s="1"/>
  <c r="AI38" i="55"/>
  <c r="AJ38" i="55" s="1"/>
  <c r="AI35" i="55"/>
  <c r="AJ35" i="55" s="1"/>
  <c r="V34" i="55"/>
  <c r="X34" i="55"/>
  <c r="AF34" i="55"/>
  <c r="Z34" i="55"/>
  <c r="Z33" i="55"/>
  <c r="X29" i="55"/>
  <c r="AC29" i="55"/>
  <c r="AD29" i="55" s="1"/>
  <c r="Q28" i="55"/>
  <c r="AI28" i="55" s="1"/>
  <c r="AJ28" i="55" s="1"/>
  <c r="AB26" i="55"/>
  <c r="Q26" i="55"/>
  <c r="N21" i="55"/>
  <c r="R21" i="55" s="1"/>
  <c r="Q21" i="55"/>
  <c r="AL20" i="55"/>
  <c r="AL52" i="55"/>
  <c r="J52" i="55"/>
  <c r="V32" i="55"/>
  <c r="AL29" i="55"/>
  <c r="H27" i="55"/>
  <c r="L24" i="55"/>
  <c r="F24" i="55"/>
  <c r="N24" i="55"/>
  <c r="H24" i="55"/>
  <c r="P24" i="55"/>
  <c r="J24" i="55"/>
  <c r="AH24" i="55"/>
  <c r="AF13" i="55"/>
  <c r="AD12" i="55"/>
  <c r="F62" i="55"/>
  <c r="AL60" i="55"/>
  <c r="AJ57" i="55"/>
  <c r="H57" i="55"/>
  <c r="H52" i="55"/>
  <c r="AF51" i="55"/>
  <c r="F49" i="55"/>
  <c r="P48" i="55"/>
  <c r="V39" i="55"/>
  <c r="N39" i="55"/>
  <c r="F39" i="55"/>
  <c r="AH38" i="55"/>
  <c r="J38" i="55"/>
  <c r="V37" i="55"/>
  <c r="N37" i="55"/>
  <c r="F37" i="55"/>
  <c r="AH36" i="55"/>
  <c r="J36" i="55"/>
  <c r="V35" i="55"/>
  <c r="N35" i="55"/>
  <c r="F35" i="55"/>
  <c r="AH34" i="55"/>
  <c r="J34" i="55"/>
  <c r="R34" i="55" s="1"/>
  <c r="V33" i="55"/>
  <c r="F33" i="55"/>
  <c r="F32" i="55"/>
  <c r="N32" i="55"/>
  <c r="H32" i="55"/>
  <c r="P32" i="55"/>
  <c r="AL26" i="55"/>
  <c r="L22" i="55"/>
  <c r="F22" i="55"/>
  <c r="N22" i="55"/>
  <c r="H22" i="55"/>
  <c r="P22" i="55"/>
  <c r="AF22" i="55"/>
  <c r="J22" i="55"/>
  <c r="AH22" i="55"/>
  <c r="H29" i="55"/>
  <c r="P29" i="55"/>
  <c r="J29" i="55"/>
  <c r="AH29" i="55"/>
  <c r="L29" i="55"/>
  <c r="F29" i="55"/>
  <c r="N29" i="55"/>
  <c r="R23" i="55"/>
  <c r="L20" i="55"/>
  <c r="F20" i="55"/>
  <c r="N20" i="55"/>
  <c r="H20" i="55"/>
  <c r="P20" i="55"/>
  <c r="J20" i="55"/>
  <c r="AH20" i="55"/>
  <c r="L18" i="55"/>
  <c r="F18" i="55"/>
  <c r="N18" i="55"/>
  <c r="H18" i="55"/>
  <c r="P18" i="55"/>
  <c r="J18" i="55"/>
  <c r="AH18" i="55"/>
  <c r="L16" i="55"/>
  <c r="F16" i="55"/>
  <c r="N16" i="55"/>
  <c r="H16" i="55"/>
  <c r="P16" i="55"/>
  <c r="J16" i="55"/>
  <c r="AH16" i="55"/>
  <c r="T13" i="55"/>
  <c r="AF10" i="55"/>
  <c r="AD6" i="55"/>
  <c r="AF6" i="55"/>
  <c r="AH52" i="55"/>
  <c r="L48" i="55"/>
  <c r="L39" i="55"/>
  <c r="P38" i="55"/>
  <c r="H38" i="55"/>
  <c r="L37" i="55"/>
  <c r="P36" i="55"/>
  <c r="H36" i="55"/>
  <c r="L26" i="55"/>
  <c r="F26" i="55"/>
  <c r="N26" i="55"/>
  <c r="H26" i="55"/>
  <c r="P26" i="55"/>
  <c r="J26" i="55"/>
  <c r="AH26" i="55"/>
  <c r="AI25" i="55"/>
  <c r="AJ25" i="55" s="1"/>
  <c r="F23" i="55"/>
  <c r="AC20" i="55"/>
  <c r="AD20" i="55" s="1"/>
  <c r="AB13" i="55"/>
  <c r="T10" i="55"/>
  <c r="R9" i="55"/>
  <c r="J32" i="55"/>
  <c r="H31" i="55"/>
  <c r="P31" i="55"/>
  <c r="AF31" i="55"/>
  <c r="J31" i="55"/>
  <c r="AH31" i="55"/>
  <c r="L31" i="55"/>
  <c r="F31" i="55"/>
  <c r="N31" i="55"/>
  <c r="AI21" i="55"/>
  <c r="AJ21" i="55" s="1"/>
  <c r="F21" i="55"/>
  <c r="R19" i="55"/>
  <c r="AC18" i="55"/>
  <c r="AD18" i="55" s="1"/>
  <c r="AC16" i="55"/>
  <c r="R13" i="55"/>
  <c r="AB10" i="55"/>
  <c r="AJ48" i="55"/>
  <c r="AH39" i="55"/>
  <c r="N38" i="55"/>
  <c r="AH37" i="55"/>
  <c r="N36" i="55"/>
  <c r="AH35" i="55"/>
  <c r="N34" i="55"/>
  <c r="AL30" i="55"/>
  <c r="L28" i="55"/>
  <c r="F28" i="55"/>
  <c r="N28" i="55"/>
  <c r="H28" i="55"/>
  <c r="P28" i="55"/>
  <c r="AF28" i="55"/>
  <c r="J28" i="55"/>
  <c r="AH28" i="55"/>
  <c r="AC26" i="55"/>
  <c r="AD26" i="55" s="1"/>
  <c r="H25" i="55"/>
  <c r="AF21" i="55"/>
  <c r="AD21" i="55"/>
  <c r="AI19" i="55"/>
  <c r="AJ19" i="55" s="1"/>
  <c r="F19" i="55"/>
  <c r="AI17" i="55"/>
  <c r="AJ17" i="55" s="1"/>
  <c r="F17" i="55"/>
  <c r="AI15" i="55"/>
  <c r="AJ15" i="55" s="1"/>
  <c r="F15" i="55"/>
  <c r="N27" i="55"/>
  <c r="F27" i="55"/>
  <c r="N25" i="55"/>
  <c r="F25" i="55"/>
  <c r="X32" i="55"/>
  <c r="L27" i="55"/>
  <c r="L25" i="55"/>
  <c r="N14" i="55"/>
  <c r="AH13" i="55"/>
  <c r="N12" i="55"/>
  <c r="R12" i="55" s="1"/>
  <c r="AH11" i="55"/>
  <c r="N10" i="55"/>
  <c r="R10" i="55" s="1"/>
  <c r="AH9" i="55"/>
  <c r="N8" i="55"/>
  <c r="AH27" i="55"/>
  <c r="J27" i="55"/>
  <c r="AH25" i="55"/>
  <c r="J25" i="55"/>
  <c r="P27" i="55"/>
  <c r="AF25" i="55"/>
  <c r="P25" i="55"/>
  <c r="B6" i="51"/>
  <c r="H6" i="51" s="1"/>
  <c r="C6" i="51"/>
  <c r="E6" i="51"/>
  <c r="F6" i="51" s="1"/>
  <c r="G6" i="51"/>
  <c r="I6" i="51"/>
  <c r="J6" i="51" s="1"/>
  <c r="K6" i="51"/>
  <c r="M6" i="51"/>
  <c r="Q6" i="51" s="1"/>
  <c r="O6" i="51"/>
  <c r="S6" i="51"/>
  <c r="T6" i="51" s="1"/>
  <c r="U6" i="51"/>
  <c r="V6" i="51" s="1"/>
  <c r="W6" i="51"/>
  <c r="Y6" i="51"/>
  <c r="Z6" i="51"/>
  <c r="AA6" i="51"/>
  <c r="AE6" i="51"/>
  <c r="AG6" i="51"/>
  <c r="AH6" i="51"/>
  <c r="AK6" i="51"/>
  <c r="AL6" i="51" s="1"/>
  <c r="B7" i="51"/>
  <c r="J7" i="51" s="1"/>
  <c r="C7" i="51"/>
  <c r="T7" i="51" s="1"/>
  <c r="E7" i="51"/>
  <c r="G7" i="51"/>
  <c r="H7" i="51"/>
  <c r="I7" i="51"/>
  <c r="K7" i="51"/>
  <c r="M7" i="51"/>
  <c r="O7" i="51"/>
  <c r="P7" i="51" s="1"/>
  <c r="S7" i="51"/>
  <c r="U7" i="51"/>
  <c r="V7" i="51" s="1"/>
  <c r="W7" i="51"/>
  <c r="Y7" i="51"/>
  <c r="AA7" i="51"/>
  <c r="AE7" i="51"/>
  <c r="AG7" i="51"/>
  <c r="AH7" i="51" s="1"/>
  <c r="AK7" i="51"/>
  <c r="AL7" i="51" s="1"/>
  <c r="B8" i="51"/>
  <c r="J8" i="51" s="1"/>
  <c r="C8" i="51"/>
  <c r="E8" i="51"/>
  <c r="G8" i="51"/>
  <c r="H8" i="51"/>
  <c r="I8" i="51"/>
  <c r="K8" i="51"/>
  <c r="M8" i="51"/>
  <c r="O8" i="51"/>
  <c r="P8" i="51" s="1"/>
  <c r="S8" i="51"/>
  <c r="T8" i="51"/>
  <c r="U8" i="51"/>
  <c r="W8" i="51"/>
  <c r="Y8" i="51"/>
  <c r="Z8" i="51"/>
  <c r="AA8" i="51"/>
  <c r="AE8" i="51"/>
  <c r="AG8" i="51"/>
  <c r="AH8" i="51"/>
  <c r="AK8" i="51"/>
  <c r="AL8" i="51" s="1"/>
  <c r="B9" i="51"/>
  <c r="C9" i="51"/>
  <c r="E9" i="51"/>
  <c r="F9" i="51" s="1"/>
  <c r="G9" i="51"/>
  <c r="H9" i="51"/>
  <c r="I9" i="51"/>
  <c r="J9" i="51" s="1"/>
  <c r="K9" i="51"/>
  <c r="L9" i="51"/>
  <c r="M9" i="51"/>
  <c r="O9" i="51"/>
  <c r="P9" i="51"/>
  <c r="S9" i="51"/>
  <c r="U9" i="51"/>
  <c r="AC9" i="51" s="1"/>
  <c r="AD9" i="51" s="1"/>
  <c r="W9" i="51"/>
  <c r="Y9" i="51"/>
  <c r="AA9" i="51"/>
  <c r="AE9" i="51"/>
  <c r="AG9" i="51"/>
  <c r="AH9" i="51" s="1"/>
  <c r="AK9" i="51"/>
  <c r="AL9" i="51" s="1"/>
  <c r="B10" i="51"/>
  <c r="AL10" i="51" s="1"/>
  <c r="C10" i="51"/>
  <c r="Z10" i="51" s="1"/>
  <c r="E10" i="51"/>
  <c r="G10" i="51"/>
  <c r="I10" i="51"/>
  <c r="K10" i="51"/>
  <c r="L10" i="51"/>
  <c r="M10" i="51"/>
  <c r="Q10" i="51" s="1"/>
  <c r="O10" i="51"/>
  <c r="S10" i="51"/>
  <c r="U10" i="51"/>
  <c r="W10" i="51"/>
  <c r="Y10" i="51"/>
  <c r="AA10" i="51"/>
  <c r="AE10" i="51"/>
  <c r="AG10" i="51"/>
  <c r="AK10" i="51"/>
  <c r="B11" i="51"/>
  <c r="C11" i="51"/>
  <c r="E11" i="51"/>
  <c r="G11" i="51"/>
  <c r="I11" i="51"/>
  <c r="J11" i="51"/>
  <c r="K11" i="51"/>
  <c r="M11" i="51"/>
  <c r="O11" i="51"/>
  <c r="S11" i="51"/>
  <c r="U11" i="51"/>
  <c r="V11" i="51"/>
  <c r="W11" i="51"/>
  <c r="Y11" i="51"/>
  <c r="Z11" i="51"/>
  <c r="AA11" i="51"/>
  <c r="AE11" i="51"/>
  <c r="AG11" i="51"/>
  <c r="AK11" i="51"/>
  <c r="AL11" i="51" s="1"/>
  <c r="B12" i="51"/>
  <c r="C12" i="51"/>
  <c r="E12" i="51"/>
  <c r="F12" i="51" s="1"/>
  <c r="G12" i="51"/>
  <c r="I12" i="51"/>
  <c r="J12" i="51"/>
  <c r="K12" i="51"/>
  <c r="L12" i="51" s="1"/>
  <c r="M12" i="51"/>
  <c r="N12" i="51"/>
  <c r="O12" i="51"/>
  <c r="Q12" i="51" s="1"/>
  <c r="S12" i="51"/>
  <c r="U12" i="51"/>
  <c r="V12" i="51" s="1"/>
  <c r="W12" i="51"/>
  <c r="Y12" i="51"/>
  <c r="AA12" i="51"/>
  <c r="AE12" i="51"/>
  <c r="AG12" i="51"/>
  <c r="AK12" i="51"/>
  <c r="AL12" i="51" s="1"/>
  <c r="B13" i="51"/>
  <c r="C13" i="51"/>
  <c r="E13" i="51"/>
  <c r="F13" i="51"/>
  <c r="G13" i="51"/>
  <c r="I13" i="51"/>
  <c r="J13" i="51" s="1"/>
  <c r="K13" i="51"/>
  <c r="M13" i="51"/>
  <c r="N13" i="51"/>
  <c r="O13" i="51"/>
  <c r="P13" i="51" s="1"/>
  <c r="S13" i="51"/>
  <c r="T13" i="51" s="1"/>
  <c r="U13" i="51"/>
  <c r="AC13" i="51" s="1"/>
  <c r="W13" i="51"/>
  <c r="X13" i="51" s="1"/>
  <c r="Y13" i="51"/>
  <c r="Z13" i="51"/>
  <c r="AA13" i="51"/>
  <c r="AB13" i="51" s="1"/>
  <c r="AE13" i="51"/>
  <c r="AG13" i="51"/>
  <c r="AH13" i="51"/>
  <c r="AK13" i="51"/>
  <c r="AL13" i="51" s="1"/>
  <c r="B14" i="51"/>
  <c r="C14" i="51"/>
  <c r="E14" i="51"/>
  <c r="F14" i="51"/>
  <c r="G14" i="51"/>
  <c r="I14" i="51"/>
  <c r="Q14" i="51" s="1"/>
  <c r="J14" i="51"/>
  <c r="K14" i="51"/>
  <c r="L14" i="51" s="1"/>
  <c r="M14" i="51"/>
  <c r="N14" i="51" s="1"/>
  <c r="O14" i="51"/>
  <c r="S14" i="51"/>
  <c r="U14" i="51"/>
  <c r="W14" i="51"/>
  <c r="Y14" i="51"/>
  <c r="AA14" i="51"/>
  <c r="AE14" i="51"/>
  <c r="AG14" i="51"/>
  <c r="AH14" i="51"/>
  <c r="AK14" i="51"/>
  <c r="AL14" i="51" s="1"/>
  <c r="B15" i="51"/>
  <c r="E15" i="51"/>
  <c r="F15" i="51" s="1"/>
  <c r="G15" i="51"/>
  <c r="H15" i="51" s="1"/>
  <c r="I15" i="51"/>
  <c r="J15" i="51" s="1"/>
  <c r="K15" i="51"/>
  <c r="L15" i="51" s="1"/>
  <c r="M15" i="51"/>
  <c r="N15" i="51" s="1"/>
  <c r="O15" i="51"/>
  <c r="P15" i="51" s="1"/>
  <c r="S15" i="51"/>
  <c r="U15" i="51"/>
  <c r="V15" i="51"/>
  <c r="W15" i="51"/>
  <c r="X15" i="51" s="1"/>
  <c r="Y15" i="51"/>
  <c r="Z15" i="51" s="1"/>
  <c r="AA15" i="51"/>
  <c r="AE15" i="51"/>
  <c r="AG15" i="51"/>
  <c r="AH15" i="51" s="1"/>
  <c r="AK15" i="51"/>
  <c r="AL15" i="51" s="1"/>
  <c r="B16" i="51"/>
  <c r="C16" i="51"/>
  <c r="E16" i="51"/>
  <c r="G16" i="51"/>
  <c r="I16" i="51"/>
  <c r="K16" i="51"/>
  <c r="M16" i="51"/>
  <c r="O16" i="51"/>
  <c r="S16" i="51"/>
  <c r="T16" i="51" s="1"/>
  <c r="U16" i="51"/>
  <c r="V16" i="51" s="1"/>
  <c r="W16" i="51"/>
  <c r="Y16" i="51"/>
  <c r="Z16" i="51" s="1"/>
  <c r="AA16" i="51"/>
  <c r="AB16" i="51" s="1"/>
  <c r="AE16" i="51"/>
  <c r="AG16" i="51"/>
  <c r="AK16" i="51"/>
  <c r="B17" i="51"/>
  <c r="C17" i="51"/>
  <c r="E17" i="51"/>
  <c r="G17" i="51"/>
  <c r="I17" i="51"/>
  <c r="K17" i="51"/>
  <c r="M17" i="51"/>
  <c r="O17" i="51"/>
  <c r="S17" i="51"/>
  <c r="U17" i="51"/>
  <c r="V17" i="51"/>
  <c r="W17" i="51"/>
  <c r="Y17" i="51"/>
  <c r="AA17" i="51"/>
  <c r="AE17" i="51"/>
  <c r="AG17" i="51"/>
  <c r="AK17" i="51"/>
  <c r="B18" i="51"/>
  <c r="C18" i="51"/>
  <c r="Z18" i="51" s="1"/>
  <c r="E18" i="51"/>
  <c r="G18" i="51"/>
  <c r="I18" i="51"/>
  <c r="K18" i="51"/>
  <c r="M18" i="51"/>
  <c r="O18" i="51"/>
  <c r="S18" i="51"/>
  <c r="U18" i="51"/>
  <c r="V18" i="51" s="1"/>
  <c r="W18" i="51"/>
  <c r="Y18" i="51"/>
  <c r="AA18" i="51"/>
  <c r="AE18" i="51"/>
  <c r="AG18" i="51"/>
  <c r="AK18" i="51"/>
  <c r="AL18" i="51" s="1"/>
  <c r="B19" i="51"/>
  <c r="C19" i="51"/>
  <c r="V19" i="51" s="1"/>
  <c r="E19" i="51"/>
  <c r="G19" i="51"/>
  <c r="I19" i="51"/>
  <c r="K19" i="51"/>
  <c r="M19" i="51"/>
  <c r="O19" i="51"/>
  <c r="S19" i="51"/>
  <c r="U19" i="51"/>
  <c r="W19" i="51"/>
  <c r="X19" i="51" s="1"/>
  <c r="Y19" i="51"/>
  <c r="AA19" i="51"/>
  <c r="AE19" i="51"/>
  <c r="AG19" i="51"/>
  <c r="AK19" i="51"/>
  <c r="B20" i="51"/>
  <c r="C20" i="51"/>
  <c r="E20" i="51"/>
  <c r="G20" i="51"/>
  <c r="I20" i="51"/>
  <c r="K20" i="51"/>
  <c r="M20" i="51"/>
  <c r="O20" i="51"/>
  <c r="S20" i="51"/>
  <c r="T20" i="51" s="1"/>
  <c r="U20" i="51"/>
  <c r="V20" i="51" s="1"/>
  <c r="W20" i="51"/>
  <c r="X20" i="51" s="1"/>
  <c r="Y20" i="51"/>
  <c r="Z20" i="51" s="1"/>
  <c r="AA20" i="51"/>
  <c r="AB20" i="51" s="1"/>
  <c r="AC20" i="51"/>
  <c r="AD20" i="51" s="1"/>
  <c r="AE20" i="51"/>
  <c r="AG20" i="51"/>
  <c r="AK20" i="51"/>
  <c r="B21" i="51"/>
  <c r="C21" i="51"/>
  <c r="E21" i="51"/>
  <c r="G21" i="51"/>
  <c r="I21" i="51"/>
  <c r="K21" i="51"/>
  <c r="M21" i="51"/>
  <c r="O21" i="51"/>
  <c r="S21" i="51"/>
  <c r="U21" i="51"/>
  <c r="V21" i="51" s="1"/>
  <c r="W21" i="51"/>
  <c r="X21" i="51" s="1"/>
  <c r="Y21" i="51"/>
  <c r="AA21" i="51"/>
  <c r="AB21" i="51" s="1"/>
  <c r="AE21" i="51"/>
  <c r="AG21" i="51"/>
  <c r="AK21" i="51"/>
  <c r="B22" i="51"/>
  <c r="C22" i="51"/>
  <c r="E22" i="51"/>
  <c r="G22" i="51"/>
  <c r="I22" i="51"/>
  <c r="K22" i="51"/>
  <c r="M22" i="51"/>
  <c r="O22" i="51"/>
  <c r="S22" i="51"/>
  <c r="T22" i="51" s="1"/>
  <c r="U22" i="51"/>
  <c r="W22" i="51"/>
  <c r="X22" i="51" s="1"/>
  <c r="Y22" i="51"/>
  <c r="AA22" i="51"/>
  <c r="AB22" i="51" s="1"/>
  <c r="AE22" i="51"/>
  <c r="AG22" i="51"/>
  <c r="AK22" i="51"/>
  <c r="B23" i="51"/>
  <c r="C23" i="51"/>
  <c r="E23" i="51"/>
  <c r="G23" i="51"/>
  <c r="I23" i="51"/>
  <c r="K23" i="51"/>
  <c r="M23" i="51"/>
  <c r="O23" i="51"/>
  <c r="S23" i="51"/>
  <c r="U23" i="51"/>
  <c r="V23" i="51" s="1"/>
  <c r="W23" i="51"/>
  <c r="X23" i="51" s="1"/>
  <c r="Y23" i="51"/>
  <c r="Z23" i="51" s="1"/>
  <c r="AA23" i="51"/>
  <c r="AB23" i="51" s="1"/>
  <c r="AE23" i="51"/>
  <c r="AG23" i="51"/>
  <c r="AK23" i="51"/>
  <c r="B24" i="51"/>
  <c r="C24" i="51"/>
  <c r="E24" i="51"/>
  <c r="G24" i="51"/>
  <c r="I24" i="51"/>
  <c r="K24" i="51"/>
  <c r="M24" i="51"/>
  <c r="O24" i="51"/>
  <c r="S24" i="51"/>
  <c r="T24" i="51" s="1"/>
  <c r="U24" i="51"/>
  <c r="V24" i="51" s="1"/>
  <c r="W24" i="51"/>
  <c r="X24" i="51" s="1"/>
  <c r="Y24" i="51"/>
  <c r="Z24" i="51" s="1"/>
  <c r="AA24" i="51"/>
  <c r="AB24" i="51" s="1"/>
  <c r="AC24" i="51"/>
  <c r="AD24" i="51" s="1"/>
  <c r="AE24" i="51"/>
  <c r="AG24" i="51"/>
  <c r="AK24" i="51"/>
  <c r="AL24" i="51" s="1"/>
  <c r="B25" i="51"/>
  <c r="C25" i="51"/>
  <c r="E25" i="51"/>
  <c r="G25" i="51"/>
  <c r="I25" i="51"/>
  <c r="K25" i="51"/>
  <c r="M25" i="51"/>
  <c r="O25" i="51"/>
  <c r="S25" i="51"/>
  <c r="T25" i="51" s="1"/>
  <c r="U25" i="51"/>
  <c r="V25" i="51" s="1"/>
  <c r="W25" i="51"/>
  <c r="X25" i="51" s="1"/>
  <c r="Y25" i="51"/>
  <c r="Z25" i="51" s="1"/>
  <c r="AA25" i="51"/>
  <c r="AB25" i="51" s="1"/>
  <c r="AE25" i="51"/>
  <c r="AG25" i="51"/>
  <c r="AK25" i="51"/>
  <c r="AL25" i="51" s="1"/>
  <c r="B26" i="51"/>
  <c r="C26" i="51"/>
  <c r="E26" i="51"/>
  <c r="G26" i="51"/>
  <c r="I26" i="51"/>
  <c r="K26" i="51"/>
  <c r="M26" i="51"/>
  <c r="O26" i="51"/>
  <c r="S26" i="51"/>
  <c r="T26" i="51" s="1"/>
  <c r="U26" i="51"/>
  <c r="V26" i="51" s="1"/>
  <c r="W26" i="51"/>
  <c r="X26" i="51" s="1"/>
  <c r="Y26" i="51"/>
  <c r="Z26" i="51" s="1"/>
  <c r="AA26" i="51"/>
  <c r="AB26" i="51" s="1"/>
  <c r="AE26" i="51"/>
  <c r="AG26" i="51"/>
  <c r="AK26" i="51"/>
  <c r="B27" i="51"/>
  <c r="C27" i="51"/>
  <c r="E27" i="51"/>
  <c r="G27" i="51"/>
  <c r="I27" i="51"/>
  <c r="K27" i="51"/>
  <c r="M27" i="51"/>
  <c r="O27" i="51"/>
  <c r="S27" i="51"/>
  <c r="T27" i="51" s="1"/>
  <c r="U27" i="51"/>
  <c r="V27" i="51" s="1"/>
  <c r="W27" i="51"/>
  <c r="X27" i="51" s="1"/>
  <c r="Y27" i="51"/>
  <c r="Z27" i="51" s="1"/>
  <c r="AA27" i="51"/>
  <c r="AB27" i="51" s="1"/>
  <c r="AE27" i="51"/>
  <c r="AG27" i="51"/>
  <c r="AK27" i="51"/>
  <c r="AL27" i="51" s="1"/>
  <c r="B28" i="51"/>
  <c r="C28" i="51"/>
  <c r="E28" i="51"/>
  <c r="G28" i="51"/>
  <c r="I28" i="51"/>
  <c r="K28" i="51"/>
  <c r="M28" i="51"/>
  <c r="O28" i="51"/>
  <c r="S28" i="51"/>
  <c r="T28" i="51" s="1"/>
  <c r="U28" i="51"/>
  <c r="W28" i="51"/>
  <c r="X28" i="51" s="1"/>
  <c r="Y28" i="51"/>
  <c r="Z28" i="51" s="1"/>
  <c r="AA28" i="51"/>
  <c r="AB28" i="51" s="1"/>
  <c r="AE28" i="51"/>
  <c r="AG28" i="51"/>
  <c r="AK28" i="51"/>
  <c r="AL28" i="51" s="1"/>
  <c r="B29" i="51"/>
  <c r="C29" i="51"/>
  <c r="E29" i="51"/>
  <c r="G29" i="51"/>
  <c r="Q29" i="51" s="1"/>
  <c r="I29" i="51"/>
  <c r="K29" i="51"/>
  <c r="M29" i="51"/>
  <c r="O29" i="51"/>
  <c r="S29" i="51"/>
  <c r="U29" i="51"/>
  <c r="V29" i="51" s="1"/>
  <c r="W29" i="51"/>
  <c r="X29" i="51" s="1"/>
  <c r="Y29" i="51"/>
  <c r="Z29" i="51" s="1"/>
  <c r="AA29" i="51"/>
  <c r="AE29" i="51"/>
  <c r="AG29" i="51"/>
  <c r="AK29" i="51"/>
  <c r="AL29" i="51" s="1"/>
  <c r="B30" i="51"/>
  <c r="C30" i="51"/>
  <c r="E30" i="51"/>
  <c r="G30" i="51"/>
  <c r="Q30" i="51" s="1"/>
  <c r="I30" i="51"/>
  <c r="K30" i="51"/>
  <c r="M30" i="51"/>
  <c r="O30" i="51"/>
  <c r="S30" i="51"/>
  <c r="U30" i="51"/>
  <c r="V30" i="51" s="1"/>
  <c r="W30" i="51"/>
  <c r="Y30" i="51"/>
  <c r="AA30" i="51"/>
  <c r="AE30" i="51"/>
  <c r="AG30" i="51"/>
  <c r="AH30" i="51" s="1"/>
  <c r="AK30" i="51"/>
  <c r="B31" i="51"/>
  <c r="C31" i="51"/>
  <c r="E31" i="51"/>
  <c r="G31" i="51"/>
  <c r="I31" i="51"/>
  <c r="K31" i="51"/>
  <c r="M31" i="51"/>
  <c r="O31" i="51"/>
  <c r="S31" i="51"/>
  <c r="U31" i="51"/>
  <c r="W31" i="51"/>
  <c r="Y31" i="51"/>
  <c r="AA31" i="51"/>
  <c r="AE31" i="51"/>
  <c r="AG31" i="51"/>
  <c r="AK31" i="51"/>
  <c r="B32" i="51"/>
  <c r="F32" i="51" s="1"/>
  <c r="C32" i="51"/>
  <c r="E32" i="51"/>
  <c r="G32" i="51"/>
  <c r="I32" i="51"/>
  <c r="K32" i="51"/>
  <c r="M32" i="51"/>
  <c r="N32" i="51" s="1"/>
  <c r="O32" i="51"/>
  <c r="S32" i="51"/>
  <c r="U32" i="51"/>
  <c r="V32" i="51"/>
  <c r="W32" i="51"/>
  <c r="X32" i="51" s="1"/>
  <c r="Y32" i="51"/>
  <c r="Z32" i="51" s="1"/>
  <c r="AA32" i="51"/>
  <c r="AE32" i="51"/>
  <c r="AG32" i="51"/>
  <c r="AH32" i="51" s="1"/>
  <c r="AK32" i="51"/>
  <c r="AL32" i="51" s="1"/>
  <c r="B33" i="51"/>
  <c r="C33" i="51"/>
  <c r="E33" i="51"/>
  <c r="G33" i="51"/>
  <c r="I33" i="51"/>
  <c r="K33" i="51"/>
  <c r="M33" i="51"/>
  <c r="O33" i="51"/>
  <c r="S33" i="51"/>
  <c r="T33" i="51" s="1"/>
  <c r="U33" i="51"/>
  <c r="W33" i="51"/>
  <c r="Y33" i="51"/>
  <c r="AA33" i="51"/>
  <c r="AE33" i="51"/>
  <c r="AG33" i="51"/>
  <c r="AK33" i="51"/>
  <c r="B34" i="51"/>
  <c r="C34" i="51"/>
  <c r="AB34" i="51" s="1"/>
  <c r="E34" i="51"/>
  <c r="G34" i="51"/>
  <c r="H34" i="51" s="1"/>
  <c r="I34" i="51"/>
  <c r="K34" i="51"/>
  <c r="L34" i="51" s="1"/>
  <c r="M34" i="51"/>
  <c r="O34" i="51"/>
  <c r="P34" i="51"/>
  <c r="S34" i="51"/>
  <c r="AC34" i="51" s="1"/>
  <c r="U34" i="51"/>
  <c r="W34" i="51"/>
  <c r="Y34" i="51"/>
  <c r="AA34" i="51"/>
  <c r="AE34" i="51"/>
  <c r="AG34" i="51"/>
  <c r="AH34" i="51" s="1"/>
  <c r="AK34" i="51"/>
  <c r="B35" i="51"/>
  <c r="H35" i="51" s="1"/>
  <c r="C35" i="51"/>
  <c r="T35" i="51" s="1"/>
  <c r="E35" i="51"/>
  <c r="F35" i="51" s="1"/>
  <c r="G35" i="51"/>
  <c r="I35" i="51"/>
  <c r="K35" i="51"/>
  <c r="L35" i="51"/>
  <c r="M35" i="51"/>
  <c r="N35" i="51" s="1"/>
  <c r="O35" i="51"/>
  <c r="P35" i="51"/>
  <c r="S35" i="51"/>
  <c r="U35" i="51"/>
  <c r="W35" i="51"/>
  <c r="AC35" i="51" s="1"/>
  <c r="AD35" i="51" s="1"/>
  <c r="X35" i="51"/>
  <c r="Y35" i="51"/>
  <c r="AA35" i="51"/>
  <c r="AB35" i="51"/>
  <c r="AE35" i="51"/>
  <c r="AG35" i="51"/>
  <c r="AH35" i="51" s="1"/>
  <c r="AK35" i="51"/>
  <c r="AL35" i="51" s="1"/>
  <c r="B36" i="51"/>
  <c r="C36" i="51"/>
  <c r="T36" i="51" s="1"/>
  <c r="E36" i="51"/>
  <c r="G36" i="51"/>
  <c r="Q36" i="51" s="1"/>
  <c r="I36" i="51"/>
  <c r="K36" i="51"/>
  <c r="L36" i="51"/>
  <c r="M36" i="51"/>
  <c r="O36" i="51"/>
  <c r="S36" i="51"/>
  <c r="U36" i="51"/>
  <c r="W36" i="51"/>
  <c r="Y36" i="51"/>
  <c r="AA36" i="51"/>
  <c r="AB36" i="51" s="1"/>
  <c r="AE36" i="51"/>
  <c r="AG36" i="51"/>
  <c r="AK36" i="51"/>
  <c r="B37" i="51"/>
  <c r="C37" i="51"/>
  <c r="E37" i="51"/>
  <c r="G37" i="51"/>
  <c r="I37" i="51"/>
  <c r="K37" i="51"/>
  <c r="L37" i="51" s="1"/>
  <c r="M37" i="51"/>
  <c r="O37" i="51"/>
  <c r="P37" i="51"/>
  <c r="S37" i="51"/>
  <c r="T37" i="51" s="1"/>
  <c r="U37" i="51"/>
  <c r="W37" i="51"/>
  <c r="Y37" i="51"/>
  <c r="AA37" i="51"/>
  <c r="AE37" i="51"/>
  <c r="AG37" i="51"/>
  <c r="AK37" i="51"/>
  <c r="AL37" i="51" s="1"/>
  <c r="B38" i="51"/>
  <c r="C38" i="51"/>
  <c r="E38" i="51"/>
  <c r="G38" i="51"/>
  <c r="I38" i="51"/>
  <c r="K38" i="51"/>
  <c r="M38" i="51"/>
  <c r="O38" i="51"/>
  <c r="S38" i="51"/>
  <c r="U38" i="51"/>
  <c r="W38" i="51"/>
  <c r="Y38" i="51"/>
  <c r="AA38" i="51"/>
  <c r="AB38" i="51"/>
  <c r="AE38" i="51"/>
  <c r="AG38" i="51"/>
  <c r="AK38" i="51"/>
  <c r="B39" i="51"/>
  <c r="C39" i="51"/>
  <c r="E39" i="51"/>
  <c r="G39" i="51"/>
  <c r="I39" i="51"/>
  <c r="K39" i="51"/>
  <c r="M39" i="51"/>
  <c r="O39" i="51"/>
  <c r="P39" i="51"/>
  <c r="S39" i="51"/>
  <c r="T39" i="51" s="1"/>
  <c r="U39" i="51"/>
  <c r="W39" i="51"/>
  <c r="X39" i="51"/>
  <c r="Y39" i="51"/>
  <c r="AA39" i="51"/>
  <c r="AB39" i="51" s="1"/>
  <c r="AE39" i="51"/>
  <c r="AG39" i="51"/>
  <c r="AK39" i="51"/>
  <c r="AL39" i="51" s="1"/>
  <c r="B48" i="51"/>
  <c r="C48" i="51"/>
  <c r="Q48" i="51"/>
  <c r="AC48" i="51"/>
  <c r="AH48" i="51"/>
  <c r="AL48" i="51"/>
  <c r="B49" i="51"/>
  <c r="N49" i="51" s="1"/>
  <c r="C49" i="51"/>
  <c r="H49" i="51"/>
  <c r="P49" i="51"/>
  <c r="Q49" i="51"/>
  <c r="AI49" i="51" s="1"/>
  <c r="AJ49" i="51" s="1"/>
  <c r="R49" i="51"/>
  <c r="Z49" i="51"/>
  <c r="AC49" i="51"/>
  <c r="AD49" i="51"/>
  <c r="B50" i="51"/>
  <c r="F50" i="51" s="1"/>
  <c r="C50" i="51"/>
  <c r="T50" i="51" s="1"/>
  <c r="Q50" i="51"/>
  <c r="X50" i="51"/>
  <c r="Z50" i="51"/>
  <c r="AB50" i="51"/>
  <c r="AC50" i="51"/>
  <c r="B51" i="51"/>
  <c r="N51" i="51" s="1"/>
  <c r="C51" i="51"/>
  <c r="AB51" i="51" s="1"/>
  <c r="H51" i="51"/>
  <c r="J51" i="51"/>
  <c r="L51" i="51"/>
  <c r="Q51" i="51"/>
  <c r="R51" i="51" s="1"/>
  <c r="AC51" i="51"/>
  <c r="AH51" i="51"/>
  <c r="AI51" i="51"/>
  <c r="AJ51" i="51" s="1"/>
  <c r="B52" i="51"/>
  <c r="F52" i="51" s="1"/>
  <c r="C52" i="51"/>
  <c r="Q52" i="51"/>
  <c r="T52" i="51"/>
  <c r="Z52" i="51"/>
  <c r="AB52" i="51"/>
  <c r="AC52" i="51"/>
  <c r="B53" i="51"/>
  <c r="L53" i="51" s="1"/>
  <c r="C53" i="51"/>
  <c r="Q53" i="51"/>
  <c r="AC53" i="51"/>
  <c r="AD53" i="51" s="1"/>
  <c r="B54" i="51"/>
  <c r="C54" i="51"/>
  <c r="F54" i="51"/>
  <c r="H54" i="51"/>
  <c r="J54" i="51"/>
  <c r="N54" i="51"/>
  <c r="Q54" i="51"/>
  <c r="AC54" i="51"/>
  <c r="AD54" i="51"/>
  <c r="AL54" i="51"/>
  <c r="B55" i="51"/>
  <c r="C55" i="51"/>
  <c r="T55" i="51" s="1"/>
  <c r="F55" i="51"/>
  <c r="H55" i="51"/>
  <c r="J55" i="51"/>
  <c r="L55" i="51"/>
  <c r="N55" i="51"/>
  <c r="P55" i="51"/>
  <c r="Q55" i="51"/>
  <c r="R55" i="51" s="1"/>
  <c r="X55" i="51"/>
  <c r="AB55" i="51"/>
  <c r="AC55" i="51"/>
  <c r="AI55" i="51" s="1"/>
  <c r="AJ55" i="51" s="1"/>
  <c r="AH55" i="51"/>
  <c r="AL55" i="51"/>
  <c r="B56" i="51"/>
  <c r="L56" i="51" s="1"/>
  <c r="C56" i="51"/>
  <c r="X56" i="51" s="1"/>
  <c r="Q56" i="51"/>
  <c r="Z56" i="51"/>
  <c r="AB56" i="51"/>
  <c r="AC56" i="51"/>
  <c r="B57" i="51"/>
  <c r="L57" i="51" s="1"/>
  <c r="F57" i="51"/>
  <c r="J57" i="51"/>
  <c r="N57" i="51"/>
  <c r="Q57" i="51"/>
  <c r="T57" i="51"/>
  <c r="X57" i="51"/>
  <c r="Z57" i="51"/>
  <c r="AB57" i="51"/>
  <c r="AC57" i="51"/>
  <c r="AD57" i="51" s="1"/>
  <c r="AF57" i="51"/>
  <c r="B58" i="51"/>
  <c r="C58" i="51"/>
  <c r="L58" i="51"/>
  <c r="Q58" i="51"/>
  <c r="AC58" i="51"/>
  <c r="B59" i="51"/>
  <c r="F59" i="51" s="1"/>
  <c r="C59" i="51"/>
  <c r="AB59" i="51" s="1"/>
  <c r="H59" i="51"/>
  <c r="Q59" i="51"/>
  <c r="T59" i="51"/>
  <c r="X59" i="51"/>
  <c r="Z59" i="51"/>
  <c r="AC59" i="51"/>
  <c r="AD59" i="51" s="1"/>
  <c r="AL59" i="51"/>
  <c r="B60" i="51"/>
  <c r="F60" i="51" s="1"/>
  <c r="C60" i="51"/>
  <c r="T60" i="51" s="1"/>
  <c r="J60" i="51"/>
  <c r="L60" i="51"/>
  <c r="N60" i="51"/>
  <c r="P60" i="51"/>
  <c r="Q60" i="51"/>
  <c r="R60" i="51"/>
  <c r="AC60" i="51"/>
  <c r="AD60" i="51"/>
  <c r="AH60" i="51"/>
  <c r="AI60" i="51"/>
  <c r="AJ60" i="51" s="1"/>
  <c r="AL60" i="51"/>
  <c r="B61" i="51"/>
  <c r="F61" i="51" s="1"/>
  <c r="C61" i="51"/>
  <c r="L61" i="51"/>
  <c r="N61" i="51"/>
  <c r="Q61" i="51"/>
  <c r="R61" i="51" s="1"/>
  <c r="AC61" i="51"/>
  <c r="AD61" i="51" s="1"/>
  <c r="AH61" i="51"/>
  <c r="AL61" i="51"/>
  <c r="B62" i="51"/>
  <c r="L62" i="51" s="1"/>
  <c r="C62" i="51"/>
  <c r="Q62" i="51"/>
  <c r="R62" i="51"/>
  <c r="Z62" i="51"/>
  <c r="AC62" i="51"/>
  <c r="AD62" i="51" s="1"/>
  <c r="B63" i="51"/>
  <c r="AF63" i="51" s="1"/>
  <c r="C63" i="51"/>
  <c r="AB63" i="51" s="1"/>
  <c r="Q63" i="51"/>
  <c r="T63" i="51"/>
  <c r="X63" i="51"/>
  <c r="Z63" i="51"/>
  <c r="AC63" i="51"/>
  <c r="B64" i="51"/>
  <c r="J64" i="51" s="1"/>
  <c r="C64" i="51"/>
  <c r="Z64" i="51" s="1"/>
  <c r="F64" i="51"/>
  <c r="H64" i="51"/>
  <c r="L64" i="51"/>
  <c r="N64" i="51"/>
  <c r="P64" i="51"/>
  <c r="Q64" i="51"/>
  <c r="R64" i="51" s="1"/>
  <c r="T64" i="51"/>
  <c r="AC64" i="51"/>
  <c r="AH64" i="51"/>
  <c r="AL64" i="51"/>
  <c r="B65" i="51"/>
  <c r="F65" i="51" s="1"/>
  <c r="C65" i="51"/>
  <c r="L65" i="51"/>
  <c r="Q65" i="51"/>
  <c r="R65" i="51" s="1"/>
  <c r="AC65" i="51"/>
  <c r="AD65" i="51" s="1"/>
  <c r="AH65" i="51"/>
  <c r="B66" i="51"/>
  <c r="L66" i="51" s="1"/>
  <c r="C66" i="51"/>
  <c r="AB66" i="51" s="1"/>
  <c r="J66" i="51"/>
  <c r="Q66" i="51"/>
  <c r="R66" i="51" s="1"/>
  <c r="AC66" i="51"/>
  <c r="AH66" i="51"/>
  <c r="AI66" i="51"/>
  <c r="AL66" i="51"/>
  <c r="B67" i="51"/>
  <c r="C67" i="51"/>
  <c r="X67" i="51" s="1"/>
  <c r="F67" i="51"/>
  <c r="H67" i="51"/>
  <c r="J67" i="51"/>
  <c r="L67" i="51"/>
  <c r="N67" i="51"/>
  <c r="P67" i="51"/>
  <c r="Q67" i="51"/>
  <c r="R67" i="51"/>
  <c r="AC67" i="51"/>
  <c r="AI67" i="51" s="1"/>
  <c r="AJ67" i="51" s="1"/>
  <c r="AD67" i="51"/>
  <c r="AH67" i="51"/>
  <c r="AL67" i="51"/>
  <c r="B68" i="51"/>
  <c r="F68" i="51" s="1"/>
  <c r="C68" i="51"/>
  <c r="X68" i="51" s="1"/>
  <c r="Q68" i="51"/>
  <c r="AC68" i="51"/>
  <c r="AD68" i="51" s="1"/>
  <c r="AF68" i="51"/>
  <c r="AI68" i="51"/>
  <c r="B69" i="51"/>
  <c r="H69" i="51" s="1"/>
  <c r="C69" i="51"/>
  <c r="AD69" i="51" s="1"/>
  <c r="Q69" i="51"/>
  <c r="R69" i="51"/>
  <c r="T69" i="51"/>
  <c r="AB69" i="51"/>
  <c r="AC69" i="51"/>
  <c r="AI69" i="51"/>
  <c r="AJ69" i="51" s="1"/>
  <c r="B70" i="51"/>
  <c r="C70" i="51"/>
  <c r="X70" i="51" s="1"/>
  <c r="Q70" i="51"/>
  <c r="T70" i="51"/>
  <c r="AB70" i="51"/>
  <c r="AC70" i="51"/>
  <c r="AD70" i="51" s="1"/>
  <c r="B71" i="51"/>
  <c r="H71" i="51" s="1"/>
  <c r="C71" i="51"/>
  <c r="Z71" i="51" s="1"/>
  <c r="Q71" i="51"/>
  <c r="AC71" i="51"/>
  <c r="AF71" i="51"/>
  <c r="B72" i="51"/>
  <c r="C72" i="51"/>
  <c r="T72" i="51" s="1"/>
  <c r="Q72" i="51"/>
  <c r="R72" i="51" s="1"/>
  <c r="AC72" i="51"/>
  <c r="B73" i="51"/>
  <c r="F73" i="51" s="1"/>
  <c r="C73" i="51"/>
  <c r="L73" i="51"/>
  <c r="N73" i="51"/>
  <c r="P73" i="51"/>
  <c r="Q73" i="51"/>
  <c r="AI73" i="51" s="1"/>
  <c r="R73" i="51"/>
  <c r="AC73" i="51"/>
  <c r="AH73" i="51"/>
  <c r="B74" i="51"/>
  <c r="C74" i="51"/>
  <c r="Q74" i="51"/>
  <c r="AC74" i="51"/>
  <c r="AI74" i="51" s="1"/>
  <c r="B75" i="51"/>
  <c r="C75" i="51"/>
  <c r="X75" i="51" s="1"/>
  <c r="P75" i="51"/>
  <c r="Q75" i="51"/>
  <c r="Z75" i="51"/>
  <c r="AC75" i="51"/>
  <c r="AD75" i="51"/>
  <c r="AH75" i="51"/>
  <c r="B76" i="51"/>
  <c r="C76" i="51"/>
  <c r="X76" i="51" s="1"/>
  <c r="F76" i="51"/>
  <c r="Q76" i="51"/>
  <c r="T76" i="51"/>
  <c r="AC76" i="51"/>
  <c r="AD76" i="51" s="1"/>
  <c r="B77" i="51"/>
  <c r="AJ77" i="51" s="1"/>
  <c r="C77" i="51"/>
  <c r="X77" i="51" s="1"/>
  <c r="Q77" i="51"/>
  <c r="T77" i="51"/>
  <c r="AC77" i="51"/>
  <c r="AI77" i="51"/>
  <c r="B78" i="51"/>
  <c r="C78" i="51"/>
  <c r="T78" i="51" s="1"/>
  <c r="Q78" i="51"/>
  <c r="X78" i="51"/>
  <c r="Z78" i="51"/>
  <c r="AB78" i="51"/>
  <c r="AC78" i="51"/>
  <c r="B79" i="51"/>
  <c r="H79" i="51" s="1"/>
  <c r="C79" i="51"/>
  <c r="Q79" i="51"/>
  <c r="AC79" i="51"/>
  <c r="AF79" i="51"/>
  <c r="AH79" i="51"/>
  <c r="B80" i="51"/>
  <c r="P80" i="51" s="1"/>
  <c r="C80" i="51"/>
  <c r="J80" i="51"/>
  <c r="L80" i="51"/>
  <c r="N80" i="51"/>
  <c r="Q80" i="51"/>
  <c r="R80" i="51" s="1"/>
  <c r="X80" i="51"/>
  <c r="AC80" i="51"/>
  <c r="AI80" i="51" s="1"/>
  <c r="AJ80" i="51" s="1"/>
  <c r="AL80" i="51"/>
  <c r="B81" i="51"/>
  <c r="C81" i="51"/>
  <c r="AB81" i="51" s="1"/>
  <c r="Q81" i="51"/>
  <c r="AC81" i="51"/>
  <c r="AD81" i="51" s="1"/>
  <c r="E82" i="51"/>
  <c r="B90" i="51"/>
  <c r="C90" i="51"/>
  <c r="Q90" i="51"/>
  <c r="V90" i="51"/>
  <c r="AC90" i="51"/>
  <c r="AI90" i="51"/>
  <c r="B91" i="51"/>
  <c r="C91" i="51"/>
  <c r="T91" i="51" s="1"/>
  <c r="Q91" i="51"/>
  <c r="AI91" i="51" s="1"/>
  <c r="R91" i="51"/>
  <c r="AC91" i="51"/>
  <c r="B92" i="51"/>
  <c r="C92" i="51"/>
  <c r="AB92" i="51" s="1"/>
  <c r="F92" i="51"/>
  <c r="H92" i="51"/>
  <c r="J92" i="51"/>
  <c r="L92" i="51"/>
  <c r="N92" i="51"/>
  <c r="P92" i="51"/>
  <c r="Q92" i="51"/>
  <c r="R92" i="51"/>
  <c r="V92" i="51"/>
  <c r="X92" i="51"/>
  <c r="Z92" i="51"/>
  <c r="AC92" i="51"/>
  <c r="AH92" i="51"/>
  <c r="AI92" i="51"/>
  <c r="AJ92" i="51" s="1"/>
  <c r="AL92" i="51"/>
  <c r="B93" i="51"/>
  <c r="C93" i="51"/>
  <c r="Q93" i="51"/>
  <c r="AC93" i="51"/>
  <c r="AD93" i="51" s="1"/>
  <c r="B94" i="51"/>
  <c r="C94" i="51"/>
  <c r="L94" i="51"/>
  <c r="Q94" i="51"/>
  <c r="R94" i="51" s="1"/>
  <c r="AB94" i="51"/>
  <c r="AC94" i="51"/>
  <c r="AL94" i="51"/>
  <c r="B95" i="51"/>
  <c r="C95" i="51"/>
  <c r="Q95" i="51"/>
  <c r="AC95" i="51"/>
  <c r="AI95" i="51"/>
  <c r="AJ95" i="51" s="1"/>
  <c r="B96" i="51"/>
  <c r="C96" i="51"/>
  <c r="J96" i="51"/>
  <c r="P96" i="51"/>
  <c r="Q96" i="51"/>
  <c r="X96" i="51"/>
  <c r="AC96" i="51"/>
  <c r="AD96" i="51" s="1"/>
  <c r="AH96" i="51"/>
  <c r="B97" i="51"/>
  <c r="C97" i="51"/>
  <c r="Q97" i="51"/>
  <c r="R97" i="51" s="1"/>
  <c r="AC97" i="51"/>
  <c r="B98" i="51"/>
  <c r="P98" i="51" s="1"/>
  <c r="C98" i="51"/>
  <c r="Q98" i="51"/>
  <c r="V98" i="51"/>
  <c r="AC98" i="51"/>
  <c r="B99" i="51"/>
  <c r="F99" i="51" s="1"/>
  <c r="H99" i="51"/>
  <c r="J99" i="51"/>
  <c r="L99" i="51"/>
  <c r="N99" i="51"/>
  <c r="P99" i="51"/>
  <c r="Q99" i="51"/>
  <c r="T99" i="51"/>
  <c r="V99" i="51"/>
  <c r="X99" i="51"/>
  <c r="Z99" i="51"/>
  <c r="AB99" i="51"/>
  <c r="AC99" i="51"/>
  <c r="AD99" i="51" s="1"/>
  <c r="AH99" i="51"/>
  <c r="AL99" i="51"/>
  <c r="B100" i="51"/>
  <c r="P100" i="51" s="1"/>
  <c r="C100" i="51"/>
  <c r="Z100" i="51" s="1"/>
  <c r="Q100" i="51"/>
  <c r="AC100" i="51"/>
  <c r="AD100" i="51"/>
  <c r="B101" i="51"/>
  <c r="C101" i="51"/>
  <c r="AF101" i="51" s="1"/>
  <c r="Q101" i="51"/>
  <c r="AC101" i="51"/>
  <c r="B102" i="51"/>
  <c r="L102" i="51" s="1"/>
  <c r="C102" i="51"/>
  <c r="Q102" i="51"/>
  <c r="AC102" i="51"/>
  <c r="B103" i="51"/>
  <c r="C103" i="51"/>
  <c r="F103" i="51"/>
  <c r="L103" i="51"/>
  <c r="Q103" i="51"/>
  <c r="R103" i="51"/>
  <c r="T103" i="51"/>
  <c r="AC103" i="51"/>
  <c r="AH103" i="51"/>
  <c r="AI103" i="51"/>
  <c r="AJ103" i="51" s="1"/>
  <c r="AL103" i="51"/>
  <c r="B104" i="51"/>
  <c r="C104" i="51"/>
  <c r="T104" i="51" s="1"/>
  <c r="Q104" i="51"/>
  <c r="AB104" i="51"/>
  <c r="AC104" i="51"/>
  <c r="AD104" i="51"/>
  <c r="B105" i="51"/>
  <c r="H105" i="51" s="1"/>
  <c r="C105" i="51"/>
  <c r="F105" i="51"/>
  <c r="Q105" i="51"/>
  <c r="AI105" i="51" s="1"/>
  <c r="R105" i="51"/>
  <c r="T105" i="51"/>
  <c r="AC105" i="51"/>
  <c r="AD105" i="51" s="1"/>
  <c r="AH105" i="51"/>
  <c r="B106" i="51"/>
  <c r="L106" i="51" s="1"/>
  <c r="C106" i="51"/>
  <c r="Z106" i="51" s="1"/>
  <c r="H106" i="51"/>
  <c r="J106" i="51"/>
  <c r="Q106" i="51"/>
  <c r="R106" i="51" s="1"/>
  <c r="V106" i="51"/>
  <c r="X106" i="51"/>
  <c r="AC106" i="51"/>
  <c r="AD106" i="51" s="1"/>
  <c r="AF106" i="51"/>
  <c r="B107" i="51"/>
  <c r="H107" i="51" s="1"/>
  <c r="C107" i="51"/>
  <c r="V107" i="51" s="1"/>
  <c r="F107" i="51"/>
  <c r="L107" i="51"/>
  <c r="N107" i="51"/>
  <c r="P107" i="51"/>
  <c r="Q107" i="51"/>
  <c r="R107" i="51" s="1"/>
  <c r="T107" i="51"/>
  <c r="Z107" i="51"/>
  <c r="AB107" i="51"/>
  <c r="AC107" i="51"/>
  <c r="AD107" i="51" s="1"/>
  <c r="AH107" i="51"/>
  <c r="AL107" i="51"/>
  <c r="B108" i="51"/>
  <c r="C108" i="51"/>
  <c r="T108" i="51" s="1"/>
  <c r="P108" i="51"/>
  <c r="Q108" i="51"/>
  <c r="X108" i="51"/>
  <c r="Z108" i="51"/>
  <c r="AB108" i="51"/>
  <c r="AC108" i="51"/>
  <c r="AD108" i="51" s="1"/>
  <c r="B109" i="51"/>
  <c r="H109" i="51" s="1"/>
  <c r="C109" i="51"/>
  <c r="AF109" i="51" s="1"/>
  <c r="F109" i="51"/>
  <c r="N109" i="51"/>
  <c r="P109" i="51"/>
  <c r="Q109" i="51"/>
  <c r="AI109" i="51" s="1"/>
  <c r="R109" i="51"/>
  <c r="AC109" i="51"/>
  <c r="AH109" i="51"/>
  <c r="B110" i="51"/>
  <c r="C110" i="51"/>
  <c r="Q110" i="51"/>
  <c r="X110" i="51"/>
  <c r="AC110" i="51"/>
  <c r="AD110" i="51" s="1"/>
  <c r="B111" i="51"/>
  <c r="C111" i="51"/>
  <c r="F111" i="51"/>
  <c r="H111" i="51"/>
  <c r="J111" i="51"/>
  <c r="L111" i="51"/>
  <c r="N111" i="51"/>
  <c r="P111" i="51"/>
  <c r="Q111" i="51"/>
  <c r="R111" i="51" s="1"/>
  <c r="T111" i="51"/>
  <c r="V111" i="51"/>
  <c r="X111" i="51"/>
  <c r="Z111" i="51"/>
  <c r="AB111" i="51"/>
  <c r="AC111" i="51"/>
  <c r="AD111" i="51" s="1"/>
  <c r="AH111" i="51"/>
  <c r="AL111" i="51"/>
  <c r="B112" i="51"/>
  <c r="C112" i="51"/>
  <c r="AD112" i="51" s="1"/>
  <c r="Q112" i="51"/>
  <c r="Z112" i="51"/>
  <c r="AC112" i="51"/>
  <c r="B113" i="51"/>
  <c r="C113" i="51"/>
  <c r="P113" i="51"/>
  <c r="Q113" i="51"/>
  <c r="AC113" i="51"/>
  <c r="B114" i="51"/>
  <c r="L114" i="51" s="1"/>
  <c r="C114" i="51"/>
  <c r="Q114" i="51"/>
  <c r="AI114" i="51" s="1"/>
  <c r="R114" i="51"/>
  <c r="AC114" i="51"/>
  <c r="AF114" i="51"/>
  <c r="B115" i="51"/>
  <c r="C115" i="51"/>
  <c r="F115" i="51"/>
  <c r="L115" i="51"/>
  <c r="Q115" i="51"/>
  <c r="T115" i="51"/>
  <c r="Z115" i="51"/>
  <c r="AC115" i="51"/>
  <c r="AH115" i="51"/>
  <c r="AL115" i="51"/>
  <c r="B116" i="51"/>
  <c r="C116" i="51"/>
  <c r="T116" i="51" s="1"/>
  <c r="P116" i="51"/>
  <c r="Q116" i="51"/>
  <c r="Z116" i="51"/>
  <c r="AB116" i="51"/>
  <c r="AC116" i="51"/>
  <c r="AD116" i="51" s="1"/>
  <c r="B117" i="51"/>
  <c r="H117" i="51" s="1"/>
  <c r="C117" i="51"/>
  <c r="AF117" i="51" s="1"/>
  <c r="P117" i="51"/>
  <c r="Q117" i="51"/>
  <c r="AI117" i="51" s="1"/>
  <c r="R117" i="51"/>
  <c r="AC117" i="51"/>
  <c r="AH117" i="51"/>
  <c r="B118" i="51"/>
  <c r="L118" i="51" s="1"/>
  <c r="C118" i="51"/>
  <c r="Z118" i="51" s="1"/>
  <c r="H118" i="51"/>
  <c r="J118" i="51"/>
  <c r="Q118" i="51"/>
  <c r="R118" i="51" s="1"/>
  <c r="V118" i="51"/>
  <c r="X118" i="51"/>
  <c r="AC118" i="51"/>
  <c r="AF118" i="51" s="1"/>
  <c r="AI118" i="51"/>
  <c r="AJ118" i="51" s="1"/>
  <c r="B119" i="51"/>
  <c r="C119" i="51"/>
  <c r="Q119" i="51"/>
  <c r="AC119" i="51"/>
  <c r="AH119" i="51"/>
  <c r="AI119" i="51"/>
  <c r="AJ119" i="51" s="1"/>
  <c r="B120" i="51"/>
  <c r="P120" i="51" s="1"/>
  <c r="C120" i="51"/>
  <c r="T120" i="51" s="1"/>
  <c r="Q120" i="51"/>
  <c r="AB120" i="51"/>
  <c r="AC120" i="51"/>
  <c r="B121" i="51"/>
  <c r="H121" i="51" s="1"/>
  <c r="C121" i="51"/>
  <c r="AF121" i="51" s="1"/>
  <c r="P121" i="51"/>
  <c r="Q121" i="51"/>
  <c r="AC121" i="51"/>
  <c r="AH121" i="51"/>
  <c r="B122" i="51"/>
  <c r="L122" i="51" s="1"/>
  <c r="C122" i="51"/>
  <c r="Z122" i="51" s="1"/>
  <c r="H122" i="51"/>
  <c r="J122" i="51"/>
  <c r="Q122" i="51"/>
  <c r="R122" i="51" s="1"/>
  <c r="V122" i="51"/>
  <c r="X122" i="51"/>
  <c r="AC122" i="51"/>
  <c r="AF122" i="51" s="1"/>
  <c r="B123" i="51"/>
  <c r="N123" i="51" s="1"/>
  <c r="C123" i="51"/>
  <c r="V123" i="51" s="1"/>
  <c r="H123" i="51"/>
  <c r="Q123" i="51"/>
  <c r="R123" i="51" s="1"/>
  <c r="T123" i="51"/>
  <c r="X123" i="51"/>
  <c r="AC123" i="51"/>
  <c r="AD123" i="51" s="1"/>
  <c r="AH123" i="51"/>
  <c r="AI123" i="51"/>
  <c r="AJ123" i="51" s="1"/>
  <c r="E124" i="51"/>
  <c r="B131" i="51"/>
  <c r="J131" i="51" s="1"/>
  <c r="C131" i="51"/>
  <c r="X131" i="51" s="1"/>
  <c r="Q131" i="51"/>
  <c r="R131" i="51" s="1"/>
  <c r="T131" i="51"/>
  <c r="V131" i="51"/>
  <c r="Z131" i="51"/>
  <c r="AC131" i="51"/>
  <c r="AL131" i="51"/>
  <c r="B132" i="51"/>
  <c r="C132" i="51"/>
  <c r="Q132" i="51"/>
  <c r="R132" i="51" s="1"/>
  <c r="AC132" i="51"/>
  <c r="B133" i="51"/>
  <c r="J133" i="51" s="1"/>
  <c r="C133" i="51"/>
  <c r="X133" i="51" s="1"/>
  <c r="F133" i="51"/>
  <c r="H133" i="51"/>
  <c r="P133" i="51"/>
  <c r="Q133" i="51"/>
  <c r="R133" i="51" s="1"/>
  <c r="T133" i="51"/>
  <c r="V133" i="51"/>
  <c r="AC133" i="51"/>
  <c r="AD133" i="51" s="1"/>
  <c r="AH133" i="51"/>
  <c r="AI133" i="51"/>
  <c r="B134" i="51"/>
  <c r="C134" i="51"/>
  <c r="Q134" i="51"/>
  <c r="AI134" i="51" s="1"/>
  <c r="R134" i="51"/>
  <c r="X134" i="51"/>
  <c r="AC134" i="51"/>
  <c r="B135" i="51"/>
  <c r="C135" i="51"/>
  <c r="X135" i="51" s="1"/>
  <c r="J135" i="51"/>
  <c r="P135" i="51"/>
  <c r="Q135" i="51"/>
  <c r="R135" i="51" s="1"/>
  <c r="T135" i="51"/>
  <c r="V135" i="51"/>
  <c r="Z135" i="51"/>
  <c r="AC135" i="51"/>
  <c r="AH135" i="51"/>
  <c r="AL135" i="51"/>
  <c r="B136" i="51"/>
  <c r="C136" i="51"/>
  <c r="Q136" i="51"/>
  <c r="AC136" i="51"/>
  <c r="B137" i="51"/>
  <c r="J137" i="51" s="1"/>
  <c r="C137" i="51"/>
  <c r="X137" i="51" s="1"/>
  <c r="F137" i="51"/>
  <c r="H137" i="51"/>
  <c r="P137" i="51"/>
  <c r="Q137" i="51"/>
  <c r="R137" i="51" s="1"/>
  <c r="T137" i="51"/>
  <c r="V137" i="51"/>
  <c r="AC137" i="51"/>
  <c r="AD137" i="51" s="1"/>
  <c r="AH137" i="51"/>
  <c r="AI137" i="51"/>
  <c r="B138" i="51"/>
  <c r="C138" i="51"/>
  <c r="Q138" i="51"/>
  <c r="R138" i="51"/>
  <c r="AC138" i="51"/>
  <c r="AI138" i="51" s="1"/>
  <c r="AH138" i="51"/>
  <c r="AL138" i="51"/>
  <c r="B139" i="51"/>
  <c r="P139" i="51" s="1"/>
  <c r="C139" i="51"/>
  <c r="J139" i="51"/>
  <c r="Q139" i="51"/>
  <c r="T139" i="51"/>
  <c r="Z139" i="51"/>
  <c r="AC139" i="51"/>
  <c r="AH139" i="51"/>
  <c r="AL139" i="51"/>
  <c r="B140" i="51"/>
  <c r="Q140" i="51"/>
  <c r="T140" i="51"/>
  <c r="V140" i="51"/>
  <c r="X140" i="51"/>
  <c r="Z140" i="51"/>
  <c r="AB140" i="51"/>
  <c r="AC140" i="51"/>
  <c r="AD140" i="51" s="1"/>
  <c r="AF140" i="51"/>
  <c r="B141" i="51"/>
  <c r="C141" i="51"/>
  <c r="X141" i="51" s="1"/>
  <c r="Q141" i="51"/>
  <c r="V141" i="51"/>
  <c r="AC141" i="51"/>
  <c r="AD141" i="51"/>
  <c r="B142" i="51"/>
  <c r="C142" i="51"/>
  <c r="F142" i="51"/>
  <c r="H142" i="51"/>
  <c r="J142" i="51"/>
  <c r="L142" i="51"/>
  <c r="N142" i="51"/>
  <c r="P142" i="51"/>
  <c r="Q142" i="51"/>
  <c r="R142" i="51" s="1"/>
  <c r="T142" i="51"/>
  <c r="V142" i="51"/>
  <c r="X142" i="51"/>
  <c r="Z142" i="51"/>
  <c r="AB142" i="51"/>
  <c r="AC142" i="51"/>
  <c r="AH142" i="51"/>
  <c r="AL142" i="51"/>
  <c r="B143" i="51"/>
  <c r="C143" i="51"/>
  <c r="T143" i="51" s="1"/>
  <c r="L143" i="51"/>
  <c r="Q143" i="51"/>
  <c r="V143" i="51"/>
  <c r="X143" i="51"/>
  <c r="Z143" i="51"/>
  <c r="AB143" i="51"/>
  <c r="AC143" i="51"/>
  <c r="AD143" i="51"/>
  <c r="B144" i="51"/>
  <c r="H144" i="51" s="1"/>
  <c r="C144" i="51"/>
  <c r="F144" i="51"/>
  <c r="N144" i="51"/>
  <c r="P144" i="51"/>
  <c r="Q144" i="51"/>
  <c r="R144" i="51"/>
  <c r="AC144" i="51"/>
  <c r="AH144" i="51"/>
  <c r="B145" i="51"/>
  <c r="C145" i="51"/>
  <c r="Q145" i="51"/>
  <c r="AC145" i="51"/>
  <c r="AD145" i="51" s="1"/>
  <c r="B146" i="51"/>
  <c r="C146" i="51"/>
  <c r="F146" i="51"/>
  <c r="L146" i="51"/>
  <c r="Q146" i="51"/>
  <c r="R146" i="51" s="1"/>
  <c r="T146" i="51"/>
  <c r="Z146" i="51"/>
  <c r="AC146" i="51"/>
  <c r="AF146" i="51"/>
  <c r="AH146" i="51"/>
  <c r="B147" i="51"/>
  <c r="J147" i="51" s="1"/>
  <c r="C147" i="51"/>
  <c r="X147" i="51" s="1"/>
  <c r="Q147" i="51"/>
  <c r="V147" i="51"/>
  <c r="AC147" i="51"/>
  <c r="B148" i="51"/>
  <c r="H148" i="51" s="1"/>
  <c r="C148" i="51"/>
  <c r="AF148" i="51" s="1"/>
  <c r="F148" i="51"/>
  <c r="N148" i="51"/>
  <c r="P148" i="51"/>
  <c r="Q148" i="51"/>
  <c r="AI148" i="51" s="1"/>
  <c r="R148" i="51"/>
  <c r="AC148" i="51"/>
  <c r="AH148" i="51"/>
  <c r="B149" i="51"/>
  <c r="H149" i="51" s="1"/>
  <c r="C149" i="51"/>
  <c r="Q149" i="51"/>
  <c r="AC149" i="51"/>
  <c r="B150" i="51"/>
  <c r="C150" i="51"/>
  <c r="F150" i="51"/>
  <c r="H150" i="51"/>
  <c r="J150" i="51"/>
  <c r="L150" i="51"/>
  <c r="N150" i="51"/>
  <c r="P150" i="51"/>
  <c r="Q150" i="51"/>
  <c r="R150" i="51"/>
  <c r="T150" i="51"/>
  <c r="V150" i="51"/>
  <c r="AB150" i="51"/>
  <c r="AC150" i="51"/>
  <c r="AH150" i="51"/>
  <c r="AI150" i="51"/>
  <c r="AJ150" i="51" s="1"/>
  <c r="AL150" i="51"/>
  <c r="B151" i="51"/>
  <c r="C151" i="51"/>
  <c r="T151" i="51" s="1"/>
  <c r="Q151" i="51"/>
  <c r="Z151" i="51"/>
  <c r="AB151" i="51"/>
  <c r="AC151" i="51"/>
  <c r="AD151" i="51" s="1"/>
  <c r="B152" i="51"/>
  <c r="H152" i="51" s="1"/>
  <c r="C152" i="51"/>
  <c r="P152" i="51"/>
  <c r="Q152" i="51"/>
  <c r="R152" i="51"/>
  <c r="AC152" i="51"/>
  <c r="B153" i="51"/>
  <c r="C153" i="51"/>
  <c r="X153" i="51" s="1"/>
  <c r="Q153" i="51"/>
  <c r="AC153" i="51"/>
  <c r="AD153" i="51"/>
  <c r="AI153" i="51"/>
  <c r="AJ153" i="51" s="1"/>
  <c r="B154" i="51"/>
  <c r="H154" i="51" s="1"/>
  <c r="C154" i="51"/>
  <c r="AF154" i="51" s="1"/>
  <c r="F154" i="51"/>
  <c r="L154" i="51"/>
  <c r="N154" i="51"/>
  <c r="P154" i="51"/>
  <c r="Q154" i="51"/>
  <c r="R154" i="51"/>
  <c r="T154" i="51"/>
  <c r="Z154" i="51"/>
  <c r="AB154" i="51"/>
  <c r="AC154" i="51"/>
  <c r="AD154" i="51" s="1"/>
  <c r="AH154" i="51"/>
  <c r="AI154" i="51"/>
  <c r="AJ154" i="51" s="1"/>
  <c r="B155" i="51"/>
  <c r="C155" i="51"/>
  <c r="J155" i="51"/>
  <c r="L155" i="51"/>
  <c r="P155" i="51"/>
  <c r="Q155" i="51"/>
  <c r="AC155" i="51"/>
  <c r="AL155" i="51"/>
  <c r="B156" i="51"/>
  <c r="H156" i="51" s="1"/>
  <c r="C156" i="51"/>
  <c r="AB156" i="51" s="1"/>
  <c r="F156" i="51"/>
  <c r="Q156" i="51"/>
  <c r="AI156" i="51" s="1"/>
  <c r="T156" i="51"/>
  <c r="AC156" i="51"/>
  <c r="AD156" i="51" s="1"/>
  <c r="AF156" i="51"/>
  <c r="B157" i="51"/>
  <c r="H157" i="51" s="1"/>
  <c r="C157" i="51"/>
  <c r="J157" i="51"/>
  <c r="Q157" i="51"/>
  <c r="R157" i="51" s="1"/>
  <c r="AC157" i="51"/>
  <c r="AI157" i="51"/>
  <c r="AJ157" i="51" s="1"/>
  <c r="B158" i="51"/>
  <c r="C158" i="51"/>
  <c r="F158" i="51"/>
  <c r="H158" i="51"/>
  <c r="J158" i="51"/>
  <c r="L158" i="51"/>
  <c r="N158" i="51"/>
  <c r="P158" i="51"/>
  <c r="Q158" i="51"/>
  <c r="R158" i="51" s="1"/>
  <c r="T158" i="51"/>
  <c r="V158" i="51"/>
  <c r="X158" i="51"/>
  <c r="Z158" i="51"/>
  <c r="AB158" i="51"/>
  <c r="AC158" i="51"/>
  <c r="AH158" i="51"/>
  <c r="AI158" i="51"/>
  <c r="AJ158" i="51" s="1"/>
  <c r="AL158" i="51"/>
  <c r="B159" i="51"/>
  <c r="J159" i="51" s="1"/>
  <c r="C159" i="51"/>
  <c r="T159" i="51" s="1"/>
  <c r="L159" i="51"/>
  <c r="Q159" i="51"/>
  <c r="X159" i="51"/>
  <c r="Z159" i="51"/>
  <c r="AB159" i="51"/>
  <c r="AC159" i="51"/>
  <c r="AD159" i="51"/>
  <c r="B160" i="51"/>
  <c r="N160" i="51" s="1"/>
  <c r="C160" i="51"/>
  <c r="Q160" i="51"/>
  <c r="AC160" i="51"/>
  <c r="AD160" i="51" s="1"/>
  <c r="AH160" i="51"/>
  <c r="B161" i="51"/>
  <c r="C161" i="51"/>
  <c r="Q161" i="51"/>
  <c r="R161" i="51" s="1"/>
  <c r="V161" i="51"/>
  <c r="X161" i="51"/>
  <c r="AC161" i="51"/>
  <c r="B162" i="51"/>
  <c r="P162" i="51" s="1"/>
  <c r="C162" i="51"/>
  <c r="J162" i="51"/>
  <c r="L162" i="51"/>
  <c r="N162" i="51"/>
  <c r="Q162" i="51"/>
  <c r="R162" i="51"/>
  <c r="AC162" i="51"/>
  <c r="AH162" i="51"/>
  <c r="B163" i="51"/>
  <c r="J163" i="51" s="1"/>
  <c r="C163" i="51"/>
  <c r="L163" i="51"/>
  <c r="N163" i="51"/>
  <c r="Q163" i="51"/>
  <c r="V163" i="51"/>
  <c r="X163" i="51"/>
  <c r="AC163" i="51"/>
  <c r="AD163" i="51" s="1"/>
  <c r="B164" i="51"/>
  <c r="P164" i="51" s="1"/>
  <c r="C164" i="51"/>
  <c r="F164" i="51"/>
  <c r="N164" i="51"/>
  <c r="Q164" i="51"/>
  <c r="AC164" i="51"/>
  <c r="AD164" i="51" s="1"/>
  <c r="AH164" i="51"/>
  <c r="E165" i="51"/>
  <c r="B172" i="51"/>
  <c r="H172" i="51" s="1"/>
  <c r="C172" i="51"/>
  <c r="Q172" i="51"/>
  <c r="R172" i="51"/>
  <c r="AC172" i="51"/>
  <c r="B173" i="51"/>
  <c r="H173" i="51" s="1"/>
  <c r="C173" i="51"/>
  <c r="AB173" i="51" s="1"/>
  <c r="F173" i="51"/>
  <c r="Q173" i="51"/>
  <c r="T173" i="51"/>
  <c r="V173" i="51"/>
  <c r="X173" i="51"/>
  <c r="Z173" i="51"/>
  <c r="AC173" i="51"/>
  <c r="AI173" i="51" s="1"/>
  <c r="AH173" i="51"/>
  <c r="B174" i="51"/>
  <c r="C174" i="51"/>
  <c r="X174" i="51" s="1"/>
  <c r="F174" i="51"/>
  <c r="J174" i="51"/>
  <c r="L174" i="51"/>
  <c r="Q174" i="51"/>
  <c r="R174" i="51" s="1"/>
  <c r="T174" i="51"/>
  <c r="V174" i="51"/>
  <c r="Z174" i="51"/>
  <c r="AB174" i="51"/>
  <c r="AC174" i="51"/>
  <c r="AD174" i="51" s="1"/>
  <c r="AH174" i="51"/>
  <c r="AL174" i="51"/>
  <c r="B175" i="51"/>
  <c r="L175" i="51" s="1"/>
  <c r="C175" i="51"/>
  <c r="AB175" i="51" s="1"/>
  <c r="J175" i="51"/>
  <c r="Q175" i="51"/>
  <c r="T175" i="51"/>
  <c r="X175" i="51"/>
  <c r="Z175" i="51"/>
  <c r="AC175" i="51"/>
  <c r="AF175" i="51"/>
  <c r="AI175" i="51"/>
  <c r="B176" i="51"/>
  <c r="C176" i="51"/>
  <c r="AB176" i="51" s="1"/>
  <c r="F176" i="51"/>
  <c r="H176" i="51"/>
  <c r="J176" i="51"/>
  <c r="L176" i="51"/>
  <c r="Q176" i="51"/>
  <c r="R176" i="51"/>
  <c r="T176" i="51"/>
  <c r="V176" i="51"/>
  <c r="X176" i="51"/>
  <c r="Z176" i="51"/>
  <c r="AC176" i="51"/>
  <c r="AH176" i="51"/>
  <c r="AL176" i="51"/>
  <c r="B177" i="51"/>
  <c r="R177" i="51" s="1"/>
  <c r="C177" i="51"/>
  <c r="Q177" i="51"/>
  <c r="AI177" i="51" s="1"/>
  <c r="AC177" i="51"/>
  <c r="AD177" i="51" s="1"/>
  <c r="B178" i="51"/>
  <c r="AH178" i="51" s="1"/>
  <c r="C178" i="51"/>
  <c r="Q178" i="51"/>
  <c r="AC178" i="51"/>
  <c r="AD178" i="51" s="1"/>
  <c r="AI178" i="51"/>
  <c r="B179" i="51"/>
  <c r="L179" i="51" s="1"/>
  <c r="C179" i="51"/>
  <c r="F179" i="51"/>
  <c r="Q179" i="51"/>
  <c r="R179" i="51"/>
  <c r="X179" i="51"/>
  <c r="Z179" i="51"/>
  <c r="AC179" i="51"/>
  <c r="AI179" i="51"/>
  <c r="AJ179" i="51"/>
  <c r="B180" i="51"/>
  <c r="C180" i="51"/>
  <c r="F180" i="51"/>
  <c r="L180" i="51"/>
  <c r="N180" i="51"/>
  <c r="P180" i="51"/>
  <c r="Q180" i="51"/>
  <c r="R180" i="51" s="1"/>
  <c r="Z180" i="51"/>
  <c r="AB180" i="51"/>
  <c r="AC180" i="51"/>
  <c r="AH180" i="51"/>
  <c r="AL180" i="51"/>
  <c r="B181" i="51"/>
  <c r="F181" i="51" s="1"/>
  <c r="Q181" i="51"/>
  <c r="T181" i="51"/>
  <c r="V181" i="51"/>
  <c r="X181" i="51"/>
  <c r="Z181" i="51"/>
  <c r="AB181" i="51"/>
  <c r="AC181" i="51"/>
  <c r="AD181" i="51" s="1"/>
  <c r="B182" i="51"/>
  <c r="H182" i="51" s="1"/>
  <c r="C182" i="51"/>
  <c r="Z182" i="51" s="1"/>
  <c r="J182" i="51"/>
  <c r="Q182" i="51"/>
  <c r="V182" i="51"/>
  <c r="X182" i="51"/>
  <c r="AC182" i="51"/>
  <c r="AD182" i="51"/>
  <c r="B183" i="51"/>
  <c r="P183" i="51" s="1"/>
  <c r="C183" i="51"/>
  <c r="F183" i="51"/>
  <c r="H183" i="51"/>
  <c r="J183" i="51"/>
  <c r="L183" i="51"/>
  <c r="N183" i="51"/>
  <c r="Q183" i="51"/>
  <c r="T183" i="51"/>
  <c r="V183" i="51"/>
  <c r="X183" i="51"/>
  <c r="Z183" i="51"/>
  <c r="AB183" i="51"/>
  <c r="AC183" i="51"/>
  <c r="AF183" i="51" s="1"/>
  <c r="AH183" i="51"/>
  <c r="AL183" i="51"/>
  <c r="B184" i="51"/>
  <c r="C184" i="51"/>
  <c r="J184" i="51"/>
  <c r="P184" i="51"/>
  <c r="Q184" i="51"/>
  <c r="X184" i="51"/>
  <c r="Z184" i="51"/>
  <c r="AB184" i="51"/>
  <c r="AC184" i="51"/>
  <c r="B185" i="51"/>
  <c r="C185" i="51"/>
  <c r="P185" i="51"/>
  <c r="Q185" i="51"/>
  <c r="AC185" i="51"/>
  <c r="AH185" i="51"/>
  <c r="B186" i="51"/>
  <c r="H186" i="51" s="1"/>
  <c r="C186" i="51"/>
  <c r="Z186" i="51" s="1"/>
  <c r="J186" i="51"/>
  <c r="Q186" i="51"/>
  <c r="V186" i="51"/>
  <c r="X186" i="51"/>
  <c r="AC186" i="51"/>
  <c r="AD186" i="51"/>
  <c r="B187" i="51"/>
  <c r="P187" i="51" s="1"/>
  <c r="C187" i="51"/>
  <c r="F187" i="51"/>
  <c r="H187" i="51"/>
  <c r="J187" i="51"/>
  <c r="L187" i="51"/>
  <c r="N187" i="51"/>
  <c r="Q187" i="51"/>
  <c r="T187" i="51"/>
  <c r="V187" i="51"/>
  <c r="X187" i="51"/>
  <c r="Z187" i="51"/>
  <c r="AB187" i="51"/>
  <c r="AC187" i="51"/>
  <c r="AF187" i="51"/>
  <c r="AH187" i="51"/>
  <c r="AL187" i="51"/>
  <c r="B188" i="51"/>
  <c r="C188" i="51"/>
  <c r="J188" i="51"/>
  <c r="P188" i="51"/>
  <c r="Q188" i="51"/>
  <c r="Z188" i="51"/>
  <c r="AC188" i="51"/>
  <c r="AD188" i="51"/>
  <c r="B189" i="51"/>
  <c r="C189" i="51"/>
  <c r="Q189" i="51"/>
  <c r="AC189" i="51"/>
  <c r="AD189" i="51" s="1"/>
  <c r="B190" i="51"/>
  <c r="C190" i="51"/>
  <c r="H190" i="51"/>
  <c r="J190" i="51"/>
  <c r="Q190" i="51"/>
  <c r="R190" i="51" s="1"/>
  <c r="AC190" i="51"/>
  <c r="B191" i="51"/>
  <c r="C191" i="51"/>
  <c r="AB191" i="51" s="1"/>
  <c r="Q191" i="51"/>
  <c r="AC191" i="51"/>
  <c r="AI191" i="51"/>
  <c r="AL191" i="51"/>
  <c r="B192" i="51"/>
  <c r="C192" i="51"/>
  <c r="Z192" i="51" s="1"/>
  <c r="Q192" i="51"/>
  <c r="X192" i="51"/>
  <c r="AC192" i="51"/>
  <c r="AD192" i="51"/>
  <c r="B193" i="51"/>
  <c r="C193" i="51"/>
  <c r="Q193" i="51"/>
  <c r="AI193" i="51" s="1"/>
  <c r="T193" i="51"/>
  <c r="AB193" i="51"/>
  <c r="AC193" i="51"/>
  <c r="AD193" i="51" s="1"/>
  <c r="B194" i="51"/>
  <c r="H194" i="51" s="1"/>
  <c r="C194" i="51"/>
  <c r="Q194" i="51"/>
  <c r="R194" i="51" s="1"/>
  <c r="AC194" i="51"/>
  <c r="AD194" i="51" s="1"/>
  <c r="B195" i="51"/>
  <c r="H195" i="51" s="1"/>
  <c r="C195" i="51"/>
  <c r="AD195" i="51" s="1"/>
  <c r="F195" i="51"/>
  <c r="Q195" i="51"/>
  <c r="R195" i="51"/>
  <c r="T195" i="51"/>
  <c r="X195" i="51"/>
  <c r="Z195" i="51"/>
  <c r="AC195" i="51"/>
  <c r="AF195" i="51"/>
  <c r="AH195" i="51"/>
  <c r="AI195" i="51"/>
  <c r="AJ195" i="51" s="1"/>
  <c r="AL195" i="51"/>
  <c r="B196" i="51"/>
  <c r="C196" i="51"/>
  <c r="Q196" i="51"/>
  <c r="X196" i="51"/>
  <c r="Z196" i="51"/>
  <c r="AC196" i="51"/>
  <c r="B197" i="51"/>
  <c r="C197" i="51"/>
  <c r="P197" i="51"/>
  <c r="Q197" i="51"/>
  <c r="AB197" i="51"/>
  <c r="AC197" i="51"/>
  <c r="AD197" i="51" s="1"/>
  <c r="B198" i="51"/>
  <c r="C198" i="51"/>
  <c r="Z198" i="51" s="1"/>
  <c r="Q198" i="51"/>
  <c r="V198" i="51"/>
  <c r="AC198" i="51"/>
  <c r="AD198" i="51"/>
  <c r="B199" i="51"/>
  <c r="P199" i="51" s="1"/>
  <c r="C199" i="51"/>
  <c r="F199" i="51"/>
  <c r="H199" i="51"/>
  <c r="J199" i="51"/>
  <c r="L199" i="51"/>
  <c r="N199" i="51"/>
  <c r="Q199" i="51"/>
  <c r="T199" i="51"/>
  <c r="V199" i="51"/>
  <c r="X199" i="51"/>
  <c r="Z199" i="51"/>
  <c r="AB199" i="51"/>
  <c r="AC199" i="51"/>
  <c r="AF199" i="51"/>
  <c r="AH199" i="51"/>
  <c r="AL199" i="51"/>
  <c r="B200" i="51"/>
  <c r="J200" i="51" s="1"/>
  <c r="C200" i="51"/>
  <c r="T200" i="51" s="1"/>
  <c r="Q200" i="51"/>
  <c r="AB200" i="51"/>
  <c r="AC200" i="51"/>
  <c r="AD200" i="51" s="1"/>
  <c r="B201" i="51"/>
  <c r="H201" i="51" s="1"/>
  <c r="C201" i="51"/>
  <c r="F201" i="51"/>
  <c r="Q201" i="51"/>
  <c r="R201" i="51"/>
  <c r="AC201" i="51"/>
  <c r="AD201" i="51" s="1"/>
  <c r="AH201" i="51"/>
  <c r="B202" i="51"/>
  <c r="C202" i="51"/>
  <c r="Q202" i="51"/>
  <c r="AC202" i="51"/>
  <c r="AI202" i="51" s="1"/>
  <c r="AD202" i="51"/>
  <c r="B203" i="51"/>
  <c r="P203" i="51" s="1"/>
  <c r="C203" i="51"/>
  <c r="J203" i="51"/>
  <c r="L203" i="51"/>
  <c r="N203" i="51"/>
  <c r="Q203" i="51"/>
  <c r="R203" i="51"/>
  <c r="T203" i="51"/>
  <c r="AC203" i="51"/>
  <c r="AH203" i="51"/>
  <c r="AI203" i="51"/>
  <c r="AJ203" i="51" s="1"/>
  <c r="B204" i="51"/>
  <c r="C204" i="51"/>
  <c r="T204" i="51" s="1"/>
  <c r="J204" i="51"/>
  <c r="P204" i="51"/>
  <c r="Q204" i="51"/>
  <c r="V204" i="51"/>
  <c r="AB204" i="51"/>
  <c r="AC204" i="51"/>
  <c r="AD204" i="51" s="1"/>
  <c r="B205" i="51"/>
  <c r="H205" i="51" s="1"/>
  <c r="C205" i="51"/>
  <c r="F205" i="51"/>
  <c r="Q205" i="51"/>
  <c r="R205" i="51"/>
  <c r="AC205" i="51"/>
  <c r="AD205" i="51" s="1"/>
  <c r="AH205" i="51"/>
  <c r="E206" i="51"/>
  <c r="B213" i="51"/>
  <c r="F213" i="51" s="1"/>
  <c r="C213" i="51"/>
  <c r="T213" i="51" s="1"/>
  <c r="P213" i="51"/>
  <c r="Q213" i="51"/>
  <c r="AC213" i="51"/>
  <c r="B214" i="51"/>
  <c r="N214" i="51" s="1"/>
  <c r="C214" i="51"/>
  <c r="F214" i="51"/>
  <c r="H214" i="51"/>
  <c r="J214" i="51"/>
  <c r="L214" i="51"/>
  <c r="P214" i="51"/>
  <c r="Q214" i="51"/>
  <c r="R214" i="51" s="1"/>
  <c r="T214" i="51"/>
  <c r="X214" i="51"/>
  <c r="AC214" i="51"/>
  <c r="AI214" i="51" s="1"/>
  <c r="AJ214" i="51" s="1"/>
  <c r="AH214" i="51"/>
  <c r="AL214" i="51"/>
  <c r="B215" i="51"/>
  <c r="C215" i="51"/>
  <c r="T215" i="51" s="1"/>
  <c r="F215" i="51"/>
  <c r="H215" i="51"/>
  <c r="J215" i="51"/>
  <c r="L215" i="51"/>
  <c r="N215" i="51"/>
  <c r="P215" i="51"/>
  <c r="Q215" i="51"/>
  <c r="R215" i="51"/>
  <c r="V215" i="51"/>
  <c r="X215" i="51"/>
  <c r="AC215" i="51"/>
  <c r="AI215" i="51" s="1"/>
  <c r="AJ215" i="51" s="1"/>
  <c r="AH215" i="51"/>
  <c r="AL215" i="51"/>
  <c r="B216" i="51"/>
  <c r="C216" i="51"/>
  <c r="Q216" i="51"/>
  <c r="AC216" i="51"/>
  <c r="AL216" i="51"/>
  <c r="B217" i="51"/>
  <c r="C217" i="51"/>
  <c r="X217" i="51" s="1"/>
  <c r="Q217" i="51"/>
  <c r="T217" i="51"/>
  <c r="AC217" i="51"/>
  <c r="B218" i="51"/>
  <c r="N218" i="51" s="1"/>
  <c r="C218" i="51"/>
  <c r="F218" i="51"/>
  <c r="L218" i="51"/>
  <c r="Q218" i="51"/>
  <c r="R218" i="51"/>
  <c r="AC218" i="51"/>
  <c r="AD218" i="51" s="1"/>
  <c r="B219" i="51"/>
  <c r="H219" i="51" s="1"/>
  <c r="C219" i="51"/>
  <c r="F219" i="51"/>
  <c r="L219" i="51"/>
  <c r="Q219" i="51"/>
  <c r="R219" i="51"/>
  <c r="AC219" i="51"/>
  <c r="AH219" i="51"/>
  <c r="AL219" i="51"/>
  <c r="B220" i="51"/>
  <c r="N220" i="51" s="1"/>
  <c r="C220" i="51"/>
  <c r="L220" i="51"/>
  <c r="Q220" i="51"/>
  <c r="Z220" i="51"/>
  <c r="AB220" i="51"/>
  <c r="AC220" i="51"/>
  <c r="AL220" i="51"/>
  <c r="B221" i="51"/>
  <c r="C221" i="51"/>
  <c r="X221" i="51" s="1"/>
  <c r="F221" i="51"/>
  <c r="H221" i="51"/>
  <c r="Q221" i="51"/>
  <c r="T221" i="51"/>
  <c r="V221" i="51"/>
  <c r="AC221" i="51"/>
  <c r="AD221" i="51" s="1"/>
  <c r="AH221" i="51"/>
  <c r="B222" i="51"/>
  <c r="P222" i="51" s="1"/>
  <c r="F222" i="51"/>
  <c r="H222" i="51"/>
  <c r="N222" i="51"/>
  <c r="Q222" i="51"/>
  <c r="T222" i="51"/>
  <c r="V222" i="51"/>
  <c r="X222" i="51"/>
  <c r="Z222" i="51"/>
  <c r="AB222" i="51"/>
  <c r="AC222" i="51"/>
  <c r="AD222" i="51"/>
  <c r="AI222" i="51"/>
  <c r="AJ222" i="51"/>
  <c r="AL222" i="51"/>
  <c r="B223" i="51"/>
  <c r="L223" i="51" s="1"/>
  <c r="C223" i="51"/>
  <c r="Z223" i="51" s="1"/>
  <c r="J223" i="51"/>
  <c r="Q223" i="51"/>
  <c r="T223" i="51"/>
  <c r="V223" i="51"/>
  <c r="X223" i="51"/>
  <c r="AB223" i="51"/>
  <c r="AC223" i="51"/>
  <c r="AD223" i="51" s="1"/>
  <c r="B224" i="51"/>
  <c r="N224" i="51" s="1"/>
  <c r="C224" i="51"/>
  <c r="F224" i="51"/>
  <c r="Q224" i="51"/>
  <c r="T224" i="51"/>
  <c r="AC224" i="51"/>
  <c r="B225" i="51"/>
  <c r="C225" i="51"/>
  <c r="H225" i="51"/>
  <c r="Q225" i="51"/>
  <c r="X225" i="51"/>
  <c r="AC225" i="51"/>
  <c r="AD225" i="51" s="1"/>
  <c r="AH225" i="51"/>
  <c r="B226" i="51"/>
  <c r="P226" i="51" s="1"/>
  <c r="C226" i="51"/>
  <c r="Z226" i="51" s="1"/>
  <c r="F226" i="51"/>
  <c r="H226" i="51"/>
  <c r="J226" i="51"/>
  <c r="L226" i="51"/>
  <c r="N226" i="51"/>
  <c r="Q226" i="51"/>
  <c r="R226" i="51"/>
  <c r="T226" i="51"/>
  <c r="V226" i="51"/>
  <c r="X226" i="51"/>
  <c r="AC226" i="51"/>
  <c r="AD226" i="51" s="1"/>
  <c r="AH226" i="51"/>
  <c r="AI226" i="51"/>
  <c r="AJ226" i="51" s="1"/>
  <c r="AL226" i="51"/>
  <c r="B227" i="51"/>
  <c r="C227" i="51"/>
  <c r="T227" i="51" s="1"/>
  <c r="Q227" i="51"/>
  <c r="X227" i="51"/>
  <c r="Z227" i="51"/>
  <c r="AB227" i="51"/>
  <c r="AC227" i="51"/>
  <c r="AD227" i="51"/>
  <c r="B228" i="51"/>
  <c r="C228" i="51"/>
  <c r="Q228" i="51"/>
  <c r="AC228" i="51"/>
  <c r="B229" i="51"/>
  <c r="C229" i="51"/>
  <c r="Q229" i="51"/>
  <c r="AI229" i="51" s="1"/>
  <c r="AC229" i="51"/>
  <c r="AD229" i="51"/>
  <c r="B230" i="51"/>
  <c r="P230" i="51" s="1"/>
  <c r="C230" i="51"/>
  <c r="J230" i="51"/>
  <c r="L230" i="51"/>
  <c r="N230" i="51"/>
  <c r="Q230" i="51"/>
  <c r="AI230" i="51" s="1"/>
  <c r="R230" i="51"/>
  <c r="AC230" i="51"/>
  <c r="AD230" i="51" s="1"/>
  <c r="AH230" i="51"/>
  <c r="AL230" i="51"/>
  <c r="B231" i="51"/>
  <c r="C231" i="51"/>
  <c r="Q231" i="51"/>
  <c r="AC231" i="51"/>
  <c r="B232" i="51"/>
  <c r="C232" i="51"/>
  <c r="T232" i="51" s="1"/>
  <c r="F232" i="51"/>
  <c r="N232" i="51"/>
  <c r="P232" i="51"/>
  <c r="Q232" i="51"/>
  <c r="AI232" i="51" s="1"/>
  <c r="R232" i="51"/>
  <c r="AC232" i="51"/>
  <c r="AD232" i="51"/>
  <c r="AF232" i="51"/>
  <c r="AH232" i="51"/>
  <c r="AJ232" i="51"/>
  <c r="AL232" i="51"/>
  <c r="B233" i="51"/>
  <c r="C233" i="51"/>
  <c r="Z233" i="51" s="1"/>
  <c r="F233" i="51"/>
  <c r="H233" i="51"/>
  <c r="J233" i="51"/>
  <c r="N233" i="51"/>
  <c r="P233" i="51"/>
  <c r="Q233" i="51"/>
  <c r="V233" i="51"/>
  <c r="X233" i="51"/>
  <c r="AB233" i="51"/>
  <c r="AC233" i="51"/>
  <c r="AH233" i="51"/>
  <c r="B234" i="51"/>
  <c r="P234" i="51" s="1"/>
  <c r="C234" i="51"/>
  <c r="AB234" i="51" s="1"/>
  <c r="H234" i="51"/>
  <c r="J234" i="51"/>
  <c r="Q234" i="51"/>
  <c r="R234" i="51" s="1"/>
  <c r="T234" i="51"/>
  <c r="X234" i="51"/>
  <c r="AC234" i="51"/>
  <c r="AF234" i="51"/>
  <c r="AL234" i="51"/>
  <c r="B235" i="51"/>
  <c r="P235" i="51" s="1"/>
  <c r="C235" i="51"/>
  <c r="L235" i="51"/>
  <c r="N235" i="51"/>
  <c r="Q235" i="51"/>
  <c r="R235" i="51" s="1"/>
  <c r="T235" i="51"/>
  <c r="AB235" i="51"/>
  <c r="AC235" i="51"/>
  <c r="AH235" i="51"/>
  <c r="AL235" i="51"/>
  <c r="B236" i="51"/>
  <c r="H236" i="51" s="1"/>
  <c r="C236" i="51"/>
  <c r="V236" i="51" s="1"/>
  <c r="F236" i="51"/>
  <c r="J236" i="51"/>
  <c r="Q236" i="51"/>
  <c r="AI236" i="51" s="1"/>
  <c r="T236" i="51"/>
  <c r="X236" i="51"/>
  <c r="Z236" i="51"/>
  <c r="AC236" i="51"/>
  <c r="AF236" i="51"/>
  <c r="AH236" i="51"/>
  <c r="AL236" i="51"/>
  <c r="B237" i="51"/>
  <c r="AH237" i="51" s="1"/>
  <c r="C237" i="51"/>
  <c r="Z237" i="51" s="1"/>
  <c r="Q237" i="51"/>
  <c r="T237" i="51"/>
  <c r="AB237" i="51"/>
  <c r="AC237" i="51"/>
  <c r="AD237" i="51" s="1"/>
  <c r="AF237" i="51"/>
  <c r="B238" i="51"/>
  <c r="P238" i="51" s="1"/>
  <c r="C238" i="51"/>
  <c r="Z238" i="51" s="1"/>
  <c r="L238" i="51"/>
  <c r="Q238" i="51"/>
  <c r="R238" i="51" s="1"/>
  <c r="AC238" i="51"/>
  <c r="AI238" i="51"/>
  <c r="AJ238" i="51" s="1"/>
  <c r="AL238" i="51"/>
  <c r="B239" i="51"/>
  <c r="C239" i="51"/>
  <c r="T239" i="51" s="1"/>
  <c r="Q239" i="51"/>
  <c r="Z239" i="51"/>
  <c r="AB239" i="51"/>
  <c r="AC239" i="51"/>
  <c r="AD239" i="51"/>
  <c r="B240" i="51"/>
  <c r="C240" i="51"/>
  <c r="V240" i="51" s="1"/>
  <c r="Q240" i="51"/>
  <c r="AI240" i="51" s="1"/>
  <c r="T240" i="51"/>
  <c r="Z240" i="51"/>
  <c r="AB240" i="51"/>
  <c r="AC240" i="51"/>
  <c r="AD240" i="51" s="1"/>
  <c r="B241" i="51"/>
  <c r="C241" i="51"/>
  <c r="Q241" i="51"/>
  <c r="AI241" i="51" s="1"/>
  <c r="AC241" i="51"/>
  <c r="B242" i="51"/>
  <c r="L242" i="51" s="1"/>
  <c r="C242" i="51"/>
  <c r="Q242" i="51"/>
  <c r="V242" i="51"/>
  <c r="X242" i="51"/>
  <c r="AC242" i="51"/>
  <c r="AI242" i="51"/>
  <c r="AJ242" i="51" s="1"/>
  <c r="B243" i="51"/>
  <c r="C243" i="51"/>
  <c r="F243" i="51"/>
  <c r="H243" i="51"/>
  <c r="J243" i="51"/>
  <c r="L243" i="51"/>
  <c r="N243" i="51"/>
  <c r="P243" i="51"/>
  <c r="Q243" i="51"/>
  <c r="R243" i="51" s="1"/>
  <c r="T243" i="51"/>
  <c r="V243" i="51"/>
  <c r="X243" i="51"/>
  <c r="Z243" i="51"/>
  <c r="AB243" i="51"/>
  <c r="AC243" i="51"/>
  <c r="AH243" i="51"/>
  <c r="AL243" i="51"/>
  <c r="B244" i="51"/>
  <c r="P244" i="51" s="1"/>
  <c r="C244" i="51"/>
  <c r="T244" i="51" s="1"/>
  <c r="Q244" i="51"/>
  <c r="Z244" i="51"/>
  <c r="AB244" i="51"/>
  <c r="AC244" i="51"/>
  <c r="AD244" i="51" s="1"/>
  <c r="B245" i="51"/>
  <c r="H245" i="51" s="1"/>
  <c r="C245" i="51"/>
  <c r="P245" i="51"/>
  <c r="Q245" i="51"/>
  <c r="AC245" i="51"/>
  <c r="AD245" i="51" s="1"/>
  <c r="B246" i="51"/>
  <c r="C246" i="51"/>
  <c r="Q246" i="51"/>
  <c r="AC246" i="51"/>
  <c r="AI246" i="51"/>
  <c r="E247" i="51"/>
  <c r="B254" i="51"/>
  <c r="H254" i="51" s="1"/>
  <c r="C254" i="51"/>
  <c r="AB254" i="51" s="1"/>
  <c r="Q254" i="51"/>
  <c r="AI254" i="51" s="1"/>
  <c r="R254" i="51"/>
  <c r="X254" i="51"/>
  <c r="Z254" i="51"/>
  <c r="AC254" i="51"/>
  <c r="AF254" i="51"/>
  <c r="AL254" i="51"/>
  <c r="B255" i="51"/>
  <c r="C255" i="51"/>
  <c r="X255" i="51" s="1"/>
  <c r="H255" i="51"/>
  <c r="P255" i="51"/>
  <c r="Q255" i="51"/>
  <c r="R255" i="51" s="1"/>
  <c r="T255" i="51"/>
  <c r="V255" i="51"/>
  <c r="AB255" i="51"/>
  <c r="AC255" i="51"/>
  <c r="AH255" i="51"/>
  <c r="B256" i="51"/>
  <c r="C256" i="51"/>
  <c r="Q256" i="51"/>
  <c r="AC256" i="51"/>
  <c r="B257" i="51"/>
  <c r="J257" i="51" s="1"/>
  <c r="C257" i="51"/>
  <c r="F257" i="51"/>
  <c r="P257" i="51"/>
  <c r="Q257" i="51"/>
  <c r="R257" i="51" s="1"/>
  <c r="AC257" i="51"/>
  <c r="AH257" i="51"/>
  <c r="B258" i="51"/>
  <c r="N258" i="51" s="1"/>
  <c r="C258" i="51"/>
  <c r="AB258" i="51" s="1"/>
  <c r="F258" i="51"/>
  <c r="L258" i="51"/>
  <c r="Q258" i="51"/>
  <c r="AI258" i="51" s="1"/>
  <c r="AJ258" i="51" s="1"/>
  <c r="R258" i="51"/>
  <c r="Z258" i="51"/>
  <c r="AC258" i="51"/>
  <c r="AL258" i="51"/>
  <c r="B259" i="51"/>
  <c r="H259" i="51" s="1"/>
  <c r="C259" i="51"/>
  <c r="F259" i="51"/>
  <c r="L259" i="51"/>
  <c r="N259" i="51"/>
  <c r="P259" i="51"/>
  <c r="Q259" i="51"/>
  <c r="R259" i="51"/>
  <c r="AB259" i="51"/>
  <c r="AC259" i="51"/>
  <c r="AH259" i="51"/>
  <c r="AL259" i="51"/>
  <c r="B260" i="51"/>
  <c r="R260" i="51" s="1"/>
  <c r="C260" i="51"/>
  <c r="Q260" i="51"/>
  <c r="AC260" i="51"/>
  <c r="AD260" i="51"/>
  <c r="B261" i="51"/>
  <c r="C261" i="51"/>
  <c r="X261" i="51" s="1"/>
  <c r="Q261" i="51"/>
  <c r="T261" i="51"/>
  <c r="V261" i="51"/>
  <c r="AC261" i="51"/>
  <c r="AD261" i="51" s="1"/>
  <c r="AI261" i="51"/>
  <c r="B262" i="51"/>
  <c r="R262" i="51" s="1"/>
  <c r="C262" i="51"/>
  <c r="AB262" i="51" s="1"/>
  <c r="Q262" i="51"/>
  <c r="X262" i="51"/>
  <c r="Z262" i="51"/>
  <c r="AC262" i="51"/>
  <c r="AI262" i="51"/>
  <c r="B263" i="51"/>
  <c r="L263" i="51" s="1"/>
  <c r="Q263" i="51"/>
  <c r="T263" i="51"/>
  <c r="V263" i="51"/>
  <c r="X263" i="51"/>
  <c r="Z263" i="51"/>
  <c r="AB263" i="51"/>
  <c r="AC263" i="51"/>
  <c r="AL263" i="51"/>
  <c r="B264" i="51"/>
  <c r="H264" i="51" s="1"/>
  <c r="C264" i="51"/>
  <c r="F264" i="51"/>
  <c r="N264" i="51"/>
  <c r="P264" i="51"/>
  <c r="Q264" i="51"/>
  <c r="R264" i="51"/>
  <c r="AC264" i="51"/>
  <c r="AH264" i="51"/>
  <c r="B265" i="51"/>
  <c r="L265" i="51" s="1"/>
  <c r="C265" i="51"/>
  <c r="Z265" i="51" s="1"/>
  <c r="H265" i="51"/>
  <c r="J265" i="51"/>
  <c r="Q265" i="51"/>
  <c r="R265" i="51" s="1"/>
  <c r="V265" i="51"/>
  <c r="X265" i="51"/>
  <c r="AC265" i="51"/>
  <c r="AD265" i="51" s="1"/>
  <c r="AI265" i="51"/>
  <c r="AJ265" i="51"/>
  <c r="B266" i="51"/>
  <c r="F266" i="51" s="1"/>
  <c r="C266" i="51"/>
  <c r="Z266" i="51" s="1"/>
  <c r="H266" i="51"/>
  <c r="Q266" i="51"/>
  <c r="AI266" i="51" s="1"/>
  <c r="AJ266" i="51" s="1"/>
  <c r="R266" i="51"/>
  <c r="T266" i="51"/>
  <c r="V266" i="51"/>
  <c r="X266" i="51"/>
  <c r="AC266" i="51"/>
  <c r="AH266" i="51"/>
  <c r="AL266" i="51"/>
  <c r="B267" i="51"/>
  <c r="C267" i="51"/>
  <c r="Q267" i="51"/>
  <c r="T267" i="51"/>
  <c r="V267" i="51"/>
  <c r="X267" i="51"/>
  <c r="Z267" i="51"/>
  <c r="AB267" i="51"/>
  <c r="AC267" i="51"/>
  <c r="AD267" i="51" s="1"/>
  <c r="B268" i="51"/>
  <c r="H268" i="51" s="1"/>
  <c r="C268" i="51"/>
  <c r="F268" i="51"/>
  <c r="N268" i="51"/>
  <c r="P268" i="51"/>
  <c r="Q268" i="51"/>
  <c r="R268" i="51"/>
  <c r="AC268" i="51"/>
  <c r="AF268" i="51" s="1"/>
  <c r="AH268" i="51"/>
  <c r="B269" i="51"/>
  <c r="L269" i="51" s="1"/>
  <c r="C269" i="51"/>
  <c r="H269" i="51"/>
  <c r="Q269" i="51"/>
  <c r="R269" i="51" s="1"/>
  <c r="V269" i="51"/>
  <c r="AC269" i="51"/>
  <c r="AI269" i="51"/>
  <c r="AJ269" i="51" s="1"/>
  <c r="B270" i="51"/>
  <c r="P270" i="51" s="1"/>
  <c r="C270" i="51"/>
  <c r="F270" i="51"/>
  <c r="L270" i="51"/>
  <c r="N270" i="51"/>
  <c r="Q270" i="51"/>
  <c r="R270" i="51" s="1"/>
  <c r="T270" i="51"/>
  <c r="V270" i="51"/>
  <c r="AC270" i="51"/>
  <c r="AF270" i="51"/>
  <c r="AH270" i="51"/>
  <c r="AL270" i="51"/>
  <c r="B271" i="51"/>
  <c r="P271" i="51" s="1"/>
  <c r="C271" i="51"/>
  <c r="Q271" i="51"/>
  <c r="T271" i="51"/>
  <c r="V271" i="51"/>
  <c r="X271" i="51"/>
  <c r="Z271" i="51"/>
  <c r="AB271" i="51"/>
  <c r="AC271" i="51"/>
  <c r="AD271" i="51" s="1"/>
  <c r="B272" i="51"/>
  <c r="H272" i="51" s="1"/>
  <c r="C272" i="51"/>
  <c r="AF272" i="51" s="1"/>
  <c r="F272" i="51"/>
  <c r="N272" i="51"/>
  <c r="P272" i="51"/>
  <c r="Q272" i="51"/>
  <c r="AI272" i="51" s="1"/>
  <c r="R272" i="51"/>
  <c r="AC272" i="51"/>
  <c r="AH272" i="51"/>
  <c r="AL272" i="51"/>
  <c r="B273" i="51"/>
  <c r="C273" i="51"/>
  <c r="Z273" i="51" s="1"/>
  <c r="H273" i="51"/>
  <c r="Q273" i="51"/>
  <c r="AC273" i="51"/>
  <c r="AD273" i="51"/>
  <c r="AI273" i="51"/>
  <c r="B274" i="51"/>
  <c r="AH274" i="51" s="1"/>
  <c r="C274" i="51"/>
  <c r="N274" i="51"/>
  <c r="Q274" i="51"/>
  <c r="R274" i="51"/>
  <c r="T274" i="51"/>
  <c r="AB274" i="51"/>
  <c r="AC274" i="51"/>
  <c r="AI274" i="51" s="1"/>
  <c r="AJ274" i="51" s="1"/>
  <c r="B275" i="51"/>
  <c r="C275" i="51"/>
  <c r="V275" i="51" s="1"/>
  <c r="Q275" i="51"/>
  <c r="T275" i="51"/>
  <c r="X275" i="51"/>
  <c r="Z275" i="51"/>
  <c r="AC275" i="51"/>
  <c r="AD275" i="51"/>
  <c r="B276" i="51"/>
  <c r="L276" i="51" s="1"/>
  <c r="C276" i="51"/>
  <c r="N276" i="51"/>
  <c r="Q276" i="51"/>
  <c r="AB276" i="51"/>
  <c r="AC276" i="51"/>
  <c r="AD276" i="51" s="1"/>
  <c r="AL276" i="51"/>
  <c r="B277" i="51"/>
  <c r="H277" i="51" s="1"/>
  <c r="C277" i="51"/>
  <c r="Z277" i="51" s="1"/>
  <c r="Q277" i="51"/>
  <c r="V277" i="51"/>
  <c r="X277" i="51"/>
  <c r="AC277" i="51"/>
  <c r="AD277" i="51"/>
  <c r="B278" i="51"/>
  <c r="J278" i="51" s="1"/>
  <c r="C278" i="51"/>
  <c r="L278" i="51"/>
  <c r="Q278" i="51"/>
  <c r="R278" i="51" s="1"/>
  <c r="T278" i="51"/>
  <c r="V278" i="51"/>
  <c r="Z278" i="51"/>
  <c r="AB278" i="51"/>
  <c r="AC278" i="51"/>
  <c r="AH278" i="51"/>
  <c r="B279" i="51"/>
  <c r="C279" i="51"/>
  <c r="V279" i="51" s="1"/>
  <c r="Q279" i="51"/>
  <c r="T279" i="51"/>
  <c r="X279" i="51"/>
  <c r="Z279" i="51"/>
  <c r="AC279" i="51"/>
  <c r="AD279" i="51"/>
  <c r="B280" i="51"/>
  <c r="L280" i="51" s="1"/>
  <c r="C280" i="51"/>
  <c r="N280" i="51"/>
  <c r="Q280" i="51"/>
  <c r="AB280" i="51"/>
  <c r="AC280" i="51"/>
  <c r="AD280" i="51" s="1"/>
  <c r="AH280" i="51"/>
  <c r="AL280" i="51"/>
  <c r="B281" i="51"/>
  <c r="H281" i="51" s="1"/>
  <c r="C281" i="51"/>
  <c r="Z281" i="51" s="1"/>
  <c r="Q281" i="51"/>
  <c r="V281" i="51"/>
  <c r="X281" i="51"/>
  <c r="AC281" i="51"/>
  <c r="AD281" i="51"/>
  <c r="B282" i="51"/>
  <c r="J282" i="51" s="1"/>
  <c r="C282" i="51"/>
  <c r="L282" i="51"/>
  <c r="Q282" i="51"/>
  <c r="R282" i="51"/>
  <c r="T282" i="51"/>
  <c r="V282" i="51"/>
  <c r="Z282" i="51"/>
  <c r="AB282" i="51"/>
  <c r="AC282" i="51"/>
  <c r="AI282" i="51" s="1"/>
  <c r="AJ282" i="51" s="1"/>
  <c r="AH282" i="51"/>
  <c r="B283" i="51"/>
  <c r="C283" i="51"/>
  <c r="V283" i="51" s="1"/>
  <c r="Q283" i="51"/>
  <c r="T283" i="51"/>
  <c r="X283" i="51"/>
  <c r="Z283" i="51"/>
  <c r="AC283" i="51"/>
  <c r="AD283" i="51"/>
  <c r="B284" i="51"/>
  <c r="C284" i="51"/>
  <c r="AF284" i="51" s="1"/>
  <c r="L284" i="51"/>
  <c r="Q284" i="51"/>
  <c r="AC284" i="51"/>
  <c r="AL284" i="51"/>
  <c r="B285" i="51"/>
  <c r="H285" i="51" s="1"/>
  <c r="C285" i="51"/>
  <c r="Z285" i="51" s="1"/>
  <c r="Q285" i="51"/>
  <c r="V285" i="51"/>
  <c r="X285" i="51"/>
  <c r="AC285" i="51"/>
  <c r="AD285" i="51"/>
  <c r="B286" i="51"/>
  <c r="C286" i="51"/>
  <c r="J286" i="51"/>
  <c r="Q286" i="51"/>
  <c r="T286" i="51"/>
  <c r="V286" i="51"/>
  <c r="Z286" i="51"/>
  <c r="AB286" i="51"/>
  <c r="AC286" i="51"/>
  <c r="AI286" i="51" s="1"/>
  <c r="AJ286" i="51" s="1"/>
  <c r="B287" i="51"/>
  <c r="C287" i="51"/>
  <c r="V287" i="51" s="1"/>
  <c r="Q287" i="51"/>
  <c r="T287" i="51"/>
  <c r="X287" i="51"/>
  <c r="Z287" i="51"/>
  <c r="AC287" i="51"/>
  <c r="E288" i="51"/>
  <c r="B296" i="51"/>
  <c r="C296" i="51"/>
  <c r="L296" i="51"/>
  <c r="N296" i="51"/>
  <c r="Q296" i="51"/>
  <c r="AI296" i="51" s="1"/>
  <c r="R296" i="51"/>
  <c r="Z296" i="51"/>
  <c r="AC296" i="51"/>
  <c r="AD296" i="51" s="1"/>
  <c r="AF296" i="51"/>
  <c r="AL296" i="51"/>
  <c r="B297" i="51"/>
  <c r="C297" i="51"/>
  <c r="X297" i="51" s="1"/>
  <c r="F297" i="51"/>
  <c r="Q297" i="51"/>
  <c r="AC297" i="51"/>
  <c r="AD297" i="51"/>
  <c r="AH297" i="51"/>
  <c r="B298" i="51"/>
  <c r="N298" i="51" s="1"/>
  <c r="C298" i="51"/>
  <c r="F298" i="51"/>
  <c r="L298" i="51"/>
  <c r="Q298" i="51"/>
  <c r="R298" i="51"/>
  <c r="Z298" i="51"/>
  <c r="AC298" i="51"/>
  <c r="AL298" i="51"/>
  <c r="B299" i="51"/>
  <c r="H299" i="51" s="1"/>
  <c r="C299" i="51"/>
  <c r="X299" i="51" s="1"/>
  <c r="F299" i="51"/>
  <c r="P299" i="51"/>
  <c r="Q299" i="51"/>
  <c r="T299" i="51"/>
  <c r="V299" i="51"/>
  <c r="AB299" i="51"/>
  <c r="AC299" i="51"/>
  <c r="AH299" i="51"/>
  <c r="B300" i="51"/>
  <c r="C300" i="51"/>
  <c r="Q300" i="51"/>
  <c r="AC300" i="51"/>
  <c r="B301" i="51"/>
  <c r="C301" i="51"/>
  <c r="P301" i="51"/>
  <c r="Q301" i="51"/>
  <c r="AC301" i="51"/>
  <c r="AF301" i="51"/>
  <c r="B302" i="51"/>
  <c r="L302" i="51" s="1"/>
  <c r="C302" i="51"/>
  <c r="AB302" i="51" s="1"/>
  <c r="Q302" i="51"/>
  <c r="AC302" i="51"/>
  <c r="AD302" i="51"/>
  <c r="AI302" i="51"/>
  <c r="B303" i="51"/>
  <c r="C303" i="51"/>
  <c r="Q303" i="51"/>
  <c r="AI303" i="51" s="1"/>
  <c r="AJ303" i="51" s="1"/>
  <c r="Z303" i="51"/>
  <c r="AB303" i="51"/>
  <c r="AC303" i="51"/>
  <c r="B304" i="51"/>
  <c r="C304" i="51"/>
  <c r="AB304" i="51" s="1"/>
  <c r="J304" i="51"/>
  <c r="L304" i="51"/>
  <c r="N304" i="51"/>
  <c r="P304" i="51"/>
  <c r="Q304" i="51"/>
  <c r="AC304" i="51"/>
  <c r="AF304" i="51"/>
  <c r="B305" i="51"/>
  <c r="H305" i="51" s="1"/>
  <c r="Q305" i="51"/>
  <c r="T305" i="51"/>
  <c r="V305" i="51"/>
  <c r="X305" i="51"/>
  <c r="Z305" i="51"/>
  <c r="AB305" i="51"/>
  <c r="AC305" i="51"/>
  <c r="AD305" i="51" s="1"/>
  <c r="B306" i="51"/>
  <c r="P306" i="51" s="1"/>
  <c r="C306" i="51"/>
  <c r="F306" i="51"/>
  <c r="J306" i="51"/>
  <c r="L306" i="51"/>
  <c r="Q306" i="51"/>
  <c r="R306" i="51"/>
  <c r="Z306" i="51"/>
  <c r="AC306" i="51"/>
  <c r="AI306" i="51" s="1"/>
  <c r="AJ306" i="51" s="1"/>
  <c r="AL306" i="51"/>
  <c r="B307" i="51"/>
  <c r="AJ307" i="51" s="1"/>
  <c r="C307" i="51"/>
  <c r="Z307" i="51" s="1"/>
  <c r="Q307" i="51"/>
  <c r="R307" i="51" s="1"/>
  <c r="AB307" i="51"/>
  <c r="AC307" i="51"/>
  <c r="AI307" i="51"/>
  <c r="B308" i="51"/>
  <c r="C308" i="51"/>
  <c r="AB308" i="51" s="1"/>
  <c r="F308" i="51"/>
  <c r="L308" i="51"/>
  <c r="N308" i="51"/>
  <c r="P308" i="51"/>
  <c r="Q308" i="51"/>
  <c r="AC308" i="51"/>
  <c r="AF308" i="51"/>
  <c r="AH308" i="51"/>
  <c r="B309" i="51"/>
  <c r="H309" i="51" s="1"/>
  <c r="C309" i="51"/>
  <c r="F309" i="51"/>
  <c r="P309" i="51"/>
  <c r="Q309" i="51"/>
  <c r="AC309" i="51"/>
  <c r="AF309" i="51"/>
  <c r="B310" i="51"/>
  <c r="P310" i="51" s="1"/>
  <c r="C310" i="51"/>
  <c r="AD310" i="51" s="1"/>
  <c r="F310" i="51"/>
  <c r="H310" i="51"/>
  <c r="J310" i="51"/>
  <c r="L310" i="51"/>
  <c r="N310" i="51"/>
  <c r="Q310" i="51"/>
  <c r="R310" i="51" s="1"/>
  <c r="Z310" i="51"/>
  <c r="AB310" i="51"/>
  <c r="AC310" i="51"/>
  <c r="AH310" i="51"/>
  <c r="AI310" i="51"/>
  <c r="AJ310" i="51" s="1"/>
  <c r="AL310" i="51"/>
  <c r="B311" i="51"/>
  <c r="C311" i="51"/>
  <c r="Q311" i="51"/>
  <c r="T311" i="51"/>
  <c r="X311" i="51"/>
  <c r="Z311" i="51"/>
  <c r="AC311" i="51"/>
  <c r="AL311" i="51"/>
  <c r="B312" i="51"/>
  <c r="AH312" i="51" s="1"/>
  <c r="C312" i="51"/>
  <c r="N312" i="51"/>
  <c r="Q312" i="51"/>
  <c r="Z312" i="51"/>
  <c r="AB312" i="51"/>
  <c r="AC312" i="51"/>
  <c r="B313" i="51"/>
  <c r="C313" i="51"/>
  <c r="V313" i="51" s="1"/>
  <c r="F313" i="51"/>
  <c r="H313" i="51"/>
  <c r="J313" i="51"/>
  <c r="P313" i="51"/>
  <c r="Q313" i="51"/>
  <c r="R313" i="51"/>
  <c r="X313" i="51"/>
  <c r="AC313" i="51"/>
  <c r="AD313" i="51" s="1"/>
  <c r="AH313" i="51"/>
  <c r="B314" i="51"/>
  <c r="H314" i="51" s="1"/>
  <c r="C314" i="51"/>
  <c r="AD314" i="51" s="1"/>
  <c r="F314" i="51"/>
  <c r="N314" i="51"/>
  <c r="Q314" i="51"/>
  <c r="AI314" i="51" s="1"/>
  <c r="AJ314" i="51" s="1"/>
  <c r="R314" i="51"/>
  <c r="T314" i="51"/>
  <c r="V314" i="51"/>
  <c r="AB314" i="51"/>
  <c r="AC314" i="51"/>
  <c r="AL314" i="51"/>
  <c r="B315" i="51"/>
  <c r="N315" i="51" s="1"/>
  <c r="C315" i="51"/>
  <c r="X315" i="51" s="1"/>
  <c r="H315" i="51"/>
  <c r="Q315" i="51"/>
  <c r="R315" i="51" s="1"/>
  <c r="T315" i="51"/>
  <c r="Z315" i="51"/>
  <c r="AB315" i="51"/>
  <c r="AC315" i="51"/>
  <c r="AD315" i="51" s="1"/>
  <c r="AL315" i="51"/>
  <c r="B316" i="51"/>
  <c r="R316" i="51" s="1"/>
  <c r="C316" i="51"/>
  <c r="T316" i="51" s="1"/>
  <c r="Q316" i="51"/>
  <c r="AC316" i="51"/>
  <c r="AD316" i="51"/>
  <c r="AL316" i="51"/>
  <c r="B317" i="51"/>
  <c r="C317" i="51"/>
  <c r="T317" i="51" s="1"/>
  <c r="Q317" i="51"/>
  <c r="R317" i="51" s="1"/>
  <c r="AC317" i="51"/>
  <c r="AD317" i="51" s="1"/>
  <c r="AI317" i="51"/>
  <c r="AJ317" i="51" s="1"/>
  <c r="B318" i="51"/>
  <c r="L318" i="51" s="1"/>
  <c r="C318" i="51"/>
  <c r="V318" i="51" s="1"/>
  <c r="H318" i="51"/>
  <c r="J318" i="51"/>
  <c r="Q318" i="51"/>
  <c r="AI318" i="51" s="1"/>
  <c r="R318" i="51"/>
  <c r="T318" i="51"/>
  <c r="X318" i="51"/>
  <c r="Z318" i="51"/>
  <c r="AB318" i="51"/>
  <c r="AC318" i="51"/>
  <c r="AH318" i="51"/>
  <c r="AL318" i="51"/>
  <c r="B319" i="51"/>
  <c r="C319" i="51"/>
  <c r="V319" i="51" s="1"/>
  <c r="Q319" i="51"/>
  <c r="X319" i="51"/>
  <c r="Z319" i="51"/>
  <c r="AC319" i="51"/>
  <c r="AI319" i="51" s="1"/>
  <c r="AJ319" i="51" s="1"/>
  <c r="B320" i="51"/>
  <c r="C320" i="51"/>
  <c r="Z320" i="51" s="1"/>
  <c r="Q320" i="51"/>
  <c r="AI320" i="51" s="1"/>
  <c r="AC320" i="51"/>
  <c r="B321" i="51"/>
  <c r="C321" i="51"/>
  <c r="Q321" i="51"/>
  <c r="T321" i="51"/>
  <c r="V321" i="51"/>
  <c r="X321" i="51"/>
  <c r="Z321" i="51"/>
  <c r="AB321" i="51"/>
  <c r="AC321" i="51"/>
  <c r="AD321" i="51" s="1"/>
  <c r="B322" i="51"/>
  <c r="J322" i="51" s="1"/>
  <c r="C322" i="51"/>
  <c r="F322" i="51"/>
  <c r="H322" i="51"/>
  <c r="N322" i="51"/>
  <c r="P322" i="51"/>
  <c r="Q322" i="51"/>
  <c r="AB322" i="51"/>
  <c r="AC322" i="51"/>
  <c r="AD322" i="51" s="1"/>
  <c r="AH322" i="51"/>
  <c r="B323" i="51"/>
  <c r="C323" i="51"/>
  <c r="Q323" i="51"/>
  <c r="R323" i="51" s="1"/>
  <c r="X323" i="51"/>
  <c r="AC323" i="51"/>
  <c r="AF323" i="51"/>
  <c r="B324" i="51"/>
  <c r="C324" i="51"/>
  <c r="X324" i="51" s="1"/>
  <c r="F324" i="51"/>
  <c r="H324" i="51"/>
  <c r="J324" i="51"/>
  <c r="L324" i="51"/>
  <c r="N324" i="51"/>
  <c r="P324" i="51"/>
  <c r="Q324" i="51"/>
  <c r="R324" i="51"/>
  <c r="T324" i="51"/>
  <c r="V324" i="51"/>
  <c r="AB324" i="51"/>
  <c r="AC324" i="51"/>
  <c r="AH324" i="51"/>
  <c r="AL324" i="51"/>
  <c r="B325" i="51"/>
  <c r="C325" i="51"/>
  <c r="AD325" i="51" s="1"/>
  <c r="Q325" i="51"/>
  <c r="AC325" i="51"/>
  <c r="B326" i="51"/>
  <c r="C326" i="51"/>
  <c r="X326" i="51" s="1"/>
  <c r="H326" i="51"/>
  <c r="Q326" i="51"/>
  <c r="T326" i="51"/>
  <c r="V326" i="51"/>
  <c r="AB326" i="51"/>
  <c r="AC326" i="51"/>
  <c r="AD326" i="51" s="1"/>
  <c r="AH326" i="51"/>
  <c r="AI326" i="51"/>
  <c r="B327" i="51"/>
  <c r="L327" i="51" s="1"/>
  <c r="C327" i="51"/>
  <c r="AB327" i="51" s="1"/>
  <c r="J327" i="51"/>
  <c r="Q327" i="51"/>
  <c r="R327" i="51" s="1"/>
  <c r="X327" i="51"/>
  <c r="Z327" i="51"/>
  <c r="AC327" i="51"/>
  <c r="AH327" i="51"/>
  <c r="B328" i="51"/>
  <c r="C328" i="51"/>
  <c r="X328" i="51" s="1"/>
  <c r="F328" i="51"/>
  <c r="H328" i="51"/>
  <c r="J328" i="51"/>
  <c r="L328" i="51"/>
  <c r="N328" i="51"/>
  <c r="P328" i="51"/>
  <c r="Q328" i="51"/>
  <c r="R328" i="51"/>
  <c r="T328" i="51"/>
  <c r="V328" i="51"/>
  <c r="Z328" i="51"/>
  <c r="AB328" i="51"/>
  <c r="AC328" i="51"/>
  <c r="AH328" i="51"/>
  <c r="AL328" i="51"/>
  <c r="B329" i="51"/>
  <c r="C329" i="51"/>
  <c r="AF329" i="51" s="1"/>
  <c r="Q329" i="51"/>
  <c r="R329" i="51"/>
  <c r="AC329" i="51"/>
  <c r="E330" i="51"/>
  <c r="B337" i="51"/>
  <c r="H337" i="51" s="1"/>
  <c r="C337" i="51"/>
  <c r="F337" i="51"/>
  <c r="L337" i="51"/>
  <c r="N337" i="51"/>
  <c r="P337" i="51"/>
  <c r="Q337" i="51"/>
  <c r="AI337" i="51" s="1"/>
  <c r="R337" i="51"/>
  <c r="T337" i="51"/>
  <c r="AC337" i="51"/>
  <c r="AD337" i="51" s="1"/>
  <c r="AF337" i="51"/>
  <c r="AH337" i="51"/>
  <c r="AL337" i="51"/>
  <c r="B338" i="51"/>
  <c r="L338" i="51" s="1"/>
  <c r="C338" i="51"/>
  <c r="Z338" i="51" s="1"/>
  <c r="H338" i="51"/>
  <c r="Q338" i="51"/>
  <c r="AC338" i="51"/>
  <c r="AI338" i="51"/>
  <c r="AJ338" i="51" s="1"/>
  <c r="B339" i="51"/>
  <c r="P339" i="51" s="1"/>
  <c r="C339" i="51"/>
  <c r="F339" i="51"/>
  <c r="H339" i="51"/>
  <c r="J339" i="51"/>
  <c r="L339" i="51"/>
  <c r="N339" i="51"/>
  <c r="Q339" i="51"/>
  <c r="T339" i="51"/>
  <c r="V339" i="51"/>
  <c r="Z339" i="51"/>
  <c r="AB339" i="51"/>
  <c r="AC339" i="51"/>
  <c r="AF339" i="51"/>
  <c r="AH339" i="51"/>
  <c r="AL339" i="51"/>
  <c r="B340" i="51"/>
  <c r="C340" i="51"/>
  <c r="AB340" i="51" s="1"/>
  <c r="P340" i="51"/>
  <c r="Q340" i="51"/>
  <c r="AC340" i="51"/>
  <c r="B341" i="51"/>
  <c r="H341" i="51" s="1"/>
  <c r="C341" i="51"/>
  <c r="AF341" i="51" s="1"/>
  <c r="F341" i="51"/>
  <c r="P341" i="51"/>
  <c r="Q341" i="51"/>
  <c r="AI341" i="51" s="1"/>
  <c r="R341" i="51"/>
  <c r="AC341" i="51"/>
  <c r="AH341" i="51"/>
  <c r="B342" i="51"/>
  <c r="L342" i="51" s="1"/>
  <c r="C342" i="51"/>
  <c r="V342" i="51" s="1"/>
  <c r="H342" i="51"/>
  <c r="J342" i="51"/>
  <c r="Q342" i="51"/>
  <c r="R342" i="51" s="1"/>
  <c r="X342" i="51"/>
  <c r="AC342" i="51"/>
  <c r="AI342" i="51"/>
  <c r="AJ342" i="51" s="1"/>
  <c r="B343" i="51"/>
  <c r="H343" i="51" s="1"/>
  <c r="C343" i="51"/>
  <c r="AD343" i="51" s="1"/>
  <c r="F343" i="51"/>
  <c r="N343" i="51"/>
  <c r="Q343" i="51"/>
  <c r="R343" i="51"/>
  <c r="T343" i="51"/>
  <c r="V343" i="51"/>
  <c r="Z343" i="51"/>
  <c r="AC343" i="51"/>
  <c r="AH343" i="51"/>
  <c r="B344" i="51"/>
  <c r="P344" i="51" s="1"/>
  <c r="C344" i="51"/>
  <c r="Z344" i="51" s="1"/>
  <c r="Q344" i="51"/>
  <c r="T344" i="51"/>
  <c r="V344" i="51"/>
  <c r="AB344" i="51"/>
  <c r="AC344" i="51"/>
  <c r="AD344" i="51" s="1"/>
  <c r="B345" i="51"/>
  <c r="H345" i="51" s="1"/>
  <c r="C345" i="51"/>
  <c r="T345" i="51" s="1"/>
  <c r="F345" i="51"/>
  <c r="L345" i="51"/>
  <c r="N345" i="51"/>
  <c r="P345" i="51"/>
  <c r="Q345" i="51"/>
  <c r="AI345" i="51" s="1"/>
  <c r="R345" i="51"/>
  <c r="AC345" i="51"/>
  <c r="AF345" i="51"/>
  <c r="AH345" i="51"/>
  <c r="AL345" i="51"/>
  <c r="B346" i="51"/>
  <c r="L346" i="51" s="1"/>
  <c r="Q346" i="51"/>
  <c r="T346" i="51"/>
  <c r="V346" i="51"/>
  <c r="X346" i="51"/>
  <c r="Z346" i="51"/>
  <c r="AB346" i="51"/>
  <c r="AC346" i="51"/>
  <c r="AD346" i="51" s="1"/>
  <c r="B347" i="51"/>
  <c r="P347" i="51" s="1"/>
  <c r="C347" i="51"/>
  <c r="V347" i="51" s="1"/>
  <c r="Q347" i="51"/>
  <c r="R347" i="51" s="1"/>
  <c r="AC347" i="51"/>
  <c r="B348" i="51"/>
  <c r="C348" i="51"/>
  <c r="Q348" i="51"/>
  <c r="AC348" i="51"/>
  <c r="B349" i="51"/>
  <c r="AH349" i="51" s="1"/>
  <c r="C349" i="51"/>
  <c r="AB349" i="51" s="1"/>
  <c r="Q349" i="51"/>
  <c r="AC349" i="51"/>
  <c r="B350" i="51"/>
  <c r="AL350" i="51" s="1"/>
  <c r="C350" i="51"/>
  <c r="Z350" i="51" s="1"/>
  <c r="Q350" i="51"/>
  <c r="AI350" i="51" s="1"/>
  <c r="AC350" i="51"/>
  <c r="B351" i="51"/>
  <c r="C351" i="51"/>
  <c r="Q351" i="51"/>
  <c r="R351" i="51" s="1"/>
  <c r="AC351" i="51"/>
  <c r="B352" i="51"/>
  <c r="C352" i="51"/>
  <c r="Q352" i="51"/>
  <c r="AI352" i="51" s="1"/>
  <c r="AC352" i="51"/>
  <c r="B353" i="51"/>
  <c r="J353" i="51" s="1"/>
  <c r="C353" i="51"/>
  <c r="T353" i="51" s="1"/>
  <c r="F353" i="51"/>
  <c r="H353" i="51"/>
  <c r="P353" i="51"/>
  <c r="Q353" i="51"/>
  <c r="R353" i="51" s="1"/>
  <c r="AC353" i="51"/>
  <c r="AH353" i="51"/>
  <c r="AI353" i="51"/>
  <c r="B354" i="51"/>
  <c r="N354" i="51" s="1"/>
  <c r="C354" i="51"/>
  <c r="F354" i="51"/>
  <c r="Q354" i="51"/>
  <c r="R354" i="51" s="1"/>
  <c r="X354" i="51"/>
  <c r="AC354" i="51"/>
  <c r="AF354" i="51"/>
  <c r="B355" i="51"/>
  <c r="L355" i="51" s="1"/>
  <c r="C355" i="51"/>
  <c r="F355" i="51"/>
  <c r="J355" i="51"/>
  <c r="Q355" i="51"/>
  <c r="R355" i="51"/>
  <c r="T355" i="51"/>
  <c r="Z355" i="51"/>
  <c r="AC355" i="51"/>
  <c r="AH355" i="51"/>
  <c r="B356" i="51"/>
  <c r="C356" i="51"/>
  <c r="AF356" i="51" s="1"/>
  <c r="Q356" i="51"/>
  <c r="AI356" i="51" s="1"/>
  <c r="AC356" i="51"/>
  <c r="AD356" i="51" s="1"/>
  <c r="B357" i="51"/>
  <c r="P357" i="51" s="1"/>
  <c r="C357" i="51"/>
  <c r="F357" i="51"/>
  <c r="Q357" i="51"/>
  <c r="AB357" i="51"/>
  <c r="AC357" i="51"/>
  <c r="AD357" i="51" s="1"/>
  <c r="AH357" i="51"/>
  <c r="B358" i="51"/>
  <c r="C358" i="51"/>
  <c r="L358" i="51"/>
  <c r="Q358" i="51"/>
  <c r="R358" i="51"/>
  <c r="Z358" i="51"/>
  <c r="AC358" i="51"/>
  <c r="AL358" i="51"/>
  <c r="B359" i="51"/>
  <c r="J359" i="51" s="1"/>
  <c r="C359" i="51"/>
  <c r="H359" i="51"/>
  <c r="P359" i="51"/>
  <c r="Q359" i="51"/>
  <c r="AI359" i="51" s="1"/>
  <c r="AJ359" i="51" s="1"/>
  <c r="R359" i="51"/>
  <c r="AC359" i="51"/>
  <c r="AH359" i="51"/>
  <c r="B360" i="51"/>
  <c r="L360" i="51" s="1"/>
  <c r="C360" i="51"/>
  <c r="AB360" i="51" s="1"/>
  <c r="Q360" i="51"/>
  <c r="AC360" i="51"/>
  <c r="B361" i="51"/>
  <c r="P361" i="51" s="1"/>
  <c r="C361" i="51"/>
  <c r="X361" i="51" s="1"/>
  <c r="H361" i="51"/>
  <c r="Q361" i="51"/>
  <c r="T361" i="51"/>
  <c r="V361" i="51"/>
  <c r="AB361" i="51"/>
  <c r="AC361" i="51"/>
  <c r="AD361" i="51"/>
  <c r="B362" i="51"/>
  <c r="N362" i="51" s="1"/>
  <c r="C362" i="51"/>
  <c r="F362" i="51"/>
  <c r="J362" i="51"/>
  <c r="L362" i="51"/>
  <c r="Q362" i="51"/>
  <c r="R362" i="51"/>
  <c r="AC362" i="51"/>
  <c r="AH362" i="51"/>
  <c r="AL362" i="51"/>
  <c r="B363" i="51"/>
  <c r="C363" i="51"/>
  <c r="Q363" i="51"/>
  <c r="T363" i="51"/>
  <c r="X363" i="51"/>
  <c r="Z363" i="51"/>
  <c r="AC363" i="51"/>
  <c r="AI363" i="51"/>
  <c r="B364" i="51"/>
  <c r="C364" i="51"/>
  <c r="AD364" i="51" s="1"/>
  <c r="Q364" i="51"/>
  <c r="AI364" i="51" s="1"/>
  <c r="AC364" i="51"/>
  <c r="B365" i="51"/>
  <c r="C365" i="51"/>
  <c r="X365" i="51" s="1"/>
  <c r="F365" i="51"/>
  <c r="Q365" i="51"/>
  <c r="AI365" i="51" s="1"/>
  <c r="T365" i="51"/>
  <c r="V365" i="51"/>
  <c r="AB365" i="51"/>
  <c r="AC365" i="51"/>
  <c r="AD365" i="51" s="1"/>
  <c r="B366" i="51"/>
  <c r="N366" i="51" s="1"/>
  <c r="C366" i="51"/>
  <c r="T366" i="51" s="1"/>
  <c r="F366" i="51"/>
  <c r="J366" i="51"/>
  <c r="L366" i="51"/>
  <c r="Q366" i="51"/>
  <c r="AI366" i="51" s="1"/>
  <c r="AJ366" i="51" s="1"/>
  <c r="R366" i="51"/>
  <c r="AC366" i="51"/>
  <c r="AH366" i="51"/>
  <c r="AL366" i="51"/>
  <c r="B367" i="51"/>
  <c r="R367" i="51" s="1"/>
  <c r="C367" i="51"/>
  <c r="Q367" i="51"/>
  <c r="V367" i="51"/>
  <c r="X367" i="51"/>
  <c r="AC367" i="51"/>
  <c r="AI367" i="51"/>
  <c r="B368" i="51"/>
  <c r="L368" i="51" s="1"/>
  <c r="C368" i="51"/>
  <c r="AB368" i="51" s="1"/>
  <c r="Q368" i="51"/>
  <c r="AC368" i="51"/>
  <c r="AF368" i="51" s="1"/>
  <c r="B369" i="51"/>
  <c r="H369" i="51" s="1"/>
  <c r="C369" i="51"/>
  <c r="F369" i="51"/>
  <c r="Q369" i="51"/>
  <c r="R369" i="51" s="1"/>
  <c r="T369" i="51"/>
  <c r="V369" i="51"/>
  <c r="AC369" i="51"/>
  <c r="AD369" i="51" s="1"/>
  <c r="B370" i="51"/>
  <c r="N370" i="51" s="1"/>
  <c r="C370" i="51"/>
  <c r="F370" i="51"/>
  <c r="J370" i="51"/>
  <c r="L370" i="51"/>
  <c r="Q370" i="51"/>
  <c r="AI370" i="51" s="1"/>
  <c r="AJ370" i="51" s="1"/>
  <c r="R370" i="51"/>
  <c r="AC370" i="51"/>
  <c r="AH370" i="51"/>
  <c r="AL370" i="51"/>
  <c r="E371" i="51"/>
  <c r="X347" i="51" l="1"/>
  <c r="J261" i="51"/>
  <c r="AH261" i="51"/>
  <c r="P261" i="51"/>
  <c r="L246" i="51"/>
  <c r="H246" i="51"/>
  <c r="AJ246" i="51"/>
  <c r="J246" i="51"/>
  <c r="J231" i="51"/>
  <c r="L231" i="51"/>
  <c r="P231" i="51"/>
  <c r="AL231" i="51"/>
  <c r="V219" i="51"/>
  <c r="X219" i="51"/>
  <c r="AB219" i="51"/>
  <c r="Z194" i="51"/>
  <c r="V194" i="51"/>
  <c r="X194" i="51"/>
  <c r="H193" i="51"/>
  <c r="F193" i="51"/>
  <c r="AF193" i="51"/>
  <c r="AH193" i="51"/>
  <c r="N193" i="51"/>
  <c r="R193" i="51"/>
  <c r="P191" i="51"/>
  <c r="N191" i="51"/>
  <c r="F191" i="51"/>
  <c r="H191" i="51"/>
  <c r="L191" i="51"/>
  <c r="AH191" i="51"/>
  <c r="R191" i="51"/>
  <c r="AI189" i="51"/>
  <c r="R189" i="51"/>
  <c r="T172" i="51"/>
  <c r="V172" i="51"/>
  <c r="T162" i="51"/>
  <c r="V162" i="51"/>
  <c r="AF162" i="51"/>
  <c r="X162" i="51"/>
  <c r="H363" i="51"/>
  <c r="AL363" i="51"/>
  <c r="N363" i="51"/>
  <c r="P363" i="51"/>
  <c r="T351" i="51"/>
  <c r="Z351" i="51"/>
  <c r="AB351" i="51"/>
  <c r="AL319" i="51"/>
  <c r="H319" i="51"/>
  <c r="Z246" i="51"/>
  <c r="V246" i="51"/>
  <c r="X246" i="51"/>
  <c r="Z231" i="51"/>
  <c r="AB231" i="51"/>
  <c r="T231" i="51"/>
  <c r="F351" i="51"/>
  <c r="L351" i="51"/>
  <c r="N351" i="51"/>
  <c r="AD306" i="51"/>
  <c r="X306" i="51"/>
  <c r="AF306" i="51"/>
  <c r="L364" i="51"/>
  <c r="N364" i="51"/>
  <c r="R363" i="51"/>
  <c r="R357" i="51"/>
  <c r="AI357" i="51"/>
  <c r="AD353" i="51"/>
  <c r="V351" i="51"/>
  <c r="AL346" i="51"/>
  <c r="AI346" i="51"/>
  <c r="AJ346" i="51" s="1"/>
  <c r="R346" i="51"/>
  <c r="AD340" i="51"/>
  <c r="J326" i="51"/>
  <c r="F326" i="51"/>
  <c r="R322" i="51"/>
  <c r="AI322" i="51"/>
  <c r="X317" i="51"/>
  <c r="AL312" i="51"/>
  <c r="L312" i="51"/>
  <c r="AD309" i="51"/>
  <c r="X309" i="51"/>
  <c r="V306" i="51"/>
  <c r="J305" i="51"/>
  <c r="P286" i="51"/>
  <c r="N286" i="51"/>
  <c r="AF286" i="51"/>
  <c r="AL286" i="51"/>
  <c r="F286" i="51"/>
  <c r="H286" i="51"/>
  <c r="H284" i="51"/>
  <c r="F284" i="51"/>
  <c r="P284" i="51"/>
  <c r="R284" i="51"/>
  <c r="AH263" i="51"/>
  <c r="N263" i="51"/>
  <c r="V259" i="51"/>
  <c r="X259" i="51"/>
  <c r="Z259" i="51"/>
  <c r="AD233" i="51"/>
  <c r="AF233" i="51"/>
  <c r="V229" i="51"/>
  <c r="X229" i="51"/>
  <c r="X218" i="51"/>
  <c r="AF218" i="51"/>
  <c r="AD203" i="51"/>
  <c r="AF203" i="51"/>
  <c r="V203" i="51"/>
  <c r="X203" i="51"/>
  <c r="Z203" i="51"/>
  <c r="H197" i="51"/>
  <c r="AH197" i="51"/>
  <c r="F197" i="51"/>
  <c r="N197" i="51"/>
  <c r="AB162" i="51"/>
  <c r="J153" i="51"/>
  <c r="H153" i="51"/>
  <c r="AI146" i="51"/>
  <c r="AJ146" i="51" s="1"/>
  <c r="AB138" i="51"/>
  <c r="AF138" i="51"/>
  <c r="X138" i="51"/>
  <c r="Z138" i="51"/>
  <c r="R115" i="51"/>
  <c r="AI115" i="51"/>
  <c r="AJ115" i="51" s="1"/>
  <c r="T93" i="51"/>
  <c r="V93" i="51"/>
  <c r="AB93" i="51"/>
  <c r="AF93" i="51"/>
  <c r="J74" i="51"/>
  <c r="AH74" i="51"/>
  <c r="F74" i="51"/>
  <c r="AL74" i="51"/>
  <c r="AD39" i="55"/>
  <c r="AF39" i="55"/>
  <c r="AI39" i="55"/>
  <c r="AJ39" i="55" s="1"/>
  <c r="AD13" i="55"/>
  <c r="AI13" i="55"/>
  <c r="AJ13" i="55" s="1"/>
  <c r="Z102" i="51"/>
  <c r="V102" i="51"/>
  <c r="X102" i="51"/>
  <c r="AF102" i="51"/>
  <c r="R299" i="51"/>
  <c r="AI299" i="51"/>
  <c r="AJ299" i="51" s="1"/>
  <c r="AL364" i="51"/>
  <c r="AJ363" i="51"/>
  <c r="AH361" i="51"/>
  <c r="F361" i="51"/>
  <c r="AI358" i="51"/>
  <c r="AJ358" i="51" s="1"/>
  <c r="AL355" i="51"/>
  <c r="AD349" i="51"/>
  <c r="AI348" i="51"/>
  <c r="AJ348" i="51" s="1"/>
  <c r="R348" i="51"/>
  <c r="X344" i="51"/>
  <c r="AF343" i="51"/>
  <c r="R339" i="51"/>
  <c r="AI339" i="51"/>
  <c r="AJ339" i="51" s="1"/>
  <c r="Z324" i="51"/>
  <c r="T320" i="51"/>
  <c r="AF318" i="51"/>
  <c r="V317" i="51"/>
  <c r="V315" i="51"/>
  <c r="AI313" i="51"/>
  <c r="AJ313" i="51" s="1"/>
  <c r="V311" i="51"/>
  <c r="AB311" i="51"/>
  <c r="T310" i="51"/>
  <c r="T306" i="51"/>
  <c r="R303" i="51"/>
  <c r="AL299" i="51"/>
  <c r="AI298" i="51"/>
  <c r="AJ298" i="51" s="1"/>
  <c r="R297" i="51"/>
  <c r="AH284" i="51"/>
  <c r="AF276" i="51"/>
  <c r="R273" i="51"/>
  <c r="AI270" i="51"/>
  <c r="AJ270" i="51" s="1"/>
  <c r="AF266" i="51"/>
  <c r="AF263" i="51"/>
  <c r="AD263" i="51"/>
  <c r="T259" i="51"/>
  <c r="AL255" i="51"/>
  <c r="F255" i="51"/>
  <c r="J255" i="51"/>
  <c r="L255" i="51"/>
  <c r="N255" i="51"/>
  <c r="AI245" i="51"/>
  <c r="R245" i="51"/>
  <c r="Z242" i="51"/>
  <c r="AD242" i="51"/>
  <c r="V235" i="51"/>
  <c r="X235" i="51"/>
  <c r="Z235" i="51"/>
  <c r="AD231" i="51"/>
  <c r="F229" i="51"/>
  <c r="H229" i="51"/>
  <c r="J229" i="51"/>
  <c r="AI225" i="51"/>
  <c r="Z219" i="51"/>
  <c r="AI218" i="51"/>
  <c r="AI216" i="51"/>
  <c r="R216" i="51"/>
  <c r="AD213" i="51"/>
  <c r="AB203" i="51"/>
  <c r="H189" i="51"/>
  <c r="AH189" i="51"/>
  <c r="F189" i="51"/>
  <c r="N189" i="51"/>
  <c r="P189" i="51"/>
  <c r="AF189" i="51"/>
  <c r="Z162" i="51"/>
  <c r="AD152" i="51"/>
  <c r="F140" i="51"/>
  <c r="N140" i="51"/>
  <c r="AH140" i="51"/>
  <c r="N138" i="51"/>
  <c r="F138" i="51"/>
  <c r="H138" i="51"/>
  <c r="L138" i="51"/>
  <c r="AJ138" i="51"/>
  <c r="J138" i="51"/>
  <c r="R119" i="51"/>
  <c r="AI106" i="51"/>
  <c r="AJ106" i="51" s="1"/>
  <c r="T101" i="51"/>
  <c r="AD98" i="51"/>
  <c r="AI98" i="51"/>
  <c r="R54" i="51"/>
  <c r="AI54" i="51"/>
  <c r="AJ54" i="51" s="1"/>
  <c r="AC7" i="51"/>
  <c r="AD7" i="51" s="1"/>
  <c r="Z7" i="51"/>
  <c r="F367" i="51"/>
  <c r="AJ367" i="51"/>
  <c r="L367" i="51"/>
  <c r="N367" i="51"/>
  <c r="P303" i="51"/>
  <c r="F303" i="51"/>
  <c r="AL303" i="51"/>
  <c r="J303" i="51"/>
  <c r="H303" i="51"/>
  <c r="AI278" i="51"/>
  <c r="AJ278" i="51" s="1"/>
  <c r="N262" i="51"/>
  <c r="AJ262" i="51"/>
  <c r="H262" i="51"/>
  <c r="F262" i="51"/>
  <c r="AF262" i="51"/>
  <c r="H240" i="51"/>
  <c r="J240" i="51"/>
  <c r="AH240" i="51"/>
  <c r="L240" i="51"/>
  <c r="AD220" i="51"/>
  <c r="AF220" i="51"/>
  <c r="AD191" i="51"/>
  <c r="AF191" i="51"/>
  <c r="X191" i="51"/>
  <c r="Z191" i="51"/>
  <c r="N350" i="51"/>
  <c r="F350" i="51"/>
  <c r="J350" i="51"/>
  <c r="AH350" i="51"/>
  <c r="AI343" i="51"/>
  <c r="AJ343" i="51" s="1"/>
  <c r="P367" i="51"/>
  <c r="AF364" i="51"/>
  <c r="N346" i="51"/>
  <c r="J346" i="51"/>
  <c r="AF346" i="51"/>
  <c r="AI323" i="51"/>
  <c r="AJ323" i="51" s="1"/>
  <c r="F312" i="51"/>
  <c r="P312" i="51"/>
  <c r="T307" i="51"/>
  <c r="V307" i="51"/>
  <c r="X307" i="51"/>
  <c r="F305" i="51"/>
  <c r="P305" i="51"/>
  <c r="AF305" i="51"/>
  <c r="AD284" i="51"/>
  <c r="P278" i="51"/>
  <c r="N278" i="51"/>
  <c r="AF278" i="51"/>
  <c r="AL278" i="51"/>
  <c r="F278" i="51"/>
  <c r="H278" i="51"/>
  <c r="H276" i="51"/>
  <c r="F276" i="51"/>
  <c r="P276" i="51"/>
  <c r="R276" i="51"/>
  <c r="P263" i="51"/>
  <c r="F263" i="51"/>
  <c r="J263" i="51"/>
  <c r="H263" i="51"/>
  <c r="X257" i="51"/>
  <c r="T257" i="51"/>
  <c r="V257" i="51"/>
  <c r="X231" i="51"/>
  <c r="AF230" i="51"/>
  <c r="V230" i="51"/>
  <c r="X230" i="51"/>
  <c r="Z230" i="51"/>
  <c r="AB224" i="51"/>
  <c r="AD224" i="51"/>
  <c r="T219" i="51"/>
  <c r="AF216" i="51"/>
  <c r="AD216" i="51"/>
  <c r="V200" i="51"/>
  <c r="X200" i="51"/>
  <c r="Z200" i="51"/>
  <c r="V191" i="51"/>
  <c r="T155" i="51"/>
  <c r="X155" i="51"/>
  <c r="Z155" i="51"/>
  <c r="V155" i="51"/>
  <c r="AB155" i="51"/>
  <c r="P134" i="51"/>
  <c r="F134" i="51"/>
  <c r="H134" i="51"/>
  <c r="L134" i="51"/>
  <c r="AH134" i="51"/>
  <c r="N134" i="51"/>
  <c r="AF134" i="51"/>
  <c r="AL134" i="51"/>
  <c r="J134" i="51"/>
  <c r="AI122" i="51"/>
  <c r="AJ122" i="51" s="1"/>
  <c r="T119" i="51"/>
  <c r="V119" i="51"/>
  <c r="Z119" i="51"/>
  <c r="AB119" i="51"/>
  <c r="X119" i="51"/>
  <c r="L110" i="51"/>
  <c r="H110" i="51"/>
  <c r="J110" i="51"/>
  <c r="R99" i="51"/>
  <c r="AI99" i="51"/>
  <c r="V33" i="51"/>
  <c r="X33" i="51"/>
  <c r="Z33" i="51"/>
  <c r="AB33" i="51"/>
  <c r="X30" i="51"/>
  <c r="X353" i="51"/>
  <c r="V353" i="51"/>
  <c r="AB353" i="51"/>
  <c r="AB350" i="51"/>
  <c r="X350" i="51"/>
  <c r="AF350" i="51"/>
  <c r="T347" i="51"/>
  <c r="Z347" i="51"/>
  <c r="AB347" i="51"/>
  <c r="AI368" i="51"/>
  <c r="AJ368" i="51" s="1"/>
  <c r="J349" i="51"/>
  <c r="H349" i="51"/>
  <c r="X340" i="51"/>
  <c r="Z340" i="51"/>
  <c r="AL367" i="51"/>
  <c r="T370" i="51"/>
  <c r="Z370" i="51"/>
  <c r="AH363" i="51"/>
  <c r="J363" i="51"/>
  <c r="T359" i="51"/>
  <c r="Z359" i="51"/>
  <c r="AB359" i="51"/>
  <c r="X358" i="51"/>
  <c r="AF358" i="51"/>
  <c r="X357" i="51"/>
  <c r="T357" i="51"/>
  <c r="V357" i="51"/>
  <c r="P351" i="51"/>
  <c r="R350" i="51"/>
  <c r="R349" i="51"/>
  <c r="AI349" i="51"/>
  <c r="V340" i="51"/>
  <c r="AD338" i="51"/>
  <c r="AB323" i="51"/>
  <c r="Z323" i="51"/>
  <c r="P319" i="51"/>
  <c r="Z316" i="51"/>
  <c r="AB316" i="51"/>
  <c r="N303" i="51"/>
  <c r="AB301" i="51"/>
  <c r="V301" i="51"/>
  <c r="AD301" i="51"/>
  <c r="R286" i="51"/>
  <c r="AB284" i="51"/>
  <c r="AH276" i="51"/>
  <c r="L274" i="51"/>
  <c r="AD270" i="51"/>
  <c r="X270" i="51"/>
  <c r="Z270" i="51"/>
  <c r="AB270" i="51"/>
  <c r="Z269" i="51"/>
  <c r="X269" i="51"/>
  <c r="AD269" i="51"/>
  <c r="P266" i="51"/>
  <c r="J266" i="51"/>
  <c r="L266" i="51"/>
  <c r="N266" i="51"/>
  <c r="AL262" i="51"/>
  <c r="L262" i="51"/>
  <c r="N254" i="51"/>
  <c r="F254" i="51"/>
  <c r="J254" i="51"/>
  <c r="AH254" i="51"/>
  <c r="L254" i="51"/>
  <c r="AJ254" i="51"/>
  <c r="AD246" i="51"/>
  <c r="T245" i="51"/>
  <c r="AF245" i="51"/>
  <c r="R240" i="51"/>
  <c r="AI235" i="51"/>
  <c r="AJ235" i="51" s="1"/>
  <c r="AD235" i="51"/>
  <c r="V231" i="51"/>
  <c r="AB230" i="51"/>
  <c r="T218" i="51"/>
  <c r="L216" i="51"/>
  <c r="N216" i="51"/>
  <c r="AF205" i="51"/>
  <c r="T191" i="51"/>
  <c r="R187" i="51"/>
  <c r="AI187" i="51"/>
  <c r="AJ187" i="51" s="1"/>
  <c r="AF153" i="51"/>
  <c r="F119" i="51"/>
  <c r="AL119" i="51"/>
  <c r="H119" i="51"/>
  <c r="L119" i="51"/>
  <c r="N119" i="51"/>
  <c r="J119" i="51"/>
  <c r="P119" i="51"/>
  <c r="AD113" i="51"/>
  <c r="AH33" i="51"/>
  <c r="N33" i="51"/>
  <c r="V31" i="51"/>
  <c r="AD13" i="51"/>
  <c r="AF13" i="51"/>
  <c r="X349" i="51"/>
  <c r="T349" i="51"/>
  <c r="V349" i="51"/>
  <c r="F302" i="51"/>
  <c r="AJ302" i="51"/>
  <c r="J178" i="51"/>
  <c r="F178" i="51"/>
  <c r="P178" i="51"/>
  <c r="J145" i="51"/>
  <c r="AJ145" i="51"/>
  <c r="H145" i="51"/>
  <c r="T113" i="51"/>
  <c r="AF113" i="51"/>
  <c r="N77" i="51"/>
  <c r="P77" i="51"/>
  <c r="AL77" i="51"/>
  <c r="F77" i="51"/>
  <c r="AH77" i="51"/>
  <c r="H77" i="51"/>
  <c r="L77" i="51"/>
  <c r="R77" i="51"/>
  <c r="X351" i="51"/>
  <c r="F347" i="51"/>
  <c r="L347" i="51"/>
  <c r="N347" i="51"/>
  <c r="L363" i="51"/>
  <c r="AI354" i="51"/>
  <c r="AJ354" i="51" s="1"/>
  <c r="X369" i="51"/>
  <c r="AB369" i="51"/>
  <c r="J367" i="51"/>
  <c r="AH367" i="51"/>
  <c r="H367" i="51"/>
  <c r="Z364" i="51"/>
  <c r="F363" i="51"/>
  <c r="AF360" i="51"/>
  <c r="X359" i="51"/>
  <c r="F359" i="51"/>
  <c r="AL359" i="51"/>
  <c r="L359" i="51"/>
  <c r="N359" i="51"/>
  <c r="N358" i="51"/>
  <c r="F358" i="51"/>
  <c r="J358" i="51"/>
  <c r="AH358" i="51"/>
  <c r="J357" i="51"/>
  <c r="H357" i="51"/>
  <c r="V355" i="51"/>
  <c r="AB355" i="51"/>
  <c r="AB354" i="51"/>
  <c r="Z354" i="51"/>
  <c r="AL351" i="51"/>
  <c r="J351" i="51"/>
  <c r="AJ350" i="51"/>
  <c r="P349" i="51"/>
  <c r="AL347" i="51"/>
  <c r="J347" i="51"/>
  <c r="P343" i="51"/>
  <c r="AL343" i="51"/>
  <c r="J343" i="51"/>
  <c r="L343" i="51"/>
  <c r="T340" i="51"/>
  <c r="X338" i="51"/>
  <c r="N327" i="51"/>
  <c r="AF327" i="51"/>
  <c r="AL327" i="51"/>
  <c r="P326" i="51"/>
  <c r="N323" i="51"/>
  <c r="J323" i="51"/>
  <c r="AL323" i="51"/>
  <c r="L323" i="51"/>
  <c r="J319" i="51"/>
  <c r="P314" i="51"/>
  <c r="J314" i="51"/>
  <c r="L314" i="51"/>
  <c r="AH314" i="51"/>
  <c r="V309" i="51"/>
  <c r="L303" i="51"/>
  <c r="J302" i="51"/>
  <c r="F301" i="51"/>
  <c r="N301" i="51"/>
  <c r="J299" i="51"/>
  <c r="N299" i="51"/>
  <c r="L299" i="51"/>
  <c r="AF298" i="51"/>
  <c r="X298" i="51"/>
  <c r="AF280" i="51"/>
  <c r="AD274" i="51"/>
  <c r="AF274" i="51"/>
  <c r="V274" i="51"/>
  <c r="X274" i="51"/>
  <c r="Z274" i="51"/>
  <c r="J273" i="51"/>
  <c r="AJ273" i="51"/>
  <c r="J262" i="51"/>
  <c r="H261" i="51"/>
  <c r="AI257" i="51"/>
  <c r="AD238" i="51"/>
  <c r="T238" i="51"/>
  <c r="AB238" i="51"/>
  <c r="T230" i="51"/>
  <c r="AF229" i="51"/>
  <c r="F225" i="51"/>
  <c r="AF225" i="51"/>
  <c r="J225" i="51"/>
  <c r="R225" i="51"/>
  <c r="Z190" i="51"/>
  <c r="V190" i="51"/>
  <c r="X190" i="51"/>
  <c r="H178" i="51"/>
  <c r="AB172" i="51"/>
  <c r="AD142" i="51"/>
  <c r="AF142" i="51"/>
  <c r="AI142" i="51"/>
  <c r="AJ142" i="51" s="1"/>
  <c r="AJ134" i="51"/>
  <c r="AD102" i="51"/>
  <c r="H101" i="51"/>
  <c r="F101" i="51"/>
  <c r="AH101" i="51"/>
  <c r="N101" i="51"/>
  <c r="P101" i="51"/>
  <c r="X98" i="51"/>
  <c r="AF98" i="51"/>
  <c r="T98" i="51"/>
  <c r="X90" i="51"/>
  <c r="T90" i="51"/>
  <c r="Z90" i="51"/>
  <c r="AB90" i="51"/>
  <c r="J77" i="51"/>
  <c r="F75" i="51"/>
  <c r="J75" i="51"/>
  <c r="L75" i="51"/>
  <c r="H75" i="51"/>
  <c r="AL75" i="51"/>
  <c r="N75" i="51"/>
  <c r="F38" i="51"/>
  <c r="L38" i="51"/>
  <c r="Z37" i="51"/>
  <c r="X37" i="51"/>
  <c r="AL33" i="51"/>
  <c r="AL41" i="55"/>
  <c r="X213" i="51"/>
  <c r="V213" i="51"/>
  <c r="T367" i="51"/>
  <c r="Z367" i="51"/>
  <c r="AB367" i="51"/>
  <c r="R364" i="51"/>
  <c r="V363" i="51"/>
  <c r="AB363" i="51"/>
  <c r="V359" i="51"/>
  <c r="X355" i="51"/>
  <c r="H355" i="51"/>
  <c r="N355" i="51"/>
  <c r="P355" i="51"/>
  <c r="AH351" i="51"/>
  <c r="H351" i="51"/>
  <c r="L350" i="51"/>
  <c r="F349" i="51"/>
  <c r="AH347" i="51"/>
  <c r="H347" i="51"/>
  <c r="Z342" i="51"/>
  <c r="AD342" i="51"/>
  <c r="V338" i="51"/>
  <c r="AD329" i="51"/>
  <c r="N326" i="51"/>
  <c r="X322" i="51"/>
  <c r="T322" i="51"/>
  <c r="V322" i="51"/>
  <c r="AD319" i="51"/>
  <c r="AB319" i="51"/>
  <c r="T319" i="51"/>
  <c r="P318" i="51"/>
  <c r="N318" i="51"/>
  <c r="F318" i="51"/>
  <c r="AJ318" i="51"/>
  <c r="R312" i="51"/>
  <c r="AD307" i="51"/>
  <c r="AH303" i="51"/>
  <c r="T303" i="51"/>
  <c r="V303" i="51"/>
  <c r="X303" i="51"/>
  <c r="AH286" i="51"/>
  <c r="L286" i="51"/>
  <c r="N284" i="51"/>
  <c r="P282" i="51"/>
  <c r="N282" i="51"/>
  <c r="AF282" i="51"/>
  <c r="AL282" i="51"/>
  <c r="F282" i="51"/>
  <c r="H282" i="51"/>
  <c r="H280" i="51"/>
  <c r="F280" i="51"/>
  <c r="P280" i="51"/>
  <c r="R280" i="51"/>
  <c r="P274" i="51"/>
  <c r="F274" i="51"/>
  <c r="AL274" i="51"/>
  <c r="H274" i="51"/>
  <c r="J274" i="51"/>
  <c r="AH262" i="51"/>
  <c r="F261" i="51"/>
  <c r="R246" i="51"/>
  <c r="AD243" i="51"/>
  <c r="AF243" i="51"/>
  <c r="AI243" i="51"/>
  <c r="AJ243" i="51" s="1"/>
  <c r="AI234" i="51"/>
  <c r="AJ234" i="51" s="1"/>
  <c r="N231" i="51"/>
  <c r="AF224" i="51"/>
  <c r="Z202" i="51"/>
  <c r="V202" i="51"/>
  <c r="X202" i="51"/>
  <c r="R199" i="51"/>
  <c r="AI199" i="51"/>
  <c r="AJ199" i="51" s="1"/>
  <c r="AI197" i="51"/>
  <c r="R197" i="51"/>
  <c r="AB196" i="51"/>
  <c r="T196" i="51"/>
  <c r="V196" i="51"/>
  <c r="P193" i="51"/>
  <c r="J191" i="51"/>
  <c r="AI185" i="51"/>
  <c r="R185" i="51"/>
  <c r="AD155" i="51"/>
  <c r="T152" i="51"/>
  <c r="AB152" i="51"/>
  <c r="AF152" i="51"/>
  <c r="AF145" i="51"/>
  <c r="AI121" i="51"/>
  <c r="R121" i="51"/>
  <c r="R102" i="51"/>
  <c r="AI102" i="51"/>
  <c r="R96" i="51"/>
  <c r="AI96" i="51"/>
  <c r="AJ96" i="51" s="1"/>
  <c r="H90" i="51"/>
  <c r="L90" i="51"/>
  <c r="AH90" i="51"/>
  <c r="AL90" i="51"/>
  <c r="F90" i="51"/>
  <c r="P72" i="51"/>
  <c r="F72" i="51"/>
  <c r="H72" i="51"/>
  <c r="L72" i="51"/>
  <c r="AL72" i="51"/>
  <c r="N72" i="51"/>
  <c r="J72" i="51"/>
  <c r="T58" i="51"/>
  <c r="Z58" i="51"/>
  <c r="AD58" i="51"/>
  <c r="AL245" i="51"/>
  <c r="R242" i="51"/>
  <c r="X239" i="51"/>
  <c r="AH238" i="51"/>
  <c r="J238" i="51"/>
  <c r="J235" i="51"/>
  <c r="AI205" i="51"/>
  <c r="AI201" i="51"/>
  <c r="AJ201" i="51" s="1"/>
  <c r="AJ191" i="51"/>
  <c r="AD190" i="51"/>
  <c r="T188" i="51"/>
  <c r="V188" i="51"/>
  <c r="V180" i="51"/>
  <c r="X180" i="51"/>
  <c r="AI160" i="51"/>
  <c r="R160" i="51"/>
  <c r="AD119" i="51"/>
  <c r="Z114" i="51"/>
  <c r="X114" i="51"/>
  <c r="H113" i="51"/>
  <c r="F113" i="51"/>
  <c r="AH113" i="51"/>
  <c r="N113" i="51"/>
  <c r="V103" i="51"/>
  <c r="X103" i="51"/>
  <c r="AB103" i="51"/>
  <c r="N95" i="51"/>
  <c r="F95" i="51"/>
  <c r="AH95" i="51"/>
  <c r="X94" i="51"/>
  <c r="V94" i="51"/>
  <c r="Z94" i="51"/>
  <c r="T68" i="51"/>
  <c r="N63" i="51"/>
  <c r="H58" i="51"/>
  <c r="J58" i="51"/>
  <c r="R56" i="51"/>
  <c r="P53" i="51"/>
  <c r="T31" i="51"/>
  <c r="AC31" i="51"/>
  <c r="AD31" i="51" s="1"/>
  <c r="F31" i="51"/>
  <c r="R17" i="55"/>
  <c r="N245" i="51"/>
  <c r="P369" i="51"/>
  <c r="AF362" i="51"/>
  <c r="R361" i="51"/>
  <c r="AI360" i="51"/>
  <c r="AJ360" i="51" s="1"/>
  <c r="AL354" i="51"/>
  <c r="L354" i="51"/>
  <c r="N341" i="51"/>
  <c r="AD339" i="51"/>
  <c r="R338" i="51"/>
  <c r="AI321" i="51"/>
  <c r="P315" i="51"/>
  <c r="AI312" i="51"/>
  <c r="AJ312" i="51" s="1"/>
  <c r="AD311" i="51"/>
  <c r="J309" i="51"/>
  <c r="AH306" i="51"/>
  <c r="AI305" i="51"/>
  <c r="AJ305" i="51" s="1"/>
  <c r="V302" i="51"/>
  <c r="AI301" i="51"/>
  <c r="Z299" i="51"/>
  <c r="J298" i="51"/>
  <c r="V297" i="51"/>
  <c r="AI284" i="51"/>
  <c r="AI280" i="51"/>
  <c r="AI276" i="51"/>
  <c r="X273" i="51"/>
  <c r="J270" i="51"/>
  <c r="AB266" i="51"/>
  <c r="R261" i="51"/>
  <c r="AI260" i="51"/>
  <c r="J259" i="51"/>
  <c r="AH258" i="51"/>
  <c r="J258" i="51"/>
  <c r="Z255" i="51"/>
  <c r="AH245" i="51"/>
  <c r="L245" i="51"/>
  <c r="X244" i="51"/>
  <c r="J242" i="51"/>
  <c r="V239" i="51"/>
  <c r="H238" i="51"/>
  <c r="X237" i="51"/>
  <c r="H235" i="51"/>
  <c r="AB232" i="51"/>
  <c r="AJ230" i="51"/>
  <c r="H230" i="51"/>
  <c r="V227" i="51"/>
  <c r="AF226" i="51"/>
  <c r="AL223" i="51"/>
  <c r="AH222" i="51"/>
  <c r="AI220" i="51"/>
  <c r="AJ220" i="51" s="1"/>
  <c r="AI219" i="51"/>
  <c r="AJ219" i="51" s="1"/>
  <c r="P219" i="51"/>
  <c r="AL218" i="51"/>
  <c r="H213" i="51"/>
  <c r="P205" i="51"/>
  <c r="Z204" i="51"/>
  <c r="H203" i="51"/>
  <c r="P201" i="51"/>
  <c r="AD199" i="51"/>
  <c r="N195" i="51"/>
  <c r="J194" i="51"/>
  <c r="AB192" i="51"/>
  <c r="H185" i="51"/>
  <c r="F185" i="51"/>
  <c r="N185" i="51"/>
  <c r="T184" i="51"/>
  <c r="V184" i="51"/>
  <c r="T180" i="51"/>
  <c r="H180" i="51"/>
  <c r="J180" i="51"/>
  <c r="R178" i="51"/>
  <c r="R175" i="51"/>
  <c r="R173" i="51"/>
  <c r="T163" i="51"/>
  <c r="Z163" i="51"/>
  <c r="AB163" i="51"/>
  <c r="P160" i="51"/>
  <c r="AD158" i="51"/>
  <c r="AF158" i="51"/>
  <c r="R156" i="51"/>
  <c r="AD147" i="51"/>
  <c r="V146" i="51"/>
  <c r="X146" i="51"/>
  <c r="AB146" i="51"/>
  <c r="R139" i="51"/>
  <c r="AF135" i="51"/>
  <c r="H135" i="51"/>
  <c r="L135" i="51"/>
  <c r="N135" i="51"/>
  <c r="P131" i="51"/>
  <c r="P123" i="51"/>
  <c r="Z120" i="51"/>
  <c r="V115" i="51"/>
  <c r="X115" i="51"/>
  <c r="AB115" i="51"/>
  <c r="H103" i="51"/>
  <c r="J103" i="51"/>
  <c r="N103" i="51"/>
  <c r="P103" i="51"/>
  <c r="R98" i="51"/>
  <c r="AF96" i="51"/>
  <c r="T96" i="51"/>
  <c r="V96" i="51"/>
  <c r="Z96" i="51"/>
  <c r="AB96" i="51"/>
  <c r="F94" i="51"/>
  <c r="H94" i="51"/>
  <c r="N94" i="51"/>
  <c r="P94" i="51"/>
  <c r="AH94" i="51"/>
  <c r="X72" i="51"/>
  <c r="AF70" i="51"/>
  <c r="P69" i="51"/>
  <c r="Z67" i="51"/>
  <c r="Z66" i="51"/>
  <c r="F63" i="51"/>
  <c r="X52" i="51"/>
  <c r="AF52" i="51"/>
  <c r="F36" i="51"/>
  <c r="P36" i="51"/>
  <c r="AL31" i="51"/>
  <c r="L11" i="51"/>
  <c r="R11" i="51" s="1"/>
  <c r="N11" i="51"/>
  <c r="AH11" i="51"/>
  <c r="F11" i="51"/>
  <c r="P11" i="51"/>
  <c r="H11" i="51"/>
  <c r="V10" i="51"/>
  <c r="X9" i="51"/>
  <c r="AF9" i="51"/>
  <c r="Z9" i="51"/>
  <c r="T9" i="51"/>
  <c r="AB9" i="51"/>
  <c r="N6" i="51"/>
  <c r="L41" i="55"/>
  <c r="L289" i="55"/>
  <c r="H248" i="55"/>
  <c r="L331" i="55"/>
  <c r="AD308" i="51"/>
  <c r="AD304" i="51"/>
  <c r="AD287" i="51"/>
  <c r="AD257" i="51"/>
  <c r="AH369" i="51"/>
  <c r="AH354" i="51"/>
  <c r="J354" i="51"/>
  <c r="AB343" i="51"/>
  <c r="AL341" i="51"/>
  <c r="L341" i="51"/>
  <c r="J338" i="51"/>
  <c r="AI327" i="51"/>
  <c r="AJ327" i="51" s="1"/>
  <c r="R319" i="51"/>
  <c r="AD318" i="51"/>
  <c r="AI315" i="51"/>
  <c r="AJ315" i="51" s="1"/>
  <c r="AH309" i="51"/>
  <c r="Z308" i="51"/>
  <c r="N306" i="51"/>
  <c r="Z304" i="51"/>
  <c r="AD300" i="51"/>
  <c r="AH298" i="51"/>
  <c r="H298" i="51"/>
  <c r="T297" i="51"/>
  <c r="AB287" i="51"/>
  <c r="AD286" i="51"/>
  <c r="AB283" i="51"/>
  <c r="AD282" i="51"/>
  <c r="AB279" i="51"/>
  <c r="AD278" i="51"/>
  <c r="AB275" i="51"/>
  <c r="V273" i="51"/>
  <c r="H270" i="51"/>
  <c r="AF258" i="51"/>
  <c r="H258" i="51"/>
  <c r="F245" i="51"/>
  <c r="V244" i="51"/>
  <c r="H242" i="51"/>
  <c r="F238" i="51"/>
  <c r="V237" i="51"/>
  <c r="F235" i="51"/>
  <c r="Z234" i="51"/>
  <c r="T233" i="51"/>
  <c r="F230" i="51"/>
  <c r="AF222" i="51"/>
  <c r="R222" i="51"/>
  <c r="AF221" i="51"/>
  <c r="N219" i="51"/>
  <c r="AJ218" i="51"/>
  <c r="P218" i="51"/>
  <c r="V217" i="51"/>
  <c r="AH213" i="51"/>
  <c r="N205" i="51"/>
  <c r="X204" i="51"/>
  <c r="AL203" i="51"/>
  <c r="F203" i="51"/>
  <c r="N201" i="51"/>
  <c r="AF197" i="51"/>
  <c r="AB195" i="51"/>
  <c r="AB188" i="51"/>
  <c r="AD184" i="51"/>
  <c r="AL179" i="51"/>
  <c r="N176" i="51"/>
  <c r="P176" i="51"/>
  <c r="AF174" i="51"/>
  <c r="H174" i="51"/>
  <c r="N174" i="51"/>
  <c r="P174" i="51"/>
  <c r="F172" i="51"/>
  <c r="V153" i="51"/>
  <c r="X150" i="51"/>
  <c r="Z150" i="51"/>
  <c r="AF150" i="51"/>
  <c r="H146" i="51"/>
  <c r="AL146" i="51"/>
  <c r="J146" i="51"/>
  <c r="N146" i="51"/>
  <c r="P146" i="51"/>
  <c r="J143" i="51"/>
  <c r="P143" i="51"/>
  <c r="AL143" i="51"/>
  <c r="AI140" i="51"/>
  <c r="R140" i="51"/>
  <c r="AB134" i="51"/>
  <c r="Z134" i="51"/>
  <c r="X120" i="51"/>
  <c r="H115" i="51"/>
  <c r="J115" i="51"/>
  <c r="N115" i="51"/>
  <c r="P115" i="51"/>
  <c r="Z103" i="51"/>
  <c r="AD101" i="51"/>
  <c r="F96" i="51"/>
  <c r="AL96" i="51"/>
  <c r="H96" i="51"/>
  <c r="L96" i="51"/>
  <c r="N96" i="51"/>
  <c r="R75" i="51"/>
  <c r="AL69" i="51"/>
  <c r="AI65" i="51"/>
  <c r="T62" i="51"/>
  <c r="AF62" i="51"/>
  <c r="X61" i="51"/>
  <c r="Z61" i="51"/>
  <c r="AF61" i="51"/>
  <c r="AL58" i="51"/>
  <c r="F48" i="51"/>
  <c r="J48" i="51"/>
  <c r="N48" i="51"/>
  <c r="R48" i="51"/>
  <c r="AC39" i="51"/>
  <c r="AD39" i="51" s="1"/>
  <c r="Q39" i="51"/>
  <c r="AI39" i="51" s="1"/>
  <c r="AJ39" i="51" s="1"/>
  <c r="T18" i="51"/>
  <c r="Q9" i="51"/>
  <c r="N9" i="51"/>
  <c r="R9" i="51" s="1"/>
  <c r="R38" i="55"/>
  <c r="P248" i="55"/>
  <c r="H289" i="55"/>
  <c r="AF67" i="51"/>
  <c r="AB67" i="51"/>
  <c r="AL63" i="51"/>
  <c r="H63" i="51"/>
  <c r="J63" i="51"/>
  <c r="P63" i="51"/>
  <c r="H62" i="51"/>
  <c r="J62" i="51"/>
  <c r="P62" i="51"/>
  <c r="AL62" i="51"/>
  <c r="J56" i="51"/>
  <c r="F56" i="51"/>
  <c r="AB54" i="51"/>
  <c r="AF54" i="51"/>
  <c r="T54" i="51"/>
  <c r="X54" i="51"/>
  <c r="AH53" i="51"/>
  <c r="H53" i="51"/>
  <c r="AH50" i="51"/>
  <c r="J50" i="51"/>
  <c r="N50" i="51"/>
  <c r="AL50" i="51"/>
  <c r="P50" i="51"/>
  <c r="AB226" i="51"/>
  <c r="L222" i="51"/>
  <c r="J219" i="51"/>
  <c r="AH218" i="51"/>
  <c r="J218" i="51"/>
  <c r="AB215" i="51"/>
  <c r="AF201" i="51"/>
  <c r="AD196" i="51"/>
  <c r="X188" i="51"/>
  <c r="R183" i="51"/>
  <c r="AI183" i="51"/>
  <c r="AJ183" i="51" s="1"/>
  <c r="AB179" i="51"/>
  <c r="AF179" i="51"/>
  <c r="H160" i="51"/>
  <c r="F160" i="51"/>
  <c r="AF157" i="51"/>
  <c r="AD157" i="51"/>
  <c r="AD149" i="51"/>
  <c r="V139" i="51"/>
  <c r="X139" i="51"/>
  <c r="AB139" i="51"/>
  <c r="AF131" i="51"/>
  <c r="H131" i="51"/>
  <c r="L131" i="51"/>
  <c r="N131" i="51"/>
  <c r="AI110" i="51"/>
  <c r="AJ110" i="51" s="1"/>
  <c r="R110" i="51"/>
  <c r="R101" i="51"/>
  <c r="T100" i="51"/>
  <c r="X100" i="51"/>
  <c r="AB100" i="51"/>
  <c r="J98" i="51"/>
  <c r="F98" i="51"/>
  <c r="H98" i="51"/>
  <c r="AH98" i="51"/>
  <c r="T94" i="51"/>
  <c r="R90" i="51"/>
  <c r="T80" i="51"/>
  <c r="Z80" i="51"/>
  <c r="AB80" i="51"/>
  <c r="AF76" i="51"/>
  <c r="N69" i="51"/>
  <c r="F69" i="51"/>
  <c r="J69" i="51"/>
  <c r="L69" i="51"/>
  <c r="AH69" i="51"/>
  <c r="H68" i="51"/>
  <c r="P68" i="51"/>
  <c r="AH62" i="51"/>
  <c r="AF56" i="51"/>
  <c r="Q38" i="51"/>
  <c r="N10" i="51"/>
  <c r="F10" i="51"/>
  <c r="J10" i="51"/>
  <c r="AH10" i="51"/>
  <c r="Q8" i="51"/>
  <c r="AD16" i="55"/>
  <c r="AF16" i="55"/>
  <c r="R207" i="55"/>
  <c r="AI362" i="51"/>
  <c r="AJ362" i="51" s="1"/>
  <c r="AD341" i="51"/>
  <c r="AI329" i="51"/>
  <c r="R326" i="51"/>
  <c r="AI325" i="51"/>
  <c r="AJ325" i="51" s="1"/>
  <c r="AD312" i="51"/>
  <c r="H306" i="51"/>
  <c r="J269" i="51"/>
  <c r="AI268" i="51"/>
  <c r="AD266" i="51"/>
  <c r="AI264" i="51"/>
  <c r="X258" i="51"/>
  <c r="H257" i="51"/>
  <c r="J222" i="51"/>
  <c r="H218" i="51"/>
  <c r="Z215" i="51"/>
  <c r="X198" i="51"/>
  <c r="V195" i="51"/>
  <c r="P195" i="51"/>
  <c r="J195" i="51"/>
  <c r="L195" i="51"/>
  <c r="T192" i="51"/>
  <c r="V192" i="51"/>
  <c r="N179" i="51"/>
  <c r="H179" i="51"/>
  <c r="J179" i="51"/>
  <c r="AH179" i="51"/>
  <c r="X178" i="51"/>
  <c r="T178" i="51"/>
  <c r="V178" i="51"/>
  <c r="H175" i="51"/>
  <c r="AJ175" i="51"/>
  <c r="AL175" i="51"/>
  <c r="AJ173" i="51"/>
  <c r="AL173" i="51"/>
  <c r="T147" i="51"/>
  <c r="Z147" i="51"/>
  <c r="AB147" i="51"/>
  <c r="F139" i="51"/>
  <c r="H139" i="51"/>
  <c r="L139" i="51"/>
  <c r="N139" i="51"/>
  <c r="AL123" i="51"/>
  <c r="F123" i="51"/>
  <c r="J123" i="51"/>
  <c r="L123" i="51"/>
  <c r="V114" i="51"/>
  <c r="R113" i="51"/>
  <c r="T112" i="51"/>
  <c r="X112" i="51"/>
  <c r="AB112" i="51"/>
  <c r="Z110" i="51"/>
  <c r="AF110" i="51"/>
  <c r="V110" i="51"/>
  <c r="R95" i="51"/>
  <c r="R93" i="51"/>
  <c r="AF74" i="51"/>
  <c r="Z72" i="51"/>
  <c r="AB72" i="51"/>
  <c r="Z54" i="51"/>
  <c r="AF53" i="51"/>
  <c r="Q37" i="51"/>
  <c r="H37" i="51"/>
  <c r="Z30" i="51"/>
  <c r="Q26" i="51"/>
  <c r="Q25" i="51"/>
  <c r="R13" i="51"/>
  <c r="X11" i="51"/>
  <c r="AC11" i="51"/>
  <c r="V9" i="51"/>
  <c r="AD27" i="55"/>
  <c r="AF27" i="55"/>
  <c r="R11" i="55"/>
  <c r="Z22" i="51"/>
  <c r="Z21" i="51"/>
  <c r="Q13" i="51"/>
  <c r="AC12" i="51"/>
  <c r="AC8" i="51"/>
  <c r="AD8" i="51" s="1"/>
  <c r="N8" i="51"/>
  <c r="F8" i="51"/>
  <c r="X7" i="51"/>
  <c r="N7" i="51"/>
  <c r="F7" i="51"/>
  <c r="L6" i="51"/>
  <c r="R6" i="51" s="1"/>
  <c r="R14" i="55"/>
  <c r="AF20" i="55"/>
  <c r="R35" i="55"/>
  <c r="R125" i="55"/>
  <c r="L207" i="55"/>
  <c r="AD187" i="51"/>
  <c r="AD183" i="51"/>
  <c r="AI181" i="51"/>
  <c r="AJ181" i="51" s="1"/>
  <c r="H162" i="51"/>
  <c r="V159" i="51"/>
  <c r="P156" i="51"/>
  <c r="X154" i="51"/>
  <c r="J154" i="51"/>
  <c r="AH152" i="51"/>
  <c r="N152" i="51"/>
  <c r="X151" i="51"/>
  <c r="P147" i="51"/>
  <c r="AD146" i="51"/>
  <c r="AB123" i="51"/>
  <c r="N121" i="51"/>
  <c r="N117" i="51"/>
  <c r="X116" i="51"/>
  <c r="AD115" i="51"/>
  <c r="AJ114" i="51"/>
  <c r="J114" i="51"/>
  <c r="AI111" i="51"/>
  <c r="AJ111" i="51" s="1"/>
  <c r="X107" i="51"/>
  <c r="J107" i="51"/>
  <c r="P105" i="51"/>
  <c r="Z104" i="51"/>
  <c r="AD103" i="51"/>
  <c r="AJ102" i="51"/>
  <c r="J102" i="51"/>
  <c r="AJ99" i="51"/>
  <c r="H80" i="51"/>
  <c r="P79" i="51"/>
  <c r="P76" i="51"/>
  <c r="AI75" i="51"/>
  <c r="AJ75" i="51" s="1"/>
  <c r="Z70" i="51"/>
  <c r="P65" i="51"/>
  <c r="AI62" i="51"/>
  <c r="AJ62" i="51" s="1"/>
  <c r="J61" i="51"/>
  <c r="H60" i="51"/>
  <c r="T51" i="51"/>
  <c r="F51" i="51"/>
  <c r="AL49" i="51"/>
  <c r="L49" i="51"/>
  <c r="J37" i="51"/>
  <c r="R37" i="51" s="1"/>
  <c r="AF35" i="51"/>
  <c r="F34" i="51"/>
  <c r="N31" i="51"/>
  <c r="T30" i="51"/>
  <c r="T29" i="51"/>
  <c r="AB19" i="51"/>
  <c r="Q19" i="51"/>
  <c r="R15" i="51"/>
  <c r="L13" i="51"/>
  <c r="H12" i="51"/>
  <c r="T11" i="51"/>
  <c r="Q7" i="51"/>
  <c r="J41" i="55"/>
  <c r="AI32" i="55"/>
  <c r="AJ32" i="55" s="1"/>
  <c r="AI174" i="51"/>
  <c r="AJ174" i="51" s="1"/>
  <c r="AL162" i="51"/>
  <c r="F162" i="51"/>
  <c r="AF160" i="51"/>
  <c r="AH156" i="51"/>
  <c r="N156" i="51"/>
  <c r="AL154" i="51"/>
  <c r="V154" i="51"/>
  <c r="F152" i="51"/>
  <c r="V151" i="51"/>
  <c r="AD150" i="51"/>
  <c r="AD148" i="51"/>
  <c r="L147" i="51"/>
  <c r="AB135" i="51"/>
  <c r="AB131" i="51"/>
  <c r="Z123" i="51"/>
  <c r="F121" i="51"/>
  <c r="F117" i="51"/>
  <c r="H114" i="51"/>
  <c r="AI113" i="51"/>
  <c r="AD109" i="51"/>
  <c r="N105" i="51"/>
  <c r="X104" i="51"/>
  <c r="H102" i="51"/>
  <c r="AI101" i="51"/>
  <c r="AI97" i="51"/>
  <c r="F80" i="51"/>
  <c r="N76" i="51"/>
  <c r="AB75" i="51"/>
  <c r="AD73" i="51"/>
  <c r="X71" i="51"/>
  <c r="F66" i="51"/>
  <c r="N65" i="51"/>
  <c r="AI58" i="51"/>
  <c r="J52" i="51"/>
  <c r="R50" i="51"/>
  <c r="AH49" i="51"/>
  <c r="J49" i="51"/>
  <c r="Z39" i="51"/>
  <c r="AB37" i="51"/>
  <c r="AL36" i="51"/>
  <c r="Q35" i="51"/>
  <c r="AI35" i="51" s="1"/>
  <c r="AJ35" i="51" s="1"/>
  <c r="AB31" i="51"/>
  <c r="Z19" i="51"/>
  <c r="AB18" i="51"/>
  <c r="V13" i="51"/>
  <c r="AB11" i="51"/>
  <c r="L8" i="51"/>
  <c r="V8" i="51"/>
  <c r="L7" i="51"/>
  <c r="R7" i="51" s="1"/>
  <c r="P41" i="55"/>
  <c r="R37" i="55"/>
  <c r="J125" i="55"/>
  <c r="AI22" i="55"/>
  <c r="AJ22" i="55" s="1"/>
  <c r="L166" i="55"/>
  <c r="J207" i="55"/>
  <c r="R248" i="55"/>
  <c r="R331" i="55"/>
  <c r="J39" i="51"/>
  <c r="AC36" i="51"/>
  <c r="Q34" i="51"/>
  <c r="AI34" i="51" s="1"/>
  <c r="AJ34" i="51" s="1"/>
  <c r="Z31" i="51"/>
  <c r="Q28" i="51"/>
  <c r="AB17" i="51"/>
  <c r="AC14" i="51"/>
  <c r="AD14" i="51" s="1"/>
  <c r="Z14" i="51"/>
  <c r="H10" i="51"/>
  <c r="J248" i="55"/>
  <c r="AI8" i="55"/>
  <c r="AJ8" i="55" s="1"/>
  <c r="AI7" i="55"/>
  <c r="AJ7" i="55" s="1"/>
  <c r="R153" i="51"/>
  <c r="AI149" i="51"/>
  <c r="AI145" i="51"/>
  <c r="AI136" i="51"/>
  <c r="AI107" i="51"/>
  <c r="AJ107" i="51" s="1"/>
  <c r="AF105" i="51"/>
  <c r="AD91" i="51"/>
  <c r="R74" i="51"/>
  <c r="X69" i="51"/>
  <c r="R68" i="51"/>
  <c r="AI63" i="51"/>
  <c r="AJ63" i="51" s="1"/>
  <c r="P51" i="51"/>
  <c r="AL38" i="51"/>
  <c r="AC38" i="51"/>
  <c r="AD38" i="51" s="1"/>
  <c r="Z35" i="51"/>
  <c r="Q33" i="51"/>
  <c r="X31" i="51"/>
  <c r="Q31" i="51"/>
  <c r="AI31" i="51" s="1"/>
  <c r="AL23" i="51"/>
  <c r="AL22" i="51"/>
  <c r="AL21" i="51"/>
  <c r="AL20" i="51"/>
  <c r="Q18" i="51"/>
  <c r="Z17" i="51"/>
  <c r="H14" i="51"/>
  <c r="H13" i="51"/>
  <c r="AH12" i="51"/>
  <c r="AI11" i="51"/>
  <c r="AJ11" i="51" s="1"/>
  <c r="P10" i="51"/>
  <c r="AB7" i="51"/>
  <c r="AC6" i="51"/>
  <c r="AD6" i="51" s="1"/>
  <c r="P6" i="51"/>
  <c r="AI24" i="55"/>
  <c r="AJ24" i="55" s="1"/>
  <c r="AF33" i="55"/>
  <c r="AF164" i="51"/>
  <c r="AD162" i="51"/>
  <c r="AI132" i="51"/>
  <c r="AJ132" i="51" s="1"/>
  <c r="AD120" i="51"/>
  <c r="AD90" i="51"/>
  <c r="AD78" i="51"/>
  <c r="AF75" i="51"/>
  <c r="AD66" i="51"/>
  <c r="AD52" i="51"/>
  <c r="AL51" i="51"/>
  <c r="J35" i="51"/>
  <c r="R35" i="51" s="1"/>
  <c r="AB32" i="51"/>
  <c r="AB30" i="51"/>
  <c r="AB29" i="51"/>
  <c r="X18" i="51"/>
  <c r="X17" i="51"/>
  <c r="Q17" i="51"/>
  <c r="V14" i="51"/>
  <c r="Q11" i="51"/>
  <c r="AC10" i="51"/>
  <c r="AD10" i="51" s="1"/>
  <c r="AI23" i="55"/>
  <c r="AJ23" i="55" s="1"/>
  <c r="P331" i="55"/>
  <c r="N372" i="55"/>
  <c r="AD7" i="55"/>
  <c r="AF7" i="55"/>
  <c r="R32" i="55"/>
  <c r="AD30" i="55"/>
  <c r="AI30" i="55"/>
  <c r="AJ30" i="55" s="1"/>
  <c r="L248" i="55"/>
  <c r="R31" i="55"/>
  <c r="N41" i="55"/>
  <c r="R28" i="55"/>
  <c r="R22" i="55"/>
  <c r="R27" i="55"/>
  <c r="AI29" i="55"/>
  <c r="AJ29" i="55" s="1"/>
  <c r="H125" i="55"/>
  <c r="H207" i="55"/>
  <c r="P289" i="55"/>
  <c r="P125" i="55"/>
  <c r="AF29" i="55"/>
  <c r="AF24" i="55"/>
  <c r="AJ9" i="55"/>
  <c r="R166" i="55"/>
  <c r="N331" i="55"/>
  <c r="AJ214" i="55"/>
  <c r="L372" i="55"/>
  <c r="R25" i="55"/>
  <c r="R36" i="55"/>
  <c r="L83" i="55"/>
  <c r="AF18" i="55"/>
  <c r="AF30" i="55"/>
  <c r="J83" i="55"/>
  <c r="H166" i="55"/>
  <c r="AJ91" i="55"/>
  <c r="N207" i="55"/>
  <c r="AJ132" i="55"/>
  <c r="AJ297" i="55"/>
  <c r="H83" i="55"/>
  <c r="AF26" i="55"/>
  <c r="R16" i="55"/>
  <c r="R29" i="55"/>
  <c r="P83" i="55"/>
  <c r="R24" i="55"/>
  <c r="AI26" i="55"/>
  <c r="AJ26" i="55" s="1"/>
  <c r="N83" i="55"/>
  <c r="P166" i="55"/>
  <c r="J289" i="55"/>
  <c r="J331" i="55"/>
  <c r="J372" i="55"/>
  <c r="P207" i="55"/>
  <c r="AJ254" i="55"/>
  <c r="R18" i="55"/>
  <c r="R30" i="55"/>
  <c r="N125" i="55"/>
  <c r="N166" i="55"/>
  <c r="H331" i="55"/>
  <c r="H372" i="55"/>
  <c r="AF23" i="55"/>
  <c r="AD23" i="55"/>
  <c r="AJ173" i="55"/>
  <c r="AF32" i="55"/>
  <c r="R26" i="55"/>
  <c r="R20" i="55"/>
  <c r="AI16" i="55"/>
  <c r="AJ16" i="55" s="1"/>
  <c r="AI20" i="55"/>
  <c r="AJ20" i="55" s="1"/>
  <c r="AI27" i="55"/>
  <c r="AJ27" i="55" s="1"/>
  <c r="AJ50" i="55"/>
  <c r="AI18" i="55"/>
  <c r="AJ18" i="55" s="1"/>
  <c r="J166" i="55"/>
  <c r="H41" i="55"/>
  <c r="L125" i="55"/>
  <c r="N248" i="55"/>
  <c r="P372" i="55"/>
  <c r="R372" i="55"/>
  <c r="AI162" i="51"/>
  <c r="AJ162" i="51" s="1"/>
  <c r="AC37" i="51"/>
  <c r="AI37" i="51" s="1"/>
  <c r="AJ37" i="51" s="1"/>
  <c r="H39" i="51"/>
  <c r="Z362" i="51"/>
  <c r="H320" i="51"/>
  <c r="J320" i="51"/>
  <c r="F320" i="51"/>
  <c r="L320" i="51"/>
  <c r="N320" i="51"/>
  <c r="P320" i="51"/>
  <c r="AH320" i="51"/>
  <c r="AJ320" i="51"/>
  <c r="F256" i="51"/>
  <c r="AH256" i="51"/>
  <c r="H256" i="51"/>
  <c r="J256" i="51"/>
  <c r="L256" i="51"/>
  <c r="AL256" i="51"/>
  <c r="N256" i="51"/>
  <c r="P256" i="51"/>
  <c r="R256" i="51"/>
  <c r="AD368" i="51"/>
  <c r="X362" i="51"/>
  <c r="AI369" i="51"/>
  <c r="AJ369" i="51" s="1"/>
  <c r="F368" i="51"/>
  <c r="AH368" i="51"/>
  <c r="H368" i="51"/>
  <c r="J368" i="51"/>
  <c r="P368" i="51"/>
  <c r="AF366" i="51"/>
  <c r="J365" i="51"/>
  <c r="AJ365" i="51"/>
  <c r="L365" i="51"/>
  <c r="AL365" i="51"/>
  <c r="N365" i="51"/>
  <c r="AF365" i="51"/>
  <c r="T362" i="51"/>
  <c r="AI361" i="51"/>
  <c r="AJ361" i="51" s="1"/>
  <c r="F360" i="51"/>
  <c r="AH360" i="51"/>
  <c r="H360" i="51"/>
  <c r="J360" i="51"/>
  <c r="P360" i="51"/>
  <c r="AB358" i="51"/>
  <c r="AD358" i="51"/>
  <c r="T358" i="51"/>
  <c r="V358" i="51"/>
  <c r="R344" i="51"/>
  <c r="AI344" i="51"/>
  <c r="AF340" i="51"/>
  <c r="F340" i="51"/>
  <c r="AH340" i="51"/>
  <c r="H340" i="51"/>
  <c r="J340" i="51"/>
  <c r="L340" i="51"/>
  <c r="AL340" i="51"/>
  <c r="N340" i="51"/>
  <c r="AD328" i="51"/>
  <c r="AF328" i="51"/>
  <c r="AI328" i="51"/>
  <c r="AJ328" i="51" s="1"/>
  <c r="F325" i="51"/>
  <c r="AH325" i="51"/>
  <c r="H325" i="51"/>
  <c r="J325" i="51"/>
  <c r="L325" i="51"/>
  <c r="AL325" i="51"/>
  <c r="N325" i="51"/>
  <c r="P325" i="51"/>
  <c r="AL320" i="51"/>
  <c r="AD259" i="51"/>
  <c r="AF259" i="51"/>
  <c r="AI259" i="51"/>
  <c r="AJ259" i="51" s="1"/>
  <c r="AI237" i="51"/>
  <c r="AJ237" i="51" s="1"/>
  <c r="R237" i="51"/>
  <c r="AB370" i="51"/>
  <c r="AD370" i="51"/>
  <c r="V370" i="51"/>
  <c r="T352" i="51"/>
  <c r="V352" i="51"/>
  <c r="X352" i="51"/>
  <c r="Z352" i="51"/>
  <c r="AB352" i="51"/>
  <c r="R100" i="51"/>
  <c r="AI100" i="51"/>
  <c r="AD360" i="51"/>
  <c r="F352" i="51"/>
  <c r="AH352" i="51"/>
  <c r="H352" i="51"/>
  <c r="J352" i="51"/>
  <c r="AJ352" i="51"/>
  <c r="L352" i="51"/>
  <c r="AL352" i="51"/>
  <c r="N352" i="51"/>
  <c r="P352" i="51"/>
  <c r="L321" i="51"/>
  <c r="AH321" i="51"/>
  <c r="F321" i="51"/>
  <c r="H321" i="51"/>
  <c r="AJ321" i="51"/>
  <c r="J321" i="51"/>
  <c r="AL321" i="51"/>
  <c r="N321" i="51"/>
  <c r="P321" i="51"/>
  <c r="F300" i="51"/>
  <c r="AH300" i="51"/>
  <c r="H300" i="51"/>
  <c r="J300" i="51"/>
  <c r="P300" i="51"/>
  <c r="L300" i="51"/>
  <c r="N300" i="51"/>
  <c r="AL300" i="51"/>
  <c r="R300" i="51"/>
  <c r="AB95" i="51"/>
  <c r="X95" i="51"/>
  <c r="Z95" i="51"/>
  <c r="AD95" i="51"/>
  <c r="AF95" i="51"/>
  <c r="T95" i="51"/>
  <c r="V95" i="51"/>
  <c r="AI53" i="51"/>
  <c r="AJ53" i="51" s="1"/>
  <c r="R53" i="51"/>
  <c r="AD363" i="51"/>
  <c r="AF363" i="51"/>
  <c r="R356" i="51"/>
  <c r="AF352" i="51"/>
  <c r="T348" i="51"/>
  <c r="V348" i="51"/>
  <c r="X348" i="51"/>
  <c r="Z348" i="51"/>
  <c r="AB348" i="51"/>
  <c r="V337" i="51"/>
  <c r="X337" i="51"/>
  <c r="Z337" i="51"/>
  <c r="AB337" i="51"/>
  <c r="AF311" i="51"/>
  <c r="F311" i="51"/>
  <c r="AH311" i="51"/>
  <c r="H311" i="51"/>
  <c r="J311" i="51"/>
  <c r="L311" i="51"/>
  <c r="N311" i="51"/>
  <c r="P311" i="51"/>
  <c r="R305" i="51"/>
  <c r="R285" i="51"/>
  <c r="AI285" i="51"/>
  <c r="AJ285" i="51" s="1"/>
  <c r="R281" i="51"/>
  <c r="AI281" i="51"/>
  <c r="AJ281" i="51" s="1"/>
  <c r="R277" i="51"/>
  <c r="AI277" i="51"/>
  <c r="V272" i="51"/>
  <c r="X272" i="51"/>
  <c r="Z272" i="51"/>
  <c r="AB272" i="51"/>
  <c r="T272" i="51"/>
  <c r="AF239" i="51"/>
  <c r="F239" i="51"/>
  <c r="H239" i="51"/>
  <c r="AL239" i="51"/>
  <c r="J239" i="51"/>
  <c r="L239" i="51"/>
  <c r="N239" i="51"/>
  <c r="P239" i="51"/>
  <c r="AH239" i="51"/>
  <c r="L202" i="51"/>
  <c r="AL202" i="51"/>
  <c r="N202" i="51"/>
  <c r="P202" i="51"/>
  <c r="AF202" i="51"/>
  <c r="F202" i="51"/>
  <c r="AH202" i="51"/>
  <c r="H202" i="51"/>
  <c r="AJ202" i="51"/>
  <c r="J202" i="51"/>
  <c r="AF196" i="51"/>
  <c r="F196" i="51"/>
  <c r="AH196" i="51"/>
  <c r="H196" i="51"/>
  <c r="L196" i="51"/>
  <c r="AL196" i="51"/>
  <c r="N196" i="51"/>
  <c r="J196" i="51"/>
  <c r="P196" i="51"/>
  <c r="V185" i="51"/>
  <c r="X185" i="51"/>
  <c r="Z185" i="51"/>
  <c r="AF185" i="51"/>
  <c r="T185" i="51"/>
  <c r="AB185" i="51"/>
  <c r="H181" i="51"/>
  <c r="J181" i="51"/>
  <c r="L181" i="51"/>
  <c r="AL181" i="51"/>
  <c r="P181" i="51"/>
  <c r="N181" i="51"/>
  <c r="AF181" i="51"/>
  <c r="R181" i="51"/>
  <c r="AH181" i="51"/>
  <c r="T360" i="51"/>
  <c r="X360" i="51"/>
  <c r="V360" i="51"/>
  <c r="Z366" i="51"/>
  <c r="F348" i="51"/>
  <c r="AH348" i="51"/>
  <c r="H348" i="51"/>
  <c r="J348" i="51"/>
  <c r="L348" i="51"/>
  <c r="AL348" i="51"/>
  <c r="N348" i="51"/>
  <c r="P348" i="51"/>
  <c r="AF325" i="51"/>
  <c r="AF287" i="51"/>
  <c r="F287" i="51"/>
  <c r="AH287" i="51"/>
  <c r="H287" i="51"/>
  <c r="N287" i="51"/>
  <c r="J287" i="51"/>
  <c r="L287" i="51"/>
  <c r="P287" i="51"/>
  <c r="AL287" i="51"/>
  <c r="AF283" i="51"/>
  <c r="F283" i="51"/>
  <c r="AH283" i="51"/>
  <c r="H283" i="51"/>
  <c r="L283" i="51"/>
  <c r="AL283" i="51"/>
  <c r="N283" i="51"/>
  <c r="J283" i="51"/>
  <c r="P283" i="51"/>
  <c r="AF279" i="51"/>
  <c r="F279" i="51"/>
  <c r="AH279" i="51"/>
  <c r="H279" i="51"/>
  <c r="L279" i="51"/>
  <c r="AL279" i="51"/>
  <c r="N279" i="51"/>
  <c r="J279" i="51"/>
  <c r="P279" i="51"/>
  <c r="AF275" i="51"/>
  <c r="F275" i="51"/>
  <c r="AH275" i="51"/>
  <c r="H275" i="51"/>
  <c r="L275" i="51"/>
  <c r="AL275" i="51"/>
  <c r="N275" i="51"/>
  <c r="J275" i="51"/>
  <c r="P275" i="51"/>
  <c r="X370" i="51"/>
  <c r="AF344" i="51"/>
  <c r="F344" i="51"/>
  <c r="AH344" i="51"/>
  <c r="H344" i="51"/>
  <c r="J344" i="51"/>
  <c r="AJ344" i="51"/>
  <c r="L344" i="51"/>
  <c r="AL344" i="51"/>
  <c r="N344" i="51"/>
  <c r="AD324" i="51"/>
  <c r="AF324" i="51"/>
  <c r="AI324" i="51"/>
  <c r="AJ324" i="51" s="1"/>
  <c r="L317" i="51"/>
  <c r="AL317" i="51"/>
  <c r="N317" i="51"/>
  <c r="F317" i="51"/>
  <c r="H317" i="51"/>
  <c r="J317" i="51"/>
  <c r="P317" i="51"/>
  <c r="AF317" i="51"/>
  <c r="AH317" i="51"/>
  <c r="AI308" i="51"/>
  <c r="AJ308" i="51" s="1"/>
  <c r="R308" i="51"/>
  <c r="V264" i="51"/>
  <c r="X264" i="51"/>
  <c r="Z264" i="51"/>
  <c r="AB264" i="51"/>
  <c r="T264" i="51"/>
  <c r="V241" i="51"/>
  <c r="X241" i="51"/>
  <c r="Z241" i="51"/>
  <c r="AB241" i="51"/>
  <c r="T241" i="51"/>
  <c r="AF241" i="51"/>
  <c r="T300" i="51"/>
  <c r="V300" i="51"/>
  <c r="X300" i="51"/>
  <c r="AF300" i="51"/>
  <c r="Z300" i="51"/>
  <c r="AB300" i="51"/>
  <c r="AF104" i="51"/>
  <c r="F104" i="51"/>
  <c r="AH104" i="51"/>
  <c r="H104" i="51"/>
  <c r="J104" i="51"/>
  <c r="L104" i="51"/>
  <c r="AL104" i="51"/>
  <c r="N104" i="51"/>
  <c r="P104" i="51"/>
  <c r="T368" i="51"/>
  <c r="V368" i="51"/>
  <c r="X368" i="51"/>
  <c r="AD345" i="51"/>
  <c r="R309" i="51"/>
  <c r="AI309" i="51"/>
  <c r="AJ309" i="51" s="1"/>
  <c r="Z360" i="51"/>
  <c r="AD352" i="51"/>
  <c r="X366" i="51"/>
  <c r="T356" i="51"/>
  <c r="V356" i="51"/>
  <c r="X356" i="51"/>
  <c r="Z356" i="51"/>
  <c r="AB356" i="51"/>
  <c r="AF370" i="51"/>
  <c r="J369" i="51"/>
  <c r="L369" i="51"/>
  <c r="AL369" i="51"/>
  <c r="N369" i="51"/>
  <c r="AF369" i="51"/>
  <c r="P365" i="51"/>
  <c r="F364" i="51"/>
  <c r="AH364" i="51"/>
  <c r="AJ364" i="51"/>
  <c r="H364" i="51"/>
  <c r="J364" i="51"/>
  <c r="P364" i="51"/>
  <c r="J361" i="51"/>
  <c r="L361" i="51"/>
  <c r="AL361" i="51"/>
  <c r="N361" i="51"/>
  <c r="AF361" i="51"/>
  <c r="AD359" i="51"/>
  <c r="AF359" i="51"/>
  <c r="F356" i="51"/>
  <c r="AH356" i="51"/>
  <c r="H356" i="51"/>
  <c r="J356" i="51"/>
  <c r="AJ356" i="51"/>
  <c r="L356" i="51"/>
  <c r="AL356" i="51"/>
  <c r="N356" i="51"/>
  <c r="P356" i="51"/>
  <c r="R352" i="51"/>
  <c r="AF348" i="51"/>
  <c r="V341" i="51"/>
  <c r="X341" i="51"/>
  <c r="Z341" i="51"/>
  <c r="AB341" i="51"/>
  <c r="T329" i="51"/>
  <c r="V329" i="51"/>
  <c r="X329" i="51"/>
  <c r="Z329" i="51"/>
  <c r="AB329" i="51"/>
  <c r="AF321" i="51"/>
  <c r="R321" i="51"/>
  <c r="AF267" i="51"/>
  <c r="F267" i="51"/>
  <c r="AH267" i="51"/>
  <c r="H267" i="51"/>
  <c r="J267" i="51"/>
  <c r="L267" i="51"/>
  <c r="AL267" i="51"/>
  <c r="N267" i="51"/>
  <c r="P267" i="51"/>
  <c r="AF264" i="51"/>
  <c r="L241" i="51"/>
  <c r="F241" i="51"/>
  <c r="H241" i="51"/>
  <c r="AJ241" i="51"/>
  <c r="J241" i="51"/>
  <c r="AL241" i="51"/>
  <c r="N241" i="51"/>
  <c r="P241" i="51"/>
  <c r="R241" i="51"/>
  <c r="AH241" i="51"/>
  <c r="AB362" i="51"/>
  <c r="AD362" i="51"/>
  <c r="V362" i="51"/>
  <c r="V228" i="51"/>
  <c r="X228" i="51"/>
  <c r="Z228" i="51"/>
  <c r="AF228" i="51"/>
  <c r="T228" i="51"/>
  <c r="AB228" i="51"/>
  <c r="AD355" i="51"/>
  <c r="AF355" i="51"/>
  <c r="AI355" i="51"/>
  <c r="AJ355" i="51" s="1"/>
  <c r="V345" i="51"/>
  <c r="X345" i="51"/>
  <c r="Z345" i="51"/>
  <c r="AB345" i="51"/>
  <c r="T325" i="51"/>
  <c r="V325" i="51"/>
  <c r="X325" i="51"/>
  <c r="Z325" i="51"/>
  <c r="AB325" i="51"/>
  <c r="H228" i="51"/>
  <c r="J228" i="51"/>
  <c r="AJ228" i="51"/>
  <c r="L228" i="51"/>
  <c r="AL228" i="51"/>
  <c r="F228" i="51"/>
  <c r="N228" i="51"/>
  <c r="P228" i="51"/>
  <c r="AH228" i="51"/>
  <c r="AI93" i="51"/>
  <c r="Z368" i="51"/>
  <c r="AB366" i="51"/>
  <c r="AD366" i="51"/>
  <c r="V366" i="51"/>
  <c r="AD351" i="51"/>
  <c r="AF351" i="51"/>
  <c r="AI351" i="51"/>
  <c r="AJ351" i="51" s="1"/>
  <c r="R368" i="51"/>
  <c r="R365" i="51"/>
  <c r="T364" i="51"/>
  <c r="V364" i="51"/>
  <c r="X364" i="51"/>
  <c r="R360" i="51"/>
  <c r="AL368" i="51"/>
  <c r="N368" i="51"/>
  <c r="AD367" i="51"/>
  <c r="AF367" i="51"/>
  <c r="AH365" i="51"/>
  <c r="H365" i="51"/>
  <c r="AB364" i="51"/>
  <c r="AL360" i="51"/>
  <c r="N360" i="51"/>
  <c r="AD348" i="51"/>
  <c r="AD347" i="51"/>
  <c r="AF347" i="51"/>
  <c r="AI347" i="51"/>
  <c r="AJ347" i="51" s="1"/>
  <c r="T341" i="51"/>
  <c r="R340" i="51"/>
  <c r="AI340" i="51"/>
  <c r="F329" i="51"/>
  <c r="AH329" i="51"/>
  <c r="H329" i="51"/>
  <c r="J329" i="51"/>
  <c r="AJ329" i="51"/>
  <c r="L329" i="51"/>
  <c r="AL329" i="51"/>
  <c r="N329" i="51"/>
  <c r="P329" i="51"/>
  <c r="R325" i="51"/>
  <c r="V320" i="51"/>
  <c r="X320" i="51"/>
  <c r="AB320" i="51"/>
  <c r="AD320" i="51"/>
  <c r="AF320" i="51"/>
  <c r="H316" i="51"/>
  <c r="J316" i="51"/>
  <c r="F316" i="51"/>
  <c r="L316" i="51"/>
  <c r="N316" i="51"/>
  <c r="P316" i="51"/>
  <c r="AF316" i="51"/>
  <c r="AH316" i="51"/>
  <c r="AF307" i="51"/>
  <c r="F307" i="51"/>
  <c r="AH307" i="51"/>
  <c r="AL307" i="51"/>
  <c r="H307" i="51"/>
  <c r="J307" i="51"/>
  <c r="L307" i="51"/>
  <c r="N307" i="51"/>
  <c r="P307" i="51"/>
  <c r="AI304" i="51"/>
  <c r="AJ304" i="51" s="1"/>
  <c r="R304" i="51"/>
  <c r="T256" i="51"/>
  <c r="V256" i="51"/>
  <c r="X256" i="51"/>
  <c r="Z256" i="51"/>
  <c r="AB256" i="51"/>
  <c r="AD256" i="51"/>
  <c r="AF256" i="51"/>
  <c r="AD217" i="51"/>
  <c r="H370" i="51"/>
  <c r="H366" i="51"/>
  <c r="H362" i="51"/>
  <c r="H358" i="51"/>
  <c r="AF357" i="51"/>
  <c r="V354" i="51"/>
  <c r="H354" i="51"/>
  <c r="AF353" i="51"/>
  <c r="V350" i="51"/>
  <c r="H350" i="51"/>
  <c r="AF349" i="51"/>
  <c r="H346" i="51"/>
  <c r="X343" i="51"/>
  <c r="AH342" i="51"/>
  <c r="T342" i="51"/>
  <c r="F342" i="51"/>
  <c r="X339" i="51"/>
  <c r="AH338" i="51"/>
  <c r="T338" i="51"/>
  <c r="F338" i="51"/>
  <c r="V327" i="51"/>
  <c r="H327" i="51"/>
  <c r="AF326" i="51"/>
  <c r="V323" i="51"/>
  <c r="H323" i="51"/>
  <c r="AF322" i="51"/>
  <c r="R320" i="51"/>
  <c r="AI316" i="51"/>
  <c r="AJ316" i="51" s="1"/>
  <c r="AF315" i="51"/>
  <c r="F315" i="51"/>
  <c r="AH315" i="51"/>
  <c r="Z314" i="51"/>
  <c r="AF313" i="51"/>
  <c r="AF312" i="51"/>
  <c r="AI311" i="51"/>
  <c r="AJ311" i="51" s="1"/>
  <c r="R311" i="51"/>
  <c r="X310" i="51"/>
  <c r="Z302" i="51"/>
  <c r="H302" i="51"/>
  <c r="H301" i="51"/>
  <c r="J297" i="51"/>
  <c r="L297" i="51"/>
  <c r="AL297" i="51"/>
  <c r="N297" i="51"/>
  <c r="AF297" i="51"/>
  <c r="J285" i="51"/>
  <c r="V284" i="51"/>
  <c r="X284" i="51"/>
  <c r="Z284" i="51"/>
  <c r="J281" i="51"/>
  <c r="V280" i="51"/>
  <c r="X280" i="51"/>
  <c r="Z280" i="51"/>
  <c r="J277" i="51"/>
  <c r="V276" i="51"/>
  <c r="X276" i="51"/>
  <c r="Z276" i="51"/>
  <c r="AD272" i="51"/>
  <c r="R271" i="51"/>
  <c r="AI271" i="51"/>
  <c r="AJ271" i="51" s="1"/>
  <c r="AD264" i="51"/>
  <c r="AF244" i="51"/>
  <c r="F244" i="51"/>
  <c r="AH244" i="51"/>
  <c r="H244" i="51"/>
  <c r="J244" i="51"/>
  <c r="AJ244" i="51"/>
  <c r="L244" i="51"/>
  <c r="AL244" i="51"/>
  <c r="N244" i="51"/>
  <c r="L237" i="51"/>
  <c r="AL237" i="51"/>
  <c r="F237" i="51"/>
  <c r="H237" i="51"/>
  <c r="J237" i="51"/>
  <c r="N237" i="51"/>
  <c r="P237" i="51"/>
  <c r="AF192" i="51"/>
  <c r="F192" i="51"/>
  <c r="AH192" i="51"/>
  <c r="H192" i="51"/>
  <c r="L192" i="51"/>
  <c r="AL192" i="51"/>
  <c r="N192" i="51"/>
  <c r="J192" i="51"/>
  <c r="P192" i="51"/>
  <c r="AD185" i="51"/>
  <c r="V144" i="51"/>
  <c r="X144" i="51"/>
  <c r="Z144" i="51"/>
  <c r="AF144" i="51"/>
  <c r="T144" i="51"/>
  <c r="AB144" i="51"/>
  <c r="T354" i="51"/>
  <c r="T350" i="51"/>
  <c r="AH346" i="51"/>
  <c r="F346" i="51"/>
  <c r="AF342" i="51"/>
  <c r="AF338" i="51"/>
  <c r="T327" i="51"/>
  <c r="F327" i="51"/>
  <c r="AH323" i="51"/>
  <c r="T323" i="51"/>
  <c r="F323" i="51"/>
  <c r="AF319" i="51"/>
  <c r="F319" i="51"/>
  <c r="AH319" i="51"/>
  <c r="X314" i="51"/>
  <c r="V310" i="51"/>
  <c r="AD303" i="51"/>
  <c r="AF303" i="51"/>
  <c r="AL302" i="51"/>
  <c r="X302" i="51"/>
  <c r="R287" i="51"/>
  <c r="AI287" i="51"/>
  <c r="AJ287" i="51" s="1"/>
  <c r="T284" i="51"/>
  <c r="T280" i="51"/>
  <c r="AJ277" i="51"/>
  <c r="T276" i="51"/>
  <c r="AF227" i="51"/>
  <c r="F227" i="51"/>
  <c r="AH227" i="51"/>
  <c r="H227" i="51"/>
  <c r="J227" i="51"/>
  <c r="L227" i="51"/>
  <c r="N227" i="51"/>
  <c r="P227" i="51"/>
  <c r="AL227" i="51"/>
  <c r="X301" i="51"/>
  <c r="Z301" i="51"/>
  <c r="R283" i="51"/>
  <c r="AI283" i="51"/>
  <c r="AJ283" i="51" s="1"/>
  <c r="R279" i="51"/>
  <c r="AI279" i="51"/>
  <c r="AJ279" i="51" s="1"/>
  <c r="R275" i="51"/>
  <c r="AI275" i="51"/>
  <c r="AJ275" i="51" s="1"/>
  <c r="R263" i="51"/>
  <c r="AI263" i="51"/>
  <c r="AJ263" i="51" s="1"/>
  <c r="T260" i="51"/>
  <c r="V260" i="51"/>
  <c r="X260" i="51"/>
  <c r="Z260" i="51"/>
  <c r="AB260" i="51"/>
  <c r="AD255" i="51"/>
  <c r="AF255" i="51"/>
  <c r="AI255" i="51"/>
  <c r="AD241" i="51"/>
  <c r="R186" i="51"/>
  <c r="AI186" i="51"/>
  <c r="AJ186" i="51" s="1"/>
  <c r="N357" i="51"/>
  <c r="AD354" i="51"/>
  <c r="N353" i="51"/>
  <c r="AD350" i="51"/>
  <c r="N349" i="51"/>
  <c r="P342" i="51"/>
  <c r="P338" i="51"/>
  <c r="AD327" i="51"/>
  <c r="AD323" i="51"/>
  <c r="Z309" i="51"/>
  <c r="AB309" i="51"/>
  <c r="V308" i="51"/>
  <c r="X308" i="51"/>
  <c r="T304" i="51"/>
  <c r="V304" i="51"/>
  <c r="T302" i="51"/>
  <c r="N302" i="51"/>
  <c r="P302" i="51"/>
  <c r="T301" i="51"/>
  <c r="J301" i="51"/>
  <c r="AJ301" i="51"/>
  <c r="L301" i="51"/>
  <c r="AL301" i="51"/>
  <c r="AI300" i="51"/>
  <c r="AJ300" i="51" s="1"/>
  <c r="AB298" i="51"/>
  <c r="AD298" i="51"/>
  <c r="V298" i="51"/>
  <c r="T296" i="51"/>
  <c r="V296" i="51"/>
  <c r="X296" i="51"/>
  <c r="L285" i="51"/>
  <c r="AL285" i="51"/>
  <c r="N285" i="51"/>
  <c r="P285" i="51"/>
  <c r="AF285" i="51"/>
  <c r="F285" i="51"/>
  <c r="AH285" i="51"/>
  <c r="L281" i="51"/>
  <c r="AL281" i="51"/>
  <c r="N281" i="51"/>
  <c r="P281" i="51"/>
  <c r="AF281" i="51"/>
  <c r="F281" i="51"/>
  <c r="AH281" i="51"/>
  <c r="L277" i="51"/>
  <c r="AL277" i="51"/>
  <c r="N277" i="51"/>
  <c r="P277" i="51"/>
  <c r="AF277" i="51"/>
  <c r="F277" i="51"/>
  <c r="AH277" i="51"/>
  <c r="AF271" i="51"/>
  <c r="F271" i="51"/>
  <c r="AH271" i="51"/>
  <c r="H271" i="51"/>
  <c r="J271" i="51"/>
  <c r="L271" i="51"/>
  <c r="AL271" i="51"/>
  <c r="N271" i="51"/>
  <c r="V268" i="51"/>
  <c r="X268" i="51"/>
  <c r="Z268" i="51"/>
  <c r="AB268" i="51"/>
  <c r="F260" i="51"/>
  <c r="AH260" i="51"/>
  <c r="H260" i="51"/>
  <c r="J260" i="51"/>
  <c r="AJ260" i="51"/>
  <c r="L260" i="51"/>
  <c r="AL260" i="51"/>
  <c r="N260" i="51"/>
  <c r="P260" i="51"/>
  <c r="R239" i="51"/>
  <c r="AI239" i="51"/>
  <c r="AJ239" i="51" s="1"/>
  <c r="AD228" i="51"/>
  <c r="J217" i="51"/>
  <c r="L217" i="51"/>
  <c r="AL217" i="51"/>
  <c r="N217" i="51"/>
  <c r="AF217" i="51"/>
  <c r="F217" i="51"/>
  <c r="AH217" i="51"/>
  <c r="H217" i="51"/>
  <c r="P217" i="51"/>
  <c r="L198" i="51"/>
  <c r="AL198" i="51"/>
  <c r="N198" i="51"/>
  <c r="P198" i="51"/>
  <c r="AF198" i="51"/>
  <c r="F198" i="51"/>
  <c r="AH198" i="51"/>
  <c r="H198" i="51"/>
  <c r="J198" i="51"/>
  <c r="R182" i="51"/>
  <c r="AI182" i="51"/>
  <c r="AJ182" i="51" s="1"/>
  <c r="R155" i="51"/>
  <c r="AI155" i="51"/>
  <c r="AJ155" i="51" s="1"/>
  <c r="P370" i="51"/>
  <c r="Z369" i="51"/>
  <c r="P366" i="51"/>
  <c r="Z365" i="51"/>
  <c r="P362" i="51"/>
  <c r="Z361" i="51"/>
  <c r="P358" i="51"/>
  <c r="AL357" i="51"/>
  <c r="Z357" i="51"/>
  <c r="L357" i="51"/>
  <c r="P354" i="51"/>
  <c r="AL353" i="51"/>
  <c r="Z353" i="51"/>
  <c r="L353" i="51"/>
  <c r="P350" i="51"/>
  <c r="AL349" i="51"/>
  <c r="Z349" i="51"/>
  <c r="L349" i="51"/>
  <c r="P346" i="51"/>
  <c r="AJ345" i="51"/>
  <c r="J345" i="51"/>
  <c r="AB342" i="51"/>
  <c r="N342" i="51"/>
  <c r="AJ341" i="51"/>
  <c r="J341" i="51"/>
  <c r="AB338" i="51"/>
  <c r="N338" i="51"/>
  <c r="AJ337" i="51"/>
  <c r="J337" i="51"/>
  <c r="P327" i="51"/>
  <c r="AL326" i="51"/>
  <c r="Z326" i="51"/>
  <c r="L326" i="51"/>
  <c r="P323" i="51"/>
  <c r="AL322" i="51"/>
  <c r="Z322" i="51"/>
  <c r="L322" i="51"/>
  <c r="N319" i="51"/>
  <c r="L315" i="51"/>
  <c r="Z313" i="51"/>
  <c r="AB313" i="51"/>
  <c r="V312" i="51"/>
  <c r="X312" i="51"/>
  <c r="AF310" i="51"/>
  <c r="T309" i="51"/>
  <c r="L309" i="51"/>
  <c r="AL309" i="51"/>
  <c r="N309" i="51"/>
  <c r="T308" i="51"/>
  <c r="H308" i="51"/>
  <c r="J308" i="51"/>
  <c r="L305" i="51"/>
  <c r="AL305" i="51"/>
  <c r="N305" i="51"/>
  <c r="X304" i="51"/>
  <c r="F304" i="51"/>
  <c r="AH304" i="51"/>
  <c r="H304" i="51"/>
  <c r="AH302" i="51"/>
  <c r="R302" i="51"/>
  <c r="R301" i="51"/>
  <c r="AD299" i="51"/>
  <c r="AF299" i="51"/>
  <c r="T298" i="51"/>
  <c r="P297" i="51"/>
  <c r="F296" i="51"/>
  <c r="AH296" i="51"/>
  <c r="H296" i="51"/>
  <c r="J296" i="51"/>
  <c r="AJ296" i="51"/>
  <c r="P296" i="51"/>
  <c r="L273" i="51"/>
  <c r="AL273" i="51"/>
  <c r="N273" i="51"/>
  <c r="P273" i="51"/>
  <c r="AF273" i="51"/>
  <c r="F273" i="51"/>
  <c r="AH273" i="51"/>
  <c r="AD268" i="51"/>
  <c r="R267" i="51"/>
  <c r="AI267" i="51"/>
  <c r="AJ267" i="51" s="1"/>
  <c r="R231" i="51"/>
  <c r="AI231" i="51"/>
  <c r="AJ231" i="51" s="1"/>
  <c r="R213" i="51"/>
  <c r="AI213" i="51"/>
  <c r="AJ213" i="51" s="1"/>
  <c r="AJ357" i="51"/>
  <c r="AJ353" i="51"/>
  <c r="AJ349" i="51"/>
  <c r="AL342" i="51"/>
  <c r="AL338" i="51"/>
  <c r="AJ326" i="51"/>
  <c r="AJ322" i="51"/>
  <c r="L319" i="51"/>
  <c r="Z317" i="51"/>
  <c r="AB317" i="51"/>
  <c r="V316" i="51"/>
  <c r="X316" i="51"/>
  <c r="J315" i="51"/>
  <c r="AF314" i="51"/>
  <c r="T313" i="51"/>
  <c r="L313" i="51"/>
  <c r="AL313" i="51"/>
  <c r="N313" i="51"/>
  <c r="T312" i="51"/>
  <c r="H312" i="51"/>
  <c r="J312" i="51"/>
  <c r="AL308" i="51"/>
  <c r="AB306" i="51"/>
  <c r="AH305" i="51"/>
  <c r="AL304" i="51"/>
  <c r="AF302" i="51"/>
  <c r="AH301" i="51"/>
  <c r="AI297" i="51"/>
  <c r="AJ297" i="51" s="1"/>
  <c r="H297" i="51"/>
  <c r="AB296" i="51"/>
  <c r="T268" i="51"/>
  <c r="AF260" i="51"/>
  <c r="AI256" i="51"/>
  <c r="AJ256" i="51" s="1"/>
  <c r="V245" i="51"/>
  <c r="X245" i="51"/>
  <c r="Z245" i="51"/>
  <c r="AB245" i="51"/>
  <c r="R244" i="51"/>
  <c r="AI244" i="51"/>
  <c r="R233" i="51"/>
  <c r="AI233" i="51"/>
  <c r="AJ233" i="51" s="1"/>
  <c r="R228" i="51"/>
  <c r="AB214" i="51"/>
  <c r="V214" i="51"/>
  <c r="Z214" i="51"/>
  <c r="AF214" i="51"/>
  <c r="V189" i="51"/>
  <c r="X189" i="51"/>
  <c r="Z189" i="51"/>
  <c r="T189" i="51"/>
  <c r="AB189" i="51"/>
  <c r="AD176" i="51"/>
  <c r="AF176" i="51"/>
  <c r="AI176" i="51"/>
  <c r="AJ176" i="51" s="1"/>
  <c r="X286" i="51"/>
  <c r="T285" i="51"/>
  <c r="X282" i="51"/>
  <c r="T281" i="51"/>
  <c r="X278" i="51"/>
  <c r="T277" i="51"/>
  <c r="T273" i="51"/>
  <c r="AH269" i="51"/>
  <c r="T269" i="51"/>
  <c r="F269" i="51"/>
  <c r="AH265" i="51"/>
  <c r="T265" i="51"/>
  <c r="F265" i="51"/>
  <c r="V262" i="51"/>
  <c r="AF261" i="51"/>
  <c r="V258" i="51"/>
  <c r="AF257" i="51"/>
  <c r="V254" i="51"/>
  <c r="AH246" i="51"/>
  <c r="T246" i="51"/>
  <c r="F246" i="51"/>
  <c r="AH242" i="51"/>
  <c r="T242" i="51"/>
  <c r="F242" i="51"/>
  <c r="AL240" i="51"/>
  <c r="X240" i="51"/>
  <c r="F240" i="51"/>
  <c r="X238" i="51"/>
  <c r="AJ236" i="51"/>
  <c r="V234" i="51"/>
  <c r="F234" i="51"/>
  <c r="V224" i="51"/>
  <c r="X224" i="51"/>
  <c r="Z224" i="51"/>
  <c r="R220" i="51"/>
  <c r="Z218" i="51"/>
  <c r="AD215" i="51"/>
  <c r="AF215" i="51"/>
  <c r="AF200" i="51"/>
  <c r="F200" i="51"/>
  <c r="AH200" i="51"/>
  <c r="H200" i="51"/>
  <c r="L200" i="51"/>
  <c r="AL200" i="51"/>
  <c r="N200" i="51"/>
  <c r="V193" i="51"/>
  <c r="X193" i="51"/>
  <c r="Z193" i="51"/>
  <c r="R184" i="51"/>
  <c r="AI184" i="51"/>
  <c r="AJ184" i="51" s="1"/>
  <c r="AF151" i="51"/>
  <c r="F151" i="51"/>
  <c r="AH151" i="51"/>
  <c r="H151" i="51"/>
  <c r="N151" i="51"/>
  <c r="J151" i="51"/>
  <c r="L151" i="51"/>
  <c r="P151" i="51"/>
  <c r="AL151" i="51"/>
  <c r="AD144" i="51"/>
  <c r="L141" i="51"/>
  <c r="AL141" i="51"/>
  <c r="N141" i="51"/>
  <c r="P141" i="51"/>
  <c r="F141" i="51"/>
  <c r="AH141" i="51"/>
  <c r="H141" i="51"/>
  <c r="AF141" i="51"/>
  <c r="J141" i="51"/>
  <c r="AD139" i="51"/>
  <c r="AI139" i="51"/>
  <c r="AJ139" i="51" s="1"/>
  <c r="AF112" i="51"/>
  <c r="F112" i="51"/>
  <c r="AH112" i="51"/>
  <c r="H112" i="51"/>
  <c r="J112" i="51"/>
  <c r="L112" i="51"/>
  <c r="AL112" i="51"/>
  <c r="N112" i="51"/>
  <c r="P112" i="51"/>
  <c r="AF269" i="51"/>
  <c r="AF265" i="51"/>
  <c r="T262" i="51"/>
  <c r="T258" i="51"/>
  <c r="T254" i="51"/>
  <c r="AF246" i="51"/>
  <c r="AF242" i="51"/>
  <c r="AJ240" i="51"/>
  <c r="V238" i="51"/>
  <c r="R236" i="51"/>
  <c r="AH234" i="51"/>
  <c r="Z229" i="51"/>
  <c r="AB229" i="51"/>
  <c r="R227" i="51"/>
  <c r="AI227" i="51"/>
  <c r="AJ227" i="51" s="1"/>
  <c r="H224" i="51"/>
  <c r="J224" i="51"/>
  <c r="L224" i="51"/>
  <c r="AL224" i="51"/>
  <c r="AF223" i="51"/>
  <c r="F223" i="51"/>
  <c r="AH223" i="51"/>
  <c r="H223" i="51"/>
  <c r="J221" i="51"/>
  <c r="AJ221" i="51"/>
  <c r="L221" i="51"/>
  <c r="AL221" i="51"/>
  <c r="N221" i="51"/>
  <c r="AF204" i="51"/>
  <c r="F204" i="51"/>
  <c r="AH204" i="51"/>
  <c r="H204" i="51"/>
  <c r="L204" i="51"/>
  <c r="AL204" i="51"/>
  <c r="N204" i="51"/>
  <c r="V197" i="51"/>
  <c r="X197" i="51"/>
  <c r="Z197" i="51"/>
  <c r="R188" i="51"/>
  <c r="AI188" i="51"/>
  <c r="AJ188" i="51" s="1"/>
  <c r="AI164" i="51"/>
  <c r="AJ164" i="51" s="1"/>
  <c r="R164" i="51"/>
  <c r="R145" i="51"/>
  <c r="AI79" i="51"/>
  <c r="AJ79" i="51" s="1"/>
  <c r="R79" i="51"/>
  <c r="L229" i="51"/>
  <c r="AL229" i="51"/>
  <c r="N229" i="51"/>
  <c r="P229" i="51"/>
  <c r="AI228" i="51"/>
  <c r="AD219" i="51"/>
  <c r="AF219" i="51"/>
  <c r="AB218" i="51"/>
  <c r="V218" i="51"/>
  <c r="R217" i="51"/>
  <c r="T216" i="51"/>
  <c r="V216" i="51"/>
  <c r="X216" i="51"/>
  <c r="V201" i="51"/>
  <c r="X201" i="51"/>
  <c r="Z201" i="51"/>
  <c r="R198" i="51"/>
  <c r="R192" i="51"/>
  <c r="AI192" i="51"/>
  <c r="AJ192" i="51" s="1"/>
  <c r="L182" i="51"/>
  <c r="AL182" i="51"/>
  <c r="N182" i="51"/>
  <c r="P182" i="51"/>
  <c r="AF182" i="51"/>
  <c r="F182" i="51"/>
  <c r="AH182" i="51"/>
  <c r="AD180" i="51"/>
  <c r="AF180" i="51"/>
  <c r="AI180" i="51"/>
  <c r="AJ180" i="51" s="1"/>
  <c r="T177" i="51"/>
  <c r="V177" i="51"/>
  <c r="X177" i="51"/>
  <c r="Z177" i="51"/>
  <c r="AB177" i="51"/>
  <c r="Z149" i="51"/>
  <c r="AB149" i="51"/>
  <c r="T149" i="51"/>
  <c r="V149" i="51"/>
  <c r="X149" i="51"/>
  <c r="R120" i="51"/>
  <c r="AI120" i="51"/>
  <c r="AB297" i="51"/>
  <c r="L272" i="51"/>
  <c r="P269" i="51"/>
  <c r="AL268" i="51"/>
  <c r="L268" i="51"/>
  <c r="P265" i="51"/>
  <c r="AL264" i="51"/>
  <c r="L264" i="51"/>
  <c r="AD262" i="51"/>
  <c r="AB261" i="51"/>
  <c r="N261" i="51"/>
  <c r="AD258" i="51"/>
  <c r="AB257" i="51"/>
  <c r="N257" i="51"/>
  <c r="AD254" i="51"/>
  <c r="P246" i="51"/>
  <c r="P242" i="51"/>
  <c r="AF240" i="51"/>
  <c r="AF238" i="51"/>
  <c r="AD236" i="51"/>
  <c r="P236" i="51"/>
  <c r="AD234" i="51"/>
  <c r="AJ229" i="51"/>
  <c r="T229" i="51"/>
  <c r="Z225" i="51"/>
  <c r="AB225" i="51"/>
  <c r="R224" i="51"/>
  <c r="R223" i="51"/>
  <c r="AI223" i="51"/>
  <c r="AJ223" i="51" s="1"/>
  <c r="F216" i="51"/>
  <c r="AH216" i="51"/>
  <c r="H216" i="51"/>
  <c r="J216" i="51"/>
  <c r="AJ216" i="51"/>
  <c r="P216" i="51"/>
  <c r="V205" i="51"/>
  <c r="X205" i="51"/>
  <c r="Z205" i="51"/>
  <c r="R202" i="51"/>
  <c r="AB201" i="51"/>
  <c r="T197" i="51"/>
  <c r="R196" i="51"/>
  <c r="AI196" i="51"/>
  <c r="AJ196" i="51" s="1"/>
  <c r="AI190" i="51"/>
  <c r="AJ190" i="51" s="1"/>
  <c r="L186" i="51"/>
  <c r="AL186" i="51"/>
  <c r="N186" i="51"/>
  <c r="P186" i="51"/>
  <c r="AF186" i="51"/>
  <c r="F186" i="51"/>
  <c r="AH186" i="51"/>
  <c r="F177" i="51"/>
  <c r="AH177" i="51"/>
  <c r="H177" i="51"/>
  <c r="J177" i="51"/>
  <c r="AJ177" i="51"/>
  <c r="L177" i="51"/>
  <c r="AL177" i="51"/>
  <c r="N177" i="51"/>
  <c r="P177" i="51"/>
  <c r="Z161" i="51"/>
  <c r="AB161" i="51"/>
  <c r="AD161" i="51"/>
  <c r="AF161" i="51"/>
  <c r="T161" i="51"/>
  <c r="P298" i="51"/>
  <c r="Z297" i="51"/>
  <c r="AB285" i="51"/>
  <c r="AJ284" i="51"/>
  <c r="J284" i="51"/>
  <c r="AB281" i="51"/>
  <c r="AJ280" i="51"/>
  <c r="J280" i="51"/>
  <c r="AB277" i="51"/>
  <c r="AJ276" i="51"/>
  <c r="J276" i="51"/>
  <c r="AB273" i="51"/>
  <c r="AJ272" i="51"/>
  <c r="J272" i="51"/>
  <c r="AB269" i="51"/>
  <c r="N269" i="51"/>
  <c r="AJ268" i="51"/>
  <c r="J268" i="51"/>
  <c r="AB265" i="51"/>
  <c r="N265" i="51"/>
  <c r="AJ264" i="51"/>
  <c r="J264" i="51"/>
  <c r="P262" i="51"/>
  <c r="AL261" i="51"/>
  <c r="Z261" i="51"/>
  <c r="L261" i="51"/>
  <c r="P258" i="51"/>
  <c r="AL257" i="51"/>
  <c r="Z257" i="51"/>
  <c r="L257" i="51"/>
  <c r="P254" i="51"/>
  <c r="AB246" i="51"/>
  <c r="N246" i="51"/>
  <c r="AJ245" i="51"/>
  <c r="J245" i="51"/>
  <c r="AB242" i="51"/>
  <c r="N242" i="51"/>
  <c r="P240" i="51"/>
  <c r="N236" i="51"/>
  <c r="N234" i="51"/>
  <c r="V232" i="51"/>
  <c r="X232" i="51"/>
  <c r="R229" i="51"/>
  <c r="V225" i="51"/>
  <c r="L225" i="51"/>
  <c r="AL225" i="51"/>
  <c r="N225" i="51"/>
  <c r="P225" i="51"/>
  <c r="AI224" i="51"/>
  <c r="AJ224" i="51" s="1"/>
  <c r="P223" i="51"/>
  <c r="R221" i="51"/>
  <c r="T220" i="51"/>
  <c r="V220" i="51"/>
  <c r="X220" i="51"/>
  <c r="AI217" i="51"/>
  <c r="AJ217" i="51" s="1"/>
  <c r="AB216" i="51"/>
  <c r="AD214" i="51"/>
  <c r="J213" i="51"/>
  <c r="L213" i="51"/>
  <c r="AL213" i="51"/>
  <c r="N213" i="51"/>
  <c r="AF213" i="51"/>
  <c r="AB205" i="51"/>
  <c r="T201" i="51"/>
  <c r="R200" i="51"/>
  <c r="AI200" i="51"/>
  <c r="AJ200" i="51" s="1"/>
  <c r="AI194" i="51"/>
  <c r="AJ194" i="51" s="1"/>
  <c r="L190" i="51"/>
  <c r="AL190" i="51"/>
  <c r="N190" i="51"/>
  <c r="P190" i="51"/>
  <c r="AF190" i="51"/>
  <c r="F190" i="51"/>
  <c r="AH190" i="51"/>
  <c r="AF184" i="51"/>
  <c r="F184" i="51"/>
  <c r="AH184" i="51"/>
  <c r="H184" i="51"/>
  <c r="L184" i="51"/>
  <c r="AL184" i="51"/>
  <c r="N184" i="51"/>
  <c r="AD172" i="51"/>
  <c r="AI172" i="51"/>
  <c r="L161" i="51"/>
  <c r="AL161" i="51"/>
  <c r="N161" i="51"/>
  <c r="P161" i="51"/>
  <c r="F161" i="51"/>
  <c r="H161" i="51"/>
  <c r="J161" i="51"/>
  <c r="AH161" i="51"/>
  <c r="T136" i="51"/>
  <c r="V136" i="51"/>
  <c r="X136" i="51"/>
  <c r="Z136" i="51"/>
  <c r="AB136" i="51"/>
  <c r="AD136" i="51"/>
  <c r="AF136" i="51"/>
  <c r="V121" i="51"/>
  <c r="X121" i="51"/>
  <c r="Z121" i="51"/>
  <c r="AB121" i="51"/>
  <c r="T121" i="51"/>
  <c r="AL269" i="51"/>
  <c r="AL265" i="51"/>
  <c r="AJ261" i="51"/>
  <c r="AJ257" i="51"/>
  <c r="AL246" i="51"/>
  <c r="AL242" i="51"/>
  <c r="N240" i="51"/>
  <c r="N238" i="51"/>
  <c r="AB236" i="51"/>
  <c r="L236" i="51"/>
  <c r="AF235" i="51"/>
  <c r="L234" i="51"/>
  <c r="L233" i="51"/>
  <c r="AL233" i="51"/>
  <c r="Z232" i="51"/>
  <c r="H232" i="51"/>
  <c r="J232" i="51"/>
  <c r="L232" i="51"/>
  <c r="AF231" i="51"/>
  <c r="F231" i="51"/>
  <c r="AH231" i="51"/>
  <c r="H231" i="51"/>
  <c r="AH229" i="51"/>
  <c r="AJ225" i="51"/>
  <c r="T225" i="51"/>
  <c r="AH224" i="51"/>
  <c r="P224" i="51"/>
  <c r="N223" i="51"/>
  <c r="AI221" i="51"/>
  <c r="P221" i="51"/>
  <c r="F220" i="51"/>
  <c r="AH220" i="51"/>
  <c r="H220" i="51"/>
  <c r="J220" i="51"/>
  <c r="P220" i="51"/>
  <c r="Z216" i="51"/>
  <c r="T205" i="51"/>
  <c r="AJ204" i="51"/>
  <c r="R204" i="51"/>
  <c r="AI204" i="51"/>
  <c r="P200" i="51"/>
  <c r="AI198" i="51"/>
  <c r="AJ198" i="51" s="1"/>
  <c r="L194" i="51"/>
  <c r="AL194" i="51"/>
  <c r="N194" i="51"/>
  <c r="P194" i="51"/>
  <c r="AF194" i="51"/>
  <c r="F194" i="51"/>
  <c r="AH194" i="51"/>
  <c r="AF188" i="51"/>
  <c r="F188" i="51"/>
  <c r="AH188" i="51"/>
  <c r="H188" i="51"/>
  <c r="L188" i="51"/>
  <c r="AL188" i="51"/>
  <c r="N188" i="51"/>
  <c r="AF177" i="51"/>
  <c r="AF149" i="51"/>
  <c r="F136" i="51"/>
  <c r="AH136" i="51"/>
  <c r="H136" i="51"/>
  <c r="J136" i="51"/>
  <c r="AJ136" i="51"/>
  <c r="L136" i="51"/>
  <c r="AL136" i="51"/>
  <c r="N136" i="51"/>
  <c r="P136" i="51"/>
  <c r="R136" i="51"/>
  <c r="T202" i="51"/>
  <c r="T198" i="51"/>
  <c r="T194" i="51"/>
  <c r="T190" i="51"/>
  <c r="T186" i="51"/>
  <c r="T182" i="51"/>
  <c r="V179" i="51"/>
  <c r="AF178" i="51"/>
  <c r="V175" i="51"/>
  <c r="F175" i="51"/>
  <c r="X172" i="51"/>
  <c r="Z172" i="51"/>
  <c r="V152" i="51"/>
  <c r="X152" i="51"/>
  <c r="Z152" i="51"/>
  <c r="L149" i="51"/>
  <c r="AL149" i="51"/>
  <c r="N149" i="51"/>
  <c r="P149" i="51"/>
  <c r="F149" i="51"/>
  <c r="AH149" i="51"/>
  <c r="R143" i="51"/>
  <c r="AI143" i="51"/>
  <c r="AJ143" i="51" s="1"/>
  <c r="AD121" i="51"/>
  <c r="R108" i="51"/>
  <c r="AI108" i="51"/>
  <c r="V101" i="51"/>
  <c r="X101" i="51"/>
  <c r="Z101" i="51"/>
  <c r="AB101" i="51"/>
  <c r="T97" i="51"/>
  <c r="V97" i="51"/>
  <c r="X97" i="51"/>
  <c r="Z97" i="51"/>
  <c r="AB97" i="51"/>
  <c r="R76" i="51"/>
  <c r="AI76" i="51"/>
  <c r="AJ76" i="51" s="1"/>
  <c r="T179" i="51"/>
  <c r="AH175" i="51"/>
  <c r="N173" i="51"/>
  <c r="P173" i="51"/>
  <c r="J172" i="51"/>
  <c r="AJ172" i="51"/>
  <c r="L172" i="51"/>
  <c r="AL172" i="51"/>
  <c r="AI161" i="51"/>
  <c r="AJ161" i="51" s="1"/>
  <c r="AF159" i="51"/>
  <c r="F159" i="51"/>
  <c r="AH159" i="51"/>
  <c r="H159" i="51"/>
  <c r="N159" i="51"/>
  <c r="Z157" i="51"/>
  <c r="AB157" i="51"/>
  <c r="T157" i="51"/>
  <c r="R141" i="51"/>
  <c r="T132" i="51"/>
  <c r="V132" i="51"/>
  <c r="X132" i="51"/>
  <c r="Z132" i="51"/>
  <c r="AB132" i="51"/>
  <c r="AF120" i="51"/>
  <c r="F120" i="51"/>
  <c r="AH120" i="51"/>
  <c r="H120" i="51"/>
  <c r="J120" i="51"/>
  <c r="AJ120" i="51"/>
  <c r="L120" i="51"/>
  <c r="AL120" i="51"/>
  <c r="N120" i="51"/>
  <c r="R116" i="51"/>
  <c r="AI116" i="51"/>
  <c r="V109" i="51"/>
  <c r="X109" i="51"/>
  <c r="Z109" i="51"/>
  <c r="AB109" i="51"/>
  <c r="F97" i="51"/>
  <c r="AH97" i="51"/>
  <c r="H97" i="51"/>
  <c r="J97" i="51"/>
  <c r="AJ97" i="51"/>
  <c r="L97" i="51"/>
  <c r="AL97" i="51"/>
  <c r="N97" i="51"/>
  <c r="P97" i="51"/>
  <c r="F93" i="51"/>
  <c r="AH93" i="51"/>
  <c r="AJ93" i="51"/>
  <c r="H93" i="51"/>
  <c r="AL93" i="51"/>
  <c r="J93" i="51"/>
  <c r="L93" i="51"/>
  <c r="N93" i="51"/>
  <c r="P93" i="51"/>
  <c r="AF81" i="51"/>
  <c r="AD64" i="51"/>
  <c r="AI64" i="51"/>
  <c r="AJ64" i="51" s="1"/>
  <c r="V164" i="51"/>
  <c r="X164" i="51"/>
  <c r="Z164" i="51"/>
  <c r="AF163" i="51"/>
  <c r="F163" i="51"/>
  <c r="AH163" i="51"/>
  <c r="H163" i="51"/>
  <c r="V160" i="51"/>
  <c r="X160" i="51"/>
  <c r="Z160" i="51"/>
  <c r="L157" i="51"/>
  <c r="AL157" i="51"/>
  <c r="N157" i="51"/>
  <c r="P157" i="51"/>
  <c r="F157" i="51"/>
  <c r="AH157" i="51"/>
  <c r="R151" i="51"/>
  <c r="AI151" i="51"/>
  <c r="AJ151" i="51" s="1"/>
  <c r="AF147" i="51"/>
  <c r="F147" i="51"/>
  <c r="AH147" i="51"/>
  <c r="H147" i="51"/>
  <c r="N147" i="51"/>
  <c r="Z145" i="51"/>
  <c r="AB145" i="51"/>
  <c r="T145" i="51"/>
  <c r="AI144" i="51"/>
  <c r="AJ144" i="51" s="1"/>
  <c r="AD135" i="51"/>
  <c r="AI135" i="51"/>
  <c r="AJ135" i="51" s="1"/>
  <c r="F132" i="51"/>
  <c r="AH132" i="51"/>
  <c r="H132" i="51"/>
  <c r="J132" i="51"/>
  <c r="L132" i="51"/>
  <c r="AL132" i="51"/>
  <c r="N132" i="51"/>
  <c r="P132" i="51"/>
  <c r="V117" i="51"/>
  <c r="X117" i="51"/>
  <c r="Z117" i="51"/>
  <c r="AB117" i="51"/>
  <c r="AF100" i="51"/>
  <c r="F100" i="51"/>
  <c r="AH100" i="51"/>
  <c r="H100" i="51"/>
  <c r="J100" i="51"/>
  <c r="AJ100" i="51"/>
  <c r="L100" i="51"/>
  <c r="AL100" i="51"/>
  <c r="N100" i="51"/>
  <c r="AD94" i="51"/>
  <c r="AI94" i="51"/>
  <c r="AB91" i="51"/>
  <c r="V91" i="51"/>
  <c r="X91" i="51"/>
  <c r="Z91" i="51"/>
  <c r="AF91" i="51"/>
  <c r="F81" i="51"/>
  <c r="H81" i="51"/>
  <c r="J81" i="51"/>
  <c r="AL81" i="51"/>
  <c r="L81" i="51"/>
  <c r="N81" i="51"/>
  <c r="AH81" i="51"/>
  <c r="P81" i="51"/>
  <c r="R81" i="51"/>
  <c r="AD77" i="51"/>
  <c r="AF77" i="51"/>
  <c r="Z77" i="51"/>
  <c r="AB77" i="51"/>
  <c r="AB221" i="51"/>
  <c r="AB217" i="51"/>
  <c r="AB213" i="51"/>
  <c r="AL205" i="51"/>
  <c r="L205" i="51"/>
  <c r="AL201" i="51"/>
  <c r="L201" i="51"/>
  <c r="AL197" i="51"/>
  <c r="L197" i="51"/>
  <c r="AL193" i="51"/>
  <c r="L193" i="51"/>
  <c r="AL189" i="51"/>
  <c r="L189" i="51"/>
  <c r="AL185" i="51"/>
  <c r="L185" i="51"/>
  <c r="AD179" i="51"/>
  <c r="AB178" i="51"/>
  <c r="N178" i="51"/>
  <c r="AD175" i="51"/>
  <c r="AF173" i="51"/>
  <c r="AH172" i="51"/>
  <c r="AB164" i="51"/>
  <c r="H164" i="51"/>
  <c r="J164" i="51"/>
  <c r="L164" i="51"/>
  <c r="AL164" i="51"/>
  <c r="AB160" i="51"/>
  <c r="X157" i="51"/>
  <c r="R149" i="51"/>
  <c r="V148" i="51"/>
  <c r="X148" i="51"/>
  <c r="Z148" i="51"/>
  <c r="L145" i="51"/>
  <c r="AL145" i="51"/>
  <c r="N145" i="51"/>
  <c r="P145" i="51"/>
  <c r="F145" i="51"/>
  <c r="AH145" i="51"/>
  <c r="AI141" i="51"/>
  <c r="AJ141" i="51" s="1"/>
  <c r="H140" i="51"/>
  <c r="J140" i="51"/>
  <c r="AJ140" i="51"/>
  <c r="L140" i="51"/>
  <c r="AL140" i="51"/>
  <c r="P140" i="51"/>
  <c r="AD117" i="51"/>
  <c r="T109" i="51"/>
  <c r="AF108" i="51"/>
  <c r="F108" i="51"/>
  <c r="AH108" i="51"/>
  <c r="H108" i="51"/>
  <c r="J108" i="51"/>
  <c r="AJ108" i="51"/>
  <c r="L108" i="51"/>
  <c r="AL108" i="51"/>
  <c r="N108" i="51"/>
  <c r="AF97" i="51"/>
  <c r="N91" i="51"/>
  <c r="F91" i="51"/>
  <c r="AJ91" i="51"/>
  <c r="H91" i="51"/>
  <c r="H125" i="51" s="1"/>
  <c r="AL91" i="51"/>
  <c r="J91" i="51"/>
  <c r="L91" i="51"/>
  <c r="P91" i="51"/>
  <c r="AH78" i="51"/>
  <c r="F78" i="51"/>
  <c r="H78" i="51"/>
  <c r="P78" i="51"/>
  <c r="J78" i="51"/>
  <c r="L78" i="51"/>
  <c r="AF78" i="51"/>
  <c r="N78" i="51"/>
  <c r="AL78" i="51"/>
  <c r="Z221" i="51"/>
  <c r="Z217" i="51"/>
  <c r="Z213" i="51"/>
  <c r="AJ205" i="51"/>
  <c r="J205" i="51"/>
  <c r="AB202" i="51"/>
  <c r="J201" i="51"/>
  <c r="AB198" i="51"/>
  <c r="AJ197" i="51"/>
  <c r="J197" i="51"/>
  <c r="AB194" i="51"/>
  <c r="AJ193" i="51"/>
  <c r="J193" i="51"/>
  <c r="AB190" i="51"/>
  <c r="AJ189" i="51"/>
  <c r="J189" i="51"/>
  <c r="AB186" i="51"/>
  <c r="AJ185" i="51"/>
  <c r="J185" i="51"/>
  <c r="AB182" i="51"/>
  <c r="P179" i="51"/>
  <c r="AL178" i="51"/>
  <c r="Z178" i="51"/>
  <c r="L178" i="51"/>
  <c r="P175" i="51"/>
  <c r="AD173" i="51"/>
  <c r="L173" i="51"/>
  <c r="AF172" i="51"/>
  <c r="P172" i="51"/>
  <c r="T164" i="51"/>
  <c r="AL163" i="51"/>
  <c r="R163" i="51"/>
  <c r="AI163" i="51"/>
  <c r="AJ163" i="51" s="1"/>
  <c r="T160" i="51"/>
  <c r="AL159" i="51"/>
  <c r="R159" i="51"/>
  <c r="AI159" i="51"/>
  <c r="AJ159" i="51" s="1"/>
  <c r="V157" i="51"/>
  <c r="AF155" i="51"/>
  <c r="F155" i="51"/>
  <c r="AH155" i="51"/>
  <c r="H155" i="51"/>
  <c r="N155" i="51"/>
  <c r="Z153" i="51"/>
  <c r="AB153" i="51"/>
  <c r="T153" i="51"/>
  <c r="AI152" i="51"/>
  <c r="AJ149" i="51"/>
  <c r="AB148" i="51"/>
  <c r="X145" i="51"/>
  <c r="AF132" i="51"/>
  <c r="AD131" i="51"/>
  <c r="AI131" i="51"/>
  <c r="T117" i="51"/>
  <c r="AF116" i="51"/>
  <c r="F116" i="51"/>
  <c r="AH116" i="51"/>
  <c r="H116" i="51"/>
  <c r="J116" i="51"/>
  <c r="L116" i="51"/>
  <c r="AL116" i="51"/>
  <c r="N116" i="51"/>
  <c r="R112" i="51"/>
  <c r="AI112" i="51"/>
  <c r="AJ112" i="51" s="1"/>
  <c r="R104" i="51"/>
  <c r="R125" i="51" s="1"/>
  <c r="AI104" i="51"/>
  <c r="AJ104" i="51" s="1"/>
  <c r="AD97" i="51"/>
  <c r="AD72" i="51"/>
  <c r="AF72" i="51"/>
  <c r="AI72" i="51"/>
  <c r="AJ72" i="51" s="1"/>
  <c r="AJ178" i="51"/>
  <c r="N175" i="51"/>
  <c r="J173" i="51"/>
  <c r="N172" i="51"/>
  <c r="P163" i="51"/>
  <c r="P159" i="51"/>
  <c r="V156" i="51"/>
  <c r="X156" i="51"/>
  <c r="Z156" i="51"/>
  <c r="L153" i="51"/>
  <c r="AL153" i="51"/>
  <c r="N153" i="51"/>
  <c r="P153" i="51"/>
  <c r="F153" i="51"/>
  <c r="AH153" i="51"/>
  <c r="J149" i="51"/>
  <c r="T148" i="51"/>
  <c r="AL147" i="51"/>
  <c r="R147" i="51"/>
  <c r="AI147" i="51"/>
  <c r="AJ147" i="51" s="1"/>
  <c r="V145" i="51"/>
  <c r="AF143" i="51"/>
  <c r="F143" i="51"/>
  <c r="AH143" i="51"/>
  <c r="H143" i="51"/>
  <c r="N143" i="51"/>
  <c r="Z141" i="51"/>
  <c r="AB141" i="51"/>
  <c r="T141" i="51"/>
  <c r="AF139" i="51"/>
  <c r="AD132" i="51"/>
  <c r="V113" i="51"/>
  <c r="X113" i="51"/>
  <c r="Z113" i="51"/>
  <c r="AB113" i="51"/>
  <c r="V105" i="51"/>
  <c r="X105" i="51"/>
  <c r="Z105" i="51"/>
  <c r="AB105" i="51"/>
  <c r="AH91" i="51"/>
  <c r="V138" i="51"/>
  <c r="AF137" i="51"/>
  <c r="V134" i="51"/>
  <c r="AF133" i="51"/>
  <c r="AH122" i="51"/>
  <c r="T122" i="51"/>
  <c r="F122" i="51"/>
  <c r="AH118" i="51"/>
  <c r="T118" i="51"/>
  <c r="F118" i="51"/>
  <c r="AH114" i="51"/>
  <c r="T114" i="51"/>
  <c r="F114" i="51"/>
  <c r="AH110" i="51"/>
  <c r="T110" i="51"/>
  <c r="F110" i="51"/>
  <c r="AH106" i="51"/>
  <c r="T106" i="51"/>
  <c r="F106" i="51"/>
  <c r="AH102" i="51"/>
  <c r="T102" i="51"/>
  <c r="F102" i="51"/>
  <c r="R71" i="51"/>
  <c r="AI71" i="51"/>
  <c r="AJ71" i="51" s="1"/>
  <c r="T138" i="51"/>
  <c r="T134" i="51"/>
  <c r="T92" i="51"/>
  <c r="AI81" i="51"/>
  <c r="AJ81" i="51" s="1"/>
  <c r="Z79" i="51"/>
  <c r="AB79" i="51"/>
  <c r="T79" i="51"/>
  <c r="AB74" i="51"/>
  <c r="X74" i="51"/>
  <c r="AD122" i="51"/>
  <c r="AD118" i="51"/>
  <c r="AD114" i="51"/>
  <c r="P95" i="51"/>
  <c r="J90" i="51"/>
  <c r="AJ90" i="51"/>
  <c r="E42" i="51"/>
  <c r="AD80" i="51"/>
  <c r="AF80" i="51"/>
  <c r="AD79" i="51"/>
  <c r="J79" i="51"/>
  <c r="AL79" i="51"/>
  <c r="L79" i="51"/>
  <c r="N79" i="51"/>
  <c r="F79" i="51"/>
  <c r="R78" i="51"/>
  <c r="AI78" i="51"/>
  <c r="AJ78" i="51" s="1"/>
  <c r="AD74" i="51"/>
  <c r="L74" i="51"/>
  <c r="N74" i="51"/>
  <c r="P74" i="51"/>
  <c r="H74" i="51"/>
  <c r="AJ74" i="51"/>
  <c r="R70" i="51"/>
  <c r="AI70" i="51"/>
  <c r="AJ70" i="51" s="1"/>
  <c r="AL160" i="51"/>
  <c r="L160" i="51"/>
  <c r="AL156" i="51"/>
  <c r="L156" i="51"/>
  <c r="AL152" i="51"/>
  <c r="L152" i="51"/>
  <c r="AL148" i="51"/>
  <c r="L148" i="51"/>
  <c r="AL144" i="51"/>
  <c r="L144" i="51"/>
  <c r="AD138" i="51"/>
  <c r="AB137" i="51"/>
  <c r="N137" i="51"/>
  <c r="F135" i="51"/>
  <c r="AD134" i="51"/>
  <c r="AB133" i="51"/>
  <c r="N133" i="51"/>
  <c r="AH131" i="51"/>
  <c r="F131" i="51"/>
  <c r="AF123" i="51"/>
  <c r="P122" i="51"/>
  <c r="AL121" i="51"/>
  <c r="L121" i="51"/>
  <c r="V120" i="51"/>
  <c r="AF119" i="51"/>
  <c r="P118" i="51"/>
  <c r="AL117" i="51"/>
  <c r="L117" i="51"/>
  <c r="V116" i="51"/>
  <c r="AF115" i="51"/>
  <c r="P114" i="51"/>
  <c r="AL113" i="51"/>
  <c r="L113" i="51"/>
  <c r="V112" i="51"/>
  <c r="AF111" i="51"/>
  <c r="P110" i="51"/>
  <c r="AL109" i="51"/>
  <c r="L109" i="51"/>
  <c r="V108" i="51"/>
  <c r="AF107" i="51"/>
  <c r="P106" i="51"/>
  <c r="AL105" i="51"/>
  <c r="L105" i="51"/>
  <c r="V104" i="51"/>
  <c r="AF103" i="51"/>
  <c r="P102" i="51"/>
  <c r="AL101" i="51"/>
  <c r="L101" i="51"/>
  <c r="V100" i="51"/>
  <c r="AF99" i="51"/>
  <c r="AB98" i="51"/>
  <c r="N98" i="51"/>
  <c r="L95" i="51"/>
  <c r="J94" i="51"/>
  <c r="AJ94" i="51"/>
  <c r="Z93" i="51"/>
  <c r="AF92" i="51"/>
  <c r="AF90" i="51"/>
  <c r="H76" i="51"/>
  <c r="J76" i="51"/>
  <c r="AL76" i="51"/>
  <c r="L76" i="51"/>
  <c r="AH76" i="51"/>
  <c r="Z74" i="51"/>
  <c r="T73" i="51"/>
  <c r="X73" i="51"/>
  <c r="Z73" i="51"/>
  <c r="AB73" i="51"/>
  <c r="AF73" i="51"/>
  <c r="J71" i="51"/>
  <c r="AL71" i="51"/>
  <c r="L71" i="51"/>
  <c r="N71" i="51"/>
  <c r="P71" i="51"/>
  <c r="AH71" i="51"/>
  <c r="F71" i="51"/>
  <c r="L70" i="51"/>
  <c r="T65" i="51"/>
  <c r="X65" i="51"/>
  <c r="Z65" i="51"/>
  <c r="AB65" i="51"/>
  <c r="AF65" i="51"/>
  <c r="AJ160" i="51"/>
  <c r="J160" i="51"/>
  <c r="AJ156" i="51"/>
  <c r="J156" i="51"/>
  <c r="AJ152" i="51"/>
  <c r="J152" i="51"/>
  <c r="AJ148" i="51"/>
  <c r="J148" i="51"/>
  <c r="J144" i="51"/>
  <c r="P138" i="51"/>
  <c r="AL137" i="51"/>
  <c r="Z137" i="51"/>
  <c r="L137" i="51"/>
  <c r="AL133" i="51"/>
  <c r="Z133" i="51"/>
  <c r="L133" i="51"/>
  <c r="AB122" i="51"/>
  <c r="N122" i="51"/>
  <c r="AJ121" i="51"/>
  <c r="J121" i="51"/>
  <c r="AB118" i="51"/>
  <c r="N118" i="51"/>
  <c r="AJ117" i="51"/>
  <c r="J117" i="51"/>
  <c r="AB114" i="51"/>
  <c r="N114" i="51"/>
  <c r="AJ113" i="51"/>
  <c r="J113" i="51"/>
  <c r="AB110" i="51"/>
  <c r="N110" i="51"/>
  <c r="AJ109" i="51"/>
  <c r="J109" i="51"/>
  <c r="AB106" i="51"/>
  <c r="N106" i="51"/>
  <c r="AJ105" i="51"/>
  <c r="J105" i="51"/>
  <c r="AB102" i="51"/>
  <c r="N102" i="51"/>
  <c r="AJ101" i="51"/>
  <c r="J101" i="51"/>
  <c r="AL98" i="51"/>
  <c r="Z98" i="51"/>
  <c r="L98" i="51"/>
  <c r="J95" i="51"/>
  <c r="AF94" i="51"/>
  <c r="X93" i="51"/>
  <c r="AD92" i="51"/>
  <c r="P90" i="51"/>
  <c r="X79" i="51"/>
  <c r="T74" i="51"/>
  <c r="AJ137" i="51"/>
  <c r="AJ133" i="51"/>
  <c r="AL122" i="51"/>
  <c r="AL118" i="51"/>
  <c r="AL114" i="51"/>
  <c r="AL110" i="51"/>
  <c r="AL106" i="51"/>
  <c r="AL102" i="51"/>
  <c r="AJ98" i="51"/>
  <c r="AL95" i="51"/>
  <c r="H95" i="51"/>
  <c r="N90" i="51"/>
  <c r="T81" i="51"/>
  <c r="X81" i="51"/>
  <c r="Z81" i="51"/>
  <c r="AH70" i="51"/>
  <c r="F70" i="51"/>
  <c r="H70" i="51"/>
  <c r="J70" i="51"/>
  <c r="AL70" i="51"/>
  <c r="N70" i="51"/>
  <c r="P70" i="51"/>
  <c r="AF50" i="51"/>
  <c r="AD50" i="51"/>
  <c r="AI50" i="51"/>
  <c r="AJ50" i="51" s="1"/>
  <c r="T48" i="51"/>
  <c r="X48" i="51"/>
  <c r="Z48" i="51"/>
  <c r="AB48" i="51"/>
  <c r="AF48" i="51"/>
  <c r="T71" i="51"/>
  <c r="Z69" i="51"/>
  <c r="AH68" i="51"/>
  <c r="AJ66" i="51"/>
  <c r="X66" i="51"/>
  <c r="H66" i="51"/>
  <c r="AB64" i="51"/>
  <c r="AD63" i="51"/>
  <c r="AI61" i="51"/>
  <c r="AJ61" i="51" s="1"/>
  <c r="AF60" i="51"/>
  <c r="Z60" i="51"/>
  <c r="AD56" i="51"/>
  <c r="AD55" i="51"/>
  <c r="AI38" i="51"/>
  <c r="AJ38" i="51" s="1"/>
  <c r="V38" i="51"/>
  <c r="X38" i="51"/>
  <c r="AF38" i="51"/>
  <c r="Z38" i="51"/>
  <c r="V34" i="51"/>
  <c r="X34" i="51"/>
  <c r="AF34" i="51"/>
  <c r="Z34" i="51"/>
  <c r="T66" i="51"/>
  <c r="X64" i="51"/>
  <c r="AB58" i="51"/>
  <c r="AD36" i="51"/>
  <c r="AI36" i="51"/>
  <c r="AJ36" i="51" s="1"/>
  <c r="Q27" i="51"/>
  <c r="AI17" i="51"/>
  <c r="AJ17" i="51" s="1"/>
  <c r="L59" i="51"/>
  <c r="AH59" i="51"/>
  <c r="P52" i="51"/>
  <c r="AH52" i="51"/>
  <c r="H52" i="51"/>
  <c r="X51" i="51"/>
  <c r="Z51" i="51"/>
  <c r="AF51" i="51"/>
  <c r="AD48" i="51"/>
  <c r="Q32" i="51"/>
  <c r="T19" i="51"/>
  <c r="AC19" i="51"/>
  <c r="AB15" i="51"/>
  <c r="AD71" i="51"/>
  <c r="N68" i="51"/>
  <c r="AF66" i="51"/>
  <c r="R59" i="51"/>
  <c r="X58" i="51"/>
  <c r="F58" i="51"/>
  <c r="N58" i="51"/>
  <c r="P57" i="51"/>
  <c r="H57" i="51"/>
  <c r="T56" i="51"/>
  <c r="H56" i="51"/>
  <c r="P56" i="51"/>
  <c r="T53" i="51"/>
  <c r="Z53" i="51"/>
  <c r="V36" i="51"/>
  <c r="X36" i="51"/>
  <c r="AF36" i="51"/>
  <c r="Z36" i="51"/>
  <c r="V28" i="51"/>
  <c r="AC28" i="51"/>
  <c r="AD28" i="51" s="1"/>
  <c r="Q23" i="51"/>
  <c r="AI23" i="51" s="1"/>
  <c r="AJ23" i="51" s="1"/>
  <c r="Q21" i="51"/>
  <c r="E40" i="51"/>
  <c r="AH80" i="51"/>
  <c r="AB76" i="51"/>
  <c r="T75" i="51"/>
  <c r="AL73" i="51"/>
  <c r="J73" i="51"/>
  <c r="AH72" i="51"/>
  <c r="AF69" i="51"/>
  <c r="AB68" i="51"/>
  <c r="L68" i="51"/>
  <c r="T67" i="51"/>
  <c r="P66" i="51"/>
  <c r="AL65" i="51"/>
  <c r="J65" i="51"/>
  <c r="AB62" i="51"/>
  <c r="AB61" i="51"/>
  <c r="AI59" i="51"/>
  <c r="AJ59" i="51" s="1"/>
  <c r="P59" i="51"/>
  <c r="AJ58" i="51"/>
  <c r="R58" i="51"/>
  <c r="AL57" i="51"/>
  <c r="AL56" i="51"/>
  <c r="AB53" i="51"/>
  <c r="F53" i="51"/>
  <c r="J53" i="51"/>
  <c r="AL53" i="51"/>
  <c r="N53" i="51"/>
  <c r="R52" i="51"/>
  <c r="AI48" i="51"/>
  <c r="AJ48" i="51" s="1"/>
  <c r="T32" i="51"/>
  <c r="AC32" i="51"/>
  <c r="AD32" i="51" s="1"/>
  <c r="Z76" i="51"/>
  <c r="AJ73" i="51"/>
  <c r="H73" i="51"/>
  <c r="AB71" i="51"/>
  <c r="AL68" i="51"/>
  <c r="Z68" i="51"/>
  <c r="J68" i="51"/>
  <c r="N66" i="51"/>
  <c r="AJ65" i="51"/>
  <c r="H65" i="51"/>
  <c r="AF64" i="51"/>
  <c r="AH63" i="51"/>
  <c r="L63" i="51"/>
  <c r="AB60" i="51"/>
  <c r="AF59" i="51"/>
  <c r="N59" i="51"/>
  <c r="AH58" i="51"/>
  <c r="AI57" i="51"/>
  <c r="AJ57" i="51" s="1"/>
  <c r="R57" i="51"/>
  <c r="AI56" i="51"/>
  <c r="AJ56" i="51" s="1"/>
  <c r="AF55" i="51"/>
  <c r="Z55" i="51"/>
  <c r="X53" i="51"/>
  <c r="AL52" i="51"/>
  <c r="N52" i="51"/>
  <c r="T34" i="51"/>
  <c r="AI33" i="51"/>
  <c r="AJ33" i="51" s="1"/>
  <c r="L26" i="51"/>
  <c r="F26" i="51"/>
  <c r="N26" i="51"/>
  <c r="H26" i="51"/>
  <c r="P26" i="51"/>
  <c r="J26" i="51"/>
  <c r="AH26" i="51"/>
  <c r="V22" i="51"/>
  <c r="AC22" i="51"/>
  <c r="AD22" i="51" s="1"/>
  <c r="AL16" i="51"/>
  <c r="X12" i="51"/>
  <c r="AF12" i="51"/>
  <c r="Z12" i="51"/>
  <c r="AB12" i="51"/>
  <c r="T12" i="51"/>
  <c r="AD12" i="51"/>
  <c r="AJ68" i="51"/>
  <c r="R63" i="51"/>
  <c r="X62" i="51"/>
  <c r="N62" i="51"/>
  <c r="F62" i="51"/>
  <c r="T61" i="51"/>
  <c r="H61" i="51"/>
  <c r="P61" i="51"/>
  <c r="X60" i="51"/>
  <c r="J59" i="51"/>
  <c r="AF58" i="51"/>
  <c r="P58" i="51"/>
  <c r="AH57" i="51"/>
  <c r="AH56" i="51"/>
  <c r="N56" i="51"/>
  <c r="L54" i="51"/>
  <c r="P54" i="51"/>
  <c r="AH54" i="51"/>
  <c r="AI52" i="51"/>
  <c r="AJ52" i="51" s="1"/>
  <c r="L52" i="51"/>
  <c r="AD51" i="51"/>
  <c r="AB49" i="51"/>
  <c r="AF49" i="51"/>
  <c r="T49" i="51"/>
  <c r="X49" i="51"/>
  <c r="T38" i="51"/>
  <c r="AD34" i="51"/>
  <c r="H33" i="51"/>
  <c r="P33" i="51"/>
  <c r="L33" i="51"/>
  <c r="AC29" i="51"/>
  <c r="AD29" i="51" s="1"/>
  <c r="L22" i="51"/>
  <c r="F22" i="51"/>
  <c r="N22" i="51"/>
  <c r="H22" i="51"/>
  <c r="P22" i="51"/>
  <c r="J22" i="51"/>
  <c r="AH22" i="51"/>
  <c r="H19" i="51"/>
  <c r="P19" i="51"/>
  <c r="AF19" i="51"/>
  <c r="J19" i="51"/>
  <c r="AH19" i="51"/>
  <c r="L19" i="51"/>
  <c r="F19" i="51"/>
  <c r="N19" i="51"/>
  <c r="AL19" i="51"/>
  <c r="X16" i="51"/>
  <c r="AI13" i="51"/>
  <c r="AJ13" i="51" s="1"/>
  <c r="L50" i="51"/>
  <c r="F49" i="51"/>
  <c r="P48" i="51"/>
  <c r="V39" i="51"/>
  <c r="N39" i="51"/>
  <c r="R39" i="51" s="1"/>
  <c r="F39" i="51"/>
  <c r="AH38" i="51"/>
  <c r="J38" i="51"/>
  <c r="V37" i="51"/>
  <c r="N37" i="51"/>
  <c r="F37" i="51"/>
  <c r="AH36" i="51"/>
  <c r="J36" i="51"/>
  <c r="V35" i="51"/>
  <c r="J34" i="51"/>
  <c r="R34" i="51" s="1"/>
  <c r="L28" i="51"/>
  <c r="F28" i="51"/>
  <c r="N28" i="51"/>
  <c r="H28" i="51"/>
  <c r="P28" i="51"/>
  <c r="J28" i="51"/>
  <c r="AH28" i="51"/>
  <c r="AC26" i="51"/>
  <c r="AD26" i="51" s="1"/>
  <c r="Q24" i="51"/>
  <c r="AI24" i="51" s="1"/>
  <c r="AJ24" i="51" s="1"/>
  <c r="T21" i="51"/>
  <c r="AC21" i="51"/>
  <c r="AD21" i="51" s="1"/>
  <c r="L16" i="51"/>
  <c r="F16" i="51"/>
  <c r="N16" i="51"/>
  <c r="H16" i="51"/>
  <c r="P16" i="51"/>
  <c r="AF16" i="51"/>
  <c r="J16" i="51"/>
  <c r="AH16" i="51"/>
  <c r="AC33" i="51"/>
  <c r="J33" i="51"/>
  <c r="AC30" i="51"/>
  <c r="AD30" i="51" s="1"/>
  <c r="H25" i="51"/>
  <c r="P25" i="51"/>
  <c r="J25" i="51"/>
  <c r="AH25" i="51"/>
  <c r="L25" i="51"/>
  <c r="F25" i="51"/>
  <c r="N25" i="51"/>
  <c r="H21" i="51"/>
  <c r="P21" i="51"/>
  <c r="J21" i="51"/>
  <c r="AH21" i="51"/>
  <c r="L21" i="51"/>
  <c r="F21" i="51"/>
  <c r="N21" i="51"/>
  <c r="Q20" i="51"/>
  <c r="AI20" i="51" s="1"/>
  <c r="AJ20" i="51" s="1"/>
  <c r="AI14" i="51"/>
  <c r="AJ14" i="51" s="1"/>
  <c r="AI10" i="51"/>
  <c r="AJ10" i="51" s="1"/>
  <c r="H50" i="51"/>
  <c r="L48" i="51"/>
  <c r="L39" i="51"/>
  <c r="P38" i="51"/>
  <c r="H38" i="51"/>
  <c r="H36" i="51"/>
  <c r="L30" i="51"/>
  <c r="F30" i="51"/>
  <c r="N30" i="51"/>
  <c r="H30" i="51"/>
  <c r="P30" i="51"/>
  <c r="AF30" i="51"/>
  <c r="L18" i="51"/>
  <c r="F18" i="51"/>
  <c r="N18" i="51"/>
  <c r="H18" i="51"/>
  <c r="P18" i="51"/>
  <c r="J18" i="51"/>
  <c r="AH18" i="51"/>
  <c r="AC16" i="51"/>
  <c r="AD16" i="51" s="1"/>
  <c r="X14" i="51"/>
  <c r="AF14" i="51"/>
  <c r="X10" i="51"/>
  <c r="AF10" i="51"/>
  <c r="AI9" i="51"/>
  <c r="AJ9" i="51" s="1"/>
  <c r="AI8" i="51"/>
  <c r="AJ8" i="51" s="1"/>
  <c r="L32" i="51"/>
  <c r="H32" i="51"/>
  <c r="P32" i="51"/>
  <c r="AF32" i="51"/>
  <c r="H31" i="51"/>
  <c r="P31" i="51"/>
  <c r="AF31" i="51"/>
  <c r="J31" i="51"/>
  <c r="AH31" i="51"/>
  <c r="L31" i="51"/>
  <c r="AJ31" i="51"/>
  <c r="H27" i="51"/>
  <c r="P27" i="51"/>
  <c r="J27" i="51"/>
  <c r="AH27" i="51"/>
  <c r="L27" i="51"/>
  <c r="F27" i="51"/>
  <c r="N27" i="51"/>
  <c r="AC25" i="51"/>
  <c r="AD25" i="51" s="1"/>
  <c r="L24" i="51"/>
  <c r="F24" i="51"/>
  <c r="N24" i="51"/>
  <c r="H24" i="51"/>
  <c r="P24" i="51"/>
  <c r="AF24" i="51"/>
  <c r="J24" i="51"/>
  <c r="AH24" i="51"/>
  <c r="T15" i="51"/>
  <c r="AC15" i="51"/>
  <c r="X8" i="51"/>
  <c r="AF8" i="51"/>
  <c r="H48" i="51"/>
  <c r="AH39" i="51"/>
  <c r="N38" i="51"/>
  <c r="AH37" i="51"/>
  <c r="N36" i="51"/>
  <c r="AL34" i="51"/>
  <c r="N34" i="51"/>
  <c r="F33" i="51"/>
  <c r="AL30" i="51"/>
  <c r="AL26" i="51"/>
  <c r="T23" i="51"/>
  <c r="AC23" i="51"/>
  <c r="AD23" i="51" s="1"/>
  <c r="Q22" i="51"/>
  <c r="L20" i="51"/>
  <c r="F20" i="51"/>
  <c r="N20" i="51"/>
  <c r="H20" i="51"/>
  <c r="P20" i="51"/>
  <c r="AF20" i="51"/>
  <c r="J20" i="51"/>
  <c r="AH20" i="51"/>
  <c r="AC18" i="51"/>
  <c r="AD18" i="51" s="1"/>
  <c r="T17" i="51"/>
  <c r="AC17" i="51"/>
  <c r="AD17" i="51" s="1"/>
  <c r="Q15" i="51"/>
  <c r="T14" i="51"/>
  <c r="T10" i="51"/>
  <c r="AB8" i="51"/>
  <c r="X6" i="51"/>
  <c r="AF6" i="51"/>
  <c r="J32" i="51"/>
  <c r="J30" i="51"/>
  <c r="H29" i="51"/>
  <c r="P29" i="51"/>
  <c r="J29" i="51"/>
  <c r="AH29" i="51"/>
  <c r="L29" i="51"/>
  <c r="F29" i="51"/>
  <c r="N29" i="51"/>
  <c r="AC27" i="51"/>
  <c r="AD27" i="51" s="1"/>
  <c r="H23" i="51"/>
  <c r="P23" i="51"/>
  <c r="AF23" i="51"/>
  <c r="J23" i="51"/>
  <c r="AH23" i="51"/>
  <c r="L23" i="51"/>
  <c r="F23" i="51"/>
  <c r="N23" i="51"/>
  <c r="H17" i="51"/>
  <c r="P17" i="51"/>
  <c r="AF17" i="51"/>
  <c r="J17" i="51"/>
  <c r="AH17" i="51"/>
  <c r="L17" i="51"/>
  <c r="F17" i="51"/>
  <c r="N17" i="51"/>
  <c r="AL17" i="51"/>
  <c r="Q16" i="51"/>
  <c r="AI16" i="51" s="1"/>
  <c r="AJ16" i="51" s="1"/>
  <c r="AB14" i="51"/>
  <c r="AI12" i="51"/>
  <c r="AJ12" i="51" s="1"/>
  <c r="AB10" i="51"/>
  <c r="AB6" i="51"/>
  <c r="P14" i="51"/>
  <c r="R14" i="51" s="1"/>
  <c r="P12" i="51"/>
  <c r="R372" i="51" l="1"/>
  <c r="J41" i="51"/>
  <c r="H372" i="51"/>
  <c r="F42" i="55"/>
  <c r="AF21" i="51"/>
  <c r="AF25" i="51"/>
  <c r="AF26" i="51"/>
  <c r="J289" i="51"/>
  <c r="R10" i="51"/>
  <c r="AF7" i="51"/>
  <c r="R41" i="55"/>
  <c r="J83" i="51"/>
  <c r="AI28" i="51"/>
  <c r="AJ28" i="51" s="1"/>
  <c r="R331" i="51"/>
  <c r="AI6" i="51"/>
  <c r="AJ6" i="51" s="1"/>
  <c r="AI18" i="51"/>
  <c r="AJ18" i="51" s="1"/>
  <c r="R166" i="51"/>
  <c r="H289" i="51"/>
  <c r="P372" i="51"/>
  <c r="R207" i="51"/>
  <c r="AF207" i="55"/>
  <c r="AI25" i="51"/>
  <c r="AJ25" i="51" s="1"/>
  <c r="AI32" i="51"/>
  <c r="AJ32" i="51" s="1"/>
  <c r="AI7" i="51"/>
  <c r="AJ7" i="51" s="1"/>
  <c r="AJ42" i="55"/>
  <c r="AF248" i="55"/>
  <c r="AF331" i="55"/>
  <c r="AD11" i="51"/>
  <c r="AF11" i="51"/>
  <c r="P248" i="51"/>
  <c r="AF18" i="51"/>
  <c r="R28" i="51"/>
  <c r="P83" i="51"/>
  <c r="R33" i="51"/>
  <c r="L125" i="51"/>
  <c r="N331" i="51"/>
  <c r="R8" i="51"/>
  <c r="AF39" i="51"/>
  <c r="AF372" i="55"/>
  <c r="AF83" i="55"/>
  <c r="R42" i="55"/>
  <c r="R83" i="55"/>
  <c r="AF166" i="55"/>
  <c r="AF125" i="55"/>
  <c r="AI42" i="55"/>
  <c r="AF289" i="55"/>
  <c r="AD37" i="51"/>
  <c r="AF37" i="51"/>
  <c r="AI15" i="51"/>
  <c r="AJ15" i="51" s="1"/>
  <c r="H83" i="51"/>
  <c r="R31" i="51"/>
  <c r="R30" i="51"/>
  <c r="R21" i="51"/>
  <c r="AF22" i="51"/>
  <c r="AL41" i="51"/>
  <c r="AI30" i="51"/>
  <c r="AJ30" i="51" s="1"/>
  <c r="N207" i="51"/>
  <c r="AJ116" i="51"/>
  <c r="P207" i="51"/>
  <c r="L166" i="51"/>
  <c r="P289" i="51"/>
  <c r="H248" i="51"/>
  <c r="P331" i="51"/>
  <c r="L331" i="51"/>
  <c r="AI21" i="51"/>
  <c r="AJ21" i="51" s="1"/>
  <c r="R20" i="51"/>
  <c r="R27" i="51"/>
  <c r="R18" i="51"/>
  <c r="R25" i="51"/>
  <c r="R16" i="51"/>
  <c r="H41" i="51"/>
  <c r="R26" i="51"/>
  <c r="N83" i="51"/>
  <c r="AI26" i="51"/>
  <c r="AJ26" i="51" s="1"/>
  <c r="AI27" i="51"/>
  <c r="AJ27" i="51" s="1"/>
  <c r="L207" i="51"/>
  <c r="N248" i="51"/>
  <c r="R248" i="51"/>
  <c r="AJ255" i="51"/>
  <c r="Q42" i="51"/>
  <c r="R289" i="51"/>
  <c r="AI29" i="51"/>
  <c r="AJ29" i="51" s="1"/>
  <c r="J166" i="51"/>
  <c r="H207" i="51"/>
  <c r="J331" i="51"/>
  <c r="N166" i="51"/>
  <c r="AJ131" i="51"/>
  <c r="J125" i="51"/>
  <c r="H166" i="51"/>
  <c r="J207" i="51"/>
  <c r="L248" i="51"/>
  <c r="H331" i="51"/>
  <c r="J372" i="51"/>
  <c r="L372" i="51"/>
  <c r="N289" i="51"/>
  <c r="R29" i="51"/>
  <c r="AF27" i="51"/>
  <c r="L83" i="51"/>
  <c r="P41" i="51"/>
  <c r="R12" i="51"/>
  <c r="P125" i="51"/>
  <c r="R17" i="51"/>
  <c r="AI22" i="51"/>
  <c r="AJ22" i="51" s="1"/>
  <c r="AD33" i="51"/>
  <c r="AF33" i="51"/>
  <c r="AF28" i="51"/>
  <c r="AD19" i="51"/>
  <c r="AI19" i="51"/>
  <c r="AJ19" i="51" s="1"/>
  <c r="N125" i="51"/>
  <c r="AJ340" i="51"/>
  <c r="R38" i="51"/>
  <c r="N41" i="51"/>
  <c r="R22" i="51"/>
  <c r="R24" i="51"/>
  <c r="R32" i="51"/>
  <c r="R23" i="51"/>
  <c r="AF29" i="51"/>
  <c r="AF15" i="51"/>
  <c r="AD15" i="51"/>
  <c r="R36" i="51"/>
  <c r="L41" i="51"/>
  <c r="R19" i="51"/>
  <c r="P166" i="51"/>
  <c r="J248" i="51"/>
  <c r="N372" i="51"/>
  <c r="AF331" i="51"/>
  <c r="L289" i="51"/>
  <c r="AF41" i="55" l="1"/>
  <c r="AF207" i="51"/>
  <c r="AF125" i="51"/>
  <c r="AF372" i="51"/>
  <c r="AF83" i="51"/>
  <c r="AF166" i="51"/>
  <c r="AF248" i="51"/>
  <c r="AI42" i="51"/>
  <c r="R41" i="51"/>
  <c r="F42" i="51"/>
  <c r="R42" i="51"/>
  <c r="R83" i="51"/>
  <c r="AJ42" i="51"/>
  <c r="AF289" i="51"/>
  <c r="AF41" i="51" l="1"/>
  <c r="B6" i="49" l="1"/>
  <c r="C6" i="49"/>
  <c r="Z6" i="49" s="1"/>
  <c r="E6" i="49"/>
  <c r="G6" i="49"/>
  <c r="H6" i="49" s="1"/>
  <c r="I6" i="49"/>
  <c r="J6" i="49"/>
  <c r="K6" i="49"/>
  <c r="L6" i="49" s="1"/>
  <c r="M6" i="49"/>
  <c r="N6" i="49" s="1"/>
  <c r="O6" i="49"/>
  <c r="P6" i="49" s="1"/>
  <c r="Q6" i="49"/>
  <c r="S6" i="49"/>
  <c r="U6" i="49"/>
  <c r="W6" i="49"/>
  <c r="Y6" i="49"/>
  <c r="AA6" i="49"/>
  <c r="AE6" i="49"/>
  <c r="AG6" i="49"/>
  <c r="AH6" i="49" s="1"/>
  <c r="AK6" i="49"/>
  <c r="AL6" i="49" s="1"/>
  <c r="B7" i="49"/>
  <c r="C7" i="49"/>
  <c r="E7" i="49"/>
  <c r="F7" i="49"/>
  <c r="G7" i="49"/>
  <c r="I7" i="49"/>
  <c r="K7" i="49"/>
  <c r="M7" i="49"/>
  <c r="N7" i="49" s="1"/>
  <c r="O7" i="49"/>
  <c r="S7" i="49"/>
  <c r="U7" i="49"/>
  <c r="W7" i="49"/>
  <c r="Y7" i="49"/>
  <c r="AA7" i="49"/>
  <c r="AE7" i="49"/>
  <c r="AG7" i="49"/>
  <c r="AK7" i="49"/>
  <c r="AL7" i="49"/>
  <c r="B8" i="49"/>
  <c r="L8" i="49" s="1"/>
  <c r="C8" i="49"/>
  <c r="Z8" i="49" s="1"/>
  <c r="E8" i="49"/>
  <c r="G8" i="49"/>
  <c r="H8" i="49" s="1"/>
  <c r="I8" i="49"/>
  <c r="J8" i="49" s="1"/>
  <c r="K8" i="49"/>
  <c r="M8" i="49"/>
  <c r="O8" i="49"/>
  <c r="P8" i="49" s="1"/>
  <c r="S8" i="49"/>
  <c r="U8" i="49"/>
  <c r="V8" i="49" s="1"/>
  <c r="W8" i="49"/>
  <c r="Y8" i="49"/>
  <c r="AA8" i="49"/>
  <c r="AB8" i="49" s="1"/>
  <c r="AE8" i="49"/>
  <c r="AG8" i="49"/>
  <c r="AK8" i="49"/>
  <c r="AL8" i="49" s="1"/>
  <c r="B9" i="49"/>
  <c r="H9" i="49" s="1"/>
  <c r="C9" i="49"/>
  <c r="X9" i="49" s="1"/>
  <c r="E9" i="49"/>
  <c r="F9" i="49"/>
  <c r="G9" i="49"/>
  <c r="I9" i="49"/>
  <c r="K9" i="49"/>
  <c r="M9" i="49"/>
  <c r="N9" i="49" s="1"/>
  <c r="O9" i="49"/>
  <c r="S9" i="49"/>
  <c r="U9" i="49"/>
  <c r="AC9" i="49" s="1"/>
  <c r="AD9" i="49" s="1"/>
  <c r="W9" i="49"/>
  <c r="Y9" i="49"/>
  <c r="AA9" i="49"/>
  <c r="AB9" i="49" s="1"/>
  <c r="AE9" i="49"/>
  <c r="AG9" i="49"/>
  <c r="AK9" i="49"/>
  <c r="B10" i="49"/>
  <c r="C10" i="49"/>
  <c r="Z10" i="49" s="1"/>
  <c r="E10" i="49"/>
  <c r="G10" i="49"/>
  <c r="I10" i="49"/>
  <c r="J10" i="49"/>
  <c r="K10" i="49"/>
  <c r="M10" i="49"/>
  <c r="O10" i="49"/>
  <c r="Q10" i="49"/>
  <c r="S10" i="49"/>
  <c r="U10" i="49"/>
  <c r="W10" i="49"/>
  <c r="Y10" i="49"/>
  <c r="AA10" i="49"/>
  <c r="AE10" i="49"/>
  <c r="AG10" i="49"/>
  <c r="AH10" i="49" s="1"/>
  <c r="AK10" i="49"/>
  <c r="AL10" i="49" s="1"/>
  <c r="B11" i="49"/>
  <c r="C11" i="49"/>
  <c r="V11" i="49" s="1"/>
  <c r="E11" i="49"/>
  <c r="F11" i="49"/>
  <c r="G11" i="49"/>
  <c r="I11" i="49"/>
  <c r="K11" i="49"/>
  <c r="M11" i="49"/>
  <c r="N11" i="49" s="1"/>
  <c r="O11" i="49"/>
  <c r="S11" i="49"/>
  <c r="U11" i="49"/>
  <c r="W11" i="49"/>
  <c r="Y11" i="49"/>
  <c r="AA11" i="49"/>
  <c r="AE11" i="49"/>
  <c r="AG11" i="49"/>
  <c r="AK11" i="49"/>
  <c r="AL11" i="49"/>
  <c r="B12" i="49"/>
  <c r="L12" i="49" s="1"/>
  <c r="C12" i="49"/>
  <c r="E12" i="49"/>
  <c r="G12" i="49"/>
  <c r="Q12" i="49" s="1"/>
  <c r="I12" i="49"/>
  <c r="K12" i="49"/>
  <c r="M12" i="49"/>
  <c r="O12" i="49"/>
  <c r="S12" i="49"/>
  <c r="U12" i="49"/>
  <c r="W12" i="49"/>
  <c r="Y12" i="49"/>
  <c r="AA12" i="49"/>
  <c r="AB12" i="49" s="1"/>
  <c r="AE12" i="49"/>
  <c r="AG12" i="49"/>
  <c r="AK12" i="49"/>
  <c r="AL12" i="49" s="1"/>
  <c r="B13" i="49"/>
  <c r="C13" i="49"/>
  <c r="E13" i="49"/>
  <c r="F13" i="49"/>
  <c r="G13" i="49"/>
  <c r="I13" i="49"/>
  <c r="K13" i="49"/>
  <c r="M13" i="49"/>
  <c r="N13" i="49" s="1"/>
  <c r="O13" i="49"/>
  <c r="S13" i="49"/>
  <c r="U13" i="49"/>
  <c r="AC13" i="49" s="1"/>
  <c r="AD13" i="49" s="1"/>
  <c r="W13" i="49"/>
  <c r="Y13" i="49"/>
  <c r="AA13" i="49"/>
  <c r="AB13" i="49" s="1"/>
  <c r="AE13" i="49"/>
  <c r="AG13" i="49"/>
  <c r="AK13" i="49"/>
  <c r="AL13" i="49" s="1"/>
  <c r="B14" i="49"/>
  <c r="L14" i="49" s="1"/>
  <c r="C14" i="49"/>
  <c r="V14" i="49" s="1"/>
  <c r="E14" i="49"/>
  <c r="G14" i="49"/>
  <c r="Q14" i="49" s="1"/>
  <c r="I14" i="49"/>
  <c r="K14" i="49"/>
  <c r="M14" i="49"/>
  <c r="O14" i="49"/>
  <c r="S14" i="49"/>
  <c r="T14" i="49" s="1"/>
  <c r="U14" i="49"/>
  <c r="W14" i="49"/>
  <c r="Y14" i="49"/>
  <c r="AA14" i="49"/>
  <c r="AE14" i="49"/>
  <c r="AG14" i="49"/>
  <c r="AK14" i="49"/>
  <c r="AL14" i="49" s="1"/>
  <c r="B15" i="49"/>
  <c r="E15" i="49"/>
  <c r="F15" i="49"/>
  <c r="G15" i="49"/>
  <c r="I15" i="49"/>
  <c r="K15" i="49"/>
  <c r="L15" i="49"/>
  <c r="M15" i="49"/>
  <c r="N15" i="49"/>
  <c r="O15" i="49"/>
  <c r="S15" i="49"/>
  <c r="T15" i="49" s="1"/>
  <c r="U15" i="49"/>
  <c r="V15" i="49" s="1"/>
  <c r="W15" i="49"/>
  <c r="Y15" i="49"/>
  <c r="Z15" i="49"/>
  <c r="AA15" i="49"/>
  <c r="AB15" i="49"/>
  <c r="AE15" i="49"/>
  <c r="AG15" i="49"/>
  <c r="AK15" i="49"/>
  <c r="AL15" i="49"/>
  <c r="B16" i="49"/>
  <c r="J16" i="49" s="1"/>
  <c r="C16" i="49"/>
  <c r="X16" i="49" s="1"/>
  <c r="E16" i="49"/>
  <c r="G16" i="49"/>
  <c r="I16" i="49"/>
  <c r="K16" i="49"/>
  <c r="M16" i="49"/>
  <c r="O16" i="49"/>
  <c r="S16" i="49"/>
  <c r="U16" i="49"/>
  <c r="V16" i="49"/>
  <c r="W16" i="49"/>
  <c r="Y16" i="49"/>
  <c r="Z16" i="49"/>
  <c r="AA16" i="49"/>
  <c r="AB16" i="49" s="1"/>
  <c r="AE16" i="49"/>
  <c r="AG16" i="49"/>
  <c r="AH16" i="49"/>
  <c r="AK16" i="49"/>
  <c r="B17" i="49"/>
  <c r="C17" i="49"/>
  <c r="E17" i="49"/>
  <c r="F17" i="49" s="1"/>
  <c r="G17" i="49"/>
  <c r="I17" i="49"/>
  <c r="J17" i="49"/>
  <c r="K17" i="49"/>
  <c r="L17" i="49" s="1"/>
  <c r="M17" i="49"/>
  <c r="N17" i="49"/>
  <c r="O17" i="49"/>
  <c r="P17" i="49" s="1"/>
  <c r="S17" i="49"/>
  <c r="T17" i="49" s="1"/>
  <c r="U17" i="49"/>
  <c r="V17" i="49" s="1"/>
  <c r="W17" i="49"/>
  <c r="Y17" i="49"/>
  <c r="AA17" i="49"/>
  <c r="AB17" i="49" s="1"/>
  <c r="AE17" i="49"/>
  <c r="AG17" i="49"/>
  <c r="AH17" i="49" s="1"/>
  <c r="AK17" i="49"/>
  <c r="AL17" i="49" s="1"/>
  <c r="B18" i="49"/>
  <c r="AH18" i="49" s="1"/>
  <c r="C18" i="49"/>
  <c r="V18" i="49" s="1"/>
  <c r="E18" i="49"/>
  <c r="G18" i="49"/>
  <c r="I18" i="49"/>
  <c r="K18" i="49"/>
  <c r="M18" i="49"/>
  <c r="O18" i="49"/>
  <c r="S18" i="49"/>
  <c r="U18" i="49"/>
  <c r="W18" i="49"/>
  <c r="Y18" i="49"/>
  <c r="AA18" i="49"/>
  <c r="AB18" i="49" s="1"/>
  <c r="AE18" i="49"/>
  <c r="AG18" i="49"/>
  <c r="AK18" i="49"/>
  <c r="B19" i="49"/>
  <c r="J19" i="49" s="1"/>
  <c r="C19" i="49"/>
  <c r="E19" i="49"/>
  <c r="F19" i="49"/>
  <c r="G19" i="49"/>
  <c r="I19" i="49"/>
  <c r="K19" i="49"/>
  <c r="L19" i="49" s="1"/>
  <c r="M19" i="49"/>
  <c r="O19" i="49"/>
  <c r="P19" i="49" s="1"/>
  <c r="S19" i="49"/>
  <c r="T19" i="49"/>
  <c r="U19" i="49"/>
  <c r="V19" i="49"/>
  <c r="W19" i="49"/>
  <c r="Y19" i="49"/>
  <c r="AA19" i="49"/>
  <c r="AB19" i="49"/>
  <c r="AE19" i="49"/>
  <c r="AG19" i="49"/>
  <c r="AH19" i="49"/>
  <c r="AK19" i="49"/>
  <c r="AL19" i="49" s="1"/>
  <c r="B20" i="49"/>
  <c r="C20" i="49"/>
  <c r="X20" i="49" s="1"/>
  <c r="E20" i="49"/>
  <c r="G20" i="49"/>
  <c r="I20" i="49"/>
  <c r="K20" i="49"/>
  <c r="Q20" i="49" s="1"/>
  <c r="M20" i="49"/>
  <c r="O20" i="49"/>
  <c r="S20" i="49"/>
  <c r="U20" i="49"/>
  <c r="W20" i="49"/>
  <c r="Y20" i="49"/>
  <c r="AA20" i="49"/>
  <c r="AE20" i="49"/>
  <c r="AG20" i="49"/>
  <c r="AH20" i="49" s="1"/>
  <c r="AK20" i="49"/>
  <c r="B21" i="49"/>
  <c r="C21" i="49"/>
  <c r="AB21" i="49" s="1"/>
  <c r="E21" i="49"/>
  <c r="F21" i="49" s="1"/>
  <c r="G21" i="49"/>
  <c r="I21" i="49"/>
  <c r="J21" i="49" s="1"/>
  <c r="K21" i="49"/>
  <c r="L21" i="49" s="1"/>
  <c r="M21" i="49"/>
  <c r="N21" i="49" s="1"/>
  <c r="O21" i="49"/>
  <c r="P21" i="49" s="1"/>
  <c r="S21" i="49"/>
  <c r="T21" i="49"/>
  <c r="U21" i="49"/>
  <c r="W21" i="49"/>
  <c r="Y21" i="49"/>
  <c r="AA21" i="49"/>
  <c r="AE21" i="49"/>
  <c r="AG21" i="49"/>
  <c r="AH21" i="49"/>
  <c r="AK21" i="49"/>
  <c r="AL21" i="49"/>
  <c r="B22" i="49"/>
  <c r="C22" i="49"/>
  <c r="Z22" i="49" s="1"/>
  <c r="E22" i="49"/>
  <c r="G22" i="49"/>
  <c r="I22" i="49"/>
  <c r="K22" i="49"/>
  <c r="M22" i="49"/>
  <c r="O22" i="49"/>
  <c r="S22" i="49"/>
  <c r="U22" i="49"/>
  <c r="W22" i="49"/>
  <c r="X22" i="49" s="1"/>
  <c r="Y22" i="49"/>
  <c r="AA22" i="49"/>
  <c r="AB22" i="49" s="1"/>
  <c r="AE22" i="49"/>
  <c r="AG22" i="49"/>
  <c r="AK22" i="49"/>
  <c r="B23" i="49"/>
  <c r="F23" i="49" s="1"/>
  <c r="C23" i="49"/>
  <c r="E23" i="49"/>
  <c r="G23" i="49"/>
  <c r="I23" i="49"/>
  <c r="K23" i="49"/>
  <c r="L23" i="49"/>
  <c r="M23" i="49"/>
  <c r="O23" i="49"/>
  <c r="S23" i="49"/>
  <c r="U23" i="49"/>
  <c r="W23" i="49"/>
  <c r="Y23" i="49"/>
  <c r="AA23" i="49"/>
  <c r="AB23" i="49" s="1"/>
  <c r="AE23" i="49"/>
  <c r="AG23" i="49"/>
  <c r="AK23" i="49"/>
  <c r="AL23" i="49" s="1"/>
  <c r="B24" i="49"/>
  <c r="C24" i="49"/>
  <c r="E24" i="49"/>
  <c r="G24" i="49"/>
  <c r="I24" i="49"/>
  <c r="K24" i="49"/>
  <c r="M24" i="49"/>
  <c r="O24" i="49"/>
  <c r="S24" i="49"/>
  <c r="U24" i="49"/>
  <c r="V24" i="49"/>
  <c r="W24" i="49"/>
  <c r="X24" i="49"/>
  <c r="Y24" i="49"/>
  <c r="Z24" i="49" s="1"/>
  <c r="AA24" i="49"/>
  <c r="AE24" i="49"/>
  <c r="AG24" i="49"/>
  <c r="AK24" i="49"/>
  <c r="B25" i="49"/>
  <c r="C25" i="49"/>
  <c r="AB25" i="49" s="1"/>
  <c r="E25" i="49"/>
  <c r="F25" i="49" s="1"/>
  <c r="G25" i="49"/>
  <c r="I25" i="49"/>
  <c r="J25" i="49" s="1"/>
  <c r="K25" i="49"/>
  <c r="L25" i="49" s="1"/>
  <c r="M25" i="49"/>
  <c r="N25" i="49" s="1"/>
  <c r="O25" i="49"/>
  <c r="P25" i="49" s="1"/>
  <c r="S25" i="49"/>
  <c r="T25" i="49"/>
  <c r="U25" i="49"/>
  <c r="W25" i="49"/>
  <c r="Y25" i="49"/>
  <c r="AA25" i="49"/>
  <c r="AE25" i="49"/>
  <c r="AG25" i="49"/>
  <c r="AH25" i="49" s="1"/>
  <c r="AK25" i="49"/>
  <c r="AL25" i="49" s="1"/>
  <c r="B26" i="49"/>
  <c r="P26" i="49" s="1"/>
  <c r="C26" i="49"/>
  <c r="E26" i="49"/>
  <c r="G26" i="49"/>
  <c r="H26" i="49"/>
  <c r="I26" i="49"/>
  <c r="K26" i="49"/>
  <c r="M26" i="49"/>
  <c r="O26" i="49"/>
  <c r="S26" i="49"/>
  <c r="U26" i="49"/>
  <c r="V26" i="49" s="1"/>
  <c r="W26" i="49"/>
  <c r="X26" i="49"/>
  <c r="Y26" i="49"/>
  <c r="Z26" i="49"/>
  <c r="AA26" i="49"/>
  <c r="AB26" i="49" s="1"/>
  <c r="AE26" i="49"/>
  <c r="AG26" i="49"/>
  <c r="AH26" i="49"/>
  <c r="AK26" i="49"/>
  <c r="B27" i="49"/>
  <c r="N27" i="49" s="1"/>
  <c r="C27" i="49"/>
  <c r="E27" i="49"/>
  <c r="G27" i="49"/>
  <c r="I27" i="49"/>
  <c r="K27" i="49"/>
  <c r="M27" i="49"/>
  <c r="O27" i="49"/>
  <c r="P27" i="49" s="1"/>
  <c r="S27" i="49"/>
  <c r="U27" i="49"/>
  <c r="W27" i="49"/>
  <c r="Y27" i="49"/>
  <c r="AA27" i="49"/>
  <c r="AB27" i="49"/>
  <c r="AE27" i="49"/>
  <c r="AG27" i="49"/>
  <c r="AH27" i="49" s="1"/>
  <c r="AK27" i="49"/>
  <c r="AL27" i="49" s="1"/>
  <c r="B28" i="49"/>
  <c r="C28" i="49"/>
  <c r="E28" i="49"/>
  <c r="G28" i="49"/>
  <c r="I28" i="49"/>
  <c r="K28" i="49"/>
  <c r="M28" i="49"/>
  <c r="O28" i="49"/>
  <c r="P28" i="49"/>
  <c r="S28" i="49"/>
  <c r="U28" i="49"/>
  <c r="V28" i="49" s="1"/>
  <c r="W28" i="49"/>
  <c r="X28" i="49"/>
  <c r="Y28" i="49"/>
  <c r="Z28" i="49" s="1"/>
  <c r="AA28" i="49"/>
  <c r="AE28" i="49"/>
  <c r="AG28" i="49"/>
  <c r="AK28" i="49"/>
  <c r="B29" i="49"/>
  <c r="C29" i="49"/>
  <c r="E29" i="49"/>
  <c r="F29" i="49" s="1"/>
  <c r="G29" i="49"/>
  <c r="I29" i="49"/>
  <c r="J29" i="49" s="1"/>
  <c r="K29" i="49"/>
  <c r="L29" i="49"/>
  <c r="M29" i="49"/>
  <c r="N29" i="49"/>
  <c r="O29" i="49"/>
  <c r="S29" i="49"/>
  <c r="U29" i="49"/>
  <c r="W29" i="49"/>
  <c r="AC29" i="49" s="1"/>
  <c r="AD29" i="49" s="1"/>
  <c r="Y29" i="49"/>
  <c r="AA29" i="49"/>
  <c r="AE29" i="49"/>
  <c r="AG29" i="49"/>
  <c r="AH29" i="49" s="1"/>
  <c r="AK29" i="49"/>
  <c r="AL29" i="49" s="1"/>
  <c r="B30" i="49"/>
  <c r="C30" i="49"/>
  <c r="Z30" i="49" s="1"/>
  <c r="E30" i="49"/>
  <c r="G30" i="49"/>
  <c r="I30" i="49"/>
  <c r="K30" i="49"/>
  <c r="Q30" i="49" s="1"/>
  <c r="M30" i="49"/>
  <c r="O30" i="49"/>
  <c r="S30" i="49"/>
  <c r="U30" i="49"/>
  <c r="V30" i="49" s="1"/>
  <c r="W30" i="49"/>
  <c r="Y30" i="49"/>
  <c r="AA30" i="49"/>
  <c r="AE30" i="49"/>
  <c r="AG30" i="49"/>
  <c r="AK30" i="49"/>
  <c r="B31" i="49"/>
  <c r="C31" i="49"/>
  <c r="AB31" i="49" s="1"/>
  <c r="E31" i="49"/>
  <c r="F31" i="49" s="1"/>
  <c r="G31" i="49"/>
  <c r="I31" i="49"/>
  <c r="K31" i="49"/>
  <c r="L31" i="49"/>
  <c r="M31" i="49"/>
  <c r="N31" i="49"/>
  <c r="O31" i="49"/>
  <c r="S31" i="49"/>
  <c r="U31" i="49"/>
  <c r="W31" i="49"/>
  <c r="Y31" i="49"/>
  <c r="AA31" i="49"/>
  <c r="AE31" i="49"/>
  <c r="AG31" i="49"/>
  <c r="AK31" i="49"/>
  <c r="AL31" i="49" s="1"/>
  <c r="B32" i="49"/>
  <c r="C32" i="49"/>
  <c r="E32" i="49"/>
  <c r="G32" i="49"/>
  <c r="I32" i="49"/>
  <c r="K32" i="49"/>
  <c r="M32" i="49"/>
  <c r="O32" i="49"/>
  <c r="P32" i="49"/>
  <c r="S32" i="49"/>
  <c r="T32" i="49" s="1"/>
  <c r="U32" i="49"/>
  <c r="V32" i="49" s="1"/>
  <c r="W32" i="49"/>
  <c r="X32" i="49"/>
  <c r="Y32" i="49"/>
  <c r="AA32" i="49"/>
  <c r="AB32" i="49" s="1"/>
  <c r="AE32" i="49"/>
  <c r="AG32" i="49"/>
  <c r="AH32" i="49" s="1"/>
  <c r="AK32" i="49"/>
  <c r="B33" i="49"/>
  <c r="C33" i="49"/>
  <c r="E33" i="49"/>
  <c r="G33" i="49"/>
  <c r="I33" i="49"/>
  <c r="K33" i="49"/>
  <c r="M33" i="49"/>
  <c r="N33" i="49" s="1"/>
  <c r="O33" i="49"/>
  <c r="S33" i="49"/>
  <c r="T33" i="49" s="1"/>
  <c r="U33" i="49"/>
  <c r="V33" i="49"/>
  <c r="W33" i="49"/>
  <c r="Y33" i="49"/>
  <c r="AA33" i="49"/>
  <c r="AE33" i="49"/>
  <c r="AG33" i="49"/>
  <c r="AK33" i="49"/>
  <c r="AL33" i="49" s="1"/>
  <c r="B34" i="49"/>
  <c r="N34" i="49" s="1"/>
  <c r="C34" i="49"/>
  <c r="V34" i="49" s="1"/>
  <c r="E34" i="49"/>
  <c r="G34" i="49"/>
  <c r="H34" i="49"/>
  <c r="I34" i="49"/>
  <c r="K34" i="49"/>
  <c r="M34" i="49"/>
  <c r="O34" i="49"/>
  <c r="S34" i="49"/>
  <c r="U34" i="49"/>
  <c r="W34" i="49"/>
  <c r="Y34" i="49"/>
  <c r="Z34" i="49"/>
  <c r="AA34" i="49"/>
  <c r="AB34" i="49" s="1"/>
  <c r="AE34" i="49"/>
  <c r="AG34" i="49"/>
  <c r="AK34" i="49"/>
  <c r="AL34" i="49" s="1"/>
  <c r="B35" i="49"/>
  <c r="H35" i="49" s="1"/>
  <c r="C35" i="49"/>
  <c r="E35" i="49"/>
  <c r="G35" i="49"/>
  <c r="I35" i="49"/>
  <c r="J35" i="49"/>
  <c r="K35" i="49"/>
  <c r="L35" i="49"/>
  <c r="M35" i="49"/>
  <c r="O35" i="49"/>
  <c r="P35" i="49" s="1"/>
  <c r="S35" i="49"/>
  <c r="U35" i="49"/>
  <c r="W35" i="49"/>
  <c r="AC35" i="49" s="1"/>
  <c r="AD35" i="49" s="1"/>
  <c r="Y35" i="49"/>
  <c r="AA35" i="49"/>
  <c r="AB35" i="49" s="1"/>
  <c r="AE35" i="49"/>
  <c r="AG35" i="49"/>
  <c r="AK35" i="49"/>
  <c r="AL35" i="49" s="1"/>
  <c r="B36" i="49"/>
  <c r="N36" i="49" s="1"/>
  <c r="C36" i="49"/>
  <c r="Z36" i="49" s="1"/>
  <c r="E36" i="49"/>
  <c r="F36" i="49"/>
  <c r="G36" i="49"/>
  <c r="I36" i="49"/>
  <c r="K36" i="49"/>
  <c r="L36" i="49" s="1"/>
  <c r="M36" i="49"/>
  <c r="O36" i="49"/>
  <c r="P36" i="49" s="1"/>
  <c r="S36" i="49"/>
  <c r="U36" i="49"/>
  <c r="W36" i="49"/>
  <c r="X36" i="49"/>
  <c r="Y36" i="49"/>
  <c r="AA36" i="49"/>
  <c r="AB36" i="49" s="1"/>
  <c r="AE36" i="49"/>
  <c r="AG36" i="49"/>
  <c r="AK36" i="49"/>
  <c r="AL36" i="49" s="1"/>
  <c r="B37" i="49"/>
  <c r="C37" i="49"/>
  <c r="E37" i="49"/>
  <c r="G37" i="49"/>
  <c r="I37" i="49"/>
  <c r="K37" i="49"/>
  <c r="M37" i="49"/>
  <c r="O37" i="49"/>
  <c r="P37" i="49"/>
  <c r="S37" i="49"/>
  <c r="T37" i="49" s="1"/>
  <c r="U37" i="49"/>
  <c r="W37" i="49"/>
  <c r="Y37" i="49"/>
  <c r="AA37" i="49"/>
  <c r="AB37" i="49" s="1"/>
  <c r="AE37" i="49"/>
  <c r="AG37" i="49"/>
  <c r="AK37" i="49"/>
  <c r="AL37" i="49" s="1"/>
  <c r="B38" i="49"/>
  <c r="C38" i="49"/>
  <c r="T38" i="49" s="1"/>
  <c r="E38" i="49"/>
  <c r="G38" i="49"/>
  <c r="I38" i="49"/>
  <c r="K38" i="49"/>
  <c r="L38" i="49" s="1"/>
  <c r="M38" i="49"/>
  <c r="O38" i="49"/>
  <c r="P38" i="49" s="1"/>
  <c r="S38" i="49"/>
  <c r="U38" i="49"/>
  <c r="W38" i="49"/>
  <c r="Y38" i="49"/>
  <c r="AA38" i="49"/>
  <c r="AE38" i="49"/>
  <c r="AG38" i="49"/>
  <c r="AK38" i="49"/>
  <c r="B39" i="49"/>
  <c r="F39" i="49" s="1"/>
  <c r="C39" i="49"/>
  <c r="E39" i="49"/>
  <c r="G39" i="49"/>
  <c r="I39" i="49"/>
  <c r="K39" i="49"/>
  <c r="L39" i="49"/>
  <c r="M39" i="49"/>
  <c r="O39" i="49"/>
  <c r="S39" i="49"/>
  <c r="T39" i="49" s="1"/>
  <c r="U39" i="49"/>
  <c r="W39" i="49"/>
  <c r="Y39" i="49"/>
  <c r="AA39" i="49"/>
  <c r="AB39" i="49" s="1"/>
  <c r="AE39" i="49"/>
  <c r="AG39" i="49"/>
  <c r="AK39" i="49"/>
  <c r="B48" i="49"/>
  <c r="P48" i="49" s="1"/>
  <c r="C48" i="49"/>
  <c r="T48" i="49" s="1"/>
  <c r="L48" i="49"/>
  <c r="N48" i="49"/>
  <c r="Q48" i="49"/>
  <c r="R48" i="49" s="1"/>
  <c r="Z48" i="49"/>
  <c r="AC48" i="49"/>
  <c r="B49" i="49"/>
  <c r="C49" i="49"/>
  <c r="Q49" i="49"/>
  <c r="AI49" i="49" s="1"/>
  <c r="AC49" i="49"/>
  <c r="AH49" i="49"/>
  <c r="B50" i="49"/>
  <c r="L50" i="49" s="1"/>
  <c r="C50" i="49"/>
  <c r="Z50" i="49" s="1"/>
  <c r="H50" i="49"/>
  <c r="J50" i="49"/>
  <c r="N50" i="49"/>
  <c r="Q50" i="49"/>
  <c r="R50" i="49" s="1"/>
  <c r="X50" i="49"/>
  <c r="AB50" i="49"/>
  <c r="AC50" i="49"/>
  <c r="AD50" i="49" s="1"/>
  <c r="AL50" i="49"/>
  <c r="B51" i="49"/>
  <c r="J51" i="49" s="1"/>
  <c r="C51" i="49"/>
  <c r="F51" i="49"/>
  <c r="H51" i="49"/>
  <c r="N51" i="49"/>
  <c r="P51" i="49"/>
  <c r="Q51" i="49"/>
  <c r="R51" i="49" s="1"/>
  <c r="AC51" i="49"/>
  <c r="AI51" i="49" s="1"/>
  <c r="AJ51" i="49" s="1"/>
  <c r="AH51" i="49"/>
  <c r="AL51" i="49"/>
  <c r="B52" i="49"/>
  <c r="H52" i="49" s="1"/>
  <c r="C52" i="49"/>
  <c r="F52" i="49"/>
  <c r="J52" i="49"/>
  <c r="Q52" i="49"/>
  <c r="R52" i="49"/>
  <c r="AC52" i="49"/>
  <c r="AI52" i="49" s="1"/>
  <c r="AH52" i="49"/>
  <c r="AL52" i="49"/>
  <c r="B53" i="49"/>
  <c r="N53" i="49" s="1"/>
  <c r="C53" i="49"/>
  <c r="T53" i="49" s="1"/>
  <c r="J53" i="49"/>
  <c r="Q53" i="49"/>
  <c r="X53" i="49"/>
  <c r="Z53" i="49"/>
  <c r="AB53" i="49"/>
  <c r="AC53" i="49"/>
  <c r="AD53" i="49"/>
  <c r="B54" i="49"/>
  <c r="C54" i="49"/>
  <c r="AB54" i="49" s="1"/>
  <c r="Q54" i="49"/>
  <c r="Z54" i="49"/>
  <c r="AC54" i="49"/>
  <c r="B55" i="49"/>
  <c r="P55" i="49" s="1"/>
  <c r="C55" i="49"/>
  <c r="Z55" i="49" s="1"/>
  <c r="J55" i="49"/>
  <c r="Q55" i="49"/>
  <c r="AI55" i="49" s="1"/>
  <c r="AJ55" i="49" s="1"/>
  <c r="AB55" i="49"/>
  <c r="AC55" i="49"/>
  <c r="AL55" i="49"/>
  <c r="B56" i="49"/>
  <c r="P56" i="49" s="1"/>
  <c r="C56" i="49"/>
  <c r="T56" i="49" s="1"/>
  <c r="N56" i="49"/>
  <c r="Q56" i="49"/>
  <c r="AB56" i="49"/>
  <c r="AC56" i="49"/>
  <c r="B57" i="49"/>
  <c r="F57" i="49" s="1"/>
  <c r="Q57" i="49"/>
  <c r="R57" i="49" s="1"/>
  <c r="T57" i="49"/>
  <c r="X57" i="49"/>
  <c r="Z57" i="49"/>
  <c r="AB57" i="49"/>
  <c r="AC57" i="49"/>
  <c r="AD57" i="49" s="1"/>
  <c r="AI57" i="49"/>
  <c r="B58" i="49"/>
  <c r="N58" i="49" s="1"/>
  <c r="C58" i="49"/>
  <c r="T58" i="49" s="1"/>
  <c r="L58" i="49"/>
  <c r="Q58" i="49"/>
  <c r="Z58" i="49"/>
  <c r="AB58" i="49"/>
  <c r="AC58" i="49"/>
  <c r="AD58" i="49" s="1"/>
  <c r="AF58" i="49"/>
  <c r="B59" i="49"/>
  <c r="C59" i="49"/>
  <c r="AB59" i="49" s="1"/>
  <c r="P59" i="49"/>
  <c r="Q59" i="49"/>
  <c r="T59" i="49"/>
  <c r="Z59" i="49"/>
  <c r="AC59" i="49"/>
  <c r="AD59" i="49" s="1"/>
  <c r="B60" i="49"/>
  <c r="J60" i="49" s="1"/>
  <c r="C60" i="49"/>
  <c r="Z60" i="49" s="1"/>
  <c r="F60" i="49"/>
  <c r="H60" i="49"/>
  <c r="L60" i="49"/>
  <c r="N60" i="49"/>
  <c r="P60" i="49"/>
  <c r="Q60" i="49"/>
  <c r="R60" i="49"/>
  <c r="AC60" i="49"/>
  <c r="AD60" i="49" s="1"/>
  <c r="AH60" i="49"/>
  <c r="AL60" i="49"/>
  <c r="B61" i="49"/>
  <c r="P61" i="49" s="1"/>
  <c r="C61" i="49"/>
  <c r="T61" i="49" s="1"/>
  <c r="N61" i="49"/>
  <c r="Q61" i="49"/>
  <c r="AB61" i="49"/>
  <c r="AC61" i="49"/>
  <c r="AF61" i="49"/>
  <c r="AH61" i="49"/>
  <c r="B62" i="49"/>
  <c r="C62" i="49"/>
  <c r="Q62" i="49"/>
  <c r="X62" i="49"/>
  <c r="Z62" i="49"/>
  <c r="AC62" i="49"/>
  <c r="AL62" i="49"/>
  <c r="B63" i="49"/>
  <c r="N63" i="49" s="1"/>
  <c r="C63" i="49"/>
  <c r="X63" i="49" s="1"/>
  <c r="H63" i="49"/>
  <c r="P63" i="49"/>
  <c r="Q63" i="49"/>
  <c r="R63" i="49" s="1"/>
  <c r="T63" i="49"/>
  <c r="Z63" i="49"/>
  <c r="AB63" i="49"/>
  <c r="AC63" i="49"/>
  <c r="AD63" i="49" s="1"/>
  <c r="AL63" i="49"/>
  <c r="B64" i="49"/>
  <c r="H64" i="49" s="1"/>
  <c r="C64" i="49"/>
  <c r="L64" i="49"/>
  <c r="Q64" i="49"/>
  <c r="R64" i="49"/>
  <c r="AC64" i="49"/>
  <c r="B65" i="49"/>
  <c r="H65" i="49" s="1"/>
  <c r="C65" i="49"/>
  <c r="F65" i="49"/>
  <c r="J65" i="49"/>
  <c r="L65" i="49"/>
  <c r="Q65" i="49"/>
  <c r="R65" i="49" s="1"/>
  <c r="AC65" i="49"/>
  <c r="AH65" i="49"/>
  <c r="AL65" i="49"/>
  <c r="B66" i="49"/>
  <c r="L66" i="49" s="1"/>
  <c r="C66" i="49"/>
  <c r="T66" i="49" s="1"/>
  <c r="Q66" i="49"/>
  <c r="AC66" i="49"/>
  <c r="AD66" i="49" s="1"/>
  <c r="B67" i="49"/>
  <c r="C67" i="49"/>
  <c r="N67" i="49"/>
  <c r="Q67" i="49"/>
  <c r="AI67" i="49" s="1"/>
  <c r="AC67" i="49"/>
  <c r="AD67" i="49" s="1"/>
  <c r="B68" i="49"/>
  <c r="C68" i="49"/>
  <c r="T68" i="49" s="1"/>
  <c r="Q68" i="49"/>
  <c r="AC68" i="49"/>
  <c r="B69" i="49"/>
  <c r="N69" i="49" s="1"/>
  <c r="C69" i="49"/>
  <c r="Q69" i="49"/>
  <c r="Z69" i="49"/>
  <c r="AB69" i="49"/>
  <c r="AC69" i="49"/>
  <c r="B70" i="49"/>
  <c r="C70" i="49"/>
  <c r="X70" i="49" s="1"/>
  <c r="H70" i="49"/>
  <c r="J70" i="49"/>
  <c r="P70" i="49"/>
  <c r="Q70" i="49"/>
  <c r="AI70" i="49" s="1"/>
  <c r="AJ70" i="49" s="1"/>
  <c r="AC70" i="49"/>
  <c r="AD70" i="49" s="1"/>
  <c r="AH70" i="49"/>
  <c r="B71" i="49"/>
  <c r="J71" i="49" s="1"/>
  <c r="C71" i="49"/>
  <c r="T71" i="49" s="1"/>
  <c r="F71" i="49"/>
  <c r="H71" i="49"/>
  <c r="L71" i="49"/>
  <c r="N71" i="49"/>
  <c r="P71" i="49"/>
  <c r="Q71" i="49"/>
  <c r="R71" i="49"/>
  <c r="AB71" i="49"/>
  <c r="AC71" i="49"/>
  <c r="AH71" i="49"/>
  <c r="AL71" i="49"/>
  <c r="B72" i="49"/>
  <c r="N72" i="49" s="1"/>
  <c r="C72" i="49"/>
  <c r="Q72" i="49"/>
  <c r="T72" i="49"/>
  <c r="AC72" i="49"/>
  <c r="AI72" i="49"/>
  <c r="B73" i="49"/>
  <c r="J73" i="49" s="1"/>
  <c r="C73" i="49"/>
  <c r="X73" i="49" s="1"/>
  <c r="P73" i="49"/>
  <c r="Q73" i="49"/>
  <c r="T73" i="49"/>
  <c r="AC73" i="49"/>
  <c r="B74" i="49"/>
  <c r="C74" i="49"/>
  <c r="Z74" i="49" s="1"/>
  <c r="J74" i="49"/>
  <c r="Q74" i="49"/>
  <c r="R74" i="49"/>
  <c r="T74" i="49"/>
  <c r="AC74" i="49"/>
  <c r="AD74" i="49"/>
  <c r="AI74" i="49"/>
  <c r="AL74" i="49"/>
  <c r="B75" i="49"/>
  <c r="P75" i="49" s="1"/>
  <c r="C75" i="49"/>
  <c r="AB75" i="49" s="1"/>
  <c r="J75" i="49"/>
  <c r="L75" i="49"/>
  <c r="N75" i="49"/>
  <c r="Q75" i="49"/>
  <c r="T75" i="49"/>
  <c r="X75" i="49"/>
  <c r="Z75" i="49"/>
  <c r="AC75" i="49"/>
  <c r="AI75" i="49" s="1"/>
  <c r="AL75" i="49"/>
  <c r="B76" i="49"/>
  <c r="C76" i="49"/>
  <c r="Q76" i="49"/>
  <c r="AI76" i="49" s="1"/>
  <c r="AC76" i="49"/>
  <c r="B77" i="49"/>
  <c r="C77" i="49"/>
  <c r="Q77" i="49"/>
  <c r="Z77" i="49"/>
  <c r="AC77" i="49"/>
  <c r="B78" i="49"/>
  <c r="F78" i="49" s="1"/>
  <c r="C78" i="49"/>
  <c r="H78" i="49"/>
  <c r="L78" i="49"/>
  <c r="P78" i="49"/>
  <c r="Q78" i="49"/>
  <c r="R78" i="49" s="1"/>
  <c r="AB78" i="49"/>
  <c r="AC78" i="49"/>
  <c r="B79" i="49"/>
  <c r="N79" i="49" s="1"/>
  <c r="C79" i="49"/>
  <c r="T79" i="49" s="1"/>
  <c r="Q79" i="49"/>
  <c r="AI79" i="49" s="1"/>
  <c r="AC79" i="49"/>
  <c r="AD79" i="49" s="1"/>
  <c r="B80" i="49"/>
  <c r="C80" i="49"/>
  <c r="J80" i="49"/>
  <c r="Q80" i="49"/>
  <c r="R80" i="49" s="1"/>
  <c r="AC80" i="49"/>
  <c r="B81" i="49"/>
  <c r="J81" i="49" s="1"/>
  <c r="C81" i="49"/>
  <c r="X81" i="49" s="1"/>
  <c r="Q81" i="49"/>
  <c r="T81" i="49"/>
  <c r="Z81" i="49"/>
  <c r="AC81" i="49"/>
  <c r="AD81" i="49"/>
  <c r="AF81" i="49"/>
  <c r="AL81" i="49"/>
  <c r="E82" i="49"/>
  <c r="B90" i="49"/>
  <c r="H90" i="49" s="1"/>
  <c r="C90" i="49"/>
  <c r="F90" i="49"/>
  <c r="J90" i="49"/>
  <c r="N90" i="49"/>
  <c r="Q90" i="49"/>
  <c r="R90" i="49"/>
  <c r="T90" i="49"/>
  <c r="AB90" i="49"/>
  <c r="AC90" i="49"/>
  <c r="AF90" i="49"/>
  <c r="AH90" i="49"/>
  <c r="B91" i="49"/>
  <c r="C91" i="49"/>
  <c r="Q91" i="49"/>
  <c r="AI91" i="49" s="1"/>
  <c r="T91" i="49"/>
  <c r="V91" i="49"/>
  <c r="X91" i="49"/>
  <c r="Z91" i="49"/>
  <c r="AB91" i="49"/>
  <c r="AC91" i="49"/>
  <c r="AD91" i="49" s="1"/>
  <c r="B92" i="49"/>
  <c r="F92" i="49" s="1"/>
  <c r="C92" i="49"/>
  <c r="V92" i="49" s="1"/>
  <c r="L92" i="49"/>
  <c r="Q92" i="49"/>
  <c r="T92" i="49"/>
  <c r="X92" i="49"/>
  <c r="AB92" i="49"/>
  <c r="AC92" i="49"/>
  <c r="AD92" i="49"/>
  <c r="AH92" i="49"/>
  <c r="B93" i="49"/>
  <c r="J93" i="49" s="1"/>
  <c r="C93" i="49"/>
  <c r="V93" i="49" s="1"/>
  <c r="F93" i="49"/>
  <c r="Q93" i="49"/>
  <c r="T93" i="49"/>
  <c r="X93" i="49"/>
  <c r="AB93" i="49"/>
  <c r="AC93" i="49"/>
  <c r="AD93" i="49"/>
  <c r="B94" i="49"/>
  <c r="F94" i="49" s="1"/>
  <c r="C94" i="49"/>
  <c r="T94" i="49" s="1"/>
  <c r="Q94" i="49"/>
  <c r="X94" i="49"/>
  <c r="AC94" i="49"/>
  <c r="B95" i="49"/>
  <c r="C95" i="49"/>
  <c r="X95" i="49" s="1"/>
  <c r="Q95" i="49"/>
  <c r="V95" i="49"/>
  <c r="Z95" i="49"/>
  <c r="AB95" i="49"/>
  <c r="AC95" i="49"/>
  <c r="AD95" i="49" s="1"/>
  <c r="B96" i="49"/>
  <c r="J96" i="49" s="1"/>
  <c r="C96" i="49"/>
  <c r="F96" i="49"/>
  <c r="L96" i="49"/>
  <c r="P96" i="49"/>
  <c r="Q96" i="49"/>
  <c r="T96" i="49"/>
  <c r="V96" i="49"/>
  <c r="X96" i="49"/>
  <c r="Z96" i="49"/>
  <c r="AB96" i="49"/>
  <c r="AC96" i="49"/>
  <c r="AD96" i="49"/>
  <c r="AL96" i="49"/>
  <c r="B97" i="49"/>
  <c r="C97" i="49"/>
  <c r="Q97" i="49"/>
  <c r="AI97" i="49" s="1"/>
  <c r="AJ97" i="49" s="1"/>
  <c r="R97" i="49"/>
  <c r="AC97" i="49"/>
  <c r="AH97" i="49"/>
  <c r="B98" i="49"/>
  <c r="F98" i="49" s="1"/>
  <c r="C98" i="49"/>
  <c r="Z98" i="49" s="1"/>
  <c r="J98" i="49"/>
  <c r="P98" i="49"/>
  <c r="Q98" i="49"/>
  <c r="R98" i="49"/>
  <c r="T98" i="49"/>
  <c r="AC98" i="49"/>
  <c r="AI98" i="49" s="1"/>
  <c r="AH98" i="49"/>
  <c r="B99" i="49"/>
  <c r="L99" i="49" s="1"/>
  <c r="F99" i="49"/>
  <c r="J99" i="49"/>
  <c r="P99" i="49"/>
  <c r="Q99" i="49"/>
  <c r="R99" i="49"/>
  <c r="T99" i="49"/>
  <c r="V99" i="49"/>
  <c r="X99" i="49"/>
  <c r="Z99" i="49"/>
  <c r="AB99" i="49"/>
  <c r="AC99" i="49"/>
  <c r="AD99" i="49" s="1"/>
  <c r="AL99" i="49"/>
  <c r="B100" i="49"/>
  <c r="J100" i="49" s="1"/>
  <c r="C100" i="49"/>
  <c r="T100" i="49" s="1"/>
  <c r="L100" i="49"/>
  <c r="P100" i="49"/>
  <c r="Q100" i="49"/>
  <c r="V100" i="49"/>
  <c r="AC100" i="49"/>
  <c r="AD100" i="49" s="1"/>
  <c r="AF100" i="49"/>
  <c r="B101" i="49"/>
  <c r="H101" i="49" s="1"/>
  <c r="C101" i="49"/>
  <c r="X101" i="49" s="1"/>
  <c r="F101" i="49"/>
  <c r="L101" i="49"/>
  <c r="P101" i="49"/>
  <c r="Q101" i="49"/>
  <c r="T101" i="49"/>
  <c r="V101" i="49"/>
  <c r="Z101" i="49"/>
  <c r="AB101" i="49"/>
  <c r="AC101" i="49"/>
  <c r="AD101" i="49" s="1"/>
  <c r="AF101" i="49"/>
  <c r="AL101" i="49"/>
  <c r="B102" i="49"/>
  <c r="C102" i="49"/>
  <c r="T102" i="49" s="1"/>
  <c r="Q102" i="49"/>
  <c r="AI102" i="49" s="1"/>
  <c r="AC102" i="49"/>
  <c r="B103" i="49"/>
  <c r="C103" i="49"/>
  <c r="V103" i="49" s="1"/>
  <c r="J103" i="49"/>
  <c r="Q103" i="49"/>
  <c r="R103" i="49" s="1"/>
  <c r="T103" i="49"/>
  <c r="X103" i="49"/>
  <c r="Z103" i="49"/>
  <c r="AB103" i="49"/>
  <c r="AC103" i="49"/>
  <c r="AF103" i="49"/>
  <c r="B104" i="49"/>
  <c r="C104" i="49"/>
  <c r="Q104" i="49"/>
  <c r="X104" i="49"/>
  <c r="AC104" i="49"/>
  <c r="AF104" i="49"/>
  <c r="B105" i="49"/>
  <c r="J105" i="49" s="1"/>
  <c r="C105" i="49"/>
  <c r="X105" i="49" s="1"/>
  <c r="H105" i="49"/>
  <c r="N105" i="49"/>
  <c r="Q105" i="49"/>
  <c r="R105" i="49"/>
  <c r="V105" i="49"/>
  <c r="AB105" i="49"/>
  <c r="AC105" i="49"/>
  <c r="AI105" i="49"/>
  <c r="AL105" i="49"/>
  <c r="B106" i="49"/>
  <c r="N106" i="49" s="1"/>
  <c r="C106" i="49"/>
  <c r="J106" i="49"/>
  <c r="Q106" i="49"/>
  <c r="T106" i="49"/>
  <c r="V106" i="49"/>
  <c r="X106" i="49"/>
  <c r="Z106" i="49"/>
  <c r="AB106" i="49"/>
  <c r="AC106" i="49"/>
  <c r="AD106" i="49" s="1"/>
  <c r="B107" i="49"/>
  <c r="H107" i="49" s="1"/>
  <c r="C107" i="49"/>
  <c r="F107" i="49"/>
  <c r="J107" i="49"/>
  <c r="N107" i="49"/>
  <c r="P107" i="49"/>
  <c r="Q107" i="49"/>
  <c r="R107" i="49" s="1"/>
  <c r="T107" i="49"/>
  <c r="AC107" i="49"/>
  <c r="AH107" i="49"/>
  <c r="AL107" i="49"/>
  <c r="B108" i="49"/>
  <c r="C108" i="49"/>
  <c r="Q108" i="49"/>
  <c r="AC108" i="49"/>
  <c r="AD108" i="49" s="1"/>
  <c r="AF108" i="49"/>
  <c r="B109" i="49"/>
  <c r="J109" i="49" s="1"/>
  <c r="C109" i="49"/>
  <c r="F109" i="49"/>
  <c r="H109" i="49"/>
  <c r="L109" i="49"/>
  <c r="N109" i="49"/>
  <c r="Q109" i="49"/>
  <c r="R109" i="49"/>
  <c r="V109" i="49"/>
  <c r="AC109" i="49"/>
  <c r="AF109" i="49"/>
  <c r="AH109" i="49"/>
  <c r="AI109" i="49"/>
  <c r="AL109" i="49"/>
  <c r="B110" i="49"/>
  <c r="C110" i="49"/>
  <c r="X110" i="49" s="1"/>
  <c r="Q110" i="49"/>
  <c r="R110" i="49" s="1"/>
  <c r="T110" i="49"/>
  <c r="V110" i="49"/>
  <c r="Z110" i="49"/>
  <c r="AB110" i="49"/>
  <c r="AC110" i="49"/>
  <c r="AD110" i="49" s="1"/>
  <c r="AL110" i="49"/>
  <c r="B111" i="49"/>
  <c r="H111" i="49" s="1"/>
  <c r="C111" i="49"/>
  <c r="T111" i="49" s="1"/>
  <c r="J111" i="49"/>
  <c r="N111" i="49"/>
  <c r="Q111" i="49"/>
  <c r="AC111" i="49"/>
  <c r="AL111" i="49"/>
  <c r="B112" i="49"/>
  <c r="C112" i="49"/>
  <c r="Q112" i="49"/>
  <c r="AC112" i="49"/>
  <c r="B113" i="49"/>
  <c r="J113" i="49" s="1"/>
  <c r="C113" i="49"/>
  <c r="F113" i="49"/>
  <c r="H113" i="49"/>
  <c r="L113" i="49"/>
  <c r="N113" i="49"/>
  <c r="Q113" i="49"/>
  <c r="R113" i="49"/>
  <c r="AC113" i="49"/>
  <c r="AF113" i="49"/>
  <c r="AH113" i="49"/>
  <c r="AI113" i="49"/>
  <c r="AL113" i="49"/>
  <c r="B114" i="49"/>
  <c r="C114" i="49"/>
  <c r="X114" i="49" s="1"/>
  <c r="Q114" i="49"/>
  <c r="R114" i="49" s="1"/>
  <c r="T114" i="49"/>
  <c r="V114" i="49"/>
  <c r="Z114" i="49"/>
  <c r="AB114" i="49"/>
  <c r="AC114" i="49"/>
  <c r="AD114" i="49" s="1"/>
  <c r="AL114" i="49"/>
  <c r="B115" i="49"/>
  <c r="H115" i="49" s="1"/>
  <c r="C115" i="49"/>
  <c r="J115" i="49"/>
  <c r="N115" i="49"/>
  <c r="Q115" i="49"/>
  <c r="R115" i="49" s="1"/>
  <c r="T115" i="49"/>
  <c r="AC115" i="49"/>
  <c r="AL115" i="49"/>
  <c r="B116" i="49"/>
  <c r="C116" i="49"/>
  <c r="Q116" i="49"/>
  <c r="AC116" i="49"/>
  <c r="B117" i="49"/>
  <c r="J117" i="49" s="1"/>
  <c r="C117" i="49"/>
  <c r="X117" i="49" s="1"/>
  <c r="H117" i="49"/>
  <c r="L117" i="49"/>
  <c r="N117" i="49"/>
  <c r="Q117" i="49"/>
  <c r="R117" i="49"/>
  <c r="V117" i="49"/>
  <c r="AB117" i="49"/>
  <c r="AC117" i="49"/>
  <c r="AF117" i="49"/>
  <c r="AI117" i="49"/>
  <c r="AL117" i="49"/>
  <c r="B118" i="49"/>
  <c r="N118" i="49" s="1"/>
  <c r="C118" i="49"/>
  <c r="J118" i="49"/>
  <c r="Q118" i="49"/>
  <c r="R118" i="49" s="1"/>
  <c r="T118" i="49"/>
  <c r="V118" i="49"/>
  <c r="X118" i="49"/>
  <c r="Z118" i="49"/>
  <c r="AB118" i="49"/>
  <c r="AC118" i="49"/>
  <c r="AD118" i="49" s="1"/>
  <c r="AL118" i="49"/>
  <c r="B119" i="49"/>
  <c r="H119" i="49" s="1"/>
  <c r="C119" i="49"/>
  <c r="T119" i="49" s="1"/>
  <c r="F119" i="49"/>
  <c r="J119" i="49"/>
  <c r="N119" i="49"/>
  <c r="P119" i="49"/>
  <c r="Q119" i="49"/>
  <c r="AC119" i="49"/>
  <c r="AH119" i="49"/>
  <c r="AL119" i="49"/>
  <c r="B120" i="49"/>
  <c r="C120" i="49"/>
  <c r="Q120" i="49"/>
  <c r="AC120" i="49"/>
  <c r="B121" i="49"/>
  <c r="J121" i="49" s="1"/>
  <c r="C121" i="49"/>
  <c r="AB121" i="49" s="1"/>
  <c r="H121" i="49"/>
  <c r="L121" i="49"/>
  <c r="N121" i="49"/>
  <c r="Q121" i="49"/>
  <c r="R121" i="49"/>
  <c r="V121" i="49"/>
  <c r="AC121" i="49"/>
  <c r="AF121" i="49"/>
  <c r="AI121" i="49"/>
  <c r="AJ121" i="49" s="1"/>
  <c r="AL121" i="49"/>
  <c r="B122" i="49"/>
  <c r="C122" i="49"/>
  <c r="J122" i="49"/>
  <c r="Q122" i="49"/>
  <c r="R122" i="49" s="1"/>
  <c r="T122" i="49"/>
  <c r="V122" i="49"/>
  <c r="X122" i="49"/>
  <c r="Z122" i="49"/>
  <c r="AB122" i="49"/>
  <c r="AC122" i="49"/>
  <c r="AD122" i="49" s="1"/>
  <c r="AL122" i="49"/>
  <c r="B123" i="49"/>
  <c r="H123" i="49" s="1"/>
  <c r="C123" i="49"/>
  <c r="F123" i="49"/>
  <c r="L123" i="49"/>
  <c r="P123" i="49"/>
  <c r="Q123" i="49"/>
  <c r="AI123" i="49" s="1"/>
  <c r="AJ123" i="49" s="1"/>
  <c r="R123" i="49"/>
  <c r="AB123" i="49"/>
  <c r="AC123" i="49"/>
  <c r="AH123" i="49"/>
  <c r="AL123" i="49"/>
  <c r="E124" i="49"/>
  <c r="B131" i="49"/>
  <c r="C131" i="49"/>
  <c r="V131" i="49" s="1"/>
  <c r="P131" i="49"/>
  <c r="Q131" i="49"/>
  <c r="AC131" i="49"/>
  <c r="B132" i="49"/>
  <c r="C132" i="49"/>
  <c r="Q132" i="49"/>
  <c r="AI132" i="49" s="1"/>
  <c r="AC132" i="49"/>
  <c r="AJ132" i="49"/>
  <c r="B133" i="49"/>
  <c r="C133" i="49"/>
  <c r="V133" i="49" s="1"/>
  <c r="F133" i="49"/>
  <c r="H133" i="49"/>
  <c r="J133" i="49"/>
  <c r="L133" i="49"/>
  <c r="N133" i="49"/>
  <c r="P133" i="49"/>
  <c r="Q133" i="49"/>
  <c r="R133" i="49"/>
  <c r="AC133" i="49"/>
  <c r="AI133" i="49" s="1"/>
  <c r="AJ133" i="49" s="1"/>
  <c r="AH133" i="49"/>
  <c r="AL133" i="49"/>
  <c r="B134" i="49"/>
  <c r="P134" i="49" s="1"/>
  <c r="C134" i="49"/>
  <c r="AD134" i="49" s="1"/>
  <c r="L134" i="49"/>
  <c r="N134" i="49"/>
  <c r="Q134" i="49"/>
  <c r="R134" i="49"/>
  <c r="Z134" i="49"/>
  <c r="AB134" i="49"/>
  <c r="AC134" i="49"/>
  <c r="AF134" i="49"/>
  <c r="AL134" i="49"/>
  <c r="B135" i="49"/>
  <c r="P135" i="49" s="1"/>
  <c r="C135" i="49"/>
  <c r="X135" i="49" s="1"/>
  <c r="Q135" i="49"/>
  <c r="T135" i="49"/>
  <c r="V135" i="49"/>
  <c r="AC135" i="49"/>
  <c r="AD135" i="49" s="1"/>
  <c r="B136" i="49"/>
  <c r="F136" i="49" s="1"/>
  <c r="C136" i="49"/>
  <c r="J136" i="49"/>
  <c r="Q136" i="49"/>
  <c r="R136" i="49" s="1"/>
  <c r="T136" i="49"/>
  <c r="AC136" i="49"/>
  <c r="AF136" i="49" s="1"/>
  <c r="AL136" i="49"/>
  <c r="B137" i="49"/>
  <c r="J137" i="49" s="1"/>
  <c r="C137" i="49"/>
  <c r="X137" i="49" s="1"/>
  <c r="F137" i="49"/>
  <c r="H137" i="49"/>
  <c r="L137" i="49"/>
  <c r="N137" i="49"/>
  <c r="P137" i="49"/>
  <c r="Q137" i="49"/>
  <c r="R137" i="49"/>
  <c r="T137" i="49"/>
  <c r="AC137" i="49"/>
  <c r="AH137" i="49"/>
  <c r="AI137" i="49"/>
  <c r="AJ137" i="49" s="1"/>
  <c r="AL137" i="49"/>
  <c r="B138" i="49"/>
  <c r="L138" i="49" s="1"/>
  <c r="C138" i="49"/>
  <c r="Q138" i="49"/>
  <c r="Z138" i="49"/>
  <c r="AB138" i="49"/>
  <c r="AC138" i="49"/>
  <c r="AL138" i="49"/>
  <c r="B139" i="49"/>
  <c r="P139" i="49" s="1"/>
  <c r="C139" i="49"/>
  <c r="X139" i="49" s="1"/>
  <c r="Q139" i="49"/>
  <c r="AC139" i="49"/>
  <c r="B140" i="49"/>
  <c r="F140" i="49"/>
  <c r="H140" i="49"/>
  <c r="L140" i="49"/>
  <c r="N140" i="49"/>
  <c r="Q140" i="49"/>
  <c r="R140" i="49" s="1"/>
  <c r="T140" i="49"/>
  <c r="V140" i="49"/>
  <c r="X140" i="49"/>
  <c r="Z140" i="49"/>
  <c r="AB140" i="49"/>
  <c r="AC140" i="49"/>
  <c r="AD140" i="49" s="1"/>
  <c r="AL140" i="49"/>
  <c r="B141" i="49"/>
  <c r="N141" i="49" s="1"/>
  <c r="C141" i="49"/>
  <c r="T141" i="49" s="1"/>
  <c r="J141" i="49"/>
  <c r="L141" i="49"/>
  <c r="Q141" i="49"/>
  <c r="V141" i="49"/>
  <c r="X141" i="49"/>
  <c r="Z141" i="49"/>
  <c r="AB141" i="49"/>
  <c r="AC141" i="49"/>
  <c r="AD141" i="49" s="1"/>
  <c r="AL141" i="49"/>
  <c r="B142" i="49"/>
  <c r="H142" i="49" s="1"/>
  <c r="C142" i="49"/>
  <c r="F142" i="49"/>
  <c r="N142" i="49"/>
  <c r="P142" i="49"/>
  <c r="Q142" i="49"/>
  <c r="AI142" i="49" s="1"/>
  <c r="T142" i="49"/>
  <c r="AC142" i="49"/>
  <c r="AH142" i="49"/>
  <c r="B143" i="49"/>
  <c r="J143" i="49" s="1"/>
  <c r="C143" i="49"/>
  <c r="Q143" i="49"/>
  <c r="AI143" i="49" s="1"/>
  <c r="AJ143" i="49" s="1"/>
  <c r="X143" i="49"/>
  <c r="AC143" i="49"/>
  <c r="AD143" i="49"/>
  <c r="B144" i="49"/>
  <c r="J144" i="49" s="1"/>
  <c r="C144" i="49"/>
  <c r="H144" i="49"/>
  <c r="L144" i="49"/>
  <c r="Q144" i="49"/>
  <c r="R144" i="49" s="1"/>
  <c r="T144" i="49"/>
  <c r="Z144" i="49"/>
  <c r="AB144" i="49"/>
  <c r="AC144" i="49"/>
  <c r="AF144" i="49"/>
  <c r="AH144" i="49"/>
  <c r="B145" i="49"/>
  <c r="J145" i="49" s="1"/>
  <c r="C145" i="49"/>
  <c r="Z145" i="49" s="1"/>
  <c r="Q145" i="49"/>
  <c r="V145" i="49"/>
  <c r="X145" i="49"/>
  <c r="AB145" i="49"/>
  <c r="AC145" i="49"/>
  <c r="AD145" i="49" s="1"/>
  <c r="B146" i="49"/>
  <c r="F146" i="49" s="1"/>
  <c r="C146" i="49"/>
  <c r="P146" i="49"/>
  <c r="Q146" i="49"/>
  <c r="R146" i="49" s="1"/>
  <c r="AC146" i="49"/>
  <c r="AH146" i="49"/>
  <c r="B147" i="49"/>
  <c r="J147" i="49" s="1"/>
  <c r="C147" i="49"/>
  <c r="X147" i="49" s="1"/>
  <c r="Q147" i="49"/>
  <c r="AI147" i="49" s="1"/>
  <c r="AJ147" i="49" s="1"/>
  <c r="AC147" i="49"/>
  <c r="B148" i="49"/>
  <c r="H148" i="49" s="1"/>
  <c r="C148" i="49"/>
  <c r="F148" i="49"/>
  <c r="J148" i="49"/>
  <c r="N148" i="49"/>
  <c r="Q148" i="49"/>
  <c r="R148" i="49" s="1"/>
  <c r="T148" i="49"/>
  <c r="V148" i="49"/>
  <c r="X148" i="49"/>
  <c r="Z148" i="49"/>
  <c r="AB148" i="49"/>
  <c r="AC148" i="49"/>
  <c r="AF148" i="49" s="1"/>
  <c r="AH148" i="49"/>
  <c r="AL148" i="49"/>
  <c r="B149" i="49"/>
  <c r="J149" i="49" s="1"/>
  <c r="C149" i="49"/>
  <c r="Q149" i="49"/>
  <c r="AC149" i="49"/>
  <c r="B150" i="49"/>
  <c r="H150" i="49" s="1"/>
  <c r="C150" i="49"/>
  <c r="F150" i="49"/>
  <c r="N150" i="49"/>
  <c r="P150" i="49"/>
  <c r="Q150" i="49"/>
  <c r="R150" i="49" s="1"/>
  <c r="T150" i="49"/>
  <c r="AC150" i="49"/>
  <c r="AH150" i="49"/>
  <c r="B151" i="49"/>
  <c r="H151" i="49" s="1"/>
  <c r="C151" i="49"/>
  <c r="V151" i="49" s="1"/>
  <c r="Q151" i="49"/>
  <c r="R151" i="49" s="1"/>
  <c r="X151" i="49"/>
  <c r="AC151" i="49"/>
  <c r="AD151" i="49" s="1"/>
  <c r="B152" i="49"/>
  <c r="F152" i="49" s="1"/>
  <c r="C152" i="49"/>
  <c r="Z152" i="49" s="1"/>
  <c r="Q152" i="49"/>
  <c r="T152" i="49"/>
  <c r="V152" i="49"/>
  <c r="AC152" i="49"/>
  <c r="AI152" i="49"/>
  <c r="AJ152" i="49" s="1"/>
  <c r="B153" i="49"/>
  <c r="J153" i="49" s="1"/>
  <c r="C153" i="49"/>
  <c r="X153" i="49" s="1"/>
  <c r="L153" i="49"/>
  <c r="N153" i="49"/>
  <c r="P153" i="49"/>
  <c r="Q153" i="49"/>
  <c r="T153" i="49"/>
  <c r="Z153" i="49"/>
  <c r="AB153" i="49"/>
  <c r="AC153" i="49"/>
  <c r="AL153" i="49"/>
  <c r="B154" i="49"/>
  <c r="C154" i="49"/>
  <c r="N154" i="49"/>
  <c r="Q154" i="49"/>
  <c r="AC154" i="49"/>
  <c r="AD154" i="49" s="1"/>
  <c r="AH154" i="49"/>
  <c r="B155" i="49"/>
  <c r="F155" i="49" s="1"/>
  <c r="C155" i="49"/>
  <c r="T155" i="49" s="1"/>
  <c r="Q155" i="49"/>
  <c r="X155" i="49"/>
  <c r="AC155" i="49"/>
  <c r="AI155" i="49"/>
  <c r="AJ155" i="49" s="1"/>
  <c r="B156" i="49"/>
  <c r="F156" i="49" s="1"/>
  <c r="C156" i="49"/>
  <c r="Z156" i="49" s="1"/>
  <c r="N156" i="49"/>
  <c r="Q156" i="49"/>
  <c r="R156" i="49"/>
  <c r="T156" i="49"/>
  <c r="V156" i="49"/>
  <c r="AC156" i="49"/>
  <c r="AF156" i="49"/>
  <c r="AI156" i="49"/>
  <c r="AJ156" i="49" s="1"/>
  <c r="B157" i="49"/>
  <c r="J157" i="49" s="1"/>
  <c r="C157" i="49"/>
  <c r="X157" i="49" s="1"/>
  <c r="Q157" i="49"/>
  <c r="V157" i="49"/>
  <c r="Z157" i="49"/>
  <c r="AB157" i="49"/>
  <c r="AC157" i="49"/>
  <c r="AD157" i="49" s="1"/>
  <c r="B158" i="49"/>
  <c r="F158" i="49" s="1"/>
  <c r="C158" i="49"/>
  <c r="N158" i="49"/>
  <c r="P158" i="49"/>
  <c r="Q158" i="49"/>
  <c r="AI158" i="49" s="1"/>
  <c r="T158" i="49"/>
  <c r="AB158" i="49"/>
  <c r="AC158" i="49"/>
  <c r="AD158" i="49" s="1"/>
  <c r="AH158" i="49"/>
  <c r="B159" i="49"/>
  <c r="F159" i="49" s="1"/>
  <c r="C159" i="49"/>
  <c r="T159" i="49" s="1"/>
  <c r="H159" i="49"/>
  <c r="Q159" i="49"/>
  <c r="R159" i="49" s="1"/>
  <c r="AC159" i="49"/>
  <c r="B160" i="49"/>
  <c r="P160" i="49" s="1"/>
  <c r="C160" i="49"/>
  <c r="AD160" i="49" s="1"/>
  <c r="L160" i="49"/>
  <c r="Q160" i="49"/>
  <c r="R160" i="49" s="1"/>
  <c r="T160" i="49"/>
  <c r="AB160" i="49"/>
  <c r="AC160" i="49"/>
  <c r="AF160" i="49"/>
  <c r="AH160" i="49"/>
  <c r="B161" i="49"/>
  <c r="C161" i="49"/>
  <c r="V161" i="49" s="1"/>
  <c r="J161" i="49"/>
  <c r="L161" i="49"/>
  <c r="N161" i="49"/>
  <c r="P161" i="49"/>
  <c r="Q161" i="49"/>
  <c r="T161" i="49"/>
  <c r="X161" i="49"/>
  <c r="Z161" i="49"/>
  <c r="AC161" i="49"/>
  <c r="AD161" i="49" s="1"/>
  <c r="AL161" i="49"/>
  <c r="B162" i="49"/>
  <c r="AF162" i="49" s="1"/>
  <c r="C162" i="49"/>
  <c r="N162" i="49"/>
  <c r="Q162" i="49"/>
  <c r="AI162" i="49" s="1"/>
  <c r="T162" i="49"/>
  <c r="AC162" i="49"/>
  <c r="AD162" i="49" s="1"/>
  <c r="AL162" i="49"/>
  <c r="B163" i="49"/>
  <c r="F163" i="49" s="1"/>
  <c r="C163" i="49"/>
  <c r="X163" i="49" s="1"/>
  <c r="H163" i="49"/>
  <c r="J163" i="49"/>
  <c r="P163" i="49"/>
  <c r="Q163" i="49"/>
  <c r="R163" i="49"/>
  <c r="V163" i="49"/>
  <c r="AC163" i="49"/>
  <c r="AD163" i="49"/>
  <c r="AH163" i="49"/>
  <c r="AI163" i="49"/>
  <c r="AJ163" i="49" s="1"/>
  <c r="B164" i="49"/>
  <c r="P164" i="49" s="1"/>
  <c r="C164" i="49"/>
  <c r="AF164" i="49" s="1"/>
  <c r="F164" i="49"/>
  <c r="H164" i="49"/>
  <c r="J164" i="49"/>
  <c r="L164" i="49"/>
  <c r="N164" i="49"/>
  <c r="Q164" i="49"/>
  <c r="R164" i="49" s="1"/>
  <c r="T164" i="49"/>
  <c r="V164" i="49"/>
  <c r="Z164" i="49"/>
  <c r="AB164" i="49"/>
  <c r="AC164" i="49"/>
  <c r="AD164" i="49" s="1"/>
  <c r="AH164" i="49"/>
  <c r="AI164" i="49"/>
  <c r="AJ164" i="49" s="1"/>
  <c r="AL164" i="49"/>
  <c r="E165" i="49"/>
  <c r="B172" i="49"/>
  <c r="L172" i="49" s="1"/>
  <c r="C172" i="49"/>
  <c r="AB172" i="49" s="1"/>
  <c r="F172" i="49"/>
  <c r="H172" i="49"/>
  <c r="J172" i="49"/>
  <c r="N172" i="49"/>
  <c r="P172" i="49"/>
  <c r="Q172" i="49"/>
  <c r="R172" i="49"/>
  <c r="AC172" i="49"/>
  <c r="AI172" i="49" s="1"/>
  <c r="AJ172" i="49" s="1"/>
  <c r="AH172" i="49"/>
  <c r="AL172" i="49"/>
  <c r="B173" i="49"/>
  <c r="H173" i="49" s="1"/>
  <c r="C173" i="49"/>
  <c r="T173" i="49" s="1"/>
  <c r="P173" i="49"/>
  <c r="Q173" i="49"/>
  <c r="R173" i="49"/>
  <c r="V173" i="49"/>
  <c r="X173" i="49"/>
  <c r="AB173" i="49"/>
  <c r="AC173" i="49"/>
  <c r="AL173" i="49"/>
  <c r="B174" i="49"/>
  <c r="N174" i="49" s="1"/>
  <c r="C174" i="49"/>
  <c r="X174" i="49" s="1"/>
  <c r="F174" i="49"/>
  <c r="H174" i="49"/>
  <c r="L174" i="49"/>
  <c r="P174" i="49"/>
  <c r="Q174" i="49"/>
  <c r="R174" i="49" s="1"/>
  <c r="V174" i="49"/>
  <c r="AC174" i="49"/>
  <c r="AH174" i="49"/>
  <c r="AL174" i="49"/>
  <c r="B175" i="49"/>
  <c r="C175" i="49"/>
  <c r="AB175" i="49" s="1"/>
  <c r="Q175" i="49"/>
  <c r="AC175" i="49"/>
  <c r="AF175" i="49"/>
  <c r="AH175" i="49"/>
  <c r="B176" i="49"/>
  <c r="AH176" i="49" s="1"/>
  <c r="C176" i="49"/>
  <c r="T176" i="49" s="1"/>
  <c r="N176" i="49"/>
  <c r="Q176" i="49"/>
  <c r="R176" i="49" s="1"/>
  <c r="AB176" i="49"/>
  <c r="AC176" i="49"/>
  <c r="AF176" i="49"/>
  <c r="B177" i="49"/>
  <c r="H177" i="49" s="1"/>
  <c r="C177" i="49"/>
  <c r="P177" i="49"/>
  <c r="Q177" i="49"/>
  <c r="AC177" i="49"/>
  <c r="AF177" i="49"/>
  <c r="B178" i="49"/>
  <c r="F178" i="49" s="1"/>
  <c r="C178" i="49"/>
  <c r="X178" i="49" s="1"/>
  <c r="H178" i="49"/>
  <c r="L178" i="49"/>
  <c r="Q178" i="49"/>
  <c r="R178" i="49" s="1"/>
  <c r="V178" i="49"/>
  <c r="AB178" i="49"/>
  <c r="AC178" i="49"/>
  <c r="AD178" i="49" s="1"/>
  <c r="AH178" i="49"/>
  <c r="B179" i="49"/>
  <c r="C179" i="49"/>
  <c r="Q179" i="49"/>
  <c r="AI179" i="49" s="1"/>
  <c r="AC179" i="49"/>
  <c r="AD179" i="49"/>
  <c r="B180" i="49"/>
  <c r="AL180" i="49" s="1"/>
  <c r="C180" i="49"/>
  <c r="AB180" i="49" s="1"/>
  <c r="L180" i="49"/>
  <c r="P180" i="49"/>
  <c r="Q180" i="49"/>
  <c r="R180" i="49" s="1"/>
  <c r="Z180" i="49"/>
  <c r="AC180" i="49"/>
  <c r="AH180" i="49"/>
  <c r="AI180" i="49"/>
  <c r="AJ180" i="49" s="1"/>
  <c r="B181" i="49"/>
  <c r="H181" i="49" s="1"/>
  <c r="L181" i="49"/>
  <c r="P181" i="49"/>
  <c r="Q181" i="49"/>
  <c r="R181" i="49" s="1"/>
  <c r="T181" i="49"/>
  <c r="V181" i="49"/>
  <c r="X181" i="49"/>
  <c r="Z181" i="49"/>
  <c r="AB181" i="49"/>
  <c r="AC181" i="49"/>
  <c r="AD181" i="49"/>
  <c r="AH181" i="49"/>
  <c r="AL181" i="49"/>
  <c r="B182" i="49"/>
  <c r="P182" i="49" s="1"/>
  <c r="C182" i="49"/>
  <c r="V182" i="49" s="1"/>
  <c r="Q182" i="49"/>
  <c r="T182" i="49"/>
  <c r="X182" i="49"/>
  <c r="AC182" i="49"/>
  <c r="AD182" i="49" s="1"/>
  <c r="B183" i="49"/>
  <c r="L183" i="49" s="1"/>
  <c r="C183" i="49"/>
  <c r="AF183" i="49" s="1"/>
  <c r="J183" i="49"/>
  <c r="Q183" i="49"/>
  <c r="R183" i="49" s="1"/>
  <c r="AB183" i="49"/>
  <c r="AC183" i="49"/>
  <c r="AI183" i="49"/>
  <c r="B184" i="49"/>
  <c r="H184" i="49" s="1"/>
  <c r="C184" i="49"/>
  <c r="T184" i="49" s="1"/>
  <c r="Q184" i="49"/>
  <c r="V184" i="49"/>
  <c r="Z184" i="49"/>
  <c r="AB184" i="49"/>
  <c r="AC184" i="49"/>
  <c r="AD184" i="49" s="1"/>
  <c r="B185" i="49"/>
  <c r="C185" i="49"/>
  <c r="V185" i="49" s="1"/>
  <c r="Q185" i="49"/>
  <c r="X185" i="49"/>
  <c r="Z185" i="49"/>
  <c r="AB185" i="49"/>
  <c r="AC185" i="49"/>
  <c r="AD185" i="49" s="1"/>
  <c r="B186" i="49"/>
  <c r="C186" i="49"/>
  <c r="V186" i="49" s="1"/>
  <c r="J186" i="49"/>
  <c r="P186" i="49"/>
  <c r="Q186" i="49"/>
  <c r="T186" i="49"/>
  <c r="X186" i="49"/>
  <c r="AC186" i="49"/>
  <c r="AD186" i="49" s="1"/>
  <c r="B187" i="49"/>
  <c r="L187" i="49" s="1"/>
  <c r="C187" i="49"/>
  <c r="T187" i="49" s="1"/>
  <c r="F187" i="49"/>
  <c r="H187" i="49"/>
  <c r="J187" i="49"/>
  <c r="N187" i="49"/>
  <c r="Q187" i="49"/>
  <c r="R187" i="49" s="1"/>
  <c r="AB187" i="49"/>
  <c r="AC187" i="49"/>
  <c r="AI187" i="49" s="1"/>
  <c r="AJ187" i="49" s="1"/>
  <c r="AH187" i="49"/>
  <c r="B188" i="49"/>
  <c r="H188" i="49" s="1"/>
  <c r="C188" i="49"/>
  <c r="V188" i="49" s="1"/>
  <c r="Q188" i="49"/>
  <c r="T188" i="49"/>
  <c r="X188" i="49"/>
  <c r="Z188" i="49"/>
  <c r="AB188" i="49"/>
  <c r="AC188" i="49"/>
  <c r="AD188" i="49" s="1"/>
  <c r="B189" i="49"/>
  <c r="C189" i="49"/>
  <c r="V189" i="49" s="1"/>
  <c r="Q189" i="49"/>
  <c r="X189" i="49"/>
  <c r="Z189" i="49"/>
  <c r="AB189" i="49"/>
  <c r="AC189" i="49"/>
  <c r="AD189" i="49" s="1"/>
  <c r="B190" i="49"/>
  <c r="C190" i="49"/>
  <c r="V190" i="49" s="1"/>
  <c r="J190" i="49"/>
  <c r="P190" i="49"/>
  <c r="Q190" i="49"/>
  <c r="T190" i="49"/>
  <c r="X190" i="49"/>
  <c r="AC190" i="49"/>
  <c r="AD190" i="49" s="1"/>
  <c r="B191" i="49"/>
  <c r="L191" i="49" s="1"/>
  <c r="C191" i="49"/>
  <c r="T191" i="49" s="1"/>
  <c r="F191" i="49"/>
  <c r="H191" i="49"/>
  <c r="J191" i="49"/>
  <c r="N191" i="49"/>
  <c r="Q191" i="49"/>
  <c r="R191" i="49" s="1"/>
  <c r="AB191" i="49"/>
  <c r="AC191" i="49"/>
  <c r="AI191" i="49" s="1"/>
  <c r="AJ191" i="49" s="1"/>
  <c r="AH191" i="49"/>
  <c r="B192" i="49"/>
  <c r="H192" i="49" s="1"/>
  <c r="C192" i="49"/>
  <c r="J192" i="49"/>
  <c r="Q192" i="49"/>
  <c r="T192" i="49"/>
  <c r="V192" i="49"/>
  <c r="X192" i="49"/>
  <c r="Z192" i="49"/>
  <c r="AB192" i="49"/>
  <c r="AC192" i="49"/>
  <c r="AI192" i="49" s="1"/>
  <c r="AJ192" i="49" s="1"/>
  <c r="AD192" i="49"/>
  <c r="B193" i="49"/>
  <c r="P193" i="49" s="1"/>
  <c r="C193" i="49"/>
  <c r="V193" i="49" s="1"/>
  <c r="Q193" i="49"/>
  <c r="T193" i="49"/>
  <c r="Z193" i="49"/>
  <c r="AB193" i="49"/>
  <c r="AC193" i="49"/>
  <c r="AD193" i="49" s="1"/>
  <c r="B194" i="49"/>
  <c r="C194" i="49"/>
  <c r="V194" i="49" s="1"/>
  <c r="Q194" i="49"/>
  <c r="T194" i="49"/>
  <c r="X194" i="49"/>
  <c r="AC194" i="49"/>
  <c r="AD194" i="49" s="1"/>
  <c r="B195" i="49"/>
  <c r="L195" i="49" s="1"/>
  <c r="C195" i="49"/>
  <c r="H195" i="49"/>
  <c r="J195" i="49"/>
  <c r="N195" i="49"/>
  <c r="Q195" i="49"/>
  <c r="R195" i="49" s="1"/>
  <c r="AC195" i="49"/>
  <c r="AH195" i="49"/>
  <c r="AI195" i="49"/>
  <c r="AJ195" i="49" s="1"/>
  <c r="B196" i="49"/>
  <c r="C196" i="49"/>
  <c r="T196" i="49" s="1"/>
  <c r="Q196" i="49"/>
  <c r="R196" i="49" s="1"/>
  <c r="V196" i="49"/>
  <c r="X196" i="49"/>
  <c r="Z196" i="49"/>
  <c r="AB196" i="49"/>
  <c r="AC196" i="49"/>
  <c r="AD196" i="49"/>
  <c r="B197" i="49"/>
  <c r="P197" i="49" s="1"/>
  <c r="C197" i="49"/>
  <c r="V197" i="49" s="1"/>
  <c r="F197" i="49"/>
  <c r="L197" i="49"/>
  <c r="N197" i="49"/>
  <c r="Q197" i="49"/>
  <c r="X197" i="49"/>
  <c r="AB197" i="49"/>
  <c r="AC197" i="49"/>
  <c r="AD197" i="49" s="1"/>
  <c r="AH197" i="49"/>
  <c r="B198" i="49"/>
  <c r="C198" i="49"/>
  <c r="Q198" i="49"/>
  <c r="AC198" i="49"/>
  <c r="AD198" i="49" s="1"/>
  <c r="B199" i="49"/>
  <c r="L199" i="49" s="1"/>
  <c r="C199" i="49"/>
  <c r="T199" i="49" s="1"/>
  <c r="F199" i="49"/>
  <c r="H199" i="49"/>
  <c r="J199" i="49"/>
  <c r="N199" i="49"/>
  <c r="Q199" i="49"/>
  <c r="R199" i="49" s="1"/>
  <c r="X199" i="49"/>
  <c r="AC199" i="49"/>
  <c r="AI199" i="49" s="1"/>
  <c r="AJ199" i="49" s="1"/>
  <c r="AH199" i="49"/>
  <c r="B200" i="49"/>
  <c r="C200" i="49"/>
  <c r="T200" i="49" s="1"/>
  <c r="Q200" i="49"/>
  <c r="V200" i="49"/>
  <c r="Z200" i="49"/>
  <c r="AB200" i="49"/>
  <c r="AC200" i="49"/>
  <c r="AD200" i="49" s="1"/>
  <c r="B201" i="49"/>
  <c r="F201" i="49" s="1"/>
  <c r="C201" i="49"/>
  <c r="Q201" i="49"/>
  <c r="AC201" i="49"/>
  <c r="B202" i="49"/>
  <c r="AH202" i="49" s="1"/>
  <c r="C202" i="49"/>
  <c r="X202" i="49" s="1"/>
  <c r="J202" i="49"/>
  <c r="P202" i="49"/>
  <c r="Q202" i="49"/>
  <c r="AC202" i="49"/>
  <c r="AD202" i="49"/>
  <c r="B203" i="49"/>
  <c r="L203" i="49" s="1"/>
  <c r="C203" i="49"/>
  <c r="AB203" i="49" s="1"/>
  <c r="Q203" i="49"/>
  <c r="R203" i="49" s="1"/>
  <c r="V203" i="49"/>
  <c r="X203" i="49"/>
  <c r="AC203" i="49"/>
  <c r="AI203" i="49"/>
  <c r="AJ203" i="49" s="1"/>
  <c r="B204" i="49"/>
  <c r="N204" i="49" s="1"/>
  <c r="C204" i="49"/>
  <c r="Z204" i="49" s="1"/>
  <c r="H204" i="49"/>
  <c r="J204" i="49"/>
  <c r="L204" i="49"/>
  <c r="Q204" i="49"/>
  <c r="T204" i="49"/>
  <c r="X204" i="49"/>
  <c r="AC204" i="49"/>
  <c r="AD204" i="49" s="1"/>
  <c r="AL204" i="49"/>
  <c r="B205" i="49"/>
  <c r="C205" i="49"/>
  <c r="V205" i="49" s="1"/>
  <c r="L205" i="49"/>
  <c r="N205" i="49"/>
  <c r="Q205" i="49"/>
  <c r="Z205" i="49"/>
  <c r="AC205" i="49"/>
  <c r="AD205" i="49" s="1"/>
  <c r="E206" i="49"/>
  <c r="B213" i="49"/>
  <c r="C213" i="49"/>
  <c r="V213" i="49" s="1"/>
  <c r="P213" i="49"/>
  <c r="Q213" i="49"/>
  <c r="AC213" i="49"/>
  <c r="AI213" i="49"/>
  <c r="B214" i="49"/>
  <c r="C214" i="49"/>
  <c r="T214" i="49" s="1"/>
  <c r="F214" i="49"/>
  <c r="H214" i="49"/>
  <c r="Q214" i="49"/>
  <c r="R214" i="49" s="1"/>
  <c r="Z214" i="49"/>
  <c r="AC214" i="49"/>
  <c r="AD214" i="49"/>
  <c r="AI214" i="49"/>
  <c r="AL214" i="49"/>
  <c r="B215" i="49"/>
  <c r="F215" i="49" s="1"/>
  <c r="C215" i="49"/>
  <c r="AB215" i="49" s="1"/>
  <c r="H215" i="49"/>
  <c r="L215" i="49"/>
  <c r="N215" i="49"/>
  <c r="P215" i="49"/>
  <c r="Q215" i="49"/>
  <c r="R215" i="49" s="1"/>
  <c r="T215" i="49"/>
  <c r="V215" i="49"/>
  <c r="X215" i="49"/>
  <c r="Z215" i="49"/>
  <c r="AC215" i="49"/>
  <c r="AI215" i="49" s="1"/>
  <c r="AJ215" i="49" s="1"/>
  <c r="AH215" i="49"/>
  <c r="AL215" i="49"/>
  <c r="B216" i="49"/>
  <c r="F216" i="49" s="1"/>
  <c r="C216" i="49"/>
  <c r="Z216" i="49" s="1"/>
  <c r="H216" i="49"/>
  <c r="L216" i="49"/>
  <c r="N216" i="49"/>
  <c r="P216" i="49"/>
  <c r="Q216" i="49"/>
  <c r="R216" i="49" s="1"/>
  <c r="X216" i="49"/>
  <c r="AB216" i="49"/>
  <c r="AC216" i="49"/>
  <c r="AL216" i="49"/>
  <c r="B217" i="49"/>
  <c r="P217" i="49" s="1"/>
  <c r="C217" i="49"/>
  <c r="V217" i="49" s="1"/>
  <c r="Q217" i="49"/>
  <c r="AB217" i="49"/>
  <c r="AC217" i="49"/>
  <c r="AI217" i="49"/>
  <c r="B218" i="49"/>
  <c r="F218" i="49" s="1"/>
  <c r="C218" i="49"/>
  <c r="T218" i="49" s="1"/>
  <c r="Q218" i="49"/>
  <c r="R218" i="49"/>
  <c r="Z218" i="49"/>
  <c r="AC218" i="49"/>
  <c r="AD218" i="49" s="1"/>
  <c r="B219" i="49"/>
  <c r="P219" i="49" s="1"/>
  <c r="C219" i="49"/>
  <c r="H219" i="49"/>
  <c r="J219" i="49"/>
  <c r="L219" i="49"/>
  <c r="N219" i="49"/>
  <c r="Q219" i="49"/>
  <c r="R219" i="49"/>
  <c r="AC219" i="49"/>
  <c r="AI219" i="49" s="1"/>
  <c r="AJ219" i="49" s="1"/>
  <c r="AL219" i="49"/>
  <c r="B220" i="49"/>
  <c r="C220" i="49"/>
  <c r="T220" i="49" s="1"/>
  <c r="Q220" i="49"/>
  <c r="AI220" i="49" s="1"/>
  <c r="V220" i="49"/>
  <c r="Z220" i="49"/>
  <c r="AB220" i="49"/>
  <c r="AC220" i="49"/>
  <c r="AD220" i="49" s="1"/>
  <c r="B221" i="49"/>
  <c r="C221" i="49"/>
  <c r="Q221" i="49"/>
  <c r="Z221" i="49"/>
  <c r="AB221" i="49"/>
  <c r="AC221" i="49"/>
  <c r="AD221" i="49"/>
  <c r="AI221" i="49"/>
  <c r="B222" i="49"/>
  <c r="F222" i="49"/>
  <c r="H222" i="49"/>
  <c r="J222" i="49"/>
  <c r="N222" i="49"/>
  <c r="Q222" i="49"/>
  <c r="R222" i="49" s="1"/>
  <c r="T222" i="49"/>
  <c r="V222" i="49"/>
  <c r="X222" i="49"/>
  <c r="Z222" i="49"/>
  <c r="AB222" i="49"/>
  <c r="AC222" i="49"/>
  <c r="AD222" i="49" s="1"/>
  <c r="AH222" i="49"/>
  <c r="B223" i="49"/>
  <c r="C223" i="49"/>
  <c r="Z223" i="49" s="1"/>
  <c r="H223" i="49"/>
  <c r="J223" i="49"/>
  <c r="Q223" i="49"/>
  <c r="T223" i="49"/>
  <c r="V223" i="49"/>
  <c r="X223" i="49"/>
  <c r="AB223" i="49"/>
  <c r="AC223" i="49"/>
  <c r="B224" i="49"/>
  <c r="N224" i="49" s="1"/>
  <c r="C224" i="49"/>
  <c r="V224" i="49" s="1"/>
  <c r="Q224" i="49"/>
  <c r="X224" i="49"/>
  <c r="AB224" i="49"/>
  <c r="AC224" i="49"/>
  <c r="AD224" i="49" s="1"/>
  <c r="B225" i="49"/>
  <c r="C225" i="49"/>
  <c r="AB225" i="49" s="1"/>
  <c r="N225" i="49"/>
  <c r="Q225" i="49"/>
  <c r="R225" i="49"/>
  <c r="T225" i="49"/>
  <c r="X225" i="49"/>
  <c r="AC225" i="49"/>
  <c r="AD225" i="49" s="1"/>
  <c r="B226" i="49"/>
  <c r="C226" i="49"/>
  <c r="V226" i="49" s="1"/>
  <c r="Q226" i="49"/>
  <c r="AI226" i="49" s="1"/>
  <c r="T226" i="49"/>
  <c r="Z226" i="49"/>
  <c r="AB226" i="49"/>
  <c r="AC226" i="49"/>
  <c r="AD226" i="49"/>
  <c r="B227" i="49"/>
  <c r="J227" i="49" s="1"/>
  <c r="C227" i="49"/>
  <c r="H227" i="49"/>
  <c r="P227" i="49"/>
  <c r="Q227" i="49"/>
  <c r="R227" i="49" s="1"/>
  <c r="T227" i="49"/>
  <c r="V227" i="49"/>
  <c r="X227" i="49"/>
  <c r="Z227" i="49"/>
  <c r="AB227" i="49"/>
  <c r="AC227" i="49"/>
  <c r="AH227" i="49"/>
  <c r="B228" i="49"/>
  <c r="N228" i="49" s="1"/>
  <c r="C228" i="49"/>
  <c r="J228" i="49"/>
  <c r="Q228" i="49"/>
  <c r="R228" i="49" s="1"/>
  <c r="X228" i="49"/>
  <c r="Z228" i="49"/>
  <c r="AC228" i="49"/>
  <c r="AH228" i="49"/>
  <c r="AL228" i="49"/>
  <c r="B229" i="49"/>
  <c r="F229" i="49" s="1"/>
  <c r="C229" i="49"/>
  <c r="V229" i="49" s="1"/>
  <c r="J229" i="49"/>
  <c r="N229" i="49"/>
  <c r="P229" i="49"/>
  <c r="Q229" i="49"/>
  <c r="R229" i="49" s="1"/>
  <c r="T229" i="49"/>
  <c r="Z229" i="49"/>
  <c r="AC229" i="49"/>
  <c r="AI229" i="49" s="1"/>
  <c r="AJ229" i="49" s="1"/>
  <c r="AH229" i="49"/>
  <c r="AL229" i="49"/>
  <c r="B230" i="49"/>
  <c r="C230" i="49"/>
  <c r="Z230" i="49" s="1"/>
  <c r="L230" i="49"/>
  <c r="Q230" i="49"/>
  <c r="AC230" i="49"/>
  <c r="AD230" i="49" s="1"/>
  <c r="AL230" i="49"/>
  <c r="B231" i="49"/>
  <c r="J231" i="49" s="1"/>
  <c r="C231" i="49"/>
  <c r="X231" i="49" s="1"/>
  <c r="H231" i="49"/>
  <c r="P231" i="49"/>
  <c r="Q231" i="49"/>
  <c r="R231" i="49" s="1"/>
  <c r="T231" i="49"/>
  <c r="V231" i="49"/>
  <c r="AC231" i="49"/>
  <c r="AH231" i="49"/>
  <c r="B232" i="49"/>
  <c r="N232" i="49" s="1"/>
  <c r="C232" i="49"/>
  <c r="AF232" i="49" s="1"/>
  <c r="Q232" i="49"/>
  <c r="AI232" i="49" s="1"/>
  <c r="R232" i="49"/>
  <c r="Z232" i="49"/>
  <c r="AC232" i="49"/>
  <c r="AL232" i="49"/>
  <c r="B233" i="49"/>
  <c r="L233" i="49" s="1"/>
  <c r="C233" i="49"/>
  <c r="T233" i="49" s="1"/>
  <c r="F233" i="49"/>
  <c r="H233" i="49"/>
  <c r="J233" i="49"/>
  <c r="N233" i="49"/>
  <c r="P233" i="49"/>
  <c r="Q233" i="49"/>
  <c r="R233" i="49"/>
  <c r="AC233" i="49"/>
  <c r="AI233" i="49" s="1"/>
  <c r="AJ233" i="49" s="1"/>
  <c r="AH233" i="49"/>
  <c r="AL233" i="49"/>
  <c r="B234" i="49"/>
  <c r="AL234" i="49" s="1"/>
  <c r="C234" i="49"/>
  <c r="Q234" i="49"/>
  <c r="AI234" i="49" s="1"/>
  <c r="Z234" i="49"/>
  <c r="AC234" i="49"/>
  <c r="AF234" i="49"/>
  <c r="B235" i="49"/>
  <c r="J235" i="49" s="1"/>
  <c r="C235" i="49"/>
  <c r="X235" i="49" s="1"/>
  <c r="P235" i="49"/>
  <c r="Q235" i="49"/>
  <c r="R235" i="49"/>
  <c r="T235" i="49"/>
  <c r="V235" i="49"/>
  <c r="AC235" i="49"/>
  <c r="AI235" i="49" s="1"/>
  <c r="B236" i="49"/>
  <c r="C236" i="49"/>
  <c r="Q236" i="49"/>
  <c r="R236" i="49" s="1"/>
  <c r="V236" i="49"/>
  <c r="Z236" i="49"/>
  <c r="AC236" i="49"/>
  <c r="AI236" i="49"/>
  <c r="B237" i="49"/>
  <c r="P237" i="49" s="1"/>
  <c r="C237" i="49"/>
  <c r="H237" i="49"/>
  <c r="J237" i="49"/>
  <c r="L237" i="49"/>
  <c r="N237" i="49"/>
  <c r="Q237" i="49"/>
  <c r="R237" i="49"/>
  <c r="AC237" i="49"/>
  <c r="AH237" i="49"/>
  <c r="AL237" i="49"/>
  <c r="B238" i="49"/>
  <c r="C238" i="49"/>
  <c r="Z238" i="49" s="1"/>
  <c r="P238" i="49"/>
  <c r="Q238" i="49"/>
  <c r="AC238" i="49"/>
  <c r="B239" i="49"/>
  <c r="C239" i="49"/>
  <c r="Q239" i="49"/>
  <c r="T239" i="49"/>
  <c r="V239" i="49"/>
  <c r="AC239" i="49"/>
  <c r="AI239" i="49" s="1"/>
  <c r="B240" i="49"/>
  <c r="N240" i="49" s="1"/>
  <c r="C240" i="49"/>
  <c r="H240" i="49"/>
  <c r="L240" i="49"/>
  <c r="Q240" i="49"/>
  <c r="R240" i="49" s="1"/>
  <c r="V240" i="49"/>
  <c r="X240" i="49"/>
  <c r="Z240" i="49"/>
  <c r="AC240" i="49"/>
  <c r="AI240" i="49" s="1"/>
  <c r="AJ240" i="49" s="1"/>
  <c r="AL240" i="49"/>
  <c r="B241" i="49"/>
  <c r="F241" i="49" s="1"/>
  <c r="C241" i="49"/>
  <c r="H241" i="49"/>
  <c r="L241" i="49"/>
  <c r="N241" i="49"/>
  <c r="P241" i="49"/>
  <c r="Q241" i="49"/>
  <c r="R241" i="49" s="1"/>
  <c r="T241" i="49"/>
  <c r="V241" i="49"/>
  <c r="X241" i="49"/>
  <c r="Z241" i="49"/>
  <c r="AB241" i="49"/>
  <c r="AC241" i="49"/>
  <c r="AH241" i="49"/>
  <c r="B242" i="49"/>
  <c r="C242" i="49"/>
  <c r="Q242" i="49"/>
  <c r="Z242" i="49"/>
  <c r="AC242" i="49"/>
  <c r="B243" i="49"/>
  <c r="C243" i="49"/>
  <c r="Q243" i="49"/>
  <c r="T243" i="49"/>
  <c r="V243" i="49"/>
  <c r="AC243" i="49"/>
  <c r="B244" i="49"/>
  <c r="N244" i="49" s="1"/>
  <c r="C244" i="49"/>
  <c r="H244" i="49"/>
  <c r="L244" i="49"/>
  <c r="Q244" i="49"/>
  <c r="R244" i="49" s="1"/>
  <c r="V244" i="49"/>
  <c r="X244" i="49"/>
  <c r="Z244" i="49"/>
  <c r="AC244" i="49"/>
  <c r="AI244" i="49" s="1"/>
  <c r="AJ244" i="49" s="1"/>
  <c r="AH244" i="49"/>
  <c r="AL244" i="49"/>
  <c r="B245" i="49"/>
  <c r="F245" i="49" s="1"/>
  <c r="C245" i="49"/>
  <c r="H245" i="49"/>
  <c r="L245" i="49"/>
  <c r="N245" i="49"/>
  <c r="P245" i="49"/>
  <c r="Q245" i="49"/>
  <c r="R245" i="49" s="1"/>
  <c r="T245" i="49"/>
  <c r="V245" i="49"/>
  <c r="X245" i="49"/>
  <c r="Z245" i="49"/>
  <c r="AB245" i="49"/>
  <c r="AC245" i="49"/>
  <c r="AH245" i="49"/>
  <c r="B246" i="49"/>
  <c r="C246" i="49"/>
  <c r="Q246" i="49"/>
  <c r="AI246" i="49" s="1"/>
  <c r="AC246" i="49"/>
  <c r="AD246" i="49" s="1"/>
  <c r="E247" i="49"/>
  <c r="G247" i="49"/>
  <c r="I247" i="49"/>
  <c r="K247" i="49"/>
  <c r="M247" i="49"/>
  <c r="O247" i="49"/>
  <c r="S247" i="49"/>
  <c r="U247" i="49"/>
  <c r="W247" i="49"/>
  <c r="Y247" i="49"/>
  <c r="AA247" i="49"/>
  <c r="AE247" i="49"/>
  <c r="AG247" i="49"/>
  <c r="AK247" i="49"/>
  <c r="B254" i="49"/>
  <c r="F254" i="49" s="1"/>
  <c r="C254" i="49"/>
  <c r="L254" i="49"/>
  <c r="P254" i="49"/>
  <c r="Q254" i="49"/>
  <c r="R254" i="49" s="1"/>
  <c r="Z254" i="49"/>
  <c r="AC254" i="49"/>
  <c r="AL254" i="49"/>
  <c r="B255" i="49"/>
  <c r="C255" i="49"/>
  <c r="Z255" i="49" s="1"/>
  <c r="H255" i="49"/>
  <c r="J255" i="49"/>
  <c r="Q255" i="49"/>
  <c r="R255" i="49" s="1"/>
  <c r="AB255" i="49"/>
  <c r="AC255" i="49"/>
  <c r="AD255" i="49"/>
  <c r="AI255" i="49"/>
  <c r="B256" i="49"/>
  <c r="P256" i="49" s="1"/>
  <c r="C256" i="49"/>
  <c r="X256" i="49" s="1"/>
  <c r="N256" i="49"/>
  <c r="Q256" i="49"/>
  <c r="T256" i="49"/>
  <c r="V256" i="49"/>
  <c r="Z256" i="49"/>
  <c r="AC256" i="49"/>
  <c r="AD256" i="49"/>
  <c r="AL256" i="49"/>
  <c r="B257" i="49"/>
  <c r="J257" i="49" s="1"/>
  <c r="C257" i="49"/>
  <c r="T257" i="49" s="1"/>
  <c r="Q257" i="49"/>
  <c r="X257" i="49"/>
  <c r="AB257" i="49"/>
  <c r="AC257" i="49"/>
  <c r="AD257" i="49" s="1"/>
  <c r="B258" i="49"/>
  <c r="H258" i="49" s="1"/>
  <c r="C258" i="49"/>
  <c r="T258" i="49" s="1"/>
  <c r="N258" i="49"/>
  <c r="Q258" i="49"/>
  <c r="AI258" i="49" s="1"/>
  <c r="AJ258" i="49" s="1"/>
  <c r="AB258" i="49"/>
  <c r="AC258" i="49"/>
  <c r="AH258" i="49"/>
  <c r="B259" i="49"/>
  <c r="J259" i="49" s="1"/>
  <c r="C259" i="49"/>
  <c r="Z259" i="49" s="1"/>
  <c r="H259" i="49"/>
  <c r="Q259" i="49"/>
  <c r="AC259" i="49"/>
  <c r="B260" i="49"/>
  <c r="P260" i="49" s="1"/>
  <c r="C260" i="49"/>
  <c r="AD260" i="49" s="1"/>
  <c r="Q260" i="49"/>
  <c r="R260" i="49" s="1"/>
  <c r="V260" i="49"/>
  <c r="X260" i="49"/>
  <c r="Z260" i="49"/>
  <c r="AB260" i="49"/>
  <c r="AC260" i="49"/>
  <c r="AH260" i="49"/>
  <c r="B261" i="49"/>
  <c r="J261" i="49" s="1"/>
  <c r="C261" i="49"/>
  <c r="T261" i="49" s="1"/>
  <c r="Q261" i="49"/>
  <c r="V261" i="49"/>
  <c r="Z261" i="49"/>
  <c r="AB261" i="49"/>
  <c r="AC261" i="49"/>
  <c r="B262" i="49"/>
  <c r="H262" i="49" s="1"/>
  <c r="C262" i="49"/>
  <c r="J262" i="49"/>
  <c r="P262" i="49"/>
  <c r="Q262" i="49"/>
  <c r="AI262" i="49" s="1"/>
  <c r="AJ262" i="49" s="1"/>
  <c r="T262" i="49"/>
  <c r="AB262" i="49"/>
  <c r="AC262" i="49"/>
  <c r="AD262" i="49" s="1"/>
  <c r="AF262" i="49"/>
  <c r="B263" i="49"/>
  <c r="Q263" i="49"/>
  <c r="T263" i="49"/>
  <c r="V263" i="49"/>
  <c r="X263" i="49"/>
  <c r="Z263" i="49"/>
  <c r="AB263" i="49"/>
  <c r="AC263" i="49"/>
  <c r="AD263" i="49" s="1"/>
  <c r="B264" i="49"/>
  <c r="F264" i="49" s="1"/>
  <c r="C264" i="49"/>
  <c r="T264" i="49" s="1"/>
  <c r="N264" i="49"/>
  <c r="Q264" i="49"/>
  <c r="R264" i="49" s="1"/>
  <c r="AC264" i="49"/>
  <c r="AL264" i="49"/>
  <c r="B265" i="49"/>
  <c r="AL265" i="49" s="1"/>
  <c r="C265" i="49"/>
  <c r="Z265" i="49" s="1"/>
  <c r="L265" i="49"/>
  <c r="Q265" i="49"/>
  <c r="AI265" i="49" s="1"/>
  <c r="AC265" i="49"/>
  <c r="AF265" i="49"/>
  <c r="B266" i="49"/>
  <c r="J266" i="49" s="1"/>
  <c r="C266" i="49"/>
  <c r="X266" i="49" s="1"/>
  <c r="F266" i="49"/>
  <c r="H266" i="49"/>
  <c r="L266" i="49"/>
  <c r="P266" i="49"/>
  <c r="Q266" i="49"/>
  <c r="R266" i="49" s="1"/>
  <c r="T266" i="49"/>
  <c r="Z266" i="49"/>
  <c r="AC266" i="49"/>
  <c r="AH266" i="49"/>
  <c r="AL266" i="49"/>
  <c r="B267" i="49"/>
  <c r="C267" i="49"/>
  <c r="Z267" i="49" s="1"/>
  <c r="F267" i="49"/>
  <c r="H267" i="49"/>
  <c r="J267" i="49"/>
  <c r="L267" i="49"/>
  <c r="N267" i="49"/>
  <c r="P267" i="49"/>
  <c r="Q267" i="49"/>
  <c r="R267" i="49"/>
  <c r="X267" i="49"/>
  <c r="AC267" i="49"/>
  <c r="AD267" i="49" s="1"/>
  <c r="AH267" i="49"/>
  <c r="AL267" i="49"/>
  <c r="B268" i="49"/>
  <c r="F268" i="49" s="1"/>
  <c r="C268" i="49"/>
  <c r="T268" i="49" s="1"/>
  <c r="H268" i="49"/>
  <c r="J268" i="49"/>
  <c r="L268" i="49"/>
  <c r="N268" i="49"/>
  <c r="P268" i="49"/>
  <c r="Q268" i="49"/>
  <c r="R268" i="49" s="1"/>
  <c r="V268" i="49"/>
  <c r="AB268" i="49"/>
  <c r="AC268" i="49"/>
  <c r="AI268" i="49"/>
  <c r="AJ268" i="49" s="1"/>
  <c r="AL268" i="49"/>
  <c r="B269" i="49"/>
  <c r="AL269" i="49" s="1"/>
  <c r="C269" i="49"/>
  <c r="Z269" i="49" s="1"/>
  <c r="Q269" i="49"/>
  <c r="AC269" i="49"/>
  <c r="B270" i="49"/>
  <c r="J270" i="49" s="1"/>
  <c r="C270" i="49"/>
  <c r="X270" i="49" s="1"/>
  <c r="Q270" i="49"/>
  <c r="R270" i="49" s="1"/>
  <c r="V270" i="49"/>
  <c r="Z270" i="49"/>
  <c r="AC270" i="49"/>
  <c r="B271" i="49"/>
  <c r="P271" i="49" s="1"/>
  <c r="C271" i="49"/>
  <c r="H271" i="49"/>
  <c r="J271" i="49"/>
  <c r="L271" i="49"/>
  <c r="N271" i="49"/>
  <c r="Q271" i="49"/>
  <c r="R271" i="49"/>
  <c r="AC271" i="49"/>
  <c r="AH271" i="49"/>
  <c r="AL271" i="49"/>
  <c r="B272" i="49"/>
  <c r="F272" i="49" s="1"/>
  <c r="C272" i="49"/>
  <c r="J272" i="49"/>
  <c r="N272" i="49"/>
  <c r="P272" i="49"/>
  <c r="Q272" i="49"/>
  <c r="R272" i="49"/>
  <c r="V272" i="49"/>
  <c r="AB272" i="49"/>
  <c r="AC272" i="49"/>
  <c r="AD272" i="49" s="1"/>
  <c r="B273" i="49"/>
  <c r="H273" i="49" s="1"/>
  <c r="C273" i="49"/>
  <c r="V273" i="49" s="1"/>
  <c r="Q273" i="49"/>
  <c r="AI273" i="49" s="1"/>
  <c r="AC273" i="49"/>
  <c r="AD273" i="49"/>
  <c r="AL273" i="49"/>
  <c r="B274" i="49"/>
  <c r="J274" i="49" s="1"/>
  <c r="C274" i="49"/>
  <c r="X274" i="49" s="1"/>
  <c r="P274" i="49"/>
  <c r="Q274" i="49"/>
  <c r="T274" i="49"/>
  <c r="V274" i="49"/>
  <c r="Z274" i="49"/>
  <c r="AC274" i="49"/>
  <c r="AD274" i="49" s="1"/>
  <c r="AL274" i="49"/>
  <c r="B275" i="49"/>
  <c r="L275" i="49" s="1"/>
  <c r="C275" i="49"/>
  <c r="X275" i="49" s="1"/>
  <c r="F275" i="49"/>
  <c r="H275" i="49"/>
  <c r="J275" i="49"/>
  <c r="N275" i="49"/>
  <c r="P275" i="49"/>
  <c r="Q275" i="49"/>
  <c r="R275" i="49"/>
  <c r="AC275" i="49"/>
  <c r="AH275" i="49"/>
  <c r="AL275" i="49"/>
  <c r="B276" i="49"/>
  <c r="F276" i="49" s="1"/>
  <c r="C276" i="49"/>
  <c r="H276" i="49"/>
  <c r="J276" i="49"/>
  <c r="L276" i="49"/>
  <c r="N276" i="49"/>
  <c r="P276" i="49"/>
  <c r="Q276" i="49"/>
  <c r="R276" i="49" s="1"/>
  <c r="V276" i="49"/>
  <c r="AB276" i="49"/>
  <c r="AC276" i="49"/>
  <c r="AF276" i="49"/>
  <c r="AI276" i="49"/>
  <c r="AJ276" i="49" s="1"/>
  <c r="AL276" i="49"/>
  <c r="B277" i="49"/>
  <c r="C277" i="49"/>
  <c r="Q277" i="49"/>
  <c r="AC277" i="49"/>
  <c r="B278" i="49"/>
  <c r="J278" i="49" s="1"/>
  <c r="C278" i="49"/>
  <c r="X278" i="49" s="1"/>
  <c r="P278" i="49"/>
  <c r="Q278" i="49"/>
  <c r="T278" i="49"/>
  <c r="V278" i="49"/>
  <c r="Z278" i="49"/>
  <c r="AC278" i="49"/>
  <c r="AD278" i="49" s="1"/>
  <c r="AL278" i="49"/>
  <c r="B279" i="49"/>
  <c r="L279" i="49" s="1"/>
  <c r="C279" i="49"/>
  <c r="F279" i="49"/>
  <c r="H279" i="49"/>
  <c r="J279" i="49"/>
  <c r="N279" i="49"/>
  <c r="P279" i="49"/>
  <c r="Q279" i="49"/>
  <c r="R279" i="49"/>
  <c r="AC279" i="49"/>
  <c r="AH279" i="49"/>
  <c r="AL279" i="49"/>
  <c r="B280" i="49"/>
  <c r="F280" i="49" s="1"/>
  <c r="C280" i="49"/>
  <c r="H280" i="49"/>
  <c r="J280" i="49"/>
  <c r="L280" i="49"/>
  <c r="P280" i="49"/>
  <c r="Q280" i="49"/>
  <c r="V280" i="49"/>
  <c r="AC280" i="49"/>
  <c r="B281" i="49"/>
  <c r="L281" i="49" s="1"/>
  <c r="C281" i="49"/>
  <c r="Q281" i="49"/>
  <c r="AC281" i="49"/>
  <c r="AF281" i="49"/>
  <c r="B282" i="49"/>
  <c r="C282" i="49"/>
  <c r="AB282" i="49" s="1"/>
  <c r="Q282" i="49"/>
  <c r="V282" i="49"/>
  <c r="X282" i="49"/>
  <c r="AC282" i="49"/>
  <c r="B283" i="49"/>
  <c r="C283" i="49"/>
  <c r="T283" i="49" s="1"/>
  <c r="F283" i="49"/>
  <c r="Q283" i="49"/>
  <c r="R283" i="49" s="1"/>
  <c r="AC283" i="49"/>
  <c r="B284" i="49"/>
  <c r="F284" i="49" s="1"/>
  <c r="C284" i="49"/>
  <c r="AB284" i="49" s="1"/>
  <c r="J284" i="49"/>
  <c r="P284" i="49"/>
  <c r="Q284" i="49"/>
  <c r="R284" i="49" s="1"/>
  <c r="X284" i="49"/>
  <c r="AC284" i="49"/>
  <c r="AD284" i="49" s="1"/>
  <c r="B285" i="49"/>
  <c r="H285" i="49" s="1"/>
  <c r="C285" i="49"/>
  <c r="Q285" i="49"/>
  <c r="V285" i="49"/>
  <c r="AC285" i="49"/>
  <c r="AD285" i="49"/>
  <c r="AL285" i="49"/>
  <c r="B286" i="49"/>
  <c r="F286" i="49" s="1"/>
  <c r="C286" i="49"/>
  <c r="AB286" i="49" s="1"/>
  <c r="Q286" i="49"/>
  <c r="AI286" i="49" s="1"/>
  <c r="X286" i="49"/>
  <c r="AC286" i="49"/>
  <c r="AD286" i="49" s="1"/>
  <c r="B287" i="49"/>
  <c r="C287" i="49"/>
  <c r="V287" i="49" s="1"/>
  <c r="F287" i="49"/>
  <c r="H287" i="49"/>
  <c r="J287" i="49"/>
  <c r="L287" i="49"/>
  <c r="N287" i="49"/>
  <c r="P287" i="49"/>
  <c r="Q287" i="49"/>
  <c r="R287" i="49"/>
  <c r="T287" i="49"/>
  <c r="AC287" i="49"/>
  <c r="AF287" i="49" s="1"/>
  <c r="AH287" i="49"/>
  <c r="AL287" i="49"/>
  <c r="E288" i="49"/>
  <c r="B296" i="49"/>
  <c r="L296" i="49" s="1"/>
  <c r="C296" i="49"/>
  <c r="J296" i="49"/>
  <c r="Q296" i="49"/>
  <c r="T296" i="49"/>
  <c r="V296" i="49"/>
  <c r="X296" i="49"/>
  <c r="Z296" i="49"/>
  <c r="AB296" i="49"/>
  <c r="AC296" i="49"/>
  <c r="AI296" i="49" s="1"/>
  <c r="AD296" i="49"/>
  <c r="B297" i="49"/>
  <c r="C297" i="49"/>
  <c r="V297" i="49" s="1"/>
  <c r="Q297" i="49"/>
  <c r="R297" i="49" s="1"/>
  <c r="X297" i="49"/>
  <c r="Z297" i="49"/>
  <c r="AC297" i="49"/>
  <c r="B298" i="49"/>
  <c r="AF298" i="49" s="1"/>
  <c r="C298" i="49"/>
  <c r="T298" i="49" s="1"/>
  <c r="Q298" i="49"/>
  <c r="R298" i="49" s="1"/>
  <c r="X298" i="49"/>
  <c r="AC298" i="49"/>
  <c r="AD298" i="49" s="1"/>
  <c r="B299" i="49"/>
  <c r="L299" i="49" s="1"/>
  <c r="C299" i="49"/>
  <c r="F299" i="49"/>
  <c r="H299" i="49"/>
  <c r="J299" i="49"/>
  <c r="N299" i="49"/>
  <c r="Q299" i="49"/>
  <c r="AI299" i="49" s="1"/>
  <c r="AJ299" i="49" s="1"/>
  <c r="R299" i="49"/>
  <c r="AC299" i="49"/>
  <c r="AF299" i="49"/>
  <c r="AH299" i="49"/>
  <c r="B300" i="49"/>
  <c r="C300" i="49"/>
  <c r="Q300" i="49"/>
  <c r="V300" i="49"/>
  <c r="Z300" i="49"/>
  <c r="AB300" i="49"/>
  <c r="AC300" i="49"/>
  <c r="AI300" i="49" s="1"/>
  <c r="AJ300" i="49" s="1"/>
  <c r="B301" i="49"/>
  <c r="F301" i="49" s="1"/>
  <c r="C301" i="49"/>
  <c r="L301" i="49"/>
  <c r="N301" i="49"/>
  <c r="P301" i="49"/>
  <c r="Q301" i="49"/>
  <c r="R301" i="49" s="1"/>
  <c r="Z301" i="49"/>
  <c r="AC301" i="49"/>
  <c r="AD301" i="49" s="1"/>
  <c r="AH301" i="49"/>
  <c r="AL301" i="49"/>
  <c r="B302" i="49"/>
  <c r="P302" i="49" s="1"/>
  <c r="C302" i="49"/>
  <c r="T302" i="49" s="1"/>
  <c r="Q302" i="49"/>
  <c r="R302" i="49" s="1"/>
  <c r="X302" i="49"/>
  <c r="AC302" i="49"/>
  <c r="AD302" i="49" s="1"/>
  <c r="B303" i="49"/>
  <c r="N303" i="49" s="1"/>
  <c r="C303" i="49"/>
  <c r="Q303" i="49"/>
  <c r="R303" i="49"/>
  <c r="AC303" i="49"/>
  <c r="B304" i="49"/>
  <c r="L304" i="49" s="1"/>
  <c r="C304" i="49"/>
  <c r="AB304" i="49" s="1"/>
  <c r="J304" i="49"/>
  <c r="Q304" i="49"/>
  <c r="R304" i="49" s="1"/>
  <c r="AC304" i="49"/>
  <c r="AD304" i="49"/>
  <c r="AI304" i="49"/>
  <c r="AJ304" i="49" s="1"/>
  <c r="B305" i="49"/>
  <c r="F305" i="49" s="1"/>
  <c r="H305" i="49"/>
  <c r="Q305" i="49"/>
  <c r="R305" i="49" s="1"/>
  <c r="T305" i="49"/>
  <c r="V305" i="49"/>
  <c r="X305" i="49"/>
  <c r="Z305" i="49"/>
  <c r="AB305" i="49"/>
  <c r="AC305" i="49"/>
  <c r="AD305" i="49" s="1"/>
  <c r="B306" i="49"/>
  <c r="C306" i="49"/>
  <c r="T306" i="49" s="1"/>
  <c r="Q306" i="49"/>
  <c r="AC306" i="49"/>
  <c r="AD306" i="49" s="1"/>
  <c r="B307" i="49"/>
  <c r="F307" i="49" s="1"/>
  <c r="C307" i="49"/>
  <c r="AB307" i="49" s="1"/>
  <c r="J307" i="49"/>
  <c r="N307" i="49"/>
  <c r="P307" i="49"/>
  <c r="Q307" i="49"/>
  <c r="R307" i="49"/>
  <c r="X307" i="49"/>
  <c r="AC307" i="49"/>
  <c r="AH307" i="49"/>
  <c r="AL307" i="49"/>
  <c r="B308" i="49"/>
  <c r="F308" i="49" s="1"/>
  <c r="C308" i="49"/>
  <c r="AB308" i="49" s="1"/>
  <c r="H308" i="49"/>
  <c r="J308" i="49"/>
  <c r="L308" i="49"/>
  <c r="N308" i="49"/>
  <c r="P308" i="49"/>
  <c r="Q308" i="49"/>
  <c r="R308" i="49" s="1"/>
  <c r="X308" i="49"/>
  <c r="Z308" i="49"/>
  <c r="AC308" i="49"/>
  <c r="AF308" i="49"/>
  <c r="AH308" i="49"/>
  <c r="AL308" i="49"/>
  <c r="B309" i="49"/>
  <c r="H309" i="49" s="1"/>
  <c r="C309" i="49"/>
  <c r="T309" i="49" s="1"/>
  <c r="N309" i="49"/>
  <c r="Q309" i="49"/>
  <c r="R309" i="49" s="1"/>
  <c r="V309" i="49"/>
  <c r="AB309" i="49"/>
  <c r="AC309" i="49"/>
  <c r="AD309" i="49" s="1"/>
  <c r="B310" i="49"/>
  <c r="C310" i="49"/>
  <c r="T310" i="49" s="1"/>
  <c r="Q310" i="49"/>
  <c r="AC310" i="49"/>
  <c r="AD310" i="49"/>
  <c r="B311" i="49"/>
  <c r="L311" i="49" s="1"/>
  <c r="C311" i="49"/>
  <c r="AB311" i="49" s="1"/>
  <c r="P311" i="49"/>
  <c r="Q311" i="49"/>
  <c r="R311" i="49" s="1"/>
  <c r="T311" i="49"/>
  <c r="Z311" i="49"/>
  <c r="AC311" i="49"/>
  <c r="AH311" i="49"/>
  <c r="B312" i="49"/>
  <c r="F312" i="49" s="1"/>
  <c r="C312" i="49"/>
  <c r="AB312" i="49" s="1"/>
  <c r="J312" i="49"/>
  <c r="N312" i="49"/>
  <c r="P312" i="49"/>
  <c r="Q312" i="49"/>
  <c r="R312" i="49"/>
  <c r="X312" i="49"/>
  <c r="Z312" i="49"/>
  <c r="AC312" i="49"/>
  <c r="AD312" i="49" s="1"/>
  <c r="AH312" i="49"/>
  <c r="AL312" i="49"/>
  <c r="B313" i="49"/>
  <c r="H313" i="49" s="1"/>
  <c r="C313" i="49"/>
  <c r="T313" i="49" s="1"/>
  <c r="P313" i="49"/>
  <c r="Q313" i="49"/>
  <c r="V313" i="49"/>
  <c r="AB313" i="49"/>
  <c r="AC313" i="49"/>
  <c r="B314" i="49"/>
  <c r="C314" i="49"/>
  <c r="T314" i="49" s="1"/>
  <c r="Q314" i="49"/>
  <c r="AC314" i="49"/>
  <c r="AD314" i="49" s="1"/>
  <c r="B315" i="49"/>
  <c r="C315" i="49"/>
  <c r="N315" i="49"/>
  <c r="Q315" i="49"/>
  <c r="AI315" i="49" s="1"/>
  <c r="AJ315" i="49" s="1"/>
  <c r="R315" i="49"/>
  <c r="AC315" i="49"/>
  <c r="AD315" i="49" s="1"/>
  <c r="AL315" i="49"/>
  <c r="B316" i="49"/>
  <c r="F316" i="49" s="1"/>
  <c r="C316" i="49"/>
  <c r="AB316" i="49" s="1"/>
  <c r="J316" i="49"/>
  <c r="N316" i="49"/>
  <c r="P316" i="49"/>
  <c r="Q316" i="49"/>
  <c r="R316" i="49"/>
  <c r="AC316" i="49"/>
  <c r="AD316" i="49" s="1"/>
  <c r="AH316" i="49"/>
  <c r="AL316" i="49"/>
  <c r="B317" i="49"/>
  <c r="F317" i="49" s="1"/>
  <c r="C317" i="49"/>
  <c r="T317" i="49" s="1"/>
  <c r="P317" i="49"/>
  <c r="Q317" i="49"/>
  <c r="AC317" i="49"/>
  <c r="B318" i="49"/>
  <c r="C318" i="49"/>
  <c r="T318" i="49" s="1"/>
  <c r="Q318" i="49"/>
  <c r="AC318" i="49"/>
  <c r="AD318" i="49" s="1"/>
  <c r="B319" i="49"/>
  <c r="P319" i="49" s="1"/>
  <c r="C319" i="49"/>
  <c r="H319" i="49"/>
  <c r="Q319" i="49"/>
  <c r="R319" i="49"/>
  <c r="T319" i="49"/>
  <c r="X319" i="49"/>
  <c r="AC319" i="49"/>
  <c r="AI319" i="49" s="1"/>
  <c r="AJ319" i="49" s="1"/>
  <c r="AH319" i="49"/>
  <c r="AL319" i="49"/>
  <c r="B320" i="49"/>
  <c r="C320" i="49"/>
  <c r="AB320" i="49" s="1"/>
  <c r="F320" i="49"/>
  <c r="L320" i="49"/>
  <c r="P320" i="49"/>
  <c r="Q320" i="49"/>
  <c r="R320" i="49" s="1"/>
  <c r="X320" i="49"/>
  <c r="AC320" i="49"/>
  <c r="AF320" i="49"/>
  <c r="AL320" i="49"/>
  <c r="B321" i="49"/>
  <c r="C321" i="49"/>
  <c r="T321" i="49" s="1"/>
  <c r="H321" i="49"/>
  <c r="Q321" i="49"/>
  <c r="AB321" i="49"/>
  <c r="AC321" i="49"/>
  <c r="AD321" i="49" s="1"/>
  <c r="B322" i="49"/>
  <c r="C322" i="49"/>
  <c r="T322" i="49" s="1"/>
  <c r="Q322" i="49"/>
  <c r="AC322" i="49"/>
  <c r="AD322" i="49"/>
  <c r="B323" i="49"/>
  <c r="N323" i="49" s="1"/>
  <c r="C323" i="49"/>
  <c r="F323" i="49"/>
  <c r="H323" i="49"/>
  <c r="J323" i="49"/>
  <c r="P323" i="49"/>
  <c r="Q323" i="49"/>
  <c r="R323" i="49" s="1"/>
  <c r="T323" i="49"/>
  <c r="V323" i="49"/>
  <c r="Z323" i="49"/>
  <c r="AC323" i="49"/>
  <c r="AH323" i="49"/>
  <c r="AL323" i="49"/>
  <c r="B324" i="49"/>
  <c r="C324" i="49"/>
  <c r="H324" i="49"/>
  <c r="Q324" i="49"/>
  <c r="R324" i="49" s="1"/>
  <c r="AC324" i="49"/>
  <c r="AH324" i="49"/>
  <c r="B325" i="49"/>
  <c r="C325" i="49"/>
  <c r="AB325" i="49" s="1"/>
  <c r="Q325" i="49"/>
  <c r="AC325" i="49"/>
  <c r="B326" i="49"/>
  <c r="C326" i="49"/>
  <c r="T326" i="49" s="1"/>
  <c r="Q326" i="49"/>
  <c r="AC326" i="49"/>
  <c r="B327" i="49"/>
  <c r="L327" i="49" s="1"/>
  <c r="C327" i="49"/>
  <c r="F327" i="49"/>
  <c r="H327" i="49"/>
  <c r="J327" i="49"/>
  <c r="N327" i="49"/>
  <c r="P327" i="49"/>
  <c r="Q327" i="49"/>
  <c r="R327" i="49"/>
  <c r="T327" i="49"/>
  <c r="X327" i="49"/>
  <c r="AC327" i="49"/>
  <c r="AI327" i="49" s="1"/>
  <c r="AJ327" i="49" s="1"/>
  <c r="AH327" i="49"/>
  <c r="AL327" i="49"/>
  <c r="B328" i="49"/>
  <c r="AH328" i="49" s="1"/>
  <c r="C328" i="49"/>
  <c r="AB328" i="49" s="1"/>
  <c r="Q328" i="49"/>
  <c r="R328" i="49"/>
  <c r="X328" i="49"/>
  <c r="Z328" i="49"/>
  <c r="AC328" i="49"/>
  <c r="B329" i="49"/>
  <c r="C329" i="49"/>
  <c r="N329" i="49"/>
  <c r="Q329" i="49"/>
  <c r="R329" i="49"/>
  <c r="AB329" i="49"/>
  <c r="AC329" i="49"/>
  <c r="E330" i="49"/>
  <c r="G330" i="49"/>
  <c r="I330" i="49"/>
  <c r="K330" i="49"/>
  <c r="M330" i="49"/>
  <c r="O330" i="49"/>
  <c r="S330" i="49"/>
  <c r="U330" i="49"/>
  <c r="W330" i="49"/>
  <c r="Y330" i="49"/>
  <c r="AA330" i="49"/>
  <c r="AE330" i="49"/>
  <c r="AG330" i="49"/>
  <c r="AK330" i="49"/>
  <c r="B337" i="49"/>
  <c r="C337" i="49"/>
  <c r="T337" i="49" s="1"/>
  <c r="Q337" i="49"/>
  <c r="AC337" i="49"/>
  <c r="B338" i="49"/>
  <c r="C338" i="49"/>
  <c r="T338" i="49" s="1"/>
  <c r="F338" i="49"/>
  <c r="H338" i="49"/>
  <c r="N338" i="49"/>
  <c r="Q338" i="49"/>
  <c r="AC338" i="49"/>
  <c r="AI338" i="49" s="1"/>
  <c r="AJ338" i="49" s="1"/>
  <c r="B339" i="49"/>
  <c r="C339" i="49"/>
  <c r="V339" i="49" s="1"/>
  <c r="H339" i="49"/>
  <c r="Q339" i="49"/>
  <c r="T339" i="49"/>
  <c r="X339" i="49"/>
  <c r="Z339" i="49"/>
  <c r="AB339" i="49"/>
  <c r="AC339" i="49"/>
  <c r="B340" i="49"/>
  <c r="C340" i="49"/>
  <c r="F340" i="49"/>
  <c r="L340" i="49"/>
  <c r="Q340" i="49"/>
  <c r="T340" i="49"/>
  <c r="V340" i="49"/>
  <c r="X340" i="49"/>
  <c r="Z340" i="49"/>
  <c r="AB340" i="49"/>
  <c r="AC340" i="49"/>
  <c r="AD340" i="49" s="1"/>
  <c r="B341" i="49"/>
  <c r="P341" i="49" s="1"/>
  <c r="C341" i="49"/>
  <c r="T341" i="49" s="1"/>
  <c r="Q341" i="49"/>
  <c r="X341" i="49"/>
  <c r="AC341" i="49"/>
  <c r="AD341" i="49" s="1"/>
  <c r="B342" i="49"/>
  <c r="C342" i="49"/>
  <c r="AF342" i="49" s="1"/>
  <c r="Q342" i="49"/>
  <c r="R342" i="49" s="1"/>
  <c r="AC342" i="49"/>
  <c r="B343" i="49"/>
  <c r="L343" i="49" s="1"/>
  <c r="C343" i="49"/>
  <c r="X343" i="49" s="1"/>
  <c r="H343" i="49"/>
  <c r="J343" i="49"/>
  <c r="Q343" i="49"/>
  <c r="R343" i="49" s="1"/>
  <c r="AC343" i="49"/>
  <c r="AI343" i="49"/>
  <c r="AJ343" i="49" s="1"/>
  <c r="B344" i="49"/>
  <c r="C344" i="49"/>
  <c r="V344" i="49" s="1"/>
  <c r="F344" i="49"/>
  <c r="L344" i="49"/>
  <c r="N344" i="49"/>
  <c r="P344" i="49"/>
  <c r="Q344" i="49"/>
  <c r="R344" i="49" s="1"/>
  <c r="T344" i="49"/>
  <c r="X344" i="49"/>
  <c r="Z344" i="49"/>
  <c r="AC344" i="49"/>
  <c r="AD344" i="49" s="1"/>
  <c r="AH344" i="49"/>
  <c r="AL344" i="49"/>
  <c r="B345" i="49"/>
  <c r="P345" i="49" s="1"/>
  <c r="C345" i="49"/>
  <c r="T345" i="49" s="1"/>
  <c r="Q345" i="49"/>
  <c r="X345" i="49"/>
  <c r="AC345" i="49"/>
  <c r="AD345" i="49" s="1"/>
  <c r="B346" i="49"/>
  <c r="F346" i="49" s="1"/>
  <c r="H346" i="49"/>
  <c r="J346" i="49"/>
  <c r="Q346" i="49"/>
  <c r="R346" i="49" s="1"/>
  <c r="T346" i="49"/>
  <c r="V346" i="49"/>
  <c r="X346" i="49"/>
  <c r="Z346" i="49"/>
  <c r="AB346" i="49"/>
  <c r="AC346" i="49"/>
  <c r="AD346" i="49" s="1"/>
  <c r="B347" i="49"/>
  <c r="C347" i="49"/>
  <c r="X347" i="49" s="1"/>
  <c r="Q347" i="49"/>
  <c r="AC347" i="49"/>
  <c r="B348" i="49"/>
  <c r="P348" i="49" s="1"/>
  <c r="C348" i="49"/>
  <c r="N348" i="49"/>
  <c r="Q348" i="49"/>
  <c r="V348" i="49"/>
  <c r="AC348" i="49"/>
  <c r="B349" i="49"/>
  <c r="C349" i="49"/>
  <c r="AD349" i="49" s="1"/>
  <c r="Q349" i="49"/>
  <c r="AI349" i="49" s="1"/>
  <c r="AC349" i="49"/>
  <c r="AF349" i="49"/>
  <c r="B350" i="49"/>
  <c r="C350" i="49"/>
  <c r="F350" i="49"/>
  <c r="H350" i="49"/>
  <c r="J350" i="49"/>
  <c r="L350" i="49"/>
  <c r="N350" i="49"/>
  <c r="P350" i="49"/>
  <c r="Q350" i="49"/>
  <c r="R350" i="49"/>
  <c r="T350" i="49"/>
  <c r="AC350" i="49"/>
  <c r="AH350" i="49"/>
  <c r="AI350" i="49"/>
  <c r="AJ350" i="49" s="1"/>
  <c r="AL350" i="49"/>
  <c r="B351" i="49"/>
  <c r="C351" i="49"/>
  <c r="Q351" i="49"/>
  <c r="AC351" i="49"/>
  <c r="AH351" i="49"/>
  <c r="AL351" i="49"/>
  <c r="B352" i="49"/>
  <c r="P352" i="49" s="1"/>
  <c r="C352" i="49"/>
  <c r="T352" i="49" s="1"/>
  <c r="Q352" i="49"/>
  <c r="V352" i="49"/>
  <c r="AB352" i="49"/>
  <c r="AC352" i="49"/>
  <c r="B353" i="49"/>
  <c r="C353" i="49"/>
  <c r="Q353" i="49"/>
  <c r="AC353" i="49"/>
  <c r="B354" i="49"/>
  <c r="N354" i="49" s="1"/>
  <c r="C354" i="49"/>
  <c r="F354" i="49"/>
  <c r="H354" i="49"/>
  <c r="J354" i="49"/>
  <c r="P354" i="49"/>
  <c r="Q354" i="49"/>
  <c r="Z354" i="49"/>
  <c r="AC354" i="49"/>
  <c r="AD354" i="49" s="1"/>
  <c r="AH354" i="49"/>
  <c r="AL354" i="49"/>
  <c r="B355" i="49"/>
  <c r="L355" i="49" s="1"/>
  <c r="C355" i="49"/>
  <c r="Z355" i="49" s="1"/>
  <c r="F355" i="49"/>
  <c r="H355" i="49"/>
  <c r="J355" i="49"/>
  <c r="N355" i="49"/>
  <c r="P355" i="49"/>
  <c r="Q355" i="49"/>
  <c r="R355" i="49"/>
  <c r="X355" i="49"/>
  <c r="AC355" i="49"/>
  <c r="AH355" i="49"/>
  <c r="AL355" i="49"/>
  <c r="B356" i="49"/>
  <c r="F356" i="49" s="1"/>
  <c r="C356" i="49"/>
  <c r="AB356" i="49" s="1"/>
  <c r="H356" i="49"/>
  <c r="N356" i="49"/>
  <c r="P356" i="49"/>
  <c r="Q356" i="49"/>
  <c r="AC356" i="49"/>
  <c r="B357" i="49"/>
  <c r="C357" i="49"/>
  <c r="AD357" i="49" s="1"/>
  <c r="Q357" i="49"/>
  <c r="AC357" i="49"/>
  <c r="B358" i="49"/>
  <c r="C358" i="49"/>
  <c r="AB358" i="49" s="1"/>
  <c r="F358" i="49"/>
  <c r="H358" i="49"/>
  <c r="J358" i="49"/>
  <c r="L358" i="49"/>
  <c r="N358" i="49"/>
  <c r="P358" i="49"/>
  <c r="Q358" i="49"/>
  <c r="R358" i="49"/>
  <c r="T358" i="49"/>
  <c r="X358" i="49"/>
  <c r="Z358" i="49"/>
  <c r="AC358" i="49"/>
  <c r="AH358" i="49"/>
  <c r="AL358" i="49"/>
  <c r="B359" i="49"/>
  <c r="C359" i="49"/>
  <c r="AB359" i="49" s="1"/>
  <c r="F359" i="49"/>
  <c r="H359" i="49"/>
  <c r="J359" i="49"/>
  <c r="L359" i="49"/>
  <c r="Q359" i="49"/>
  <c r="R359" i="49" s="1"/>
  <c r="X359" i="49"/>
  <c r="Z359" i="49"/>
  <c r="AC359" i="49"/>
  <c r="AD359" i="49" s="1"/>
  <c r="AF359" i="49"/>
  <c r="B360" i="49"/>
  <c r="F360" i="49" s="1"/>
  <c r="C360" i="49"/>
  <c r="T360" i="49" s="1"/>
  <c r="H360" i="49"/>
  <c r="Q360" i="49"/>
  <c r="AB360" i="49"/>
  <c r="AC360" i="49"/>
  <c r="B361" i="49"/>
  <c r="C361" i="49"/>
  <c r="AF361" i="49" s="1"/>
  <c r="Q361" i="49"/>
  <c r="AI361" i="49" s="1"/>
  <c r="AC361" i="49"/>
  <c r="AD361" i="49" s="1"/>
  <c r="B362" i="49"/>
  <c r="N362" i="49" s="1"/>
  <c r="C362" i="49"/>
  <c r="H362" i="49"/>
  <c r="J362" i="49"/>
  <c r="L362" i="49"/>
  <c r="P362" i="49"/>
  <c r="Q362" i="49"/>
  <c r="R362" i="49"/>
  <c r="T362" i="49"/>
  <c r="X362" i="49"/>
  <c r="Z362" i="49"/>
  <c r="AC362" i="49"/>
  <c r="AH362" i="49"/>
  <c r="B363" i="49"/>
  <c r="C363" i="49"/>
  <c r="Q363" i="49"/>
  <c r="AC363" i="49"/>
  <c r="AD363" i="49" s="1"/>
  <c r="B364" i="49"/>
  <c r="F364" i="49" s="1"/>
  <c r="C364" i="49"/>
  <c r="H364" i="49"/>
  <c r="N364" i="49"/>
  <c r="P364" i="49"/>
  <c r="Q364" i="49"/>
  <c r="R364" i="49" s="1"/>
  <c r="AC364" i="49"/>
  <c r="AI364" i="49"/>
  <c r="B365" i="49"/>
  <c r="F365" i="49" s="1"/>
  <c r="C365" i="49"/>
  <c r="AD365" i="49" s="1"/>
  <c r="Q365" i="49"/>
  <c r="R365" i="49" s="1"/>
  <c r="AC365" i="49"/>
  <c r="AL365" i="49"/>
  <c r="B366" i="49"/>
  <c r="C366" i="49"/>
  <c r="AB366" i="49" s="1"/>
  <c r="F366" i="49"/>
  <c r="H366" i="49"/>
  <c r="J366" i="49"/>
  <c r="Q366" i="49"/>
  <c r="R366" i="49" s="1"/>
  <c r="T366" i="49"/>
  <c r="V366" i="49"/>
  <c r="X366" i="49"/>
  <c r="Z366" i="49"/>
  <c r="AC366" i="49"/>
  <c r="AI366" i="49" s="1"/>
  <c r="AJ366" i="49" s="1"/>
  <c r="B367" i="49"/>
  <c r="L367" i="49" s="1"/>
  <c r="C367" i="49"/>
  <c r="X367" i="49" s="1"/>
  <c r="F367" i="49"/>
  <c r="H367" i="49"/>
  <c r="J367" i="49"/>
  <c r="N367" i="49"/>
  <c r="P367" i="49"/>
  <c r="Q367" i="49"/>
  <c r="R367" i="49"/>
  <c r="AC367" i="49"/>
  <c r="AH367" i="49"/>
  <c r="AL367" i="49"/>
  <c r="B368" i="49"/>
  <c r="H368" i="49" s="1"/>
  <c r="C368" i="49"/>
  <c r="V368" i="49" s="1"/>
  <c r="N368" i="49"/>
  <c r="P368" i="49"/>
  <c r="Q368" i="49"/>
  <c r="AC368" i="49"/>
  <c r="AD368" i="49" s="1"/>
  <c r="AF368" i="49"/>
  <c r="B369" i="49"/>
  <c r="F369" i="49" s="1"/>
  <c r="C369" i="49"/>
  <c r="T369" i="49" s="1"/>
  <c r="Q369" i="49"/>
  <c r="AC369" i="49"/>
  <c r="AL369" i="49"/>
  <c r="B370" i="49"/>
  <c r="N370" i="49" s="1"/>
  <c r="C370" i="49"/>
  <c r="AB370" i="49" s="1"/>
  <c r="Q370" i="49"/>
  <c r="T370" i="49"/>
  <c r="V370" i="49"/>
  <c r="AC370" i="49"/>
  <c r="AI370" i="49"/>
  <c r="AJ370" i="49"/>
  <c r="E371" i="49"/>
  <c r="P363" i="49" l="1"/>
  <c r="F363" i="49"/>
  <c r="F351" i="49"/>
  <c r="H351" i="49"/>
  <c r="L351" i="49"/>
  <c r="Z350" i="49"/>
  <c r="AB350" i="49"/>
  <c r="Z347" i="49"/>
  <c r="J347" i="49"/>
  <c r="L347" i="49"/>
  <c r="P347" i="49"/>
  <c r="AL347" i="49"/>
  <c r="AD343" i="49"/>
  <c r="L342" i="49"/>
  <c r="F342" i="49"/>
  <c r="AH342" i="49"/>
  <c r="H342" i="49"/>
  <c r="N342" i="49"/>
  <c r="F325" i="49"/>
  <c r="H325" i="49"/>
  <c r="P325" i="49"/>
  <c r="AB324" i="49"/>
  <c r="X324" i="49"/>
  <c r="AF324" i="49"/>
  <c r="AD116" i="49"/>
  <c r="AF116" i="49"/>
  <c r="P370" i="49"/>
  <c r="AD351" i="49"/>
  <c r="AI346" i="49"/>
  <c r="AJ346" i="49" s="1"/>
  <c r="AL342" i="49"/>
  <c r="F324" i="49"/>
  <c r="J324" i="49"/>
  <c r="L324" i="49"/>
  <c r="P324" i="49"/>
  <c r="AL324" i="49"/>
  <c r="J282" i="49"/>
  <c r="F282" i="49"/>
  <c r="H282" i="49"/>
  <c r="L282" i="49"/>
  <c r="AH282" i="49"/>
  <c r="P282" i="49"/>
  <c r="AL282" i="49"/>
  <c r="AI280" i="49"/>
  <c r="AJ280" i="49" s="1"/>
  <c r="R280" i="49"/>
  <c r="H221" i="49"/>
  <c r="L221" i="49"/>
  <c r="AF221" i="49"/>
  <c r="N221" i="49"/>
  <c r="P221" i="49"/>
  <c r="AL221" i="49"/>
  <c r="F220" i="49"/>
  <c r="H220" i="49"/>
  <c r="J220" i="49"/>
  <c r="L220" i="49"/>
  <c r="N220" i="49"/>
  <c r="AF220" i="49"/>
  <c r="P220" i="49"/>
  <c r="AL220" i="49"/>
  <c r="V201" i="49"/>
  <c r="T201" i="49"/>
  <c r="X201" i="49"/>
  <c r="Z201" i="49"/>
  <c r="AB201" i="49"/>
  <c r="AI119" i="49"/>
  <c r="AJ119" i="49" s="1"/>
  <c r="R119" i="49"/>
  <c r="H68" i="49"/>
  <c r="J68" i="49"/>
  <c r="AH68" i="49"/>
  <c r="L68" i="49"/>
  <c r="N68" i="49"/>
  <c r="P68" i="49"/>
  <c r="AL68" i="49"/>
  <c r="F68" i="49"/>
  <c r="R363" i="49"/>
  <c r="AB354" i="49"/>
  <c r="T354" i="49"/>
  <c r="R351" i="49"/>
  <c r="R347" i="49"/>
  <c r="AB343" i="49"/>
  <c r="AF340" i="49"/>
  <c r="N340" i="49"/>
  <c r="AL340" i="49"/>
  <c r="AD325" i="49"/>
  <c r="F321" i="49"/>
  <c r="N321" i="49"/>
  <c r="P321" i="49"/>
  <c r="AD307" i="49"/>
  <c r="AI307" i="49"/>
  <c r="AJ307" i="49" s="1"/>
  <c r="X279" i="49"/>
  <c r="Z279" i="49"/>
  <c r="AF279" i="49"/>
  <c r="J243" i="49"/>
  <c r="F243" i="49"/>
  <c r="H243" i="49"/>
  <c r="AF243" i="49"/>
  <c r="N243" i="49"/>
  <c r="AH243" i="49"/>
  <c r="P243" i="49"/>
  <c r="R243" i="49"/>
  <c r="AB219" i="49"/>
  <c r="V219" i="49"/>
  <c r="X219" i="49"/>
  <c r="Z219" i="49"/>
  <c r="T219" i="49"/>
  <c r="AI196" i="49"/>
  <c r="AI159" i="49"/>
  <c r="AJ159" i="49" s="1"/>
  <c r="AD159" i="49"/>
  <c r="L370" i="49"/>
  <c r="N366" i="49"/>
  <c r="P366" i="49"/>
  <c r="AH366" i="49"/>
  <c r="T364" i="49"/>
  <c r="AB364" i="49"/>
  <c r="Z370" i="49"/>
  <c r="J370" i="49"/>
  <c r="V369" i="49"/>
  <c r="AI368" i="49"/>
  <c r="AD364" i="49"/>
  <c r="L363" i="49"/>
  <c r="AB362" i="49"/>
  <c r="V362" i="49"/>
  <c r="AD355" i="49"/>
  <c r="X354" i="49"/>
  <c r="H348" i="49"/>
  <c r="T342" i="49"/>
  <c r="AD339" i="49"/>
  <c r="AI339" i="49"/>
  <c r="AJ339" i="49" s="1"/>
  <c r="L339" i="49"/>
  <c r="J339" i="49"/>
  <c r="L338" i="49"/>
  <c r="J338" i="49"/>
  <c r="R338" i="49"/>
  <c r="AH338" i="49"/>
  <c r="T329" i="49"/>
  <c r="V329" i="49"/>
  <c r="N328" i="49"/>
  <c r="AB327" i="49"/>
  <c r="V327" i="49"/>
  <c r="Z327" i="49"/>
  <c r="Z324" i="49"/>
  <c r="AI323" i="49"/>
  <c r="AJ323" i="49" s="1"/>
  <c r="AB315" i="49"/>
  <c r="T315" i="49"/>
  <c r="V315" i="49"/>
  <c r="X315" i="49"/>
  <c r="Z315" i="49"/>
  <c r="AI303" i="49"/>
  <c r="AJ303" i="49" s="1"/>
  <c r="AD300" i="49"/>
  <c r="T300" i="49"/>
  <c r="X300" i="49"/>
  <c r="P298" i="49"/>
  <c r="AF297" i="49"/>
  <c r="F297" i="49"/>
  <c r="L297" i="49"/>
  <c r="N297" i="49"/>
  <c r="AH297" i="49"/>
  <c r="P297" i="49"/>
  <c r="AL297" i="49"/>
  <c r="H283" i="49"/>
  <c r="AH283" i="49"/>
  <c r="J283" i="49"/>
  <c r="AL283" i="49"/>
  <c r="L283" i="49"/>
  <c r="N283" i="49"/>
  <c r="P283" i="49"/>
  <c r="L246" i="49"/>
  <c r="AF246" i="49"/>
  <c r="AL246" i="49"/>
  <c r="AI223" i="49"/>
  <c r="AD223" i="49"/>
  <c r="T356" i="49"/>
  <c r="V356" i="49"/>
  <c r="Z369" i="49"/>
  <c r="N363" i="49"/>
  <c r="X370" i="49"/>
  <c r="H370" i="49"/>
  <c r="AL366" i="49"/>
  <c r="V364" i="49"/>
  <c r="AL363" i="49"/>
  <c r="J363" i="49"/>
  <c r="R360" i="49"/>
  <c r="N359" i="49"/>
  <c r="AH359" i="49"/>
  <c r="P359" i="49"/>
  <c r="AL359" i="49"/>
  <c r="V354" i="49"/>
  <c r="P351" i="49"/>
  <c r="AD350" i="49"/>
  <c r="T348" i="49"/>
  <c r="AB348" i="49"/>
  <c r="N347" i="49"/>
  <c r="N346" i="49"/>
  <c r="L346" i="49"/>
  <c r="P346" i="49"/>
  <c r="AH346" i="49"/>
  <c r="AL346" i="49"/>
  <c r="F329" i="49"/>
  <c r="H329" i="49"/>
  <c r="P329" i="49"/>
  <c r="H328" i="49"/>
  <c r="R325" i="49"/>
  <c r="H320" i="49"/>
  <c r="J320" i="49"/>
  <c r="N320" i="49"/>
  <c r="AH320" i="49"/>
  <c r="F315" i="49"/>
  <c r="H315" i="49"/>
  <c r="J315" i="49"/>
  <c r="L315" i="49"/>
  <c r="P315" i="49"/>
  <c r="AH315" i="49"/>
  <c r="AI311" i="49"/>
  <c r="AJ311" i="49" s="1"/>
  <c r="V301" i="49"/>
  <c r="T301" i="49"/>
  <c r="X301" i="49"/>
  <c r="AB301" i="49"/>
  <c r="L300" i="49"/>
  <c r="H300" i="49"/>
  <c r="J300" i="49"/>
  <c r="R285" i="49"/>
  <c r="R281" i="49"/>
  <c r="AI281" i="49"/>
  <c r="AJ281" i="49" s="1"/>
  <c r="V237" i="49"/>
  <c r="X237" i="49"/>
  <c r="Z237" i="49"/>
  <c r="AB237" i="49"/>
  <c r="T237" i="49"/>
  <c r="N236" i="49"/>
  <c r="H236" i="49"/>
  <c r="AF236" i="49"/>
  <c r="J236" i="49"/>
  <c r="AH236" i="49"/>
  <c r="L236" i="49"/>
  <c r="AJ236" i="49"/>
  <c r="AL236" i="49"/>
  <c r="J226" i="49"/>
  <c r="AF226" i="49"/>
  <c r="AL226" i="49"/>
  <c r="AF195" i="49"/>
  <c r="T195" i="49"/>
  <c r="T177" i="49"/>
  <c r="V177" i="49"/>
  <c r="Z177" i="49"/>
  <c r="AD177" i="49"/>
  <c r="N132" i="49"/>
  <c r="AH132" i="49"/>
  <c r="L132" i="49"/>
  <c r="F132" i="49"/>
  <c r="H132" i="49"/>
  <c r="J132" i="49"/>
  <c r="AL132" i="49"/>
  <c r="R370" i="49"/>
  <c r="AH370" i="49"/>
  <c r="F370" i="49"/>
  <c r="AI369" i="49"/>
  <c r="R369" i="49"/>
  <c r="L366" i="49"/>
  <c r="Z365" i="49"/>
  <c r="AH363" i="49"/>
  <c r="H363" i="49"/>
  <c r="P360" i="49"/>
  <c r="AB355" i="49"/>
  <c r="AF355" i="49"/>
  <c r="R354" i="49"/>
  <c r="AI354" i="49"/>
  <c r="AJ354" i="49" s="1"/>
  <c r="N351" i="49"/>
  <c r="X350" i="49"/>
  <c r="H347" i="49"/>
  <c r="AI342" i="49"/>
  <c r="AJ342" i="49" s="1"/>
  <c r="AD326" i="49"/>
  <c r="AB317" i="49"/>
  <c r="AL311" i="49"/>
  <c r="F311" i="49"/>
  <c r="H311" i="49"/>
  <c r="J311" i="49"/>
  <c r="N311" i="49"/>
  <c r="L285" i="49"/>
  <c r="V281" i="49"/>
  <c r="Z281" i="49"/>
  <c r="AD281" i="49"/>
  <c r="AI277" i="49"/>
  <c r="AD277" i="49"/>
  <c r="X271" i="49"/>
  <c r="Z271" i="49"/>
  <c r="AI259" i="49"/>
  <c r="AD259" i="49"/>
  <c r="J239" i="49"/>
  <c r="F239" i="49"/>
  <c r="H239" i="49"/>
  <c r="AH239" i="49"/>
  <c r="N239" i="49"/>
  <c r="P239" i="49"/>
  <c r="R239" i="49"/>
  <c r="AL370" i="49"/>
  <c r="AD369" i="49"/>
  <c r="T365" i="49"/>
  <c r="AF363" i="49"/>
  <c r="Z363" i="49"/>
  <c r="X363" i="49"/>
  <c r="N360" i="49"/>
  <c r="AI357" i="49"/>
  <c r="F352" i="49"/>
  <c r="H352" i="49"/>
  <c r="N352" i="49"/>
  <c r="J351" i="49"/>
  <c r="V350" i="49"/>
  <c r="AH347" i="49"/>
  <c r="F347" i="49"/>
  <c r="J342" i="49"/>
  <c r="AH340" i="49"/>
  <c r="P340" i="49"/>
  <c r="F328" i="49"/>
  <c r="J328" i="49"/>
  <c r="L328" i="49"/>
  <c r="P328" i="49"/>
  <c r="AL328" i="49"/>
  <c r="N325" i="49"/>
  <c r="N324" i="49"/>
  <c r="AB323" i="49"/>
  <c r="X323" i="49"/>
  <c r="AB319" i="49"/>
  <c r="V319" i="49"/>
  <c r="Z319" i="49"/>
  <c r="V317" i="49"/>
  <c r="L303" i="49"/>
  <c r="AF303" i="49"/>
  <c r="F303" i="49"/>
  <c r="AH303" i="49"/>
  <c r="H303" i="49"/>
  <c r="J303" i="49"/>
  <c r="AC330" i="49"/>
  <c r="AB280" i="49"/>
  <c r="AF280" i="49"/>
  <c r="R220" i="49"/>
  <c r="AD201" i="49"/>
  <c r="V198" i="49"/>
  <c r="T198" i="49"/>
  <c r="X198" i="49"/>
  <c r="P189" i="49"/>
  <c r="F189" i="49"/>
  <c r="L189" i="49"/>
  <c r="N189" i="49"/>
  <c r="AH189" i="49"/>
  <c r="AL189" i="49"/>
  <c r="AD358" i="49"/>
  <c r="AI358" i="49"/>
  <c r="AJ358" i="49" s="1"/>
  <c r="AB351" i="49"/>
  <c r="X351" i="49"/>
  <c r="Z351" i="49"/>
  <c r="AF351" i="49"/>
  <c r="AB347" i="49"/>
  <c r="AF347" i="49"/>
  <c r="T343" i="49"/>
  <c r="V343" i="49"/>
  <c r="Z343" i="49"/>
  <c r="T325" i="49"/>
  <c r="V325" i="49"/>
  <c r="R321" i="49"/>
  <c r="N319" i="49"/>
  <c r="F319" i="49"/>
  <c r="J319" i="49"/>
  <c r="L319" i="49"/>
  <c r="T304" i="49"/>
  <c r="V304" i="49"/>
  <c r="X304" i="49"/>
  <c r="Z304" i="49"/>
  <c r="R282" i="49"/>
  <c r="L242" i="49"/>
  <c r="P242" i="49"/>
  <c r="AL242" i="49"/>
  <c r="AJ220" i="49"/>
  <c r="AB195" i="49"/>
  <c r="P185" i="49"/>
  <c r="F185" i="49"/>
  <c r="L185" i="49"/>
  <c r="N185" i="49"/>
  <c r="AH185" i="49"/>
  <c r="AL185" i="49"/>
  <c r="Z149" i="49"/>
  <c r="T149" i="49"/>
  <c r="V149" i="49"/>
  <c r="X149" i="49"/>
  <c r="AB149" i="49"/>
  <c r="AD149" i="49"/>
  <c r="V146" i="49"/>
  <c r="T146" i="49"/>
  <c r="AB146" i="49"/>
  <c r="F362" i="49"/>
  <c r="V358" i="49"/>
  <c r="R352" i="49"/>
  <c r="AB344" i="49"/>
  <c r="V321" i="49"/>
  <c r="R317" i="49"/>
  <c r="AF316" i="49"/>
  <c r="L316" i="49"/>
  <c r="R313" i="49"/>
  <c r="AF312" i="49"/>
  <c r="L312" i="49"/>
  <c r="AD311" i="49"/>
  <c r="P309" i="49"/>
  <c r="AD308" i="49"/>
  <c r="Z307" i="49"/>
  <c r="L307" i="49"/>
  <c r="H304" i="49"/>
  <c r="T297" i="49"/>
  <c r="Z287" i="49"/>
  <c r="Z286" i="49"/>
  <c r="AI285" i="49"/>
  <c r="AF285" i="49"/>
  <c r="N284" i="49"/>
  <c r="T282" i="49"/>
  <c r="H281" i="49"/>
  <c r="R278" i="49"/>
  <c r="R274" i="49"/>
  <c r="AL272" i="49"/>
  <c r="L272" i="49"/>
  <c r="F271" i="49"/>
  <c r="T270" i="49"/>
  <c r="AF269" i="49"/>
  <c r="V266" i="49"/>
  <c r="P264" i="49"/>
  <c r="AH262" i="49"/>
  <c r="N262" i="49"/>
  <c r="X261" i="49"/>
  <c r="AL260" i="49"/>
  <c r="T260" i="49"/>
  <c r="P258" i="49"/>
  <c r="Z257" i="49"/>
  <c r="AH256" i="49"/>
  <c r="R256" i="49"/>
  <c r="N254" i="49"/>
  <c r="J245" i="49"/>
  <c r="AF244" i="49"/>
  <c r="J244" i="49"/>
  <c r="J241" i="49"/>
  <c r="AH240" i="49"/>
  <c r="J240" i="49"/>
  <c r="AF238" i="49"/>
  <c r="F237" i="49"/>
  <c r="X232" i="49"/>
  <c r="AI231" i="49"/>
  <c r="N231" i="49"/>
  <c r="AI230" i="49"/>
  <c r="AB229" i="49"/>
  <c r="L229" i="49"/>
  <c r="AI228" i="49"/>
  <c r="AJ228" i="49" s="1"/>
  <c r="L228" i="49"/>
  <c r="N227" i="49"/>
  <c r="AI225" i="49"/>
  <c r="AJ225" i="49" s="1"/>
  <c r="Z224" i="49"/>
  <c r="F219" i="49"/>
  <c r="AD217" i="49"/>
  <c r="J216" i="49"/>
  <c r="J215" i="49"/>
  <c r="AB205" i="49"/>
  <c r="V204" i="49"/>
  <c r="AF202" i="49"/>
  <c r="X200" i="49"/>
  <c r="Z197" i="49"/>
  <c r="F195" i="49"/>
  <c r="X193" i="49"/>
  <c r="R192" i="49"/>
  <c r="AF191" i="49"/>
  <c r="X184" i="49"/>
  <c r="AJ183" i="49"/>
  <c r="N183" i="49"/>
  <c r="AF181" i="49"/>
  <c r="N181" i="49"/>
  <c r="AD180" i="49"/>
  <c r="N180" i="49"/>
  <c r="Z178" i="49"/>
  <c r="J177" i="49"/>
  <c r="AD176" i="49"/>
  <c r="P176" i="49"/>
  <c r="T174" i="49"/>
  <c r="X164" i="49"/>
  <c r="P162" i="49"/>
  <c r="AB161" i="49"/>
  <c r="N160" i="49"/>
  <c r="T157" i="49"/>
  <c r="AH156" i="49"/>
  <c r="AI154" i="49"/>
  <c r="V153" i="49"/>
  <c r="AL152" i="49"/>
  <c r="R152" i="49"/>
  <c r="V150" i="49"/>
  <c r="AB150" i="49"/>
  <c r="T145" i="49"/>
  <c r="P140" i="49"/>
  <c r="J140" i="49"/>
  <c r="AH140" i="49"/>
  <c r="L136" i="49"/>
  <c r="N110" i="49"/>
  <c r="L110" i="49"/>
  <c r="J110" i="49"/>
  <c r="Z104" i="49"/>
  <c r="T104" i="49"/>
  <c r="V104" i="49"/>
  <c r="AB104" i="49"/>
  <c r="AF72" i="49"/>
  <c r="AF70" i="49"/>
  <c r="AI353" i="49"/>
  <c r="AJ353" i="49" s="1"/>
  <c r="R348" i="49"/>
  <c r="R339" i="49"/>
  <c r="AD337" i="49"/>
  <c r="AF328" i="49"/>
  <c r="AD327" i="49"/>
  <c r="AD320" i="49"/>
  <c r="AD319" i="49"/>
  <c r="N317" i="49"/>
  <c r="Z316" i="49"/>
  <c r="H316" i="49"/>
  <c r="N313" i="49"/>
  <c r="H312" i="49"/>
  <c r="X311" i="49"/>
  <c r="V307" i="49"/>
  <c r="H307" i="49"/>
  <c r="P305" i="49"/>
  <c r="AF301" i="49"/>
  <c r="H296" i="49"/>
  <c r="V286" i="49"/>
  <c r="AL284" i="49"/>
  <c r="H284" i="49"/>
  <c r="AI278" i="49"/>
  <c r="L278" i="49"/>
  <c r="AI274" i="49"/>
  <c r="AJ274" i="49" s="1"/>
  <c r="L274" i="49"/>
  <c r="H272" i="49"/>
  <c r="P270" i="49"/>
  <c r="AD265" i="49"/>
  <c r="AH264" i="49"/>
  <c r="L264" i="49"/>
  <c r="F262" i="49"/>
  <c r="N260" i="49"/>
  <c r="AB259" i="49"/>
  <c r="AF258" i="49"/>
  <c r="J258" i="49"/>
  <c r="V257" i="49"/>
  <c r="L256" i="49"/>
  <c r="X255" i="49"/>
  <c r="AI254" i="49"/>
  <c r="AL245" i="49"/>
  <c r="F244" i="49"/>
  <c r="AL241" i="49"/>
  <c r="F240" i="49"/>
  <c r="AD238" i="49"/>
  <c r="N235" i="49"/>
  <c r="AB233" i="49"/>
  <c r="AJ232" i="49"/>
  <c r="F231" i="49"/>
  <c r="X229" i="49"/>
  <c r="H229" i="49"/>
  <c r="AF228" i="49"/>
  <c r="H228" i="49"/>
  <c r="F227" i="49"/>
  <c r="T224" i="49"/>
  <c r="AD213" i="49"/>
  <c r="X205" i="49"/>
  <c r="AI204" i="49"/>
  <c r="AH203" i="49"/>
  <c r="N203" i="49"/>
  <c r="T197" i="49"/>
  <c r="AL193" i="49"/>
  <c r="R193" i="49"/>
  <c r="AI188" i="49"/>
  <c r="AJ184" i="49"/>
  <c r="AH183" i="49"/>
  <c r="H183" i="49"/>
  <c r="J181" i="49"/>
  <c r="X180" i="49"/>
  <c r="J180" i="49"/>
  <c r="T178" i="49"/>
  <c r="Z176" i="49"/>
  <c r="L176" i="49"/>
  <c r="AD173" i="49"/>
  <c r="N173" i="49"/>
  <c r="AD172" i="49"/>
  <c r="AH162" i="49"/>
  <c r="F162" i="49"/>
  <c r="Z160" i="49"/>
  <c r="J160" i="49"/>
  <c r="X159" i="49"/>
  <c r="AF158" i="49"/>
  <c r="N157" i="49"/>
  <c r="L156" i="49"/>
  <c r="AF154" i="49"/>
  <c r="AH152" i="49"/>
  <c r="N152" i="49"/>
  <c r="H146" i="49"/>
  <c r="N146" i="49"/>
  <c r="AD144" i="49"/>
  <c r="V144" i="49"/>
  <c r="AI140" i="49"/>
  <c r="AJ140" i="49" s="1"/>
  <c r="V139" i="49"/>
  <c r="AD133" i="49"/>
  <c r="X113" i="49"/>
  <c r="T113" i="49"/>
  <c r="Z113" i="49"/>
  <c r="AB113" i="49"/>
  <c r="P80" i="49"/>
  <c r="F80" i="49"/>
  <c r="H80" i="49"/>
  <c r="AH80" i="49"/>
  <c r="L80" i="49"/>
  <c r="N80" i="49"/>
  <c r="Z65" i="49"/>
  <c r="AB65" i="49"/>
  <c r="AL362" i="49"/>
  <c r="V360" i="49"/>
  <c r="R356" i="49"/>
  <c r="L354" i="49"/>
  <c r="AD353" i="49"/>
  <c r="AD347" i="49"/>
  <c r="AF344" i="49"/>
  <c r="R340" i="49"/>
  <c r="X337" i="49"/>
  <c r="AD328" i="49"/>
  <c r="AD324" i="49"/>
  <c r="AD323" i="49"/>
  <c r="L323" i="49"/>
  <c r="Z320" i="49"/>
  <c r="H317" i="49"/>
  <c r="X316" i="49"/>
  <c r="V311" i="49"/>
  <c r="T307" i="49"/>
  <c r="N305" i="49"/>
  <c r="R300" i="49"/>
  <c r="T286" i="49"/>
  <c r="AB285" i="49"/>
  <c r="AL280" i="49"/>
  <c r="N280" i="49"/>
  <c r="AH278" i="49"/>
  <c r="H278" i="49"/>
  <c r="AH274" i="49"/>
  <c r="H274" i="49"/>
  <c r="AL270" i="49"/>
  <c r="L270" i="49"/>
  <c r="AI264" i="49"/>
  <c r="AJ264" i="49" s="1"/>
  <c r="J264" i="49"/>
  <c r="L260" i="49"/>
  <c r="X259" i="49"/>
  <c r="AD258" i="49"/>
  <c r="F258" i="49"/>
  <c r="AB256" i="49"/>
  <c r="F256" i="49"/>
  <c r="V255" i="49"/>
  <c r="AD254" i="49"/>
  <c r="AI245" i="49"/>
  <c r="AJ245" i="49" s="1"/>
  <c r="AI241" i="49"/>
  <c r="AJ241" i="49" s="1"/>
  <c r="AI237" i="49"/>
  <c r="AJ237" i="49" s="1"/>
  <c r="AH235" i="49"/>
  <c r="H235" i="49"/>
  <c r="L234" i="49"/>
  <c r="Z233" i="49"/>
  <c r="L232" i="49"/>
  <c r="X226" i="49"/>
  <c r="AH219" i="49"/>
  <c r="AL218" i="49"/>
  <c r="H218" i="49"/>
  <c r="AB213" i="49"/>
  <c r="T205" i="49"/>
  <c r="AF203" i="49"/>
  <c r="J203" i="49"/>
  <c r="AI200" i="49"/>
  <c r="R200" i="49"/>
  <c r="AL197" i="49"/>
  <c r="R197" i="49"/>
  <c r="AH193" i="49"/>
  <c r="N193" i="49"/>
  <c r="T189" i="49"/>
  <c r="T185" i="49"/>
  <c r="AI184" i="49"/>
  <c r="R184" i="49"/>
  <c r="F183" i="49"/>
  <c r="F181" i="49"/>
  <c r="V180" i="49"/>
  <c r="H180" i="49"/>
  <c r="AL176" i="49"/>
  <c r="X176" i="49"/>
  <c r="J176" i="49"/>
  <c r="Z175" i="49"/>
  <c r="AF174" i="49"/>
  <c r="Z172" i="49"/>
  <c r="X160" i="49"/>
  <c r="H160" i="49"/>
  <c r="L157" i="49"/>
  <c r="AB156" i="49"/>
  <c r="J156" i="49"/>
  <c r="F154" i="49"/>
  <c r="P154" i="49"/>
  <c r="L152" i="49"/>
  <c r="P148" i="49"/>
  <c r="L148" i="49"/>
  <c r="X144" i="49"/>
  <c r="P144" i="49"/>
  <c r="F144" i="49"/>
  <c r="AL144" i="49"/>
  <c r="N144" i="49"/>
  <c r="V142" i="49"/>
  <c r="AB142" i="49"/>
  <c r="AF140" i="49"/>
  <c r="T139" i="49"/>
  <c r="AI138" i="49"/>
  <c r="R138" i="49"/>
  <c r="AD137" i="49"/>
  <c r="AI136" i="49"/>
  <c r="AJ136" i="49" s="1"/>
  <c r="AB133" i="49"/>
  <c r="N122" i="49"/>
  <c r="L122" i="49"/>
  <c r="V115" i="49"/>
  <c r="AB115" i="49"/>
  <c r="V113" i="49"/>
  <c r="AI111" i="49"/>
  <c r="AJ111" i="49" s="1"/>
  <c r="R111" i="49"/>
  <c r="H103" i="49"/>
  <c r="L103" i="49"/>
  <c r="N103" i="49"/>
  <c r="P103" i="49"/>
  <c r="AH103" i="49"/>
  <c r="F103" i="49"/>
  <c r="AL103" i="49"/>
  <c r="T77" i="49"/>
  <c r="X77" i="49"/>
  <c r="AB77" i="49"/>
  <c r="AF309" i="49"/>
  <c r="AD297" i="49"/>
  <c r="AL286" i="49"/>
  <c r="AD282" i="49"/>
  <c r="F278" i="49"/>
  <c r="F274" i="49"/>
  <c r="R273" i="49"/>
  <c r="AH270" i="49"/>
  <c r="H270" i="49"/>
  <c r="AB264" i="49"/>
  <c r="H264" i="49"/>
  <c r="P261" i="49"/>
  <c r="F260" i="49"/>
  <c r="V259" i="49"/>
  <c r="F235" i="49"/>
  <c r="X233" i="49"/>
  <c r="AH232" i="49"/>
  <c r="J232" i="49"/>
  <c r="AL224" i="49"/>
  <c r="AI218" i="49"/>
  <c r="H203" i="49"/>
  <c r="L193" i="49"/>
  <c r="R189" i="49"/>
  <c r="R185" i="49"/>
  <c r="J184" i="49"/>
  <c r="T180" i="49"/>
  <c r="F180" i="49"/>
  <c r="AI178" i="49"/>
  <c r="AJ176" i="49"/>
  <c r="V176" i="49"/>
  <c r="H176" i="49"/>
  <c r="V175" i="49"/>
  <c r="AD174" i="49"/>
  <c r="X172" i="49"/>
  <c r="AL160" i="49"/>
  <c r="V160" i="49"/>
  <c r="F160" i="49"/>
  <c r="AD155" i="49"/>
  <c r="V155" i="49"/>
  <c r="AB152" i="49"/>
  <c r="J152" i="49"/>
  <c r="AI151" i="49"/>
  <c r="L145" i="49"/>
  <c r="AL145" i="49"/>
  <c r="N138" i="49"/>
  <c r="AB137" i="49"/>
  <c r="N136" i="49"/>
  <c r="H136" i="49"/>
  <c r="AH136" i="49"/>
  <c r="Z133" i="49"/>
  <c r="R132" i="49"/>
  <c r="AD317" i="49"/>
  <c r="AD313" i="49"/>
  <c r="AF313" i="49"/>
  <c r="AB297" i="49"/>
  <c r="Z282" i="49"/>
  <c r="L273" i="49"/>
  <c r="AD270" i="49"/>
  <c r="F270" i="49"/>
  <c r="V264" i="49"/>
  <c r="R262" i="49"/>
  <c r="R242" i="49"/>
  <c r="V233" i="49"/>
  <c r="H232" i="49"/>
  <c r="AI227" i="49"/>
  <c r="R226" i="49"/>
  <c r="AF222" i="49"/>
  <c r="AB204" i="49"/>
  <c r="F203" i="49"/>
  <c r="F193" i="49"/>
  <c r="AI176" i="49"/>
  <c r="F176" i="49"/>
  <c r="T175" i="49"/>
  <c r="AB174" i="49"/>
  <c r="V172" i="49"/>
  <c r="AI160" i="49"/>
  <c r="AJ160" i="49" s="1"/>
  <c r="AD156" i="49"/>
  <c r="X156" i="49"/>
  <c r="AD153" i="49"/>
  <c r="AI148" i="49"/>
  <c r="AJ148" i="49" s="1"/>
  <c r="AI144" i="49"/>
  <c r="AJ144" i="49" s="1"/>
  <c r="Z137" i="49"/>
  <c r="N114" i="49"/>
  <c r="L114" i="49"/>
  <c r="J114" i="49"/>
  <c r="X109" i="49"/>
  <c r="T109" i="49"/>
  <c r="Z109" i="49"/>
  <c r="AB109" i="49"/>
  <c r="V107" i="49"/>
  <c r="AB107" i="49"/>
  <c r="AD104" i="49"/>
  <c r="AL80" i="49"/>
  <c r="N74" i="49"/>
  <c r="H74" i="49"/>
  <c r="L74" i="49"/>
  <c r="AH74" i="49"/>
  <c r="P74" i="49"/>
  <c r="AJ74" i="49"/>
  <c r="F74" i="49"/>
  <c r="Z67" i="49"/>
  <c r="T67" i="49"/>
  <c r="X67" i="49"/>
  <c r="AD65" i="49"/>
  <c r="AF273" i="49"/>
  <c r="AF267" i="49"/>
  <c r="AD266" i="49"/>
  <c r="R258" i="49"/>
  <c r="AI222" i="49"/>
  <c r="AJ222" i="49" s="1"/>
  <c r="Z174" i="49"/>
  <c r="T172" i="49"/>
  <c r="AF163" i="49"/>
  <c r="P156" i="49"/>
  <c r="H156" i="49"/>
  <c r="AL156" i="49"/>
  <c r="AD152" i="49"/>
  <c r="AF152" i="49"/>
  <c r="X152" i="49"/>
  <c r="R147" i="49"/>
  <c r="R142" i="49"/>
  <c r="V137" i="49"/>
  <c r="X133" i="49"/>
  <c r="T133" i="49"/>
  <c r="X131" i="49"/>
  <c r="T131" i="49"/>
  <c r="V119" i="49"/>
  <c r="AB119" i="49"/>
  <c r="V111" i="49"/>
  <c r="AB111" i="49"/>
  <c r="F95" i="49"/>
  <c r="J95" i="49"/>
  <c r="N95" i="49"/>
  <c r="AL95" i="49"/>
  <c r="X78" i="49"/>
  <c r="AD78" i="49"/>
  <c r="AD73" i="49"/>
  <c r="AF73" i="49"/>
  <c r="AF271" i="49"/>
  <c r="AF159" i="49"/>
  <c r="P152" i="49"/>
  <c r="H152" i="49"/>
  <c r="J151" i="49"/>
  <c r="AF151" i="49"/>
  <c r="P138" i="49"/>
  <c r="AF138" i="49"/>
  <c r="V123" i="49"/>
  <c r="T123" i="49"/>
  <c r="X121" i="49"/>
  <c r="Z121" i="49"/>
  <c r="T121" i="49"/>
  <c r="AH95" i="49"/>
  <c r="AD94" i="49"/>
  <c r="AF94" i="49"/>
  <c r="H79" i="49"/>
  <c r="J79" i="49"/>
  <c r="AL79" i="49"/>
  <c r="R79" i="49"/>
  <c r="AH79" i="49"/>
  <c r="F79" i="49"/>
  <c r="R72" i="49"/>
  <c r="AI68" i="49"/>
  <c r="AJ68" i="49" s="1"/>
  <c r="R68" i="49"/>
  <c r="AL106" i="49"/>
  <c r="R106" i="49"/>
  <c r="AF105" i="49"/>
  <c r="P93" i="49"/>
  <c r="AD77" i="49"/>
  <c r="X74" i="49"/>
  <c r="AD72" i="49"/>
  <c r="Z66" i="49"/>
  <c r="AI65" i="49"/>
  <c r="P64" i="49"/>
  <c r="L63" i="49"/>
  <c r="AI60" i="49"/>
  <c r="AJ60" i="49" s="1"/>
  <c r="AF59" i="49"/>
  <c r="R58" i="49"/>
  <c r="AH55" i="49"/>
  <c r="N55" i="49"/>
  <c r="AD54" i="49"/>
  <c r="AL53" i="49"/>
  <c r="P53" i="49"/>
  <c r="AC39" i="49"/>
  <c r="AD39" i="49" s="1"/>
  <c r="AC38" i="49"/>
  <c r="AD38" i="49" s="1"/>
  <c r="F37" i="49"/>
  <c r="J34" i="49"/>
  <c r="F33" i="49"/>
  <c r="X30" i="49"/>
  <c r="AL28" i="49"/>
  <c r="J26" i="49"/>
  <c r="V25" i="49"/>
  <c r="N23" i="49"/>
  <c r="Q22" i="49"/>
  <c r="V21" i="49"/>
  <c r="V12" i="49"/>
  <c r="AB11" i="49"/>
  <c r="V10" i="49"/>
  <c r="AB6" i="49"/>
  <c r="AD131" i="49"/>
  <c r="T117" i="49"/>
  <c r="AH115" i="49"/>
  <c r="L115" i="49"/>
  <c r="AH111" i="49"/>
  <c r="L111" i="49"/>
  <c r="L106" i="49"/>
  <c r="L105" i="49"/>
  <c r="AH101" i="49"/>
  <c r="R101" i="49"/>
  <c r="AL100" i="49"/>
  <c r="N100" i="49"/>
  <c r="N99" i="49"/>
  <c r="AH96" i="49"/>
  <c r="R96" i="49"/>
  <c r="T95" i="49"/>
  <c r="Z92" i="49"/>
  <c r="AB72" i="49"/>
  <c r="AF71" i="49"/>
  <c r="X66" i="49"/>
  <c r="N64" i="49"/>
  <c r="J63" i="49"/>
  <c r="R61" i="49"/>
  <c r="AL58" i="49"/>
  <c r="P58" i="49"/>
  <c r="R56" i="49"/>
  <c r="AD55" i="49"/>
  <c r="L55" i="49"/>
  <c r="AF53" i="49"/>
  <c r="L53" i="49"/>
  <c r="T50" i="49"/>
  <c r="AB48" i="49"/>
  <c r="AL39" i="49"/>
  <c r="H39" i="49"/>
  <c r="AB38" i="49"/>
  <c r="L37" i="49"/>
  <c r="AH33" i="49"/>
  <c r="L27" i="49"/>
  <c r="AL26" i="49"/>
  <c r="V20" i="49"/>
  <c r="V13" i="49"/>
  <c r="Q11" i="49"/>
  <c r="AI11" i="49" s="1"/>
  <c r="AJ11" i="49" s="1"/>
  <c r="T10" i="49"/>
  <c r="AC8" i="49"/>
  <c r="T7" i="49"/>
  <c r="AI7" i="49"/>
  <c r="X7" i="49"/>
  <c r="AD139" i="49"/>
  <c r="AD138" i="49"/>
  <c r="AI134" i="49"/>
  <c r="AJ134" i="49" s="1"/>
  <c r="AH121" i="49"/>
  <c r="AI120" i="49"/>
  <c r="AH117" i="49"/>
  <c r="F115" i="49"/>
  <c r="F111" i="49"/>
  <c r="L107" i="49"/>
  <c r="Z105" i="49"/>
  <c r="F105" i="49"/>
  <c r="AD103" i="49"/>
  <c r="N101" i="49"/>
  <c r="H100" i="49"/>
  <c r="H99" i="49"/>
  <c r="N96" i="49"/>
  <c r="AB94" i="49"/>
  <c r="AI90" i="49"/>
  <c r="AJ90" i="49" s="1"/>
  <c r="AH78" i="49"/>
  <c r="N78" i="49"/>
  <c r="R75" i="49"/>
  <c r="AL73" i="49"/>
  <c r="Z71" i="49"/>
  <c r="P66" i="49"/>
  <c r="F64" i="49"/>
  <c r="F63" i="49"/>
  <c r="L61" i="49"/>
  <c r="AB60" i="49"/>
  <c r="X59" i="49"/>
  <c r="J58" i="49"/>
  <c r="L56" i="49"/>
  <c r="X55" i="49"/>
  <c r="H55" i="49"/>
  <c r="X54" i="49"/>
  <c r="H53" i="49"/>
  <c r="P50" i="49"/>
  <c r="P39" i="49"/>
  <c r="J38" i="49"/>
  <c r="AC37" i="49"/>
  <c r="AD37" i="49" s="1"/>
  <c r="AH36" i="49"/>
  <c r="T36" i="49"/>
  <c r="Q36" i="49"/>
  <c r="AI36" i="49" s="1"/>
  <c r="AJ36" i="49" s="1"/>
  <c r="AH35" i="49"/>
  <c r="T34" i="49"/>
  <c r="L33" i="49"/>
  <c r="T31" i="49"/>
  <c r="T30" i="49"/>
  <c r="AH30" i="49"/>
  <c r="Q29" i="49"/>
  <c r="AB28" i="49"/>
  <c r="AC27" i="49"/>
  <c r="AD27" i="49" s="1"/>
  <c r="J27" i="49"/>
  <c r="AB24" i="49"/>
  <c r="V22" i="49"/>
  <c r="N19" i="49"/>
  <c r="Z18" i="49"/>
  <c r="X17" i="49"/>
  <c r="T13" i="49"/>
  <c r="Z12" i="49"/>
  <c r="L10" i="49"/>
  <c r="Q9" i="49"/>
  <c r="AH8" i="49"/>
  <c r="T8" i="49"/>
  <c r="AI8" i="49"/>
  <c r="AC7" i="49"/>
  <c r="AD7" i="49" s="1"/>
  <c r="H7" i="49"/>
  <c r="AC6" i="49"/>
  <c r="AI80" i="49"/>
  <c r="AJ80" i="49" s="1"/>
  <c r="X71" i="49"/>
  <c r="AD69" i="49"/>
  <c r="AL66" i="49"/>
  <c r="J66" i="49"/>
  <c r="AH64" i="49"/>
  <c r="X60" i="49"/>
  <c r="T55" i="49"/>
  <c r="F55" i="49"/>
  <c r="T54" i="49"/>
  <c r="R49" i="49"/>
  <c r="X38" i="49"/>
  <c r="H37" i="49"/>
  <c r="AC36" i="49"/>
  <c r="AD36" i="49" s="1"/>
  <c r="H36" i="49"/>
  <c r="AC30" i="49"/>
  <c r="AD30" i="49" s="1"/>
  <c r="AC23" i="49"/>
  <c r="AD23" i="49" s="1"/>
  <c r="J23" i="49"/>
  <c r="AB20" i="49"/>
  <c r="X19" i="49"/>
  <c r="Q18" i="49"/>
  <c r="AC17" i="49"/>
  <c r="AD17" i="49" s="1"/>
  <c r="AB14" i="49"/>
  <c r="X13" i="49"/>
  <c r="J12" i="49"/>
  <c r="AB10" i="49"/>
  <c r="AL9" i="49"/>
  <c r="Q8" i="49"/>
  <c r="AB7" i="49"/>
  <c r="V6" i="49"/>
  <c r="L118" i="49"/>
  <c r="AI116" i="49"/>
  <c r="AI112" i="49"/>
  <c r="T105" i="49"/>
  <c r="AI104" i="49"/>
  <c r="X100" i="49"/>
  <c r="N98" i="49"/>
  <c r="T60" i="49"/>
  <c r="R55" i="49"/>
  <c r="Q37" i="49"/>
  <c r="Q35" i="49"/>
  <c r="AB30" i="49"/>
  <c r="Q28" i="49"/>
  <c r="F27" i="49"/>
  <c r="Q24" i="49"/>
  <c r="AH23" i="49"/>
  <c r="Z20" i="49"/>
  <c r="AC19" i="49"/>
  <c r="AD19" i="49" s="1"/>
  <c r="X18" i="49"/>
  <c r="J18" i="49"/>
  <c r="Q15" i="49"/>
  <c r="Z14" i="49"/>
  <c r="J14" i="49"/>
  <c r="H13" i="49"/>
  <c r="AC12" i="49"/>
  <c r="T11" i="49"/>
  <c r="V9" i="49"/>
  <c r="Q7" i="49"/>
  <c r="T6" i="49"/>
  <c r="Q38" i="49"/>
  <c r="AI35" i="49"/>
  <c r="AJ35" i="49" s="1"/>
  <c r="X11" i="49"/>
  <c r="AD148" i="49"/>
  <c r="N123" i="49"/>
  <c r="F121" i="49"/>
  <c r="L119" i="49"/>
  <c r="Z117" i="49"/>
  <c r="F117" i="49"/>
  <c r="P115" i="49"/>
  <c r="P111" i="49"/>
  <c r="AI108" i="49"/>
  <c r="AH105" i="49"/>
  <c r="AH99" i="49"/>
  <c r="AD98" i="49"/>
  <c r="AH94" i="49"/>
  <c r="N94" i="49"/>
  <c r="F75" i="49"/>
  <c r="Z73" i="49"/>
  <c r="AB66" i="49"/>
  <c r="AH63" i="49"/>
  <c r="AD61" i="49"/>
  <c r="X58" i="49"/>
  <c r="AF54" i="49"/>
  <c r="R53" i="49"/>
  <c r="L51" i="49"/>
  <c r="F50" i="49"/>
  <c r="H38" i="49"/>
  <c r="AC33" i="49"/>
  <c r="AD33" i="49" s="1"/>
  <c r="AB33" i="49"/>
  <c r="H29" i="49"/>
  <c r="Q26" i="49"/>
  <c r="AC25" i="49"/>
  <c r="AD25" i="49" s="1"/>
  <c r="AC21" i="49"/>
  <c r="AD21" i="49" s="1"/>
  <c r="Q13" i="49"/>
  <c r="AH12" i="49"/>
  <c r="T12" i="49"/>
  <c r="AC11" i="49"/>
  <c r="AD11" i="49" s="1"/>
  <c r="H11" i="49"/>
  <c r="AC10" i="49"/>
  <c r="AD10" i="49" s="1"/>
  <c r="T9" i="49"/>
  <c r="V7" i="49"/>
  <c r="F353" i="49"/>
  <c r="AH353" i="49"/>
  <c r="H353" i="49"/>
  <c r="J353" i="49"/>
  <c r="L353" i="49"/>
  <c r="AL353" i="49"/>
  <c r="N353" i="49"/>
  <c r="P353" i="49"/>
  <c r="AD370" i="49"/>
  <c r="AF370" i="49"/>
  <c r="AH369" i="49"/>
  <c r="AB367" i="49"/>
  <c r="AI365" i="49"/>
  <c r="AJ365" i="49" s="1"/>
  <c r="AF364" i="49"/>
  <c r="R361" i="49"/>
  <c r="AF357" i="49"/>
  <c r="AD352" i="49"/>
  <c r="AF352" i="49"/>
  <c r="AI352" i="49"/>
  <c r="R349" i="49"/>
  <c r="AF310" i="49"/>
  <c r="F310" i="49"/>
  <c r="AH310" i="49"/>
  <c r="H310" i="49"/>
  <c r="J310" i="49"/>
  <c r="L310" i="49"/>
  <c r="AL310" i="49"/>
  <c r="N310" i="49"/>
  <c r="P310" i="49"/>
  <c r="AF369" i="49"/>
  <c r="L369" i="49"/>
  <c r="T368" i="49"/>
  <c r="X368" i="49"/>
  <c r="Z368" i="49"/>
  <c r="Z367" i="49"/>
  <c r="AD366" i="49"/>
  <c r="AF366" i="49"/>
  <c r="AH365" i="49"/>
  <c r="AF353" i="49"/>
  <c r="R345" i="49"/>
  <c r="AI345" i="49"/>
  <c r="AF302" i="49"/>
  <c r="V338" i="49"/>
  <c r="X338" i="49"/>
  <c r="Z338" i="49"/>
  <c r="AB338" i="49"/>
  <c r="AD338" i="49"/>
  <c r="H369" i="49"/>
  <c r="AB368" i="49"/>
  <c r="F368" i="49"/>
  <c r="AH368" i="49"/>
  <c r="J368" i="49"/>
  <c r="AJ368" i="49"/>
  <c r="L368" i="49"/>
  <c r="AL368" i="49"/>
  <c r="AF365" i="49"/>
  <c r="L365" i="49"/>
  <c r="AB363" i="49"/>
  <c r="T363" i="49"/>
  <c r="V363" i="49"/>
  <c r="T361" i="49"/>
  <c r="V361" i="49"/>
  <c r="X361" i="49"/>
  <c r="Z361" i="49"/>
  <c r="AB361" i="49"/>
  <c r="T349" i="49"/>
  <c r="V349" i="49"/>
  <c r="X349" i="49"/>
  <c r="Z349" i="49"/>
  <c r="AB349" i="49"/>
  <c r="T303" i="49"/>
  <c r="V303" i="49"/>
  <c r="X303" i="49"/>
  <c r="Z303" i="49"/>
  <c r="AB303" i="49"/>
  <c r="AD303" i="49"/>
  <c r="AD356" i="49"/>
  <c r="AF356" i="49"/>
  <c r="AI356" i="49"/>
  <c r="AJ356" i="49" s="1"/>
  <c r="AF337" i="49"/>
  <c r="F337" i="49"/>
  <c r="AH337" i="49"/>
  <c r="H337" i="49"/>
  <c r="J337" i="49"/>
  <c r="L337" i="49"/>
  <c r="AL337" i="49"/>
  <c r="N337" i="49"/>
  <c r="AF314" i="49"/>
  <c r="F314" i="49"/>
  <c r="AH314" i="49"/>
  <c r="H314" i="49"/>
  <c r="J314" i="49"/>
  <c r="L314" i="49"/>
  <c r="AL314" i="49"/>
  <c r="N314" i="49"/>
  <c r="P314" i="49"/>
  <c r="T299" i="49"/>
  <c r="V299" i="49"/>
  <c r="X299" i="49"/>
  <c r="Z299" i="49"/>
  <c r="AB299" i="49"/>
  <c r="AD299" i="49"/>
  <c r="N263" i="49"/>
  <c r="P263" i="49"/>
  <c r="F263" i="49"/>
  <c r="AH263" i="49"/>
  <c r="H263" i="49"/>
  <c r="J263" i="49"/>
  <c r="L263" i="49"/>
  <c r="AF263" i="49"/>
  <c r="R263" i="49"/>
  <c r="AL263" i="49"/>
  <c r="T367" i="49"/>
  <c r="V367" i="49"/>
  <c r="H365" i="49"/>
  <c r="F361" i="49"/>
  <c r="AH361" i="49"/>
  <c r="H361" i="49"/>
  <c r="J361" i="49"/>
  <c r="AJ361" i="49"/>
  <c r="L361" i="49"/>
  <c r="AL361" i="49"/>
  <c r="N361" i="49"/>
  <c r="P361" i="49"/>
  <c r="R357" i="49"/>
  <c r="F349" i="49"/>
  <c r="AH349" i="49"/>
  <c r="H349" i="49"/>
  <c r="J349" i="49"/>
  <c r="AJ349" i="49"/>
  <c r="L349" i="49"/>
  <c r="AL349" i="49"/>
  <c r="N349" i="49"/>
  <c r="P349" i="49"/>
  <c r="R341" i="49"/>
  <c r="AI341" i="49"/>
  <c r="AJ341" i="49" s="1"/>
  <c r="R326" i="49"/>
  <c r="AI326" i="49"/>
  <c r="AJ326" i="49" s="1"/>
  <c r="AF277" i="49"/>
  <c r="AI269" i="49"/>
  <c r="R269" i="49"/>
  <c r="AF306" i="49"/>
  <c r="F306" i="49"/>
  <c r="AH306" i="49"/>
  <c r="H306" i="49"/>
  <c r="J306" i="49"/>
  <c r="L306" i="49"/>
  <c r="AL306" i="49"/>
  <c r="N306" i="49"/>
  <c r="P306" i="49"/>
  <c r="X369" i="49"/>
  <c r="AB369" i="49"/>
  <c r="R368" i="49"/>
  <c r="AD360" i="49"/>
  <c r="AF360" i="49"/>
  <c r="AI360" i="49"/>
  <c r="AJ360" i="49" s="1"/>
  <c r="R353" i="49"/>
  <c r="AD348" i="49"/>
  <c r="AI348" i="49"/>
  <c r="AF348" i="49"/>
  <c r="AF345" i="49"/>
  <c r="F345" i="49"/>
  <c r="AH345" i="49"/>
  <c r="H345" i="49"/>
  <c r="J345" i="49"/>
  <c r="AJ345" i="49"/>
  <c r="L345" i="49"/>
  <c r="AL345" i="49"/>
  <c r="N345" i="49"/>
  <c r="R337" i="49"/>
  <c r="AI337" i="49"/>
  <c r="R322" i="49"/>
  <c r="AI322" i="49"/>
  <c r="R318" i="49"/>
  <c r="AI318" i="49"/>
  <c r="F277" i="49"/>
  <c r="AH277" i="49"/>
  <c r="J277" i="49"/>
  <c r="AJ277" i="49"/>
  <c r="N277" i="49"/>
  <c r="P277" i="49"/>
  <c r="H277" i="49"/>
  <c r="L277" i="49"/>
  <c r="AL277" i="49"/>
  <c r="R277" i="49"/>
  <c r="AD367" i="49"/>
  <c r="AI367" i="49"/>
  <c r="AJ367" i="49" s="1"/>
  <c r="AD362" i="49"/>
  <c r="AF362" i="49"/>
  <c r="J369" i="49"/>
  <c r="AJ369" i="49"/>
  <c r="N369" i="49"/>
  <c r="P369" i="49"/>
  <c r="X365" i="49"/>
  <c r="AB365" i="49"/>
  <c r="AI362" i="49"/>
  <c r="AJ362" i="49" s="1"/>
  <c r="T357" i="49"/>
  <c r="V357" i="49"/>
  <c r="X357" i="49"/>
  <c r="Z357" i="49"/>
  <c r="AB357" i="49"/>
  <c r="P337" i="49"/>
  <c r="AD329" i="49"/>
  <c r="AF329" i="49"/>
  <c r="AI329" i="49"/>
  <c r="AJ329" i="49" s="1"/>
  <c r="AF326" i="49"/>
  <c r="F326" i="49"/>
  <c r="AH326" i="49"/>
  <c r="H326" i="49"/>
  <c r="J326" i="49"/>
  <c r="L326" i="49"/>
  <c r="AL326" i="49"/>
  <c r="N326" i="49"/>
  <c r="P326" i="49"/>
  <c r="R314" i="49"/>
  <c r="AI314" i="49"/>
  <c r="AJ314" i="49" s="1"/>
  <c r="R310" i="49"/>
  <c r="AI310" i="49"/>
  <c r="AJ310" i="49" s="1"/>
  <c r="R306" i="49"/>
  <c r="AI306" i="49"/>
  <c r="AJ306" i="49" s="1"/>
  <c r="AJ296" i="49"/>
  <c r="Q330" i="49"/>
  <c r="AD261" i="49"/>
  <c r="AF367" i="49"/>
  <c r="V365" i="49"/>
  <c r="J365" i="49"/>
  <c r="N365" i="49"/>
  <c r="P365" i="49"/>
  <c r="F357" i="49"/>
  <c r="AH357" i="49"/>
  <c r="H357" i="49"/>
  <c r="J357" i="49"/>
  <c r="AJ357" i="49"/>
  <c r="L357" i="49"/>
  <c r="AL357" i="49"/>
  <c r="N357" i="49"/>
  <c r="P357" i="49"/>
  <c r="T353" i="49"/>
  <c r="V353" i="49"/>
  <c r="X353" i="49"/>
  <c r="Z353" i="49"/>
  <c r="AB353" i="49"/>
  <c r="V342" i="49"/>
  <c r="X342" i="49"/>
  <c r="Z342" i="49"/>
  <c r="AB342" i="49"/>
  <c r="AD342" i="49"/>
  <c r="AF341" i="49"/>
  <c r="F341" i="49"/>
  <c r="AH341" i="49"/>
  <c r="H341" i="49"/>
  <c r="J341" i="49"/>
  <c r="L341" i="49"/>
  <c r="AL341" i="49"/>
  <c r="N341" i="49"/>
  <c r="AF338" i="49"/>
  <c r="AF322" i="49"/>
  <c r="F322" i="49"/>
  <c r="AH322" i="49"/>
  <c r="H322" i="49"/>
  <c r="J322" i="49"/>
  <c r="AJ322" i="49"/>
  <c r="L322" i="49"/>
  <c r="AL322" i="49"/>
  <c r="N322" i="49"/>
  <c r="P322" i="49"/>
  <c r="AF318" i="49"/>
  <c r="F318" i="49"/>
  <c r="AH318" i="49"/>
  <c r="H318" i="49"/>
  <c r="J318" i="49"/>
  <c r="AJ318" i="49"/>
  <c r="L318" i="49"/>
  <c r="AL318" i="49"/>
  <c r="N318" i="49"/>
  <c r="P318" i="49"/>
  <c r="AJ255" i="49"/>
  <c r="AL364" i="49"/>
  <c r="Z364" i="49"/>
  <c r="L364" i="49"/>
  <c r="AI363" i="49"/>
  <c r="AJ363" i="49" s="1"/>
  <c r="AL360" i="49"/>
  <c r="Z360" i="49"/>
  <c r="L360" i="49"/>
  <c r="AI359" i="49"/>
  <c r="AJ359" i="49" s="1"/>
  <c r="V359" i="49"/>
  <c r="AF358" i="49"/>
  <c r="AL356" i="49"/>
  <c r="Z356" i="49"/>
  <c r="L356" i="49"/>
  <c r="AI355" i="49"/>
  <c r="AJ355" i="49" s="1"/>
  <c r="V355" i="49"/>
  <c r="AF354" i="49"/>
  <c r="AL352" i="49"/>
  <c r="Z352" i="49"/>
  <c r="L352" i="49"/>
  <c r="AI351" i="49"/>
  <c r="AJ351" i="49" s="1"/>
  <c r="V351" i="49"/>
  <c r="AF350" i="49"/>
  <c r="AL348" i="49"/>
  <c r="Z348" i="49"/>
  <c r="L348" i="49"/>
  <c r="AI347" i="49"/>
  <c r="AJ347" i="49" s="1"/>
  <c r="V347" i="49"/>
  <c r="AF346" i="49"/>
  <c r="AB345" i="49"/>
  <c r="AJ344" i="49"/>
  <c r="J344" i="49"/>
  <c r="AH343" i="49"/>
  <c r="F343" i="49"/>
  <c r="AB341" i="49"/>
  <c r="J340" i="49"/>
  <c r="AH339" i="49"/>
  <c r="F339" i="49"/>
  <c r="AB337" i="49"/>
  <c r="AL329" i="49"/>
  <c r="Z329" i="49"/>
  <c r="L329" i="49"/>
  <c r="AI328" i="49"/>
  <c r="AJ328" i="49" s="1"/>
  <c r="V328" i="49"/>
  <c r="AF327" i="49"/>
  <c r="AL325" i="49"/>
  <c r="Z325" i="49"/>
  <c r="L325" i="49"/>
  <c r="AI324" i="49"/>
  <c r="AJ324" i="49" s="1"/>
  <c r="V324" i="49"/>
  <c r="AF323" i="49"/>
  <c r="AL321" i="49"/>
  <c r="Z321" i="49"/>
  <c r="L321" i="49"/>
  <c r="AI320" i="49"/>
  <c r="AJ320" i="49" s="1"/>
  <c r="V320" i="49"/>
  <c r="AF319" i="49"/>
  <c r="AL317" i="49"/>
  <c r="Z317" i="49"/>
  <c r="L317" i="49"/>
  <c r="AI316" i="49"/>
  <c r="AJ316" i="49" s="1"/>
  <c r="V316" i="49"/>
  <c r="AF315" i="49"/>
  <c r="AL313" i="49"/>
  <c r="Z313" i="49"/>
  <c r="L313" i="49"/>
  <c r="AI312" i="49"/>
  <c r="AJ312" i="49" s="1"/>
  <c r="V312" i="49"/>
  <c r="AF311" i="49"/>
  <c r="AL309" i="49"/>
  <c r="Z309" i="49"/>
  <c r="L309" i="49"/>
  <c r="AI308" i="49"/>
  <c r="AJ308" i="49" s="1"/>
  <c r="V308" i="49"/>
  <c r="AF307" i="49"/>
  <c r="AL305" i="49"/>
  <c r="L305" i="49"/>
  <c r="AH304" i="49"/>
  <c r="F304" i="49"/>
  <c r="AB302" i="49"/>
  <c r="N302" i="49"/>
  <c r="J301" i="49"/>
  <c r="AH300" i="49"/>
  <c r="F300" i="49"/>
  <c r="AB298" i="49"/>
  <c r="N298" i="49"/>
  <c r="J297" i="49"/>
  <c r="AH296" i="49"/>
  <c r="F296" i="49"/>
  <c r="AD287" i="49"/>
  <c r="AI287" i="49"/>
  <c r="AJ287" i="49" s="1"/>
  <c r="R286" i="49"/>
  <c r="AI284" i="49"/>
  <c r="AJ284" i="49" s="1"/>
  <c r="AL281" i="49"/>
  <c r="AD280" i="49"/>
  <c r="AD279" i="49"/>
  <c r="AI279" i="49"/>
  <c r="AJ279" i="49" s="1"/>
  <c r="Z277" i="49"/>
  <c r="T272" i="49"/>
  <c r="X272" i="49"/>
  <c r="Z272" i="49"/>
  <c r="L269" i="49"/>
  <c r="AB267" i="49"/>
  <c r="T267" i="49"/>
  <c r="V267" i="49"/>
  <c r="T265" i="49"/>
  <c r="V265" i="49"/>
  <c r="X265" i="49"/>
  <c r="AB265" i="49"/>
  <c r="R259" i="49"/>
  <c r="V258" i="49"/>
  <c r="X258" i="49"/>
  <c r="Z258" i="49"/>
  <c r="AJ364" i="49"/>
  <c r="X364" i="49"/>
  <c r="J364" i="49"/>
  <c r="X360" i="49"/>
  <c r="J360" i="49"/>
  <c r="T359" i="49"/>
  <c r="X356" i="49"/>
  <c r="J356" i="49"/>
  <c r="T355" i="49"/>
  <c r="AJ352" i="49"/>
  <c r="X352" i="49"/>
  <c r="J352" i="49"/>
  <c r="T351" i="49"/>
  <c r="AJ348" i="49"/>
  <c r="X348" i="49"/>
  <c r="J348" i="49"/>
  <c r="T347" i="49"/>
  <c r="Z345" i="49"/>
  <c r="AI344" i="49"/>
  <c r="H344" i="49"/>
  <c r="AF343" i="49"/>
  <c r="P342" i="49"/>
  <c r="Z341" i="49"/>
  <c r="AI340" i="49"/>
  <c r="AJ340" i="49" s="1"/>
  <c r="H340" i="49"/>
  <c r="AF339" i="49"/>
  <c r="P338" i="49"/>
  <c r="Z337" i="49"/>
  <c r="X329" i="49"/>
  <c r="J329" i="49"/>
  <c r="T328" i="49"/>
  <c r="AB326" i="49"/>
  <c r="X325" i="49"/>
  <c r="J325" i="49"/>
  <c r="T324" i="49"/>
  <c r="AB322" i="49"/>
  <c r="AJ321" i="49"/>
  <c r="X321" i="49"/>
  <c r="J321" i="49"/>
  <c r="T320" i="49"/>
  <c r="AB318" i="49"/>
  <c r="X317" i="49"/>
  <c r="J317" i="49"/>
  <c r="T316" i="49"/>
  <c r="AB314" i="49"/>
  <c r="X313" i="49"/>
  <c r="J313" i="49"/>
  <c r="T312" i="49"/>
  <c r="AB310" i="49"/>
  <c r="X309" i="49"/>
  <c r="J309" i="49"/>
  <c r="T308" i="49"/>
  <c r="AB306" i="49"/>
  <c r="AJ305" i="49"/>
  <c r="J305" i="49"/>
  <c r="AF304" i="49"/>
  <c r="P303" i="49"/>
  <c r="AL302" i="49"/>
  <c r="Z302" i="49"/>
  <c r="L302" i="49"/>
  <c r="AI301" i="49"/>
  <c r="AJ301" i="49" s="1"/>
  <c r="H301" i="49"/>
  <c r="AF300" i="49"/>
  <c r="P299" i="49"/>
  <c r="AL298" i="49"/>
  <c r="Z298" i="49"/>
  <c r="L298" i="49"/>
  <c r="AI297" i="49"/>
  <c r="AJ297" i="49" s="1"/>
  <c r="H297" i="49"/>
  <c r="AF296" i="49"/>
  <c r="R296" i="49"/>
  <c r="AB287" i="49"/>
  <c r="AH286" i="49"/>
  <c r="P286" i="49"/>
  <c r="N285" i="49"/>
  <c r="AF284" i="49"/>
  <c r="AF283" i="49"/>
  <c r="AI282" i="49"/>
  <c r="AJ282" i="49" s="1"/>
  <c r="V277" i="49"/>
  <c r="T273" i="49"/>
  <c r="X273" i="49"/>
  <c r="AB273" i="49"/>
  <c r="AB271" i="49"/>
  <c r="T271" i="49"/>
  <c r="V271" i="49"/>
  <c r="T269" i="49"/>
  <c r="V269" i="49"/>
  <c r="X269" i="49"/>
  <c r="AB269" i="49"/>
  <c r="F265" i="49"/>
  <c r="AH265" i="49"/>
  <c r="H265" i="49"/>
  <c r="J265" i="49"/>
  <c r="AJ265" i="49"/>
  <c r="N265" i="49"/>
  <c r="P265" i="49"/>
  <c r="AF261" i="49"/>
  <c r="F261" i="49"/>
  <c r="AH261" i="49"/>
  <c r="H261" i="49"/>
  <c r="L261" i="49"/>
  <c r="AL261" i="49"/>
  <c r="N261" i="49"/>
  <c r="AJ259" i="49"/>
  <c r="L255" i="49"/>
  <c r="AL255" i="49"/>
  <c r="N255" i="49"/>
  <c r="P255" i="49"/>
  <c r="AF255" i="49"/>
  <c r="F255" i="49"/>
  <c r="AH255" i="49"/>
  <c r="T246" i="49"/>
  <c r="V246" i="49"/>
  <c r="X246" i="49"/>
  <c r="AB246" i="49"/>
  <c r="Z246" i="49"/>
  <c r="X239" i="49"/>
  <c r="Z239" i="49"/>
  <c r="AB239" i="49"/>
  <c r="AF239" i="49"/>
  <c r="Z326" i="49"/>
  <c r="AI325" i="49"/>
  <c r="AJ325" i="49" s="1"/>
  <c r="Z322" i="49"/>
  <c r="AI321" i="49"/>
  <c r="Z318" i="49"/>
  <c r="AI317" i="49"/>
  <c r="AJ317" i="49" s="1"/>
  <c r="Z314" i="49"/>
  <c r="AI313" i="49"/>
  <c r="AJ313" i="49" s="1"/>
  <c r="Z310" i="49"/>
  <c r="AI309" i="49"/>
  <c r="AJ309" i="49" s="1"/>
  <c r="Z306" i="49"/>
  <c r="AI305" i="49"/>
  <c r="J302" i="49"/>
  <c r="J298" i="49"/>
  <c r="L286" i="49"/>
  <c r="AD283" i="49"/>
  <c r="AI283" i="49"/>
  <c r="AJ283" i="49" s="1"/>
  <c r="T280" i="49"/>
  <c r="X280" i="49"/>
  <c r="Z280" i="49"/>
  <c r="AF275" i="49"/>
  <c r="F273" i="49"/>
  <c r="AH273" i="49"/>
  <c r="J273" i="49"/>
  <c r="AJ273" i="49"/>
  <c r="N273" i="49"/>
  <c r="P273" i="49"/>
  <c r="F269" i="49"/>
  <c r="AH269" i="49"/>
  <c r="H269" i="49"/>
  <c r="J269" i="49"/>
  <c r="AJ269" i="49"/>
  <c r="N269" i="49"/>
  <c r="P269" i="49"/>
  <c r="AJ257" i="49"/>
  <c r="R257" i="49"/>
  <c r="AI257" i="49"/>
  <c r="AH364" i="49"/>
  <c r="AH360" i="49"/>
  <c r="AH356" i="49"/>
  <c r="AH352" i="49"/>
  <c r="AH348" i="49"/>
  <c r="F348" i="49"/>
  <c r="V345" i="49"/>
  <c r="P343" i="49"/>
  <c r="V341" i="49"/>
  <c r="P339" i="49"/>
  <c r="AL338" i="49"/>
  <c r="V337" i="49"/>
  <c r="AH329" i="49"/>
  <c r="X326" i="49"/>
  <c r="AH325" i="49"/>
  <c r="X322" i="49"/>
  <c r="AH321" i="49"/>
  <c r="X318" i="49"/>
  <c r="AH317" i="49"/>
  <c r="X314" i="49"/>
  <c r="AH313" i="49"/>
  <c r="F313" i="49"/>
  <c r="X310" i="49"/>
  <c r="AH309" i="49"/>
  <c r="F309" i="49"/>
  <c r="X306" i="49"/>
  <c r="AH305" i="49"/>
  <c r="P304" i="49"/>
  <c r="AL303" i="49"/>
  <c r="AI302" i="49"/>
  <c r="AJ302" i="49" s="1"/>
  <c r="V302" i="49"/>
  <c r="H302" i="49"/>
  <c r="P300" i="49"/>
  <c r="AL299" i="49"/>
  <c r="AI298" i="49"/>
  <c r="AJ298" i="49" s="1"/>
  <c r="V298" i="49"/>
  <c r="H298" i="49"/>
  <c r="P296" i="49"/>
  <c r="X287" i="49"/>
  <c r="H286" i="49"/>
  <c r="Z283" i="49"/>
  <c r="T281" i="49"/>
  <c r="X281" i="49"/>
  <c r="AB281" i="49"/>
  <c r="AB279" i="49"/>
  <c r="T279" i="49"/>
  <c r="V279" i="49"/>
  <c r="AD276" i="49"/>
  <c r="AD275" i="49"/>
  <c r="AI275" i="49"/>
  <c r="AJ275" i="49" s="1"/>
  <c r="Z273" i="49"/>
  <c r="AD269" i="49"/>
  <c r="AI266" i="49"/>
  <c r="V262" i="49"/>
  <c r="X262" i="49"/>
  <c r="Z262" i="49"/>
  <c r="P257" i="49"/>
  <c r="AF194" i="49"/>
  <c r="F194" i="49"/>
  <c r="AH194" i="49"/>
  <c r="H194" i="49"/>
  <c r="L194" i="49"/>
  <c r="AL194" i="49"/>
  <c r="N194" i="49"/>
  <c r="J194" i="49"/>
  <c r="P194" i="49"/>
  <c r="N343" i="49"/>
  <c r="N339" i="49"/>
  <c r="V326" i="49"/>
  <c r="AF325" i="49"/>
  <c r="V322" i="49"/>
  <c r="AF321" i="49"/>
  <c r="V318" i="49"/>
  <c r="AF317" i="49"/>
  <c r="V314" i="49"/>
  <c r="V310" i="49"/>
  <c r="V306" i="49"/>
  <c r="AF305" i="49"/>
  <c r="N304" i="49"/>
  <c r="AH302" i="49"/>
  <c r="F302" i="49"/>
  <c r="N300" i="49"/>
  <c r="AH298" i="49"/>
  <c r="F298" i="49"/>
  <c r="N296" i="49"/>
  <c r="T285" i="49"/>
  <c r="X285" i="49"/>
  <c r="T284" i="49"/>
  <c r="Z284" i="49"/>
  <c r="X283" i="49"/>
  <c r="F281" i="49"/>
  <c r="AH281" i="49"/>
  <c r="J281" i="49"/>
  <c r="N281" i="49"/>
  <c r="P281" i="49"/>
  <c r="Z275" i="49"/>
  <c r="AI272" i="49"/>
  <c r="AJ272" i="49" s="1"/>
  <c r="AI270" i="49"/>
  <c r="AJ270" i="49" s="1"/>
  <c r="L259" i="49"/>
  <c r="AL259" i="49"/>
  <c r="N259" i="49"/>
  <c r="P259" i="49"/>
  <c r="AF259" i="49"/>
  <c r="F259" i="49"/>
  <c r="AH259" i="49"/>
  <c r="AF254" i="49"/>
  <c r="AD242" i="49"/>
  <c r="AF242" i="49"/>
  <c r="AF198" i="49"/>
  <c r="F198" i="49"/>
  <c r="H198" i="49"/>
  <c r="L198" i="49"/>
  <c r="AL198" i="49"/>
  <c r="N198" i="49"/>
  <c r="AH198" i="49"/>
  <c r="J198" i="49"/>
  <c r="P198" i="49"/>
  <c r="AL343" i="49"/>
  <c r="AL339" i="49"/>
  <c r="AL304" i="49"/>
  <c r="AL300" i="49"/>
  <c r="AL296" i="49"/>
  <c r="Z285" i="49"/>
  <c r="F285" i="49"/>
  <c r="AH285" i="49"/>
  <c r="J285" i="49"/>
  <c r="AJ285" i="49"/>
  <c r="P285" i="49"/>
  <c r="V284" i="49"/>
  <c r="T276" i="49"/>
  <c r="X276" i="49"/>
  <c r="Z276" i="49"/>
  <c r="AF272" i="49"/>
  <c r="AD268" i="49"/>
  <c r="AF268" i="49"/>
  <c r="R265" i="49"/>
  <c r="AD264" i="49"/>
  <c r="AF264" i="49"/>
  <c r="R261" i="49"/>
  <c r="AI261" i="49"/>
  <c r="AJ261" i="49" s="1"/>
  <c r="J286" i="49"/>
  <c r="AJ286" i="49"/>
  <c r="N286" i="49"/>
  <c r="AF286" i="49"/>
  <c r="AB283" i="49"/>
  <c r="V283" i="49"/>
  <c r="T277" i="49"/>
  <c r="X277" i="49"/>
  <c r="AB277" i="49"/>
  <c r="AB275" i="49"/>
  <c r="T275" i="49"/>
  <c r="V275" i="49"/>
  <c r="AD271" i="49"/>
  <c r="AI271" i="49"/>
  <c r="AJ271" i="49" s="1"/>
  <c r="AF257" i="49"/>
  <c r="F257" i="49"/>
  <c r="AH257" i="49"/>
  <c r="H257" i="49"/>
  <c r="L257" i="49"/>
  <c r="AL257" i="49"/>
  <c r="N257" i="49"/>
  <c r="V254" i="49"/>
  <c r="X254" i="49"/>
  <c r="T254" i="49"/>
  <c r="AB254" i="49"/>
  <c r="AI238" i="49"/>
  <c r="R238" i="49"/>
  <c r="L284" i="49"/>
  <c r="AF282" i="49"/>
  <c r="AF278" i="49"/>
  <c r="AF274" i="49"/>
  <c r="AF270" i="49"/>
  <c r="Z268" i="49"/>
  <c r="AI267" i="49"/>
  <c r="AJ267" i="49" s="1"/>
  <c r="AF266" i="49"/>
  <c r="Z264" i="49"/>
  <c r="AI263" i="49"/>
  <c r="AJ263" i="49" s="1"/>
  <c r="J260" i="49"/>
  <c r="T259" i="49"/>
  <c r="AJ256" i="49"/>
  <c r="J256" i="49"/>
  <c r="T255" i="49"/>
  <c r="F246" i="49"/>
  <c r="AH246" i="49"/>
  <c r="H246" i="49"/>
  <c r="J246" i="49"/>
  <c r="AJ246" i="49"/>
  <c r="N246" i="49"/>
  <c r="AD243" i="49"/>
  <c r="AB240" i="49"/>
  <c r="AD240" i="49"/>
  <c r="T240" i="49"/>
  <c r="AL238" i="49"/>
  <c r="L238" i="49"/>
  <c r="AD235" i="49"/>
  <c r="AF235" i="49"/>
  <c r="R234" i="49"/>
  <c r="AD233" i="49"/>
  <c r="AF233" i="49"/>
  <c r="AF224" i="49"/>
  <c r="H224" i="49"/>
  <c r="F224" i="49"/>
  <c r="J224" i="49"/>
  <c r="L224" i="49"/>
  <c r="P224" i="49"/>
  <c r="AH224" i="49"/>
  <c r="R202" i="49"/>
  <c r="L196" i="49"/>
  <c r="AL196" i="49"/>
  <c r="N196" i="49"/>
  <c r="P196" i="49"/>
  <c r="AF196" i="49"/>
  <c r="F196" i="49"/>
  <c r="AH196" i="49"/>
  <c r="H196" i="49"/>
  <c r="J196" i="49"/>
  <c r="AJ196" i="49"/>
  <c r="AD150" i="49"/>
  <c r="AF150" i="49"/>
  <c r="AD115" i="49"/>
  <c r="AF115" i="49"/>
  <c r="X268" i="49"/>
  <c r="X264" i="49"/>
  <c r="AI260" i="49"/>
  <c r="AJ260" i="49" s="1"/>
  <c r="H260" i="49"/>
  <c r="AI256" i="49"/>
  <c r="H256" i="49"/>
  <c r="AC247" i="49"/>
  <c r="X243" i="49"/>
  <c r="Z243" i="49"/>
  <c r="AB243" i="49"/>
  <c r="AI242" i="49"/>
  <c r="AJ242" i="49" s="1"/>
  <c r="AD241" i="49"/>
  <c r="AF241" i="49"/>
  <c r="T238" i="49"/>
  <c r="V238" i="49"/>
  <c r="X238" i="49"/>
  <c r="AB238" i="49"/>
  <c r="AD231" i="49"/>
  <c r="AF231" i="49"/>
  <c r="R230" i="49"/>
  <c r="AD229" i="49"/>
  <c r="AF229" i="49"/>
  <c r="AD227" i="49"/>
  <c r="AF227" i="49"/>
  <c r="F217" i="49"/>
  <c r="AH217" i="49"/>
  <c r="J217" i="49"/>
  <c r="AJ217" i="49"/>
  <c r="L217" i="49"/>
  <c r="AL217" i="49"/>
  <c r="H217" i="49"/>
  <c r="N217" i="49"/>
  <c r="AF217" i="49"/>
  <c r="R217" i="49"/>
  <c r="L200" i="49"/>
  <c r="AL200" i="49"/>
  <c r="P200" i="49"/>
  <c r="AF200" i="49"/>
  <c r="F200" i="49"/>
  <c r="AH200" i="49"/>
  <c r="H200" i="49"/>
  <c r="J200" i="49"/>
  <c r="N200" i="49"/>
  <c r="AJ200" i="49"/>
  <c r="V187" i="49"/>
  <c r="X187" i="49"/>
  <c r="Z187" i="49"/>
  <c r="AD187" i="49"/>
  <c r="AF187" i="49"/>
  <c r="R182" i="49"/>
  <c r="AI182" i="49"/>
  <c r="AJ182" i="49" s="1"/>
  <c r="F238" i="49"/>
  <c r="AH238" i="49"/>
  <c r="H238" i="49"/>
  <c r="J238" i="49"/>
  <c r="AJ238" i="49"/>
  <c r="N238" i="49"/>
  <c r="AH284" i="49"/>
  <c r="N282" i="49"/>
  <c r="AH280" i="49"/>
  <c r="AB278" i="49"/>
  <c r="N278" i="49"/>
  <c r="AH276" i="49"/>
  <c r="AB274" i="49"/>
  <c r="N274" i="49"/>
  <c r="AH272" i="49"/>
  <c r="AB270" i="49"/>
  <c r="N270" i="49"/>
  <c r="AH268" i="49"/>
  <c r="AB266" i="49"/>
  <c r="N266" i="49"/>
  <c r="AL262" i="49"/>
  <c r="L262" i="49"/>
  <c r="AF260" i="49"/>
  <c r="AL258" i="49"/>
  <c r="L258" i="49"/>
  <c r="AF256" i="49"/>
  <c r="H254" i="49"/>
  <c r="J254" i="49"/>
  <c r="AJ254" i="49"/>
  <c r="R246" i="49"/>
  <c r="AB244" i="49"/>
  <c r="AD244" i="49"/>
  <c r="T244" i="49"/>
  <c r="T234" i="49"/>
  <c r="V234" i="49"/>
  <c r="X234" i="49"/>
  <c r="AB234" i="49"/>
  <c r="P226" i="49"/>
  <c r="AH226" i="49"/>
  <c r="F226" i="49"/>
  <c r="H226" i="49"/>
  <c r="AJ226" i="49"/>
  <c r="L226" i="49"/>
  <c r="N226" i="49"/>
  <c r="AD216" i="49"/>
  <c r="AI216" i="49"/>
  <c r="AF216" i="49"/>
  <c r="F213" i="49"/>
  <c r="AH213" i="49"/>
  <c r="J213" i="49"/>
  <c r="AJ213" i="49"/>
  <c r="L213" i="49"/>
  <c r="AL213" i="49"/>
  <c r="H213" i="49"/>
  <c r="N213" i="49"/>
  <c r="AF213" i="49"/>
  <c r="R213" i="49"/>
  <c r="AF205" i="49"/>
  <c r="H205" i="49"/>
  <c r="J205" i="49"/>
  <c r="P205" i="49"/>
  <c r="AH205" i="49"/>
  <c r="AL205" i="49"/>
  <c r="F205" i="49"/>
  <c r="F179" i="49"/>
  <c r="AH179" i="49"/>
  <c r="H179" i="49"/>
  <c r="J179" i="49"/>
  <c r="AJ179" i="49"/>
  <c r="L179" i="49"/>
  <c r="AL179" i="49"/>
  <c r="N179" i="49"/>
  <c r="P179" i="49"/>
  <c r="R179" i="49"/>
  <c r="AF179" i="49"/>
  <c r="AI173" i="49"/>
  <c r="AD245" i="49"/>
  <c r="AF245" i="49"/>
  <c r="T242" i="49"/>
  <c r="V242" i="49"/>
  <c r="X242" i="49"/>
  <c r="AB242" i="49"/>
  <c r="AB236" i="49"/>
  <c r="AD236" i="49"/>
  <c r="T236" i="49"/>
  <c r="F234" i="49"/>
  <c r="AH234" i="49"/>
  <c r="H234" i="49"/>
  <c r="J234" i="49"/>
  <c r="AJ234" i="49"/>
  <c r="N234" i="49"/>
  <c r="P234" i="49"/>
  <c r="T230" i="49"/>
  <c r="V230" i="49"/>
  <c r="X230" i="49"/>
  <c r="AB230" i="49"/>
  <c r="H202" i="49"/>
  <c r="L202" i="49"/>
  <c r="AL202" i="49"/>
  <c r="N202" i="49"/>
  <c r="F202" i="49"/>
  <c r="R198" i="49"/>
  <c r="AI198" i="49"/>
  <c r="AJ198" i="49" s="1"/>
  <c r="AJ278" i="49"/>
  <c r="AJ266" i="49"/>
  <c r="AH254" i="49"/>
  <c r="P246" i="49"/>
  <c r="AI243" i="49"/>
  <c r="AJ243" i="49" s="1"/>
  <c r="F242" i="49"/>
  <c r="AH242" i="49"/>
  <c r="H242" i="49"/>
  <c r="J242" i="49"/>
  <c r="N242" i="49"/>
  <c r="AF240" i="49"/>
  <c r="AD239" i="49"/>
  <c r="X236" i="49"/>
  <c r="AD234" i="49"/>
  <c r="AB232" i="49"/>
  <c r="AD232" i="49"/>
  <c r="T232" i="49"/>
  <c r="V232" i="49"/>
  <c r="AF230" i="49"/>
  <c r="F230" i="49"/>
  <c r="AH230" i="49"/>
  <c r="H230" i="49"/>
  <c r="J230" i="49"/>
  <c r="AJ230" i="49"/>
  <c r="N230" i="49"/>
  <c r="P230" i="49"/>
  <c r="AB228" i="49"/>
  <c r="AD228" i="49"/>
  <c r="T228" i="49"/>
  <c r="V228" i="49"/>
  <c r="H225" i="49"/>
  <c r="L225" i="49"/>
  <c r="AL225" i="49"/>
  <c r="F225" i="49"/>
  <c r="J225" i="49"/>
  <c r="P225" i="49"/>
  <c r="AF225" i="49"/>
  <c r="AH225" i="49"/>
  <c r="P223" i="49"/>
  <c r="AF223" i="49"/>
  <c r="L223" i="49"/>
  <c r="N223" i="49"/>
  <c r="AH223" i="49"/>
  <c r="AJ223" i="49"/>
  <c r="F223" i="49"/>
  <c r="AL223" i="49"/>
  <c r="R221" i="49"/>
  <c r="Q247" i="49"/>
  <c r="AD237" i="49"/>
  <c r="AF237" i="49"/>
  <c r="V199" i="49"/>
  <c r="Z199" i="49"/>
  <c r="AD199" i="49"/>
  <c r="AB199" i="49"/>
  <c r="AF199" i="49"/>
  <c r="AI175" i="49"/>
  <c r="R175" i="49"/>
  <c r="R224" i="49"/>
  <c r="AI224" i="49"/>
  <c r="AJ224" i="49" s="1"/>
  <c r="X218" i="49"/>
  <c r="AB218" i="49"/>
  <c r="X214" i="49"/>
  <c r="AB214" i="49"/>
  <c r="P201" i="49"/>
  <c r="AF201" i="49"/>
  <c r="H201" i="49"/>
  <c r="J201" i="49"/>
  <c r="AJ201" i="49"/>
  <c r="R190" i="49"/>
  <c r="AI190" i="49"/>
  <c r="AJ190" i="49" s="1"/>
  <c r="L188" i="49"/>
  <c r="AL188" i="49"/>
  <c r="N188" i="49"/>
  <c r="P188" i="49"/>
  <c r="AF188" i="49"/>
  <c r="F188" i="49"/>
  <c r="AH188" i="49"/>
  <c r="T76" i="49"/>
  <c r="X76" i="49"/>
  <c r="Z76" i="49"/>
  <c r="AD76" i="49"/>
  <c r="AB76" i="49"/>
  <c r="AF76" i="49"/>
  <c r="F236" i="49"/>
  <c r="F232" i="49"/>
  <c r="F228" i="49"/>
  <c r="V218" i="49"/>
  <c r="J218" i="49"/>
  <c r="AJ218" i="49"/>
  <c r="N218" i="49"/>
  <c r="P218" i="49"/>
  <c r="V214" i="49"/>
  <c r="J214" i="49"/>
  <c r="AJ214" i="49"/>
  <c r="N214" i="49"/>
  <c r="P214" i="49"/>
  <c r="V202" i="49"/>
  <c r="Z202" i="49"/>
  <c r="AB202" i="49"/>
  <c r="V191" i="49"/>
  <c r="X191" i="49"/>
  <c r="Z191" i="49"/>
  <c r="AD191" i="49"/>
  <c r="AF186" i="49"/>
  <c r="F186" i="49"/>
  <c r="AH186" i="49"/>
  <c r="H186" i="49"/>
  <c r="L186" i="49"/>
  <c r="AL186" i="49"/>
  <c r="N186" i="49"/>
  <c r="R177" i="49"/>
  <c r="AI177" i="49"/>
  <c r="AJ177" i="49" s="1"/>
  <c r="AJ173" i="49"/>
  <c r="T120" i="49"/>
  <c r="V120" i="49"/>
  <c r="X120" i="49"/>
  <c r="Z120" i="49"/>
  <c r="AB120" i="49"/>
  <c r="AD120" i="49"/>
  <c r="AF120" i="49"/>
  <c r="AD107" i="49"/>
  <c r="AF107" i="49"/>
  <c r="AB235" i="49"/>
  <c r="AB231" i="49"/>
  <c r="R223" i="49"/>
  <c r="T221" i="49"/>
  <c r="X221" i="49"/>
  <c r="AD219" i="49"/>
  <c r="AF219" i="49"/>
  <c r="AD215" i="49"/>
  <c r="AF215" i="49"/>
  <c r="P204" i="49"/>
  <c r="AF204" i="49"/>
  <c r="F204" i="49"/>
  <c r="AH204" i="49"/>
  <c r="Z203" i="49"/>
  <c r="AD203" i="49"/>
  <c r="T202" i="49"/>
  <c r="AL201" i="49"/>
  <c r="R201" i="49"/>
  <c r="AI201" i="49"/>
  <c r="R194" i="49"/>
  <c r="AI194" i="49"/>
  <c r="AJ194" i="49" s="1"/>
  <c r="L192" i="49"/>
  <c r="AL192" i="49"/>
  <c r="N192" i="49"/>
  <c r="P192" i="49"/>
  <c r="AF192" i="49"/>
  <c r="F192" i="49"/>
  <c r="AH192" i="49"/>
  <c r="AJ188" i="49"/>
  <c r="V183" i="49"/>
  <c r="X183" i="49"/>
  <c r="Z183" i="49"/>
  <c r="AD183" i="49"/>
  <c r="V132" i="49"/>
  <c r="X132" i="49"/>
  <c r="Z132" i="49"/>
  <c r="AB132" i="49"/>
  <c r="AD132" i="49"/>
  <c r="AF132" i="49"/>
  <c r="T132" i="49"/>
  <c r="T112" i="49"/>
  <c r="V112" i="49"/>
  <c r="X112" i="49"/>
  <c r="Z112" i="49"/>
  <c r="AB112" i="49"/>
  <c r="AD112" i="49"/>
  <c r="AF112" i="49"/>
  <c r="P244" i="49"/>
  <c r="AL243" i="49"/>
  <c r="L243" i="49"/>
  <c r="P240" i="49"/>
  <c r="AL239" i="49"/>
  <c r="L239" i="49"/>
  <c r="P236" i="49"/>
  <c r="AL235" i="49"/>
  <c r="Z235" i="49"/>
  <c r="L235" i="49"/>
  <c r="P232" i="49"/>
  <c r="AL231" i="49"/>
  <c r="Z231" i="49"/>
  <c r="L231" i="49"/>
  <c r="P228" i="49"/>
  <c r="AL227" i="49"/>
  <c r="L227" i="49"/>
  <c r="L222" i="49"/>
  <c r="AL222" i="49"/>
  <c r="P222" i="49"/>
  <c r="V221" i="49"/>
  <c r="F221" i="49"/>
  <c r="AH221" i="49"/>
  <c r="J221" i="49"/>
  <c r="AJ221" i="49"/>
  <c r="X220" i="49"/>
  <c r="AH218" i="49"/>
  <c r="AH214" i="49"/>
  <c r="R205" i="49"/>
  <c r="AI205" i="49"/>
  <c r="AJ205" i="49" s="1"/>
  <c r="AJ204" i="49"/>
  <c r="T203" i="49"/>
  <c r="AH201" i="49"/>
  <c r="N201" i="49"/>
  <c r="V195" i="49"/>
  <c r="X195" i="49"/>
  <c r="Z195" i="49"/>
  <c r="AD195" i="49"/>
  <c r="AF190" i="49"/>
  <c r="F190" i="49"/>
  <c r="AH190" i="49"/>
  <c r="H190" i="49"/>
  <c r="L190" i="49"/>
  <c r="AL190" i="49"/>
  <c r="N190" i="49"/>
  <c r="R188" i="49"/>
  <c r="T183" i="49"/>
  <c r="N175" i="49"/>
  <c r="F175" i="49"/>
  <c r="AJ175" i="49"/>
  <c r="H175" i="49"/>
  <c r="AL175" i="49"/>
  <c r="J175" i="49"/>
  <c r="L175" i="49"/>
  <c r="P175" i="49"/>
  <c r="N102" i="49"/>
  <c r="F102" i="49"/>
  <c r="AJ102" i="49"/>
  <c r="H102" i="49"/>
  <c r="AL102" i="49"/>
  <c r="J102" i="49"/>
  <c r="L102" i="49"/>
  <c r="P102" i="49"/>
  <c r="R102" i="49"/>
  <c r="AH102" i="49"/>
  <c r="R100" i="49"/>
  <c r="AI100" i="49"/>
  <c r="AJ100" i="49" s="1"/>
  <c r="AJ239" i="49"/>
  <c r="AJ235" i="49"/>
  <c r="AJ231" i="49"/>
  <c r="AJ227" i="49"/>
  <c r="V225" i="49"/>
  <c r="Z225" i="49"/>
  <c r="AF218" i="49"/>
  <c r="L218" i="49"/>
  <c r="T217" i="49"/>
  <c r="X217" i="49"/>
  <c r="Z217" i="49"/>
  <c r="T216" i="49"/>
  <c r="V216" i="49"/>
  <c r="AF214" i="49"/>
  <c r="L214" i="49"/>
  <c r="T213" i="49"/>
  <c r="X213" i="49"/>
  <c r="Z213" i="49"/>
  <c r="R204" i="49"/>
  <c r="AI202" i="49"/>
  <c r="AJ202" i="49" s="1"/>
  <c r="L201" i="49"/>
  <c r="J188" i="49"/>
  <c r="R186" i="49"/>
  <c r="AI186" i="49"/>
  <c r="AJ186" i="49" s="1"/>
  <c r="L184" i="49"/>
  <c r="AL184" i="49"/>
  <c r="N184" i="49"/>
  <c r="P184" i="49"/>
  <c r="AF184" i="49"/>
  <c r="F184" i="49"/>
  <c r="AH184" i="49"/>
  <c r="AF182" i="49"/>
  <c r="F182" i="49"/>
  <c r="AH182" i="49"/>
  <c r="H182" i="49"/>
  <c r="J182" i="49"/>
  <c r="L182" i="49"/>
  <c r="AL182" i="49"/>
  <c r="N182" i="49"/>
  <c r="T179" i="49"/>
  <c r="V179" i="49"/>
  <c r="X179" i="49"/>
  <c r="Z179" i="49"/>
  <c r="AB179" i="49"/>
  <c r="R135" i="49"/>
  <c r="AI135" i="49"/>
  <c r="AB198" i="49"/>
  <c r="J197" i="49"/>
  <c r="AB194" i="49"/>
  <c r="J193" i="49"/>
  <c r="AB190" i="49"/>
  <c r="AJ189" i="49"/>
  <c r="J189" i="49"/>
  <c r="AB186" i="49"/>
  <c r="J185" i="49"/>
  <c r="AB182" i="49"/>
  <c r="AF180" i="49"/>
  <c r="AL178" i="49"/>
  <c r="N177" i="49"/>
  <c r="AD175" i="49"/>
  <c r="AI174" i="49"/>
  <c r="L173" i="49"/>
  <c r="V162" i="49"/>
  <c r="X162" i="49"/>
  <c r="Z162" i="49"/>
  <c r="AH159" i="49"/>
  <c r="R155" i="49"/>
  <c r="AJ151" i="49"/>
  <c r="AJ145" i="49"/>
  <c r="R145" i="49"/>
  <c r="AI145" i="49"/>
  <c r="T143" i="49"/>
  <c r="V143" i="49"/>
  <c r="Z143" i="49"/>
  <c r="AB143" i="49"/>
  <c r="AF131" i="49"/>
  <c r="F131" i="49"/>
  <c r="AH131" i="49"/>
  <c r="H131" i="49"/>
  <c r="J131" i="49"/>
  <c r="L131" i="49"/>
  <c r="AL131" i="49"/>
  <c r="N131" i="49"/>
  <c r="AD123" i="49"/>
  <c r="AF123" i="49"/>
  <c r="F120" i="49"/>
  <c r="AH120" i="49"/>
  <c r="H120" i="49"/>
  <c r="J120" i="49"/>
  <c r="AJ120" i="49"/>
  <c r="L120" i="49"/>
  <c r="AL120" i="49"/>
  <c r="N120" i="49"/>
  <c r="P120" i="49"/>
  <c r="F112" i="49"/>
  <c r="AH112" i="49"/>
  <c r="H112" i="49"/>
  <c r="J112" i="49"/>
  <c r="AJ112" i="49"/>
  <c r="L112" i="49"/>
  <c r="AL112" i="49"/>
  <c r="N112" i="49"/>
  <c r="P112" i="49"/>
  <c r="V97" i="49"/>
  <c r="X97" i="49"/>
  <c r="Z97" i="49"/>
  <c r="AB97" i="49"/>
  <c r="AD97" i="49"/>
  <c r="AF97" i="49"/>
  <c r="AI94" i="49"/>
  <c r="R94" i="49"/>
  <c r="F76" i="49"/>
  <c r="H76" i="49"/>
  <c r="AJ76" i="49"/>
  <c r="J76" i="49"/>
  <c r="AL76" i="49"/>
  <c r="N76" i="49"/>
  <c r="P76" i="49"/>
  <c r="L76" i="49"/>
  <c r="R76" i="49"/>
  <c r="AH220" i="49"/>
  <c r="AH216" i="49"/>
  <c r="P203" i="49"/>
  <c r="P199" i="49"/>
  <c r="Z198" i="49"/>
  <c r="AI197" i="49"/>
  <c r="AJ197" i="49" s="1"/>
  <c r="H197" i="49"/>
  <c r="P195" i="49"/>
  <c r="Z194" i="49"/>
  <c r="AI193" i="49"/>
  <c r="AJ193" i="49" s="1"/>
  <c r="H193" i="49"/>
  <c r="P191" i="49"/>
  <c r="Z190" i="49"/>
  <c r="AI189" i="49"/>
  <c r="H189" i="49"/>
  <c r="P187" i="49"/>
  <c r="Z186" i="49"/>
  <c r="AI185" i="49"/>
  <c r="AJ185" i="49" s="1"/>
  <c r="H185" i="49"/>
  <c r="P183" i="49"/>
  <c r="Z182" i="49"/>
  <c r="AI181" i="49"/>
  <c r="AJ181" i="49" s="1"/>
  <c r="AB177" i="49"/>
  <c r="L177" i="49"/>
  <c r="J174" i="49"/>
  <c r="Z173" i="49"/>
  <c r="J173" i="49"/>
  <c r="AF172" i="49"/>
  <c r="AB162" i="49"/>
  <c r="H162" i="49"/>
  <c r="J162" i="49"/>
  <c r="AJ162" i="49"/>
  <c r="L162" i="49"/>
  <c r="AF161" i="49"/>
  <c r="F161" i="49"/>
  <c r="AH161" i="49"/>
  <c r="H161" i="49"/>
  <c r="J159" i="49"/>
  <c r="V158" i="49"/>
  <c r="X158" i="49"/>
  <c r="Z158" i="49"/>
  <c r="AH155" i="49"/>
  <c r="AL149" i="49"/>
  <c r="AI146" i="49"/>
  <c r="AF143" i="49"/>
  <c r="F143" i="49"/>
  <c r="AH143" i="49"/>
  <c r="H143" i="49"/>
  <c r="L143" i="49"/>
  <c r="AL143" i="49"/>
  <c r="N143" i="49"/>
  <c r="P143" i="49"/>
  <c r="R139" i="49"/>
  <c r="AI139" i="49"/>
  <c r="AJ139" i="49" s="1"/>
  <c r="V136" i="49"/>
  <c r="X136" i="49"/>
  <c r="Z136" i="49"/>
  <c r="AB136" i="49"/>
  <c r="AD136" i="49"/>
  <c r="R116" i="49"/>
  <c r="R108" i="49"/>
  <c r="R104" i="49"/>
  <c r="H97" i="49"/>
  <c r="F97" i="49"/>
  <c r="AL97" i="49"/>
  <c r="J97" i="49"/>
  <c r="L97" i="49"/>
  <c r="N97" i="49"/>
  <c r="P97" i="49"/>
  <c r="AD80" i="49"/>
  <c r="AF80" i="49"/>
  <c r="T80" i="49"/>
  <c r="X80" i="49"/>
  <c r="Z80" i="49"/>
  <c r="AB80" i="49"/>
  <c r="J178" i="49"/>
  <c r="AJ178" i="49"/>
  <c r="Z163" i="49"/>
  <c r="AB163" i="49"/>
  <c r="H158" i="49"/>
  <c r="J158" i="49"/>
  <c r="AJ158" i="49"/>
  <c r="L158" i="49"/>
  <c r="AL158" i="49"/>
  <c r="AF157" i="49"/>
  <c r="F157" i="49"/>
  <c r="AH157" i="49"/>
  <c r="H157" i="49"/>
  <c r="AF155" i="49"/>
  <c r="J155" i="49"/>
  <c r="V154" i="49"/>
  <c r="X154" i="49"/>
  <c r="Z154" i="49"/>
  <c r="AJ149" i="49"/>
  <c r="R149" i="49"/>
  <c r="AI149" i="49"/>
  <c r="T147" i="49"/>
  <c r="V147" i="49"/>
  <c r="Z147" i="49"/>
  <c r="AB147" i="49"/>
  <c r="AF135" i="49"/>
  <c r="F135" i="49"/>
  <c r="AH135" i="49"/>
  <c r="H135" i="49"/>
  <c r="J135" i="49"/>
  <c r="AJ135" i="49"/>
  <c r="L135" i="49"/>
  <c r="AL135" i="49"/>
  <c r="N135" i="49"/>
  <c r="AL203" i="49"/>
  <c r="AL199" i="49"/>
  <c r="AF197" i="49"/>
  <c r="AL195" i="49"/>
  <c r="AF193" i="49"/>
  <c r="AL191" i="49"/>
  <c r="AF189" i="49"/>
  <c r="AL187" i="49"/>
  <c r="AF185" i="49"/>
  <c r="AL183" i="49"/>
  <c r="AF178" i="49"/>
  <c r="AL177" i="49"/>
  <c r="X177" i="49"/>
  <c r="X175" i="49"/>
  <c r="T163" i="49"/>
  <c r="L163" i="49"/>
  <c r="AL163" i="49"/>
  <c r="N163" i="49"/>
  <c r="R162" i="49"/>
  <c r="R161" i="49"/>
  <c r="AI161" i="49"/>
  <c r="AJ161" i="49" s="1"/>
  <c r="AL157" i="49"/>
  <c r="H155" i="49"/>
  <c r="AB154" i="49"/>
  <c r="H154" i="49"/>
  <c r="J154" i="49"/>
  <c r="AJ154" i="49"/>
  <c r="L154" i="49"/>
  <c r="AL154" i="49"/>
  <c r="AF153" i="49"/>
  <c r="F153" i="49"/>
  <c r="AH153" i="49"/>
  <c r="H153" i="49"/>
  <c r="T151" i="49"/>
  <c r="Z151" i="49"/>
  <c r="AB151" i="49"/>
  <c r="AI150" i="49"/>
  <c r="L149" i="49"/>
  <c r="AF147" i="49"/>
  <c r="F147" i="49"/>
  <c r="AH147" i="49"/>
  <c r="H147" i="49"/>
  <c r="L147" i="49"/>
  <c r="AL147" i="49"/>
  <c r="N147" i="49"/>
  <c r="P147" i="49"/>
  <c r="AD142" i="49"/>
  <c r="AF142" i="49"/>
  <c r="AD119" i="49"/>
  <c r="AF119" i="49"/>
  <c r="T116" i="49"/>
  <c r="V116" i="49"/>
  <c r="X116" i="49"/>
  <c r="Z116" i="49"/>
  <c r="AB116" i="49"/>
  <c r="AI115" i="49"/>
  <c r="AJ115" i="49" s="1"/>
  <c r="AD111" i="49"/>
  <c r="AF111" i="49"/>
  <c r="T108" i="49"/>
  <c r="V108" i="49"/>
  <c r="X108" i="49"/>
  <c r="Z108" i="49"/>
  <c r="AB108" i="49"/>
  <c r="AI107" i="49"/>
  <c r="AJ107" i="49" s="1"/>
  <c r="L77" i="49"/>
  <c r="N77" i="49"/>
  <c r="P77" i="49"/>
  <c r="AH77" i="49"/>
  <c r="F77" i="49"/>
  <c r="H77" i="49"/>
  <c r="AF77" i="49"/>
  <c r="J77" i="49"/>
  <c r="AL77" i="49"/>
  <c r="X52" i="49"/>
  <c r="Z52" i="49"/>
  <c r="AB52" i="49"/>
  <c r="AF52" i="49"/>
  <c r="T52" i="49"/>
  <c r="P178" i="49"/>
  <c r="F173" i="49"/>
  <c r="AH173" i="49"/>
  <c r="Z159" i="49"/>
  <c r="AB159" i="49"/>
  <c r="R158" i="49"/>
  <c r="R157" i="49"/>
  <c r="AI157" i="49"/>
  <c r="AJ157" i="49" s="1"/>
  <c r="T154" i="49"/>
  <c r="F151" i="49"/>
  <c r="AH151" i="49"/>
  <c r="L151" i="49"/>
  <c r="AL151" i="49"/>
  <c r="N151" i="49"/>
  <c r="P151" i="49"/>
  <c r="AD147" i="49"/>
  <c r="N145" i="49"/>
  <c r="P145" i="49"/>
  <c r="AF145" i="49"/>
  <c r="F145" i="49"/>
  <c r="AH145" i="49"/>
  <c r="H145" i="49"/>
  <c r="AF139" i="49"/>
  <c r="F139" i="49"/>
  <c r="AH139" i="49"/>
  <c r="H139" i="49"/>
  <c r="J139" i="49"/>
  <c r="L139" i="49"/>
  <c r="AL139" i="49"/>
  <c r="N139" i="49"/>
  <c r="F116" i="49"/>
  <c r="AH116" i="49"/>
  <c r="H116" i="49"/>
  <c r="J116" i="49"/>
  <c r="AJ116" i="49"/>
  <c r="L116" i="49"/>
  <c r="AL116" i="49"/>
  <c r="N116" i="49"/>
  <c r="P116" i="49"/>
  <c r="F108" i="49"/>
  <c r="AH108" i="49"/>
  <c r="H108" i="49"/>
  <c r="J108" i="49"/>
  <c r="AJ108" i="49"/>
  <c r="L108" i="49"/>
  <c r="AL108" i="49"/>
  <c r="N108" i="49"/>
  <c r="P108" i="49"/>
  <c r="F104" i="49"/>
  <c r="AH104" i="49"/>
  <c r="H104" i="49"/>
  <c r="J104" i="49"/>
  <c r="AJ104" i="49"/>
  <c r="L104" i="49"/>
  <c r="AL104" i="49"/>
  <c r="N104" i="49"/>
  <c r="P104" i="49"/>
  <c r="R95" i="49"/>
  <c r="AI95" i="49"/>
  <c r="AJ95" i="49" s="1"/>
  <c r="AH76" i="49"/>
  <c r="AH54" i="49"/>
  <c r="F54" i="49"/>
  <c r="H54" i="49"/>
  <c r="J54" i="49"/>
  <c r="AL54" i="49"/>
  <c r="L54" i="49"/>
  <c r="N54" i="49"/>
  <c r="P54" i="49"/>
  <c r="N178" i="49"/>
  <c r="F177" i="49"/>
  <c r="AH177" i="49"/>
  <c r="AF173" i="49"/>
  <c r="V159" i="49"/>
  <c r="L159" i="49"/>
  <c r="AL159" i="49"/>
  <c r="N159" i="49"/>
  <c r="P159" i="49"/>
  <c r="P157" i="49"/>
  <c r="Z155" i="49"/>
  <c r="AB155" i="49"/>
  <c r="R154" i="49"/>
  <c r="R153" i="49"/>
  <c r="AI153" i="49"/>
  <c r="AJ153" i="49" s="1"/>
  <c r="AD146" i="49"/>
  <c r="AF146" i="49"/>
  <c r="R143" i="49"/>
  <c r="R131" i="49"/>
  <c r="AI131" i="49"/>
  <c r="AJ131" i="49" s="1"/>
  <c r="R120" i="49"/>
  <c r="R112" i="49"/>
  <c r="T97" i="49"/>
  <c r="L155" i="49"/>
  <c r="AL155" i="49"/>
  <c r="N155" i="49"/>
  <c r="P155" i="49"/>
  <c r="N149" i="49"/>
  <c r="P149" i="49"/>
  <c r="AF149" i="49"/>
  <c r="F149" i="49"/>
  <c r="AH149" i="49"/>
  <c r="H149" i="49"/>
  <c r="R141" i="49"/>
  <c r="AI141" i="49"/>
  <c r="AJ141" i="49" s="1"/>
  <c r="AB102" i="49"/>
  <c r="V102" i="49"/>
  <c r="X102" i="49"/>
  <c r="Z102" i="49"/>
  <c r="AD102" i="49"/>
  <c r="AF102" i="49"/>
  <c r="L91" i="49"/>
  <c r="AL91" i="49"/>
  <c r="N91" i="49"/>
  <c r="P91" i="49"/>
  <c r="AF91" i="49"/>
  <c r="F91" i="49"/>
  <c r="AH91" i="49"/>
  <c r="H91" i="49"/>
  <c r="J91" i="49"/>
  <c r="AJ91" i="49"/>
  <c r="AL150" i="49"/>
  <c r="Z150" i="49"/>
  <c r="L150" i="49"/>
  <c r="AL146" i="49"/>
  <c r="Z146" i="49"/>
  <c r="L146" i="49"/>
  <c r="AL142" i="49"/>
  <c r="Z142" i="49"/>
  <c r="L142" i="49"/>
  <c r="H141" i="49"/>
  <c r="AB139" i="49"/>
  <c r="AJ138" i="49"/>
  <c r="X138" i="49"/>
  <c r="J138" i="49"/>
  <c r="AB135" i="49"/>
  <c r="X134" i="49"/>
  <c r="J134" i="49"/>
  <c r="AB131" i="49"/>
  <c r="Z123" i="49"/>
  <c r="AI122" i="49"/>
  <c r="AJ122" i="49" s="1"/>
  <c r="H122" i="49"/>
  <c r="Z119" i="49"/>
  <c r="AI118" i="49"/>
  <c r="AJ118" i="49" s="1"/>
  <c r="H118" i="49"/>
  <c r="Z115" i="49"/>
  <c r="AI114" i="49"/>
  <c r="AJ114" i="49" s="1"/>
  <c r="H114" i="49"/>
  <c r="Z111" i="49"/>
  <c r="AI110" i="49"/>
  <c r="AJ110" i="49" s="1"/>
  <c r="H110" i="49"/>
  <c r="Z107" i="49"/>
  <c r="AI106" i="49"/>
  <c r="AJ106" i="49" s="1"/>
  <c r="H106" i="49"/>
  <c r="AI99" i="49"/>
  <c r="AJ99" i="49" s="1"/>
  <c r="AB98" i="49"/>
  <c r="J94" i="49"/>
  <c r="AH81" i="49"/>
  <c r="F81" i="49"/>
  <c r="H81" i="49"/>
  <c r="L81" i="49"/>
  <c r="N81" i="49"/>
  <c r="AF78" i="49"/>
  <c r="Z68" i="49"/>
  <c r="AF68" i="49"/>
  <c r="X68" i="49"/>
  <c r="AB68" i="49"/>
  <c r="AH14" i="49"/>
  <c r="AJ150" i="49"/>
  <c r="X150" i="49"/>
  <c r="J150" i="49"/>
  <c r="AJ146" i="49"/>
  <c r="X146" i="49"/>
  <c r="J146" i="49"/>
  <c r="AJ142" i="49"/>
  <c r="X142" i="49"/>
  <c r="J142" i="49"/>
  <c r="AH141" i="49"/>
  <c r="F141" i="49"/>
  <c r="Z139" i="49"/>
  <c r="V138" i="49"/>
  <c r="H138" i="49"/>
  <c r="AF137" i="49"/>
  <c r="P136" i="49"/>
  <c r="Z135" i="49"/>
  <c r="V134" i="49"/>
  <c r="H134" i="49"/>
  <c r="AF133" i="49"/>
  <c r="P132" i="49"/>
  <c r="Z131" i="49"/>
  <c r="X123" i="49"/>
  <c r="J123" i="49"/>
  <c r="AH122" i="49"/>
  <c r="F122" i="49"/>
  <c r="AD121" i="49"/>
  <c r="X119" i="49"/>
  <c r="AH118" i="49"/>
  <c r="F118" i="49"/>
  <c r="AD117" i="49"/>
  <c r="X115" i="49"/>
  <c r="AH114" i="49"/>
  <c r="F114" i="49"/>
  <c r="AD113" i="49"/>
  <c r="X111" i="49"/>
  <c r="AH110" i="49"/>
  <c r="F110" i="49"/>
  <c r="AD109" i="49"/>
  <c r="X107" i="49"/>
  <c r="AH106" i="49"/>
  <c r="F106" i="49"/>
  <c r="AD105" i="49"/>
  <c r="AI103" i="49"/>
  <c r="AJ103" i="49" s="1"/>
  <c r="AI101" i="49"/>
  <c r="AJ101" i="49" s="1"/>
  <c r="AB100" i="49"/>
  <c r="X98" i="49"/>
  <c r="H98" i="49"/>
  <c r="H95" i="49"/>
  <c r="AF93" i="49"/>
  <c r="H93" i="49"/>
  <c r="L93" i="49"/>
  <c r="AL93" i="49"/>
  <c r="P92" i="49"/>
  <c r="AF92" i="49"/>
  <c r="H92" i="49"/>
  <c r="J92" i="49"/>
  <c r="AH73" i="49"/>
  <c r="F73" i="49"/>
  <c r="H73" i="49"/>
  <c r="AJ73" i="49"/>
  <c r="L73" i="49"/>
  <c r="N73" i="49"/>
  <c r="P69" i="49"/>
  <c r="F69" i="49"/>
  <c r="H69" i="49"/>
  <c r="J69" i="49"/>
  <c r="AF69" i="49"/>
  <c r="L69" i="49"/>
  <c r="AH69" i="49"/>
  <c r="R69" i="49"/>
  <c r="R66" i="49"/>
  <c r="AI66" i="49"/>
  <c r="AJ66" i="49" s="1"/>
  <c r="T49" i="49"/>
  <c r="X49" i="49"/>
  <c r="Z49" i="49"/>
  <c r="AB49" i="49"/>
  <c r="AD49" i="49"/>
  <c r="Q16" i="49"/>
  <c r="AF141" i="49"/>
  <c r="AH138" i="49"/>
  <c r="T138" i="49"/>
  <c r="F138" i="49"/>
  <c r="AH134" i="49"/>
  <c r="T134" i="49"/>
  <c r="F134" i="49"/>
  <c r="AF122" i="49"/>
  <c r="P121" i="49"/>
  <c r="AF118" i="49"/>
  <c r="P117" i="49"/>
  <c r="AF114" i="49"/>
  <c r="P113" i="49"/>
  <c r="AF110" i="49"/>
  <c r="P109" i="49"/>
  <c r="AF106" i="49"/>
  <c r="P105" i="49"/>
  <c r="J101" i="49"/>
  <c r="Z100" i="49"/>
  <c r="AF99" i="49"/>
  <c r="AJ98" i="49"/>
  <c r="V98" i="49"/>
  <c r="AI96" i="49"/>
  <c r="AJ96" i="49" s="1"/>
  <c r="AF96" i="49"/>
  <c r="H96" i="49"/>
  <c r="V94" i="49"/>
  <c r="Z94" i="49"/>
  <c r="AL92" i="49"/>
  <c r="V90" i="49"/>
  <c r="X90" i="49"/>
  <c r="Z90" i="49"/>
  <c r="AD90" i="49"/>
  <c r="X79" i="49"/>
  <c r="Z79" i="49"/>
  <c r="AB79" i="49"/>
  <c r="AF79" i="49"/>
  <c r="R77" i="49"/>
  <c r="AI77" i="49"/>
  <c r="AJ77" i="49" s="1"/>
  <c r="AD75" i="49"/>
  <c r="AF75" i="49"/>
  <c r="AL72" i="49"/>
  <c r="AL69" i="49"/>
  <c r="AH67" i="49"/>
  <c r="J67" i="49"/>
  <c r="AL67" i="49"/>
  <c r="L67" i="49"/>
  <c r="F67" i="49"/>
  <c r="H67" i="49"/>
  <c r="AF67" i="49"/>
  <c r="P67" i="49"/>
  <c r="AJ67" i="49"/>
  <c r="AI62" i="49"/>
  <c r="AJ62" i="49" s="1"/>
  <c r="R62" i="49"/>
  <c r="H94" i="49"/>
  <c r="L94" i="49"/>
  <c r="AL94" i="49"/>
  <c r="P94" i="49"/>
  <c r="R93" i="49"/>
  <c r="AI93" i="49"/>
  <c r="AJ93" i="49" s="1"/>
  <c r="R91" i="49"/>
  <c r="AI78" i="49"/>
  <c r="AJ78" i="49" s="1"/>
  <c r="T22" i="49"/>
  <c r="AC22" i="49"/>
  <c r="AD22" i="49" s="1"/>
  <c r="P141" i="49"/>
  <c r="P122" i="49"/>
  <c r="P118" i="49"/>
  <c r="P114" i="49"/>
  <c r="P110" i="49"/>
  <c r="P106" i="49"/>
  <c r="L98" i="49"/>
  <c r="AL98" i="49"/>
  <c r="L95" i="49"/>
  <c r="P95" i="49"/>
  <c r="AF95" i="49"/>
  <c r="R92" i="49"/>
  <c r="AI92" i="49"/>
  <c r="AJ92" i="49" s="1"/>
  <c r="R81" i="49"/>
  <c r="AI81" i="49"/>
  <c r="AJ81" i="49" s="1"/>
  <c r="H72" i="49"/>
  <c r="AJ72" i="49"/>
  <c r="J72" i="49"/>
  <c r="F72" i="49"/>
  <c r="L72" i="49"/>
  <c r="P72" i="49"/>
  <c r="AH72" i="49"/>
  <c r="AD64" i="49"/>
  <c r="AI64" i="49"/>
  <c r="AJ64" i="49" s="1"/>
  <c r="AF64" i="49"/>
  <c r="X64" i="49"/>
  <c r="Z64" i="49"/>
  <c r="AB64" i="49"/>
  <c r="F62" i="49"/>
  <c r="L62" i="49"/>
  <c r="N62" i="49"/>
  <c r="P62" i="49"/>
  <c r="AF62" i="49"/>
  <c r="H62" i="49"/>
  <c r="AH62" i="49"/>
  <c r="J62" i="49"/>
  <c r="AJ117" i="49"/>
  <c r="AJ113" i="49"/>
  <c r="AJ109" i="49"/>
  <c r="AJ105" i="49"/>
  <c r="F100" i="49"/>
  <c r="AH100" i="49"/>
  <c r="AF98" i="49"/>
  <c r="AJ94" i="49"/>
  <c r="AH93" i="49"/>
  <c r="N93" i="49"/>
  <c r="N92" i="49"/>
  <c r="P81" i="49"/>
  <c r="R73" i="49"/>
  <c r="AI73" i="49"/>
  <c r="T64" i="49"/>
  <c r="AF49" i="49"/>
  <c r="T70" i="49"/>
  <c r="AB70" i="49"/>
  <c r="R67" i="49"/>
  <c r="J36" i="49"/>
  <c r="V35" i="49"/>
  <c r="X35" i="49"/>
  <c r="AF35" i="49"/>
  <c r="Z35" i="49"/>
  <c r="Q34" i="49"/>
  <c r="Q33" i="49"/>
  <c r="AI33" i="49" s="1"/>
  <c r="AJ33" i="49" s="1"/>
  <c r="AC31" i="49"/>
  <c r="AD31" i="49" s="1"/>
  <c r="H23" i="49"/>
  <c r="Q23" i="49"/>
  <c r="AI23" i="49" s="1"/>
  <c r="AJ23" i="49" s="1"/>
  <c r="AI20" i="49"/>
  <c r="AJ20" i="49" s="1"/>
  <c r="Z93" i="49"/>
  <c r="P90" i="49"/>
  <c r="E42" i="49"/>
  <c r="AB81" i="49"/>
  <c r="P79" i="49"/>
  <c r="AL78" i="49"/>
  <c r="Z78" i="49"/>
  <c r="J78" i="49"/>
  <c r="AJ75" i="49"/>
  <c r="H75" i="49"/>
  <c r="AF74" i="49"/>
  <c r="AB73" i="49"/>
  <c r="AI71" i="49"/>
  <c r="AJ71" i="49" s="1"/>
  <c r="Z70" i="49"/>
  <c r="F70" i="49"/>
  <c r="L70" i="49"/>
  <c r="N70" i="49"/>
  <c r="AI69" i="49"/>
  <c r="AJ69" i="49" s="1"/>
  <c r="AF66" i="49"/>
  <c r="X65" i="49"/>
  <c r="AF65" i="49"/>
  <c r="R59" i="49"/>
  <c r="AI59" i="49"/>
  <c r="AD52" i="49"/>
  <c r="AF36" i="49"/>
  <c r="F35" i="49"/>
  <c r="Z32" i="49"/>
  <c r="Q31" i="49"/>
  <c r="AI31" i="49" s="1"/>
  <c r="AJ31" i="49" s="1"/>
  <c r="P23" i="49"/>
  <c r="R6" i="49"/>
  <c r="X34" i="49"/>
  <c r="AC34" i="49"/>
  <c r="L30" i="49"/>
  <c r="F30" i="49"/>
  <c r="N30" i="49"/>
  <c r="P30" i="49"/>
  <c r="H30" i="49"/>
  <c r="AF30" i="49"/>
  <c r="J30" i="49"/>
  <c r="AL90" i="49"/>
  <c r="L90" i="49"/>
  <c r="L79" i="49"/>
  <c r="T78" i="49"/>
  <c r="AH75" i="49"/>
  <c r="AD71" i="49"/>
  <c r="AL70" i="49"/>
  <c r="R70" i="49"/>
  <c r="AD68" i="49"/>
  <c r="T65" i="49"/>
  <c r="AH57" i="49"/>
  <c r="AD51" i="49"/>
  <c r="F49" i="49"/>
  <c r="H49" i="49"/>
  <c r="AJ49" i="49"/>
  <c r="J49" i="49"/>
  <c r="AL49" i="49"/>
  <c r="L49" i="49"/>
  <c r="N49" i="49"/>
  <c r="P49" i="49"/>
  <c r="Q39" i="49"/>
  <c r="AI39" i="49" s="1"/>
  <c r="AJ39" i="49" s="1"/>
  <c r="AI37" i="49"/>
  <c r="AJ37" i="49" s="1"/>
  <c r="Q32" i="49"/>
  <c r="T26" i="49"/>
  <c r="AC26" i="49"/>
  <c r="AB74" i="49"/>
  <c r="N66" i="49"/>
  <c r="AH66" i="49"/>
  <c r="F66" i="49"/>
  <c r="H66" i="49"/>
  <c r="AF63" i="49"/>
  <c r="AI63" i="49"/>
  <c r="AJ63" i="49" s="1"/>
  <c r="AI61" i="49"/>
  <c r="AJ61" i="49" s="1"/>
  <c r="AH59" i="49"/>
  <c r="F59" i="49"/>
  <c r="H59" i="49"/>
  <c r="AJ59" i="49"/>
  <c r="J59" i="49"/>
  <c r="AL59" i="49"/>
  <c r="L59" i="49"/>
  <c r="N59" i="49"/>
  <c r="H57" i="49"/>
  <c r="AJ57" i="49"/>
  <c r="J57" i="49"/>
  <c r="AL57" i="49"/>
  <c r="L57" i="49"/>
  <c r="N57" i="49"/>
  <c r="P57" i="49"/>
  <c r="AF57" i="49"/>
  <c r="R54" i="49"/>
  <c r="AI54" i="49"/>
  <c r="AJ54" i="49" s="1"/>
  <c r="AF51" i="49"/>
  <c r="AD48" i="49"/>
  <c r="AF48" i="49"/>
  <c r="V37" i="49"/>
  <c r="X37" i="49"/>
  <c r="AF37" i="49"/>
  <c r="Z37" i="49"/>
  <c r="T35" i="49"/>
  <c r="AL32" i="49"/>
  <c r="L24" i="49"/>
  <c r="F24" i="49"/>
  <c r="N24" i="49"/>
  <c r="AL24" i="49"/>
  <c r="P24" i="49"/>
  <c r="H24" i="49"/>
  <c r="J24" i="49"/>
  <c r="AH24" i="49"/>
  <c r="AD12" i="49"/>
  <c r="AJ79" i="49"/>
  <c r="X72" i="49"/>
  <c r="Z72" i="49"/>
  <c r="T69" i="49"/>
  <c r="X69" i="49"/>
  <c r="T62" i="49"/>
  <c r="AB62" i="49"/>
  <c r="AD62" i="49"/>
  <c r="AD56" i="49"/>
  <c r="AF56" i="49"/>
  <c r="V39" i="49"/>
  <c r="X39" i="49"/>
  <c r="AF39" i="49"/>
  <c r="Z39" i="49"/>
  <c r="Z38" i="49"/>
  <c r="E40" i="49"/>
  <c r="X29" i="49"/>
  <c r="AF29" i="49"/>
  <c r="Z29" i="49"/>
  <c r="AB29" i="49"/>
  <c r="T29" i="49"/>
  <c r="V29" i="49"/>
  <c r="H21" i="49"/>
  <c r="R21" i="49" s="1"/>
  <c r="Q21" i="49"/>
  <c r="AI34" i="49"/>
  <c r="AJ34" i="49" s="1"/>
  <c r="R29" i="49"/>
  <c r="X15" i="49"/>
  <c r="AC15" i="49"/>
  <c r="AD15" i="49" s="1"/>
  <c r="AL61" i="49"/>
  <c r="Z61" i="49"/>
  <c r="J61" i="49"/>
  <c r="H58" i="49"/>
  <c r="AL56" i="49"/>
  <c r="Z56" i="49"/>
  <c r="J56" i="49"/>
  <c r="AB51" i="49"/>
  <c r="AI50" i="49"/>
  <c r="AJ50" i="49" s="1"/>
  <c r="AL48" i="49"/>
  <c r="J48" i="49"/>
  <c r="L34" i="49"/>
  <c r="R34" i="49" s="1"/>
  <c r="L32" i="49"/>
  <c r="F32" i="49"/>
  <c r="N32" i="49"/>
  <c r="L28" i="49"/>
  <c r="F28" i="49"/>
  <c r="N28" i="49"/>
  <c r="X27" i="49"/>
  <c r="AF27" i="49"/>
  <c r="Z27" i="49"/>
  <c r="T20" i="49"/>
  <c r="AC20" i="49"/>
  <c r="AD20" i="49" s="1"/>
  <c r="H19" i="49"/>
  <c r="R19" i="49" s="1"/>
  <c r="Q19" i="49"/>
  <c r="AD6" i="49"/>
  <c r="AF6" i="49"/>
  <c r="AB67" i="49"/>
  <c r="P65" i="49"/>
  <c r="AL64" i="49"/>
  <c r="J64" i="49"/>
  <c r="X61" i="49"/>
  <c r="H61" i="49"/>
  <c r="AF60" i="49"/>
  <c r="AI58" i="49"/>
  <c r="AJ58" i="49" s="1"/>
  <c r="F58" i="49"/>
  <c r="X56" i="49"/>
  <c r="H56" i="49"/>
  <c r="AF55" i="49"/>
  <c r="AI53" i="49"/>
  <c r="AJ53" i="49" s="1"/>
  <c r="F53" i="49"/>
  <c r="P52" i="49"/>
  <c r="Z51" i="49"/>
  <c r="AH50" i="49"/>
  <c r="X48" i="49"/>
  <c r="H48" i="49"/>
  <c r="AH39" i="49"/>
  <c r="J39" i="49"/>
  <c r="AL38" i="49"/>
  <c r="V38" i="49"/>
  <c r="N38" i="49"/>
  <c r="R38" i="49" s="1"/>
  <c r="F38" i="49"/>
  <c r="AH37" i="49"/>
  <c r="J37" i="49"/>
  <c r="V36" i="49"/>
  <c r="H25" i="49"/>
  <c r="R25" i="49" s="1"/>
  <c r="Q25" i="49"/>
  <c r="AI25" i="49" s="1"/>
  <c r="AJ25" i="49" s="1"/>
  <c r="X23" i="49"/>
  <c r="AF23" i="49"/>
  <c r="Z23" i="49"/>
  <c r="L22" i="49"/>
  <c r="F22" i="49"/>
  <c r="N22" i="49"/>
  <c r="AL22" i="49"/>
  <c r="H22" i="49"/>
  <c r="P22" i="49"/>
  <c r="AF22" i="49"/>
  <c r="T18" i="49"/>
  <c r="AC18" i="49"/>
  <c r="H17" i="49"/>
  <c r="R17" i="49" s="1"/>
  <c r="Q17" i="49"/>
  <c r="N65" i="49"/>
  <c r="F61" i="49"/>
  <c r="AH58" i="49"/>
  <c r="AI56" i="49"/>
  <c r="AJ56" i="49" s="1"/>
  <c r="F56" i="49"/>
  <c r="AH53" i="49"/>
  <c r="N52" i="49"/>
  <c r="X51" i="49"/>
  <c r="AF50" i="49"/>
  <c r="AI48" i="49"/>
  <c r="AJ48" i="49" s="1"/>
  <c r="F48" i="49"/>
  <c r="AF32" i="49"/>
  <c r="J32" i="49"/>
  <c r="AH28" i="49"/>
  <c r="J28" i="49"/>
  <c r="L26" i="49"/>
  <c r="F26" i="49"/>
  <c r="N26" i="49"/>
  <c r="X21" i="49"/>
  <c r="L20" i="49"/>
  <c r="F20" i="49"/>
  <c r="N20" i="49"/>
  <c r="AL20" i="49"/>
  <c r="H20" i="49"/>
  <c r="P20" i="49"/>
  <c r="AF20" i="49"/>
  <c r="AI19" i="49"/>
  <c r="AJ19" i="49" s="1"/>
  <c r="T16" i="49"/>
  <c r="AC16" i="49"/>
  <c r="AD16" i="49" s="1"/>
  <c r="AI12" i="49"/>
  <c r="AH56" i="49"/>
  <c r="L52" i="49"/>
  <c r="T51" i="49"/>
  <c r="AH48" i="49"/>
  <c r="X31" i="49"/>
  <c r="Z31" i="49"/>
  <c r="V27" i="49"/>
  <c r="T24" i="49"/>
  <c r="AC24" i="49"/>
  <c r="V23" i="49"/>
  <c r="L18" i="49"/>
  <c r="F18" i="49"/>
  <c r="N18" i="49"/>
  <c r="AL18" i="49"/>
  <c r="H18" i="49"/>
  <c r="P18" i="49"/>
  <c r="AF18" i="49"/>
  <c r="AI17" i="49"/>
  <c r="AJ17" i="49" s="1"/>
  <c r="AI9" i="49"/>
  <c r="AJ9" i="49" s="1"/>
  <c r="AI6" i="49"/>
  <c r="AH34" i="49"/>
  <c r="P34" i="49"/>
  <c r="X33" i="49"/>
  <c r="AF33" i="49"/>
  <c r="Z33" i="49"/>
  <c r="AC32" i="49"/>
  <c r="AD32" i="49" s="1"/>
  <c r="H32" i="49"/>
  <c r="H31" i="49"/>
  <c r="T28" i="49"/>
  <c r="AC28" i="49"/>
  <c r="H28" i="49"/>
  <c r="X25" i="49"/>
  <c r="AF25" i="49"/>
  <c r="Z25" i="49"/>
  <c r="J22" i="49"/>
  <c r="L16" i="49"/>
  <c r="F16" i="49"/>
  <c r="N16" i="49"/>
  <c r="AL16" i="49"/>
  <c r="H16" i="49"/>
  <c r="P16" i="49"/>
  <c r="AF16" i="49"/>
  <c r="H15" i="49"/>
  <c r="AC14" i="49"/>
  <c r="AD14" i="49" s="1"/>
  <c r="AJ65" i="49"/>
  <c r="AJ52" i="49"/>
  <c r="N39" i="49"/>
  <c r="AH38" i="49"/>
  <c r="N37" i="49"/>
  <c r="N35" i="49"/>
  <c r="R35" i="49" s="1"/>
  <c r="F34" i="49"/>
  <c r="H33" i="49"/>
  <c r="P33" i="49"/>
  <c r="J33" i="49"/>
  <c r="V31" i="49"/>
  <c r="AL30" i="49"/>
  <c r="AI29" i="49"/>
  <c r="AJ29" i="49" s="1"/>
  <c r="T27" i="49"/>
  <c r="H27" i="49"/>
  <c r="R27" i="49" s="1"/>
  <c r="Q27" i="49"/>
  <c r="AI27" i="49" s="1"/>
  <c r="AJ27" i="49" s="1"/>
  <c r="T23" i="49"/>
  <c r="AH22" i="49"/>
  <c r="J20" i="49"/>
  <c r="AI13" i="49"/>
  <c r="AJ13" i="49" s="1"/>
  <c r="AI10" i="49"/>
  <c r="AJ10" i="49" s="1"/>
  <c r="AD8" i="49"/>
  <c r="AF8" i="49"/>
  <c r="AF14" i="49"/>
  <c r="X14" i="49"/>
  <c r="P14" i="49"/>
  <c r="H14" i="49"/>
  <c r="L13" i="49"/>
  <c r="AF12" i="49"/>
  <c r="X12" i="49"/>
  <c r="P12" i="49"/>
  <c r="H12" i="49"/>
  <c r="L11" i="49"/>
  <c r="AF10" i="49"/>
  <c r="X10" i="49"/>
  <c r="P10" i="49"/>
  <c r="H10" i="49"/>
  <c r="L9" i="49"/>
  <c r="R9" i="49" s="1"/>
  <c r="X8" i="49"/>
  <c r="AJ7" i="49"/>
  <c r="L7" i="49"/>
  <c r="X6" i="49"/>
  <c r="N14" i="49"/>
  <c r="F14" i="49"/>
  <c r="AH13" i="49"/>
  <c r="Z13" i="49"/>
  <c r="J13" i="49"/>
  <c r="N12" i="49"/>
  <c r="F12" i="49"/>
  <c r="AH11" i="49"/>
  <c r="Z11" i="49"/>
  <c r="J11" i="49"/>
  <c r="R11" i="49" s="1"/>
  <c r="N10" i="49"/>
  <c r="F10" i="49"/>
  <c r="AH9" i="49"/>
  <c r="Z9" i="49"/>
  <c r="J9" i="49"/>
  <c r="N8" i="49"/>
  <c r="R8" i="49" s="1"/>
  <c r="F8" i="49"/>
  <c r="AH7" i="49"/>
  <c r="Z7" i="49"/>
  <c r="J7" i="49"/>
  <c r="F6" i="49"/>
  <c r="AH31" i="49"/>
  <c r="J31" i="49"/>
  <c r="Z21" i="49"/>
  <c r="Z19" i="49"/>
  <c r="Z17" i="49"/>
  <c r="AH15" i="49"/>
  <c r="J15" i="49"/>
  <c r="AF13" i="49"/>
  <c r="P13" i="49"/>
  <c r="AJ12" i="49"/>
  <c r="AF11" i="49"/>
  <c r="P11" i="49"/>
  <c r="AF9" i="49"/>
  <c r="P9" i="49"/>
  <c r="AJ8" i="49"/>
  <c r="AF7" i="49"/>
  <c r="P7" i="49"/>
  <c r="P31" i="49"/>
  <c r="P29" i="49"/>
  <c r="AF19" i="49"/>
  <c r="AF17" i="49"/>
  <c r="P15" i="49"/>
  <c r="AJ174" i="49" l="1"/>
  <c r="X330" i="49"/>
  <c r="R10" i="49"/>
  <c r="R36" i="49"/>
  <c r="AD247" i="49"/>
  <c r="H330" i="49"/>
  <c r="H331" i="49" s="1"/>
  <c r="AB330" i="49"/>
  <c r="T330" i="49"/>
  <c r="H207" i="49"/>
  <c r="AF21" i="49"/>
  <c r="R37" i="49"/>
  <c r="R26" i="49"/>
  <c r="AI21" i="49"/>
  <c r="AJ21" i="49" s="1"/>
  <c r="N207" i="49"/>
  <c r="L247" i="49"/>
  <c r="L248" i="49" s="1"/>
  <c r="J289" i="49"/>
  <c r="P289" i="49"/>
  <c r="P207" i="49"/>
  <c r="H289" i="49"/>
  <c r="L330" i="49"/>
  <c r="L331" i="49" s="1"/>
  <c r="L41" i="49"/>
  <c r="AL41" i="49"/>
  <c r="AI38" i="49"/>
  <c r="AJ38" i="49" s="1"/>
  <c r="R207" i="49"/>
  <c r="Z330" i="49"/>
  <c r="AF38" i="49"/>
  <c r="AI30" i="49"/>
  <c r="AJ30" i="49" s="1"/>
  <c r="N41" i="49"/>
  <c r="R39" i="49"/>
  <c r="R28" i="49"/>
  <c r="R23" i="49"/>
  <c r="V330" i="49"/>
  <c r="R13" i="49"/>
  <c r="R12" i="49"/>
  <c r="AF31" i="49"/>
  <c r="R83" i="49"/>
  <c r="L83" i="49"/>
  <c r="L125" i="49"/>
  <c r="P166" i="49"/>
  <c r="AD26" i="49"/>
  <c r="AI26" i="49"/>
  <c r="AJ26" i="49" s="1"/>
  <c r="AF26" i="49"/>
  <c r="J41" i="49"/>
  <c r="J83" i="49"/>
  <c r="L166" i="49"/>
  <c r="Z247" i="49"/>
  <c r="V247" i="49"/>
  <c r="P372" i="49"/>
  <c r="AD28" i="49"/>
  <c r="AI28" i="49"/>
  <c r="AJ28" i="49" s="1"/>
  <c r="AD24" i="49"/>
  <c r="AI24" i="49"/>
  <c r="AJ24" i="49" s="1"/>
  <c r="AI14" i="49"/>
  <c r="AJ14" i="49" s="1"/>
  <c r="AF24" i="49"/>
  <c r="AI32" i="49"/>
  <c r="AJ32" i="49" s="1"/>
  <c r="H41" i="49"/>
  <c r="AF125" i="49"/>
  <c r="X247" i="49"/>
  <c r="J247" i="49"/>
  <c r="J248" i="49" s="1"/>
  <c r="L289" i="49"/>
  <c r="R372" i="49"/>
  <c r="R33" i="49"/>
  <c r="R18" i="49"/>
  <c r="R20" i="49"/>
  <c r="R22" i="49"/>
  <c r="R24" i="49"/>
  <c r="AI16" i="49"/>
  <c r="AJ16" i="49" s="1"/>
  <c r="J166" i="49"/>
  <c r="T247" i="49"/>
  <c r="R247" i="49"/>
  <c r="R248" i="49" s="1"/>
  <c r="AH247" i="49"/>
  <c r="AI330" i="49"/>
  <c r="AD330" i="49"/>
  <c r="N372" i="49"/>
  <c r="R15" i="49"/>
  <c r="AF28" i="49"/>
  <c r="AI22" i="49"/>
  <c r="AJ22" i="49" s="1"/>
  <c r="P125" i="49"/>
  <c r="R125" i="49"/>
  <c r="Q42" i="49"/>
  <c r="N125" i="49"/>
  <c r="J207" i="49"/>
  <c r="H166" i="49"/>
  <c r="AF247" i="49"/>
  <c r="F247" i="49"/>
  <c r="R330" i="49"/>
  <c r="R331" i="49" s="1"/>
  <c r="F330" i="49"/>
  <c r="AJ330" i="49"/>
  <c r="P41" i="49"/>
  <c r="R31" i="49"/>
  <c r="AJ6" i="49"/>
  <c r="AD34" i="49"/>
  <c r="AF34" i="49"/>
  <c r="P247" i="49"/>
  <c r="P248" i="49" s="1"/>
  <c r="N247" i="49"/>
  <c r="N248" i="49" s="1"/>
  <c r="R289" i="49"/>
  <c r="AF330" i="49"/>
  <c r="AH330" i="49"/>
  <c r="L372" i="49"/>
  <c r="N289" i="49"/>
  <c r="H372" i="49"/>
  <c r="R32" i="49"/>
  <c r="P83" i="49"/>
  <c r="J125" i="49"/>
  <c r="L207" i="49"/>
  <c r="AB247" i="49"/>
  <c r="H247" i="49"/>
  <c r="H248" i="49" s="1"/>
  <c r="AJ216" i="49"/>
  <c r="AJ247" i="49" s="1"/>
  <c r="AI247" i="49"/>
  <c r="N330" i="49"/>
  <c r="N331" i="49" s="1"/>
  <c r="P330" i="49"/>
  <c r="P331" i="49" s="1"/>
  <c r="J330" i="49"/>
  <c r="J331" i="49" s="1"/>
  <c r="AJ337" i="49"/>
  <c r="AF15" i="49"/>
  <c r="R14" i="49"/>
  <c r="R16" i="49"/>
  <c r="AI15" i="49"/>
  <c r="AJ15" i="49" s="1"/>
  <c r="AD18" i="49"/>
  <c r="AI18" i="49"/>
  <c r="AJ18" i="49" s="1"/>
  <c r="H83" i="49"/>
  <c r="R7" i="49"/>
  <c r="N83" i="49"/>
  <c r="R30" i="49"/>
  <c r="H125" i="49"/>
  <c r="R166" i="49"/>
  <c r="N166" i="49"/>
  <c r="AL247" i="49"/>
  <c r="AL330" i="49"/>
  <c r="J372" i="49"/>
  <c r="AF83" i="49" l="1"/>
  <c r="AF331" i="49"/>
  <c r="AF372" i="49"/>
  <c r="R41" i="49"/>
  <c r="AF41" i="49"/>
  <c r="F42" i="49"/>
  <c r="AF289" i="49"/>
  <c r="AI42" i="49"/>
  <c r="AF166" i="49"/>
  <c r="AF248" i="49"/>
  <c r="AF207" i="49"/>
  <c r="AJ42" i="49"/>
  <c r="R42" i="49"/>
  <c r="B6" i="43" l="1"/>
  <c r="F6" i="43" s="1"/>
  <c r="C6" i="43"/>
  <c r="AB6" i="43" s="1"/>
  <c r="E6" i="43"/>
  <c r="I6" i="43"/>
  <c r="K6" i="43"/>
  <c r="L6" i="43"/>
  <c r="M6" i="43"/>
  <c r="N6" i="43" s="1"/>
  <c r="O6" i="43"/>
  <c r="S6" i="43"/>
  <c r="U6" i="43"/>
  <c r="W6" i="43"/>
  <c r="Y6" i="43"/>
  <c r="Z6" i="43" s="1"/>
  <c r="AA6" i="43"/>
  <c r="AE6" i="43"/>
  <c r="AG6" i="43"/>
  <c r="AH6" i="43"/>
  <c r="AK6" i="43"/>
  <c r="AL6" i="43" s="1"/>
  <c r="B7" i="43"/>
  <c r="C7" i="43"/>
  <c r="E7" i="43"/>
  <c r="F7" i="43" s="1"/>
  <c r="G7" i="43"/>
  <c r="H7" i="43"/>
  <c r="I7" i="43"/>
  <c r="J7" i="43" s="1"/>
  <c r="K7" i="43"/>
  <c r="L7" i="43"/>
  <c r="M7" i="43"/>
  <c r="N7" i="43" s="1"/>
  <c r="O7" i="43"/>
  <c r="P7" i="43"/>
  <c r="S7" i="43"/>
  <c r="T7" i="43" s="1"/>
  <c r="U7" i="43"/>
  <c r="V7" i="43"/>
  <c r="W7" i="43"/>
  <c r="X7" i="43" s="1"/>
  <c r="Y7" i="43"/>
  <c r="Z7" i="43"/>
  <c r="AA7" i="43"/>
  <c r="AB7" i="43" s="1"/>
  <c r="AE7" i="43"/>
  <c r="AG7" i="43"/>
  <c r="AH7" i="43"/>
  <c r="AK7" i="43"/>
  <c r="AL7" i="43" s="1"/>
  <c r="B8" i="43"/>
  <c r="H8" i="43" s="1"/>
  <c r="C8" i="43"/>
  <c r="E8" i="43"/>
  <c r="G8" i="43"/>
  <c r="I8" i="43"/>
  <c r="Q8" i="43" s="1"/>
  <c r="J8" i="43"/>
  <c r="K8" i="43"/>
  <c r="L8" i="43" s="1"/>
  <c r="M8" i="43"/>
  <c r="O8" i="43"/>
  <c r="S8" i="43"/>
  <c r="T8" i="43"/>
  <c r="U8" i="43"/>
  <c r="V8" i="43" s="1"/>
  <c r="W8" i="43"/>
  <c r="Y8" i="43"/>
  <c r="AA8" i="43"/>
  <c r="AE8" i="43"/>
  <c r="AG8" i="43"/>
  <c r="AH8" i="43"/>
  <c r="AK8" i="43"/>
  <c r="AL8" i="43" s="1"/>
  <c r="B9" i="43"/>
  <c r="C9" i="43"/>
  <c r="E9" i="43"/>
  <c r="F9" i="43" s="1"/>
  <c r="G9" i="43"/>
  <c r="H9" i="43"/>
  <c r="I9" i="43"/>
  <c r="J9" i="43" s="1"/>
  <c r="K9" i="43"/>
  <c r="M9" i="43"/>
  <c r="N9" i="43"/>
  <c r="O9" i="43"/>
  <c r="P9" i="43"/>
  <c r="S9" i="43"/>
  <c r="T9" i="43" s="1"/>
  <c r="U9" i="43"/>
  <c r="V9" i="43" s="1"/>
  <c r="W9" i="43"/>
  <c r="X9" i="43"/>
  <c r="Y9" i="43"/>
  <c r="AA9" i="43"/>
  <c r="AB9" i="43" s="1"/>
  <c r="AE9" i="43"/>
  <c r="AG9" i="43"/>
  <c r="AH9" i="43"/>
  <c r="AK9" i="43"/>
  <c r="AL9" i="43"/>
  <c r="B10" i="43"/>
  <c r="C10" i="43"/>
  <c r="T10" i="43" s="1"/>
  <c r="E10" i="43"/>
  <c r="I10" i="43"/>
  <c r="K10" i="43"/>
  <c r="M10" i="43"/>
  <c r="O10" i="43"/>
  <c r="S10" i="43"/>
  <c r="U10" i="43"/>
  <c r="W10" i="43"/>
  <c r="Y10" i="43"/>
  <c r="AC10" i="43" s="1"/>
  <c r="AD10" i="43" s="1"/>
  <c r="AA10" i="43"/>
  <c r="AE10" i="43"/>
  <c r="AG10" i="43"/>
  <c r="AK10" i="43"/>
  <c r="AL10" i="43" s="1"/>
  <c r="B11" i="43"/>
  <c r="C11" i="43"/>
  <c r="X11" i="43" s="1"/>
  <c r="E11" i="43"/>
  <c r="F11" i="43" s="1"/>
  <c r="G11" i="43"/>
  <c r="I11" i="43"/>
  <c r="K11" i="43"/>
  <c r="M11" i="43"/>
  <c r="O11" i="43"/>
  <c r="S11" i="43"/>
  <c r="U11" i="43"/>
  <c r="AC11" i="43" s="1"/>
  <c r="AD11" i="43" s="1"/>
  <c r="W11" i="43"/>
  <c r="Y11" i="43"/>
  <c r="AA11" i="43"/>
  <c r="AE11" i="43"/>
  <c r="AG11" i="43"/>
  <c r="AH11" i="43" s="1"/>
  <c r="AK11" i="43"/>
  <c r="AL11" i="43" s="1"/>
  <c r="B12" i="43"/>
  <c r="N12" i="43" s="1"/>
  <c r="C12" i="43"/>
  <c r="V12" i="43" s="1"/>
  <c r="E12" i="43"/>
  <c r="F12" i="43"/>
  <c r="G12" i="43"/>
  <c r="I12" i="43"/>
  <c r="J12" i="43" s="1"/>
  <c r="K12" i="43"/>
  <c r="L12" i="43"/>
  <c r="M12" i="43"/>
  <c r="O12" i="43"/>
  <c r="Q12" i="43"/>
  <c r="S12" i="43"/>
  <c r="U12" i="43"/>
  <c r="W12" i="43"/>
  <c r="Y12" i="43"/>
  <c r="AA12" i="43"/>
  <c r="AE12" i="43"/>
  <c r="AG12" i="43"/>
  <c r="AH12" i="43" s="1"/>
  <c r="AK12" i="43"/>
  <c r="AL12" i="43"/>
  <c r="B13" i="43"/>
  <c r="L13" i="43" s="1"/>
  <c r="C13" i="43"/>
  <c r="E13" i="43"/>
  <c r="F13" i="43"/>
  <c r="I13" i="43"/>
  <c r="J13" i="43" s="1"/>
  <c r="K13" i="43"/>
  <c r="M13" i="43"/>
  <c r="N13" i="43"/>
  <c r="O13" i="43"/>
  <c r="P13" i="43"/>
  <c r="S13" i="43"/>
  <c r="T13" i="43" s="1"/>
  <c r="U13" i="43"/>
  <c r="V13" i="43" s="1"/>
  <c r="W13" i="43"/>
  <c r="X13" i="43"/>
  <c r="Y13" i="43"/>
  <c r="Z13" i="43" s="1"/>
  <c r="AA13" i="43"/>
  <c r="AB13" i="43" s="1"/>
  <c r="AE13" i="43"/>
  <c r="AG13" i="43"/>
  <c r="AH13" i="43"/>
  <c r="AK13" i="43"/>
  <c r="AL13" i="43"/>
  <c r="B14" i="43"/>
  <c r="C14" i="43"/>
  <c r="E14" i="43"/>
  <c r="G14" i="43"/>
  <c r="I14" i="43"/>
  <c r="K14" i="43"/>
  <c r="L14" i="43"/>
  <c r="M14" i="43"/>
  <c r="Q14" i="43" s="1"/>
  <c r="O14" i="43"/>
  <c r="S14" i="43"/>
  <c r="U14" i="43"/>
  <c r="W14" i="43"/>
  <c r="Y14" i="43"/>
  <c r="AA14" i="43"/>
  <c r="AC14" i="43" s="1"/>
  <c r="AE14" i="43"/>
  <c r="AG14" i="43"/>
  <c r="AK14" i="43"/>
  <c r="AL14" i="43" s="1"/>
  <c r="B15" i="43"/>
  <c r="C15" i="43"/>
  <c r="E15" i="43"/>
  <c r="F15" i="43" s="1"/>
  <c r="G15" i="43"/>
  <c r="I15" i="43"/>
  <c r="Q15" i="43" s="1"/>
  <c r="K15" i="43"/>
  <c r="M15" i="43"/>
  <c r="N15" i="43" s="1"/>
  <c r="O15" i="43"/>
  <c r="S15" i="43"/>
  <c r="U15" i="43"/>
  <c r="W15" i="43"/>
  <c r="Y15" i="43"/>
  <c r="AA15" i="43"/>
  <c r="AE15" i="43"/>
  <c r="AG15" i="43"/>
  <c r="AK15" i="43"/>
  <c r="AL15" i="43" s="1"/>
  <c r="B16" i="43"/>
  <c r="C16" i="43"/>
  <c r="Z16" i="43" s="1"/>
  <c r="E16" i="43"/>
  <c r="G16" i="43"/>
  <c r="I16" i="43"/>
  <c r="K16" i="43"/>
  <c r="M16" i="43"/>
  <c r="O16" i="43"/>
  <c r="S16" i="43"/>
  <c r="U16" i="43"/>
  <c r="W16" i="43"/>
  <c r="Y16" i="43"/>
  <c r="AA16" i="43"/>
  <c r="AB16" i="43" s="1"/>
  <c r="AE16" i="43"/>
  <c r="AG16" i="43"/>
  <c r="AK16" i="43"/>
  <c r="B17" i="43"/>
  <c r="L17" i="43" s="1"/>
  <c r="C17" i="43"/>
  <c r="E17" i="43"/>
  <c r="F17" i="43"/>
  <c r="G17" i="43"/>
  <c r="H17" i="43" s="1"/>
  <c r="I17" i="43"/>
  <c r="K17" i="43"/>
  <c r="M17" i="43"/>
  <c r="N17" i="43" s="1"/>
  <c r="O17" i="43"/>
  <c r="S17" i="43"/>
  <c r="T17" i="43" s="1"/>
  <c r="U17" i="43"/>
  <c r="V17" i="43" s="1"/>
  <c r="W17" i="43"/>
  <c r="X17" i="43" s="1"/>
  <c r="Y17" i="43"/>
  <c r="Z17" i="43"/>
  <c r="AA17" i="43"/>
  <c r="AB17" i="43" s="1"/>
  <c r="AE17" i="43"/>
  <c r="AG17" i="43"/>
  <c r="AH17" i="43" s="1"/>
  <c r="AK17" i="43"/>
  <c r="AL17" i="43" s="1"/>
  <c r="B18" i="43"/>
  <c r="F18" i="43" s="1"/>
  <c r="C18" i="43"/>
  <c r="E18" i="43"/>
  <c r="G18" i="43"/>
  <c r="I18" i="43"/>
  <c r="J18" i="43"/>
  <c r="K18" i="43"/>
  <c r="L18" i="43" s="1"/>
  <c r="M18" i="43"/>
  <c r="N18" i="43" s="1"/>
  <c r="O18" i="43"/>
  <c r="S18" i="43"/>
  <c r="T18" i="43" s="1"/>
  <c r="U18" i="43"/>
  <c r="V18" i="43" s="1"/>
  <c r="W18" i="43"/>
  <c r="Y18" i="43"/>
  <c r="AA18" i="43"/>
  <c r="AB18" i="43" s="1"/>
  <c r="AE18" i="43"/>
  <c r="AG18" i="43"/>
  <c r="AK18" i="43"/>
  <c r="B19" i="43"/>
  <c r="C19" i="43"/>
  <c r="V19" i="43" s="1"/>
  <c r="E19" i="43"/>
  <c r="G19" i="43"/>
  <c r="I19" i="43"/>
  <c r="K19" i="43"/>
  <c r="M19" i="43"/>
  <c r="O19" i="43"/>
  <c r="S19" i="43"/>
  <c r="U19" i="43"/>
  <c r="W19" i="43"/>
  <c r="Y19" i="43"/>
  <c r="Z19" i="43"/>
  <c r="AA19" i="43"/>
  <c r="AB19" i="43" s="1"/>
  <c r="AE19" i="43"/>
  <c r="AG19" i="43"/>
  <c r="B20" i="43"/>
  <c r="E20" i="43"/>
  <c r="G20" i="43"/>
  <c r="H20" i="43" s="1"/>
  <c r="I20" i="43"/>
  <c r="J20" i="43" s="1"/>
  <c r="K20" i="43"/>
  <c r="L20" i="43" s="1"/>
  <c r="M20" i="43"/>
  <c r="O20" i="43"/>
  <c r="P20" i="43" s="1"/>
  <c r="S20" i="43"/>
  <c r="T20" i="43" s="1"/>
  <c r="U20" i="43"/>
  <c r="V20" i="43"/>
  <c r="W20" i="43"/>
  <c r="X20" i="43" s="1"/>
  <c r="Y20" i="43"/>
  <c r="Z20" i="43"/>
  <c r="AA20" i="43"/>
  <c r="AB20" i="43" s="1"/>
  <c r="AE20" i="43"/>
  <c r="AG20" i="43"/>
  <c r="AH20" i="43" s="1"/>
  <c r="AK20" i="43"/>
  <c r="AL20" i="43" s="1"/>
  <c r="B21" i="43"/>
  <c r="E21" i="43"/>
  <c r="G21" i="43"/>
  <c r="I21" i="43"/>
  <c r="K21" i="43"/>
  <c r="M21" i="43"/>
  <c r="O21" i="43"/>
  <c r="S21" i="43"/>
  <c r="U21" i="43"/>
  <c r="V21" i="43" s="1"/>
  <c r="W21" i="43"/>
  <c r="X21" i="43" s="1"/>
  <c r="Y21" i="43"/>
  <c r="Z21" i="43"/>
  <c r="AA21" i="43"/>
  <c r="AB21" i="43" s="1"/>
  <c r="AE21" i="43"/>
  <c r="AG21" i="43"/>
  <c r="AK21" i="43"/>
  <c r="AL21" i="43" s="1"/>
  <c r="B22" i="43"/>
  <c r="C22" i="43"/>
  <c r="Z22" i="43" s="1"/>
  <c r="E22" i="43"/>
  <c r="F22" i="43" s="1"/>
  <c r="G22" i="43"/>
  <c r="H22" i="43" s="1"/>
  <c r="I22" i="43"/>
  <c r="K22" i="43"/>
  <c r="L22" i="43" s="1"/>
  <c r="M22" i="43"/>
  <c r="N22" i="43" s="1"/>
  <c r="O22" i="43"/>
  <c r="P22" i="43" s="1"/>
  <c r="S22" i="43"/>
  <c r="U22" i="43"/>
  <c r="W22" i="43"/>
  <c r="Y22" i="43"/>
  <c r="AA22" i="43"/>
  <c r="AB22" i="43"/>
  <c r="AE22" i="43"/>
  <c r="AG22" i="43"/>
  <c r="AK22" i="43"/>
  <c r="AL22" i="43" s="1"/>
  <c r="B23" i="43"/>
  <c r="P23" i="43" s="1"/>
  <c r="C23" i="43"/>
  <c r="E23" i="43"/>
  <c r="G23" i="43"/>
  <c r="I23" i="43"/>
  <c r="J23" i="43" s="1"/>
  <c r="K23" i="43"/>
  <c r="M23" i="43"/>
  <c r="O23" i="43"/>
  <c r="S23" i="43"/>
  <c r="T23" i="43"/>
  <c r="U23" i="43"/>
  <c r="W23" i="43"/>
  <c r="X23" i="43" s="1"/>
  <c r="Y23" i="43"/>
  <c r="AA23" i="43"/>
  <c r="AB23" i="43" s="1"/>
  <c r="AE23" i="43"/>
  <c r="AG23" i="43"/>
  <c r="AH23" i="43"/>
  <c r="AK23" i="43"/>
  <c r="AL23" i="43" s="1"/>
  <c r="B24" i="43"/>
  <c r="C24" i="43"/>
  <c r="E24" i="43"/>
  <c r="G24" i="43"/>
  <c r="I24" i="43"/>
  <c r="K24" i="43"/>
  <c r="M24" i="43"/>
  <c r="O24" i="43"/>
  <c r="S24" i="43"/>
  <c r="T24" i="43" s="1"/>
  <c r="U24" i="43"/>
  <c r="V24" i="43" s="1"/>
  <c r="W24" i="43"/>
  <c r="X24" i="43" s="1"/>
  <c r="Y24" i="43"/>
  <c r="AA24" i="43"/>
  <c r="AB24" i="43"/>
  <c r="AC24" i="43"/>
  <c r="AD24" i="43" s="1"/>
  <c r="AE24" i="43"/>
  <c r="AG24" i="43"/>
  <c r="AK24" i="43"/>
  <c r="B25" i="43"/>
  <c r="C25" i="43"/>
  <c r="E25" i="43"/>
  <c r="G25" i="43"/>
  <c r="I25" i="43"/>
  <c r="K25" i="43"/>
  <c r="M25" i="43"/>
  <c r="O25" i="43"/>
  <c r="S25" i="43"/>
  <c r="T25" i="43" s="1"/>
  <c r="U25" i="43"/>
  <c r="W25" i="43"/>
  <c r="X25" i="43" s="1"/>
  <c r="Y25" i="43"/>
  <c r="Z25" i="43" s="1"/>
  <c r="AA25" i="43"/>
  <c r="AB25" i="43" s="1"/>
  <c r="AE25" i="43"/>
  <c r="AG25" i="43"/>
  <c r="AK25" i="43"/>
  <c r="B26" i="43"/>
  <c r="H26" i="43" s="1"/>
  <c r="C26" i="43"/>
  <c r="E26" i="43"/>
  <c r="G26" i="43"/>
  <c r="I26" i="43"/>
  <c r="K26" i="43"/>
  <c r="L26" i="43"/>
  <c r="M26" i="43"/>
  <c r="Q26" i="43" s="1"/>
  <c r="O26" i="43"/>
  <c r="S26" i="43"/>
  <c r="U26" i="43"/>
  <c r="W26" i="43"/>
  <c r="Y26" i="43"/>
  <c r="AA26" i="43"/>
  <c r="AE26" i="43"/>
  <c r="AG26" i="43"/>
  <c r="AK26" i="43"/>
  <c r="B27" i="43"/>
  <c r="C27" i="43"/>
  <c r="E27" i="43"/>
  <c r="G27" i="43"/>
  <c r="I27" i="43"/>
  <c r="K27" i="43"/>
  <c r="M27" i="43"/>
  <c r="O27" i="43"/>
  <c r="S27" i="43"/>
  <c r="U27" i="43"/>
  <c r="W27" i="43"/>
  <c r="Y27" i="43"/>
  <c r="AA27" i="43"/>
  <c r="AE27" i="43"/>
  <c r="AG27" i="43"/>
  <c r="AK27" i="43"/>
  <c r="B28" i="43"/>
  <c r="C28" i="43"/>
  <c r="E28" i="43"/>
  <c r="G28" i="43"/>
  <c r="I28" i="43"/>
  <c r="J28" i="43"/>
  <c r="K28" i="43"/>
  <c r="M28" i="43"/>
  <c r="O28" i="43"/>
  <c r="S28" i="43"/>
  <c r="U28" i="43"/>
  <c r="W28" i="43"/>
  <c r="Y28" i="43"/>
  <c r="Z28" i="43"/>
  <c r="AA28" i="43"/>
  <c r="AB28" i="43" s="1"/>
  <c r="AE28" i="43"/>
  <c r="AG28" i="43"/>
  <c r="AK28" i="43"/>
  <c r="AL28" i="43" s="1"/>
  <c r="B29" i="43"/>
  <c r="C29" i="43"/>
  <c r="E29" i="43"/>
  <c r="G29" i="43"/>
  <c r="I29" i="43"/>
  <c r="K29" i="43"/>
  <c r="M29" i="43"/>
  <c r="N29" i="43"/>
  <c r="O29" i="43"/>
  <c r="S29" i="43"/>
  <c r="U29" i="43"/>
  <c r="V29" i="43"/>
  <c r="W29" i="43"/>
  <c r="X29" i="43" s="1"/>
  <c r="Y29" i="43"/>
  <c r="Z29" i="43" s="1"/>
  <c r="AA29" i="43"/>
  <c r="AE29" i="43"/>
  <c r="AG29" i="43"/>
  <c r="AK29" i="43"/>
  <c r="B30" i="43"/>
  <c r="C30" i="43"/>
  <c r="Z30" i="43" s="1"/>
  <c r="E30" i="43"/>
  <c r="G30" i="43"/>
  <c r="I30" i="43"/>
  <c r="K30" i="43"/>
  <c r="M30" i="43"/>
  <c r="O30" i="43"/>
  <c r="S30" i="43"/>
  <c r="U30" i="43"/>
  <c r="V30" i="43" s="1"/>
  <c r="W30" i="43"/>
  <c r="Y30" i="43"/>
  <c r="AA30" i="43"/>
  <c r="AE30" i="43"/>
  <c r="AG30" i="43"/>
  <c r="AK30" i="43"/>
  <c r="B31" i="43"/>
  <c r="F31" i="43" s="1"/>
  <c r="C31" i="43"/>
  <c r="E31" i="43"/>
  <c r="G31" i="43"/>
  <c r="I31" i="43"/>
  <c r="K31" i="43"/>
  <c r="M31" i="43"/>
  <c r="N31" i="43" s="1"/>
  <c r="O31" i="43"/>
  <c r="S31" i="43"/>
  <c r="U31" i="43"/>
  <c r="W31" i="43"/>
  <c r="Y31" i="43"/>
  <c r="AA31" i="43"/>
  <c r="AB31" i="43" s="1"/>
  <c r="AE31" i="43"/>
  <c r="AG31" i="43"/>
  <c r="AK31" i="43"/>
  <c r="B32" i="43"/>
  <c r="C32" i="43"/>
  <c r="E32" i="43"/>
  <c r="G32" i="43"/>
  <c r="I32" i="43"/>
  <c r="K32" i="43"/>
  <c r="M32" i="43"/>
  <c r="O32" i="43"/>
  <c r="S32" i="43"/>
  <c r="U32" i="43"/>
  <c r="V32" i="43" s="1"/>
  <c r="W32" i="43"/>
  <c r="Y32" i="43"/>
  <c r="Z32" i="43"/>
  <c r="AA32" i="43"/>
  <c r="AB32" i="43" s="1"/>
  <c r="AE32" i="43"/>
  <c r="AG32" i="43"/>
  <c r="AK32" i="43"/>
  <c r="B33" i="43"/>
  <c r="C33" i="43"/>
  <c r="E33" i="43"/>
  <c r="F33" i="43"/>
  <c r="G33" i="43"/>
  <c r="Q33" i="43" s="1"/>
  <c r="I33" i="43"/>
  <c r="K33" i="43"/>
  <c r="M33" i="43"/>
  <c r="N33" i="43" s="1"/>
  <c r="O33" i="43"/>
  <c r="S33" i="43"/>
  <c r="U33" i="43"/>
  <c r="W33" i="43"/>
  <c r="X33" i="43" s="1"/>
  <c r="Y33" i="43"/>
  <c r="Z33" i="43" s="1"/>
  <c r="AA33" i="43"/>
  <c r="AB33" i="43" s="1"/>
  <c r="AE33" i="43"/>
  <c r="AG33" i="43"/>
  <c r="AK33" i="43"/>
  <c r="B34" i="43"/>
  <c r="C34" i="43"/>
  <c r="Z34" i="43" s="1"/>
  <c r="E34" i="43"/>
  <c r="G34" i="43"/>
  <c r="Q34" i="43" s="1"/>
  <c r="I34" i="43"/>
  <c r="K34" i="43"/>
  <c r="M34" i="43"/>
  <c r="O34" i="43"/>
  <c r="S34" i="43"/>
  <c r="U34" i="43"/>
  <c r="V34" i="43" s="1"/>
  <c r="W34" i="43"/>
  <c r="Y34" i="43"/>
  <c r="AA34" i="43"/>
  <c r="AE34" i="43"/>
  <c r="AG34" i="43"/>
  <c r="AK34" i="43"/>
  <c r="B35" i="43"/>
  <c r="C35" i="43"/>
  <c r="Z35" i="43" s="1"/>
  <c r="E35" i="43"/>
  <c r="G35" i="43"/>
  <c r="I35" i="43"/>
  <c r="K35" i="43"/>
  <c r="M35" i="43"/>
  <c r="O35" i="43"/>
  <c r="S35" i="43"/>
  <c r="T35" i="43" s="1"/>
  <c r="U35" i="43"/>
  <c r="W35" i="43"/>
  <c r="Y35" i="43"/>
  <c r="AA35" i="43"/>
  <c r="AE35" i="43"/>
  <c r="AG35" i="43"/>
  <c r="AK35" i="43"/>
  <c r="AL35" i="43" s="1"/>
  <c r="B36" i="43"/>
  <c r="C36" i="43"/>
  <c r="V36" i="43" s="1"/>
  <c r="E36" i="43"/>
  <c r="F36" i="43" s="1"/>
  <c r="G36" i="43"/>
  <c r="I36" i="43"/>
  <c r="Q36" i="43" s="1"/>
  <c r="K36" i="43"/>
  <c r="M36" i="43"/>
  <c r="O36" i="43"/>
  <c r="S36" i="43"/>
  <c r="T36" i="43" s="1"/>
  <c r="U36" i="43"/>
  <c r="W36" i="43"/>
  <c r="X36" i="43" s="1"/>
  <c r="Y36" i="43"/>
  <c r="Z36" i="43" s="1"/>
  <c r="AA36" i="43"/>
  <c r="AB36" i="43" s="1"/>
  <c r="AE36" i="43"/>
  <c r="AG36" i="43"/>
  <c r="AH36" i="43" s="1"/>
  <c r="AK36" i="43"/>
  <c r="AL36" i="43"/>
  <c r="B37" i="43"/>
  <c r="C37" i="43"/>
  <c r="V37" i="43" s="1"/>
  <c r="E37" i="43"/>
  <c r="G37" i="43"/>
  <c r="I37" i="43"/>
  <c r="K37" i="43"/>
  <c r="M37" i="43"/>
  <c r="O37" i="43"/>
  <c r="S37" i="43"/>
  <c r="T37" i="43" s="1"/>
  <c r="U37" i="43"/>
  <c r="W37" i="43"/>
  <c r="Y37" i="43"/>
  <c r="AA37" i="43"/>
  <c r="AE37" i="43"/>
  <c r="AG37" i="43"/>
  <c r="AK37" i="43"/>
  <c r="AL37" i="43" s="1"/>
  <c r="B38" i="43"/>
  <c r="C38" i="43"/>
  <c r="G38" i="43"/>
  <c r="I38" i="43"/>
  <c r="K38" i="43"/>
  <c r="M38" i="43"/>
  <c r="O38" i="43"/>
  <c r="S38" i="43"/>
  <c r="U38" i="43"/>
  <c r="V38" i="43" s="1"/>
  <c r="W38" i="43"/>
  <c r="Y38" i="43"/>
  <c r="Z38" i="43"/>
  <c r="AA38" i="43"/>
  <c r="AB38" i="43" s="1"/>
  <c r="AE38" i="43"/>
  <c r="AG38" i="43"/>
  <c r="AH38" i="43"/>
  <c r="AK38" i="43"/>
  <c r="AL38" i="43" s="1"/>
  <c r="B47" i="43"/>
  <c r="C47" i="43"/>
  <c r="X47" i="43" s="1"/>
  <c r="G47" i="43"/>
  <c r="Q47" i="43" s="1"/>
  <c r="R47" i="43" s="1"/>
  <c r="AC47" i="43"/>
  <c r="AD47" i="43" s="1"/>
  <c r="B48" i="43"/>
  <c r="C48" i="43"/>
  <c r="AF48" i="43" s="1"/>
  <c r="Q48" i="43"/>
  <c r="AC48" i="43"/>
  <c r="AD48" i="43" s="1"/>
  <c r="B49" i="43"/>
  <c r="J49" i="43" s="1"/>
  <c r="C49" i="43"/>
  <c r="F49" i="43"/>
  <c r="H49" i="43"/>
  <c r="Q49" i="43"/>
  <c r="AC49" i="43"/>
  <c r="B50" i="43"/>
  <c r="P50" i="43" s="1"/>
  <c r="C50" i="43"/>
  <c r="F50" i="43"/>
  <c r="J50" i="43"/>
  <c r="L50" i="43"/>
  <c r="N50" i="43"/>
  <c r="Q50" i="43"/>
  <c r="R50" i="43"/>
  <c r="T50" i="43"/>
  <c r="X50" i="43"/>
  <c r="Z50" i="43"/>
  <c r="AB50" i="43"/>
  <c r="AC50" i="43"/>
  <c r="AF50" i="43" s="1"/>
  <c r="AL50" i="43"/>
  <c r="B51" i="43"/>
  <c r="F51" i="43" s="1"/>
  <c r="C51" i="43"/>
  <c r="G51" i="43"/>
  <c r="H51" i="43"/>
  <c r="L51" i="43"/>
  <c r="N51" i="43"/>
  <c r="T51" i="43"/>
  <c r="V51" i="43"/>
  <c r="X51" i="43"/>
  <c r="Z51" i="43"/>
  <c r="AB51" i="43"/>
  <c r="AC51" i="43"/>
  <c r="AD51" i="43" s="1"/>
  <c r="AH51" i="43"/>
  <c r="B52" i="43"/>
  <c r="P52" i="43" s="1"/>
  <c r="C52" i="43"/>
  <c r="T52" i="43" s="1"/>
  <c r="Q52" i="43"/>
  <c r="X52" i="43"/>
  <c r="Z52" i="43"/>
  <c r="AC52" i="43"/>
  <c r="AD52" i="43" s="1"/>
  <c r="B53" i="43"/>
  <c r="H53" i="43" s="1"/>
  <c r="C53" i="43"/>
  <c r="AF53" i="43" s="1"/>
  <c r="F53" i="43"/>
  <c r="J53" i="43"/>
  <c r="L53" i="43"/>
  <c r="N53" i="43"/>
  <c r="P53" i="43"/>
  <c r="Q53" i="43"/>
  <c r="R53" i="43"/>
  <c r="AC53" i="43"/>
  <c r="AH53" i="43"/>
  <c r="AL53" i="43"/>
  <c r="B54" i="43"/>
  <c r="J54" i="43" s="1"/>
  <c r="C54" i="43"/>
  <c r="X54" i="43" s="1"/>
  <c r="G54" i="43"/>
  <c r="AC54" i="43"/>
  <c r="AD54" i="43" s="1"/>
  <c r="AH54" i="43"/>
  <c r="B55" i="43"/>
  <c r="P55" i="43" s="1"/>
  <c r="C55" i="43"/>
  <c r="AB55" i="43" s="1"/>
  <c r="F55" i="43"/>
  <c r="J55" i="43"/>
  <c r="L55" i="43"/>
  <c r="N55" i="43"/>
  <c r="Q55" i="43"/>
  <c r="AI55" i="43" s="1"/>
  <c r="X55" i="43"/>
  <c r="AC55" i="43"/>
  <c r="AF55" i="43"/>
  <c r="AH55" i="43"/>
  <c r="AJ55" i="43"/>
  <c r="AL55" i="43"/>
  <c r="B56" i="43"/>
  <c r="C56" i="43"/>
  <c r="V56" i="43" s="1"/>
  <c r="H56" i="43"/>
  <c r="J56" i="43"/>
  <c r="N56" i="43"/>
  <c r="P56" i="43"/>
  <c r="Q56" i="43"/>
  <c r="R56" i="43" s="1"/>
  <c r="T56" i="43"/>
  <c r="X56" i="43"/>
  <c r="AC56" i="43"/>
  <c r="B57" i="43"/>
  <c r="C57" i="43"/>
  <c r="AD57" i="43" s="1"/>
  <c r="Q57" i="43"/>
  <c r="AI57" i="43" s="1"/>
  <c r="AC57" i="43"/>
  <c r="B58" i="43"/>
  <c r="J58" i="43" s="1"/>
  <c r="C58" i="43"/>
  <c r="Z58" i="43" s="1"/>
  <c r="F58" i="43"/>
  <c r="H58" i="43"/>
  <c r="Q58" i="43"/>
  <c r="R58" i="43" s="1"/>
  <c r="AC58" i="43"/>
  <c r="AD58" i="43"/>
  <c r="AH58" i="43"/>
  <c r="AI58" i="43"/>
  <c r="B59" i="43"/>
  <c r="P59" i="43" s="1"/>
  <c r="C59" i="43"/>
  <c r="AB59" i="43" s="1"/>
  <c r="F59" i="43"/>
  <c r="J59" i="43"/>
  <c r="L59" i="43"/>
  <c r="N59" i="43"/>
  <c r="Q59" i="43"/>
  <c r="AI59" i="43" s="1"/>
  <c r="X59" i="43"/>
  <c r="AC59" i="43"/>
  <c r="AF59" i="43"/>
  <c r="AH59" i="43"/>
  <c r="AJ59" i="43"/>
  <c r="AL59" i="43"/>
  <c r="B60" i="43"/>
  <c r="C60" i="43"/>
  <c r="V60" i="43" s="1"/>
  <c r="H60" i="43"/>
  <c r="J60" i="43"/>
  <c r="N60" i="43"/>
  <c r="P60" i="43"/>
  <c r="Q60" i="43"/>
  <c r="R60" i="43" s="1"/>
  <c r="T60" i="43"/>
  <c r="X60" i="43"/>
  <c r="AC60" i="43"/>
  <c r="B61" i="43"/>
  <c r="Q61" i="43"/>
  <c r="R61" i="43" s="1"/>
  <c r="T61" i="43"/>
  <c r="V61" i="43"/>
  <c r="X61" i="43"/>
  <c r="Z61" i="43"/>
  <c r="AB61" i="43"/>
  <c r="AC61" i="43"/>
  <c r="B62" i="43"/>
  <c r="F62" i="43" s="1"/>
  <c r="Q62" i="43"/>
  <c r="AI62" i="43" s="1"/>
  <c r="T62" i="43"/>
  <c r="V62" i="43"/>
  <c r="X62" i="43"/>
  <c r="Z62" i="43"/>
  <c r="AB62" i="43"/>
  <c r="AC62" i="43"/>
  <c r="AD62" i="43"/>
  <c r="AL62" i="43"/>
  <c r="B63" i="43"/>
  <c r="C63" i="43"/>
  <c r="Z63" i="43" s="1"/>
  <c r="Q63" i="43"/>
  <c r="V63" i="43"/>
  <c r="X63" i="43"/>
  <c r="AC63" i="43"/>
  <c r="AD63" i="43" s="1"/>
  <c r="B64" i="43"/>
  <c r="L64" i="43" s="1"/>
  <c r="C64" i="43"/>
  <c r="F64" i="43"/>
  <c r="Q64" i="43"/>
  <c r="AI64" i="43" s="1"/>
  <c r="AC64" i="43"/>
  <c r="AL64" i="43"/>
  <c r="B65" i="43"/>
  <c r="C65" i="43"/>
  <c r="T65" i="43" s="1"/>
  <c r="Q65" i="43"/>
  <c r="AC65" i="43"/>
  <c r="B66" i="43"/>
  <c r="P66" i="43" s="1"/>
  <c r="C66" i="43"/>
  <c r="V66" i="43" s="1"/>
  <c r="F66" i="43"/>
  <c r="J66" i="43"/>
  <c r="L66" i="43"/>
  <c r="N66" i="43"/>
  <c r="Q66" i="43"/>
  <c r="AI66" i="43" s="1"/>
  <c r="AJ66" i="43" s="1"/>
  <c r="Z66" i="43"/>
  <c r="AC66" i="43"/>
  <c r="AD66" i="43" s="1"/>
  <c r="AF66" i="43"/>
  <c r="AH66" i="43"/>
  <c r="AL66" i="43"/>
  <c r="B67" i="43"/>
  <c r="H67" i="43" s="1"/>
  <c r="C67" i="43"/>
  <c r="Q67" i="43"/>
  <c r="T67" i="43"/>
  <c r="V67" i="43"/>
  <c r="X67" i="43"/>
  <c r="Z67" i="43"/>
  <c r="AB67" i="43"/>
  <c r="AC67" i="43"/>
  <c r="AD67" i="43" s="1"/>
  <c r="B68" i="43"/>
  <c r="C68" i="43"/>
  <c r="X68" i="43" s="1"/>
  <c r="F68" i="43"/>
  <c r="J68" i="43"/>
  <c r="L68" i="43"/>
  <c r="N68" i="43"/>
  <c r="Q68" i="43"/>
  <c r="AC68" i="43"/>
  <c r="AH68" i="43"/>
  <c r="AL68" i="43"/>
  <c r="B69" i="43"/>
  <c r="C69" i="43"/>
  <c r="V69" i="43" s="1"/>
  <c r="Q69" i="43"/>
  <c r="AI69" i="43" s="1"/>
  <c r="T69" i="43"/>
  <c r="X69" i="43"/>
  <c r="Z69" i="43"/>
  <c r="AB69" i="43"/>
  <c r="AC69" i="43"/>
  <c r="AD69" i="43" s="1"/>
  <c r="B70" i="43"/>
  <c r="J70" i="43" s="1"/>
  <c r="C70" i="43"/>
  <c r="V70" i="43" s="1"/>
  <c r="N70" i="43"/>
  <c r="Q70" i="43"/>
  <c r="X70" i="43"/>
  <c r="Z70" i="43"/>
  <c r="AC70" i="43"/>
  <c r="AD70" i="43"/>
  <c r="AL70" i="43"/>
  <c r="B71" i="43"/>
  <c r="C71" i="43"/>
  <c r="T71" i="43" s="1"/>
  <c r="Q71" i="43"/>
  <c r="X71" i="43"/>
  <c r="Z71" i="43"/>
  <c r="AB71" i="43"/>
  <c r="AC71" i="43"/>
  <c r="B72" i="43"/>
  <c r="AL72" i="43" s="1"/>
  <c r="C72" i="43"/>
  <c r="J72" i="43"/>
  <c r="L72" i="43"/>
  <c r="N72" i="43"/>
  <c r="Q72" i="43"/>
  <c r="AI72" i="43" s="1"/>
  <c r="AJ72" i="43" s="1"/>
  <c r="AC72" i="43"/>
  <c r="AH72" i="43"/>
  <c r="B73" i="43"/>
  <c r="AH73" i="43" s="1"/>
  <c r="C73" i="43"/>
  <c r="X73" i="43" s="1"/>
  <c r="Q73" i="43"/>
  <c r="AI73" i="43" s="1"/>
  <c r="T73" i="43"/>
  <c r="V73" i="43"/>
  <c r="AC73" i="43"/>
  <c r="B74" i="43"/>
  <c r="C74" i="43"/>
  <c r="T74" i="43" s="1"/>
  <c r="Q74" i="43"/>
  <c r="AB74" i="43"/>
  <c r="AC74" i="43"/>
  <c r="B75" i="43"/>
  <c r="C75" i="43"/>
  <c r="Q75" i="43"/>
  <c r="AI75" i="43" s="1"/>
  <c r="AC75" i="43"/>
  <c r="AD75" i="43"/>
  <c r="AF75" i="43"/>
  <c r="B76" i="43"/>
  <c r="F76" i="43" s="1"/>
  <c r="C76" i="43"/>
  <c r="V76" i="43" s="1"/>
  <c r="P76" i="43"/>
  <c r="Q76" i="43"/>
  <c r="R76" i="43" s="1"/>
  <c r="T76" i="43"/>
  <c r="AC76" i="43"/>
  <c r="AH76" i="43"/>
  <c r="AI76" i="43"/>
  <c r="AJ76" i="43" s="1"/>
  <c r="AL76" i="43"/>
  <c r="B77" i="43"/>
  <c r="P77" i="43" s="1"/>
  <c r="C77" i="43"/>
  <c r="AB77" i="43" s="1"/>
  <c r="J77" i="43"/>
  <c r="L77" i="43"/>
  <c r="N77" i="43"/>
  <c r="Q77" i="43"/>
  <c r="X77" i="43"/>
  <c r="AC77" i="43"/>
  <c r="AF77" i="43"/>
  <c r="AL77" i="43"/>
  <c r="B78" i="43"/>
  <c r="C78" i="43"/>
  <c r="X78" i="43" s="1"/>
  <c r="Q78" i="43"/>
  <c r="AB78" i="43"/>
  <c r="AC78" i="43"/>
  <c r="B79" i="43"/>
  <c r="AF79" i="43" s="1"/>
  <c r="C79" i="43"/>
  <c r="Q79" i="43"/>
  <c r="AC79" i="43"/>
  <c r="E80" i="43"/>
  <c r="B88" i="43"/>
  <c r="N88" i="43" s="1"/>
  <c r="C88" i="43"/>
  <c r="T88" i="43" s="1"/>
  <c r="F88" i="43"/>
  <c r="H88" i="43"/>
  <c r="J88" i="43"/>
  <c r="L88" i="43"/>
  <c r="Q88" i="43"/>
  <c r="R88" i="43" s="1"/>
  <c r="AC88" i="43"/>
  <c r="AF88" i="43"/>
  <c r="AH88" i="43"/>
  <c r="AI88" i="43"/>
  <c r="AJ88" i="43" s="1"/>
  <c r="B89" i="43"/>
  <c r="N89" i="43" s="1"/>
  <c r="C89" i="43"/>
  <c r="T89" i="43" s="1"/>
  <c r="J89" i="43"/>
  <c r="L89" i="43"/>
  <c r="Q89" i="43"/>
  <c r="R89" i="43" s="1"/>
  <c r="V89" i="43"/>
  <c r="AB89" i="43"/>
  <c r="AC89" i="43"/>
  <c r="AD89" i="43"/>
  <c r="AI89" i="43"/>
  <c r="AJ89" i="43" s="1"/>
  <c r="AL89" i="43"/>
  <c r="B90" i="43"/>
  <c r="H90" i="43" s="1"/>
  <c r="C90" i="43"/>
  <c r="V90" i="43" s="1"/>
  <c r="Q90" i="43"/>
  <c r="R90" i="43" s="1"/>
  <c r="T90" i="43"/>
  <c r="Z90" i="43"/>
  <c r="AB90" i="43"/>
  <c r="AC90" i="43"/>
  <c r="AD90" i="43" s="1"/>
  <c r="B91" i="43"/>
  <c r="P91" i="43" s="1"/>
  <c r="C91" i="43"/>
  <c r="T91" i="43" s="1"/>
  <c r="Q91" i="43"/>
  <c r="AC91" i="43"/>
  <c r="B92" i="43"/>
  <c r="N92" i="43" s="1"/>
  <c r="C92" i="43"/>
  <c r="T92" i="43" s="1"/>
  <c r="F92" i="43"/>
  <c r="H92" i="43"/>
  <c r="J92" i="43"/>
  <c r="L92" i="43"/>
  <c r="Q92" i="43"/>
  <c r="R92" i="43" s="1"/>
  <c r="AC92" i="43"/>
  <c r="AF92" i="43"/>
  <c r="AH92" i="43"/>
  <c r="AI92" i="43"/>
  <c r="AJ92" i="43" s="1"/>
  <c r="B93" i="43"/>
  <c r="N93" i="43" s="1"/>
  <c r="C93" i="43"/>
  <c r="AB93" i="43" s="1"/>
  <c r="J93" i="43"/>
  <c r="L93" i="43"/>
  <c r="Q93" i="43"/>
  <c r="R93" i="43" s="1"/>
  <c r="V93" i="43"/>
  <c r="AC93" i="43"/>
  <c r="AD93" i="43" s="1"/>
  <c r="AL93" i="43"/>
  <c r="B94" i="43"/>
  <c r="J94" i="43" s="1"/>
  <c r="C94" i="43"/>
  <c r="V94" i="43" s="1"/>
  <c r="P94" i="43"/>
  <c r="Q94" i="43"/>
  <c r="R94" i="43" s="1"/>
  <c r="T94" i="43"/>
  <c r="Z94" i="43"/>
  <c r="AB94" i="43"/>
  <c r="AC94" i="43"/>
  <c r="AD94" i="43" s="1"/>
  <c r="AL94" i="43"/>
  <c r="B95" i="43"/>
  <c r="C95" i="43"/>
  <c r="T95" i="43" s="1"/>
  <c r="Q95" i="43"/>
  <c r="AC95" i="43"/>
  <c r="B96" i="43"/>
  <c r="N96" i="43" s="1"/>
  <c r="C96" i="43"/>
  <c r="F96" i="43"/>
  <c r="H96" i="43"/>
  <c r="J96" i="43"/>
  <c r="L96" i="43"/>
  <c r="Q96" i="43"/>
  <c r="R96" i="43" s="1"/>
  <c r="T96" i="43"/>
  <c r="AC96" i="43"/>
  <c r="AI96" i="43" s="1"/>
  <c r="AJ96" i="43" s="1"/>
  <c r="AH96" i="43"/>
  <c r="B97" i="43"/>
  <c r="N97" i="43" s="1"/>
  <c r="C97" i="43"/>
  <c r="T97" i="43" s="1"/>
  <c r="J97" i="43"/>
  <c r="L97" i="43"/>
  <c r="Q97" i="43"/>
  <c r="R97" i="43" s="1"/>
  <c r="V97" i="43"/>
  <c r="AB97" i="43"/>
  <c r="AC97" i="43"/>
  <c r="AD97" i="43"/>
  <c r="AI97" i="43"/>
  <c r="AJ97" i="43" s="1"/>
  <c r="AL97" i="43"/>
  <c r="B98" i="43"/>
  <c r="H98" i="43" s="1"/>
  <c r="C98" i="43"/>
  <c r="V98" i="43" s="1"/>
  <c r="F98" i="43"/>
  <c r="L98" i="43"/>
  <c r="N98" i="43"/>
  <c r="P98" i="43"/>
  <c r="Q98" i="43"/>
  <c r="AI98" i="43" s="1"/>
  <c r="Z98" i="43"/>
  <c r="AB98" i="43"/>
  <c r="AC98" i="43"/>
  <c r="AH98" i="43"/>
  <c r="AL98" i="43"/>
  <c r="B99" i="43"/>
  <c r="P99" i="43" s="1"/>
  <c r="C99" i="43"/>
  <c r="T99" i="43" s="1"/>
  <c r="Q99" i="43"/>
  <c r="AC99" i="43"/>
  <c r="B100" i="43"/>
  <c r="N100" i="43" s="1"/>
  <c r="C100" i="43"/>
  <c r="F100" i="43"/>
  <c r="H100" i="43"/>
  <c r="J100" i="43"/>
  <c r="L100" i="43"/>
  <c r="Q100" i="43"/>
  <c r="R100" i="43" s="1"/>
  <c r="T100" i="43"/>
  <c r="AC100" i="43"/>
  <c r="AH100" i="43"/>
  <c r="B101" i="43"/>
  <c r="N101" i="43" s="1"/>
  <c r="C101" i="43"/>
  <c r="T101" i="43" s="1"/>
  <c r="J101" i="43"/>
  <c r="L101" i="43"/>
  <c r="Q101" i="43"/>
  <c r="R101" i="43" s="1"/>
  <c r="V101" i="43"/>
  <c r="AB101" i="43"/>
  <c r="AC101" i="43"/>
  <c r="AD101" i="43"/>
  <c r="AI101" i="43"/>
  <c r="AJ101" i="43" s="1"/>
  <c r="AL101" i="43"/>
  <c r="B102" i="43"/>
  <c r="J102" i="43" s="1"/>
  <c r="F102" i="43"/>
  <c r="H102" i="43"/>
  <c r="P102" i="43"/>
  <c r="Q102" i="43"/>
  <c r="R102" i="43" s="1"/>
  <c r="T102" i="43"/>
  <c r="V102" i="43"/>
  <c r="X102" i="43"/>
  <c r="Z102" i="43"/>
  <c r="AB102" i="43"/>
  <c r="AC102" i="43"/>
  <c r="AF102" i="43" s="1"/>
  <c r="AD102" i="43"/>
  <c r="AH102" i="43"/>
  <c r="B103" i="43"/>
  <c r="F103" i="43" s="1"/>
  <c r="Q103" i="43"/>
  <c r="T103" i="43"/>
  <c r="V103" i="43"/>
  <c r="X103" i="43"/>
  <c r="Z103" i="43"/>
  <c r="AB103" i="43"/>
  <c r="AC103" i="43"/>
  <c r="AD103" i="43" s="1"/>
  <c r="B104" i="43"/>
  <c r="N104" i="43" s="1"/>
  <c r="C104" i="43"/>
  <c r="T104" i="43" s="1"/>
  <c r="H104" i="43"/>
  <c r="J104" i="43"/>
  <c r="L104" i="43"/>
  <c r="Q104" i="43"/>
  <c r="R104" i="43" s="1"/>
  <c r="AB104" i="43"/>
  <c r="AC104" i="43"/>
  <c r="AL104" i="43"/>
  <c r="B105" i="43"/>
  <c r="H105" i="43" s="1"/>
  <c r="C105" i="43"/>
  <c r="V105" i="43" s="1"/>
  <c r="L105" i="43"/>
  <c r="N105" i="43"/>
  <c r="P105" i="43"/>
  <c r="Q105" i="43"/>
  <c r="AI105" i="43" s="1"/>
  <c r="T105" i="43"/>
  <c r="Z105" i="43"/>
  <c r="AC105" i="43"/>
  <c r="AH105" i="43"/>
  <c r="AL105" i="43"/>
  <c r="B106" i="43"/>
  <c r="C106" i="43"/>
  <c r="Q106" i="43"/>
  <c r="X106" i="43"/>
  <c r="AC106" i="43"/>
  <c r="AD106" i="43" s="1"/>
  <c r="B107" i="43"/>
  <c r="J107" i="43" s="1"/>
  <c r="C107" i="43"/>
  <c r="F107" i="43"/>
  <c r="H107" i="43"/>
  <c r="Q107" i="43"/>
  <c r="R107" i="43"/>
  <c r="AC107" i="43"/>
  <c r="AI107" i="43"/>
  <c r="AJ107" i="43" s="1"/>
  <c r="AL107" i="43"/>
  <c r="B108" i="43"/>
  <c r="H108" i="43" s="1"/>
  <c r="C108" i="43"/>
  <c r="T108" i="43" s="1"/>
  <c r="Q108" i="43"/>
  <c r="X108" i="43"/>
  <c r="Z108" i="43"/>
  <c r="AB108" i="43"/>
  <c r="AC108" i="43"/>
  <c r="B109" i="43"/>
  <c r="H109" i="43" s="1"/>
  <c r="C109" i="43"/>
  <c r="V109" i="43" s="1"/>
  <c r="F109" i="43"/>
  <c r="L109" i="43"/>
  <c r="N109" i="43"/>
  <c r="Q109" i="43"/>
  <c r="R109" i="43" s="1"/>
  <c r="Z109" i="43"/>
  <c r="AB109" i="43"/>
  <c r="AC109" i="43"/>
  <c r="AH109" i="43"/>
  <c r="B110" i="43"/>
  <c r="J110" i="43" s="1"/>
  <c r="C110" i="43"/>
  <c r="Q110" i="43"/>
  <c r="R110" i="43"/>
  <c r="AC110" i="43"/>
  <c r="AF110" i="43" s="1"/>
  <c r="B111" i="43"/>
  <c r="F111" i="43" s="1"/>
  <c r="C111" i="43"/>
  <c r="T111" i="43" s="1"/>
  <c r="N111" i="43"/>
  <c r="P111" i="43"/>
  <c r="Q111" i="43"/>
  <c r="R111" i="43" s="1"/>
  <c r="AC111" i="43"/>
  <c r="B112" i="43"/>
  <c r="C112" i="43"/>
  <c r="T112" i="43" s="1"/>
  <c r="Q112" i="43"/>
  <c r="AC112" i="43"/>
  <c r="AD112" i="43"/>
  <c r="AI112" i="43"/>
  <c r="B113" i="43"/>
  <c r="H113" i="43" s="1"/>
  <c r="C113" i="43"/>
  <c r="V113" i="43" s="1"/>
  <c r="Q113" i="43"/>
  <c r="R113" i="43" s="1"/>
  <c r="T113" i="43"/>
  <c r="Z113" i="43"/>
  <c r="AB113" i="43"/>
  <c r="AC113" i="43"/>
  <c r="B114" i="43"/>
  <c r="C114" i="43"/>
  <c r="X114" i="43" s="1"/>
  <c r="Q114" i="43"/>
  <c r="AC114" i="43"/>
  <c r="B115" i="43"/>
  <c r="J115" i="43" s="1"/>
  <c r="C115" i="43"/>
  <c r="F115" i="43"/>
  <c r="H115" i="43"/>
  <c r="Q115" i="43"/>
  <c r="AI115" i="43" s="1"/>
  <c r="AJ115" i="43" s="1"/>
  <c r="R115" i="43"/>
  <c r="AC115" i="43"/>
  <c r="B116" i="43"/>
  <c r="J116" i="43" s="1"/>
  <c r="C116" i="43"/>
  <c r="T116" i="43" s="1"/>
  <c r="H116" i="43"/>
  <c r="L116" i="43"/>
  <c r="Q116" i="43"/>
  <c r="AC116" i="43"/>
  <c r="AD116" i="43"/>
  <c r="AL116" i="43"/>
  <c r="B117" i="43"/>
  <c r="H117" i="43" s="1"/>
  <c r="C117" i="43"/>
  <c r="V117" i="43" s="1"/>
  <c r="Q117" i="43"/>
  <c r="T117" i="43"/>
  <c r="Z117" i="43"/>
  <c r="AB117" i="43"/>
  <c r="AC117" i="43"/>
  <c r="B118" i="43"/>
  <c r="C118" i="43"/>
  <c r="AD118" i="43" s="1"/>
  <c r="Q118" i="43"/>
  <c r="AI118" i="43" s="1"/>
  <c r="AC118" i="43"/>
  <c r="B119" i="43"/>
  <c r="N119" i="43" s="1"/>
  <c r="C119" i="43"/>
  <c r="V119" i="43" s="1"/>
  <c r="F119" i="43"/>
  <c r="H119" i="43"/>
  <c r="J119" i="43"/>
  <c r="L119" i="43"/>
  <c r="P119" i="43"/>
  <c r="Q119" i="43"/>
  <c r="AI119" i="43" s="1"/>
  <c r="AJ119" i="43" s="1"/>
  <c r="T119" i="43"/>
  <c r="AC119" i="43"/>
  <c r="AH119" i="43"/>
  <c r="AL119" i="43"/>
  <c r="B120" i="43"/>
  <c r="H120" i="43" s="1"/>
  <c r="C120" i="43"/>
  <c r="T120" i="43" s="1"/>
  <c r="J120" i="43"/>
  <c r="L120" i="43"/>
  <c r="Q120" i="43"/>
  <c r="R120" i="43" s="1"/>
  <c r="V120" i="43"/>
  <c r="Z120" i="43"/>
  <c r="AB120" i="43"/>
  <c r="AC120" i="43"/>
  <c r="AD120" i="43"/>
  <c r="AI120" i="43"/>
  <c r="AJ120" i="43" s="1"/>
  <c r="E121" i="43"/>
  <c r="B128" i="43"/>
  <c r="P128" i="43" s="1"/>
  <c r="C128" i="43"/>
  <c r="J128" i="43"/>
  <c r="L128" i="43"/>
  <c r="Q128" i="43"/>
  <c r="AI128" i="43" s="1"/>
  <c r="AC128" i="43"/>
  <c r="AL128" i="43"/>
  <c r="B129" i="43"/>
  <c r="C129" i="43"/>
  <c r="N129" i="43"/>
  <c r="Q129" i="43"/>
  <c r="AC129" i="43"/>
  <c r="AD129" i="43" s="1"/>
  <c r="B130" i="43"/>
  <c r="C130" i="43"/>
  <c r="Z130" i="43" s="1"/>
  <c r="Q130" i="43"/>
  <c r="AC130" i="43"/>
  <c r="AD130" i="43"/>
  <c r="B131" i="43"/>
  <c r="P131" i="43" s="1"/>
  <c r="C131" i="43"/>
  <c r="T131" i="43" s="1"/>
  <c r="Q131" i="43"/>
  <c r="AC131" i="43"/>
  <c r="AL131" i="43"/>
  <c r="B132" i="43"/>
  <c r="C132" i="43"/>
  <c r="Q132" i="43"/>
  <c r="X132" i="43"/>
  <c r="Z132" i="43"/>
  <c r="AB132" i="43"/>
  <c r="AC132" i="43"/>
  <c r="B133" i="43"/>
  <c r="C133" i="43"/>
  <c r="Q133" i="43"/>
  <c r="AC133" i="43"/>
  <c r="AI133" i="43"/>
  <c r="B134" i="43"/>
  <c r="C134" i="43"/>
  <c r="Q134" i="43"/>
  <c r="T134" i="43"/>
  <c r="Z134" i="43"/>
  <c r="AC134" i="43"/>
  <c r="AD134" i="43" s="1"/>
  <c r="B135" i="43"/>
  <c r="C135" i="43"/>
  <c r="F135" i="43"/>
  <c r="Q135" i="43"/>
  <c r="R135" i="43" s="1"/>
  <c r="T135" i="43"/>
  <c r="V135" i="43"/>
  <c r="AC135" i="43"/>
  <c r="AL135" i="43"/>
  <c r="B136" i="43"/>
  <c r="R136" i="43" s="1"/>
  <c r="C136" i="43"/>
  <c r="Q136" i="43"/>
  <c r="AC136" i="43"/>
  <c r="AD136" i="43"/>
  <c r="AL136" i="43"/>
  <c r="B137" i="43"/>
  <c r="R137" i="43" s="1"/>
  <c r="C137" i="43"/>
  <c r="AB137" i="43" s="1"/>
  <c r="Q137" i="43"/>
  <c r="T137" i="43"/>
  <c r="V137" i="43"/>
  <c r="AC137" i="43"/>
  <c r="AD137" i="43"/>
  <c r="AI137" i="43"/>
  <c r="B138" i="43"/>
  <c r="C138" i="43"/>
  <c r="AB138" i="43" s="1"/>
  <c r="Q138" i="43"/>
  <c r="T138" i="43"/>
  <c r="V138" i="43"/>
  <c r="AC138" i="43"/>
  <c r="AI138" i="43"/>
  <c r="B139" i="43"/>
  <c r="C139" i="43"/>
  <c r="Q139" i="43"/>
  <c r="T139" i="43"/>
  <c r="V139" i="43"/>
  <c r="X139" i="43"/>
  <c r="Z139" i="43"/>
  <c r="AB139" i="43"/>
  <c r="AC139" i="43"/>
  <c r="AI139" i="43" s="1"/>
  <c r="B140" i="43"/>
  <c r="C140" i="43"/>
  <c r="J140" i="43"/>
  <c r="L140" i="43"/>
  <c r="P140" i="43"/>
  <c r="Q140" i="43"/>
  <c r="AC140" i="43"/>
  <c r="AH140" i="43"/>
  <c r="AL140" i="43"/>
  <c r="B141" i="43"/>
  <c r="P141" i="43" s="1"/>
  <c r="C141" i="43"/>
  <c r="T141" i="43" s="1"/>
  <c r="Q141" i="43"/>
  <c r="X141" i="43"/>
  <c r="AC141" i="43"/>
  <c r="AD141" i="43" s="1"/>
  <c r="B142" i="43"/>
  <c r="AH142" i="43" s="1"/>
  <c r="Q142" i="43"/>
  <c r="R142" i="43" s="1"/>
  <c r="T142" i="43"/>
  <c r="V142" i="43"/>
  <c r="X142" i="43"/>
  <c r="Z142" i="43"/>
  <c r="AB142" i="43"/>
  <c r="AC142" i="43"/>
  <c r="AD142" i="43" s="1"/>
  <c r="AL142" i="43"/>
  <c r="B143" i="43"/>
  <c r="H143" i="43" s="1"/>
  <c r="F143" i="43"/>
  <c r="L143" i="43"/>
  <c r="N143" i="43"/>
  <c r="P143" i="43"/>
  <c r="Q143" i="43"/>
  <c r="R143" i="43" s="1"/>
  <c r="T143" i="43"/>
  <c r="V143" i="43"/>
  <c r="X143" i="43"/>
  <c r="Z143" i="43"/>
  <c r="AB143" i="43"/>
  <c r="AC143" i="43"/>
  <c r="AD143" i="43" s="1"/>
  <c r="AH143" i="43"/>
  <c r="AL143" i="43"/>
  <c r="B144" i="43"/>
  <c r="C144" i="43"/>
  <c r="T144" i="43" s="1"/>
  <c r="Q144" i="43"/>
  <c r="X144" i="43"/>
  <c r="AC144" i="43"/>
  <c r="AD144" i="43" s="1"/>
  <c r="B145" i="43"/>
  <c r="F145" i="43" s="1"/>
  <c r="C145" i="43"/>
  <c r="H145" i="43"/>
  <c r="Q145" i="43"/>
  <c r="R145" i="43" s="1"/>
  <c r="T145" i="43"/>
  <c r="AC145" i="43"/>
  <c r="AI145" i="43" s="1"/>
  <c r="AJ145" i="43" s="1"/>
  <c r="B146" i="43"/>
  <c r="L146" i="43" s="1"/>
  <c r="C146" i="43"/>
  <c r="X146" i="43" s="1"/>
  <c r="J146" i="43"/>
  <c r="Q146" i="43"/>
  <c r="R146" i="43" s="1"/>
  <c r="T146" i="43"/>
  <c r="V146" i="43"/>
  <c r="Z146" i="43"/>
  <c r="AB146" i="43"/>
  <c r="AC146" i="43"/>
  <c r="AD146" i="43"/>
  <c r="AL146" i="43"/>
  <c r="B147" i="43"/>
  <c r="N147" i="43" s="1"/>
  <c r="C147" i="43"/>
  <c r="V147" i="43" s="1"/>
  <c r="Q147" i="43"/>
  <c r="AI147" i="43" s="1"/>
  <c r="T147" i="43"/>
  <c r="Z147" i="43"/>
  <c r="AB147" i="43"/>
  <c r="AC147" i="43"/>
  <c r="AD147" i="43" s="1"/>
  <c r="B148" i="43"/>
  <c r="P148" i="43" s="1"/>
  <c r="C148" i="43"/>
  <c r="Q148" i="43"/>
  <c r="AC148" i="43"/>
  <c r="B149" i="43"/>
  <c r="J149" i="43" s="1"/>
  <c r="C149" i="43"/>
  <c r="F149" i="43"/>
  <c r="H149" i="43"/>
  <c r="L149" i="43"/>
  <c r="Q149" i="43"/>
  <c r="R149" i="43" s="1"/>
  <c r="AC149" i="43"/>
  <c r="AF149" i="43"/>
  <c r="AH149" i="43"/>
  <c r="AI149" i="43"/>
  <c r="AJ149" i="43" s="1"/>
  <c r="AL149" i="43"/>
  <c r="B150" i="43"/>
  <c r="L150" i="43" s="1"/>
  <c r="C150" i="43"/>
  <c r="Z150" i="43" s="1"/>
  <c r="H150" i="43"/>
  <c r="J150" i="43"/>
  <c r="Q150" i="43"/>
  <c r="R150" i="43" s="1"/>
  <c r="T150" i="43"/>
  <c r="V150" i="43"/>
  <c r="X150" i="43"/>
  <c r="AB150" i="43"/>
  <c r="AC150" i="43"/>
  <c r="AD150" i="43" s="1"/>
  <c r="AL150" i="43"/>
  <c r="B151" i="43"/>
  <c r="AL151" i="43" s="1"/>
  <c r="C151" i="43"/>
  <c r="T151" i="43" s="1"/>
  <c r="Q151" i="43"/>
  <c r="AI151" i="43" s="1"/>
  <c r="AC151" i="43"/>
  <c r="B152" i="43"/>
  <c r="P152" i="43" s="1"/>
  <c r="C152" i="43"/>
  <c r="Q152" i="43"/>
  <c r="AC152" i="43"/>
  <c r="B153" i="43"/>
  <c r="C153" i="43"/>
  <c r="AF153" i="43" s="1"/>
  <c r="F153" i="43"/>
  <c r="H153" i="43"/>
  <c r="Q153" i="43"/>
  <c r="R153" i="43" s="1"/>
  <c r="AC153" i="43"/>
  <c r="AI153" i="43" s="1"/>
  <c r="AJ153" i="43" s="1"/>
  <c r="AH153" i="43"/>
  <c r="B154" i="43"/>
  <c r="N154" i="43" s="1"/>
  <c r="C154" i="43"/>
  <c r="V154" i="43" s="1"/>
  <c r="J154" i="43"/>
  <c r="L154" i="43"/>
  <c r="Q154" i="43"/>
  <c r="R154" i="43" s="1"/>
  <c r="T154" i="43"/>
  <c r="Z154" i="43"/>
  <c r="AC154" i="43"/>
  <c r="AD154" i="43" s="1"/>
  <c r="AL154" i="43"/>
  <c r="B155" i="43"/>
  <c r="H155" i="43" s="1"/>
  <c r="C155" i="43"/>
  <c r="V155" i="43" s="1"/>
  <c r="F155" i="43"/>
  <c r="L155" i="43"/>
  <c r="N155" i="43"/>
  <c r="P155" i="43"/>
  <c r="Q155" i="43"/>
  <c r="T155" i="43"/>
  <c r="Z155" i="43"/>
  <c r="AC155" i="43"/>
  <c r="AD155" i="43" s="1"/>
  <c r="AH155" i="43"/>
  <c r="AL155" i="43"/>
  <c r="B156" i="43"/>
  <c r="P156" i="43" s="1"/>
  <c r="C156" i="43"/>
  <c r="T156" i="43" s="1"/>
  <c r="Q156" i="43"/>
  <c r="AC156" i="43"/>
  <c r="AD156" i="43"/>
  <c r="B157" i="43"/>
  <c r="F157" i="43" s="1"/>
  <c r="C157" i="43"/>
  <c r="Q157" i="43"/>
  <c r="R157" i="43" s="1"/>
  <c r="T157" i="43"/>
  <c r="AC157" i="43"/>
  <c r="B158" i="43"/>
  <c r="N158" i="43" s="1"/>
  <c r="C158" i="43"/>
  <c r="Z158" i="43" s="1"/>
  <c r="H158" i="43"/>
  <c r="J158" i="43"/>
  <c r="L158" i="43"/>
  <c r="Q158" i="43"/>
  <c r="R158" i="43" s="1"/>
  <c r="AB158" i="43"/>
  <c r="AC158" i="43"/>
  <c r="AI158" i="43" s="1"/>
  <c r="AJ158" i="43" s="1"/>
  <c r="AD158" i="43"/>
  <c r="AL158" i="43"/>
  <c r="B159" i="43"/>
  <c r="H159" i="43" s="1"/>
  <c r="C159" i="43"/>
  <c r="V159" i="43" s="1"/>
  <c r="F159" i="43"/>
  <c r="J159" i="43"/>
  <c r="L159" i="43"/>
  <c r="N159" i="43"/>
  <c r="Q159" i="43"/>
  <c r="R159" i="43"/>
  <c r="T159" i="43"/>
  <c r="Z159" i="43"/>
  <c r="AB159" i="43"/>
  <c r="AC159" i="43"/>
  <c r="AD159" i="43" s="1"/>
  <c r="AH159" i="43"/>
  <c r="B160" i="43"/>
  <c r="C160" i="43"/>
  <c r="E160" i="43"/>
  <c r="N160" i="43"/>
  <c r="Q160" i="43"/>
  <c r="R160" i="43" s="1"/>
  <c r="AB160" i="43"/>
  <c r="AC160" i="43"/>
  <c r="AD160" i="43" s="1"/>
  <c r="E161" i="43"/>
  <c r="B168" i="43"/>
  <c r="C168" i="43"/>
  <c r="G168" i="43"/>
  <c r="Q168" i="43"/>
  <c r="AC168" i="43"/>
  <c r="B169" i="43"/>
  <c r="C169" i="43"/>
  <c r="AD169" i="43" s="1"/>
  <c r="Q169" i="43"/>
  <c r="R169" i="43" s="1"/>
  <c r="AC169" i="43"/>
  <c r="B170" i="43"/>
  <c r="C170" i="43"/>
  <c r="F170" i="43"/>
  <c r="H170" i="43"/>
  <c r="Q170" i="43"/>
  <c r="T170" i="43"/>
  <c r="V170" i="43"/>
  <c r="X170" i="43"/>
  <c r="Z170" i="43"/>
  <c r="AB170" i="43"/>
  <c r="AC170" i="43"/>
  <c r="AD170" i="43" s="1"/>
  <c r="B171" i="43"/>
  <c r="C171" i="43"/>
  <c r="J171" i="43"/>
  <c r="N171" i="43"/>
  <c r="Q171" i="43"/>
  <c r="AC171" i="43"/>
  <c r="AL171" i="43"/>
  <c r="B172" i="43"/>
  <c r="F172" i="43" s="1"/>
  <c r="C172" i="43"/>
  <c r="T172" i="43" s="1"/>
  <c r="G172" i="43"/>
  <c r="Q172" i="43" s="1"/>
  <c r="L172" i="43"/>
  <c r="N172" i="43"/>
  <c r="P172" i="43"/>
  <c r="X172" i="43"/>
  <c r="AC172" i="43"/>
  <c r="AD172" i="43" s="1"/>
  <c r="AL172" i="43"/>
  <c r="B173" i="43"/>
  <c r="C173" i="43"/>
  <c r="T173" i="43" s="1"/>
  <c r="Q173" i="43"/>
  <c r="AC173" i="43"/>
  <c r="AD173" i="43" s="1"/>
  <c r="B174" i="43"/>
  <c r="R174" i="43" s="1"/>
  <c r="C174" i="43"/>
  <c r="Q174" i="43"/>
  <c r="T174" i="43"/>
  <c r="AC174" i="43"/>
  <c r="AI174" i="43" s="1"/>
  <c r="AJ174" i="43" s="1"/>
  <c r="B175" i="43"/>
  <c r="N175" i="43" s="1"/>
  <c r="C175" i="43"/>
  <c r="X175" i="43" s="1"/>
  <c r="H175" i="43"/>
  <c r="J175" i="43"/>
  <c r="L175" i="43"/>
  <c r="Q175" i="43"/>
  <c r="R175" i="43" s="1"/>
  <c r="T175" i="43"/>
  <c r="V175" i="43"/>
  <c r="Z175" i="43"/>
  <c r="AB175" i="43"/>
  <c r="AC175" i="43"/>
  <c r="AI175" i="43" s="1"/>
  <c r="AJ175" i="43" s="1"/>
  <c r="AD175" i="43"/>
  <c r="AL175" i="43"/>
  <c r="B176" i="43"/>
  <c r="H176" i="43" s="1"/>
  <c r="C176" i="43"/>
  <c r="V176" i="43" s="1"/>
  <c r="Q176" i="43"/>
  <c r="T176" i="43"/>
  <c r="Z176" i="43"/>
  <c r="AB176" i="43"/>
  <c r="AC176" i="43"/>
  <c r="AD176" i="43" s="1"/>
  <c r="B177" i="43"/>
  <c r="C177" i="43"/>
  <c r="T177" i="43" s="1"/>
  <c r="P177" i="43"/>
  <c r="Q177" i="43"/>
  <c r="AC177" i="43"/>
  <c r="AD177" i="43" s="1"/>
  <c r="B178" i="43"/>
  <c r="C178" i="43"/>
  <c r="AF178" i="43" s="1"/>
  <c r="H178" i="43"/>
  <c r="J178" i="43"/>
  <c r="N178" i="43"/>
  <c r="Q178" i="43"/>
  <c r="R178" i="43"/>
  <c r="AC178" i="43"/>
  <c r="AH178" i="43"/>
  <c r="AI178" i="43"/>
  <c r="AJ178" i="43" s="1"/>
  <c r="B179" i="43"/>
  <c r="H179" i="43" s="1"/>
  <c r="C179" i="43"/>
  <c r="V179" i="43" s="1"/>
  <c r="Q179" i="43"/>
  <c r="Z179" i="43"/>
  <c r="AC179" i="43"/>
  <c r="AD179" i="43" s="1"/>
  <c r="B180" i="43"/>
  <c r="H180" i="43" s="1"/>
  <c r="C180" i="43"/>
  <c r="V180" i="43" s="1"/>
  <c r="F180" i="43"/>
  <c r="J180" i="43"/>
  <c r="L180" i="43"/>
  <c r="N180" i="43"/>
  <c r="P180" i="43"/>
  <c r="Q180" i="43"/>
  <c r="R180" i="43" s="1"/>
  <c r="T180" i="43"/>
  <c r="Z180" i="43"/>
  <c r="AB180" i="43"/>
  <c r="AC180" i="43"/>
  <c r="AH180" i="43"/>
  <c r="AL180" i="43"/>
  <c r="B181" i="43"/>
  <c r="C181" i="43"/>
  <c r="P181" i="43"/>
  <c r="Q181" i="43"/>
  <c r="AC181" i="43"/>
  <c r="AK181" i="43"/>
  <c r="AK19" i="43" s="1"/>
  <c r="AL19" i="43" s="1"/>
  <c r="B182" i="43"/>
  <c r="F182" i="43"/>
  <c r="Q182" i="43"/>
  <c r="T182" i="43"/>
  <c r="V182" i="43"/>
  <c r="X182" i="43"/>
  <c r="Z182" i="43"/>
  <c r="AB182" i="43"/>
  <c r="AC182" i="43"/>
  <c r="AD182" i="43"/>
  <c r="AI182" i="43"/>
  <c r="B183" i="43"/>
  <c r="P183" i="43" s="1"/>
  <c r="J183" i="43"/>
  <c r="L183" i="43"/>
  <c r="N183" i="43"/>
  <c r="Q183" i="43"/>
  <c r="T183" i="43"/>
  <c r="V183" i="43"/>
  <c r="X183" i="43"/>
  <c r="Z183" i="43"/>
  <c r="AB183" i="43"/>
  <c r="AC183" i="43"/>
  <c r="AF183" i="43" s="1"/>
  <c r="AD183" i="43"/>
  <c r="AL183" i="43"/>
  <c r="B184" i="43"/>
  <c r="C184" i="43"/>
  <c r="H184" i="43"/>
  <c r="N184" i="43"/>
  <c r="Q184" i="43"/>
  <c r="R184" i="43" s="1"/>
  <c r="V184" i="43"/>
  <c r="X184" i="43"/>
  <c r="AB184" i="43"/>
  <c r="AC184" i="43"/>
  <c r="AD184" i="43" s="1"/>
  <c r="B185" i="43"/>
  <c r="C185" i="43"/>
  <c r="AF185" i="43" s="1"/>
  <c r="Q185" i="43"/>
  <c r="AC185" i="43"/>
  <c r="AD185" i="43"/>
  <c r="AH185" i="43"/>
  <c r="AL185" i="43"/>
  <c r="B186" i="43"/>
  <c r="C186" i="43"/>
  <c r="F186" i="43"/>
  <c r="H186" i="43"/>
  <c r="N186" i="43"/>
  <c r="P186" i="43"/>
  <c r="Q186" i="43"/>
  <c r="R186" i="43" s="1"/>
  <c r="T186" i="43"/>
  <c r="V186" i="43"/>
  <c r="X186" i="43"/>
  <c r="Z186" i="43"/>
  <c r="AB186" i="43"/>
  <c r="AC186" i="43"/>
  <c r="AH186" i="43"/>
  <c r="AI186" i="43"/>
  <c r="AJ186" i="43" s="1"/>
  <c r="AL186" i="43"/>
  <c r="B187" i="43"/>
  <c r="P187" i="43" s="1"/>
  <c r="C187" i="43"/>
  <c r="AF187" i="43" s="1"/>
  <c r="J187" i="43"/>
  <c r="L187" i="43"/>
  <c r="N187" i="43"/>
  <c r="Q187" i="43"/>
  <c r="AI187" i="43" s="1"/>
  <c r="AJ187" i="43" s="1"/>
  <c r="AB187" i="43"/>
  <c r="AC187" i="43"/>
  <c r="AL187" i="43"/>
  <c r="B188" i="43"/>
  <c r="H188" i="43" s="1"/>
  <c r="C188" i="43"/>
  <c r="N188" i="43"/>
  <c r="Q188" i="43"/>
  <c r="T188" i="43"/>
  <c r="AC188" i="43"/>
  <c r="B189" i="43"/>
  <c r="L189" i="43" s="1"/>
  <c r="C189" i="43"/>
  <c r="AD189" i="43" s="1"/>
  <c r="F189" i="43"/>
  <c r="Q189" i="43"/>
  <c r="AI189" i="43" s="1"/>
  <c r="AC189" i="43"/>
  <c r="B190" i="43"/>
  <c r="C190" i="43"/>
  <c r="H190" i="43"/>
  <c r="J190" i="43"/>
  <c r="Q190" i="43"/>
  <c r="Z190" i="43"/>
  <c r="AC190" i="43"/>
  <c r="AI190" i="43" s="1"/>
  <c r="AJ190" i="43" s="1"/>
  <c r="AH190" i="43"/>
  <c r="B191" i="43"/>
  <c r="J191" i="43" s="1"/>
  <c r="C191" i="43"/>
  <c r="L191" i="43"/>
  <c r="Q191" i="43"/>
  <c r="AI191" i="43" s="1"/>
  <c r="AJ191" i="43" s="1"/>
  <c r="AB191" i="43"/>
  <c r="AC191" i="43"/>
  <c r="B192" i="43"/>
  <c r="P192" i="43" s="1"/>
  <c r="C192" i="43"/>
  <c r="Q192" i="43"/>
  <c r="T192" i="43"/>
  <c r="V192" i="43"/>
  <c r="AB192" i="43"/>
  <c r="AC192" i="43"/>
  <c r="AI192" i="43"/>
  <c r="B193" i="43"/>
  <c r="F193" i="43" s="1"/>
  <c r="C193" i="43"/>
  <c r="T193" i="43" s="1"/>
  <c r="Q193" i="43"/>
  <c r="Z193" i="43"/>
  <c r="AC193" i="43"/>
  <c r="AD193" i="43" s="1"/>
  <c r="AH193" i="43"/>
  <c r="B194" i="43"/>
  <c r="C194" i="43"/>
  <c r="Z194" i="43" s="1"/>
  <c r="F194" i="43"/>
  <c r="J194" i="43"/>
  <c r="L194" i="43"/>
  <c r="P194" i="43"/>
  <c r="Q194" i="43"/>
  <c r="R194" i="43"/>
  <c r="X194" i="43"/>
  <c r="AC194" i="43"/>
  <c r="AH194" i="43"/>
  <c r="AI194" i="43"/>
  <c r="AJ194" i="43" s="1"/>
  <c r="AL194" i="43"/>
  <c r="B195" i="43"/>
  <c r="P195" i="43" s="1"/>
  <c r="C195" i="43"/>
  <c r="J195" i="43"/>
  <c r="N195" i="43"/>
  <c r="Q195" i="43"/>
  <c r="R195" i="43"/>
  <c r="X195" i="43"/>
  <c r="AC195" i="43"/>
  <c r="AL195" i="43"/>
  <c r="B196" i="43"/>
  <c r="C196" i="43"/>
  <c r="T196" i="43" s="1"/>
  <c r="Q196" i="43"/>
  <c r="AB196" i="43"/>
  <c r="AC196" i="43"/>
  <c r="AD196" i="43" s="1"/>
  <c r="B197" i="43"/>
  <c r="C197" i="43"/>
  <c r="Z197" i="43" s="1"/>
  <c r="F197" i="43"/>
  <c r="Q197" i="43"/>
  <c r="AC197" i="43"/>
  <c r="AD197" i="43" s="1"/>
  <c r="AH197" i="43"/>
  <c r="B198" i="43"/>
  <c r="H198" i="43" s="1"/>
  <c r="C198" i="43"/>
  <c r="V198" i="43" s="1"/>
  <c r="L198" i="43"/>
  <c r="N198" i="43"/>
  <c r="Q198" i="43"/>
  <c r="R198" i="43" s="1"/>
  <c r="X198" i="43"/>
  <c r="Z198" i="43"/>
  <c r="AC198" i="43"/>
  <c r="AL198" i="43"/>
  <c r="B199" i="43"/>
  <c r="P199" i="43" s="1"/>
  <c r="C199" i="43"/>
  <c r="Q199" i="43"/>
  <c r="X199" i="43"/>
  <c r="Z199" i="43"/>
  <c r="AB199" i="43"/>
  <c r="AC199" i="43"/>
  <c r="B200" i="43"/>
  <c r="H200" i="43" s="1"/>
  <c r="C200" i="43"/>
  <c r="X200" i="43" s="1"/>
  <c r="P200" i="43"/>
  <c r="Q200" i="43"/>
  <c r="T200" i="43"/>
  <c r="AB200" i="43"/>
  <c r="AC200" i="43"/>
  <c r="E201" i="43"/>
  <c r="B208" i="43"/>
  <c r="H208" i="43" s="1"/>
  <c r="C208" i="43"/>
  <c r="Q208" i="43"/>
  <c r="AC208" i="43"/>
  <c r="AD208" i="43" s="1"/>
  <c r="AI208" i="43"/>
  <c r="AJ208" i="43" s="1"/>
  <c r="B209" i="43"/>
  <c r="F209" i="43" s="1"/>
  <c r="C209" i="43"/>
  <c r="Q209" i="43"/>
  <c r="AI209" i="43" s="1"/>
  <c r="AJ209" i="43" s="1"/>
  <c r="R209" i="43"/>
  <c r="T209" i="43"/>
  <c r="V209" i="43"/>
  <c r="AB209" i="43"/>
  <c r="AC209" i="43"/>
  <c r="AD209" i="43" s="1"/>
  <c r="B210" i="43"/>
  <c r="H210" i="43" s="1"/>
  <c r="C210" i="43"/>
  <c r="AB210" i="43" s="1"/>
  <c r="Q210" i="43"/>
  <c r="V210" i="43"/>
  <c r="X210" i="43"/>
  <c r="Z210" i="43"/>
  <c r="AC210" i="43"/>
  <c r="AD210" i="43" s="1"/>
  <c r="B211" i="43"/>
  <c r="F211" i="43" s="1"/>
  <c r="C211" i="43"/>
  <c r="Z211" i="43" s="1"/>
  <c r="P211" i="43"/>
  <c r="Q211" i="43"/>
  <c r="R211" i="43" s="1"/>
  <c r="T211" i="43"/>
  <c r="AC211" i="43"/>
  <c r="B212" i="43"/>
  <c r="C212" i="43"/>
  <c r="Q212" i="43"/>
  <c r="R212" i="43" s="1"/>
  <c r="AC212" i="43"/>
  <c r="AD212" i="43" s="1"/>
  <c r="B213" i="43"/>
  <c r="J213" i="43" s="1"/>
  <c r="C213" i="43"/>
  <c r="X213" i="43" s="1"/>
  <c r="F213" i="43"/>
  <c r="L213" i="43"/>
  <c r="N213" i="43"/>
  <c r="P213" i="43"/>
  <c r="Q213" i="43"/>
  <c r="T213" i="43"/>
  <c r="V213" i="43"/>
  <c r="Z213" i="43"/>
  <c r="AB213" i="43"/>
  <c r="AC213" i="43"/>
  <c r="AD213" i="43" s="1"/>
  <c r="AF213" i="43"/>
  <c r="AH213" i="43"/>
  <c r="AL213" i="43"/>
  <c r="B214" i="43"/>
  <c r="H214" i="43" s="1"/>
  <c r="C214" i="43"/>
  <c r="AB214" i="43" s="1"/>
  <c r="J214" i="43"/>
  <c r="P214" i="43"/>
  <c r="Q214" i="43"/>
  <c r="AI214" i="43" s="1"/>
  <c r="AJ214" i="43" s="1"/>
  <c r="V214" i="43"/>
  <c r="X214" i="43"/>
  <c r="Z214" i="43"/>
  <c r="AC214" i="43"/>
  <c r="AD214" i="43"/>
  <c r="B215" i="43"/>
  <c r="C215" i="43"/>
  <c r="T215" i="43" s="1"/>
  <c r="H215" i="43"/>
  <c r="L215" i="43"/>
  <c r="Q215" i="43"/>
  <c r="R215" i="43" s="1"/>
  <c r="AC215" i="43"/>
  <c r="AH215" i="43"/>
  <c r="B216" i="43"/>
  <c r="L216" i="43" s="1"/>
  <c r="C216" i="43"/>
  <c r="V216" i="43" s="1"/>
  <c r="Q216" i="43"/>
  <c r="R216" i="43" s="1"/>
  <c r="Z216" i="43"/>
  <c r="AC216" i="43"/>
  <c r="AL216" i="43"/>
  <c r="B217" i="43"/>
  <c r="C217" i="43"/>
  <c r="T217" i="43" s="1"/>
  <c r="F217" i="43"/>
  <c r="H217" i="43"/>
  <c r="J217" i="43"/>
  <c r="L217" i="43"/>
  <c r="N217" i="43"/>
  <c r="P217" i="43"/>
  <c r="Q217" i="43"/>
  <c r="R217" i="43"/>
  <c r="AC217" i="43"/>
  <c r="AH217" i="43"/>
  <c r="AI217" i="43"/>
  <c r="AJ217" i="43" s="1"/>
  <c r="AL217" i="43"/>
  <c r="B218" i="43"/>
  <c r="AL218" i="43" s="1"/>
  <c r="C218" i="43"/>
  <c r="X218" i="43" s="1"/>
  <c r="Q218" i="43"/>
  <c r="AC218" i="43"/>
  <c r="B219" i="43"/>
  <c r="J219" i="43" s="1"/>
  <c r="C219" i="43"/>
  <c r="V219" i="43" s="1"/>
  <c r="Q219" i="43"/>
  <c r="R219" i="43"/>
  <c r="T219" i="43"/>
  <c r="Z219" i="43"/>
  <c r="AB219" i="43"/>
  <c r="AC219" i="43"/>
  <c r="AD219" i="43" s="1"/>
  <c r="B220" i="43"/>
  <c r="C220" i="43"/>
  <c r="T220" i="43" s="1"/>
  <c r="P220" i="43"/>
  <c r="Q220" i="43"/>
  <c r="AC220" i="43"/>
  <c r="AD220" i="43" s="1"/>
  <c r="B221" i="43"/>
  <c r="J221" i="43" s="1"/>
  <c r="C221" i="43"/>
  <c r="F221" i="43"/>
  <c r="H221" i="43"/>
  <c r="L221" i="43"/>
  <c r="N221" i="43"/>
  <c r="P221" i="43"/>
  <c r="Q221" i="43"/>
  <c r="AI221" i="43" s="1"/>
  <c r="T221" i="43"/>
  <c r="AC221" i="43"/>
  <c r="AF221" i="43" s="1"/>
  <c r="AH221" i="43"/>
  <c r="AL221" i="43"/>
  <c r="B222" i="43"/>
  <c r="N222" i="43" s="1"/>
  <c r="L222" i="43"/>
  <c r="Q222" i="43"/>
  <c r="AI222" i="43" s="1"/>
  <c r="AJ222" i="43" s="1"/>
  <c r="T222" i="43"/>
  <c r="V222" i="43"/>
  <c r="X222" i="43"/>
  <c r="Z222" i="43"/>
  <c r="AB222" i="43"/>
  <c r="AC222" i="43"/>
  <c r="AD222" i="43"/>
  <c r="AF222" i="43"/>
  <c r="B223" i="43"/>
  <c r="F223" i="43" s="1"/>
  <c r="Q223" i="43"/>
  <c r="T223" i="43"/>
  <c r="V223" i="43"/>
  <c r="X223" i="43"/>
  <c r="Z223" i="43"/>
  <c r="AB223" i="43"/>
  <c r="AC223" i="43"/>
  <c r="B224" i="43"/>
  <c r="J224" i="43" s="1"/>
  <c r="C224" i="43"/>
  <c r="F224" i="43"/>
  <c r="H224" i="43"/>
  <c r="L224" i="43"/>
  <c r="N224" i="43"/>
  <c r="P224" i="43"/>
  <c r="Q224" i="43"/>
  <c r="AI224" i="43" s="1"/>
  <c r="T224" i="43"/>
  <c r="AC224" i="43"/>
  <c r="AD224" i="43" s="1"/>
  <c r="AH224" i="43"/>
  <c r="AL224" i="43"/>
  <c r="B225" i="43"/>
  <c r="L225" i="43" s="1"/>
  <c r="C225" i="43"/>
  <c r="AB225" i="43" s="1"/>
  <c r="H225" i="43"/>
  <c r="J225" i="43"/>
  <c r="Q225" i="43"/>
  <c r="R225" i="43" s="1"/>
  <c r="V225" i="43"/>
  <c r="X225" i="43"/>
  <c r="Z225" i="43"/>
  <c r="AC225" i="43"/>
  <c r="AD225" i="43" s="1"/>
  <c r="AL225" i="43"/>
  <c r="B226" i="43"/>
  <c r="F226" i="43" s="1"/>
  <c r="C226" i="43"/>
  <c r="V226" i="43" s="1"/>
  <c r="N226" i="43"/>
  <c r="P226" i="43"/>
  <c r="Q226" i="43"/>
  <c r="R226" i="43" s="1"/>
  <c r="T226" i="43"/>
  <c r="Z226" i="43"/>
  <c r="AB226" i="43"/>
  <c r="AC226" i="43"/>
  <c r="AD226" i="43" s="1"/>
  <c r="AH226" i="43"/>
  <c r="AL226" i="43"/>
  <c r="B227" i="43"/>
  <c r="P227" i="43" s="1"/>
  <c r="C227" i="43"/>
  <c r="T227" i="43" s="1"/>
  <c r="Q227" i="43"/>
  <c r="AC227" i="43"/>
  <c r="AD227" i="43"/>
  <c r="B228" i="43"/>
  <c r="J228" i="43" s="1"/>
  <c r="C228" i="43"/>
  <c r="AF228" i="43" s="1"/>
  <c r="Q228" i="43"/>
  <c r="R228" i="43" s="1"/>
  <c r="T228" i="43"/>
  <c r="AC228" i="43"/>
  <c r="B229" i="43"/>
  <c r="N229" i="43" s="1"/>
  <c r="C229" i="43"/>
  <c r="AB229" i="43" s="1"/>
  <c r="Q229" i="43"/>
  <c r="Z229" i="43"/>
  <c r="AC229" i="43"/>
  <c r="AD229" i="43" s="1"/>
  <c r="B230" i="43"/>
  <c r="C230" i="43"/>
  <c r="V230" i="43" s="1"/>
  <c r="F230" i="43"/>
  <c r="H230" i="43"/>
  <c r="J230" i="43"/>
  <c r="L230" i="43"/>
  <c r="N230" i="43"/>
  <c r="P230" i="43"/>
  <c r="Q230" i="43"/>
  <c r="R230" i="43"/>
  <c r="T230" i="43"/>
  <c r="Z230" i="43"/>
  <c r="AB230" i="43"/>
  <c r="AC230" i="43"/>
  <c r="AH230" i="43"/>
  <c r="AL230" i="43"/>
  <c r="B231" i="43"/>
  <c r="C231" i="43"/>
  <c r="T231" i="43" s="1"/>
  <c r="P231" i="43"/>
  <c r="Q231" i="43"/>
  <c r="AC231" i="43"/>
  <c r="AD231" i="43" s="1"/>
  <c r="B232" i="43"/>
  <c r="J232" i="43" s="1"/>
  <c r="C232" i="43"/>
  <c r="H232" i="43"/>
  <c r="L232" i="43"/>
  <c r="N232" i="43"/>
  <c r="P232" i="43"/>
  <c r="Q232" i="43"/>
  <c r="R232" i="43"/>
  <c r="T232" i="43"/>
  <c r="AC232" i="43"/>
  <c r="AH232" i="43"/>
  <c r="AI232" i="43"/>
  <c r="AL232" i="43"/>
  <c r="B233" i="43"/>
  <c r="N233" i="43" s="1"/>
  <c r="C233" i="43"/>
  <c r="AB233" i="43" s="1"/>
  <c r="Q233" i="43"/>
  <c r="V233" i="43"/>
  <c r="X233" i="43"/>
  <c r="Z233" i="43"/>
  <c r="AC233" i="43"/>
  <c r="AD233" i="43"/>
  <c r="B234" i="43"/>
  <c r="J234" i="43" s="1"/>
  <c r="C234" i="43"/>
  <c r="V234" i="43" s="1"/>
  <c r="F234" i="43"/>
  <c r="H234" i="43"/>
  <c r="Q234" i="43"/>
  <c r="R234" i="43"/>
  <c r="AC234" i="43"/>
  <c r="B235" i="43"/>
  <c r="P235" i="43" s="1"/>
  <c r="C235" i="43"/>
  <c r="T235" i="43" s="1"/>
  <c r="Q235" i="43"/>
  <c r="AC235" i="43"/>
  <c r="B236" i="43"/>
  <c r="J236" i="43" s="1"/>
  <c r="C236" i="43"/>
  <c r="AF236" i="43" s="1"/>
  <c r="F236" i="43"/>
  <c r="L236" i="43"/>
  <c r="N236" i="43"/>
  <c r="P236" i="43"/>
  <c r="Q236" i="43"/>
  <c r="R236" i="43" s="1"/>
  <c r="T236" i="43"/>
  <c r="AC236" i="43"/>
  <c r="AL236" i="43"/>
  <c r="B237" i="43"/>
  <c r="N237" i="43" s="1"/>
  <c r="C237" i="43"/>
  <c r="AB237" i="43" s="1"/>
  <c r="Q237" i="43"/>
  <c r="X237" i="43"/>
  <c r="Z237" i="43"/>
  <c r="AC237" i="43"/>
  <c r="AD237" i="43" s="1"/>
  <c r="B238" i="43"/>
  <c r="C238" i="43"/>
  <c r="V238" i="43" s="1"/>
  <c r="F238" i="43"/>
  <c r="H238" i="43"/>
  <c r="J238" i="43"/>
  <c r="L238" i="43"/>
  <c r="N238" i="43"/>
  <c r="P238" i="43"/>
  <c r="Q238" i="43"/>
  <c r="R238" i="43"/>
  <c r="T238" i="43"/>
  <c r="Z238" i="43"/>
  <c r="AB238" i="43"/>
  <c r="AC238" i="43"/>
  <c r="AH238" i="43"/>
  <c r="AL238" i="43"/>
  <c r="B239" i="43"/>
  <c r="C239" i="43"/>
  <c r="T239" i="43" s="1"/>
  <c r="Q239" i="43"/>
  <c r="AC239" i="43"/>
  <c r="AD239" i="43" s="1"/>
  <c r="B240" i="43"/>
  <c r="J240" i="43" s="1"/>
  <c r="C240" i="43"/>
  <c r="P240" i="43"/>
  <c r="Q240" i="43"/>
  <c r="R240" i="43" s="1"/>
  <c r="T240" i="43"/>
  <c r="AC240" i="43"/>
  <c r="AD240" i="43" s="1"/>
  <c r="AL240" i="43"/>
  <c r="E241" i="43"/>
  <c r="F248" i="43"/>
  <c r="H248" i="43"/>
  <c r="J248" i="43"/>
  <c r="L248" i="43"/>
  <c r="N248" i="43"/>
  <c r="P248" i="43"/>
  <c r="Q248" i="43"/>
  <c r="R248" i="43" s="1"/>
  <c r="T248" i="43"/>
  <c r="V248" i="43"/>
  <c r="X248" i="43"/>
  <c r="Z248" i="43"/>
  <c r="AB248" i="43"/>
  <c r="AC248" i="43"/>
  <c r="AD248" i="43" s="1"/>
  <c r="AH248" i="43"/>
  <c r="AL248" i="43"/>
  <c r="F249" i="43"/>
  <c r="H249" i="43"/>
  <c r="J249" i="43"/>
  <c r="L249" i="43"/>
  <c r="N249" i="43"/>
  <c r="P249" i="43"/>
  <c r="Q249" i="43"/>
  <c r="R249" i="43"/>
  <c r="T249" i="43"/>
  <c r="V249" i="43"/>
  <c r="X249" i="43"/>
  <c r="Z249" i="43"/>
  <c r="AB249" i="43"/>
  <c r="AC249" i="43"/>
  <c r="AD249" i="43"/>
  <c r="AF249" i="43"/>
  <c r="AH249" i="43"/>
  <c r="AL249" i="43"/>
  <c r="F250" i="43"/>
  <c r="H250" i="43"/>
  <c r="J250" i="43"/>
  <c r="L250" i="43"/>
  <c r="N250" i="43"/>
  <c r="P250" i="43"/>
  <c r="Q250" i="43"/>
  <c r="R250" i="43" s="1"/>
  <c r="T250" i="43"/>
  <c r="V250" i="43"/>
  <c r="X250" i="43"/>
  <c r="Z250" i="43"/>
  <c r="AB250" i="43"/>
  <c r="AC250" i="43"/>
  <c r="AD250" i="43" s="1"/>
  <c r="AH250" i="43"/>
  <c r="AL250" i="43"/>
  <c r="F251" i="43"/>
  <c r="H251" i="43"/>
  <c r="J251" i="43"/>
  <c r="J282" i="43" s="1"/>
  <c r="L251" i="43"/>
  <c r="N251" i="43"/>
  <c r="P251" i="43"/>
  <c r="Q251" i="43"/>
  <c r="AI251" i="43" s="1"/>
  <c r="AJ251" i="43" s="1"/>
  <c r="T251" i="43"/>
  <c r="V251" i="43"/>
  <c r="X251" i="43"/>
  <c r="Z251" i="43"/>
  <c r="AB251" i="43"/>
  <c r="AC251" i="43"/>
  <c r="AD251" i="43"/>
  <c r="AF251" i="43"/>
  <c r="AH251" i="43"/>
  <c r="AL251" i="43"/>
  <c r="F252" i="43"/>
  <c r="H252" i="43"/>
  <c r="J252" i="43"/>
  <c r="L252" i="43"/>
  <c r="N252" i="43"/>
  <c r="P252" i="43"/>
  <c r="Q252" i="43"/>
  <c r="R252" i="43"/>
  <c r="T252" i="43"/>
  <c r="V252" i="43"/>
  <c r="X252" i="43"/>
  <c r="Z252" i="43"/>
  <c r="AB252" i="43"/>
  <c r="AC252" i="43"/>
  <c r="AD252" i="43" s="1"/>
  <c r="AF252" i="43"/>
  <c r="AH252" i="43"/>
  <c r="AL252" i="43"/>
  <c r="F253" i="43"/>
  <c r="H253" i="43"/>
  <c r="J253" i="43"/>
  <c r="L253" i="43"/>
  <c r="N253" i="43"/>
  <c r="P253" i="43"/>
  <c r="Q253" i="43"/>
  <c r="AI253" i="43" s="1"/>
  <c r="AJ253" i="43" s="1"/>
  <c r="T253" i="43"/>
  <c r="V253" i="43"/>
  <c r="X253" i="43"/>
  <c r="Z253" i="43"/>
  <c r="AB253" i="43"/>
  <c r="AC253" i="43"/>
  <c r="AD253" i="43"/>
  <c r="AF253" i="43"/>
  <c r="AH253" i="43"/>
  <c r="AL253" i="43"/>
  <c r="F254" i="43"/>
  <c r="H254" i="43"/>
  <c r="J254" i="43"/>
  <c r="L254" i="43"/>
  <c r="N254" i="43"/>
  <c r="P254" i="43"/>
  <c r="Q254" i="43"/>
  <c r="R254" i="43" s="1"/>
  <c r="T254" i="43"/>
  <c r="V254" i="43"/>
  <c r="X254" i="43"/>
  <c r="Z254" i="43"/>
  <c r="AB254" i="43"/>
  <c r="AC254" i="43"/>
  <c r="AD254" i="43" s="1"/>
  <c r="AH254" i="43"/>
  <c r="AL254" i="43"/>
  <c r="F255" i="43"/>
  <c r="H255" i="43"/>
  <c r="J255" i="43"/>
  <c r="L255" i="43"/>
  <c r="N255" i="43"/>
  <c r="P255" i="43"/>
  <c r="Q255" i="43"/>
  <c r="AI255" i="43" s="1"/>
  <c r="AJ255" i="43" s="1"/>
  <c r="T255" i="43"/>
  <c r="V255" i="43"/>
  <c r="X255" i="43"/>
  <c r="Z255" i="43"/>
  <c r="AB255" i="43"/>
  <c r="AC255" i="43"/>
  <c r="AD255" i="43"/>
  <c r="AF255" i="43"/>
  <c r="AH255" i="43"/>
  <c r="AL255" i="43"/>
  <c r="F256" i="43"/>
  <c r="H256" i="43"/>
  <c r="J256" i="43"/>
  <c r="L256" i="43"/>
  <c r="N256" i="43"/>
  <c r="P256" i="43"/>
  <c r="Q256" i="43"/>
  <c r="R256" i="43"/>
  <c r="T256" i="43"/>
  <c r="V256" i="43"/>
  <c r="X256" i="43"/>
  <c r="Z256" i="43"/>
  <c r="AB256" i="43"/>
  <c r="AC256" i="43"/>
  <c r="AD256" i="43" s="1"/>
  <c r="AF256" i="43"/>
  <c r="AH256" i="43"/>
  <c r="AL256" i="43"/>
  <c r="F257" i="43"/>
  <c r="H257" i="43"/>
  <c r="J257" i="43"/>
  <c r="L257" i="43"/>
  <c r="N257" i="43"/>
  <c r="P257" i="43"/>
  <c r="Q257" i="43"/>
  <c r="AI257" i="43" s="1"/>
  <c r="AJ257" i="43" s="1"/>
  <c r="T257" i="43"/>
  <c r="V257" i="43"/>
  <c r="X257" i="43"/>
  <c r="Z257" i="43"/>
  <c r="AB257" i="43"/>
  <c r="AC257" i="43"/>
  <c r="AD257" i="43"/>
  <c r="AF257" i="43"/>
  <c r="AH257" i="43"/>
  <c r="AL257" i="43"/>
  <c r="F258" i="43"/>
  <c r="H258" i="43"/>
  <c r="J258" i="43"/>
  <c r="L258" i="43"/>
  <c r="N258" i="43"/>
  <c r="P258" i="43"/>
  <c r="Q258" i="43"/>
  <c r="R258" i="43" s="1"/>
  <c r="T258" i="43"/>
  <c r="V258" i="43"/>
  <c r="X258" i="43"/>
  <c r="Z258" i="43"/>
  <c r="AB258" i="43"/>
  <c r="AC258" i="43"/>
  <c r="AD258" i="43" s="1"/>
  <c r="AH258" i="43"/>
  <c r="AL258" i="43"/>
  <c r="F259" i="43"/>
  <c r="H259" i="43"/>
  <c r="J259" i="43"/>
  <c r="L259" i="43"/>
  <c r="N259" i="43"/>
  <c r="P259" i="43"/>
  <c r="Q259" i="43"/>
  <c r="T259" i="43"/>
  <c r="V259" i="43"/>
  <c r="X259" i="43"/>
  <c r="Z259" i="43"/>
  <c r="AB259" i="43"/>
  <c r="AC259" i="43"/>
  <c r="AD259" i="43" s="1"/>
  <c r="AH259" i="43"/>
  <c r="AL259" i="43"/>
  <c r="F260" i="43"/>
  <c r="H260" i="43"/>
  <c r="J260" i="43"/>
  <c r="L260" i="43"/>
  <c r="N260" i="43"/>
  <c r="P260" i="43"/>
  <c r="Q260" i="43"/>
  <c r="R260" i="43" s="1"/>
  <c r="T260" i="43"/>
  <c r="V260" i="43"/>
  <c r="X260" i="43"/>
  <c r="Z260" i="43"/>
  <c r="AB260" i="43"/>
  <c r="AC260" i="43"/>
  <c r="AD260" i="43" s="1"/>
  <c r="AH260" i="43"/>
  <c r="AL260" i="43"/>
  <c r="F261" i="43"/>
  <c r="H261" i="43"/>
  <c r="J261" i="43"/>
  <c r="L261" i="43"/>
  <c r="N261" i="43"/>
  <c r="P261" i="43"/>
  <c r="Q261" i="43"/>
  <c r="AI261" i="43" s="1"/>
  <c r="AJ261" i="43" s="1"/>
  <c r="T261" i="43"/>
  <c r="V261" i="43"/>
  <c r="X261" i="43"/>
  <c r="Z261" i="43"/>
  <c r="AB261" i="43"/>
  <c r="AC261" i="43"/>
  <c r="AD261" i="43"/>
  <c r="AF261" i="43"/>
  <c r="AH261" i="43"/>
  <c r="AL261" i="43"/>
  <c r="F262" i="43"/>
  <c r="H262" i="43"/>
  <c r="J262" i="43"/>
  <c r="L262" i="43"/>
  <c r="N262" i="43"/>
  <c r="P262" i="43"/>
  <c r="Q262" i="43"/>
  <c r="R262" i="43" s="1"/>
  <c r="T262" i="43"/>
  <c r="V262" i="43"/>
  <c r="X262" i="43"/>
  <c r="Z262" i="43"/>
  <c r="AB262" i="43"/>
  <c r="AC262" i="43"/>
  <c r="AD262" i="43" s="1"/>
  <c r="AH262" i="43"/>
  <c r="AL262" i="43"/>
  <c r="F263" i="43"/>
  <c r="H263" i="43"/>
  <c r="J263" i="43"/>
  <c r="L263" i="43"/>
  <c r="N263" i="43"/>
  <c r="P263" i="43"/>
  <c r="Q263" i="43"/>
  <c r="T263" i="43"/>
  <c r="V263" i="43"/>
  <c r="X263" i="43"/>
  <c r="Z263" i="43"/>
  <c r="AB263" i="43"/>
  <c r="AC263" i="43"/>
  <c r="AD263" i="43" s="1"/>
  <c r="AH263" i="43"/>
  <c r="AL263" i="43"/>
  <c r="F264" i="43"/>
  <c r="H264" i="43"/>
  <c r="J264" i="43"/>
  <c r="L264" i="43"/>
  <c r="N264" i="43"/>
  <c r="P264" i="43"/>
  <c r="Q264" i="43"/>
  <c r="R264" i="43" s="1"/>
  <c r="T264" i="43"/>
  <c r="V264" i="43"/>
  <c r="X264" i="43"/>
  <c r="Z264" i="43"/>
  <c r="AB264" i="43"/>
  <c r="AC264" i="43"/>
  <c r="AD264" i="43" s="1"/>
  <c r="AH264" i="43"/>
  <c r="AL264" i="43"/>
  <c r="F265" i="43"/>
  <c r="H265" i="43"/>
  <c r="J265" i="43"/>
  <c r="L265" i="43"/>
  <c r="N265" i="43"/>
  <c r="P265" i="43"/>
  <c r="Q265" i="43"/>
  <c r="AI265" i="43" s="1"/>
  <c r="AJ265" i="43" s="1"/>
  <c r="R265" i="43"/>
  <c r="T265" i="43"/>
  <c r="V265" i="43"/>
  <c r="X265" i="43"/>
  <c r="Z265" i="43"/>
  <c r="AB265" i="43"/>
  <c r="AC265" i="43"/>
  <c r="AD265" i="43"/>
  <c r="AF265" i="43"/>
  <c r="AH265" i="43"/>
  <c r="AL265" i="43"/>
  <c r="F266" i="43"/>
  <c r="H266" i="43"/>
  <c r="J266" i="43"/>
  <c r="L266" i="43"/>
  <c r="N266" i="43"/>
  <c r="P266" i="43"/>
  <c r="Q266" i="43"/>
  <c r="R266" i="43" s="1"/>
  <c r="T266" i="43"/>
  <c r="V266" i="43"/>
  <c r="X266" i="43"/>
  <c r="Z266" i="43"/>
  <c r="AB266" i="43"/>
  <c r="AC266" i="43"/>
  <c r="AD266" i="43" s="1"/>
  <c r="AH266" i="43"/>
  <c r="AL266" i="43"/>
  <c r="F267" i="43"/>
  <c r="H267" i="43"/>
  <c r="J267" i="43"/>
  <c r="L267" i="43"/>
  <c r="N267" i="43"/>
  <c r="P267" i="43"/>
  <c r="Q267" i="43"/>
  <c r="AI267" i="43" s="1"/>
  <c r="AJ267" i="43" s="1"/>
  <c r="T267" i="43"/>
  <c r="V267" i="43"/>
  <c r="X267" i="43"/>
  <c r="Z267" i="43"/>
  <c r="AB267" i="43"/>
  <c r="AC267" i="43"/>
  <c r="AD267" i="43"/>
  <c r="AF267" i="43"/>
  <c r="AH267" i="43"/>
  <c r="AL267" i="43"/>
  <c r="F268" i="43"/>
  <c r="H268" i="43"/>
  <c r="J268" i="43"/>
  <c r="L268" i="43"/>
  <c r="N268" i="43"/>
  <c r="P268" i="43"/>
  <c r="Q268" i="43"/>
  <c r="R268" i="43"/>
  <c r="T268" i="43"/>
  <c r="V268" i="43"/>
  <c r="X268" i="43"/>
  <c r="Z268" i="43"/>
  <c r="AB268" i="43"/>
  <c r="AC268" i="43"/>
  <c r="AD268" i="43" s="1"/>
  <c r="AF268" i="43"/>
  <c r="AH268" i="43"/>
  <c r="AL268" i="43"/>
  <c r="F269" i="43"/>
  <c r="H269" i="43"/>
  <c r="J269" i="43"/>
  <c r="L269" i="43"/>
  <c r="N269" i="43"/>
  <c r="P269" i="43"/>
  <c r="Q269" i="43"/>
  <c r="AI269" i="43" s="1"/>
  <c r="AJ269" i="43" s="1"/>
  <c r="T269" i="43"/>
  <c r="V269" i="43"/>
  <c r="X269" i="43"/>
  <c r="Z269" i="43"/>
  <c r="AB269" i="43"/>
  <c r="AC269" i="43"/>
  <c r="AD269" i="43"/>
  <c r="AF269" i="43"/>
  <c r="AH269" i="43"/>
  <c r="AL269" i="43"/>
  <c r="F270" i="43"/>
  <c r="H270" i="43"/>
  <c r="J270" i="43"/>
  <c r="L270" i="43"/>
  <c r="N270" i="43"/>
  <c r="P270" i="43"/>
  <c r="Q270" i="43"/>
  <c r="R270" i="43" s="1"/>
  <c r="T270" i="43"/>
  <c r="V270" i="43"/>
  <c r="X270" i="43"/>
  <c r="Z270" i="43"/>
  <c r="AB270" i="43"/>
  <c r="AC270" i="43"/>
  <c r="AD270" i="43" s="1"/>
  <c r="AH270" i="43"/>
  <c r="AL270" i="43"/>
  <c r="F271" i="43"/>
  <c r="H271" i="43"/>
  <c r="J271" i="43"/>
  <c r="L271" i="43"/>
  <c r="N271" i="43"/>
  <c r="P271" i="43"/>
  <c r="Q271" i="43"/>
  <c r="AI271" i="43" s="1"/>
  <c r="AJ271" i="43" s="1"/>
  <c r="T271" i="43"/>
  <c r="V271" i="43"/>
  <c r="X271" i="43"/>
  <c r="Z271" i="43"/>
  <c r="AB271" i="43"/>
  <c r="AC271" i="43"/>
  <c r="AD271" i="43"/>
  <c r="AF271" i="43"/>
  <c r="AH271" i="43"/>
  <c r="AL271" i="43"/>
  <c r="F272" i="43"/>
  <c r="H272" i="43"/>
  <c r="J272" i="43"/>
  <c r="L272" i="43"/>
  <c r="N272" i="43"/>
  <c r="P272" i="43"/>
  <c r="Q272" i="43"/>
  <c r="R272" i="43"/>
  <c r="T272" i="43"/>
  <c r="V272" i="43"/>
  <c r="X272" i="43"/>
  <c r="Z272" i="43"/>
  <c r="AB272" i="43"/>
  <c r="AC272" i="43"/>
  <c r="AD272" i="43" s="1"/>
  <c r="AF272" i="43"/>
  <c r="AH272" i="43"/>
  <c r="AL272" i="43"/>
  <c r="F273" i="43"/>
  <c r="H273" i="43"/>
  <c r="J273" i="43"/>
  <c r="L273" i="43"/>
  <c r="N273" i="43"/>
  <c r="P273" i="43"/>
  <c r="Q273" i="43"/>
  <c r="AI273" i="43" s="1"/>
  <c r="AJ273" i="43" s="1"/>
  <c r="T273" i="43"/>
  <c r="V273" i="43"/>
  <c r="X273" i="43"/>
  <c r="Z273" i="43"/>
  <c r="AB273" i="43"/>
  <c r="AC273" i="43"/>
  <c r="AD273" i="43"/>
  <c r="AF273" i="43"/>
  <c r="AH273" i="43"/>
  <c r="AL273" i="43"/>
  <c r="F274" i="43"/>
  <c r="H274" i="43"/>
  <c r="J274" i="43"/>
  <c r="L274" i="43"/>
  <c r="N274" i="43"/>
  <c r="P274" i="43"/>
  <c r="Q274" i="43"/>
  <c r="R274" i="43" s="1"/>
  <c r="T274" i="43"/>
  <c r="V274" i="43"/>
  <c r="X274" i="43"/>
  <c r="Z274" i="43"/>
  <c r="AB274" i="43"/>
  <c r="AC274" i="43"/>
  <c r="AD274" i="43" s="1"/>
  <c r="AH274" i="43"/>
  <c r="AL274" i="43"/>
  <c r="F275" i="43"/>
  <c r="H275" i="43"/>
  <c r="J275" i="43"/>
  <c r="L275" i="43"/>
  <c r="N275" i="43"/>
  <c r="P275" i="43"/>
  <c r="Q275" i="43"/>
  <c r="T275" i="43"/>
  <c r="V275" i="43"/>
  <c r="X275" i="43"/>
  <c r="Z275" i="43"/>
  <c r="AB275" i="43"/>
  <c r="AC275" i="43"/>
  <c r="AD275" i="43" s="1"/>
  <c r="AH275" i="43"/>
  <c r="AL275" i="43"/>
  <c r="F276" i="43"/>
  <c r="H276" i="43"/>
  <c r="J276" i="43"/>
  <c r="L276" i="43"/>
  <c r="N276" i="43"/>
  <c r="P276" i="43"/>
  <c r="Q276" i="43"/>
  <c r="R276" i="43" s="1"/>
  <c r="T276" i="43"/>
  <c r="V276" i="43"/>
  <c r="X276" i="43"/>
  <c r="Z276" i="43"/>
  <c r="AB276" i="43"/>
  <c r="AC276" i="43"/>
  <c r="AD276" i="43" s="1"/>
  <c r="AH276" i="43"/>
  <c r="AL276" i="43"/>
  <c r="F277" i="43"/>
  <c r="H277" i="43"/>
  <c r="J277" i="43"/>
  <c r="L277" i="43"/>
  <c r="N277" i="43"/>
  <c r="P277" i="43"/>
  <c r="Q277" i="43"/>
  <c r="AI277" i="43" s="1"/>
  <c r="AJ277" i="43" s="1"/>
  <c r="T277" i="43"/>
  <c r="V277" i="43"/>
  <c r="X277" i="43"/>
  <c r="Z277" i="43"/>
  <c r="AB277" i="43"/>
  <c r="AC277" i="43"/>
  <c r="AD277" i="43"/>
  <c r="AF277" i="43"/>
  <c r="AH277" i="43"/>
  <c r="AL277" i="43"/>
  <c r="F278" i="43"/>
  <c r="H278" i="43"/>
  <c r="J278" i="43"/>
  <c r="L278" i="43"/>
  <c r="N278" i="43"/>
  <c r="P278" i="43"/>
  <c r="Q278" i="43"/>
  <c r="R278" i="43" s="1"/>
  <c r="T278" i="43"/>
  <c r="V278" i="43"/>
  <c r="X278" i="43"/>
  <c r="Z278" i="43"/>
  <c r="AB278" i="43"/>
  <c r="AC278" i="43"/>
  <c r="AD278" i="43" s="1"/>
  <c r="AH278" i="43"/>
  <c r="AL278" i="43"/>
  <c r="F279" i="43"/>
  <c r="H279" i="43"/>
  <c r="J279" i="43"/>
  <c r="L279" i="43"/>
  <c r="N279" i="43"/>
  <c r="P279" i="43"/>
  <c r="Q279" i="43"/>
  <c r="T279" i="43"/>
  <c r="V279" i="43"/>
  <c r="X279" i="43"/>
  <c r="Z279" i="43"/>
  <c r="AB279" i="43"/>
  <c r="AC279" i="43"/>
  <c r="AD279" i="43" s="1"/>
  <c r="AH279" i="43"/>
  <c r="AL279" i="43"/>
  <c r="E280" i="43"/>
  <c r="F280" i="43"/>
  <c r="H280" i="43"/>
  <c r="J280" i="43"/>
  <c r="L280" i="43"/>
  <c r="N280" i="43"/>
  <c r="P280" i="43"/>
  <c r="Q280" i="43"/>
  <c r="R280" i="43" s="1"/>
  <c r="T280" i="43"/>
  <c r="V280" i="43"/>
  <c r="X280" i="43"/>
  <c r="Z280" i="43"/>
  <c r="AB280" i="43"/>
  <c r="AC280" i="43"/>
  <c r="AD280" i="43" s="1"/>
  <c r="AH280" i="43"/>
  <c r="AI280" i="43"/>
  <c r="AJ280" i="43" s="1"/>
  <c r="AL280" i="43"/>
  <c r="E281" i="43"/>
  <c r="B288" i="43"/>
  <c r="P288" i="43" s="1"/>
  <c r="C288" i="43"/>
  <c r="AB288" i="43" s="1"/>
  <c r="J288" i="43"/>
  <c r="L288" i="43"/>
  <c r="N288" i="43"/>
  <c r="Q288" i="43"/>
  <c r="AI288" i="43" s="1"/>
  <c r="X288" i="43"/>
  <c r="AC288" i="43"/>
  <c r="AL288" i="43"/>
  <c r="B289" i="43"/>
  <c r="C289" i="43"/>
  <c r="X289" i="43" s="1"/>
  <c r="H289" i="43"/>
  <c r="N289" i="43"/>
  <c r="Q289" i="43"/>
  <c r="AB289" i="43"/>
  <c r="AC289" i="43"/>
  <c r="AI289" i="43" s="1"/>
  <c r="B290" i="43"/>
  <c r="AL290" i="43" s="1"/>
  <c r="C290" i="43"/>
  <c r="Q290" i="43"/>
  <c r="R290" i="43" s="1"/>
  <c r="Z290" i="43"/>
  <c r="AC290" i="43"/>
  <c r="AD290" i="43" s="1"/>
  <c r="B291" i="43"/>
  <c r="H291" i="43" s="1"/>
  <c r="C291" i="43"/>
  <c r="Z291" i="43" s="1"/>
  <c r="F291" i="43"/>
  <c r="J291" i="43"/>
  <c r="L291" i="43"/>
  <c r="N291" i="43"/>
  <c r="P291" i="43"/>
  <c r="Q291" i="43"/>
  <c r="R291" i="43"/>
  <c r="X291" i="43"/>
  <c r="AB291" i="43"/>
  <c r="AC291" i="43"/>
  <c r="AI291" i="43" s="1"/>
  <c r="AJ291" i="43" s="1"/>
  <c r="AH291" i="43"/>
  <c r="AL291" i="43"/>
  <c r="B292" i="43"/>
  <c r="P292" i="43" s="1"/>
  <c r="C292" i="43"/>
  <c r="L292" i="43"/>
  <c r="N292" i="43"/>
  <c r="Q292" i="43"/>
  <c r="AI292" i="43" s="1"/>
  <c r="Z292" i="43"/>
  <c r="AC292" i="43"/>
  <c r="AL292" i="43"/>
  <c r="B293" i="43"/>
  <c r="H293" i="43" s="1"/>
  <c r="C293" i="43"/>
  <c r="X293" i="43" s="1"/>
  <c r="Q293" i="43"/>
  <c r="Z293" i="43"/>
  <c r="AB293" i="43"/>
  <c r="AC293" i="43"/>
  <c r="B294" i="43"/>
  <c r="AL294" i="43" s="1"/>
  <c r="C294" i="43"/>
  <c r="Z294" i="43" s="1"/>
  <c r="Q294" i="43"/>
  <c r="AC294" i="43"/>
  <c r="AD294" i="43" s="1"/>
  <c r="B295" i="43"/>
  <c r="C295" i="43"/>
  <c r="Z295" i="43" s="1"/>
  <c r="F295" i="43"/>
  <c r="H295" i="43"/>
  <c r="J295" i="43"/>
  <c r="L295" i="43"/>
  <c r="N295" i="43"/>
  <c r="P295" i="43"/>
  <c r="Q295" i="43"/>
  <c r="R295" i="43"/>
  <c r="X295" i="43"/>
  <c r="AB295" i="43"/>
  <c r="AC295" i="43"/>
  <c r="AI295" i="43" s="1"/>
  <c r="AJ295" i="43" s="1"/>
  <c r="AH295" i="43"/>
  <c r="AL295" i="43"/>
  <c r="B296" i="43"/>
  <c r="P296" i="43" s="1"/>
  <c r="C296" i="43"/>
  <c r="J296" i="43"/>
  <c r="L296" i="43"/>
  <c r="N296" i="43"/>
  <c r="Q296" i="43"/>
  <c r="AI296" i="43" s="1"/>
  <c r="X296" i="43"/>
  <c r="Z296" i="43"/>
  <c r="AB296" i="43"/>
  <c r="AC296" i="43"/>
  <c r="AF296" i="43"/>
  <c r="AJ296" i="43"/>
  <c r="AL296" i="43"/>
  <c r="B297" i="43"/>
  <c r="H297" i="43" s="1"/>
  <c r="C297" i="43"/>
  <c r="X297" i="43" s="1"/>
  <c r="P297" i="43"/>
  <c r="Q297" i="43"/>
  <c r="R297" i="43" s="1"/>
  <c r="T297" i="43"/>
  <c r="V297" i="43"/>
  <c r="Z297" i="43"/>
  <c r="AB297" i="43"/>
  <c r="AC297" i="43"/>
  <c r="B298" i="43"/>
  <c r="C298" i="43"/>
  <c r="Q298" i="43"/>
  <c r="Z298" i="43"/>
  <c r="AC298" i="43"/>
  <c r="AD298" i="43" s="1"/>
  <c r="B299" i="43"/>
  <c r="F299" i="43" s="1"/>
  <c r="C299" i="43"/>
  <c r="Z299" i="43" s="1"/>
  <c r="N299" i="43"/>
  <c r="P299" i="43"/>
  <c r="Q299" i="43"/>
  <c r="R299" i="43" s="1"/>
  <c r="T299" i="43"/>
  <c r="V299" i="43"/>
  <c r="X299" i="43"/>
  <c r="AB299" i="43"/>
  <c r="AC299" i="43"/>
  <c r="AI299" i="43" s="1"/>
  <c r="AJ299" i="43" s="1"/>
  <c r="AH299" i="43"/>
  <c r="AL299" i="43"/>
  <c r="B300" i="43"/>
  <c r="P300" i="43" s="1"/>
  <c r="C300" i="43"/>
  <c r="Z300" i="43" s="1"/>
  <c r="J300" i="43"/>
  <c r="N300" i="43"/>
  <c r="Q300" i="43"/>
  <c r="AI300" i="43" s="1"/>
  <c r="AJ300" i="43" s="1"/>
  <c r="X300" i="43"/>
  <c r="AB300" i="43"/>
  <c r="AC300" i="43"/>
  <c r="AL300" i="43"/>
  <c r="B301" i="43"/>
  <c r="H301" i="43" s="1"/>
  <c r="C301" i="43"/>
  <c r="X301" i="43" s="1"/>
  <c r="Q301" i="43"/>
  <c r="Z301" i="43"/>
  <c r="AB301" i="43"/>
  <c r="AC301" i="43"/>
  <c r="AD301" i="43" s="1"/>
  <c r="B302" i="43"/>
  <c r="F302" i="43" s="1"/>
  <c r="Q302" i="43"/>
  <c r="R302" i="43" s="1"/>
  <c r="T302" i="43"/>
  <c r="V302" i="43"/>
  <c r="X302" i="43"/>
  <c r="Z302" i="43"/>
  <c r="AB302" i="43"/>
  <c r="AC302" i="43"/>
  <c r="AD302" i="43"/>
  <c r="AF302" i="43"/>
  <c r="B303" i="43"/>
  <c r="J303" i="43" s="1"/>
  <c r="Q303" i="43"/>
  <c r="AI303" i="43" s="1"/>
  <c r="T303" i="43"/>
  <c r="V303" i="43"/>
  <c r="X303" i="43"/>
  <c r="Z303" i="43"/>
  <c r="AB303" i="43"/>
  <c r="AC303" i="43"/>
  <c r="AD303" i="43"/>
  <c r="AF303" i="43"/>
  <c r="B304" i="43"/>
  <c r="H304" i="43" s="1"/>
  <c r="C304" i="43"/>
  <c r="X304" i="43" s="1"/>
  <c r="Q304" i="43"/>
  <c r="V304" i="43"/>
  <c r="Z304" i="43"/>
  <c r="AB304" i="43"/>
  <c r="AC304" i="43"/>
  <c r="AD304" i="43" s="1"/>
  <c r="B305" i="43"/>
  <c r="C305" i="43"/>
  <c r="Z305" i="43" s="1"/>
  <c r="Q305" i="43"/>
  <c r="AC305" i="43"/>
  <c r="AD305" i="43"/>
  <c r="B306" i="43"/>
  <c r="F306" i="43" s="1"/>
  <c r="C306" i="43"/>
  <c r="Z306" i="43" s="1"/>
  <c r="P306" i="43"/>
  <c r="Q306" i="43"/>
  <c r="R306" i="43" s="1"/>
  <c r="AC306" i="43"/>
  <c r="AH306" i="43"/>
  <c r="AL306" i="43"/>
  <c r="B307" i="43"/>
  <c r="P307" i="43" s="1"/>
  <c r="C307" i="43"/>
  <c r="Q307" i="43"/>
  <c r="AI307" i="43" s="1"/>
  <c r="R307" i="43"/>
  <c r="X307" i="43"/>
  <c r="Z307" i="43"/>
  <c r="AB307" i="43"/>
  <c r="AC307" i="43"/>
  <c r="B308" i="43"/>
  <c r="H308" i="43" s="1"/>
  <c r="C308" i="43"/>
  <c r="X308" i="43" s="1"/>
  <c r="Q308" i="43"/>
  <c r="Z308" i="43"/>
  <c r="AB308" i="43"/>
  <c r="AC308" i="43"/>
  <c r="B309" i="43"/>
  <c r="F309" i="43" s="1"/>
  <c r="C309" i="43"/>
  <c r="Q309" i="43"/>
  <c r="R309" i="43" s="1"/>
  <c r="AC309" i="43"/>
  <c r="AD309" i="43"/>
  <c r="AL309" i="43"/>
  <c r="B310" i="43"/>
  <c r="AL310" i="43" s="1"/>
  <c r="C310" i="43"/>
  <c r="Z310" i="43" s="1"/>
  <c r="N310" i="43"/>
  <c r="P310" i="43"/>
  <c r="Q310" i="43"/>
  <c r="R310" i="43" s="1"/>
  <c r="T310" i="43"/>
  <c r="V310" i="43"/>
  <c r="X310" i="43"/>
  <c r="AB310" i="43"/>
  <c r="AC310" i="43"/>
  <c r="AI310" i="43" s="1"/>
  <c r="AJ310" i="43" s="1"/>
  <c r="AH310" i="43"/>
  <c r="B311" i="43"/>
  <c r="P311" i="43" s="1"/>
  <c r="C311" i="43"/>
  <c r="AF311" i="43" s="1"/>
  <c r="L311" i="43"/>
  <c r="N311" i="43"/>
  <c r="Q311" i="43"/>
  <c r="AI311" i="43" s="1"/>
  <c r="AJ311" i="43" s="1"/>
  <c r="AB311" i="43"/>
  <c r="AC311" i="43"/>
  <c r="AL311" i="43"/>
  <c r="B312" i="43"/>
  <c r="N312" i="43" s="1"/>
  <c r="C312" i="43"/>
  <c r="X312" i="43" s="1"/>
  <c r="Q312" i="43"/>
  <c r="V312" i="43"/>
  <c r="Z312" i="43"/>
  <c r="AB312" i="43"/>
  <c r="AC312" i="43"/>
  <c r="AI312" i="43"/>
  <c r="B313" i="43"/>
  <c r="L313" i="43" s="1"/>
  <c r="C313" i="43"/>
  <c r="T313" i="43" s="1"/>
  <c r="F313" i="43"/>
  <c r="J313" i="43"/>
  <c r="Q313" i="43"/>
  <c r="AI313" i="43" s="1"/>
  <c r="AC313" i="43"/>
  <c r="AD313" i="43"/>
  <c r="AJ313" i="43"/>
  <c r="AL313" i="43"/>
  <c r="B314" i="43"/>
  <c r="C314" i="43"/>
  <c r="Z314" i="43" s="1"/>
  <c r="F314" i="43"/>
  <c r="H314" i="43"/>
  <c r="J314" i="43"/>
  <c r="L314" i="43"/>
  <c r="N314" i="43"/>
  <c r="P314" i="43"/>
  <c r="Q314" i="43"/>
  <c r="R314" i="43"/>
  <c r="X314" i="43"/>
  <c r="AB314" i="43"/>
  <c r="AC314" i="43"/>
  <c r="AH314" i="43"/>
  <c r="AL314" i="43"/>
  <c r="B315" i="43"/>
  <c r="J315" i="43" s="1"/>
  <c r="C315" i="43"/>
  <c r="AB315" i="43" s="1"/>
  <c r="N315" i="43"/>
  <c r="Q315" i="43"/>
  <c r="AI315" i="43" s="1"/>
  <c r="X315" i="43"/>
  <c r="Z315" i="43"/>
  <c r="AC315" i="43"/>
  <c r="AD315" i="43" s="1"/>
  <c r="B316" i="43"/>
  <c r="F316" i="43" s="1"/>
  <c r="C316" i="43"/>
  <c r="X316" i="43" s="1"/>
  <c r="N316" i="43"/>
  <c r="P316" i="43"/>
  <c r="Q316" i="43"/>
  <c r="AC316" i="43"/>
  <c r="AD316" i="43" s="1"/>
  <c r="AH316" i="43"/>
  <c r="B317" i="43"/>
  <c r="AJ317" i="43" s="1"/>
  <c r="C317" i="43"/>
  <c r="AD317" i="43" s="1"/>
  <c r="J317" i="43"/>
  <c r="L317" i="43"/>
  <c r="Q317" i="43"/>
  <c r="AI317" i="43" s="1"/>
  <c r="AC317" i="43"/>
  <c r="AH317" i="43"/>
  <c r="B318" i="43"/>
  <c r="J318" i="43" s="1"/>
  <c r="C318" i="43"/>
  <c r="Z318" i="43" s="1"/>
  <c r="F318" i="43"/>
  <c r="H318" i="43"/>
  <c r="Q318" i="43"/>
  <c r="R318" i="43"/>
  <c r="AC318" i="43"/>
  <c r="AL318" i="43"/>
  <c r="B319" i="43"/>
  <c r="J319" i="43" s="1"/>
  <c r="C319" i="43"/>
  <c r="AF319" i="43" s="1"/>
  <c r="Q319" i="43"/>
  <c r="R319" i="43" s="1"/>
  <c r="Z319" i="43"/>
  <c r="AB319" i="43"/>
  <c r="AC319" i="43"/>
  <c r="AD319" i="43" s="1"/>
  <c r="B320" i="43"/>
  <c r="F320" i="43" s="1"/>
  <c r="C320" i="43"/>
  <c r="X320" i="43" s="1"/>
  <c r="H320" i="43"/>
  <c r="N320" i="43"/>
  <c r="P320" i="43"/>
  <c r="Q320" i="43"/>
  <c r="AB320" i="43"/>
  <c r="AC320" i="43"/>
  <c r="AI320" i="43" s="1"/>
  <c r="AH320" i="43"/>
  <c r="E321" i="43"/>
  <c r="B328" i="43"/>
  <c r="J328" i="43" s="1"/>
  <c r="C328" i="43"/>
  <c r="V328" i="43" s="1"/>
  <c r="Q328" i="43"/>
  <c r="AC328" i="43"/>
  <c r="B329" i="43"/>
  <c r="J329" i="43" s="1"/>
  <c r="C329" i="43"/>
  <c r="F329" i="43"/>
  <c r="H329" i="43"/>
  <c r="Q329" i="43"/>
  <c r="R329" i="43" s="1"/>
  <c r="AC329" i="43"/>
  <c r="AI329" i="43" s="1"/>
  <c r="AJ329" i="43" s="1"/>
  <c r="AH329" i="43"/>
  <c r="B330" i="43"/>
  <c r="C330" i="43"/>
  <c r="AB330" i="43" s="1"/>
  <c r="Q330" i="43"/>
  <c r="T330" i="43"/>
  <c r="V330" i="43"/>
  <c r="X330" i="43"/>
  <c r="Z330" i="43"/>
  <c r="AC330" i="43"/>
  <c r="AD330" i="43" s="1"/>
  <c r="B331" i="43"/>
  <c r="H331" i="43" s="1"/>
  <c r="C331" i="43"/>
  <c r="V331" i="43" s="1"/>
  <c r="Q331" i="43"/>
  <c r="T331" i="43"/>
  <c r="Z331" i="43"/>
  <c r="AC331" i="43"/>
  <c r="AD331" i="43" s="1"/>
  <c r="B332" i="43"/>
  <c r="N332" i="43" s="1"/>
  <c r="C332" i="43"/>
  <c r="AB332" i="43" s="1"/>
  <c r="J332" i="43"/>
  <c r="L332" i="43"/>
  <c r="P332" i="43"/>
  <c r="Q332" i="43"/>
  <c r="R332" i="43" s="1"/>
  <c r="Z332" i="43"/>
  <c r="AC332" i="43"/>
  <c r="AL332" i="43"/>
  <c r="B333" i="43"/>
  <c r="J333" i="43" s="1"/>
  <c r="C333" i="43"/>
  <c r="T333" i="43" s="1"/>
  <c r="P333" i="43"/>
  <c r="Q333" i="43"/>
  <c r="R333" i="43" s="1"/>
  <c r="Z333" i="43"/>
  <c r="AB333" i="43"/>
  <c r="AC333" i="43"/>
  <c r="AD333" i="43" s="1"/>
  <c r="AL333" i="43"/>
  <c r="B334" i="43"/>
  <c r="AF334" i="43" s="1"/>
  <c r="C334" i="43"/>
  <c r="T334" i="43" s="1"/>
  <c r="Q334" i="43"/>
  <c r="AC334" i="43"/>
  <c r="AD334" i="43" s="1"/>
  <c r="B335" i="43"/>
  <c r="J335" i="43" s="1"/>
  <c r="C335" i="43"/>
  <c r="V335" i="43" s="1"/>
  <c r="F335" i="43"/>
  <c r="H335" i="43"/>
  <c r="N335" i="43"/>
  <c r="Q335" i="43"/>
  <c r="AI335" i="43" s="1"/>
  <c r="AJ335" i="43" s="1"/>
  <c r="R335" i="43"/>
  <c r="AC335" i="43"/>
  <c r="AL335" i="43"/>
  <c r="B336" i="43"/>
  <c r="N336" i="43" s="1"/>
  <c r="C336" i="43"/>
  <c r="AB336" i="43" s="1"/>
  <c r="H336" i="43"/>
  <c r="J336" i="43"/>
  <c r="L336" i="43"/>
  <c r="Q336" i="43"/>
  <c r="R336" i="43" s="1"/>
  <c r="AC336" i="43"/>
  <c r="AD336" i="43" s="1"/>
  <c r="AL336" i="43"/>
  <c r="B337" i="43"/>
  <c r="J337" i="43" s="1"/>
  <c r="C337" i="43"/>
  <c r="T337" i="43" s="1"/>
  <c r="H337" i="43"/>
  <c r="L337" i="43"/>
  <c r="N337" i="43"/>
  <c r="P337" i="43"/>
  <c r="Q337" i="43"/>
  <c r="R337" i="43"/>
  <c r="Z337" i="43"/>
  <c r="AC337" i="43"/>
  <c r="AF337" i="43"/>
  <c r="AH337" i="43"/>
  <c r="AL337" i="43"/>
  <c r="B338" i="43"/>
  <c r="C338" i="43"/>
  <c r="T338" i="43" s="1"/>
  <c r="Q338" i="43"/>
  <c r="R338" i="43" s="1"/>
  <c r="AC338" i="43"/>
  <c r="AD338" i="43"/>
  <c r="B339" i="43"/>
  <c r="F339" i="43" s="1"/>
  <c r="C339" i="43"/>
  <c r="V339" i="43" s="1"/>
  <c r="P339" i="43"/>
  <c r="Q339" i="43"/>
  <c r="R339" i="43" s="1"/>
  <c r="AC339" i="43"/>
  <c r="B340" i="43"/>
  <c r="N340" i="43" s="1"/>
  <c r="C340" i="43"/>
  <c r="AB340" i="43" s="1"/>
  <c r="Q340" i="43"/>
  <c r="X340" i="43"/>
  <c r="Z340" i="43"/>
  <c r="AC340" i="43"/>
  <c r="AD340" i="43" s="1"/>
  <c r="B341" i="43"/>
  <c r="L341" i="43" s="1"/>
  <c r="C341" i="43"/>
  <c r="T341" i="43" s="1"/>
  <c r="F341" i="43"/>
  <c r="H341" i="43"/>
  <c r="J341" i="43"/>
  <c r="N341" i="43"/>
  <c r="P341" i="43"/>
  <c r="Q341" i="43"/>
  <c r="R341" i="43"/>
  <c r="Z341" i="43"/>
  <c r="AB341" i="43"/>
  <c r="AC341" i="43"/>
  <c r="AD341" i="43" s="1"/>
  <c r="AH341" i="43"/>
  <c r="AL341" i="43"/>
  <c r="B342" i="43"/>
  <c r="F342" i="43" s="1"/>
  <c r="Q342" i="43"/>
  <c r="AI342" i="43" s="1"/>
  <c r="R342" i="43"/>
  <c r="T342" i="43"/>
  <c r="V342" i="43"/>
  <c r="X342" i="43"/>
  <c r="Z342" i="43"/>
  <c r="AB342" i="43"/>
  <c r="AC342" i="43"/>
  <c r="AD342" i="43"/>
  <c r="AF342" i="43"/>
  <c r="B343" i="43"/>
  <c r="N343" i="43" s="1"/>
  <c r="H343" i="43"/>
  <c r="Q343" i="43"/>
  <c r="T343" i="43"/>
  <c r="V343" i="43"/>
  <c r="X343" i="43"/>
  <c r="Z343" i="43"/>
  <c r="AB343" i="43"/>
  <c r="AC343" i="43"/>
  <c r="AD343" i="43" s="1"/>
  <c r="AI343" i="43"/>
  <c r="B344" i="43"/>
  <c r="J344" i="43" s="1"/>
  <c r="C344" i="43"/>
  <c r="T344" i="43" s="1"/>
  <c r="Q344" i="43"/>
  <c r="Z344" i="43"/>
  <c r="AB344" i="43"/>
  <c r="AC344" i="43"/>
  <c r="B345" i="43"/>
  <c r="C345" i="43"/>
  <c r="T345" i="43" s="1"/>
  <c r="Q345" i="43"/>
  <c r="R345" i="43" s="1"/>
  <c r="AC345" i="43"/>
  <c r="B346" i="43"/>
  <c r="J346" i="43" s="1"/>
  <c r="C346" i="43"/>
  <c r="V346" i="43" s="1"/>
  <c r="H346" i="43"/>
  <c r="L346" i="43"/>
  <c r="N346" i="43"/>
  <c r="Q346" i="43"/>
  <c r="R346" i="43"/>
  <c r="T346" i="43"/>
  <c r="AC346" i="43"/>
  <c r="AD346" i="43" s="1"/>
  <c r="AH346" i="43"/>
  <c r="AI346" i="43"/>
  <c r="AJ346" i="43" s="1"/>
  <c r="AL346" i="43"/>
  <c r="B347" i="43"/>
  <c r="N347" i="43" s="1"/>
  <c r="C347" i="43"/>
  <c r="AB347" i="43" s="1"/>
  <c r="H347" i="43"/>
  <c r="J347" i="43"/>
  <c r="L347" i="43"/>
  <c r="P347" i="43"/>
  <c r="Q347" i="43"/>
  <c r="R347" i="43" s="1"/>
  <c r="V347" i="43"/>
  <c r="Z347" i="43"/>
  <c r="AC347" i="43"/>
  <c r="AD347" i="43" s="1"/>
  <c r="AL347" i="43"/>
  <c r="B348" i="43"/>
  <c r="F348" i="43" s="1"/>
  <c r="C348" i="43"/>
  <c r="T348" i="43" s="1"/>
  <c r="P348" i="43"/>
  <c r="Q348" i="43"/>
  <c r="R348" i="43" s="1"/>
  <c r="AC348" i="43"/>
  <c r="AL348" i="43"/>
  <c r="B349" i="43"/>
  <c r="AF349" i="43" s="1"/>
  <c r="C349" i="43"/>
  <c r="T349" i="43" s="1"/>
  <c r="Q349" i="43"/>
  <c r="AC349" i="43"/>
  <c r="AD349" i="43" s="1"/>
  <c r="B350" i="43"/>
  <c r="J350" i="43" s="1"/>
  <c r="C350" i="43"/>
  <c r="V350" i="43" s="1"/>
  <c r="F350" i="43"/>
  <c r="H350" i="43"/>
  <c r="P350" i="43"/>
  <c r="Q350" i="43"/>
  <c r="R350" i="43"/>
  <c r="AC350" i="43"/>
  <c r="AI350" i="43" s="1"/>
  <c r="AJ350" i="43" s="1"/>
  <c r="AL350" i="43"/>
  <c r="B351" i="43"/>
  <c r="N351" i="43" s="1"/>
  <c r="C351" i="43"/>
  <c r="AB351" i="43" s="1"/>
  <c r="H351" i="43"/>
  <c r="J351" i="43"/>
  <c r="L351" i="43"/>
  <c r="P351" i="43"/>
  <c r="Q351" i="43"/>
  <c r="R351" i="43" s="1"/>
  <c r="V351" i="43"/>
  <c r="Z351" i="43"/>
  <c r="AC351" i="43"/>
  <c r="AD351" i="43" s="1"/>
  <c r="AL351" i="43"/>
  <c r="B352" i="43"/>
  <c r="P352" i="43" s="1"/>
  <c r="C352" i="43"/>
  <c r="T352" i="43" s="1"/>
  <c r="H352" i="43"/>
  <c r="J352" i="43"/>
  <c r="L352" i="43"/>
  <c r="N352" i="43"/>
  <c r="Q352" i="43"/>
  <c r="R352" i="43"/>
  <c r="AC352" i="43"/>
  <c r="AD352" i="43" s="1"/>
  <c r="AH352" i="43"/>
  <c r="B353" i="43"/>
  <c r="C353" i="43"/>
  <c r="T353" i="43" s="1"/>
  <c r="Q353" i="43"/>
  <c r="AC353" i="43"/>
  <c r="AD353" i="43" s="1"/>
  <c r="B354" i="43"/>
  <c r="J354" i="43" s="1"/>
  <c r="C354" i="43"/>
  <c r="V354" i="43" s="1"/>
  <c r="P354" i="43"/>
  <c r="Q354" i="43"/>
  <c r="R354" i="43" s="1"/>
  <c r="T354" i="43"/>
  <c r="AC354" i="43"/>
  <c r="AD354" i="43" s="1"/>
  <c r="B355" i="43"/>
  <c r="N355" i="43" s="1"/>
  <c r="C355" i="43"/>
  <c r="AB355" i="43" s="1"/>
  <c r="Q355" i="43"/>
  <c r="X355" i="43"/>
  <c r="Z355" i="43"/>
  <c r="AC355" i="43"/>
  <c r="B356" i="43"/>
  <c r="J356" i="43" s="1"/>
  <c r="C356" i="43"/>
  <c r="T356" i="43" s="1"/>
  <c r="F356" i="43"/>
  <c r="H356" i="43"/>
  <c r="L356" i="43"/>
  <c r="P356" i="43"/>
  <c r="Q356" i="43"/>
  <c r="R356" i="43" s="1"/>
  <c r="Z356" i="43"/>
  <c r="AB356" i="43"/>
  <c r="AC356" i="43"/>
  <c r="AD356" i="43" s="1"/>
  <c r="AL356" i="43"/>
  <c r="B357" i="43"/>
  <c r="C357" i="43"/>
  <c r="T357" i="43" s="1"/>
  <c r="Q357" i="43"/>
  <c r="V357" i="43"/>
  <c r="AC357" i="43"/>
  <c r="AD357" i="43" s="1"/>
  <c r="B358" i="43"/>
  <c r="C358" i="43"/>
  <c r="V358" i="43" s="1"/>
  <c r="F358" i="43"/>
  <c r="H358" i="43"/>
  <c r="J358" i="43"/>
  <c r="L358" i="43"/>
  <c r="N358" i="43"/>
  <c r="P358" i="43"/>
  <c r="Q358" i="43"/>
  <c r="R358" i="43"/>
  <c r="T358" i="43"/>
  <c r="AC358" i="43"/>
  <c r="AF358" i="43"/>
  <c r="AH358" i="43"/>
  <c r="AI358" i="43"/>
  <c r="AJ358" i="43" s="1"/>
  <c r="AL358" i="43"/>
  <c r="B359" i="43"/>
  <c r="N359" i="43" s="1"/>
  <c r="C359" i="43"/>
  <c r="AB359" i="43" s="1"/>
  <c r="H359" i="43"/>
  <c r="J359" i="43"/>
  <c r="L359" i="43"/>
  <c r="P359" i="43"/>
  <c r="Q359" i="43"/>
  <c r="R359" i="43" s="1"/>
  <c r="V359" i="43"/>
  <c r="AC359" i="43"/>
  <c r="AD359" i="43" s="1"/>
  <c r="AL359" i="43"/>
  <c r="B360" i="43"/>
  <c r="F360" i="43" s="1"/>
  <c r="C360" i="43"/>
  <c r="T360" i="43" s="1"/>
  <c r="P360" i="43"/>
  <c r="Q360" i="43"/>
  <c r="R360" i="43" s="1"/>
  <c r="AC360" i="43"/>
  <c r="AL360" i="43"/>
  <c r="E361" i="43"/>
  <c r="AF329" i="43" l="1"/>
  <c r="V190" i="43"/>
  <c r="AB190" i="43"/>
  <c r="AH333" i="43"/>
  <c r="AI331" i="43"/>
  <c r="Z329" i="43"/>
  <c r="AB316" i="43"/>
  <c r="T312" i="43"/>
  <c r="L310" i="43"/>
  <c r="N306" i="43"/>
  <c r="V301" i="43"/>
  <c r="L299" i="43"/>
  <c r="V293" i="43"/>
  <c r="AF289" i="43"/>
  <c r="N282" i="43"/>
  <c r="AI240" i="43"/>
  <c r="N240" i="43"/>
  <c r="V237" i="43"/>
  <c r="AI236" i="43"/>
  <c r="R233" i="43"/>
  <c r="X229" i="43"/>
  <c r="AL228" i="43"/>
  <c r="P228" i="43"/>
  <c r="L226" i="43"/>
  <c r="AI225" i="43"/>
  <c r="AJ225" i="43" s="1"/>
  <c r="X216" i="43"/>
  <c r="J215" i="43"/>
  <c r="F215" i="43"/>
  <c r="N215" i="43"/>
  <c r="AL215" i="43"/>
  <c r="AF212" i="43"/>
  <c r="L211" i="43"/>
  <c r="AL209" i="43"/>
  <c r="R208" i="43"/>
  <c r="J198" i="43"/>
  <c r="T197" i="43"/>
  <c r="V196" i="43"/>
  <c r="AI193" i="43"/>
  <c r="X190" i="43"/>
  <c r="F190" i="43"/>
  <c r="L190" i="43"/>
  <c r="X188" i="43"/>
  <c r="V188" i="43"/>
  <c r="X179" i="43"/>
  <c r="AL176" i="43"/>
  <c r="P176" i="43"/>
  <c r="AD171" i="43"/>
  <c r="AF171" i="43"/>
  <c r="N170" i="43"/>
  <c r="P170" i="43"/>
  <c r="AF168" i="43"/>
  <c r="AB168" i="43"/>
  <c r="AI155" i="43"/>
  <c r="AJ155" i="43" s="1"/>
  <c r="R155" i="43"/>
  <c r="AI154" i="43"/>
  <c r="AJ154" i="43" s="1"/>
  <c r="AI146" i="43"/>
  <c r="AJ146" i="43" s="1"/>
  <c r="AH131" i="43"/>
  <c r="AD104" i="43"/>
  <c r="AI104" i="43"/>
  <c r="AJ104" i="43" s="1"/>
  <c r="N47" i="43"/>
  <c r="P47" i="43"/>
  <c r="Q11" i="43"/>
  <c r="N11" i="43"/>
  <c r="P174" i="43"/>
  <c r="J174" i="43"/>
  <c r="AH174" i="43"/>
  <c r="F139" i="43"/>
  <c r="H139" i="43"/>
  <c r="J139" i="43"/>
  <c r="L139" i="43"/>
  <c r="AI117" i="43"/>
  <c r="R117" i="43"/>
  <c r="AH360" i="43"/>
  <c r="N360" i="43"/>
  <c r="R357" i="43"/>
  <c r="V355" i="43"/>
  <c r="AL354" i="43"/>
  <c r="N354" i="43"/>
  <c r="V353" i="43"/>
  <c r="AB352" i="43"/>
  <c r="AH348" i="43"/>
  <c r="N348" i="43"/>
  <c r="F346" i="43"/>
  <c r="AF345" i="43"/>
  <c r="AL343" i="43"/>
  <c r="V340" i="43"/>
  <c r="AL339" i="43"/>
  <c r="N339" i="43"/>
  <c r="AD337" i="43"/>
  <c r="Z336" i="43"/>
  <c r="N333" i="43"/>
  <c r="AI332" i="43"/>
  <c r="AJ332" i="43" s="1"/>
  <c r="X319" i="43"/>
  <c r="V308" i="43"/>
  <c r="AL307" i="43"/>
  <c r="AI306" i="43"/>
  <c r="AJ306" i="43" s="1"/>
  <c r="AI294" i="43"/>
  <c r="Z289" i="43"/>
  <c r="AF360" i="43"/>
  <c r="L360" i="43"/>
  <c r="AI359" i="43"/>
  <c r="AJ359" i="43" s="1"/>
  <c r="AD358" i="43"/>
  <c r="R355" i="43"/>
  <c r="AI354" i="43"/>
  <c r="AJ354" i="43" s="1"/>
  <c r="L354" i="43"/>
  <c r="R353" i="43"/>
  <c r="Z352" i="43"/>
  <c r="F352" i="43"/>
  <c r="X351" i="43"/>
  <c r="AF348" i="43"/>
  <c r="L348" i="43"/>
  <c r="AI347" i="43"/>
  <c r="AJ347" i="43" s="1"/>
  <c r="AL344" i="43"/>
  <c r="P344" i="43"/>
  <c r="AJ343" i="43"/>
  <c r="R343" i="43"/>
  <c r="R340" i="43"/>
  <c r="AI339" i="43"/>
  <c r="AJ339" i="43" s="1"/>
  <c r="L339" i="43"/>
  <c r="V338" i="43"/>
  <c r="AB337" i="43"/>
  <c r="F337" i="43"/>
  <c r="X336" i="43"/>
  <c r="P335" i="43"/>
  <c r="AF333" i="43"/>
  <c r="L333" i="43"/>
  <c r="AD332" i="43"/>
  <c r="H332" i="43"/>
  <c r="AD328" i="43"/>
  <c r="Z320" i="43"/>
  <c r="AH318" i="43"/>
  <c r="P318" i="43"/>
  <c r="AL317" i="43"/>
  <c r="F317" i="43"/>
  <c r="Z316" i="43"/>
  <c r="AF315" i="43"/>
  <c r="L315" i="43"/>
  <c r="V314" i="43"/>
  <c r="Z313" i="43"/>
  <c r="R312" i="43"/>
  <c r="J311" i="43"/>
  <c r="J310" i="43"/>
  <c r="T308" i="43"/>
  <c r="AJ307" i="43"/>
  <c r="N307" i="43"/>
  <c r="AB306" i="43"/>
  <c r="L306" i="43"/>
  <c r="T304" i="43"/>
  <c r="AI302" i="43"/>
  <c r="T301" i="43"/>
  <c r="AF300" i="43"/>
  <c r="L300" i="43"/>
  <c r="J299" i="43"/>
  <c r="AI298" i="43"/>
  <c r="V295" i="43"/>
  <c r="L294" i="43"/>
  <c r="T293" i="43"/>
  <c r="AJ292" i="43"/>
  <c r="J292" i="43"/>
  <c r="V291" i="43"/>
  <c r="V289" i="43"/>
  <c r="AF276" i="43"/>
  <c r="AI272" i="43"/>
  <c r="AJ272" i="43" s="1"/>
  <c r="AI268" i="43"/>
  <c r="AJ268" i="43" s="1"/>
  <c r="AF264" i="43"/>
  <c r="AF260" i="43"/>
  <c r="AI256" i="43"/>
  <c r="AJ256" i="43" s="1"/>
  <c r="AI252" i="43"/>
  <c r="AJ252" i="43" s="1"/>
  <c r="AF248" i="43"/>
  <c r="AH240" i="43"/>
  <c r="L240" i="43"/>
  <c r="R237" i="43"/>
  <c r="AH236" i="43"/>
  <c r="H236" i="43"/>
  <c r="AL234" i="43"/>
  <c r="P234" i="43"/>
  <c r="AL233" i="43"/>
  <c r="L233" i="43"/>
  <c r="F232" i="43"/>
  <c r="V229" i="43"/>
  <c r="AI228" i="43"/>
  <c r="N228" i="43"/>
  <c r="X227" i="43"/>
  <c r="J226" i="43"/>
  <c r="R224" i="43"/>
  <c r="P223" i="43"/>
  <c r="J222" i="43"/>
  <c r="R221" i="43"/>
  <c r="AL219" i="43"/>
  <c r="P219" i="43"/>
  <c r="AD218" i="43"/>
  <c r="L214" i="43"/>
  <c r="H213" i="43"/>
  <c r="H212" i="43"/>
  <c r="P212" i="43"/>
  <c r="J211" i="43"/>
  <c r="N209" i="43"/>
  <c r="P208" i="43"/>
  <c r="AI199" i="43"/>
  <c r="R199" i="43"/>
  <c r="AB198" i="43"/>
  <c r="AI197" i="43"/>
  <c r="AI195" i="43"/>
  <c r="AJ195" i="43" s="1"/>
  <c r="T190" i="43"/>
  <c r="AH189" i="43"/>
  <c r="AD188" i="43"/>
  <c r="Z185" i="43"/>
  <c r="AI181" i="43"/>
  <c r="T179" i="43"/>
  <c r="P178" i="43"/>
  <c r="F178" i="43"/>
  <c r="L178" i="43"/>
  <c r="AL178" i="43"/>
  <c r="AH176" i="43"/>
  <c r="N176" i="43"/>
  <c r="P171" i="43"/>
  <c r="L171" i="43"/>
  <c r="N168" i="43"/>
  <c r="P168" i="43"/>
  <c r="AI150" i="43"/>
  <c r="AJ150" i="43" s="1"/>
  <c r="T148" i="43"/>
  <c r="X148" i="43"/>
  <c r="R147" i="43"/>
  <c r="AI142" i="43"/>
  <c r="AJ142" i="43" s="1"/>
  <c r="AF134" i="43"/>
  <c r="X129" i="43"/>
  <c r="T129" i="43"/>
  <c r="V129" i="43"/>
  <c r="AB129" i="43"/>
  <c r="AD100" i="43"/>
  <c r="AI100" i="43"/>
  <c r="AJ100" i="43" s="1"/>
  <c r="N37" i="43"/>
  <c r="J37" i="43"/>
  <c r="Q31" i="43"/>
  <c r="N19" i="43"/>
  <c r="X15" i="43"/>
  <c r="V15" i="43"/>
  <c r="AC13" i="43"/>
  <c r="AD13" i="43" s="1"/>
  <c r="R7" i="43"/>
  <c r="H151" i="43"/>
  <c r="F151" i="43"/>
  <c r="J151" i="43"/>
  <c r="L151" i="43"/>
  <c r="N151" i="43"/>
  <c r="AH151" i="43"/>
  <c r="T49" i="43"/>
  <c r="V49" i="43"/>
  <c r="X49" i="43"/>
  <c r="Z49" i="43"/>
  <c r="AD360" i="43"/>
  <c r="AF357" i="43"/>
  <c r="AL355" i="43"/>
  <c r="P355" i="43"/>
  <c r="H354" i="43"/>
  <c r="AD348" i="43"/>
  <c r="J348" i="43"/>
  <c r="AH344" i="43"/>
  <c r="N344" i="43"/>
  <c r="P343" i="43"/>
  <c r="AL340" i="43"/>
  <c r="P340" i="43"/>
  <c r="AH339" i="43"/>
  <c r="J339" i="43"/>
  <c r="V336" i="43"/>
  <c r="H333" i="43"/>
  <c r="X328" i="43"/>
  <c r="V320" i="43"/>
  <c r="AL319" i="43"/>
  <c r="AI319" i="43"/>
  <c r="N318" i="43"/>
  <c r="V316" i="43"/>
  <c r="T314" i="43"/>
  <c r="X313" i="43"/>
  <c r="P312" i="43"/>
  <c r="AD311" i="43"/>
  <c r="H310" i="43"/>
  <c r="AI309" i="43"/>
  <c r="R308" i="43"/>
  <c r="AF307" i="43"/>
  <c r="L307" i="43"/>
  <c r="X306" i="43"/>
  <c r="J306" i="43"/>
  <c r="AI305" i="43"/>
  <c r="R304" i="43"/>
  <c r="R301" i="43"/>
  <c r="H299" i="43"/>
  <c r="AF298" i="43"/>
  <c r="T295" i="43"/>
  <c r="R293" i="43"/>
  <c r="AF292" i="43"/>
  <c r="T291" i="43"/>
  <c r="AI290" i="43"/>
  <c r="T289" i="43"/>
  <c r="AF288" i="43"/>
  <c r="P282" i="43"/>
  <c r="AI276" i="43"/>
  <c r="AJ276" i="43" s="1"/>
  <c r="R267" i="43"/>
  <c r="AI264" i="43"/>
  <c r="AJ264" i="43" s="1"/>
  <c r="AI260" i="43"/>
  <c r="AJ260" i="43" s="1"/>
  <c r="R251" i="43"/>
  <c r="AI248" i="43"/>
  <c r="AJ248" i="43" s="1"/>
  <c r="AF240" i="43"/>
  <c r="H240" i="43"/>
  <c r="AL237" i="43"/>
  <c r="L237" i="43"/>
  <c r="AH234" i="43"/>
  <c r="N234" i="43"/>
  <c r="AI233" i="43"/>
  <c r="AJ233" i="43" s="1"/>
  <c r="J233" i="43"/>
  <c r="AL229" i="43"/>
  <c r="R229" i="43"/>
  <c r="AH228" i="43"/>
  <c r="L228" i="43"/>
  <c r="H226" i="43"/>
  <c r="AF223" i="43"/>
  <c r="J223" i="43"/>
  <c r="AH219" i="43"/>
  <c r="N219" i="43"/>
  <c r="Z218" i="43"/>
  <c r="AH211" i="43"/>
  <c r="H211" i="43"/>
  <c r="AH209" i="43"/>
  <c r="L209" i="43"/>
  <c r="AD200" i="43"/>
  <c r="AL199" i="43"/>
  <c r="N199" i="43"/>
  <c r="X192" i="43"/>
  <c r="Z192" i="43"/>
  <c r="R190" i="43"/>
  <c r="R179" i="43"/>
  <c r="T178" i="43"/>
  <c r="L176" i="43"/>
  <c r="N174" i="43"/>
  <c r="AB171" i="43"/>
  <c r="AL170" i="43"/>
  <c r="R170" i="43"/>
  <c r="AI170" i="43"/>
  <c r="AJ170" i="43" s="1"/>
  <c r="AI157" i="43"/>
  <c r="AJ157" i="43" s="1"/>
  <c r="J153" i="43"/>
  <c r="L153" i="43"/>
  <c r="AL153" i="43"/>
  <c r="N153" i="43"/>
  <c r="AJ147" i="43"/>
  <c r="AI143" i="43"/>
  <c r="F134" i="43"/>
  <c r="J134" i="43"/>
  <c r="L134" i="43"/>
  <c r="AH134" i="43"/>
  <c r="R134" i="43"/>
  <c r="AL134" i="43"/>
  <c r="H129" i="43"/>
  <c r="P129" i="43"/>
  <c r="H71" i="43"/>
  <c r="J71" i="43"/>
  <c r="N71" i="43"/>
  <c r="AF63" i="43"/>
  <c r="H63" i="43"/>
  <c r="J63" i="43"/>
  <c r="N63" i="43"/>
  <c r="P63" i="43"/>
  <c r="AD49" i="43"/>
  <c r="F35" i="43"/>
  <c r="N35" i="43"/>
  <c r="H16" i="43"/>
  <c r="N16" i="43"/>
  <c r="J16" i="43"/>
  <c r="L16" i="43"/>
  <c r="T350" i="43"/>
  <c r="R344" i="43"/>
  <c r="X215" i="43"/>
  <c r="AB215" i="43"/>
  <c r="T115" i="43"/>
  <c r="AB115" i="43"/>
  <c r="J360" i="43"/>
  <c r="AH354" i="43"/>
  <c r="F354" i="43"/>
  <c r="N350" i="43"/>
  <c r="AB348" i="43"/>
  <c r="AF344" i="43"/>
  <c r="L344" i="43"/>
  <c r="L343" i="43"/>
  <c r="L340" i="43"/>
  <c r="H339" i="43"/>
  <c r="L335" i="43"/>
  <c r="X332" i="43"/>
  <c r="AB318" i="43"/>
  <c r="H312" i="43"/>
  <c r="AF309" i="43"/>
  <c r="P308" i="43"/>
  <c r="J307" i="43"/>
  <c r="V306" i="43"/>
  <c r="H306" i="43"/>
  <c r="P304" i="43"/>
  <c r="P293" i="43"/>
  <c r="R289" i="43"/>
  <c r="AF279" i="43"/>
  <c r="AI279" i="43"/>
  <c r="AJ279" i="43" s="1"/>
  <c r="AF275" i="43"/>
  <c r="AI275" i="43"/>
  <c r="AJ275" i="43" s="1"/>
  <c r="AF263" i="43"/>
  <c r="AI263" i="43"/>
  <c r="AJ263" i="43" s="1"/>
  <c r="AF259" i="43"/>
  <c r="AI259" i="43"/>
  <c r="AJ259" i="43" s="1"/>
  <c r="F240" i="43"/>
  <c r="AI237" i="43"/>
  <c r="AJ237" i="43" s="1"/>
  <c r="J237" i="43"/>
  <c r="AD234" i="43"/>
  <c r="L234" i="43"/>
  <c r="H233" i="43"/>
  <c r="AJ229" i="43"/>
  <c r="L229" i="43"/>
  <c r="H228" i="43"/>
  <c r="L219" i="43"/>
  <c r="V218" i="43"/>
  <c r="J216" i="43"/>
  <c r="AF211" i="43"/>
  <c r="AJ199" i="43"/>
  <c r="L199" i="43"/>
  <c r="P198" i="43"/>
  <c r="AH198" i="43"/>
  <c r="F198" i="43"/>
  <c r="X196" i="43"/>
  <c r="Z196" i="43"/>
  <c r="V194" i="43"/>
  <c r="AB194" i="43"/>
  <c r="H192" i="43"/>
  <c r="N192" i="43"/>
  <c r="P191" i="43"/>
  <c r="AL191" i="43"/>
  <c r="N191" i="43"/>
  <c r="P190" i="43"/>
  <c r="AB188" i="43"/>
  <c r="AL179" i="43"/>
  <c r="J179" i="43"/>
  <c r="F176" i="43"/>
  <c r="AL174" i="43"/>
  <c r="L174" i="43"/>
  <c r="Z171" i="43"/>
  <c r="AH170" i="43"/>
  <c r="L170" i="43"/>
  <c r="AD152" i="43"/>
  <c r="R151" i="43"/>
  <c r="AL147" i="43"/>
  <c r="P147" i="43"/>
  <c r="J145" i="43"/>
  <c r="L145" i="43"/>
  <c r="AL145" i="43"/>
  <c r="N145" i="43"/>
  <c r="L142" i="43"/>
  <c r="F142" i="43"/>
  <c r="H142" i="43"/>
  <c r="J142" i="43"/>
  <c r="N142" i="43"/>
  <c r="P142" i="43"/>
  <c r="AL139" i="43"/>
  <c r="R139" i="43"/>
  <c r="AB136" i="43"/>
  <c r="X136" i="43"/>
  <c r="Z136" i="43"/>
  <c r="X135" i="43"/>
  <c r="Z135" i="43"/>
  <c r="AB135" i="43"/>
  <c r="R131" i="43"/>
  <c r="AD65" i="43"/>
  <c r="AI65" i="43"/>
  <c r="AJ65" i="43" s="1"/>
  <c r="AD64" i="43"/>
  <c r="T64" i="43"/>
  <c r="AB64" i="43"/>
  <c r="AB49" i="43"/>
  <c r="H14" i="43"/>
  <c r="N14" i="43"/>
  <c r="F14" i="43"/>
  <c r="AH14" i="43"/>
  <c r="J14" i="43"/>
  <c r="AC9" i="43"/>
  <c r="AD9" i="43" s="1"/>
  <c r="AI183" i="43"/>
  <c r="AJ183" i="43" s="1"/>
  <c r="R183" i="43"/>
  <c r="H78" i="43"/>
  <c r="N78" i="43"/>
  <c r="P78" i="43"/>
  <c r="F19" i="43"/>
  <c r="H19" i="43"/>
  <c r="AB360" i="43"/>
  <c r="H360" i="43"/>
  <c r="Z359" i="43"/>
  <c r="AJ355" i="43"/>
  <c r="L355" i="43"/>
  <c r="AF353" i="43"/>
  <c r="V349" i="43"/>
  <c r="H348" i="43"/>
  <c r="AD345" i="43"/>
  <c r="AD339" i="43"/>
  <c r="V334" i="43"/>
  <c r="F333" i="43"/>
  <c r="N329" i="43"/>
  <c r="T320" i="43"/>
  <c r="N319" i="43"/>
  <c r="L318" i="43"/>
  <c r="T316" i="43"/>
  <c r="AH312" i="43"/>
  <c r="F310" i="43"/>
  <c r="AF305" i="43"/>
  <c r="N301" i="43"/>
  <c r="Z360" i="43"/>
  <c r="X359" i="43"/>
  <c r="AH356" i="43"/>
  <c r="N356" i="43"/>
  <c r="AI355" i="43"/>
  <c r="J355" i="43"/>
  <c r="AL352" i="43"/>
  <c r="AH350" i="43"/>
  <c r="L350" i="43"/>
  <c r="R349" i="43"/>
  <c r="Z348" i="43"/>
  <c r="X347" i="43"/>
  <c r="P346" i="43"/>
  <c r="AD344" i="43"/>
  <c r="H344" i="43"/>
  <c r="J343" i="43"/>
  <c r="AF341" i="43"/>
  <c r="AI340" i="43"/>
  <c r="AJ340" i="43" s="1"/>
  <c r="J340" i="43"/>
  <c r="T339" i="43"/>
  <c r="AF338" i="43"/>
  <c r="P336" i="43"/>
  <c r="AH335" i="43"/>
  <c r="R334" i="43"/>
  <c r="V332" i="43"/>
  <c r="AH331" i="43"/>
  <c r="AL329" i="43"/>
  <c r="L329" i="43"/>
  <c r="R328" i="43"/>
  <c r="L319" i="43"/>
  <c r="X318" i="43"/>
  <c r="AI316" i="43"/>
  <c r="R313" i="43"/>
  <c r="AD312" i="43"/>
  <c r="F312" i="43"/>
  <c r="Z311" i="43"/>
  <c r="N308" i="43"/>
  <c r="T306" i="43"/>
  <c r="AD297" i="43"/>
  <c r="R296" i="43"/>
  <c r="AI293" i="43"/>
  <c r="N293" i="43"/>
  <c r="X292" i="43"/>
  <c r="P289" i="43"/>
  <c r="Z288" i="43"/>
  <c r="AF274" i="43"/>
  <c r="AF270" i="43"/>
  <c r="AF258" i="43"/>
  <c r="AF254" i="43"/>
  <c r="AD238" i="43"/>
  <c r="H237" i="43"/>
  <c r="AB234" i="43"/>
  <c r="AD230" i="43"/>
  <c r="AI229" i="43"/>
  <c r="J229" i="43"/>
  <c r="AD228" i="43"/>
  <c r="F228" i="43"/>
  <c r="AL222" i="43"/>
  <c r="X220" i="43"/>
  <c r="H219" i="43"/>
  <c r="R218" i="43"/>
  <c r="H216" i="43"/>
  <c r="P215" i="43"/>
  <c r="P210" i="43"/>
  <c r="X209" i="43"/>
  <c r="Z209" i="43"/>
  <c r="AF209" i="43"/>
  <c r="V200" i="43"/>
  <c r="AF199" i="43"/>
  <c r="J199" i="43"/>
  <c r="T198" i="43"/>
  <c r="L197" i="43"/>
  <c r="AL197" i="43"/>
  <c r="AF195" i="43"/>
  <c r="AB195" i="43"/>
  <c r="T194" i="43"/>
  <c r="H194" i="43"/>
  <c r="N194" i="43"/>
  <c r="AD192" i="43"/>
  <c r="AL190" i="43"/>
  <c r="N190" i="43"/>
  <c r="R189" i="43"/>
  <c r="Z188" i="43"/>
  <c r="L186" i="43"/>
  <c r="J186" i="43"/>
  <c r="F185" i="43"/>
  <c r="L185" i="43"/>
  <c r="T184" i="43"/>
  <c r="Z184" i="43"/>
  <c r="AI179" i="43"/>
  <c r="AJ179" i="43" s="1"/>
  <c r="H174" i="43"/>
  <c r="X171" i="43"/>
  <c r="J170" i="43"/>
  <c r="AF157" i="43"/>
  <c r="AJ151" i="43"/>
  <c r="AH147" i="43"/>
  <c r="AH145" i="43"/>
  <c r="AH139" i="43"/>
  <c r="P139" i="43"/>
  <c r="R138" i="43"/>
  <c r="H135" i="43"/>
  <c r="J135" i="43"/>
  <c r="L135" i="43"/>
  <c r="N135" i="43"/>
  <c r="P135" i="43"/>
  <c r="AH135" i="43"/>
  <c r="AI129" i="43"/>
  <c r="J114" i="43"/>
  <c r="P114" i="43"/>
  <c r="AI77" i="43"/>
  <c r="AJ77" i="43" s="1"/>
  <c r="R77" i="43"/>
  <c r="N61" i="43"/>
  <c r="F61" i="43"/>
  <c r="AF61" i="43"/>
  <c r="AH61" i="43"/>
  <c r="AH35" i="43"/>
  <c r="AF356" i="43"/>
  <c r="AD355" i="43"/>
  <c r="H355" i="43"/>
  <c r="AF350" i="43"/>
  <c r="V345" i="43"/>
  <c r="F344" i="43"/>
  <c r="H340" i="43"/>
  <c r="AD335" i="43"/>
  <c r="V318" i="43"/>
  <c r="R317" i="43"/>
  <c r="R311" i="43"/>
  <c r="AD308" i="43"/>
  <c r="AF294" i="43"/>
  <c r="AD293" i="43"/>
  <c r="R292" i="43"/>
  <c r="AF290" i="43"/>
  <c r="AF278" i="43"/>
  <c r="AI274" i="43"/>
  <c r="AJ274" i="43" s="1"/>
  <c r="AI270" i="43"/>
  <c r="AJ270" i="43" s="1"/>
  <c r="AF266" i="43"/>
  <c r="AF262" i="43"/>
  <c r="AI258" i="43"/>
  <c r="AJ258" i="43" s="1"/>
  <c r="AI254" i="43"/>
  <c r="AJ254" i="43" s="1"/>
  <c r="AF250" i="43"/>
  <c r="AD235" i="43"/>
  <c r="Z234" i="43"/>
  <c r="H229" i="43"/>
  <c r="F219" i="43"/>
  <c r="R213" i="43"/>
  <c r="AI213" i="43"/>
  <c r="AJ213" i="43" s="1"/>
  <c r="AI212" i="43"/>
  <c r="AJ212" i="43" s="1"/>
  <c r="N211" i="43"/>
  <c r="AL211" i="43"/>
  <c r="L210" i="43"/>
  <c r="J209" i="43"/>
  <c r="H209" i="43"/>
  <c r="P209" i="43"/>
  <c r="AF197" i="43"/>
  <c r="AI196" i="43"/>
  <c r="AF174" i="43"/>
  <c r="F174" i="43"/>
  <c r="V172" i="43"/>
  <c r="Z172" i="43"/>
  <c r="AI171" i="43"/>
  <c r="AJ171" i="43" s="1"/>
  <c r="R171" i="43"/>
  <c r="AD168" i="43"/>
  <c r="T158" i="43"/>
  <c r="V158" i="43"/>
  <c r="X158" i="43"/>
  <c r="P157" i="43"/>
  <c r="H157" i="43"/>
  <c r="AH157" i="43"/>
  <c r="J157" i="43"/>
  <c r="L157" i="43"/>
  <c r="AL157" i="43"/>
  <c r="N157" i="43"/>
  <c r="P151" i="43"/>
  <c r="AJ139" i="43"/>
  <c r="N139" i="43"/>
  <c r="V131" i="43"/>
  <c r="X131" i="43"/>
  <c r="Z131" i="43"/>
  <c r="AB131" i="43"/>
  <c r="AD119" i="43"/>
  <c r="AF119" i="43"/>
  <c r="T107" i="43"/>
  <c r="V107" i="43"/>
  <c r="AB107" i="43"/>
  <c r="AF107" i="43"/>
  <c r="H74" i="43"/>
  <c r="F74" i="43"/>
  <c r="AH74" i="43"/>
  <c r="N74" i="43"/>
  <c r="P74" i="43"/>
  <c r="Z11" i="43"/>
  <c r="V11" i="43"/>
  <c r="AF11" i="43"/>
  <c r="N10" i="43"/>
  <c r="F10" i="43"/>
  <c r="AH10" i="43"/>
  <c r="J10" i="43"/>
  <c r="L10" i="43"/>
  <c r="AF352" i="43"/>
  <c r="AI351" i="43"/>
  <c r="AJ351" i="43" s="1"/>
  <c r="AD350" i="43"/>
  <c r="AI336" i="43"/>
  <c r="AJ336" i="43" s="1"/>
  <c r="T335" i="43"/>
  <c r="AD320" i="43"/>
  <c r="T318" i="43"/>
  <c r="R303" i="43"/>
  <c r="R300" i="43"/>
  <c r="AD289" i="43"/>
  <c r="R288" i="43"/>
  <c r="H282" i="43"/>
  <c r="AI278" i="43"/>
  <c r="AJ278" i="43" s="1"/>
  <c r="R273" i="43"/>
  <c r="AI266" i="43"/>
  <c r="AJ266" i="43" s="1"/>
  <c r="AI262" i="43"/>
  <c r="AJ262" i="43" s="1"/>
  <c r="R257" i="43"/>
  <c r="AI250" i="43"/>
  <c r="AJ250" i="43" s="1"/>
  <c r="T234" i="43"/>
  <c r="AF224" i="43"/>
  <c r="R222" i="43"/>
  <c r="H218" i="43"/>
  <c r="J218" i="43"/>
  <c r="AL210" i="43"/>
  <c r="R191" i="43"/>
  <c r="R187" i="43"/>
  <c r="AB179" i="43"/>
  <c r="N179" i="43"/>
  <c r="L179" i="43"/>
  <c r="R176" i="43"/>
  <c r="AB172" i="43"/>
  <c r="T152" i="43"/>
  <c r="X152" i="43"/>
  <c r="V151" i="43"/>
  <c r="Z151" i="43"/>
  <c r="AB151" i="43"/>
  <c r="H147" i="43"/>
  <c r="F147" i="43"/>
  <c r="J147" i="43"/>
  <c r="L147" i="43"/>
  <c r="X133" i="43"/>
  <c r="T133" i="43"/>
  <c r="V133" i="43"/>
  <c r="AB133" i="43"/>
  <c r="F131" i="43"/>
  <c r="H131" i="43"/>
  <c r="J131" i="43"/>
  <c r="L131" i="43"/>
  <c r="N131" i="43"/>
  <c r="F65" i="43"/>
  <c r="AH65" i="43"/>
  <c r="T22" i="43"/>
  <c r="AC22" i="43"/>
  <c r="AD133" i="43"/>
  <c r="AD131" i="43"/>
  <c r="AL117" i="43"/>
  <c r="P117" i="43"/>
  <c r="AL113" i="43"/>
  <c r="P113" i="43"/>
  <c r="AL111" i="43"/>
  <c r="L111" i="43"/>
  <c r="V108" i="43"/>
  <c r="AH94" i="43"/>
  <c r="N94" i="43"/>
  <c r="AI93" i="43"/>
  <c r="AJ93" i="43" s="1"/>
  <c r="AL90" i="43"/>
  <c r="P90" i="43"/>
  <c r="V78" i="43"/>
  <c r="AD76" i="43"/>
  <c r="N76" i="43"/>
  <c r="V74" i="43"/>
  <c r="V71" i="43"/>
  <c r="AB65" i="43"/>
  <c r="T63" i="43"/>
  <c r="V54" i="43"/>
  <c r="AB47" i="43"/>
  <c r="AB37" i="43"/>
  <c r="Q32" i="43"/>
  <c r="Z31" i="43"/>
  <c r="T30" i="43"/>
  <c r="AC25" i="43"/>
  <c r="AD25" i="43" s="1"/>
  <c r="AC23" i="43"/>
  <c r="AL18" i="43"/>
  <c r="Q18" i="43"/>
  <c r="L15" i="43"/>
  <c r="L11" i="43"/>
  <c r="R210" i="43"/>
  <c r="L195" i="43"/>
  <c r="E38" i="43"/>
  <c r="AB155" i="43"/>
  <c r="J155" i="43"/>
  <c r="AB154" i="43"/>
  <c r="H154" i="43"/>
  <c r="H146" i="43"/>
  <c r="AI135" i="43"/>
  <c r="AJ135" i="43" s="1"/>
  <c r="AI134" i="43"/>
  <c r="AJ134" i="43" s="1"/>
  <c r="R119" i="43"/>
  <c r="AH117" i="43"/>
  <c r="N117" i="43"/>
  <c r="AB116" i="43"/>
  <c r="P115" i="43"/>
  <c r="AD114" i="43"/>
  <c r="AH113" i="43"/>
  <c r="N113" i="43"/>
  <c r="AB112" i="43"/>
  <c r="AI111" i="43"/>
  <c r="AJ111" i="43" s="1"/>
  <c r="J111" i="43"/>
  <c r="AI110" i="43"/>
  <c r="T109" i="43"/>
  <c r="R108" i="43"/>
  <c r="AH107" i="43"/>
  <c r="P107" i="43"/>
  <c r="AB105" i="43"/>
  <c r="F105" i="43"/>
  <c r="Z104" i="43"/>
  <c r="N102" i="43"/>
  <c r="H101" i="43"/>
  <c r="AF100" i="43"/>
  <c r="AD98" i="43"/>
  <c r="H97" i="43"/>
  <c r="L94" i="43"/>
  <c r="H93" i="43"/>
  <c r="AH90" i="43"/>
  <c r="N90" i="43"/>
  <c r="H89" i="43"/>
  <c r="T78" i="43"/>
  <c r="AB76" i="43"/>
  <c r="L76" i="43"/>
  <c r="AD73" i="43"/>
  <c r="F72" i="43"/>
  <c r="AH70" i="43"/>
  <c r="F70" i="43"/>
  <c r="Z68" i="43"/>
  <c r="N67" i="43"/>
  <c r="Z65" i="43"/>
  <c r="AH64" i="43"/>
  <c r="AI63" i="43"/>
  <c r="AJ63" i="43" s="1"/>
  <c r="R63" i="43"/>
  <c r="AJ62" i="43"/>
  <c r="AB60" i="43"/>
  <c r="AB58" i="43"/>
  <c r="AB56" i="43"/>
  <c r="T54" i="43"/>
  <c r="AI53" i="43"/>
  <c r="AJ53" i="43" s="1"/>
  <c r="AD50" i="43"/>
  <c r="X38" i="43"/>
  <c r="Z37" i="43"/>
  <c r="AB35" i="43"/>
  <c r="AH34" i="43"/>
  <c r="X31" i="43"/>
  <c r="Q28" i="43"/>
  <c r="V23" i="43"/>
  <c r="F20" i="43"/>
  <c r="X19" i="43"/>
  <c r="Q19" i="43"/>
  <c r="AH18" i="43"/>
  <c r="P17" i="43"/>
  <c r="AH15" i="43"/>
  <c r="J15" i="43"/>
  <c r="R15" i="43" s="1"/>
  <c r="Z12" i="43"/>
  <c r="J11" i="43"/>
  <c r="V10" i="43"/>
  <c r="Z9" i="43"/>
  <c r="T6" i="43"/>
  <c r="J6" i="43"/>
  <c r="R168" i="43"/>
  <c r="AF160" i="43"/>
  <c r="AD151" i="43"/>
  <c r="AI130" i="43"/>
  <c r="R128" i="43"/>
  <c r="L117" i="43"/>
  <c r="Z116" i="43"/>
  <c r="AL115" i="43"/>
  <c r="N115" i="43"/>
  <c r="L113" i="43"/>
  <c r="Z112" i="43"/>
  <c r="AH111" i="43"/>
  <c r="H111" i="43"/>
  <c r="AL108" i="43"/>
  <c r="L108" i="43"/>
  <c r="N107" i="43"/>
  <c r="X104" i="43"/>
  <c r="AI103" i="43"/>
  <c r="AJ103" i="43" s="1"/>
  <c r="H94" i="43"/>
  <c r="L90" i="43"/>
  <c r="R78" i="43"/>
  <c r="Z76" i="43"/>
  <c r="J76" i="43"/>
  <c r="R74" i="43"/>
  <c r="AB73" i="43"/>
  <c r="AF70" i="43"/>
  <c r="J67" i="43"/>
  <c r="X65" i="43"/>
  <c r="AH62" i="43"/>
  <c r="Z60" i="43"/>
  <c r="Z59" i="43"/>
  <c r="X58" i="43"/>
  <c r="AF57" i="43"/>
  <c r="Z56" i="43"/>
  <c r="Z55" i="43"/>
  <c r="P54" i="43"/>
  <c r="T53" i="43"/>
  <c r="V31" i="43"/>
  <c r="AC30" i="43"/>
  <c r="AD30" i="43" s="1"/>
  <c r="F29" i="43"/>
  <c r="V28" i="43"/>
  <c r="X22" i="43"/>
  <c r="T15" i="43"/>
  <c r="AC12" i="43"/>
  <c r="AD12" i="43" s="1"/>
  <c r="F8" i="43"/>
  <c r="Q7" i="43"/>
  <c r="AI159" i="43"/>
  <c r="AJ159" i="43" s="1"/>
  <c r="X154" i="43"/>
  <c r="AI132" i="43"/>
  <c r="AJ128" i="43"/>
  <c r="F117" i="43"/>
  <c r="X116" i="43"/>
  <c r="L115" i="43"/>
  <c r="R114" i="43"/>
  <c r="F113" i="43"/>
  <c r="X112" i="43"/>
  <c r="AD108" i="43"/>
  <c r="J108" i="43"/>
  <c r="AD107" i="43"/>
  <c r="L107" i="43"/>
  <c r="V104" i="43"/>
  <c r="AH103" i="43"/>
  <c r="Z101" i="43"/>
  <c r="P100" i="43"/>
  <c r="AD99" i="43"/>
  <c r="Z97" i="43"/>
  <c r="P96" i="43"/>
  <c r="AD95" i="43"/>
  <c r="F94" i="43"/>
  <c r="Z93" i="43"/>
  <c r="P92" i="43"/>
  <c r="AD91" i="43"/>
  <c r="F90" i="43"/>
  <c r="Z89" i="43"/>
  <c r="P88" i="43"/>
  <c r="AI79" i="43"/>
  <c r="X76" i="43"/>
  <c r="H76" i="43"/>
  <c r="Z73" i="43"/>
  <c r="AI68" i="43"/>
  <c r="AJ68" i="43" s="1"/>
  <c r="V65" i="43"/>
  <c r="V58" i="43"/>
  <c r="H54" i="43"/>
  <c r="AI49" i="43"/>
  <c r="N38" i="43"/>
  <c r="X37" i="43"/>
  <c r="AB34" i="43"/>
  <c r="AB30" i="43"/>
  <c r="AC26" i="43"/>
  <c r="AD26" i="43" s="1"/>
  <c r="Q22" i="43"/>
  <c r="AI22" i="43" s="1"/>
  <c r="AJ22" i="43" s="1"/>
  <c r="P21" i="43"/>
  <c r="AH19" i="43"/>
  <c r="AC16" i="43"/>
  <c r="AD16" i="43" s="1"/>
  <c r="Q16" i="43"/>
  <c r="H15" i="43"/>
  <c r="H12" i="43"/>
  <c r="T11" i="43"/>
  <c r="H11" i="43"/>
  <c r="Q9" i="43"/>
  <c r="AC8" i="43"/>
  <c r="AD8" i="43" s="1"/>
  <c r="N8" i="43"/>
  <c r="P6" i="43"/>
  <c r="AI210" i="43"/>
  <c r="AJ210" i="43" s="1"/>
  <c r="AF208" i="43"/>
  <c r="AI176" i="43"/>
  <c r="AJ176" i="43" s="1"/>
  <c r="AL159" i="43"/>
  <c r="P159" i="43"/>
  <c r="N149" i="43"/>
  <c r="AD132" i="43"/>
  <c r="N128" i="43"/>
  <c r="X120" i="43"/>
  <c r="V116" i="43"/>
  <c r="AH115" i="43"/>
  <c r="V112" i="43"/>
  <c r="AL109" i="43"/>
  <c r="P109" i="43"/>
  <c r="R105" i="43"/>
  <c r="AF103" i="43"/>
  <c r="H103" i="43"/>
  <c r="X101" i="43"/>
  <c r="AL100" i="43"/>
  <c r="T98" i="43"/>
  <c r="X97" i="43"/>
  <c r="AL96" i="43"/>
  <c r="X93" i="43"/>
  <c r="AL92" i="43"/>
  <c r="X89" i="43"/>
  <c r="AL88" i="43"/>
  <c r="Z77" i="43"/>
  <c r="AD71" i="43"/>
  <c r="X66" i="43"/>
  <c r="AB63" i="43"/>
  <c r="T59" i="43"/>
  <c r="T58" i="43"/>
  <c r="R57" i="43"/>
  <c r="T55" i="43"/>
  <c r="AL51" i="43"/>
  <c r="P51" i="43"/>
  <c r="AH50" i="43"/>
  <c r="AI50" i="43"/>
  <c r="AJ50" i="43" s="1"/>
  <c r="AH49" i="43"/>
  <c r="R49" i="43"/>
  <c r="R48" i="43"/>
  <c r="T38" i="43"/>
  <c r="N36" i="43"/>
  <c r="X35" i="43"/>
  <c r="Q35" i="43"/>
  <c r="J34" i="43"/>
  <c r="AH28" i="43"/>
  <c r="V22" i="43"/>
  <c r="N20" i="43"/>
  <c r="AC18" i="43"/>
  <c r="AD18" i="43" s="1"/>
  <c r="Z18" i="43"/>
  <c r="AH16" i="43"/>
  <c r="AB15" i="43"/>
  <c r="P15" i="43"/>
  <c r="AB11" i="43"/>
  <c r="P11" i="43"/>
  <c r="L9" i="43"/>
  <c r="R9" i="43" s="1"/>
  <c r="R98" i="43"/>
  <c r="R66" i="43"/>
  <c r="R65" i="43"/>
  <c r="R59" i="43"/>
  <c r="R55" i="43"/>
  <c r="Q38" i="43"/>
  <c r="AC37" i="43"/>
  <c r="AD37" i="43" s="1"/>
  <c r="AC35" i="43"/>
  <c r="AD35" i="43" s="1"/>
  <c r="Q25" i="43"/>
  <c r="AI25" i="43" s="1"/>
  <c r="AJ25" i="43" s="1"/>
  <c r="AC19" i="43"/>
  <c r="T19" i="43"/>
  <c r="F16" i="43"/>
  <c r="AC7" i="43"/>
  <c r="AH37" i="43"/>
  <c r="X34" i="43"/>
  <c r="X30" i="43"/>
  <c r="AI26" i="43"/>
  <c r="AJ26" i="43" s="1"/>
  <c r="P19" i="43"/>
  <c r="AI11" i="43"/>
  <c r="Z10" i="43"/>
  <c r="AC6" i="43"/>
  <c r="AD6" i="43" s="1"/>
  <c r="AJ330" i="43"/>
  <c r="AD318" i="43"/>
  <c r="AF318" i="43"/>
  <c r="H305" i="43"/>
  <c r="J305" i="43"/>
  <c r="AJ305" i="43"/>
  <c r="N305" i="43"/>
  <c r="P305" i="43"/>
  <c r="H298" i="43"/>
  <c r="J298" i="43"/>
  <c r="AJ298" i="43"/>
  <c r="N298" i="43"/>
  <c r="P298" i="43"/>
  <c r="V232" i="43"/>
  <c r="X232" i="43"/>
  <c r="Z232" i="43"/>
  <c r="AB232" i="43"/>
  <c r="R227" i="43"/>
  <c r="AI227" i="43"/>
  <c r="AJ227" i="43" s="1"/>
  <c r="AD223" i="43"/>
  <c r="T181" i="43"/>
  <c r="V181" i="43"/>
  <c r="X181" i="43"/>
  <c r="Z181" i="43"/>
  <c r="AB181" i="43"/>
  <c r="AD181" i="43"/>
  <c r="AF181" i="43"/>
  <c r="V145" i="43"/>
  <c r="X145" i="43"/>
  <c r="Z145" i="43"/>
  <c r="AB145" i="43"/>
  <c r="AD145" i="43"/>
  <c r="AF145" i="43"/>
  <c r="AD128" i="43"/>
  <c r="T128" i="43"/>
  <c r="V128" i="43"/>
  <c r="AF128" i="43"/>
  <c r="X128" i="43"/>
  <c r="Z128" i="43"/>
  <c r="AB128" i="43"/>
  <c r="R331" i="43"/>
  <c r="P357" i="43"/>
  <c r="P349" i="43"/>
  <c r="AF239" i="43"/>
  <c r="F239" i="43"/>
  <c r="AH239" i="43"/>
  <c r="H239" i="43"/>
  <c r="J239" i="43"/>
  <c r="L239" i="43"/>
  <c r="AL239" i="43"/>
  <c r="N239" i="43"/>
  <c r="R235" i="43"/>
  <c r="AI235" i="43"/>
  <c r="AJ235" i="43" s="1"/>
  <c r="X217" i="43"/>
  <c r="V217" i="43"/>
  <c r="Z217" i="43"/>
  <c r="AB217" i="43"/>
  <c r="AF217" i="43"/>
  <c r="AD215" i="43"/>
  <c r="AF215" i="43"/>
  <c r="AI215" i="43"/>
  <c r="AJ215" i="43" s="1"/>
  <c r="AD23" i="43"/>
  <c r="AF23" i="43"/>
  <c r="Q21" i="43"/>
  <c r="J21" i="43"/>
  <c r="AF331" i="43"/>
  <c r="AL330" i="43"/>
  <c r="V329" i="43"/>
  <c r="X360" i="43"/>
  <c r="AH359" i="43"/>
  <c r="T359" i="43"/>
  <c r="F359" i="43"/>
  <c r="AB357" i="43"/>
  <c r="N357" i="43"/>
  <c r="X356" i="43"/>
  <c r="AH355" i="43"/>
  <c r="T355" i="43"/>
  <c r="F355" i="43"/>
  <c r="AB353" i="43"/>
  <c r="N353" i="43"/>
  <c r="X352" i="43"/>
  <c r="AH351" i="43"/>
  <c r="T351" i="43"/>
  <c r="F351" i="43"/>
  <c r="AB349" i="43"/>
  <c r="N349" i="43"/>
  <c r="X348" i="43"/>
  <c r="AH347" i="43"/>
  <c r="T347" i="43"/>
  <c r="F347" i="43"/>
  <c r="AB345" i="43"/>
  <c r="N345" i="43"/>
  <c r="X344" i="43"/>
  <c r="AH343" i="43"/>
  <c r="F343" i="43"/>
  <c r="P342" i="43"/>
  <c r="X341" i="43"/>
  <c r="AH340" i="43"/>
  <c r="T340" i="43"/>
  <c r="F340" i="43"/>
  <c r="AB338" i="43"/>
  <c r="N338" i="43"/>
  <c r="X337" i="43"/>
  <c r="AH336" i="43"/>
  <c r="T336" i="43"/>
  <c r="F336" i="43"/>
  <c r="AB334" i="43"/>
  <c r="N334" i="43"/>
  <c r="X333" i="43"/>
  <c r="AH332" i="43"/>
  <c r="T332" i="43"/>
  <c r="F332" i="43"/>
  <c r="P331" i="43"/>
  <c r="T329" i="43"/>
  <c r="T319" i="43"/>
  <c r="V319" i="43"/>
  <c r="AF317" i="43"/>
  <c r="H316" i="43"/>
  <c r="AH313" i="43"/>
  <c r="AD310" i="43"/>
  <c r="AF310" i="43"/>
  <c r="AH309" i="43"/>
  <c r="L309" i="43"/>
  <c r="AF308" i="43"/>
  <c r="F308" i="43"/>
  <c r="AH308" i="43"/>
  <c r="J308" i="43"/>
  <c r="L308" i="43"/>
  <c r="AL308" i="43"/>
  <c r="T305" i="43"/>
  <c r="N304" i="43"/>
  <c r="N303" i="43"/>
  <c r="N302" i="43"/>
  <c r="AF301" i="43"/>
  <c r="F301" i="43"/>
  <c r="AH301" i="43"/>
  <c r="J301" i="43"/>
  <c r="L301" i="43"/>
  <c r="AL301" i="43"/>
  <c r="T298" i="43"/>
  <c r="N297" i="43"/>
  <c r="AD296" i="43"/>
  <c r="T296" i="43"/>
  <c r="V296" i="43"/>
  <c r="L290" i="43"/>
  <c r="AJ288" i="43"/>
  <c r="R279" i="43"/>
  <c r="R263" i="43"/>
  <c r="V240" i="43"/>
  <c r="X240" i="43"/>
  <c r="Z240" i="43"/>
  <c r="AB240" i="43"/>
  <c r="AI218" i="43"/>
  <c r="AJ218" i="43" s="1"/>
  <c r="AD198" i="43"/>
  <c r="AF198" i="43"/>
  <c r="AI198" i="43"/>
  <c r="AJ198" i="43" s="1"/>
  <c r="AD191" i="43"/>
  <c r="T191" i="43"/>
  <c r="V191" i="43"/>
  <c r="AF191" i="43"/>
  <c r="X191" i="43"/>
  <c r="Z191" i="43"/>
  <c r="AI185" i="43"/>
  <c r="AJ185" i="43" s="1"/>
  <c r="R185" i="43"/>
  <c r="F38" i="43"/>
  <c r="AF354" i="43"/>
  <c r="AF339" i="43"/>
  <c r="AD314" i="43"/>
  <c r="AF314" i="43"/>
  <c r="AI297" i="43"/>
  <c r="AI360" i="43"/>
  <c r="AJ360" i="43" s="1"/>
  <c r="V360" i="43"/>
  <c r="AF359" i="43"/>
  <c r="AL357" i="43"/>
  <c r="Z357" i="43"/>
  <c r="L357" i="43"/>
  <c r="AI356" i="43"/>
  <c r="AJ356" i="43" s="1"/>
  <c r="V356" i="43"/>
  <c r="AF355" i="43"/>
  <c r="AL353" i="43"/>
  <c r="Z353" i="43"/>
  <c r="L353" i="43"/>
  <c r="AI352" i="43"/>
  <c r="AJ352" i="43" s="1"/>
  <c r="V352" i="43"/>
  <c r="AF351" i="43"/>
  <c r="AL349" i="43"/>
  <c r="Z349" i="43"/>
  <c r="L349" i="43"/>
  <c r="AI348" i="43"/>
  <c r="AJ348" i="43" s="1"/>
  <c r="V348" i="43"/>
  <c r="AF347" i="43"/>
  <c r="AL345" i="43"/>
  <c r="Z345" i="43"/>
  <c r="L345" i="43"/>
  <c r="AI344" i="43"/>
  <c r="AJ344" i="43" s="1"/>
  <c r="V344" i="43"/>
  <c r="AF343" i="43"/>
  <c r="N342" i="43"/>
  <c r="AI341" i="43"/>
  <c r="AJ341" i="43" s="1"/>
  <c r="V341" i="43"/>
  <c r="AF340" i="43"/>
  <c r="AL338" i="43"/>
  <c r="Z338" i="43"/>
  <c r="L338" i="43"/>
  <c r="AI337" i="43"/>
  <c r="AJ337" i="43" s="1"/>
  <c r="V337" i="43"/>
  <c r="AF336" i="43"/>
  <c r="AL334" i="43"/>
  <c r="Z334" i="43"/>
  <c r="L334" i="43"/>
  <c r="AI333" i="43"/>
  <c r="AJ333" i="43" s="1"/>
  <c r="V333" i="43"/>
  <c r="AF332" i="43"/>
  <c r="N331" i="43"/>
  <c r="AI330" i="43"/>
  <c r="R330" i="43"/>
  <c r="P319" i="43"/>
  <c r="F319" i="43"/>
  <c r="AH319" i="43"/>
  <c r="H319" i="43"/>
  <c r="T315" i="43"/>
  <c r="V315" i="43"/>
  <c r="AF313" i="43"/>
  <c r="R305" i="43"/>
  <c r="L303" i="43"/>
  <c r="H302" i="43"/>
  <c r="R298" i="43"/>
  <c r="R294" i="43"/>
  <c r="AF293" i="43"/>
  <c r="T290" i="43"/>
  <c r="V290" i="43"/>
  <c r="X290" i="43"/>
  <c r="AB290" i="43"/>
  <c r="R269" i="43"/>
  <c r="R253" i="43"/>
  <c r="V228" i="43"/>
  <c r="X228" i="43"/>
  <c r="Z228" i="43"/>
  <c r="AB228" i="43"/>
  <c r="AF227" i="43"/>
  <c r="F227" i="43"/>
  <c r="AH227" i="43"/>
  <c r="H227" i="43"/>
  <c r="J227" i="43"/>
  <c r="L227" i="43"/>
  <c r="AL227" i="43"/>
  <c r="N227" i="43"/>
  <c r="J182" i="43"/>
  <c r="AJ182" i="43"/>
  <c r="L182" i="43"/>
  <c r="AL182" i="43"/>
  <c r="N182" i="43"/>
  <c r="P182" i="43"/>
  <c r="H182" i="43"/>
  <c r="R182" i="43"/>
  <c r="AF182" i="43"/>
  <c r="AH182" i="43"/>
  <c r="AD148" i="43"/>
  <c r="P353" i="43"/>
  <c r="P345" i="43"/>
  <c r="AF335" i="43"/>
  <c r="N330" i="43"/>
  <c r="AF330" i="43"/>
  <c r="F330" i="43"/>
  <c r="AH330" i="43"/>
  <c r="AI304" i="43"/>
  <c r="AB358" i="43"/>
  <c r="AJ357" i="43"/>
  <c r="X357" i="43"/>
  <c r="J357" i="43"/>
  <c r="AB354" i="43"/>
  <c r="X353" i="43"/>
  <c r="J353" i="43"/>
  <c r="AB350" i="43"/>
  <c r="X349" i="43"/>
  <c r="J349" i="43"/>
  <c r="AB346" i="43"/>
  <c r="X345" i="43"/>
  <c r="J345" i="43"/>
  <c r="AL342" i="43"/>
  <c r="L342" i="43"/>
  <c r="AB339" i="43"/>
  <c r="X338" i="43"/>
  <c r="J338" i="43"/>
  <c r="AB335" i="43"/>
  <c r="X334" i="43"/>
  <c r="J334" i="43"/>
  <c r="AB331" i="43"/>
  <c r="L331" i="43"/>
  <c r="P330" i="43"/>
  <c r="AI328" i="43"/>
  <c r="AJ328" i="43" s="1"/>
  <c r="P328" i="43"/>
  <c r="AF320" i="43"/>
  <c r="J320" i="43"/>
  <c r="AJ320" i="43"/>
  <c r="L320" i="43"/>
  <c r="AL320" i="43"/>
  <c r="P315" i="43"/>
  <c r="F315" i="43"/>
  <c r="AH315" i="43"/>
  <c r="H315" i="43"/>
  <c r="T311" i="43"/>
  <c r="V311" i="43"/>
  <c r="V309" i="43"/>
  <c r="X309" i="43"/>
  <c r="AB309" i="43"/>
  <c r="AL305" i="43"/>
  <c r="AL298" i="43"/>
  <c r="AD291" i="43"/>
  <c r="AF291" i="43"/>
  <c r="F290" i="43"/>
  <c r="AH290" i="43"/>
  <c r="H290" i="43"/>
  <c r="J290" i="43"/>
  <c r="AJ290" i="43"/>
  <c r="N290" i="43"/>
  <c r="P290" i="43"/>
  <c r="R275" i="43"/>
  <c r="R259" i="43"/>
  <c r="L282" i="43"/>
  <c r="AD236" i="43"/>
  <c r="AF235" i="43"/>
  <c r="F235" i="43"/>
  <c r="AH235" i="43"/>
  <c r="H235" i="43"/>
  <c r="J235" i="43"/>
  <c r="L235" i="43"/>
  <c r="AL235" i="43"/>
  <c r="N235" i="43"/>
  <c r="R231" i="43"/>
  <c r="AI231" i="43"/>
  <c r="AJ231" i="43" s="1"/>
  <c r="R220" i="43"/>
  <c r="AI220" i="43"/>
  <c r="AD216" i="43"/>
  <c r="AI216" i="43"/>
  <c r="AJ216" i="43" s="1"/>
  <c r="AF173" i="43"/>
  <c r="F173" i="43"/>
  <c r="AH173" i="43"/>
  <c r="H173" i="43"/>
  <c r="J173" i="43"/>
  <c r="L173" i="43"/>
  <c r="AL173" i="43"/>
  <c r="N173" i="43"/>
  <c r="P173" i="43"/>
  <c r="T140" i="43"/>
  <c r="V140" i="43"/>
  <c r="AF140" i="43"/>
  <c r="X140" i="43"/>
  <c r="Z140" i="43"/>
  <c r="AB140" i="43"/>
  <c r="Z358" i="43"/>
  <c r="H357" i="43"/>
  <c r="H345" i="43"/>
  <c r="AI338" i="43"/>
  <c r="AJ338" i="43" s="1"/>
  <c r="H338" i="43"/>
  <c r="Z335" i="43"/>
  <c r="AL331" i="43"/>
  <c r="J331" i="43"/>
  <c r="V317" i="43"/>
  <c r="AB317" i="43"/>
  <c r="AH305" i="43"/>
  <c r="AF304" i="43"/>
  <c r="F304" i="43"/>
  <c r="AH304" i="43"/>
  <c r="J304" i="43"/>
  <c r="AJ304" i="43"/>
  <c r="L304" i="43"/>
  <c r="AL304" i="43"/>
  <c r="P303" i="43"/>
  <c r="F303" i="43"/>
  <c r="AH303" i="43"/>
  <c r="H303" i="43"/>
  <c r="J302" i="43"/>
  <c r="AJ302" i="43"/>
  <c r="L302" i="43"/>
  <c r="AL302" i="43"/>
  <c r="P302" i="43"/>
  <c r="AH298" i="43"/>
  <c r="AF297" i="43"/>
  <c r="F297" i="43"/>
  <c r="AH297" i="43"/>
  <c r="J297" i="43"/>
  <c r="L297" i="43"/>
  <c r="AL297" i="43"/>
  <c r="V236" i="43"/>
  <c r="X236" i="43"/>
  <c r="Z236" i="43"/>
  <c r="AB236" i="43"/>
  <c r="V189" i="43"/>
  <c r="X189" i="43"/>
  <c r="AB189" i="43"/>
  <c r="T189" i="43"/>
  <c r="Z189" i="43"/>
  <c r="F328" i="43"/>
  <c r="AH328" i="43"/>
  <c r="L328" i="43"/>
  <c r="AL328" i="43"/>
  <c r="N328" i="43"/>
  <c r="AF346" i="43"/>
  <c r="P338" i="43"/>
  <c r="X329" i="43"/>
  <c r="AD329" i="43"/>
  <c r="AI357" i="43"/>
  <c r="Z350" i="43"/>
  <c r="AI349" i="43"/>
  <c r="AJ349" i="43" s="1"/>
  <c r="H349" i="43"/>
  <c r="Z346" i="43"/>
  <c r="AJ342" i="43"/>
  <c r="L330" i="43"/>
  <c r="AF328" i="43"/>
  <c r="Z317" i="43"/>
  <c r="AF316" i="43"/>
  <c r="J316" i="43"/>
  <c r="AJ316" i="43"/>
  <c r="L316" i="43"/>
  <c r="AL316" i="43"/>
  <c r="L298" i="43"/>
  <c r="X358" i="43"/>
  <c r="AH357" i="43"/>
  <c r="F357" i="43"/>
  <c r="X354" i="43"/>
  <c r="AH353" i="43"/>
  <c r="F353" i="43"/>
  <c r="X350" i="43"/>
  <c r="AH349" i="43"/>
  <c r="F349" i="43"/>
  <c r="X346" i="43"/>
  <c r="AH345" i="43"/>
  <c r="F345" i="43"/>
  <c r="H342" i="43"/>
  <c r="X339" i="43"/>
  <c r="AH338" i="43"/>
  <c r="F338" i="43"/>
  <c r="X335" i="43"/>
  <c r="AH334" i="43"/>
  <c r="F334" i="43"/>
  <c r="AJ331" i="43"/>
  <c r="X331" i="43"/>
  <c r="F331" i="43"/>
  <c r="J330" i="43"/>
  <c r="H328" i="43"/>
  <c r="R320" i="43"/>
  <c r="AJ319" i="43"/>
  <c r="AI318" i="43"/>
  <c r="AJ318" i="43" s="1"/>
  <c r="X317" i="43"/>
  <c r="H317" i="43"/>
  <c r="N317" i="43"/>
  <c r="P317" i="43"/>
  <c r="AL315" i="43"/>
  <c r="R315" i="43"/>
  <c r="V313" i="43"/>
  <c r="AB313" i="43"/>
  <c r="AF312" i="43"/>
  <c r="J312" i="43"/>
  <c r="AJ312" i="43"/>
  <c r="L312" i="43"/>
  <c r="AL312" i="43"/>
  <c r="X311" i="43"/>
  <c r="Z309" i="43"/>
  <c r="AI308" i="43"/>
  <c r="AJ308" i="43" s="1"/>
  <c r="F305" i="43"/>
  <c r="AL303" i="43"/>
  <c r="AI301" i="43"/>
  <c r="AJ301" i="43" s="1"/>
  <c r="P301" i="43"/>
  <c r="F298" i="43"/>
  <c r="T294" i="43"/>
  <c r="V294" i="43"/>
  <c r="X294" i="43"/>
  <c r="AB294" i="43"/>
  <c r="R271" i="43"/>
  <c r="R255" i="43"/>
  <c r="AI249" i="43"/>
  <c r="R239" i="43"/>
  <c r="AI239" i="43"/>
  <c r="AJ239" i="43" s="1"/>
  <c r="AF232" i="43"/>
  <c r="V224" i="43"/>
  <c r="X224" i="43"/>
  <c r="Z224" i="43"/>
  <c r="AB224" i="43"/>
  <c r="AD221" i="43"/>
  <c r="AD211" i="43"/>
  <c r="AI211" i="43"/>
  <c r="AJ211" i="43" s="1"/>
  <c r="R200" i="43"/>
  <c r="AI200" i="43"/>
  <c r="AJ200" i="43" s="1"/>
  <c r="AF196" i="43"/>
  <c r="F196" i="43"/>
  <c r="AH196" i="43"/>
  <c r="J196" i="43"/>
  <c r="AJ196" i="43"/>
  <c r="L196" i="43"/>
  <c r="AL196" i="43"/>
  <c r="H196" i="43"/>
  <c r="N196" i="43"/>
  <c r="P196" i="43"/>
  <c r="AF189" i="43"/>
  <c r="AF144" i="43"/>
  <c r="F144" i="43"/>
  <c r="AH144" i="43"/>
  <c r="H144" i="43"/>
  <c r="J144" i="43"/>
  <c r="L144" i="43"/>
  <c r="AL144" i="43"/>
  <c r="N144" i="43"/>
  <c r="P144" i="43"/>
  <c r="P334" i="43"/>
  <c r="Z354" i="43"/>
  <c r="AI353" i="43"/>
  <c r="AJ353" i="43" s="1"/>
  <c r="H353" i="43"/>
  <c r="AI345" i="43"/>
  <c r="AJ345" i="43" s="1"/>
  <c r="J342" i="43"/>
  <c r="Z339" i="43"/>
  <c r="AI334" i="43"/>
  <c r="AJ334" i="43" s="1"/>
  <c r="H334" i="43"/>
  <c r="H309" i="43"/>
  <c r="J309" i="43"/>
  <c r="AJ309" i="43"/>
  <c r="N309" i="43"/>
  <c r="P309" i="43"/>
  <c r="AD306" i="43"/>
  <c r="AF306" i="43"/>
  <c r="L305" i="43"/>
  <c r="AD299" i="43"/>
  <c r="AF299" i="43"/>
  <c r="AH342" i="43"/>
  <c r="H330" i="43"/>
  <c r="AB329" i="43"/>
  <c r="T328" i="43"/>
  <c r="Z328" i="43"/>
  <c r="AB328" i="43"/>
  <c r="T317" i="43"/>
  <c r="R316" i="43"/>
  <c r="AJ315" i="43"/>
  <c r="AI314" i="43"/>
  <c r="AJ314" i="43" s="1"/>
  <c r="H313" i="43"/>
  <c r="N313" i="43"/>
  <c r="P313" i="43"/>
  <c r="T309" i="43"/>
  <c r="AD307" i="43"/>
  <c r="T307" i="43"/>
  <c r="V307" i="43"/>
  <c r="V305" i="43"/>
  <c r="X305" i="43"/>
  <c r="AB305" i="43"/>
  <c r="AJ303" i="43"/>
  <c r="AH302" i="43"/>
  <c r="AD300" i="43"/>
  <c r="T300" i="43"/>
  <c r="V300" i="43"/>
  <c r="V298" i="43"/>
  <c r="X298" i="43"/>
  <c r="AB298" i="43"/>
  <c r="AD295" i="43"/>
  <c r="AF295" i="43"/>
  <c r="F294" i="43"/>
  <c r="AH294" i="43"/>
  <c r="H294" i="43"/>
  <c r="J294" i="43"/>
  <c r="AJ294" i="43"/>
  <c r="N294" i="43"/>
  <c r="P294" i="43"/>
  <c r="AB292" i="43"/>
  <c r="AD292" i="43"/>
  <c r="T292" i="43"/>
  <c r="V292" i="43"/>
  <c r="R277" i="43"/>
  <c r="R261" i="43"/>
  <c r="P239" i="43"/>
  <c r="AD232" i="43"/>
  <c r="AF231" i="43"/>
  <c r="F231" i="43"/>
  <c r="AH231" i="43"/>
  <c r="H231" i="43"/>
  <c r="J231" i="43"/>
  <c r="L231" i="43"/>
  <c r="AL231" i="43"/>
  <c r="N231" i="43"/>
  <c r="R223" i="43"/>
  <c r="AI223" i="43"/>
  <c r="AJ223" i="43" s="1"/>
  <c r="V221" i="43"/>
  <c r="X221" i="43"/>
  <c r="Z221" i="43"/>
  <c r="AB221" i="43"/>
  <c r="AF220" i="43"/>
  <c r="F220" i="43"/>
  <c r="AH220" i="43"/>
  <c r="H220" i="43"/>
  <c r="J220" i="43"/>
  <c r="AJ220" i="43"/>
  <c r="L220" i="43"/>
  <c r="AL220" i="43"/>
  <c r="N220" i="43"/>
  <c r="H311" i="43"/>
  <c r="H307" i="43"/>
  <c r="H300" i="43"/>
  <c r="H296" i="43"/>
  <c r="AL293" i="43"/>
  <c r="L293" i="43"/>
  <c r="H292" i="43"/>
  <c r="AL289" i="43"/>
  <c r="L289" i="43"/>
  <c r="V288" i="43"/>
  <c r="H288" i="43"/>
  <c r="AB239" i="43"/>
  <c r="X238" i="43"/>
  <c r="AH237" i="43"/>
  <c r="T237" i="43"/>
  <c r="F237" i="43"/>
  <c r="AB235" i="43"/>
  <c r="X234" i="43"/>
  <c r="AH233" i="43"/>
  <c r="T233" i="43"/>
  <c r="F233" i="43"/>
  <c r="AB231" i="43"/>
  <c r="X230" i="43"/>
  <c r="AH229" i="43"/>
  <c r="T229" i="43"/>
  <c r="F229" i="43"/>
  <c r="AB227" i="43"/>
  <c r="X226" i="43"/>
  <c r="AH225" i="43"/>
  <c r="T225" i="43"/>
  <c r="F225" i="43"/>
  <c r="N223" i="43"/>
  <c r="H222" i="43"/>
  <c r="AB220" i="43"/>
  <c r="X219" i="43"/>
  <c r="AF218" i="43"/>
  <c r="P218" i="43"/>
  <c r="T216" i="43"/>
  <c r="AB216" i="43"/>
  <c r="Z215" i="43"/>
  <c r="J212" i="43"/>
  <c r="AB211" i="43"/>
  <c r="J210" i="43"/>
  <c r="J208" i="43"/>
  <c r="N200" i="43"/>
  <c r="AD199" i="43"/>
  <c r="T199" i="43"/>
  <c r="V199" i="43"/>
  <c r="V197" i="43"/>
  <c r="X197" i="43"/>
  <c r="AB197" i="43"/>
  <c r="R193" i="43"/>
  <c r="H189" i="43"/>
  <c r="J189" i="43"/>
  <c r="AJ189" i="43"/>
  <c r="N189" i="43"/>
  <c r="P189" i="43"/>
  <c r="R188" i="43"/>
  <c r="AD186" i="43"/>
  <c r="AF186" i="43"/>
  <c r="AF184" i="43"/>
  <c r="F184" i="43"/>
  <c r="AH184" i="43"/>
  <c r="J184" i="43"/>
  <c r="L184" i="43"/>
  <c r="AL184" i="43"/>
  <c r="F181" i="43"/>
  <c r="AH181" i="43"/>
  <c r="H181" i="43"/>
  <c r="J181" i="43"/>
  <c r="AJ181" i="43"/>
  <c r="L181" i="43"/>
  <c r="N181" i="43"/>
  <c r="AL181" i="43"/>
  <c r="AI180" i="43"/>
  <c r="AJ180" i="43" s="1"/>
  <c r="V174" i="43"/>
  <c r="X174" i="43"/>
  <c r="Z174" i="43"/>
  <c r="AB174" i="43"/>
  <c r="AD174" i="43"/>
  <c r="F160" i="43"/>
  <c r="AH160" i="43"/>
  <c r="H160" i="43"/>
  <c r="J160" i="43"/>
  <c r="L160" i="43"/>
  <c r="AL160" i="43"/>
  <c r="V153" i="43"/>
  <c r="X153" i="43"/>
  <c r="Z153" i="43"/>
  <c r="AB153" i="43"/>
  <c r="AD153" i="43"/>
  <c r="AF152" i="43"/>
  <c r="F152" i="43"/>
  <c r="AH152" i="43"/>
  <c r="H152" i="43"/>
  <c r="J152" i="43"/>
  <c r="L152" i="43"/>
  <c r="AL152" i="43"/>
  <c r="N152" i="43"/>
  <c r="R148" i="43"/>
  <c r="AI148" i="43"/>
  <c r="AJ148" i="43" s="1"/>
  <c r="AD140" i="43"/>
  <c r="V96" i="43"/>
  <c r="X96" i="43"/>
  <c r="Z96" i="43"/>
  <c r="AB96" i="43"/>
  <c r="AF96" i="43"/>
  <c r="P329" i="43"/>
  <c r="AH311" i="43"/>
  <c r="F311" i="43"/>
  <c r="AH307" i="43"/>
  <c r="F307" i="43"/>
  <c r="AH300" i="43"/>
  <c r="F300" i="43"/>
  <c r="AH296" i="43"/>
  <c r="F296" i="43"/>
  <c r="AJ293" i="43"/>
  <c r="J293" i="43"/>
  <c r="AH292" i="43"/>
  <c r="F292" i="43"/>
  <c r="AJ289" i="43"/>
  <c r="J289" i="43"/>
  <c r="AH288" i="43"/>
  <c r="T288" i="43"/>
  <c r="F288" i="43"/>
  <c r="AF280" i="43"/>
  <c r="Z239" i="43"/>
  <c r="AI238" i="43"/>
  <c r="AJ238" i="43" s="1"/>
  <c r="AF237" i="43"/>
  <c r="Z235" i="43"/>
  <c r="AI234" i="43"/>
  <c r="AJ234" i="43" s="1"/>
  <c r="AF233" i="43"/>
  <c r="Z231" i="43"/>
  <c r="AI230" i="43"/>
  <c r="AJ230" i="43" s="1"/>
  <c r="AF229" i="43"/>
  <c r="Z227" i="43"/>
  <c r="AI226" i="43"/>
  <c r="AJ226" i="43" s="1"/>
  <c r="AF225" i="43"/>
  <c r="AL223" i="43"/>
  <c r="L223" i="43"/>
  <c r="AH222" i="43"/>
  <c r="F222" i="43"/>
  <c r="Z220" i="43"/>
  <c r="AI219" i="43"/>
  <c r="AJ219" i="43" s="1"/>
  <c r="L218" i="43"/>
  <c r="F216" i="43"/>
  <c r="AH216" i="43"/>
  <c r="N216" i="43"/>
  <c r="V215" i="43"/>
  <c r="H197" i="43"/>
  <c r="J197" i="43"/>
  <c r="AJ197" i="43"/>
  <c r="N197" i="43"/>
  <c r="P197" i="43"/>
  <c r="R196" i="43"/>
  <c r="AD194" i="43"/>
  <c r="AF194" i="43"/>
  <c r="AL193" i="43"/>
  <c r="AI188" i="43"/>
  <c r="P188" i="43"/>
  <c r="V185" i="43"/>
  <c r="X185" i="43"/>
  <c r="AB185" i="43"/>
  <c r="R177" i="43"/>
  <c r="AI177" i="43"/>
  <c r="R172" i="43"/>
  <c r="AI172" i="43"/>
  <c r="AI169" i="43"/>
  <c r="R156" i="43"/>
  <c r="AI156" i="43"/>
  <c r="AJ156" i="43" s="1"/>
  <c r="T153" i="43"/>
  <c r="AF130" i="43"/>
  <c r="T118" i="43"/>
  <c r="V118" i="43"/>
  <c r="Z118" i="43"/>
  <c r="AB118" i="43"/>
  <c r="X118" i="43"/>
  <c r="R116" i="43"/>
  <c r="AI116" i="43"/>
  <c r="AJ116" i="43" s="1"/>
  <c r="L69" i="43"/>
  <c r="AL69" i="43"/>
  <c r="AF69" i="43"/>
  <c r="AJ69" i="43"/>
  <c r="F69" i="43"/>
  <c r="H69" i="43"/>
  <c r="J69" i="43"/>
  <c r="N69" i="43"/>
  <c r="P69" i="43"/>
  <c r="AH69" i="43"/>
  <c r="R64" i="43"/>
  <c r="X239" i="43"/>
  <c r="X235" i="43"/>
  <c r="X231" i="43"/>
  <c r="AD217" i="43"/>
  <c r="N214" i="43"/>
  <c r="AF214" i="43"/>
  <c r="F214" i="43"/>
  <c r="AH214" i="43"/>
  <c r="T212" i="43"/>
  <c r="Z212" i="43"/>
  <c r="AB212" i="43"/>
  <c r="T208" i="43"/>
  <c r="Z208" i="43"/>
  <c r="AB208" i="43"/>
  <c r="L193" i="43"/>
  <c r="AF192" i="43"/>
  <c r="F192" i="43"/>
  <c r="AH192" i="43"/>
  <c r="J192" i="43"/>
  <c r="AJ192" i="43"/>
  <c r="L192" i="43"/>
  <c r="AL192" i="43"/>
  <c r="AD187" i="43"/>
  <c r="T187" i="43"/>
  <c r="V187" i="43"/>
  <c r="H185" i="43"/>
  <c r="J185" i="43"/>
  <c r="N185" i="43"/>
  <c r="P185" i="43"/>
  <c r="T169" i="43"/>
  <c r="V169" i="43"/>
  <c r="X169" i="43"/>
  <c r="Z169" i="43"/>
  <c r="AB169" i="43"/>
  <c r="R141" i="43"/>
  <c r="AI141" i="43"/>
  <c r="AJ141" i="43" s="1"/>
  <c r="N138" i="43"/>
  <c r="P138" i="43"/>
  <c r="AJ138" i="43"/>
  <c r="F138" i="43"/>
  <c r="AL138" i="43"/>
  <c r="H138" i="43"/>
  <c r="J138" i="43"/>
  <c r="L138" i="43"/>
  <c r="H130" i="43"/>
  <c r="J130" i="43"/>
  <c r="AJ130" i="43"/>
  <c r="N130" i="43"/>
  <c r="P130" i="43"/>
  <c r="F130" i="43"/>
  <c r="L130" i="43"/>
  <c r="AH130" i="43"/>
  <c r="AL130" i="43"/>
  <c r="F118" i="43"/>
  <c r="AH118" i="43"/>
  <c r="H118" i="43"/>
  <c r="L118" i="43"/>
  <c r="AL118" i="43"/>
  <c r="N118" i="43"/>
  <c r="J118" i="43"/>
  <c r="AJ118" i="43"/>
  <c r="P118" i="43"/>
  <c r="R118" i="43"/>
  <c r="X111" i="43"/>
  <c r="Z111" i="43"/>
  <c r="V111" i="43"/>
  <c r="AB111" i="43"/>
  <c r="AF111" i="43"/>
  <c r="AI48" i="43"/>
  <c r="AJ48" i="43" s="1"/>
  <c r="AH293" i="43"/>
  <c r="F293" i="43"/>
  <c r="AH289" i="43"/>
  <c r="F289" i="43"/>
  <c r="AD288" i="43"/>
  <c r="V239" i="43"/>
  <c r="AF238" i="43"/>
  <c r="P237" i="43"/>
  <c r="V235" i="43"/>
  <c r="AF234" i="43"/>
  <c r="P233" i="43"/>
  <c r="V231" i="43"/>
  <c r="AF230" i="43"/>
  <c r="P229" i="43"/>
  <c r="V227" i="43"/>
  <c r="AF226" i="43"/>
  <c r="P225" i="43"/>
  <c r="H223" i="43"/>
  <c r="V220" i="43"/>
  <c r="AF219" i="43"/>
  <c r="X212" i="43"/>
  <c r="F212" i="43"/>
  <c r="AH212" i="43"/>
  <c r="L212" i="43"/>
  <c r="AL212" i="43"/>
  <c r="N212" i="43"/>
  <c r="V211" i="43"/>
  <c r="X211" i="43"/>
  <c r="N210" i="43"/>
  <c r="AF210" i="43"/>
  <c r="F210" i="43"/>
  <c r="AH210" i="43"/>
  <c r="X208" i="43"/>
  <c r="F208" i="43"/>
  <c r="AH208" i="43"/>
  <c r="L208" i="43"/>
  <c r="AL208" i="43"/>
  <c r="N208" i="43"/>
  <c r="AF200" i="43"/>
  <c r="F200" i="43"/>
  <c r="AH200" i="43"/>
  <c r="J200" i="43"/>
  <c r="L200" i="43"/>
  <c r="AL200" i="43"/>
  <c r="AD195" i="43"/>
  <c r="T195" i="43"/>
  <c r="V195" i="43"/>
  <c r="AF193" i="43"/>
  <c r="Z187" i="43"/>
  <c r="AI184" i="43"/>
  <c r="AJ184" i="43" s="1"/>
  <c r="AD180" i="43"/>
  <c r="AF180" i="43"/>
  <c r="F169" i="43"/>
  <c r="AH169" i="43"/>
  <c r="H169" i="43"/>
  <c r="J169" i="43"/>
  <c r="AJ169" i="43"/>
  <c r="L169" i="43"/>
  <c r="AL169" i="43"/>
  <c r="N169" i="43"/>
  <c r="P169" i="43"/>
  <c r="F168" i="43"/>
  <c r="AH168" i="43"/>
  <c r="H168" i="43"/>
  <c r="J168" i="43"/>
  <c r="L168" i="43"/>
  <c r="AL168" i="43"/>
  <c r="V149" i="43"/>
  <c r="X149" i="43"/>
  <c r="Z149" i="43"/>
  <c r="AB149" i="43"/>
  <c r="AD149" i="43"/>
  <c r="AF148" i="43"/>
  <c r="F148" i="43"/>
  <c r="AH148" i="43"/>
  <c r="H148" i="43"/>
  <c r="J148" i="43"/>
  <c r="L148" i="43"/>
  <c r="AL148" i="43"/>
  <c r="N148" i="43"/>
  <c r="R144" i="43"/>
  <c r="AI144" i="43"/>
  <c r="AJ144" i="43" s="1"/>
  <c r="AH138" i="43"/>
  <c r="J137" i="43"/>
  <c r="AJ137" i="43"/>
  <c r="L137" i="43"/>
  <c r="AL137" i="43"/>
  <c r="F137" i="43"/>
  <c r="H137" i="43"/>
  <c r="N137" i="43"/>
  <c r="P137" i="43"/>
  <c r="AH137" i="43"/>
  <c r="P132" i="43"/>
  <c r="F132" i="43"/>
  <c r="AH132" i="43"/>
  <c r="H132" i="43"/>
  <c r="J132" i="43"/>
  <c r="L132" i="43"/>
  <c r="N132" i="43"/>
  <c r="AF132" i="43"/>
  <c r="AJ132" i="43"/>
  <c r="R132" i="43"/>
  <c r="AL132" i="43"/>
  <c r="AF106" i="43"/>
  <c r="R91" i="43"/>
  <c r="AI91" i="43"/>
  <c r="AJ91" i="43" s="1"/>
  <c r="AI70" i="43"/>
  <c r="AJ70" i="43" s="1"/>
  <c r="R70" i="43"/>
  <c r="AJ240" i="43"/>
  <c r="AJ236" i="43"/>
  <c r="AJ232" i="43"/>
  <c r="AJ228" i="43"/>
  <c r="N225" i="43"/>
  <c r="AJ224" i="43"/>
  <c r="AH223" i="43"/>
  <c r="P222" i="43"/>
  <c r="AJ221" i="43"/>
  <c r="AB218" i="43"/>
  <c r="T218" i="43"/>
  <c r="AF216" i="43"/>
  <c r="P216" i="43"/>
  <c r="AL214" i="43"/>
  <c r="R214" i="43"/>
  <c r="V212" i="43"/>
  <c r="V208" i="43"/>
  <c r="R197" i="43"/>
  <c r="Z195" i="43"/>
  <c r="V193" i="43"/>
  <c r="X193" i="43"/>
  <c r="AB193" i="43"/>
  <c r="AL189" i="43"/>
  <c r="X187" i="43"/>
  <c r="T185" i="43"/>
  <c r="P184" i="43"/>
  <c r="R181" i="43"/>
  <c r="AF177" i="43"/>
  <c r="F177" i="43"/>
  <c r="AH177" i="43"/>
  <c r="H177" i="43"/>
  <c r="J177" i="43"/>
  <c r="AJ177" i="43"/>
  <c r="L177" i="43"/>
  <c r="AL177" i="43"/>
  <c r="N177" i="43"/>
  <c r="R173" i="43"/>
  <c r="AI173" i="43"/>
  <c r="AJ173" i="43" s="1"/>
  <c r="P160" i="43"/>
  <c r="AF156" i="43"/>
  <c r="F156" i="43"/>
  <c r="AH156" i="43"/>
  <c r="H156" i="43"/>
  <c r="J156" i="43"/>
  <c r="L156" i="43"/>
  <c r="AL156" i="43"/>
  <c r="N156" i="43"/>
  <c r="T149" i="43"/>
  <c r="F136" i="43"/>
  <c r="AH136" i="43"/>
  <c r="H136" i="43"/>
  <c r="J136" i="43"/>
  <c r="L136" i="43"/>
  <c r="N136" i="43"/>
  <c r="P136" i="43"/>
  <c r="AF133" i="43"/>
  <c r="J133" i="43"/>
  <c r="AJ133" i="43"/>
  <c r="L133" i="43"/>
  <c r="AL133" i="43"/>
  <c r="F133" i="43"/>
  <c r="H133" i="43"/>
  <c r="N133" i="43"/>
  <c r="AH133" i="43"/>
  <c r="P133" i="43"/>
  <c r="N112" i="43"/>
  <c r="P112" i="43"/>
  <c r="AF112" i="43"/>
  <c r="F112" i="43"/>
  <c r="AH112" i="43"/>
  <c r="H112" i="43"/>
  <c r="J112" i="43"/>
  <c r="L112" i="43"/>
  <c r="AJ112" i="43"/>
  <c r="AL112" i="43"/>
  <c r="AD109" i="43"/>
  <c r="AF109" i="43"/>
  <c r="R79" i="43"/>
  <c r="R75" i="43"/>
  <c r="N218" i="43"/>
  <c r="F218" i="43"/>
  <c r="AH218" i="43"/>
  <c r="H193" i="43"/>
  <c r="J193" i="43"/>
  <c r="AJ193" i="43"/>
  <c r="N193" i="43"/>
  <c r="P193" i="43"/>
  <c r="R192" i="43"/>
  <c r="AD190" i="43"/>
  <c r="AF190" i="43"/>
  <c r="AF188" i="43"/>
  <c r="F188" i="43"/>
  <c r="AH188" i="43"/>
  <c r="J188" i="43"/>
  <c r="AJ188" i="43"/>
  <c r="L188" i="43"/>
  <c r="AL188" i="43"/>
  <c r="V178" i="43"/>
  <c r="X178" i="43"/>
  <c r="Z178" i="43"/>
  <c r="AB178" i="43"/>
  <c r="AD178" i="43"/>
  <c r="AF169" i="43"/>
  <c r="V157" i="43"/>
  <c r="X157" i="43"/>
  <c r="Z157" i="43"/>
  <c r="AB157" i="43"/>
  <c r="AD157" i="43"/>
  <c r="R152" i="43"/>
  <c r="AI152" i="43"/>
  <c r="AJ152" i="43" s="1"/>
  <c r="AF141" i="43"/>
  <c r="F141" i="43"/>
  <c r="AH141" i="43"/>
  <c r="H141" i="43"/>
  <c r="J141" i="43"/>
  <c r="L141" i="43"/>
  <c r="AL141" i="43"/>
  <c r="N141" i="43"/>
  <c r="AF118" i="43"/>
  <c r="AF95" i="43"/>
  <c r="F95" i="43"/>
  <c r="AH95" i="43"/>
  <c r="H95" i="43"/>
  <c r="J95" i="43"/>
  <c r="L95" i="43"/>
  <c r="AL95" i="43"/>
  <c r="N95" i="43"/>
  <c r="P95" i="43"/>
  <c r="L73" i="43"/>
  <c r="AL73" i="43"/>
  <c r="AF73" i="43"/>
  <c r="AJ73" i="43"/>
  <c r="F73" i="43"/>
  <c r="H73" i="43"/>
  <c r="J73" i="43"/>
  <c r="N73" i="43"/>
  <c r="P73" i="43"/>
  <c r="T214" i="43"/>
  <c r="T210" i="43"/>
  <c r="Z200" i="43"/>
  <c r="H199" i="43"/>
  <c r="H195" i="43"/>
  <c r="H191" i="43"/>
  <c r="H187" i="43"/>
  <c r="H183" i="43"/>
  <c r="X180" i="43"/>
  <c r="AH179" i="43"/>
  <c r="F179" i="43"/>
  <c r="AB177" i="43"/>
  <c r="X176" i="43"/>
  <c r="J176" i="43"/>
  <c r="AH175" i="43"/>
  <c r="F175" i="43"/>
  <c r="AB173" i="43"/>
  <c r="AJ172" i="43"/>
  <c r="J172" i="43"/>
  <c r="V171" i="43"/>
  <c r="H171" i="43"/>
  <c r="AF170" i="43"/>
  <c r="Z168" i="43"/>
  <c r="Z160" i="43"/>
  <c r="X159" i="43"/>
  <c r="AH158" i="43"/>
  <c r="F158" i="43"/>
  <c r="AB156" i="43"/>
  <c r="X155" i="43"/>
  <c r="AH154" i="43"/>
  <c r="F154" i="43"/>
  <c r="AB152" i="43"/>
  <c r="X151" i="43"/>
  <c r="AH150" i="43"/>
  <c r="F150" i="43"/>
  <c r="AB148" i="43"/>
  <c r="X147" i="43"/>
  <c r="AH146" i="43"/>
  <c r="F146" i="43"/>
  <c r="AB144" i="43"/>
  <c r="AJ143" i="43"/>
  <c r="J143" i="43"/>
  <c r="AF142" i="43"/>
  <c r="AB141" i="43"/>
  <c r="F140" i="43"/>
  <c r="H140" i="43"/>
  <c r="AF138" i="43"/>
  <c r="AI136" i="43"/>
  <c r="AJ136" i="43" s="1"/>
  <c r="V134" i="43"/>
  <c r="AB134" i="43"/>
  <c r="T130" i="43"/>
  <c r="AB119" i="43"/>
  <c r="AF115" i="43"/>
  <c r="AF114" i="43"/>
  <c r="T114" i="43"/>
  <c r="V114" i="43"/>
  <c r="Z114" i="43"/>
  <c r="AB114" i="43"/>
  <c r="P110" i="43"/>
  <c r="N108" i="43"/>
  <c r="P108" i="43"/>
  <c r="AF108" i="43"/>
  <c r="F108" i="43"/>
  <c r="AH108" i="43"/>
  <c r="R106" i="43"/>
  <c r="AD105" i="43"/>
  <c r="AF105" i="43"/>
  <c r="J103" i="43"/>
  <c r="L103" i="43"/>
  <c r="AL103" i="43"/>
  <c r="N103" i="43"/>
  <c r="P103" i="43"/>
  <c r="R99" i="43"/>
  <c r="AI99" i="43"/>
  <c r="AD92" i="43"/>
  <c r="T79" i="43"/>
  <c r="V79" i="43"/>
  <c r="X79" i="43"/>
  <c r="Z79" i="43"/>
  <c r="AB79" i="43"/>
  <c r="T75" i="43"/>
  <c r="V75" i="43"/>
  <c r="X75" i="43"/>
  <c r="Z75" i="43"/>
  <c r="AB75" i="43"/>
  <c r="AH199" i="43"/>
  <c r="F199" i="43"/>
  <c r="AH195" i="43"/>
  <c r="F195" i="43"/>
  <c r="AH191" i="43"/>
  <c r="F191" i="43"/>
  <c r="AH187" i="43"/>
  <c r="F187" i="43"/>
  <c r="AH183" i="43"/>
  <c r="F183" i="43"/>
  <c r="AF179" i="43"/>
  <c r="Z177" i="43"/>
  <c r="AF175" i="43"/>
  <c r="Z173" i="43"/>
  <c r="H172" i="43"/>
  <c r="AH171" i="43"/>
  <c r="T171" i="43"/>
  <c r="F171" i="43"/>
  <c r="X168" i="43"/>
  <c r="X160" i="43"/>
  <c r="AF158" i="43"/>
  <c r="Z156" i="43"/>
  <c r="AF154" i="43"/>
  <c r="P153" i="43"/>
  <c r="Z152" i="43"/>
  <c r="AF150" i="43"/>
  <c r="P149" i="43"/>
  <c r="Z148" i="43"/>
  <c r="AF146" i="43"/>
  <c r="P145" i="43"/>
  <c r="Z144" i="43"/>
  <c r="Z141" i="43"/>
  <c r="AI140" i="43"/>
  <c r="AJ140" i="43" s="1"/>
  <c r="R140" i="43"/>
  <c r="AD138" i="43"/>
  <c r="AF137" i="43"/>
  <c r="AF136" i="43"/>
  <c r="X134" i="43"/>
  <c r="H134" i="43"/>
  <c r="N134" i="43"/>
  <c r="P134" i="43"/>
  <c r="R133" i="43"/>
  <c r="AI131" i="43"/>
  <c r="AJ131" i="43" s="1"/>
  <c r="AF131" i="43"/>
  <c r="R130" i="43"/>
  <c r="AD115" i="43"/>
  <c r="F114" i="43"/>
  <c r="AH114" i="43"/>
  <c r="H114" i="43"/>
  <c r="L114" i="43"/>
  <c r="AL114" i="43"/>
  <c r="N114" i="43"/>
  <c r="AI113" i="43"/>
  <c r="AJ113" i="43" s="1"/>
  <c r="R112" i="43"/>
  <c r="AJ110" i="43"/>
  <c r="X107" i="43"/>
  <c r="Z107" i="43"/>
  <c r="AI106" i="43"/>
  <c r="AF91" i="43"/>
  <c r="F91" i="43"/>
  <c r="AH91" i="43"/>
  <c r="H91" i="43"/>
  <c r="J91" i="43"/>
  <c r="L91" i="43"/>
  <c r="AL91" i="43"/>
  <c r="N91" i="43"/>
  <c r="F79" i="43"/>
  <c r="AH79" i="43"/>
  <c r="H79" i="43"/>
  <c r="J79" i="43"/>
  <c r="AJ79" i="43"/>
  <c r="L79" i="43"/>
  <c r="AL79" i="43"/>
  <c r="N79" i="43"/>
  <c r="P79" i="43"/>
  <c r="F75" i="43"/>
  <c r="AH75" i="43"/>
  <c r="H75" i="43"/>
  <c r="J75" i="43"/>
  <c r="AJ75" i="43"/>
  <c r="L75" i="43"/>
  <c r="AL75" i="43"/>
  <c r="N75" i="43"/>
  <c r="P75" i="43"/>
  <c r="V68" i="43"/>
  <c r="AB68" i="43"/>
  <c r="AD68" i="43"/>
  <c r="AF68" i="43"/>
  <c r="T68" i="43"/>
  <c r="X177" i="43"/>
  <c r="X173" i="43"/>
  <c r="AH172" i="43"/>
  <c r="AI168" i="43"/>
  <c r="V168" i="43"/>
  <c r="AI160" i="43"/>
  <c r="AJ160" i="43" s="1"/>
  <c r="V160" i="43"/>
  <c r="X156" i="43"/>
  <c r="AF129" i="43"/>
  <c r="F129" i="43"/>
  <c r="AH129" i="43"/>
  <c r="J129" i="43"/>
  <c r="AJ129" i="43"/>
  <c r="L129" i="43"/>
  <c r="AL129" i="43"/>
  <c r="N120" i="43"/>
  <c r="P120" i="43"/>
  <c r="AF120" i="43"/>
  <c r="F120" i="43"/>
  <c r="AH120" i="43"/>
  <c r="AD117" i="43"/>
  <c r="AF117" i="43"/>
  <c r="T110" i="43"/>
  <c r="V110" i="43"/>
  <c r="Z110" i="43"/>
  <c r="AB110" i="43"/>
  <c r="P106" i="43"/>
  <c r="V92" i="43"/>
  <c r="X92" i="43"/>
  <c r="Z92" i="43"/>
  <c r="AB92" i="43"/>
  <c r="AD78" i="43"/>
  <c r="AI78" i="43"/>
  <c r="AJ78" i="43" s="1"/>
  <c r="V72" i="43"/>
  <c r="AB72" i="43"/>
  <c r="AD72" i="43"/>
  <c r="AF72" i="43"/>
  <c r="T72" i="43"/>
  <c r="AD56" i="43"/>
  <c r="AI56" i="43"/>
  <c r="AJ56" i="43" s="1"/>
  <c r="T31" i="43"/>
  <c r="AC31" i="43"/>
  <c r="AD31" i="43" s="1"/>
  <c r="P179" i="43"/>
  <c r="V177" i="43"/>
  <c r="AF176" i="43"/>
  <c r="P175" i="43"/>
  <c r="V173" i="43"/>
  <c r="AF172" i="43"/>
  <c r="T168" i="43"/>
  <c r="T160" i="43"/>
  <c r="AF159" i="43"/>
  <c r="P158" i="43"/>
  <c r="V156" i="43"/>
  <c r="AF155" i="43"/>
  <c r="P154" i="43"/>
  <c r="V152" i="43"/>
  <c r="AF151" i="43"/>
  <c r="P150" i="43"/>
  <c r="V148" i="43"/>
  <c r="AF147" i="43"/>
  <c r="P146" i="43"/>
  <c r="V144" i="43"/>
  <c r="AF143" i="43"/>
  <c r="V141" i="43"/>
  <c r="Z138" i="43"/>
  <c r="AD135" i="43"/>
  <c r="AF135" i="43"/>
  <c r="X119" i="43"/>
  <c r="Z119" i="43"/>
  <c r="V115" i="43"/>
  <c r="AD111" i="43"/>
  <c r="AD110" i="43"/>
  <c r="F110" i="43"/>
  <c r="AH110" i="43"/>
  <c r="H110" i="43"/>
  <c r="L110" i="43"/>
  <c r="AL110" i="43"/>
  <c r="N110" i="43"/>
  <c r="AI109" i="43"/>
  <c r="AJ109" i="43" s="1"/>
  <c r="AJ106" i="43"/>
  <c r="J106" i="43"/>
  <c r="AF99" i="43"/>
  <c r="F99" i="43"/>
  <c r="AH99" i="43"/>
  <c r="H99" i="43"/>
  <c r="J99" i="43"/>
  <c r="AJ99" i="43"/>
  <c r="L99" i="43"/>
  <c r="AL99" i="43"/>
  <c r="N99" i="43"/>
  <c r="R95" i="43"/>
  <c r="AI95" i="43"/>
  <c r="AJ95" i="43" s="1"/>
  <c r="AD88" i="43"/>
  <c r="AF78" i="43"/>
  <c r="AD74" i="43"/>
  <c r="AI74" i="43"/>
  <c r="AJ74" i="43" s="1"/>
  <c r="AF74" i="43"/>
  <c r="Z72" i="43"/>
  <c r="N150" i="43"/>
  <c r="N146" i="43"/>
  <c r="N140" i="43"/>
  <c r="X138" i="43"/>
  <c r="AL120" i="43"/>
  <c r="N116" i="43"/>
  <c r="P116" i="43"/>
  <c r="AF116" i="43"/>
  <c r="F116" i="43"/>
  <c r="AH116" i="43"/>
  <c r="AD113" i="43"/>
  <c r="AF113" i="43"/>
  <c r="AI108" i="43"/>
  <c r="AJ108" i="43" s="1"/>
  <c r="T106" i="43"/>
  <c r="V106" i="43"/>
  <c r="Z106" i="43"/>
  <c r="AB106" i="43"/>
  <c r="R103" i="43"/>
  <c r="V100" i="43"/>
  <c r="X100" i="43"/>
  <c r="Z100" i="43"/>
  <c r="AB100" i="43"/>
  <c r="AD79" i="43"/>
  <c r="X72" i="43"/>
  <c r="R69" i="43"/>
  <c r="AD139" i="43"/>
  <c r="AF139" i="43"/>
  <c r="X137" i="43"/>
  <c r="Z137" i="43"/>
  <c r="T136" i="43"/>
  <c r="V136" i="43"/>
  <c r="T132" i="43"/>
  <c r="V132" i="43"/>
  <c r="V130" i="43"/>
  <c r="X130" i="43"/>
  <c r="AB130" i="43"/>
  <c r="R129" i="43"/>
  <c r="X115" i="43"/>
  <c r="Z115" i="43"/>
  <c r="AI114" i="43"/>
  <c r="AJ114" i="43" s="1"/>
  <c r="X110" i="43"/>
  <c r="F106" i="43"/>
  <c r="AH106" i="43"/>
  <c r="H106" i="43"/>
  <c r="L106" i="43"/>
  <c r="AL106" i="43"/>
  <c r="N106" i="43"/>
  <c r="AD96" i="43"/>
  <c r="V88" i="43"/>
  <c r="X88" i="43"/>
  <c r="Z88" i="43"/>
  <c r="AB88" i="43"/>
  <c r="R73" i="43"/>
  <c r="Z133" i="43"/>
  <c r="Z129" i="43"/>
  <c r="H128" i="43"/>
  <c r="AJ117" i="43"/>
  <c r="X117" i="43"/>
  <c r="J117" i="43"/>
  <c r="X113" i="43"/>
  <c r="J113" i="43"/>
  <c r="X109" i="43"/>
  <c r="J109" i="43"/>
  <c r="AJ105" i="43"/>
  <c r="X105" i="43"/>
  <c r="J105" i="43"/>
  <c r="AH104" i="43"/>
  <c r="F104" i="43"/>
  <c r="AL102" i="43"/>
  <c r="L102" i="43"/>
  <c r="AH101" i="43"/>
  <c r="F101" i="43"/>
  <c r="AB99" i="43"/>
  <c r="AJ98" i="43"/>
  <c r="X98" i="43"/>
  <c r="J98" i="43"/>
  <c r="AH97" i="43"/>
  <c r="F97" i="43"/>
  <c r="AB95" i="43"/>
  <c r="X94" i="43"/>
  <c r="AH93" i="43"/>
  <c r="T93" i="43"/>
  <c r="F93" i="43"/>
  <c r="AB91" i="43"/>
  <c r="X90" i="43"/>
  <c r="J90" i="43"/>
  <c r="AH89" i="43"/>
  <c r="F89" i="43"/>
  <c r="AL78" i="43"/>
  <c r="Z78" i="43"/>
  <c r="L78" i="43"/>
  <c r="V77" i="43"/>
  <c r="H77" i="43"/>
  <c r="AF76" i="43"/>
  <c r="AL74" i="43"/>
  <c r="Z74" i="43"/>
  <c r="L74" i="43"/>
  <c r="H72" i="43"/>
  <c r="P72" i="43"/>
  <c r="F71" i="43"/>
  <c r="L70" i="43"/>
  <c r="H68" i="43"/>
  <c r="P68" i="43"/>
  <c r="F67" i="43"/>
  <c r="P65" i="43"/>
  <c r="AF64" i="43"/>
  <c r="N64" i="43"/>
  <c r="AF62" i="43"/>
  <c r="R62" i="43"/>
  <c r="AI61" i="43"/>
  <c r="AD61" i="43"/>
  <c r="P61" i="43"/>
  <c r="T48" i="43"/>
  <c r="V48" i="43"/>
  <c r="X48" i="43"/>
  <c r="Z48" i="43"/>
  <c r="AB48" i="43"/>
  <c r="V33" i="43"/>
  <c r="AB29" i="43"/>
  <c r="F25" i="43"/>
  <c r="N25" i="43"/>
  <c r="P25" i="43"/>
  <c r="AH25" i="43"/>
  <c r="J25" i="43"/>
  <c r="H25" i="43"/>
  <c r="L25" i="43"/>
  <c r="AH128" i="43"/>
  <c r="F128" i="43"/>
  <c r="AF104" i="43"/>
  <c r="AF101" i="43"/>
  <c r="Z99" i="43"/>
  <c r="AF97" i="43"/>
  <c r="Z95" i="43"/>
  <c r="AI94" i="43"/>
  <c r="AJ94" i="43" s="1"/>
  <c r="AF93" i="43"/>
  <c r="Z91" i="43"/>
  <c r="AI90" i="43"/>
  <c r="AJ90" i="43" s="1"/>
  <c r="AF89" i="43"/>
  <c r="AK41" i="43"/>
  <c r="E41" i="43"/>
  <c r="J78" i="43"/>
  <c r="AH77" i="43"/>
  <c r="T77" i="43"/>
  <c r="F77" i="43"/>
  <c r="X74" i="43"/>
  <c r="J74" i="43"/>
  <c r="R72" i="43"/>
  <c r="AB70" i="43"/>
  <c r="R68" i="43"/>
  <c r="AB66" i="43"/>
  <c r="J65" i="43"/>
  <c r="AF60" i="43"/>
  <c r="R52" i="43"/>
  <c r="AI52" i="43"/>
  <c r="AJ52" i="43" s="1"/>
  <c r="F48" i="43"/>
  <c r="AH48" i="43"/>
  <c r="H48" i="43"/>
  <c r="J48" i="43"/>
  <c r="L48" i="43"/>
  <c r="AL48" i="43"/>
  <c r="N48" i="43"/>
  <c r="P48" i="43"/>
  <c r="AF47" i="43"/>
  <c r="T34" i="43"/>
  <c r="AC34" i="43"/>
  <c r="AD34" i="43" s="1"/>
  <c r="T33" i="43"/>
  <c r="AC33" i="43"/>
  <c r="AD33" i="43" s="1"/>
  <c r="V27" i="43"/>
  <c r="X27" i="43"/>
  <c r="Z27" i="43"/>
  <c r="AB27" i="43"/>
  <c r="T27" i="43"/>
  <c r="AI102" i="43"/>
  <c r="AJ102" i="43" s="1"/>
  <c r="X99" i="43"/>
  <c r="X95" i="43"/>
  <c r="X91" i="43"/>
  <c r="AI71" i="43"/>
  <c r="AJ71" i="43" s="1"/>
  <c r="AF71" i="43"/>
  <c r="L71" i="43"/>
  <c r="AL71" i="43"/>
  <c r="AI67" i="43"/>
  <c r="AJ67" i="43" s="1"/>
  <c r="AF67" i="43"/>
  <c r="L67" i="43"/>
  <c r="AL67" i="43"/>
  <c r="H65" i="43"/>
  <c r="L62" i="43"/>
  <c r="AF56" i="43"/>
  <c r="F47" i="43"/>
  <c r="AH47" i="43"/>
  <c r="H47" i="43"/>
  <c r="J47" i="43"/>
  <c r="L47" i="43"/>
  <c r="AL47" i="43"/>
  <c r="Q37" i="43"/>
  <c r="AI37" i="43" s="1"/>
  <c r="AJ37" i="43" s="1"/>
  <c r="L23" i="43"/>
  <c r="K40" i="43"/>
  <c r="AL16" i="43"/>
  <c r="P104" i="43"/>
  <c r="P101" i="43"/>
  <c r="V99" i="43"/>
  <c r="AF98" i="43"/>
  <c r="P97" i="43"/>
  <c r="V95" i="43"/>
  <c r="AF94" i="43"/>
  <c r="P93" i="43"/>
  <c r="V91" i="43"/>
  <c r="AF90" i="43"/>
  <c r="P89" i="43"/>
  <c r="AH78" i="43"/>
  <c r="F78" i="43"/>
  <c r="AD77" i="43"/>
  <c r="AH71" i="43"/>
  <c r="R71" i="43"/>
  <c r="AH67" i="43"/>
  <c r="R67" i="43"/>
  <c r="V64" i="43"/>
  <c r="X64" i="43"/>
  <c r="J62" i="43"/>
  <c r="H61" i="43"/>
  <c r="J61" i="43"/>
  <c r="AJ61" i="43"/>
  <c r="L61" i="43"/>
  <c r="AL61" i="43"/>
  <c r="G13" i="43"/>
  <c r="Q54" i="43"/>
  <c r="V53" i="43"/>
  <c r="X53" i="43"/>
  <c r="Z53" i="43"/>
  <c r="AB53" i="43"/>
  <c r="E39" i="43"/>
  <c r="J24" i="43"/>
  <c r="AH24" i="43"/>
  <c r="N24" i="43"/>
  <c r="AF24" i="43"/>
  <c r="F24" i="43"/>
  <c r="H24" i="43"/>
  <c r="P24" i="43"/>
  <c r="L24" i="43"/>
  <c r="AL24" i="43"/>
  <c r="Q17" i="43"/>
  <c r="J17" i="43"/>
  <c r="R17" i="43" s="1"/>
  <c r="P71" i="43"/>
  <c r="T70" i="43"/>
  <c r="P70" i="43"/>
  <c r="H70" i="43"/>
  <c r="P67" i="43"/>
  <c r="T66" i="43"/>
  <c r="Z64" i="43"/>
  <c r="H64" i="43"/>
  <c r="J64" i="43"/>
  <c r="AJ64" i="43"/>
  <c r="P64" i="43"/>
  <c r="T57" i="43"/>
  <c r="V57" i="43"/>
  <c r="X57" i="43"/>
  <c r="Z57" i="43"/>
  <c r="AB57" i="43"/>
  <c r="AF52" i="43"/>
  <c r="F52" i="43"/>
  <c r="AH52" i="43"/>
  <c r="H52" i="43"/>
  <c r="J52" i="43"/>
  <c r="L52" i="43"/>
  <c r="AL52" i="43"/>
  <c r="N52" i="43"/>
  <c r="V35" i="43"/>
  <c r="T32" i="43"/>
  <c r="AC32" i="43"/>
  <c r="AD32" i="43" s="1"/>
  <c r="L30" i="43"/>
  <c r="F30" i="43"/>
  <c r="N30" i="43"/>
  <c r="H30" i="43"/>
  <c r="P30" i="43"/>
  <c r="AF30" i="43"/>
  <c r="AH30" i="43"/>
  <c r="J30" i="43"/>
  <c r="L65" i="43"/>
  <c r="AL65" i="43"/>
  <c r="N65" i="43"/>
  <c r="AF65" i="43"/>
  <c r="N62" i="43"/>
  <c r="P62" i="43"/>
  <c r="H62" i="43"/>
  <c r="AD60" i="43"/>
  <c r="AI60" i="43"/>
  <c r="AJ60" i="43" s="1"/>
  <c r="F57" i="43"/>
  <c r="AH57" i="43"/>
  <c r="H57" i="43"/>
  <c r="J57" i="43"/>
  <c r="AJ57" i="43"/>
  <c r="L57" i="43"/>
  <c r="AL57" i="43"/>
  <c r="N57" i="43"/>
  <c r="P57" i="43"/>
  <c r="AI35" i="43"/>
  <c r="AJ35" i="43" s="1"/>
  <c r="F27" i="43"/>
  <c r="N27" i="43"/>
  <c r="P27" i="43"/>
  <c r="H27" i="43"/>
  <c r="AH27" i="43"/>
  <c r="J27" i="43"/>
  <c r="AD19" i="43"/>
  <c r="AF19" i="43"/>
  <c r="H66" i="43"/>
  <c r="AL63" i="43"/>
  <c r="L63" i="43"/>
  <c r="AL60" i="43"/>
  <c r="L60" i="43"/>
  <c r="V59" i="43"/>
  <c r="H59" i="43"/>
  <c r="AF58" i="43"/>
  <c r="AL56" i="43"/>
  <c r="L56" i="43"/>
  <c r="V55" i="43"/>
  <c r="H55" i="43"/>
  <c r="AF54" i="43"/>
  <c r="F54" i="43"/>
  <c r="AD53" i="43"/>
  <c r="AB52" i="43"/>
  <c r="J51" i="43"/>
  <c r="V50" i="43"/>
  <c r="H50" i="43"/>
  <c r="AF49" i="43"/>
  <c r="Z47" i="43"/>
  <c r="X32" i="43"/>
  <c r="AL29" i="43"/>
  <c r="T28" i="43"/>
  <c r="AC28" i="43"/>
  <c r="AD28" i="43" s="1"/>
  <c r="V26" i="43"/>
  <c r="T21" i="43"/>
  <c r="AC21" i="43"/>
  <c r="AI21" i="43" s="1"/>
  <c r="AJ21" i="43" s="1"/>
  <c r="R20" i="43"/>
  <c r="AC17" i="43"/>
  <c r="L38" i="43"/>
  <c r="H38" i="43"/>
  <c r="P38" i="43"/>
  <c r="L36" i="43"/>
  <c r="H36" i="43"/>
  <c r="P36" i="43"/>
  <c r="L32" i="43"/>
  <c r="F32" i="43"/>
  <c r="N32" i="43"/>
  <c r="H32" i="43"/>
  <c r="P32" i="43"/>
  <c r="H31" i="43"/>
  <c r="P31" i="43"/>
  <c r="AF31" i="43"/>
  <c r="J31" i="43"/>
  <c r="AH31" i="43"/>
  <c r="L31" i="43"/>
  <c r="Q29" i="43"/>
  <c r="X28" i="43"/>
  <c r="L27" i="43"/>
  <c r="H23" i="43"/>
  <c r="Q23" i="43"/>
  <c r="AD22" i="43"/>
  <c r="AF22" i="43"/>
  <c r="AI18" i="43"/>
  <c r="AJ18" i="43" s="1"/>
  <c r="AC15" i="43"/>
  <c r="AI15" i="43" s="1"/>
  <c r="AJ15" i="43" s="1"/>
  <c r="Z15" i="43"/>
  <c r="AI14" i="43"/>
  <c r="AJ14" i="43" s="1"/>
  <c r="AI7" i="43"/>
  <c r="AJ7" i="43" s="1"/>
  <c r="P58" i="43"/>
  <c r="G10" i="43"/>
  <c r="Q10" i="43" s="1"/>
  <c r="AI10" i="43" s="1"/>
  <c r="AJ10" i="43" s="1"/>
  <c r="P49" i="43"/>
  <c r="AI47" i="43"/>
  <c r="AJ47" i="43" s="1"/>
  <c r="V47" i="43"/>
  <c r="F37" i="43"/>
  <c r="L34" i="43"/>
  <c r="F34" i="43"/>
  <c r="N34" i="43"/>
  <c r="H34" i="43"/>
  <c r="P34" i="43"/>
  <c r="AF34" i="43"/>
  <c r="H33" i="43"/>
  <c r="R33" i="43" s="1"/>
  <c r="P33" i="43"/>
  <c r="AF33" i="43"/>
  <c r="J33" i="43"/>
  <c r="AH33" i="43"/>
  <c r="L33" i="43"/>
  <c r="AL31" i="43"/>
  <c r="AL30" i="43"/>
  <c r="L28" i="43"/>
  <c r="F28" i="43"/>
  <c r="N28" i="43"/>
  <c r="H28" i="43"/>
  <c r="P28" i="43"/>
  <c r="AI23" i="43"/>
  <c r="AJ23" i="43" s="1"/>
  <c r="AC20" i="43"/>
  <c r="X14" i="43"/>
  <c r="AF14" i="43"/>
  <c r="Z14" i="43"/>
  <c r="AB14" i="43"/>
  <c r="T14" i="43"/>
  <c r="AD14" i="43"/>
  <c r="V14" i="43"/>
  <c r="AH63" i="43"/>
  <c r="F63" i="43"/>
  <c r="AH60" i="43"/>
  <c r="F60" i="43"/>
  <c r="AD59" i="43"/>
  <c r="N58" i="43"/>
  <c r="AH56" i="43"/>
  <c r="F56" i="43"/>
  <c r="AD55" i="43"/>
  <c r="AB54" i="43"/>
  <c r="N54" i="43"/>
  <c r="V52" i="43"/>
  <c r="AF51" i="43"/>
  <c r="N49" i="43"/>
  <c r="T47" i="43"/>
  <c r="G6" i="43"/>
  <c r="J38" i="43"/>
  <c r="J36" i="43"/>
  <c r="H35" i="43"/>
  <c r="P35" i="43"/>
  <c r="AF35" i="43"/>
  <c r="J35" i="43"/>
  <c r="L35" i="43"/>
  <c r="AL33" i="43"/>
  <c r="AL32" i="43"/>
  <c r="T29" i="43"/>
  <c r="AC29" i="43"/>
  <c r="AD29" i="43" s="1"/>
  <c r="AL27" i="43"/>
  <c r="Q24" i="43"/>
  <c r="AI24" i="43" s="1"/>
  <c r="AJ24" i="43" s="1"/>
  <c r="AL58" i="43"/>
  <c r="L58" i="43"/>
  <c r="AL54" i="43"/>
  <c r="Z54" i="43"/>
  <c r="L54" i="43"/>
  <c r="Q51" i="43"/>
  <c r="AL49" i="43"/>
  <c r="L49" i="43"/>
  <c r="AL34" i="43"/>
  <c r="J32" i="43"/>
  <c r="Q30" i="43"/>
  <c r="AI30" i="43" s="1"/>
  <c r="AJ30" i="43" s="1"/>
  <c r="AC27" i="43"/>
  <c r="AD27" i="43" s="1"/>
  <c r="Q27" i="43"/>
  <c r="Z26" i="43"/>
  <c r="AF26" i="43"/>
  <c r="X26" i="43"/>
  <c r="AB26" i="43"/>
  <c r="T26" i="43"/>
  <c r="J19" i="43"/>
  <c r="AJ58" i="43"/>
  <c r="AJ49" i="43"/>
  <c r="AC38" i="43"/>
  <c r="AD38" i="43" s="1"/>
  <c r="H37" i="43"/>
  <c r="P37" i="43"/>
  <c r="AF37" i="43"/>
  <c r="L37" i="43"/>
  <c r="AC36" i="43"/>
  <c r="AD36" i="43" s="1"/>
  <c r="AH32" i="43"/>
  <c r="H29" i="43"/>
  <c r="P29" i="43"/>
  <c r="J29" i="43"/>
  <c r="AH29" i="43"/>
  <c r="L29" i="43"/>
  <c r="J26" i="43"/>
  <c r="R26" i="43" s="1"/>
  <c r="AH26" i="43"/>
  <c r="N26" i="43"/>
  <c r="F26" i="43"/>
  <c r="P26" i="43"/>
  <c r="AL26" i="43"/>
  <c r="AI19" i="43"/>
  <c r="AJ19" i="43" s="1"/>
  <c r="AL25" i="43"/>
  <c r="R22" i="43"/>
  <c r="H21" i="43"/>
  <c r="X8" i="43"/>
  <c r="AF8" i="43"/>
  <c r="AF28" i="43"/>
  <c r="Z23" i="43"/>
  <c r="AH21" i="43"/>
  <c r="AI12" i="43"/>
  <c r="AJ12" i="43" s="1"/>
  <c r="AB10" i="43"/>
  <c r="Q20" i="43"/>
  <c r="AI16" i="43"/>
  <c r="AJ16" i="43" s="1"/>
  <c r="X12" i="43"/>
  <c r="AF12" i="43"/>
  <c r="F21" i="43"/>
  <c r="N21" i="43"/>
  <c r="N40" i="43" s="1"/>
  <c r="V16" i="43"/>
  <c r="X16" i="43"/>
  <c r="AF16" i="43"/>
  <c r="AB8" i="43"/>
  <c r="L21" i="43"/>
  <c r="X18" i="43"/>
  <c r="AF18" i="43"/>
  <c r="T12" i="43"/>
  <c r="X10" i="43"/>
  <c r="AF10" i="43"/>
  <c r="X6" i="43"/>
  <c r="AF6" i="43"/>
  <c r="V25" i="43"/>
  <c r="Z24" i="43"/>
  <c r="F23" i="43"/>
  <c r="N23" i="43"/>
  <c r="J22" i="43"/>
  <c r="AH22" i="43"/>
  <c r="L19" i="43"/>
  <c r="H18" i="43"/>
  <c r="P18" i="43"/>
  <c r="T16" i="43"/>
  <c r="AB12" i="43"/>
  <c r="H10" i="43"/>
  <c r="Z8" i="43"/>
  <c r="AI8" i="43"/>
  <c r="AJ8" i="43" s="1"/>
  <c r="V6" i="43"/>
  <c r="P16" i="43"/>
  <c r="P14" i="43"/>
  <c r="R14" i="43" s="1"/>
  <c r="P12" i="43"/>
  <c r="R12" i="43" s="1"/>
  <c r="AJ11" i="43"/>
  <c r="P10" i="43"/>
  <c r="P8" i="43"/>
  <c r="J362" i="43" l="1"/>
  <c r="N322" i="43"/>
  <c r="R32" i="43"/>
  <c r="AF27" i="43"/>
  <c r="P81" i="43"/>
  <c r="R242" i="43"/>
  <c r="P202" i="43"/>
  <c r="N242" i="43"/>
  <c r="AL40" i="43"/>
  <c r="R16" i="43"/>
  <c r="H122" i="43"/>
  <c r="N202" i="43"/>
  <c r="H242" i="43"/>
  <c r="N362" i="43"/>
  <c r="R362" i="43"/>
  <c r="AF32" i="43"/>
  <c r="AI32" i="43"/>
  <c r="AJ32" i="43" s="1"/>
  <c r="R34" i="43"/>
  <c r="N81" i="43"/>
  <c r="L40" i="43"/>
  <c r="R28" i="43"/>
  <c r="H162" i="43"/>
  <c r="J162" i="43"/>
  <c r="P242" i="43"/>
  <c r="P162" i="43"/>
  <c r="AD7" i="43"/>
  <c r="AF7" i="43"/>
  <c r="AF13" i="43"/>
  <c r="R18" i="43"/>
  <c r="AI20" i="43"/>
  <c r="AJ20" i="43" s="1"/>
  <c r="R29" i="43"/>
  <c r="AF25" i="43"/>
  <c r="AI31" i="43"/>
  <c r="AJ31" i="43" s="1"/>
  <c r="R122" i="43"/>
  <c r="L322" i="43"/>
  <c r="P322" i="43"/>
  <c r="AJ297" i="43"/>
  <c r="R322" i="43"/>
  <c r="AI9" i="43"/>
  <c r="AJ9" i="43" s="1"/>
  <c r="AI27" i="43"/>
  <c r="AJ27" i="43" s="1"/>
  <c r="R282" i="43"/>
  <c r="R11" i="43"/>
  <c r="N122" i="43"/>
  <c r="R202" i="43"/>
  <c r="AF282" i="43"/>
  <c r="AF9" i="43"/>
  <c r="R19" i="43"/>
  <c r="H81" i="43"/>
  <c r="R25" i="43"/>
  <c r="AI33" i="43"/>
  <c r="AJ33" i="43" s="1"/>
  <c r="L202" i="43"/>
  <c r="L242" i="43"/>
  <c r="R10" i="43"/>
  <c r="R38" i="43"/>
  <c r="R27" i="43"/>
  <c r="AJ168" i="43"/>
  <c r="AJ249" i="43"/>
  <c r="P362" i="43"/>
  <c r="AF29" i="43"/>
  <c r="AD15" i="43"/>
  <c r="AF15" i="43"/>
  <c r="R31" i="43"/>
  <c r="AF36" i="43"/>
  <c r="R54" i="43"/>
  <c r="AI54" i="43"/>
  <c r="AJ54" i="43" s="1"/>
  <c r="L122" i="43"/>
  <c r="J202" i="43"/>
  <c r="AF242" i="43"/>
  <c r="J242" i="43"/>
  <c r="H362" i="43"/>
  <c r="R21" i="43"/>
  <c r="R37" i="43"/>
  <c r="H6" i="43"/>
  <c r="Q6" i="43"/>
  <c r="AI29" i="43"/>
  <c r="AJ29" i="43" s="1"/>
  <c r="Q13" i="43"/>
  <c r="AI13" i="43" s="1"/>
  <c r="AJ13" i="43" s="1"/>
  <c r="H13" i="43"/>
  <c r="R13" i="43" s="1"/>
  <c r="P122" i="43"/>
  <c r="J122" i="43"/>
  <c r="R162" i="43"/>
  <c r="L162" i="43"/>
  <c r="AI28" i="43"/>
  <c r="AJ28" i="43" s="1"/>
  <c r="H202" i="43"/>
  <c r="H322" i="43"/>
  <c r="P40" i="43"/>
  <c r="R8" i="43"/>
  <c r="AD20" i="43"/>
  <c r="AF20" i="43"/>
  <c r="R36" i="43"/>
  <c r="AD17" i="43"/>
  <c r="AF17" i="43"/>
  <c r="R24" i="43"/>
  <c r="AF322" i="43"/>
  <c r="R51" i="43"/>
  <c r="AI51" i="43"/>
  <c r="AJ51" i="43" s="1"/>
  <c r="R30" i="43"/>
  <c r="L81" i="43"/>
  <c r="AI36" i="43"/>
  <c r="AJ36" i="43" s="1"/>
  <c r="AF202" i="43"/>
  <c r="AI38" i="43"/>
  <c r="AJ38" i="43" s="1"/>
  <c r="N162" i="43"/>
  <c r="R35" i="43"/>
  <c r="J40" i="43"/>
  <c r="R23" i="43"/>
  <c r="AF38" i="43"/>
  <c r="AD21" i="43"/>
  <c r="AF21" i="43"/>
  <c r="AI17" i="43"/>
  <c r="AJ17" i="43" s="1"/>
  <c r="J81" i="43"/>
  <c r="AI34" i="43"/>
  <c r="AJ34" i="43" s="1"/>
  <c r="J322" i="43"/>
  <c r="L362" i="43"/>
  <c r="AF122" i="43" l="1"/>
  <c r="AJ41" i="43"/>
  <c r="R81" i="43"/>
  <c r="AF362" i="43"/>
  <c r="AL41" i="43"/>
  <c r="F41" i="43"/>
  <c r="AI6" i="43"/>
  <c r="AF81" i="43"/>
  <c r="R6" i="43"/>
  <c r="R40" i="43" s="1"/>
  <c r="H40" i="43"/>
  <c r="AF162" i="43"/>
  <c r="AI41" i="43"/>
  <c r="AJ6" i="43" l="1"/>
  <c r="AF40" i="43"/>
  <c r="B6" i="41" l="1"/>
  <c r="P6" i="41" s="1"/>
  <c r="C6" i="41"/>
  <c r="X6" i="41" s="1"/>
  <c r="E6" i="41"/>
  <c r="G6" i="41"/>
  <c r="I6" i="41"/>
  <c r="Q6" i="41" s="1"/>
  <c r="AI6" i="41" s="1"/>
  <c r="K6" i="41"/>
  <c r="M6" i="41"/>
  <c r="N6" i="41" s="1"/>
  <c r="O6" i="41"/>
  <c r="S6" i="41"/>
  <c r="U6" i="41"/>
  <c r="W6" i="41"/>
  <c r="Y6" i="41"/>
  <c r="AC6" i="41" s="1"/>
  <c r="AA6" i="41"/>
  <c r="AE6" i="41"/>
  <c r="AG6" i="41"/>
  <c r="AK6" i="41"/>
  <c r="B7" i="41"/>
  <c r="H7" i="41" s="1"/>
  <c r="C7" i="41"/>
  <c r="X7" i="41" s="1"/>
  <c r="E7" i="41"/>
  <c r="F7" i="41" s="1"/>
  <c r="G7" i="41"/>
  <c r="I7" i="41"/>
  <c r="K7" i="41"/>
  <c r="L7" i="41" s="1"/>
  <c r="M7" i="41"/>
  <c r="N7" i="41"/>
  <c r="O7" i="41"/>
  <c r="S7" i="41"/>
  <c r="U7" i="41"/>
  <c r="AC7" i="41" s="1"/>
  <c r="AD7" i="41" s="1"/>
  <c r="W7" i="41"/>
  <c r="Y7" i="41"/>
  <c r="AA7" i="41"/>
  <c r="AB7" i="41" s="1"/>
  <c r="AE7" i="41"/>
  <c r="AG7" i="41"/>
  <c r="AK7" i="41"/>
  <c r="AL7" i="41"/>
  <c r="B8" i="41"/>
  <c r="L8" i="41" s="1"/>
  <c r="C8" i="41"/>
  <c r="X8" i="41" s="1"/>
  <c r="E8" i="41"/>
  <c r="G8" i="41"/>
  <c r="I8" i="41"/>
  <c r="Q8" i="41" s="1"/>
  <c r="AI8" i="41" s="1"/>
  <c r="K8" i="41"/>
  <c r="M8" i="41"/>
  <c r="O8" i="41"/>
  <c r="S8" i="41"/>
  <c r="U8" i="41"/>
  <c r="W8" i="41"/>
  <c r="Y8" i="41"/>
  <c r="AC8" i="41" s="1"/>
  <c r="AA8" i="41"/>
  <c r="AE8" i="41"/>
  <c r="AG8" i="41"/>
  <c r="AK8" i="41"/>
  <c r="B9" i="41"/>
  <c r="H9" i="41" s="1"/>
  <c r="C9" i="41"/>
  <c r="X9" i="41" s="1"/>
  <c r="E9" i="41"/>
  <c r="G9" i="41"/>
  <c r="I9" i="41"/>
  <c r="K9" i="41"/>
  <c r="L9" i="41" s="1"/>
  <c r="M9" i="41"/>
  <c r="N9" i="41"/>
  <c r="O9" i="41"/>
  <c r="S9" i="41"/>
  <c r="U9" i="41"/>
  <c r="W9" i="41"/>
  <c r="Y9" i="41"/>
  <c r="AA9" i="41"/>
  <c r="AB9" i="41" s="1"/>
  <c r="AE9" i="41"/>
  <c r="AG9" i="41"/>
  <c r="AK9" i="41"/>
  <c r="AL9" i="41" s="1"/>
  <c r="B10" i="41"/>
  <c r="L10" i="41" s="1"/>
  <c r="C10" i="41"/>
  <c r="Z10" i="41" s="1"/>
  <c r="E10" i="41"/>
  <c r="G10" i="41"/>
  <c r="I10" i="41"/>
  <c r="K10" i="41"/>
  <c r="M10" i="41"/>
  <c r="O10" i="41"/>
  <c r="Q10" i="41"/>
  <c r="S10" i="41"/>
  <c r="U10" i="41"/>
  <c r="W10" i="41"/>
  <c r="Y10" i="41"/>
  <c r="AA10" i="41"/>
  <c r="AE10" i="41"/>
  <c r="AG10" i="41"/>
  <c r="AH10" i="41" s="1"/>
  <c r="AK10" i="41"/>
  <c r="AL10" i="41" s="1"/>
  <c r="B11" i="41"/>
  <c r="C11" i="41"/>
  <c r="E11" i="41"/>
  <c r="F11" i="41" s="1"/>
  <c r="G11" i="41"/>
  <c r="I11" i="41"/>
  <c r="K11" i="41"/>
  <c r="M11" i="41"/>
  <c r="N11" i="41" s="1"/>
  <c r="O11" i="41"/>
  <c r="S11" i="41"/>
  <c r="T11" i="41" s="1"/>
  <c r="U11" i="41"/>
  <c r="V11" i="41"/>
  <c r="W11" i="41"/>
  <c r="Y11" i="41"/>
  <c r="AA11" i="41"/>
  <c r="AB11" i="41" s="1"/>
  <c r="AE11" i="41"/>
  <c r="AG11" i="41"/>
  <c r="AK11" i="41"/>
  <c r="AL11" i="41"/>
  <c r="B12" i="41"/>
  <c r="L12" i="41" s="1"/>
  <c r="C12" i="41"/>
  <c r="E12" i="41"/>
  <c r="G12" i="41"/>
  <c r="I12" i="41"/>
  <c r="Q12" i="41" s="1"/>
  <c r="K12" i="41"/>
  <c r="M12" i="41"/>
  <c r="O12" i="41"/>
  <c r="S12" i="41"/>
  <c r="U12" i="41"/>
  <c r="W12" i="41"/>
  <c r="X12" i="41" s="1"/>
  <c r="Y12" i="41"/>
  <c r="Z12" i="41"/>
  <c r="AA12" i="41"/>
  <c r="AB12" i="41" s="1"/>
  <c r="AE12" i="41"/>
  <c r="AG12" i="41"/>
  <c r="AK12" i="41"/>
  <c r="B13" i="41"/>
  <c r="C13" i="41"/>
  <c r="E13" i="41"/>
  <c r="F13" i="41"/>
  <c r="G13" i="41"/>
  <c r="I13" i="41"/>
  <c r="K13" i="41"/>
  <c r="M13" i="41"/>
  <c r="N13" i="41" s="1"/>
  <c r="O13" i="41"/>
  <c r="S13" i="41"/>
  <c r="T13" i="41" s="1"/>
  <c r="U13" i="41"/>
  <c r="V13" i="41" s="1"/>
  <c r="W13" i="41"/>
  <c r="Y13" i="41"/>
  <c r="AA13" i="41"/>
  <c r="AB13" i="41" s="1"/>
  <c r="AE13" i="41"/>
  <c r="AG13" i="41"/>
  <c r="AK13" i="41"/>
  <c r="AL13" i="41" s="1"/>
  <c r="B14" i="41"/>
  <c r="C14" i="41"/>
  <c r="E14" i="41"/>
  <c r="G14" i="41"/>
  <c r="I14" i="41"/>
  <c r="Q14" i="41" s="1"/>
  <c r="J14" i="41"/>
  <c r="K14" i="41"/>
  <c r="M14" i="41"/>
  <c r="O14" i="41"/>
  <c r="S14" i="41"/>
  <c r="T14" i="41" s="1"/>
  <c r="U14" i="41"/>
  <c r="W14" i="41"/>
  <c r="X14" i="41" s="1"/>
  <c r="Y14" i="41"/>
  <c r="AC14" i="41" s="1"/>
  <c r="AA14" i="41"/>
  <c r="AB14" i="41" s="1"/>
  <c r="AE14" i="41"/>
  <c r="AG14" i="41"/>
  <c r="AH14" i="41" s="1"/>
  <c r="B15" i="41"/>
  <c r="J15" i="41" s="1"/>
  <c r="E15" i="41"/>
  <c r="F15" i="41"/>
  <c r="G15" i="41"/>
  <c r="I15" i="41"/>
  <c r="K15" i="41"/>
  <c r="L15" i="41" s="1"/>
  <c r="M15" i="41"/>
  <c r="N15" i="41"/>
  <c r="O15" i="41"/>
  <c r="S15" i="41"/>
  <c r="T15" i="41" s="1"/>
  <c r="U15" i="41"/>
  <c r="V15" i="41"/>
  <c r="W15" i="41"/>
  <c r="Y15" i="41"/>
  <c r="Z15" i="41"/>
  <c r="AA15" i="41"/>
  <c r="AB15" i="41" s="1"/>
  <c r="AE15" i="41"/>
  <c r="AG15" i="41"/>
  <c r="AH15" i="41"/>
  <c r="AK15" i="41"/>
  <c r="AL15" i="41" s="1"/>
  <c r="B16" i="41"/>
  <c r="C16" i="41"/>
  <c r="X16" i="41" s="1"/>
  <c r="E16" i="41"/>
  <c r="G16" i="41"/>
  <c r="I16" i="41"/>
  <c r="K16" i="41"/>
  <c r="M16" i="41"/>
  <c r="O16" i="41"/>
  <c r="S16" i="41"/>
  <c r="U16" i="41"/>
  <c r="W16" i="41"/>
  <c r="Y16" i="41"/>
  <c r="AA16" i="41"/>
  <c r="AE16" i="41"/>
  <c r="AG16" i="41"/>
  <c r="AK16" i="41"/>
  <c r="B17" i="41"/>
  <c r="N17" i="41" s="1"/>
  <c r="C17" i="41"/>
  <c r="Z17" i="41" s="1"/>
  <c r="E17" i="41"/>
  <c r="G17" i="41"/>
  <c r="I17" i="41"/>
  <c r="K17" i="41"/>
  <c r="L17" i="41" s="1"/>
  <c r="M17" i="41"/>
  <c r="O17" i="41"/>
  <c r="S17" i="41"/>
  <c r="T17" i="41" s="1"/>
  <c r="U17" i="41"/>
  <c r="V17" i="41"/>
  <c r="W17" i="41"/>
  <c r="Y17" i="41"/>
  <c r="AA17" i="41"/>
  <c r="AB17" i="41"/>
  <c r="AE17" i="41"/>
  <c r="AG17" i="41"/>
  <c r="AH17" i="41"/>
  <c r="AK17" i="41"/>
  <c r="AL17" i="41" s="1"/>
  <c r="B18" i="41"/>
  <c r="C18" i="41"/>
  <c r="E18" i="41"/>
  <c r="G18" i="41"/>
  <c r="I18" i="41"/>
  <c r="K18" i="41"/>
  <c r="Q18" i="41" s="1"/>
  <c r="M18" i="41"/>
  <c r="O18" i="41"/>
  <c r="S18" i="41"/>
  <c r="U18" i="41"/>
  <c r="V18" i="41"/>
  <c r="W18" i="41"/>
  <c r="Y18" i="41"/>
  <c r="Z18" i="41"/>
  <c r="AA18" i="41"/>
  <c r="AB18" i="41" s="1"/>
  <c r="AE18" i="41"/>
  <c r="AG18" i="41"/>
  <c r="AK18" i="41"/>
  <c r="B19" i="41"/>
  <c r="J19" i="41" s="1"/>
  <c r="C19" i="41"/>
  <c r="E19" i="41"/>
  <c r="F19" i="41"/>
  <c r="G19" i="41"/>
  <c r="I19" i="41"/>
  <c r="K19" i="41"/>
  <c r="L19" i="41" s="1"/>
  <c r="M19" i="41"/>
  <c r="N19" i="41"/>
  <c r="O19" i="41"/>
  <c r="P19" i="41" s="1"/>
  <c r="S19" i="41"/>
  <c r="T19" i="41" s="1"/>
  <c r="U19" i="41"/>
  <c r="V19" i="41"/>
  <c r="W19" i="41"/>
  <c r="Y19" i="41"/>
  <c r="Z19" i="41"/>
  <c r="AA19" i="41"/>
  <c r="AB19" i="41" s="1"/>
  <c r="AE19" i="41"/>
  <c r="AG19" i="41"/>
  <c r="AH19" i="41"/>
  <c r="AK19" i="41"/>
  <c r="AL19" i="41" s="1"/>
  <c r="B20" i="41"/>
  <c r="C20" i="41"/>
  <c r="X20" i="41" s="1"/>
  <c r="E20" i="41"/>
  <c r="G20" i="41"/>
  <c r="I20" i="41"/>
  <c r="K20" i="41"/>
  <c r="Q20" i="41" s="1"/>
  <c r="M20" i="41"/>
  <c r="O20" i="41"/>
  <c r="S20" i="41"/>
  <c r="U20" i="41"/>
  <c r="W20" i="41"/>
  <c r="Y20" i="41"/>
  <c r="AA20" i="41"/>
  <c r="AE20" i="41"/>
  <c r="AG20" i="41"/>
  <c r="AK20" i="41"/>
  <c r="B21" i="41"/>
  <c r="N21" i="41" s="1"/>
  <c r="C21" i="41"/>
  <c r="E21" i="41"/>
  <c r="G21" i="41"/>
  <c r="I21" i="41"/>
  <c r="K21" i="41"/>
  <c r="L21" i="41" s="1"/>
  <c r="M21" i="41"/>
  <c r="O21" i="41"/>
  <c r="S21" i="41"/>
  <c r="T21" i="41" s="1"/>
  <c r="U21" i="41"/>
  <c r="V21" i="41"/>
  <c r="W21" i="41"/>
  <c r="Y21" i="41"/>
  <c r="Z21" i="41" s="1"/>
  <c r="AA21" i="41"/>
  <c r="AB21" i="41" s="1"/>
  <c r="AE21" i="41"/>
  <c r="AG21" i="41"/>
  <c r="AH21" i="41"/>
  <c r="AK21" i="41"/>
  <c r="AL21" i="41" s="1"/>
  <c r="B22" i="41"/>
  <c r="C22" i="41"/>
  <c r="E22" i="41"/>
  <c r="G22" i="41"/>
  <c r="I22" i="41"/>
  <c r="K22" i="41"/>
  <c r="Q22" i="41" s="1"/>
  <c r="M22" i="41"/>
  <c r="O22" i="41"/>
  <c r="S22" i="41"/>
  <c r="U22" i="41"/>
  <c r="V22" i="41" s="1"/>
  <c r="W22" i="41"/>
  <c r="Y22" i="41"/>
  <c r="Z22" i="41"/>
  <c r="AA22" i="41"/>
  <c r="AB22" i="41" s="1"/>
  <c r="AE22" i="41"/>
  <c r="AG22" i="41"/>
  <c r="AK22" i="41"/>
  <c r="B23" i="41"/>
  <c r="J23" i="41" s="1"/>
  <c r="C23" i="41"/>
  <c r="E23" i="41"/>
  <c r="F23" i="41"/>
  <c r="G23" i="41"/>
  <c r="I23" i="41"/>
  <c r="K23" i="41"/>
  <c r="L23" i="41" s="1"/>
  <c r="M23" i="41"/>
  <c r="N23" i="41" s="1"/>
  <c r="O23" i="41"/>
  <c r="P23" i="41" s="1"/>
  <c r="S23" i="41"/>
  <c r="T23" i="41" s="1"/>
  <c r="U23" i="41"/>
  <c r="V23" i="41" s="1"/>
  <c r="W23" i="41"/>
  <c r="Y23" i="41"/>
  <c r="Z23" i="41" s="1"/>
  <c r="AA23" i="41"/>
  <c r="AB23" i="41"/>
  <c r="AE23" i="41"/>
  <c r="AG23" i="41"/>
  <c r="AH23" i="41" s="1"/>
  <c r="AK23" i="41"/>
  <c r="AL23" i="41" s="1"/>
  <c r="B24" i="41"/>
  <c r="C24" i="41"/>
  <c r="E24" i="41"/>
  <c r="G24" i="41"/>
  <c r="I24" i="41"/>
  <c r="K24" i="41"/>
  <c r="M24" i="41"/>
  <c r="O24" i="41"/>
  <c r="S24" i="41"/>
  <c r="U24" i="41"/>
  <c r="W24" i="41"/>
  <c r="Y24" i="41"/>
  <c r="AA24" i="41"/>
  <c r="AB24" i="41" s="1"/>
  <c r="AE24" i="41"/>
  <c r="AG24" i="41"/>
  <c r="AK24" i="41"/>
  <c r="B25" i="41"/>
  <c r="L25" i="41" s="1"/>
  <c r="C25" i="41"/>
  <c r="E25" i="41"/>
  <c r="G25" i="41"/>
  <c r="I25" i="41"/>
  <c r="J25" i="41" s="1"/>
  <c r="K25" i="41"/>
  <c r="M25" i="41"/>
  <c r="N25" i="41" s="1"/>
  <c r="O25" i="41"/>
  <c r="P25" i="41" s="1"/>
  <c r="S25" i="41"/>
  <c r="T25" i="41" s="1"/>
  <c r="U25" i="41"/>
  <c r="V25" i="41" s="1"/>
  <c r="W25" i="41"/>
  <c r="Y25" i="41"/>
  <c r="Z25" i="41" s="1"/>
  <c r="AA25" i="41"/>
  <c r="AB25" i="41" s="1"/>
  <c r="AE25" i="41"/>
  <c r="AG25" i="41"/>
  <c r="AH25" i="41" s="1"/>
  <c r="AK25" i="41"/>
  <c r="AL25" i="41" s="1"/>
  <c r="B26" i="41"/>
  <c r="C26" i="41"/>
  <c r="E26" i="41"/>
  <c r="G26" i="41"/>
  <c r="I26" i="41"/>
  <c r="K26" i="41"/>
  <c r="M26" i="41"/>
  <c r="O26" i="41"/>
  <c r="S26" i="41"/>
  <c r="U26" i="41"/>
  <c r="W26" i="41"/>
  <c r="Y26" i="41"/>
  <c r="AA26" i="41"/>
  <c r="AB26" i="41" s="1"/>
  <c r="AE26" i="41"/>
  <c r="AG26" i="41"/>
  <c r="AK26" i="41"/>
  <c r="B27" i="41"/>
  <c r="L27" i="41" s="1"/>
  <c r="C27" i="41"/>
  <c r="E27" i="41"/>
  <c r="G27" i="41"/>
  <c r="I27" i="41"/>
  <c r="K27" i="41"/>
  <c r="M27" i="41"/>
  <c r="O27" i="41"/>
  <c r="P27" i="41" s="1"/>
  <c r="S27" i="41"/>
  <c r="T27" i="41" s="1"/>
  <c r="U27" i="41"/>
  <c r="W27" i="41"/>
  <c r="Y27" i="41"/>
  <c r="Z27" i="41" s="1"/>
  <c r="AA27" i="41"/>
  <c r="AB27" i="41" s="1"/>
  <c r="AE27" i="41"/>
  <c r="AG27" i="41"/>
  <c r="AH27" i="41" s="1"/>
  <c r="AK27" i="41"/>
  <c r="B28" i="41"/>
  <c r="C28" i="41"/>
  <c r="E28" i="41"/>
  <c r="G28" i="41"/>
  <c r="I28" i="41"/>
  <c r="K28" i="41"/>
  <c r="Q28" i="41" s="1"/>
  <c r="M28" i="41"/>
  <c r="O28" i="41"/>
  <c r="S28" i="41"/>
  <c r="U28" i="41"/>
  <c r="W28" i="41"/>
  <c r="Y28" i="41"/>
  <c r="AA28" i="41"/>
  <c r="AB28" i="41" s="1"/>
  <c r="AE28" i="41"/>
  <c r="AG28" i="41"/>
  <c r="AK28" i="41"/>
  <c r="B37" i="41"/>
  <c r="F37" i="41" s="1"/>
  <c r="C37" i="41"/>
  <c r="T37" i="41" s="1"/>
  <c r="H37" i="41"/>
  <c r="L37" i="41"/>
  <c r="P37" i="41"/>
  <c r="Q37" i="41"/>
  <c r="R37" i="41"/>
  <c r="V37" i="41"/>
  <c r="Z37" i="41"/>
  <c r="AC37" i="41"/>
  <c r="AL37" i="41"/>
  <c r="B38" i="41"/>
  <c r="N38" i="41" s="1"/>
  <c r="C38" i="41"/>
  <c r="Q38" i="41"/>
  <c r="R38" i="41" s="1"/>
  <c r="AC38" i="41"/>
  <c r="B39" i="41"/>
  <c r="N39" i="41" s="1"/>
  <c r="C39" i="41"/>
  <c r="F39" i="41"/>
  <c r="H39" i="41"/>
  <c r="J39" i="41"/>
  <c r="L39" i="41"/>
  <c r="P39" i="41"/>
  <c r="Q39" i="41"/>
  <c r="R39" i="41" s="1"/>
  <c r="V39" i="41"/>
  <c r="AC39" i="41"/>
  <c r="AI39" i="41" s="1"/>
  <c r="AJ39" i="41" s="1"/>
  <c r="AH39" i="41"/>
  <c r="AL39" i="41"/>
  <c r="B40" i="41"/>
  <c r="F40" i="41" s="1"/>
  <c r="C40" i="41"/>
  <c r="AB40" i="41" s="1"/>
  <c r="L40" i="41"/>
  <c r="N40" i="41"/>
  <c r="P40" i="41"/>
  <c r="Q40" i="41"/>
  <c r="R40" i="41" s="1"/>
  <c r="V40" i="41"/>
  <c r="Z40" i="41"/>
  <c r="AC40" i="41"/>
  <c r="AD40" i="41" s="1"/>
  <c r="AI40" i="41"/>
  <c r="AJ40" i="41" s="1"/>
  <c r="AL40" i="41"/>
  <c r="B41" i="41"/>
  <c r="F41" i="41" s="1"/>
  <c r="C41" i="41"/>
  <c r="T41" i="41" s="1"/>
  <c r="Q41" i="41"/>
  <c r="Z41" i="41"/>
  <c r="AC41" i="41"/>
  <c r="B42" i="41"/>
  <c r="N42" i="41" s="1"/>
  <c r="C42" i="41"/>
  <c r="F42" i="41"/>
  <c r="H42" i="41"/>
  <c r="J42" i="41"/>
  <c r="L42" i="41"/>
  <c r="P42" i="41"/>
  <c r="Q42" i="41"/>
  <c r="R42" i="41" s="1"/>
  <c r="V42" i="41"/>
  <c r="AC42" i="41"/>
  <c r="AH42" i="41"/>
  <c r="AL42" i="41"/>
  <c r="B43" i="41"/>
  <c r="F43" i="41" s="1"/>
  <c r="C43" i="41"/>
  <c r="V43" i="41" s="1"/>
  <c r="Q43" i="41"/>
  <c r="R43" i="41" s="1"/>
  <c r="AC43" i="41"/>
  <c r="B44" i="41"/>
  <c r="F44" i="41" s="1"/>
  <c r="C44" i="41"/>
  <c r="H44" i="41"/>
  <c r="J44" i="41"/>
  <c r="L44" i="41"/>
  <c r="P44" i="41"/>
  <c r="Q44" i="41"/>
  <c r="R44" i="41" s="1"/>
  <c r="V44" i="41"/>
  <c r="Z44" i="41"/>
  <c r="AC44" i="41"/>
  <c r="AI44" i="41" s="1"/>
  <c r="AJ44" i="41" s="1"/>
  <c r="AL44" i="41"/>
  <c r="B45" i="41"/>
  <c r="C45" i="41"/>
  <c r="H45" i="41"/>
  <c r="P45" i="41"/>
  <c r="Q45" i="41"/>
  <c r="R45" i="41" s="1"/>
  <c r="AC45" i="41"/>
  <c r="AI45" i="41" s="1"/>
  <c r="AK45" i="41"/>
  <c r="B46" i="41"/>
  <c r="H46" i="41" s="1"/>
  <c r="L46" i="41"/>
  <c r="Q46" i="41"/>
  <c r="R46" i="41"/>
  <c r="T46" i="41"/>
  <c r="V46" i="41"/>
  <c r="X46" i="41"/>
  <c r="Z46" i="41"/>
  <c r="AB46" i="41"/>
  <c r="AC46" i="41"/>
  <c r="B47" i="41"/>
  <c r="H47" i="41" s="1"/>
  <c r="C47" i="41"/>
  <c r="AF47" i="41" s="1"/>
  <c r="F47" i="41"/>
  <c r="L47" i="41"/>
  <c r="Q47" i="41"/>
  <c r="R47" i="41"/>
  <c r="AC47" i="41"/>
  <c r="AL47" i="41"/>
  <c r="B48" i="41"/>
  <c r="H48" i="41" s="1"/>
  <c r="C48" i="41"/>
  <c r="T48" i="41" s="1"/>
  <c r="J48" i="41"/>
  <c r="L48" i="41"/>
  <c r="P48" i="41"/>
  <c r="Q48" i="41"/>
  <c r="R48" i="41" s="1"/>
  <c r="Z48" i="41"/>
  <c r="AB48" i="41"/>
  <c r="AC48" i="41"/>
  <c r="AD48" i="41"/>
  <c r="AF48" i="41"/>
  <c r="AL48" i="41"/>
  <c r="B49" i="41"/>
  <c r="C49" i="41"/>
  <c r="Q49" i="41"/>
  <c r="AI49" i="41" s="1"/>
  <c r="AC49" i="41"/>
  <c r="B50" i="41"/>
  <c r="N50" i="41" s="1"/>
  <c r="C50" i="41"/>
  <c r="AB50" i="41" s="1"/>
  <c r="L50" i="41"/>
  <c r="Q50" i="41"/>
  <c r="R50" i="41"/>
  <c r="AC50" i="41"/>
  <c r="AI50" i="41" s="1"/>
  <c r="AH50" i="41"/>
  <c r="B51" i="41"/>
  <c r="F51" i="41" s="1"/>
  <c r="C51" i="41"/>
  <c r="T51" i="41" s="1"/>
  <c r="P51" i="41"/>
  <c r="Q51" i="41"/>
  <c r="R51" i="41" s="1"/>
  <c r="AC51" i="41"/>
  <c r="B52" i="41"/>
  <c r="N52" i="41" s="1"/>
  <c r="C52" i="41"/>
  <c r="T52" i="41" s="1"/>
  <c r="L52" i="41"/>
  <c r="Q52" i="41"/>
  <c r="AC52" i="41"/>
  <c r="B53" i="41"/>
  <c r="J53" i="41" s="1"/>
  <c r="C53" i="41"/>
  <c r="Q53" i="41"/>
  <c r="V53" i="41"/>
  <c r="AC53" i="41"/>
  <c r="B54" i="41"/>
  <c r="N54" i="41" s="1"/>
  <c r="C54" i="41"/>
  <c r="V54" i="41" s="1"/>
  <c r="J54" i="41"/>
  <c r="L54" i="41"/>
  <c r="P54" i="41"/>
  <c r="Q54" i="41"/>
  <c r="R54" i="41" s="1"/>
  <c r="X54" i="41"/>
  <c r="Z54" i="41"/>
  <c r="AB54" i="41"/>
  <c r="AC54" i="41"/>
  <c r="AD54" i="41" s="1"/>
  <c r="AL54" i="41"/>
  <c r="B55" i="41"/>
  <c r="L55" i="41" s="1"/>
  <c r="C55" i="41"/>
  <c r="T55" i="41" s="1"/>
  <c r="Q55" i="41"/>
  <c r="R55" i="41" s="1"/>
  <c r="AB55" i="41"/>
  <c r="AC55" i="41"/>
  <c r="B56" i="41"/>
  <c r="C56" i="41"/>
  <c r="Q56" i="41"/>
  <c r="R56" i="41" s="1"/>
  <c r="AC56" i="41"/>
  <c r="AD56" i="41" s="1"/>
  <c r="AF56" i="41"/>
  <c r="B57" i="41"/>
  <c r="J57" i="41" s="1"/>
  <c r="C57" i="41"/>
  <c r="F57" i="41"/>
  <c r="H57" i="41"/>
  <c r="L57" i="41"/>
  <c r="N57" i="41"/>
  <c r="Q57" i="41"/>
  <c r="T57" i="41"/>
  <c r="V57" i="41"/>
  <c r="X57" i="41"/>
  <c r="Z57" i="41"/>
  <c r="AB57" i="41"/>
  <c r="AC57" i="41"/>
  <c r="AD57" i="41" s="1"/>
  <c r="AL57" i="41"/>
  <c r="B58" i="41"/>
  <c r="N58" i="41" s="1"/>
  <c r="C58" i="41"/>
  <c r="V58" i="41" s="1"/>
  <c r="J58" i="41"/>
  <c r="L58" i="41"/>
  <c r="P58" i="41"/>
  <c r="Q58" i="41"/>
  <c r="R58" i="41" s="1"/>
  <c r="T58" i="41"/>
  <c r="Z58" i="41"/>
  <c r="AB58" i="41"/>
  <c r="AC58" i="41"/>
  <c r="AD58" i="41" s="1"/>
  <c r="AL58" i="41"/>
  <c r="B59" i="41"/>
  <c r="H59" i="41" s="1"/>
  <c r="C59" i="41"/>
  <c r="T59" i="41" s="1"/>
  <c r="F59" i="41"/>
  <c r="N59" i="41"/>
  <c r="P59" i="41"/>
  <c r="Q59" i="41"/>
  <c r="R59" i="41" s="1"/>
  <c r="AC59" i="41"/>
  <c r="AH59" i="41"/>
  <c r="AL59" i="41"/>
  <c r="E60" i="41"/>
  <c r="B68" i="41"/>
  <c r="C68" i="41"/>
  <c r="X68" i="41" s="1"/>
  <c r="Q68" i="41"/>
  <c r="T68" i="41"/>
  <c r="V68" i="41"/>
  <c r="Z68" i="41"/>
  <c r="AC68" i="41"/>
  <c r="AD68" i="41"/>
  <c r="B69" i="41"/>
  <c r="N69" i="41" s="1"/>
  <c r="C69" i="41"/>
  <c r="F69" i="41"/>
  <c r="H69" i="41"/>
  <c r="J69" i="41"/>
  <c r="L69" i="41"/>
  <c r="P69" i="41"/>
  <c r="Q69" i="41"/>
  <c r="R69" i="41" s="1"/>
  <c r="T69" i="41"/>
  <c r="AC69" i="41"/>
  <c r="AH69" i="41"/>
  <c r="AI69" i="41"/>
  <c r="AJ69" i="41" s="1"/>
  <c r="AL69" i="41"/>
  <c r="B70" i="41"/>
  <c r="N70" i="41" s="1"/>
  <c r="C70" i="41"/>
  <c r="T70" i="41" s="1"/>
  <c r="J70" i="41"/>
  <c r="L70" i="41"/>
  <c r="Q70" i="41"/>
  <c r="R70" i="41" s="1"/>
  <c r="V70" i="41"/>
  <c r="X70" i="41"/>
  <c r="Z70" i="41"/>
  <c r="AB70" i="41"/>
  <c r="AC70" i="41"/>
  <c r="AD70" i="41" s="1"/>
  <c r="AI70" i="41"/>
  <c r="B71" i="41"/>
  <c r="P71" i="41" s="1"/>
  <c r="C71" i="41"/>
  <c r="T71" i="41" s="1"/>
  <c r="L71" i="41"/>
  <c r="Q71" i="41"/>
  <c r="AC71" i="41"/>
  <c r="AL71" i="41"/>
  <c r="B72" i="41"/>
  <c r="P72" i="41" s="1"/>
  <c r="C72" i="41"/>
  <c r="X72" i="41" s="1"/>
  <c r="Q72" i="41"/>
  <c r="AC72" i="41"/>
  <c r="AD72" i="41" s="1"/>
  <c r="B73" i="41"/>
  <c r="N73" i="41" s="1"/>
  <c r="C73" i="41"/>
  <c r="Q73" i="41"/>
  <c r="R73" i="41"/>
  <c r="T73" i="41"/>
  <c r="AC73" i="41"/>
  <c r="AI73" i="41"/>
  <c r="B74" i="41"/>
  <c r="F74" i="41" s="1"/>
  <c r="C74" i="41"/>
  <c r="T74" i="41" s="1"/>
  <c r="H74" i="41"/>
  <c r="N74" i="41"/>
  <c r="Q74" i="41"/>
  <c r="R74" i="41"/>
  <c r="V74" i="41"/>
  <c r="AC74" i="41"/>
  <c r="AI74" i="41" s="1"/>
  <c r="AJ74" i="41" s="1"/>
  <c r="AL74" i="41"/>
  <c r="B75" i="41"/>
  <c r="P75" i="41" s="1"/>
  <c r="C75" i="41"/>
  <c r="T75" i="41" s="1"/>
  <c r="Q75" i="41"/>
  <c r="AB75" i="41"/>
  <c r="AC75" i="41"/>
  <c r="AD75" i="41" s="1"/>
  <c r="B76" i="41"/>
  <c r="P76" i="41" s="1"/>
  <c r="C76" i="41"/>
  <c r="X76" i="41" s="1"/>
  <c r="Q76" i="41"/>
  <c r="AC76" i="41"/>
  <c r="AH76" i="41"/>
  <c r="B77" i="41"/>
  <c r="F77" i="41" s="1"/>
  <c r="H77" i="41"/>
  <c r="N77" i="41"/>
  <c r="P77" i="41"/>
  <c r="Q77" i="41"/>
  <c r="R77" i="41" s="1"/>
  <c r="T77" i="41"/>
  <c r="V77" i="41"/>
  <c r="X77" i="41"/>
  <c r="Z77" i="41"/>
  <c r="AB77" i="41"/>
  <c r="AC77" i="41"/>
  <c r="AF77" i="41" s="1"/>
  <c r="AD77" i="41"/>
  <c r="AH77" i="41"/>
  <c r="B78" i="41"/>
  <c r="N78" i="41" s="1"/>
  <c r="C78" i="41"/>
  <c r="V78" i="41" s="1"/>
  <c r="P78" i="41"/>
  <c r="Q78" i="41"/>
  <c r="R78" i="41" s="1"/>
  <c r="T78" i="41"/>
  <c r="Z78" i="41"/>
  <c r="AB78" i="41"/>
  <c r="AC78" i="41"/>
  <c r="AD78" i="41"/>
  <c r="AL78" i="41"/>
  <c r="B79" i="41"/>
  <c r="H79" i="41" s="1"/>
  <c r="C79" i="41"/>
  <c r="Q79" i="41"/>
  <c r="T79" i="41"/>
  <c r="AC79" i="41"/>
  <c r="AD79" i="41" s="1"/>
  <c r="B80" i="41"/>
  <c r="C80" i="41"/>
  <c r="AD80" i="41" s="1"/>
  <c r="Q80" i="41"/>
  <c r="AC80" i="41"/>
  <c r="AI80" i="41"/>
  <c r="B81" i="41"/>
  <c r="P81" i="41" s="1"/>
  <c r="C81" i="41"/>
  <c r="X81" i="41" s="1"/>
  <c r="Q81" i="41"/>
  <c r="R81" i="41" s="1"/>
  <c r="T81" i="41"/>
  <c r="V81" i="41"/>
  <c r="Z81" i="41"/>
  <c r="AB81" i="41"/>
  <c r="AC81" i="41"/>
  <c r="AD81" i="41"/>
  <c r="AH81" i="41"/>
  <c r="B82" i="41"/>
  <c r="C82" i="41"/>
  <c r="Z82" i="41" s="1"/>
  <c r="J82" i="41"/>
  <c r="Q82" i="41"/>
  <c r="V82" i="41"/>
  <c r="X82" i="41"/>
  <c r="AC82" i="41"/>
  <c r="AD82" i="41" s="1"/>
  <c r="B83" i="41"/>
  <c r="C83" i="41"/>
  <c r="AF83" i="41" s="1"/>
  <c r="F83" i="41"/>
  <c r="N83" i="41"/>
  <c r="Q83" i="41"/>
  <c r="R83" i="41" s="1"/>
  <c r="AC83" i="41"/>
  <c r="AD83" i="41"/>
  <c r="B84" i="41"/>
  <c r="F84" i="41" s="1"/>
  <c r="C84" i="41"/>
  <c r="AD84" i="41" s="1"/>
  <c r="J84" i="41"/>
  <c r="Q84" i="41"/>
  <c r="R84" i="41" s="1"/>
  <c r="X84" i="41"/>
  <c r="AC84" i="41"/>
  <c r="AH84" i="41"/>
  <c r="AI84" i="41"/>
  <c r="B85" i="41"/>
  <c r="P85" i="41" s="1"/>
  <c r="C85" i="41"/>
  <c r="X85" i="41" s="1"/>
  <c r="Q85" i="41"/>
  <c r="R85" i="41" s="1"/>
  <c r="T85" i="41"/>
  <c r="V85" i="41"/>
  <c r="Z85" i="41"/>
  <c r="AB85" i="41"/>
  <c r="AC85" i="41"/>
  <c r="AD85" i="41"/>
  <c r="AH85" i="41"/>
  <c r="B86" i="41"/>
  <c r="C86" i="41"/>
  <c r="T86" i="41" s="1"/>
  <c r="J86" i="41"/>
  <c r="L86" i="41"/>
  <c r="N86" i="41"/>
  <c r="P86" i="41"/>
  <c r="Q86" i="41"/>
  <c r="X86" i="41"/>
  <c r="AC86" i="41"/>
  <c r="AD86" i="41"/>
  <c r="AL86" i="41"/>
  <c r="B87" i="41"/>
  <c r="AH87" i="41" s="1"/>
  <c r="C87" i="41"/>
  <c r="F87" i="41"/>
  <c r="N87" i="41"/>
  <c r="Q87" i="41"/>
  <c r="R87" i="41" s="1"/>
  <c r="AC87" i="41"/>
  <c r="AD87" i="41" s="1"/>
  <c r="B88" i="41"/>
  <c r="J88" i="41" s="1"/>
  <c r="C88" i="41"/>
  <c r="Z88" i="41" s="1"/>
  <c r="Q88" i="41"/>
  <c r="T88" i="41"/>
  <c r="V88" i="41"/>
  <c r="AC88" i="41"/>
  <c r="AD88" i="41" s="1"/>
  <c r="B89" i="41"/>
  <c r="H89" i="41" s="1"/>
  <c r="C89" i="41"/>
  <c r="X89" i="41" s="1"/>
  <c r="F89" i="41"/>
  <c r="L89" i="41"/>
  <c r="Q89" i="41"/>
  <c r="AI89" i="41" s="1"/>
  <c r="AJ89" i="41" s="1"/>
  <c r="R89" i="41"/>
  <c r="AC89" i="41"/>
  <c r="AL89" i="41"/>
  <c r="B90" i="41"/>
  <c r="N90" i="41" s="1"/>
  <c r="C90" i="41"/>
  <c r="AB90" i="41" s="1"/>
  <c r="Q90" i="41"/>
  <c r="X90" i="41"/>
  <c r="Z90" i="41"/>
  <c r="AC90" i="41"/>
  <c r="E91" i="41"/>
  <c r="B98" i="41"/>
  <c r="P98" i="41" s="1"/>
  <c r="C98" i="41"/>
  <c r="T98" i="41" s="1"/>
  <c r="N98" i="41"/>
  <c r="Q98" i="41"/>
  <c r="R98" i="41" s="1"/>
  <c r="X98" i="41"/>
  <c r="AB98" i="41"/>
  <c r="AC98" i="41"/>
  <c r="AD98" i="41" s="1"/>
  <c r="B99" i="41"/>
  <c r="C99" i="41"/>
  <c r="X99" i="41" s="1"/>
  <c r="Q99" i="41"/>
  <c r="AC99" i="41"/>
  <c r="B100" i="41"/>
  <c r="H100" i="41" s="1"/>
  <c r="C100" i="41"/>
  <c r="V100" i="41" s="1"/>
  <c r="Q100" i="41"/>
  <c r="AC100" i="41"/>
  <c r="AH100" i="41"/>
  <c r="B101" i="41"/>
  <c r="AF101" i="41" s="1"/>
  <c r="C101" i="41"/>
  <c r="V101" i="41" s="1"/>
  <c r="P101" i="41"/>
  <c r="Q101" i="41"/>
  <c r="R101" i="41" s="1"/>
  <c r="T101" i="41"/>
  <c r="X101" i="41"/>
  <c r="AC101" i="41"/>
  <c r="AD101" i="41" s="1"/>
  <c r="AH101" i="41"/>
  <c r="AI101" i="41"/>
  <c r="B102" i="41"/>
  <c r="P102" i="41" s="1"/>
  <c r="C102" i="41"/>
  <c r="T102" i="41" s="1"/>
  <c r="N102" i="41"/>
  <c r="Q102" i="41"/>
  <c r="R102" i="41" s="1"/>
  <c r="X102" i="41"/>
  <c r="AB102" i="41"/>
  <c r="AC102" i="41"/>
  <c r="AD102" i="41" s="1"/>
  <c r="B103" i="41"/>
  <c r="C103" i="41"/>
  <c r="V103" i="41" s="1"/>
  <c r="Q103" i="41"/>
  <c r="AC103" i="41"/>
  <c r="AD103" i="41" s="1"/>
  <c r="B104" i="41"/>
  <c r="H104" i="41" s="1"/>
  <c r="C104" i="41"/>
  <c r="V104" i="41" s="1"/>
  <c r="F104" i="41"/>
  <c r="Q104" i="41"/>
  <c r="AI104" i="41" s="1"/>
  <c r="AC104" i="41"/>
  <c r="AH104" i="41"/>
  <c r="B105" i="41"/>
  <c r="AJ105" i="41" s="1"/>
  <c r="C105" i="41"/>
  <c r="V105" i="41" s="1"/>
  <c r="Q105" i="41"/>
  <c r="R105" i="41" s="1"/>
  <c r="T105" i="41"/>
  <c r="AC105" i="41"/>
  <c r="AI105" i="41"/>
  <c r="B106" i="41"/>
  <c r="P106" i="41" s="1"/>
  <c r="C106" i="41"/>
  <c r="T106" i="41" s="1"/>
  <c r="J106" i="41"/>
  <c r="L106" i="41"/>
  <c r="N106" i="41"/>
  <c r="Q106" i="41"/>
  <c r="R106" i="41" s="1"/>
  <c r="X106" i="41"/>
  <c r="AC106" i="41"/>
  <c r="AD106" i="41" s="1"/>
  <c r="AL106" i="41"/>
  <c r="B107" i="41"/>
  <c r="Q107" i="41"/>
  <c r="AI107" i="41" s="1"/>
  <c r="T107" i="41"/>
  <c r="V107" i="41"/>
  <c r="X107" i="41"/>
  <c r="Z107" i="41"/>
  <c r="AB107" i="41"/>
  <c r="AC107" i="41"/>
  <c r="AD107" i="41"/>
  <c r="AF107" i="41"/>
  <c r="B108" i="41"/>
  <c r="AL108" i="41" s="1"/>
  <c r="C108" i="41"/>
  <c r="X108" i="41" s="1"/>
  <c r="F108" i="41"/>
  <c r="L108" i="41"/>
  <c r="N108" i="41"/>
  <c r="P108" i="41"/>
  <c r="Q108" i="41"/>
  <c r="R108" i="41" s="1"/>
  <c r="T108" i="41"/>
  <c r="V108" i="41"/>
  <c r="Z108" i="41"/>
  <c r="AC108" i="41"/>
  <c r="AD108" i="41" s="1"/>
  <c r="AF108" i="41"/>
  <c r="AH108" i="41"/>
  <c r="B109" i="41"/>
  <c r="H109" i="41" s="1"/>
  <c r="C109" i="41"/>
  <c r="T109" i="41" s="1"/>
  <c r="L109" i="41"/>
  <c r="N109" i="41"/>
  <c r="Q109" i="41"/>
  <c r="V109" i="41"/>
  <c r="X109" i="41"/>
  <c r="AB109" i="41"/>
  <c r="AC109" i="41"/>
  <c r="AD109" i="41" s="1"/>
  <c r="B110" i="41"/>
  <c r="F110" i="41" s="1"/>
  <c r="C110" i="41"/>
  <c r="T110" i="41" s="1"/>
  <c r="P110" i="41"/>
  <c r="Q110" i="41"/>
  <c r="AI110" i="41" s="1"/>
  <c r="AB110" i="41"/>
  <c r="AC110" i="41"/>
  <c r="B111" i="41"/>
  <c r="F111" i="41" s="1"/>
  <c r="C111" i="41"/>
  <c r="Q111" i="41"/>
  <c r="AI111" i="41" s="1"/>
  <c r="AC111" i="41"/>
  <c r="B112" i="41"/>
  <c r="N112" i="41" s="1"/>
  <c r="C112" i="41"/>
  <c r="X112" i="41" s="1"/>
  <c r="J112" i="41"/>
  <c r="L112" i="41"/>
  <c r="Q112" i="41"/>
  <c r="R112" i="41" s="1"/>
  <c r="V112" i="41"/>
  <c r="Z112" i="41"/>
  <c r="AC112" i="41"/>
  <c r="AD112" i="41" s="1"/>
  <c r="B113" i="41"/>
  <c r="C113" i="41"/>
  <c r="T113" i="41" s="1"/>
  <c r="H113" i="41"/>
  <c r="J113" i="41"/>
  <c r="L113" i="41"/>
  <c r="N113" i="41"/>
  <c r="P113" i="41"/>
  <c r="Q113" i="41"/>
  <c r="R113" i="41" s="1"/>
  <c r="X113" i="41"/>
  <c r="Z113" i="41"/>
  <c r="AB113" i="41"/>
  <c r="AC113" i="41"/>
  <c r="AL113" i="41"/>
  <c r="B114" i="41"/>
  <c r="F114" i="41" s="1"/>
  <c r="C114" i="41"/>
  <c r="T114" i="41" s="1"/>
  <c r="P114" i="41"/>
  <c r="Q114" i="41"/>
  <c r="AI114" i="41" s="1"/>
  <c r="AB114" i="41"/>
  <c r="AC114" i="41"/>
  <c r="B115" i="41"/>
  <c r="F115" i="41" s="1"/>
  <c r="C115" i="41"/>
  <c r="Q115" i="41"/>
  <c r="AI115" i="41" s="1"/>
  <c r="AC115" i="41"/>
  <c r="B116" i="41"/>
  <c r="N116" i="41" s="1"/>
  <c r="C116" i="41"/>
  <c r="AB116" i="41" s="1"/>
  <c r="J116" i="41"/>
  <c r="L116" i="41"/>
  <c r="Q116" i="41"/>
  <c r="R116" i="41" s="1"/>
  <c r="V116" i="41"/>
  <c r="X116" i="41"/>
  <c r="Z116" i="41"/>
  <c r="AC116" i="41"/>
  <c r="AD116" i="41" s="1"/>
  <c r="AH116" i="41"/>
  <c r="B117" i="41"/>
  <c r="C117" i="41"/>
  <c r="T117" i="41" s="1"/>
  <c r="H117" i="41"/>
  <c r="N117" i="41"/>
  <c r="Q117" i="41"/>
  <c r="X117" i="41"/>
  <c r="Z117" i="41"/>
  <c r="AC117" i="41"/>
  <c r="AL117" i="41"/>
  <c r="B118" i="41"/>
  <c r="F118" i="41" s="1"/>
  <c r="C118" i="41"/>
  <c r="T118" i="41" s="1"/>
  <c r="L118" i="41"/>
  <c r="N118" i="41"/>
  <c r="P118" i="41"/>
  <c r="Q118" i="41"/>
  <c r="R118" i="41" s="1"/>
  <c r="Z118" i="41"/>
  <c r="AB118" i="41"/>
  <c r="AC118" i="41"/>
  <c r="AL118" i="41"/>
  <c r="B119" i="41"/>
  <c r="F119" i="41" s="1"/>
  <c r="C119" i="41"/>
  <c r="AF119" i="41" s="1"/>
  <c r="Q119" i="41"/>
  <c r="R119" i="41" s="1"/>
  <c r="AC119" i="41"/>
  <c r="B120" i="41"/>
  <c r="L120" i="41" s="1"/>
  <c r="C120" i="41"/>
  <c r="X120" i="41" s="1"/>
  <c r="F120" i="41"/>
  <c r="H120" i="41"/>
  <c r="J120" i="41"/>
  <c r="N120" i="41"/>
  <c r="P120" i="41"/>
  <c r="Q120" i="41"/>
  <c r="R120" i="41"/>
  <c r="T120" i="41"/>
  <c r="V120" i="41"/>
  <c r="AC120" i="41"/>
  <c r="AF120" i="41"/>
  <c r="AH120" i="41"/>
  <c r="AI120" i="41"/>
  <c r="AJ120" i="41" s="1"/>
  <c r="AL120" i="41"/>
  <c r="E121" i="41"/>
  <c r="B128" i="41"/>
  <c r="L128" i="41" s="1"/>
  <c r="C128" i="41"/>
  <c r="X128" i="41" s="1"/>
  <c r="F128" i="41"/>
  <c r="H128" i="41"/>
  <c r="J128" i="41"/>
  <c r="N128" i="41"/>
  <c r="P128" i="41"/>
  <c r="Q128" i="41"/>
  <c r="R128" i="41"/>
  <c r="T128" i="41"/>
  <c r="V128" i="41"/>
  <c r="AB128" i="41"/>
  <c r="AC128" i="41"/>
  <c r="AH128" i="41"/>
  <c r="AI128" i="41"/>
  <c r="AJ128" i="41"/>
  <c r="AL128" i="41"/>
  <c r="B129" i="41"/>
  <c r="N129" i="41" s="1"/>
  <c r="C129" i="41"/>
  <c r="T129" i="41" s="1"/>
  <c r="J129" i="41"/>
  <c r="L129" i="41"/>
  <c r="P129" i="41"/>
  <c r="Q129" i="41"/>
  <c r="R129" i="41" s="1"/>
  <c r="X129" i="41"/>
  <c r="Z129" i="41"/>
  <c r="AB129" i="41"/>
  <c r="AC129" i="41"/>
  <c r="AD129" i="41" s="1"/>
  <c r="AL129" i="41"/>
  <c r="B130" i="41"/>
  <c r="C130" i="41"/>
  <c r="T130" i="41" s="1"/>
  <c r="P130" i="41"/>
  <c r="Q130" i="41"/>
  <c r="AC130" i="41"/>
  <c r="B131" i="41"/>
  <c r="L131" i="41" s="1"/>
  <c r="C131" i="41"/>
  <c r="AF131" i="41" s="1"/>
  <c r="F131" i="41"/>
  <c r="H131" i="41"/>
  <c r="J131" i="41"/>
  <c r="Q131" i="41"/>
  <c r="R131" i="41" s="1"/>
  <c r="AC131" i="41"/>
  <c r="AH131" i="41"/>
  <c r="B132" i="41"/>
  <c r="L132" i="41" s="1"/>
  <c r="C132" i="41"/>
  <c r="X132" i="41" s="1"/>
  <c r="F132" i="41"/>
  <c r="H132" i="41"/>
  <c r="J132" i="41"/>
  <c r="N132" i="41"/>
  <c r="P132" i="41"/>
  <c r="Q132" i="41"/>
  <c r="R132" i="41"/>
  <c r="T132" i="41"/>
  <c r="V132" i="41"/>
  <c r="AB132" i="41"/>
  <c r="AC132" i="41"/>
  <c r="AH132" i="41"/>
  <c r="AI132" i="41"/>
  <c r="AJ132" i="41"/>
  <c r="AL132" i="41"/>
  <c r="B133" i="41"/>
  <c r="J133" i="41" s="1"/>
  <c r="C133" i="41"/>
  <c r="T133" i="41" s="1"/>
  <c r="L133" i="41"/>
  <c r="N133" i="41"/>
  <c r="Q133" i="41"/>
  <c r="X133" i="41"/>
  <c r="Z133" i="41"/>
  <c r="AB133" i="41"/>
  <c r="AC133" i="41"/>
  <c r="AD133" i="41"/>
  <c r="AL133" i="41"/>
  <c r="B134" i="41"/>
  <c r="C134" i="41"/>
  <c r="AB134" i="41" s="1"/>
  <c r="Q134" i="41"/>
  <c r="AI134" i="41" s="1"/>
  <c r="T134" i="41"/>
  <c r="AC134" i="41"/>
  <c r="AD134" i="41"/>
  <c r="B135" i="41"/>
  <c r="C135" i="41"/>
  <c r="F135" i="41"/>
  <c r="H135" i="41"/>
  <c r="Q135" i="41"/>
  <c r="R135" i="41" s="1"/>
  <c r="X135" i="41"/>
  <c r="AC135" i="41"/>
  <c r="AD135" i="41" s="1"/>
  <c r="B136" i="41"/>
  <c r="H136" i="41" s="1"/>
  <c r="C136" i="41"/>
  <c r="T136" i="41" s="1"/>
  <c r="F136" i="41"/>
  <c r="L136" i="41"/>
  <c r="Q136" i="41"/>
  <c r="R136" i="41"/>
  <c r="AC136" i="41"/>
  <c r="AH136" i="41"/>
  <c r="AI136" i="41"/>
  <c r="AJ136" i="41" s="1"/>
  <c r="B137" i="41"/>
  <c r="P137" i="41" s="1"/>
  <c r="L137" i="41"/>
  <c r="N137" i="41"/>
  <c r="Q137" i="41"/>
  <c r="R137" i="41"/>
  <c r="T137" i="41"/>
  <c r="V137" i="41"/>
  <c r="X137" i="41"/>
  <c r="Z137" i="41"/>
  <c r="AB137" i="41"/>
  <c r="AC137" i="41"/>
  <c r="AD137" i="41" s="1"/>
  <c r="AF137" i="41"/>
  <c r="AL137" i="41"/>
  <c r="B138" i="41"/>
  <c r="C138" i="41"/>
  <c r="Q138" i="41"/>
  <c r="T138" i="41"/>
  <c r="V138" i="41"/>
  <c r="AC138" i="41"/>
  <c r="AD138" i="41"/>
  <c r="AI138" i="41"/>
  <c r="B139" i="41"/>
  <c r="P139" i="41" s="1"/>
  <c r="C139" i="41"/>
  <c r="V139" i="41" s="1"/>
  <c r="Q139" i="41"/>
  <c r="R139" i="41" s="1"/>
  <c r="T139" i="41"/>
  <c r="AC139" i="41"/>
  <c r="AL139" i="41"/>
  <c r="B140" i="41"/>
  <c r="H140" i="41" s="1"/>
  <c r="C140" i="41"/>
  <c r="Z140" i="41" s="1"/>
  <c r="Q140" i="41"/>
  <c r="T140" i="41"/>
  <c r="V140" i="41"/>
  <c r="X140" i="41"/>
  <c r="AB140" i="41"/>
  <c r="AC140" i="41"/>
  <c r="B141" i="41"/>
  <c r="L141" i="41" s="1"/>
  <c r="C141" i="41"/>
  <c r="Z141" i="41" s="1"/>
  <c r="F141" i="41"/>
  <c r="P141" i="41"/>
  <c r="Q141" i="41"/>
  <c r="R141" i="41" s="1"/>
  <c r="AB141" i="41"/>
  <c r="AC141" i="41"/>
  <c r="AD141" i="41" s="1"/>
  <c r="AL141" i="41"/>
  <c r="B142" i="41"/>
  <c r="P142" i="41" s="1"/>
  <c r="C142" i="41"/>
  <c r="F142" i="41"/>
  <c r="H142" i="41"/>
  <c r="J142" i="41"/>
  <c r="Q142" i="41"/>
  <c r="R142" i="41"/>
  <c r="V142" i="41"/>
  <c r="X142" i="41"/>
  <c r="AC142" i="41"/>
  <c r="AI142" i="41" s="1"/>
  <c r="AJ142" i="41" s="1"/>
  <c r="AH142" i="41"/>
  <c r="B143" i="41"/>
  <c r="AL143" i="41" s="1"/>
  <c r="C143" i="41"/>
  <c r="X143" i="41" s="1"/>
  <c r="P143" i="41"/>
  <c r="Q143" i="41"/>
  <c r="R143" i="41" s="1"/>
  <c r="V143" i="41"/>
  <c r="AB143" i="41"/>
  <c r="AC143" i="41"/>
  <c r="AI143" i="41"/>
  <c r="AJ143" i="41" s="1"/>
  <c r="B144" i="41"/>
  <c r="H144" i="41" s="1"/>
  <c r="C144" i="41"/>
  <c r="T144" i="41" s="1"/>
  <c r="J144" i="41"/>
  <c r="L144" i="41"/>
  <c r="N144" i="41"/>
  <c r="P144" i="41"/>
  <c r="Q144" i="41"/>
  <c r="Z144" i="41"/>
  <c r="AC144" i="41"/>
  <c r="AD144" i="41"/>
  <c r="AF144" i="41"/>
  <c r="AL144" i="41"/>
  <c r="B145" i="41"/>
  <c r="C145" i="41"/>
  <c r="Z145" i="41" s="1"/>
  <c r="F145" i="41"/>
  <c r="H145" i="41"/>
  <c r="L145" i="41"/>
  <c r="N145" i="41"/>
  <c r="P145" i="41"/>
  <c r="Q145" i="41"/>
  <c r="R145" i="41" s="1"/>
  <c r="T145" i="41"/>
  <c r="V145" i="41"/>
  <c r="X145" i="41"/>
  <c r="AB145" i="41"/>
  <c r="AC145" i="41"/>
  <c r="AD145" i="41" s="1"/>
  <c r="AH145" i="41"/>
  <c r="AL145" i="41"/>
  <c r="B146" i="41"/>
  <c r="P146" i="41" s="1"/>
  <c r="C146" i="41"/>
  <c r="H146" i="41"/>
  <c r="J146" i="41"/>
  <c r="L146" i="41"/>
  <c r="Q146" i="41"/>
  <c r="R146" i="41"/>
  <c r="Z146" i="41"/>
  <c r="AB146" i="41"/>
  <c r="AC146" i="41"/>
  <c r="AF146" i="41"/>
  <c r="AI146" i="41"/>
  <c r="B147" i="41"/>
  <c r="P147" i="41" s="1"/>
  <c r="C147" i="41"/>
  <c r="X147" i="41" s="1"/>
  <c r="Q147" i="41"/>
  <c r="T147" i="41"/>
  <c r="V147" i="41"/>
  <c r="AC147" i="41"/>
  <c r="AD147" i="41" s="1"/>
  <c r="B148" i="41"/>
  <c r="H148" i="41" s="1"/>
  <c r="C148" i="41"/>
  <c r="AF148" i="41" s="1"/>
  <c r="F148" i="41"/>
  <c r="L148" i="41"/>
  <c r="Q148" i="41"/>
  <c r="R148" i="41" s="1"/>
  <c r="AC148" i="41"/>
  <c r="AH148" i="41"/>
  <c r="AL148" i="41"/>
  <c r="B149" i="41"/>
  <c r="C149" i="41"/>
  <c r="Z149" i="41" s="1"/>
  <c r="Q149" i="41"/>
  <c r="R149" i="41" s="1"/>
  <c r="AC149" i="41"/>
  <c r="AL149" i="41"/>
  <c r="B150" i="41"/>
  <c r="P150" i="41" s="1"/>
  <c r="C150" i="41"/>
  <c r="H150" i="41"/>
  <c r="J150" i="41"/>
  <c r="N150" i="41"/>
  <c r="Q150" i="41"/>
  <c r="AI150" i="41" s="1"/>
  <c r="AJ150" i="41" s="1"/>
  <c r="Z150" i="41"/>
  <c r="AB150" i="41"/>
  <c r="AC150" i="41"/>
  <c r="AF150" i="41" s="1"/>
  <c r="AL150" i="41"/>
  <c r="E151" i="41"/>
  <c r="B158" i="41"/>
  <c r="C158" i="41"/>
  <c r="Q158" i="41"/>
  <c r="AI158" i="41" s="1"/>
  <c r="R158" i="41"/>
  <c r="T158" i="41"/>
  <c r="AC158" i="41"/>
  <c r="B159" i="41"/>
  <c r="C159" i="41"/>
  <c r="Q159" i="41"/>
  <c r="R159" i="41"/>
  <c r="AC159" i="41"/>
  <c r="B160" i="41"/>
  <c r="J160" i="41" s="1"/>
  <c r="C160" i="41"/>
  <c r="X160" i="41" s="1"/>
  <c r="F160" i="41"/>
  <c r="H160" i="41"/>
  <c r="L160" i="41"/>
  <c r="N160" i="41"/>
  <c r="Q160" i="41"/>
  <c r="V160" i="41"/>
  <c r="AC160" i="41"/>
  <c r="AF160" i="41"/>
  <c r="AH160" i="41"/>
  <c r="AL160" i="41"/>
  <c r="B161" i="41"/>
  <c r="N161" i="41" s="1"/>
  <c r="C161" i="41"/>
  <c r="T161" i="41" s="1"/>
  <c r="L161" i="41"/>
  <c r="P161" i="41"/>
  <c r="Q161" i="41"/>
  <c r="R161" i="41" s="1"/>
  <c r="X161" i="41"/>
  <c r="Z161" i="41"/>
  <c r="AC161" i="41"/>
  <c r="AD161" i="41" s="1"/>
  <c r="AL161" i="41"/>
  <c r="B162" i="41"/>
  <c r="C162" i="41"/>
  <c r="T162" i="41" s="1"/>
  <c r="Q162" i="41"/>
  <c r="R162" i="41"/>
  <c r="AB162" i="41"/>
  <c r="AC162" i="41"/>
  <c r="B163" i="41"/>
  <c r="C163" i="41"/>
  <c r="Q163" i="41"/>
  <c r="AC163" i="41"/>
  <c r="AD163" i="41" s="1"/>
  <c r="B164" i="41"/>
  <c r="J164" i="41" s="1"/>
  <c r="C164" i="41"/>
  <c r="X164" i="41" s="1"/>
  <c r="F164" i="41"/>
  <c r="H164" i="41"/>
  <c r="L164" i="41"/>
  <c r="N164" i="41"/>
  <c r="Q164" i="41"/>
  <c r="V164" i="41"/>
  <c r="AC164" i="41"/>
  <c r="AF164" i="41"/>
  <c r="AH164" i="41"/>
  <c r="AL164" i="41"/>
  <c r="B165" i="41"/>
  <c r="N165" i="41" s="1"/>
  <c r="C165" i="41"/>
  <c r="T165" i="41" s="1"/>
  <c r="L165" i="41"/>
  <c r="P165" i="41"/>
  <c r="Q165" i="41"/>
  <c r="R165" i="41" s="1"/>
  <c r="X165" i="41"/>
  <c r="Z165" i="41"/>
  <c r="AC165" i="41"/>
  <c r="AD165" i="41" s="1"/>
  <c r="AL165" i="41"/>
  <c r="B166" i="41"/>
  <c r="C166" i="41"/>
  <c r="T166" i="41" s="1"/>
  <c r="Q166" i="41"/>
  <c r="R166" i="41" s="1"/>
  <c r="AB166" i="41"/>
  <c r="AC166" i="41"/>
  <c r="B167" i="41"/>
  <c r="F167" i="41"/>
  <c r="Q167" i="41"/>
  <c r="AI167" i="41" s="1"/>
  <c r="R167" i="41"/>
  <c r="T167" i="41"/>
  <c r="V167" i="41"/>
  <c r="X167" i="41"/>
  <c r="Z167" i="41"/>
  <c r="AB167" i="41"/>
  <c r="AC167" i="41"/>
  <c r="AD167" i="41"/>
  <c r="AF167" i="41"/>
  <c r="AH167" i="41"/>
  <c r="B168" i="41"/>
  <c r="H168" i="41" s="1"/>
  <c r="C168" i="41"/>
  <c r="Z168" i="41" s="1"/>
  <c r="F168" i="41"/>
  <c r="J168" i="41"/>
  <c r="L168" i="41"/>
  <c r="N168" i="41"/>
  <c r="P168" i="41"/>
  <c r="Q168" i="41"/>
  <c r="R168" i="41"/>
  <c r="X168" i="41"/>
  <c r="AB168" i="41"/>
  <c r="AC168" i="41"/>
  <c r="AH168" i="41"/>
  <c r="AL168" i="41"/>
  <c r="B169" i="41"/>
  <c r="P169" i="41" s="1"/>
  <c r="C169" i="41"/>
  <c r="T169" i="41" s="1"/>
  <c r="L169" i="41"/>
  <c r="N169" i="41"/>
  <c r="Q169" i="41"/>
  <c r="R169" i="41" s="1"/>
  <c r="Z169" i="41"/>
  <c r="AB169" i="41"/>
  <c r="AC169" i="41"/>
  <c r="AD169" i="41" s="1"/>
  <c r="AL169" i="41"/>
  <c r="B170" i="41"/>
  <c r="P170" i="41" s="1"/>
  <c r="C170" i="41"/>
  <c r="Q170" i="41"/>
  <c r="AC170" i="41"/>
  <c r="AD170" i="41" s="1"/>
  <c r="B171" i="41"/>
  <c r="H171" i="41" s="1"/>
  <c r="C171" i="41"/>
  <c r="F171" i="41"/>
  <c r="J171" i="41"/>
  <c r="Q171" i="41"/>
  <c r="AI171" i="41" s="1"/>
  <c r="AJ171" i="41" s="1"/>
  <c r="R171" i="41"/>
  <c r="T171" i="41"/>
  <c r="AC171" i="41"/>
  <c r="AH171" i="41"/>
  <c r="AL171" i="41"/>
  <c r="B172" i="41"/>
  <c r="C172" i="41"/>
  <c r="Z172" i="41" s="1"/>
  <c r="F172" i="41"/>
  <c r="H172" i="41"/>
  <c r="J172" i="41"/>
  <c r="L172" i="41"/>
  <c r="N172" i="41"/>
  <c r="P172" i="41"/>
  <c r="Q172" i="41"/>
  <c r="R172" i="41"/>
  <c r="T172" i="41"/>
  <c r="V172" i="41"/>
  <c r="AC172" i="41"/>
  <c r="AI172" i="41" s="1"/>
  <c r="AJ172" i="41" s="1"/>
  <c r="AH172" i="41"/>
  <c r="AL172" i="41"/>
  <c r="B173" i="41"/>
  <c r="C173" i="41"/>
  <c r="T173" i="41" s="1"/>
  <c r="Q173" i="41"/>
  <c r="AB173" i="41"/>
  <c r="AC173" i="41"/>
  <c r="AD173" i="41" s="1"/>
  <c r="B174" i="41"/>
  <c r="P174" i="41" s="1"/>
  <c r="C174" i="41"/>
  <c r="X174" i="41" s="1"/>
  <c r="Q174" i="41"/>
  <c r="T174" i="41"/>
  <c r="V174" i="41"/>
  <c r="Z174" i="41"/>
  <c r="AC174" i="41"/>
  <c r="B175" i="41"/>
  <c r="H175" i="41" s="1"/>
  <c r="C175" i="41"/>
  <c r="J175" i="41"/>
  <c r="L175" i="41"/>
  <c r="Q175" i="41"/>
  <c r="AC175" i="41"/>
  <c r="AF175" i="41"/>
  <c r="B176" i="41"/>
  <c r="H176" i="41" s="1"/>
  <c r="C176" i="41"/>
  <c r="T176" i="41" s="1"/>
  <c r="F176" i="41"/>
  <c r="Q176" i="41"/>
  <c r="R176" i="41"/>
  <c r="AC176" i="41"/>
  <c r="AI176" i="41"/>
  <c r="AJ176" i="41" s="1"/>
  <c r="AL176" i="41"/>
  <c r="B177" i="41"/>
  <c r="C177" i="41"/>
  <c r="T177" i="41" s="1"/>
  <c r="Q177" i="41"/>
  <c r="AB177" i="41"/>
  <c r="AC177" i="41"/>
  <c r="AD177" i="41"/>
  <c r="B178" i="41"/>
  <c r="P178" i="41" s="1"/>
  <c r="C178" i="41"/>
  <c r="X178" i="41" s="1"/>
  <c r="Q178" i="41"/>
  <c r="T178" i="41"/>
  <c r="V178" i="41"/>
  <c r="AC178" i="41"/>
  <c r="AD178" i="41" s="1"/>
  <c r="B179" i="41"/>
  <c r="H179" i="41" s="1"/>
  <c r="C179" i="41"/>
  <c r="T179" i="41" s="1"/>
  <c r="F179" i="41"/>
  <c r="J179" i="41"/>
  <c r="L179" i="41"/>
  <c r="Q179" i="41"/>
  <c r="R179" i="41"/>
  <c r="AC179" i="41"/>
  <c r="AF179" i="41"/>
  <c r="AH179" i="41"/>
  <c r="AL179" i="41"/>
  <c r="B180" i="41"/>
  <c r="H180" i="41" s="1"/>
  <c r="C180" i="41"/>
  <c r="Z180" i="41" s="1"/>
  <c r="F180" i="41"/>
  <c r="J180" i="41"/>
  <c r="L180" i="41"/>
  <c r="N180" i="41"/>
  <c r="P180" i="41"/>
  <c r="Q180" i="41"/>
  <c r="R180" i="41"/>
  <c r="X180" i="41"/>
  <c r="AB180" i="41"/>
  <c r="AC180" i="41"/>
  <c r="AI180" i="41" s="1"/>
  <c r="AJ180" i="41" s="1"/>
  <c r="AH180" i="41"/>
  <c r="AL180" i="41"/>
  <c r="E181" i="41"/>
  <c r="B188" i="41"/>
  <c r="H188" i="41" s="1"/>
  <c r="C188" i="41"/>
  <c r="V188" i="41" s="1"/>
  <c r="L188" i="41"/>
  <c r="Q188" i="41"/>
  <c r="T188" i="41"/>
  <c r="Z188" i="41"/>
  <c r="AB188" i="41"/>
  <c r="AC188" i="41"/>
  <c r="AL188" i="41"/>
  <c r="B189" i="41"/>
  <c r="C189" i="41"/>
  <c r="Q189" i="41"/>
  <c r="AI189" i="41" s="1"/>
  <c r="AJ189" i="41" s="1"/>
  <c r="R189" i="41"/>
  <c r="T189" i="41"/>
  <c r="AC189" i="41"/>
  <c r="B190" i="41"/>
  <c r="J190" i="41" s="1"/>
  <c r="C190" i="41"/>
  <c r="Q190" i="41"/>
  <c r="AC190" i="41"/>
  <c r="B191" i="41"/>
  <c r="C191" i="41"/>
  <c r="Z191" i="41" s="1"/>
  <c r="Q191" i="41"/>
  <c r="R191" i="41" s="1"/>
  <c r="T191" i="41"/>
  <c r="V191" i="41"/>
  <c r="AB191" i="41"/>
  <c r="AC191" i="41"/>
  <c r="AH191" i="41"/>
  <c r="AI191" i="41"/>
  <c r="AL191" i="41"/>
  <c r="B192" i="41"/>
  <c r="C192" i="41"/>
  <c r="H192" i="41"/>
  <c r="L192" i="41"/>
  <c r="Q192" i="41"/>
  <c r="T192" i="41"/>
  <c r="V192" i="41"/>
  <c r="X192" i="41"/>
  <c r="Z192" i="41"/>
  <c r="AB192" i="41"/>
  <c r="AC192" i="41"/>
  <c r="AD192" i="41" s="1"/>
  <c r="AL192" i="41"/>
  <c r="B193" i="41"/>
  <c r="H193" i="41" s="1"/>
  <c r="C193" i="41"/>
  <c r="T193" i="41" s="1"/>
  <c r="F193" i="41"/>
  <c r="J193" i="41"/>
  <c r="L193" i="41"/>
  <c r="P193" i="41"/>
  <c r="Q193" i="41"/>
  <c r="R193" i="41" s="1"/>
  <c r="AC193" i="41"/>
  <c r="AH193" i="41"/>
  <c r="AL193" i="41"/>
  <c r="B194" i="41"/>
  <c r="C194" i="41"/>
  <c r="Z194" i="41" s="1"/>
  <c r="Q194" i="41"/>
  <c r="AI194" i="41" s="1"/>
  <c r="T194" i="41"/>
  <c r="V194" i="41"/>
  <c r="X194" i="41"/>
  <c r="AC194" i="41"/>
  <c r="AH194" i="41"/>
  <c r="B195" i="41"/>
  <c r="P195" i="41" s="1"/>
  <c r="C195" i="41"/>
  <c r="F195" i="41"/>
  <c r="H195" i="41"/>
  <c r="J195" i="41"/>
  <c r="Q195" i="41"/>
  <c r="T195" i="41"/>
  <c r="V195" i="41"/>
  <c r="X195" i="41"/>
  <c r="Z195" i="41"/>
  <c r="AB195" i="41"/>
  <c r="AC195" i="41"/>
  <c r="AL195" i="41"/>
  <c r="B196" i="41"/>
  <c r="C196" i="41"/>
  <c r="Q196" i="41"/>
  <c r="T196" i="41"/>
  <c r="AC196" i="41"/>
  <c r="AD196" i="41"/>
  <c r="AH196" i="41"/>
  <c r="B197" i="41"/>
  <c r="Q197" i="41"/>
  <c r="T197" i="41"/>
  <c r="V197" i="41"/>
  <c r="X197" i="41"/>
  <c r="Z197" i="41"/>
  <c r="AB197" i="41"/>
  <c r="AC197" i="41"/>
  <c r="AD197" i="41" s="1"/>
  <c r="AH197" i="41"/>
  <c r="AI197" i="41"/>
  <c r="AL197" i="41"/>
  <c r="B198" i="41"/>
  <c r="C198" i="41"/>
  <c r="Q198" i="41"/>
  <c r="AI198" i="41" s="1"/>
  <c r="AC198" i="41"/>
  <c r="B199" i="41"/>
  <c r="C199" i="41"/>
  <c r="F199" i="41"/>
  <c r="Q199" i="41"/>
  <c r="R199" i="41"/>
  <c r="T199" i="41"/>
  <c r="AC199" i="41"/>
  <c r="AL199" i="41"/>
  <c r="B200" i="41"/>
  <c r="C200" i="41"/>
  <c r="Q200" i="41"/>
  <c r="AC200" i="41"/>
  <c r="AD200" i="41" s="1"/>
  <c r="AF200" i="41"/>
  <c r="B201" i="41"/>
  <c r="C201" i="41"/>
  <c r="X201" i="41" s="1"/>
  <c r="Q201" i="41"/>
  <c r="T201" i="41"/>
  <c r="V201" i="41"/>
  <c r="Z201" i="41"/>
  <c r="AC201" i="41"/>
  <c r="B202" i="41"/>
  <c r="C202" i="41"/>
  <c r="Q202" i="41"/>
  <c r="AC202" i="41"/>
  <c r="AI202" i="41"/>
  <c r="B203" i="41"/>
  <c r="C203" i="41"/>
  <c r="P203" i="41"/>
  <c r="Q203" i="41"/>
  <c r="T203" i="41"/>
  <c r="AC203" i="41"/>
  <c r="AH203" i="41"/>
  <c r="B204" i="41"/>
  <c r="C204" i="41"/>
  <c r="Z204" i="41" s="1"/>
  <c r="Q204" i="41"/>
  <c r="T204" i="41"/>
  <c r="V204" i="41"/>
  <c r="X204" i="41"/>
  <c r="AC204" i="41"/>
  <c r="AD204" i="41" s="1"/>
  <c r="B205" i="41"/>
  <c r="H205" i="41" s="1"/>
  <c r="C205" i="41"/>
  <c r="F205" i="41"/>
  <c r="J205" i="41"/>
  <c r="P205" i="41"/>
  <c r="Q205" i="41"/>
  <c r="R205" i="41" s="1"/>
  <c r="AC205" i="41"/>
  <c r="AF205" i="41" s="1"/>
  <c r="AL205" i="41"/>
  <c r="B206" i="41"/>
  <c r="C206" i="41"/>
  <c r="Q206" i="41"/>
  <c r="R206" i="41" s="1"/>
  <c r="V206" i="41"/>
  <c r="AC206" i="41"/>
  <c r="B207" i="41"/>
  <c r="C207" i="41"/>
  <c r="T207" i="41" s="1"/>
  <c r="Q207" i="41"/>
  <c r="V207" i="41"/>
  <c r="X207" i="41"/>
  <c r="Z207" i="41"/>
  <c r="AB207" i="41"/>
  <c r="AC207" i="41"/>
  <c r="AD207" i="41" s="1"/>
  <c r="B208" i="41"/>
  <c r="C208" i="41"/>
  <c r="V208" i="41" s="1"/>
  <c r="P208" i="41"/>
  <c r="Q208" i="41"/>
  <c r="T208" i="41"/>
  <c r="Z208" i="41"/>
  <c r="AB208" i="41"/>
  <c r="AC208" i="41"/>
  <c r="AD208" i="41"/>
  <c r="B209" i="41"/>
  <c r="C209" i="41"/>
  <c r="AF209" i="41" s="1"/>
  <c r="Q209" i="41"/>
  <c r="R209" i="41" s="1"/>
  <c r="AC209" i="41"/>
  <c r="B210" i="41"/>
  <c r="L210" i="41" s="1"/>
  <c r="C210" i="41"/>
  <c r="Z210" i="41" s="1"/>
  <c r="F210" i="41"/>
  <c r="H210" i="41"/>
  <c r="J210" i="41"/>
  <c r="N210" i="41"/>
  <c r="P210" i="41"/>
  <c r="Q210" i="41"/>
  <c r="R210" i="41" s="1"/>
  <c r="V210" i="41"/>
  <c r="AC210" i="41"/>
  <c r="AF210" i="41" s="1"/>
  <c r="AH210" i="41"/>
  <c r="E211" i="41"/>
  <c r="B219" i="41"/>
  <c r="N219" i="41" s="1"/>
  <c r="C219" i="41"/>
  <c r="AB219" i="41" s="1"/>
  <c r="F219" i="41"/>
  <c r="H219" i="41"/>
  <c r="J219" i="41"/>
  <c r="L219" i="41"/>
  <c r="P219" i="41"/>
  <c r="Q219" i="41"/>
  <c r="R219" i="41" s="1"/>
  <c r="T219" i="41"/>
  <c r="V219" i="41"/>
  <c r="X219" i="41"/>
  <c r="Z219" i="41"/>
  <c r="AC219" i="41"/>
  <c r="AD219" i="41" s="1"/>
  <c r="AH219" i="41"/>
  <c r="AL219" i="41"/>
  <c r="B220" i="41"/>
  <c r="C220" i="41"/>
  <c r="T220" i="41" s="1"/>
  <c r="F220" i="41"/>
  <c r="H220" i="41"/>
  <c r="J220" i="41"/>
  <c r="L220" i="41"/>
  <c r="N220" i="41"/>
  <c r="P220" i="41"/>
  <c r="Q220" i="41"/>
  <c r="R220" i="41" s="1"/>
  <c r="AB220" i="41"/>
  <c r="AC220" i="41"/>
  <c r="AH220" i="41"/>
  <c r="AL220" i="41"/>
  <c r="B221" i="41"/>
  <c r="C221" i="41"/>
  <c r="Q221" i="41"/>
  <c r="AC221" i="41"/>
  <c r="B222" i="41"/>
  <c r="J222" i="41" s="1"/>
  <c r="C222" i="41"/>
  <c r="X222" i="41" s="1"/>
  <c r="H222" i="41"/>
  <c r="L222" i="41"/>
  <c r="P222" i="41"/>
  <c r="Q222" i="41"/>
  <c r="R222" i="41" s="1"/>
  <c r="T222" i="41"/>
  <c r="V222" i="41"/>
  <c r="AC222" i="41"/>
  <c r="AF222" i="41"/>
  <c r="AH222" i="41"/>
  <c r="B223" i="41"/>
  <c r="N223" i="41" s="1"/>
  <c r="C223" i="41"/>
  <c r="AB223" i="41" s="1"/>
  <c r="H223" i="41"/>
  <c r="J223" i="41"/>
  <c r="L223" i="41"/>
  <c r="Q223" i="41"/>
  <c r="R223" i="41"/>
  <c r="T223" i="41"/>
  <c r="X223" i="41"/>
  <c r="Z223" i="41"/>
  <c r="AC223" i="41"/>
  <c r="AD223" i="41" s="1"/>
  <c r="B224" i="41"/>
  <c r="N224" i="41" s="1"/>
  <c r="C224" i="41"/>
  <c r="T224" i="41" s="1"/>
  <c r="H224" i="41"/>
  <c r="J224" i="41"/>
  <c r="L224" i="41"/>
  <c r="Q224" i="41"/>
  <c r="R224" i="41" s="1"/>
  <c r="AC224" i="41"/>
  <c r="AH224" i="41"/>
  <c r="AL224" i="41"/>
  <c r="B225" i="41"/>
  <c r="C225" i="41"/>
  <c r="Q225" i="41"/>
  <c r="AC225" i="41"/>
  <c r="B226" i="41"/>
  <c r="F226" i="41" s="1"/>
  <c r="C226" i="41"/>
  <c r="Z226" i="41" s="1"/>
  <c r="Q226" i="41"/>
  <c r="AC226" i="41"/>
  <c r="AH226" i="41"/>
  <c r="B227" i="41"/>
  <c r="H227" i="41" s="1"/>
  <c r="C227" i="41"/>
  <c r="AB227" i="41" s="1"/>
  <c r="Q227" i="41"/>
  <c r="T227" i="41"/>
  <c r="X227" i="41"/>
  <c r="Z227" i="41"/>
  <c r="AC227" i="41"/>
  <c r="AD227" i="41" s="1"/>
  <c r="B228" i="41"/>
  <c r="J228" i="41" s="1"/>
  <c r="L228" i="41"/>
  <c r="N228" i="41"/>
  <c r="Q228" i="41"/>
  <c r="T228" i="41"/>
  <c r="X228" i="41"/>
  <c r="Z228" i="41"/>
  <c r="AB228" i="41"/>
  <c r="AC228" i="41"/>
  <c r="AD228" i="41"/>
  <c r="AL228" i="41"/>
  <c r="B229" i="41"/>
  <c r="J229" i="41" s="1"/>
  <c r="C229" i="41"/>
  <c r="X229" i="41" s="1"/>
  <c r="F229" i="41"/>
  <c r="H229" i="41"/>
  <c r="L229" i="41"/>
  <c r="Q229" i="41"/>
  <c r="V229" i="41"/>
  <c r="Z229" i="41"/>
  <c r="AC229" i="41"/>
  <c r="AI229" i="41" s="1"/>
  <c r="AD229" i="41"/>
  <c r="AF229" i="41"/>
  <c r="AH229" i="41"/>
  <c r="B230" i="41"/>
  <c r="P230" i="41" s="1"/>
  <c r="C230" i="41"/>
  <c r="L230" i="41"/>
  <c r="N230" i="41"/>
  <c r="Q230" i="41"/>
  <c r="R230" i="41" s="1"/>
  <c r="T230" i="41"/>
  <c r="V230" i="41"/>
  <c r="AB230" i="41"/>
  <c r="AC230" i="41"/>
  <c r="AD230" i="41" s="1"/>
  <c r="B231" i="41"/>
  <c r="C231" i="41"/>
  <c r="Q231" i="41"/>
  <c r="AC231" i="41"/>
  <c r="B232" i="41"/>
  <c r="J232" i="41" s="1"/>
  <c r="C232" i="41"/>
  <c r="V232" i="41" s="1"/>
  <c r="H232" i="41"/>
  <c r="Q232" i="41"/>
  <c r="X232" i="41"/>
  <c r="AC232" i="41"/>
  <c r="AI232" i="41" s="1"/>
  <c r="AF232" i="41"/>
  <c r="B233" i="41"/>
  <c r="C233" i="41"/>
  <c r="T233" i="41" s="1"/>
  <c r="F233" i="41"/>
  <c r="H233" i="41"/>
  <c r="J233" i="41"/>
  <c r="P233" i="41"/>
  <c r="Q233" i="41"/>
  <c r="R233" i="41" s="1"/>
  <c r="AB233" i="41"/>
  <c r="AC233" i="41"/>
  <c r="AH233" i="41"/>
  <c r="B234" i="41"/>
  <c r="H234" i="41" s="1"/>
  <c r="C234" i="41"/>
  <c r="F234" i="41"/>
  <c r="J234" i="41"/>
  <c r="P234" i="41"/>
  <c r="Q234" i="41"/>
  <c r="R234" i="41" s="1"/>
  <c r="AC234" i="41"/>
  <c r="AF234" i="41" s="1"/>
  <c r="AH234" i="41"/>
  <c r="B235" i="41"/>
  <c r="H235" i="41" s="1"/>
  <c r="C235" i="41"/>
  <c r="T235" i="41" s="1"/>
  <c r="Q235" i="41"/>
  <c r="X235" i="41"/>
  <c r="Z235" i="41"/>
  <c r="AC235" i="41"/>
  <c r="B236" i="41"/>
  <c r="C236" i="41"/>
  <c r="P236" i="41"/>
  <c r="Q236" i="41"/>
  <c r="T236" i="41"/>
  <c r="V236" i="41"/>
  <c r="X236" i="41"/>
  <c r="AC236" i="41"/>
  <c r="AD236" i="41"/>
  <c r="B237" i="41"/>
  <c r="J237" i="41" s="1"/>
  <c r="C237" i="41"/>
  <c r="F237" i="41"/>
  <c r="H237" i="41"/>
  <c r="Q237" i="41"/>
  <c r="T237" i="41"/>
  <c r="V237" i="41"/>
  <c r="AC237" i="41"/>
  <c r="AI237" i="41" s="1"/>
  <c r="B238" i="41"/>
  <c r="C238" i="41"/>
  <c r="N238" i="41"/>
  <c r="Q238" i="41"/>
  <c r="R238" i="41" s="1"/>
  <c r="T238" i="41"/>
  <c r="Z238" i="41"/>
  <c r="AC238" i="41"/>
  <c r="AD238" i="41"/>
  <c r="B239" i="41"/>
  <c r="C239" i="41"/>
  <c r="AF239" i="41" s="1"/>
  <c r="Q239" i="41"/>
  <c r="R239" i="41" s="1"/>
  <c r="AC239" i="41"/>
  <c r="B240" i="41"/>
  <c r="C240" i="41"/>
  <c r="F240" i="41"/>
  <c r="N240" i="41"/>
  <c r="Q240" i="41"/>
  <c r="R240" i="41" s="1"/>
  <c r="T240" i="41"/>
  <c r="V240" i="41"/>
  <c r="X240" i="41"/>
  <c r="AC240" i="41"/>
  <c r="AF240" i="41"/>
  <c r="AH240" i="41"/>
  <c r="B241" i="41"/>
  <c r="P241" i="41" s="1"/>
  <c r="C241" i="41"/>
  <c r="T241" i="41" s="1"/>
  <c r="Q241" i="41"/>
  <c r="R241" i="41" s="1"/>
  <c r="AB241" i="41"/>
  <c r="AC241" i="41"/>
  <c r="E242" i="41"/>
  <c r="B249" i="41"/>
  <c r="R249" i="41" s="1"/>
  <c r="C249" i="41"/>
  <c r="Q249" i="41"/>
  <c r="AI249" i="41" s="1"/>
  <c r="AC249" i="41"/>
  <c r="AD249" i="41" s="1"/>
  <c r="B250" i="41"/>
  <c r="J250" i="41" s="1"/>
  <c r="C250" i="41"/>
  <c r="X250" i="41" s="1"/>
  <c r="F250" i="41"/>
  <c r="H250" i="41"/>
  <c r="Q250" i="41"/>
  <c r="AI250" i="41" s="1"/>
  <c r="V250" i="41"/>
  <c r="Z250" i="41"/>
  <c r="AC250" i="41"/>
  <c r="AF250" i="41" s="1"/>
  <c r="AH250" i="41"/>
  <c r="B251" i="41"/>
  <c r="C251" i="41"/>
  <c r="AB251" i="41" s="1"/>
  <c r="F251" i="41"/>
  <c r="H251" i="41"/>
  <c r="J251" i="41"/>
  <c r="L251" i="41"/>
  <c r="N251" i="41"/>
  <c r="P251" i="41"/>
  <c r="Q251" i="41"/>
  <c r="R251" i="41"/>
  <c r="V251" i="41"/>
  <c r="X251" i="41"/>
  <c r="Z251" i="41"/>
  <c r="AC251" i="41"/>
  <c r="AD251" i="41" s="1"/>
  <c r="AH251" i="41"/>
  <c r="AL251" i="41"/>
  <c r="B252" i="41"/>
  <c r="F252" i="41" s="1"/>
  <c r="C252" i="41"/>
  <c r="T252" i="41" s="1"/>
  <c r="H252" i="41"/>
  <c r="J252" i="41"/>
  <c r="N252" i="41"/>
  <c r="Q252" i="41"/>
  <c r="AB252" i="41"/>
  <c r="AC252" i="41"/>
  <c r="AH252" i="41"/>
  <c r="AL252" i="41"/>
  <c r="B253" i="41"/>
  <c r="AF253" i="41" s="1"/>
  <c r="C253" i="41"/>
  <c r="Q253" i="41"/>
  <c r="AC253" i="41"/>
  <c r="AD253" i="41" s="1"/>
  <c r="B254" i="41"/>
  <c r="J254" i="41" s="1"/>
  <c r="C254" i="41"/>
  <c r="X254" i="41" s="1"/>
  <c r="Q254" i="41"/>
  <c r="V254" i="41"/>
  <c r="Z254" i="41"/>
  <c r="AC254" i="41"/>
  <c r="AI254" i="41" s="1"/>
  <c r="B255" i="41"/>
  <c r="N255" i="41" s="1"/>
  <c r="C255" i="41"/>
  <c r="AB255" i="41" s="1"/>
  <c r="F255" i="41"/>
  <c r="H255" i="41"/>
  <c r="J255" i="41"/>
  <c r="Q255" i="41"/>
  <c r="R255" i="41" s="1"/>
  <c r="T255" i="41"/>
  <c r="AC255" i="41"/>
  <c r="AL255" i="41"/>
  <c r="B256" i="41"/>
  <c r="L256" i="41" s="1"/>
  <c r="C256" i="41"/>
  <c r="T256" i="41" s="1"/>
  <c r="F256" i="41"/>
  <c r="H256" i="41"/>
  <c r="J256" i="41"/>
  <c r="P256" i="41"/>
  <c r="Q256" i="41"/>
  <c r="R256" i="41"/>
  <c r="AC256" i="41"/>
  <c r="AH256" i="41"/>
  <c r="B257" i="41"/>
  <c r="C257" i="41"/>
  <c r="Q257" i="41"/>
  <c r="R257" i="41"/>
  <c r="AC257" i="41"/>
  <c r="B258" i="41"/>
  <c r="L258" i="41" s="1"/>
  <c r="F258" i="41"/>
  <c r="Q258" i="41"/>
  <c r="R258" i="41"/>
  <c r="T258" i="41"/>
  <c r="V258" i="41"/>
  <c r="X258" i="41"/>
  <c r="Z258" i="41"/>
  <c r="AB258" i="41"/>
  <c r="AC258" i="41"/>
  <c r="AD258" i="41"/>
  <c r="AF258" i="41"/>
  <c r="AH258" i="41"/>
  <c r="AI258" i="41"/>
  <c r="AJ258" i="41"/>
  <c r="B259" i="41"/>
  <c r="P259" i="41" s="1"/>
  <c r="C259" i="41"/>
  <c r="L259" i="41"/>
  <c r="N259" i="41"/>
  <c r="Q259" i="41"/>
  <c r="R259" i="41" s="1"/>
  <c r="T259" i="41"/>
  <c r="V259" i="41"/>
  <c r="X259" i="41"/>
  <c r="Z259" i="41"/>
  <c r="AB259" i="41"/>
  <c r="AC259" i="41"/>
  <c r="AD259" i="41"/>
  <c r="B260" i="41"/>
  <c r="R260" i="41" s="1"/>
  <c r="C260" i="41"/>
  <c r="AF260" i="41" s="1"/>
  <c r="Q260" i="41"/>
  <c r="AI260" i="41" s="1"/>
  <c r="AC260" i="41"/>
  <c r="AD260" i="41" s="1"/>
  <c r="B261" i="41"/>
  <c r="L261" i="41" s="1"/>
  <c r="C261" i="41"/>
  <c r="Z261" i="41" s="1"/>
  <c r="F261" i="41"/>
  <c r="H261" i="41"/>
  <c r="J261" i="41"/>
  <c r="Q261" i="41"/>
  <c r="V261" i="41"/>
  <c r="AC261" i="41"/>
  <c r="AI261" i="41" s="1"/>
  <c r="AJ261" i="41" s="1"/>
  <c r="B262" i="41"/>
  <c r="F262" i="41" s="1"/>
  <c r="C262" i="41"/>
  <c r="T262" i="41" s="1"/>
  <c r="H262" i="41"/>
  <c r="J262" i="41"/>
  <c r="L262" i="41"/>
  <c r="Q262" i="41"/>
  <c r="R262" i="41"/>
  <c r="AC262" i="41"/>
  <c r="B263" i="41"/>
  <c r="H263" i="41" s="1"/>
  <c r="C263" i="41"/>
  <c r="Q263" i="41"/>
  <c r="AC263" i="41"/>
  <c r="AH263" i="41"/>
  <c r="B264" i="41"/>
  <c r="F264" i="41" s="1"/>
  <c r="C264" i="41"/>
  <c r="T264" i="41" s="1"/>
  <c r="N264" i="41"/>
  <c r="P264" i="41"/>
  <c r="Q264" i="41"/>
  <c r="R264" i="41"/>
  <c r="AB264" i="41"/>
  <c r="AC264" i="41"/>
  <c r="AD264" i="41" s="1"/>
  <c r="AH264" i="41"/>
  <c r="B265" i="41"/>
  <c r="P265" i="41" s="1"/>
  <c r="C265" i="41"/>
  <c r="V265" i="41" s="1"/>
  <c r="Q265" i="41"/>
  <c r="T265" i="41"/>
  <c r="X265" i="41"/>
  <c r="Z265" i="41"/>
  <c r="AB265" i="41"/>
  <c r="AC265" i="41"/>
  <c r="AD265" i="41" s="1"/>
  <c r="B266" i="41"/>
  <c r="J266" i="41" s="1"/>
  <c r="C266" i="41"/>
  <c r="X266" i="41" s="1"/>
  <c r="F266" i="41"/>
  <c r="H266" i="41"/>
  <c r="L266" i="41"/>
  <c r="Q266" i="41"/>
  <c r="R266" i="41"/>
  <c r="Z266" i="41"/>
  <c r="AC266" i="41"/>
  <c r="AD266" i="41"/>
  <c r="AF266" i="41"/>
  <c r="AH266" i="41"/>
  <c r="AI266" i="41"/>
  <c r="B267" i="41"/>
  <c r="P267" i="41" s="1"/>
  <c r="C267" i="41"/>
  <c r="L267" i="41"/>
  <c r="N267" i="41"/>
  <c r="Q267" i="41"/>
  <c r="R267" i="41" s="1"/>
  <c r="T267" i="41"/>
  <c r="V267" i="41"/>
  <c r="X267" i="41"/>
  <c r="Z267" i="41"/>
  <c r="AB267" i="41"/>
  <c r="AC267" i="41"/>
  <c r="AD267" i="41"/>
  <c r="B268" i="41"/>
  <c r="C268" i="41"/>
  <c r="Q268" i="41"/>
  <c r="AC268" i="41"/>
  <c r="B269" i="41"/>
  <c r="P269" i="41" s="1"/>
  <c r="C269" i="41"/>
  <c r="Z269" i="41" s="1"/>
  <c r="F269" i="41"/>
  <c r="H269" i="41"/>
  <c r="J269" i="41"/>
  <c r="L269" i="41"/>
  <c r="N269" i="41"/>
  <c r="Q269" i="41"/>
  <c r="R269" i="41" s="1"/>
  <c r="T269" i="41"/>
  <c r="V269" i="41"/>
  <c r="X269" i="41"/>
  <c r="AB269" i="41"/>
  <c r="AC269" i="41"/>
  <c r="AF269" i="41" s="1"/>
  <c r="AH269" i="41"/>
  <c r="B270" i="41"/>
  <c r="F270" i="41" s="1"/>
  <c r="C270" i="41"/>
  <c r="T270" i="41" s="1"/>
  <c r="J270" i="41"/>
  <c r="L270" i="41"/>
  <c r="N270" i="41"/>
  <c r="P270" i="41"/>
  <c r="Q270" i="41"/>
  <c r="R270" i="41" s="1"/>
  <c r="AC270" i="41"/>
  <c r="B271" i="41"/>
  <c r="H271" i="41" s="1"/>
  <c r="C271" i="41"/>
  <c r="T271" i="41" s="1"/>
  <c r="Q271" i="41"/>
  <c r="R271" i="41" s="1"/>
  <c r="AC271" i="41"/>
  <c r="E272" i="41"/>
  <c r="AI225" i="41" l="1"/>
  <c r="R225" i="41"/>
  <c r="N202" i="41"/>
  <c r="J202" i="41"/>
  <c r="P202" i="41"/>
  <c r="AH202" i="41"/>
  <c r="Z264" i="41"/>
  <c r="L264" i="41"/>
  <c r="R263" i="41"/>
  <c r="T261" i="41"/>
  <c r="AI257" i="41"/>
  <c r="T254" i="41"/>
  <c r="T251" i="41"/>
  <c r="AI240" i="41"/>
  <c r="AJ240" i="41" s="1"/>
  <c r="V238" i="41"/>
  <c r="X238" i="41"/>
  <c r="AI231" i="41"/>
  <c r="R231" i="41"/>
  <c r="R227" i="41"/>
  <c r="AD226" i="41"/>
  <c r="AD222" i="41"/>
  <c r="AI222" i="41"/>
  <c r="H209" i="41"/>
  <c r="F209" i="41"/>
  <c r="AL209" i="41"/>
  <c r="J209" i="41"/>
  <c r="P209" i="41"/>
  <c r="Z206" i="41"/>
  <c r="X206" i="41"/>
  <c r="AB206" i="41"/>
  <c r="AF206" i="41"/>
  <c r="V203" i="41"/>
  <c r="X203" i="41"/>
  <c r="Z203" i="41"/>
  <c r="AB203" i="41"/>
  <c r="V196" i="41"/>
  <c r="X196" i="41"/>
  <c r="Z196" i="41"/>
  <c r="AB196" i="41"/>
  <c r="J191" i="41"/>
  <c r="F191" i="41"/>
  <c r="H191" i="41"/>
  <c r="L191" i="41"/>
  <c r="N191" i="41"/>
  <c r="X170" i="41"/>
  <c r="T170" i="41"/>
  <c r="V170" i="41"/>
  <c r="Z170" i="41"/>
  <c r="AB170" i="41"/>
  <c r="J264" i="41"/>
  <c r="P238" i="41"/>
  <c r="L238" i="41"/>
  <c r="R235" i="41"/>
  <c r="R232" i="41"/>
  <c r="AD210" i="41"/>
  <c r="AI210" i="41"/>
  <c r="AJ210" i="41" s="1"/>
  <c r="P207" i="41"/>
  <c r="L207" i="41"/>
  <c r="N207" i="41"/>
  <c r="AL207" i="41"/>
  <c r="L206" i="41"/>
  <c r="F206" i="41"/>
  <c r="H206" i="41"/>
  <c r="J206" i="41"/>
  <c r="N206" i="41"/>
  <c r="P206" i="41"/>
  <c r="AH206" i="41"/>
  <c r="F203" i="41"/>
  <c r="H203" i="41"/>
  <c r="AL203" i="41"/>
  <c r="J203" i="41"/>
  <c r="L203" i="41"/>
  <c r="N203" i="41"/>
  <c r="R160" i="41"/>
  <c r="AI160" i="41"/>
  <c r="V158" i="41"/>
  <c r="AB158" i="41"/>
  <c r="F149" i="41"/>
  <c r="H149" i="41"/>
  <c r="J149" i="41"/>
  <c r="L149" i="41"/>
  <c r="N149" i="41"/>
  <c r="P149" i="41"/>
  <c r="AH149" i="41"/>
  <c r="AB270" i="41"/>
  <c r="AI263" i="41"/>
  <c r="AJ263" i="41" s="1"/>
  <c r="R254" i="41"/>
  <c r="R252" i="41"/>
  <c r="V266" i="41"/>
  <c r="V264" i="41"/>
  <c r="H264" i="41"/>
  <c r="J263" i="41"/>
  <c r="P262" i="41"/>
  <c r="AH261" i="41"/>
  <c r="J258" i="41"/>
  <c r="N256" i="41"/>
  <c r="AH255" i="41"/>
  <c r="P255" i="41"/>
  <c r="AI253" i="41"/>
  <c r="T250" i="41"/>
  <c r="Z240" i="41"/>
  <c r="AB240" i="41"/>
  <c r="AF237" i="41"/>
  <c r="X237" i="41"/>
  <c r="Z237" i="41"/>
  <c r="L233" i="41"/>
  <c r="N233" i="41"/>
  <c r="N232" i="41"/>
  <c r="X230" i="41"/>
  <c r="Z230" i="41"/>
  <c r="L227" i="41"/>
  <c r="R226" i="41"/>
  <c r="AI226" i="41"/>
  <c r="AF203" i="41"/>
  <c r="AJ202" i="41"/>
  <c r="T200" i="41"/>
  <c r="V200" i="41"/>
  <c r="X200" i="41"/>
  <c r="Z200" i="41"/>
  <c r="AB200" i="41"/>
  <c r="AB199" i="41"/>
  <c r="V199" i="41"/>
  <c r="X199" i="41"/>
  <c r="Z199" i="41"/>
  <c r="F197" i="41"/>
  <c r="H197" i="41"/>
  <c r="L197" i="41"/>
  <c r="N197" i="41"/>
  <c r="AF197" i="41"/>
  <c r="H189" i="41"/>
  <c r="F189" i="41"/>
  <c r="J189" i="41"/>
  <c r="AH189" i="41"/>
  <c r="L189" i="41"/>
  <c r="AL189" i="41"/>
  <c r="N189" i="41"/>
  <c r="P189" i="41"/>
  <c r="AI175" i="41"/>
  <c r="AJ175" i="41" s="1"/>
  <c r="R175" i="41"/>
  <c r="R164" i="41"/>
  <c r="AI164" i="41"/>
  <c r="AI163" i="41"/>
  <c r="H162" i="41"/>
  <c r="F162" i="41"/>
  <c r="J162" i="41"/>
  <c r="AH162" i="41"/>
  <c r="L162" i="41"/>
  <c r="AL162" i="41"/>
  <c r="N162" i="41"/>
  <c r="P162" i="41"/>
  <c r="H158" i="41"/>
  <c r="F158" i="41"/>
  <c r="J158" i="41"/>
  <c r="L158" i="41"/>
  <c r="AH158" i="41"/>
  <c r="N158" i="41"/>
  <c r="AL158" i="41"/>
  <c r="P158" i="41"/>
  <c r="AJ145" i="41"/>
  <c r="AH271" i="41"/>
  <c r="AB262" i="41"/>
  <c r="H241" i="41"/>
  <c r="J241" i="41"/>
  <c r="AH241" i="41"/>
  <c r="X264" i="41"/>
  <c r="R261" i="41"/>
  <c r="N258" i="41"/>
  <c r="AL254" i="41"/>
  <c r="AI271" i="41"/>
  <c r="AJ271" i="41" s="1"/>
  <c r="AI269" i="41"/>
  <c r="AJ269" i="41" s="1"/>
  <c r="T266" i="41"/>
  <c r="F263" i="41"/>
  <c r="N262" i="41"/>
  <c r="AF261" i="41"/>
  <c r="N261" i="41"/>
  <c r="H258" i="41"/>
  <c r="AL256" i="41"/>
  <c r="AD255" i="41"/>
  <c r="L255" i="41"/>
  <c r="AH254" i="41"/>
  <c r="L254" i="41"/>
  <c r="P252" i="41"/>
  <c r="AL250" i="41"/>
  <c r="R250" i="41"/>
  <c r="N241" i="41"/>
  <c r="L240" i="41"/>
  <c r="H240" i="41"/>
  <c r="J240" i="41"/>
  <c r="AB238" i="41"/>
  <c r="AD237" i="41"/>
  <c r="Z236" i="41"/>
  <c r="AB236" i="41"/>
  <c r="L235" i="41"/>
  <c r="AI234" i="41"/>
  <c r="AJ234" i="41" s="1"/>
  <c r="AJ232" i="41"/>
  <c r="P228" i="41"/>
  <c r="AF228" i="41"/>
  <c r="AH228" i="41"/>
  <c r="F228" i="41"/>
  <c r="H228" i="41"/>
  <c r="J227" i="41"/>
  <c r="AF221" i="41"/>
  <c r="AH209" i="41"/>
  <c r="AI206" i="41"/>
  <c r="AJ206" i="41" s="1"/>
  <c r="AD203" i="41"/>
  <c r="H199" i="41"/>
  <c r="J199" i="41"/>
  <c r="L199" i="41"/>
  <c r="N199" i="41"/>
  <c r="P199" i="41"/>
  <c r="AH199" i="41"/>
  <c r="AD195" i="41"/>
  <c r="AI195" i="41"/>
  <c r="AJ195" i="41" s="1"/>
  <c r="P173" i="41"/>
  <c r="AF173" i="41"/>
  <c r="L173" i="41"/>
  <c r="AL173" i="41"/>
  <c r="N173" i="41"/>
  <c r="H166" i="41"/>
  <c r="F166" i="41"/>
  <c r="J166" i="41"/>
  <c r="AH166" i="41"/>
  <c r="L166" i="41"/>
  <c r="AL166" i="41"/>
  <c r="N166" i="41"/>
  <c r="P166" i="41"/>
  <c r="J271" i="41"/>
  <c r="Z255" i="41"/>
  <c r="AF254" i="41"/>
  <c r="L241" i="41"/>
  <c r="AD239" i="41"/>
  <c r="J235" i="41"/>
  <c r="X226" i="41"/>
  <c r="T226" i="41"/>
  <c r="V226" i="41"/>
  <c r="R201" i="41"/>
  <c r="H254" i="41"/>
  <c r="F271" i="41"/>
  <c r="AI268" i="41"/>
  <c r="AJ268" i="41" s="1"/>
  <c r="AB261" i="41"/>
  <c r="X255" i="41"/>
  <c r="F254" i="41"/>
  <c r="L252" i="41"/>
  <c r="L250" i="41"/>
  <c r="F241" i="41"/>
  <c r="AD235" i="41"/>
  <c r="AD232" i="41"/>
  <c r="Z232" i="41"/>
  <c r="AB232" i="41"/>
  <c r="J226" i="41"/>
  <c r="H226" i="41"/>
  <c r="L226" i="41"/>
  <c r="AL226" i="41"/>
  <c r="F202" i="41"/>
  <c r="AD168" i="41"/>
  <c r="AI168" i="41"/>
  <c r="AJ168" i="41" s="1"/>
  <c r="R150" i="41"/>
  <c r="AI149" i="41"/>
  <c r="AJ149" i="41" s="1"/>
  <c r="N235" i="41"/>
  <c r="P235" i="41"/>
  <c r="AH235" i="41"/>
  <c r="F235" i="41"/>
  <c r="X261" i="41"/>
  <c r="AB256" i="41"/>
  <c r="V255" i="41"/>
  <c r="AB235" i="41"/>
  <c r="V235" i="41"/>
  <c r="L232" i="41"/>
  <c r="AH232" i="41"/>
  <c r="F232" i="41"/>
  <c r="N227" i="41"/>
  <c r="P227" i="41"/>
  <c r="AH227" i="41"/>
  <c r="AL227" i="41"/>
  <c r="F227" i="41"/>
  <c r="R203" i="41"/>
  <c r="AI203" i="41"/>
  <c r="AJ203" i="41" s="1"/>
  <c r="F201" i="41"/>
  <c r="H201" i="41"/>
  <c r="L201" i="41"/>
  <c r="AH201" i="41"/>
  <c r="N201" i="41"/>
  <c r="AL201" i="41"/>
  <c r="P177" i="41"/>
  <c r="AF177" i="41"/>
  <c r="L177" i="41"/>
  <c r="AL177" i="41"/>
  <c r="N177" i="41"/>
  <c r="Z176" i="41"/>
  <c r="V176" i="41"/>
  <c r="X176" i="41"/>
  <c r="AB176" i="41"/>
  <c r="AJ158" i="41"/>
  <c r="AH143" i="41"/>
  <c r="N143" i="41"/>
  <c r="N139" i="41"/>
  <c r="V117" i="41"/>
  <c r="AF117" i="41"/>
  <c r="H116" i="41"/>
  <c r="N114" i="41"/>
  <c r="H112" i="41"/>
  <c r="N110" i="41"/>
  <c r="J109" i="41"/>
  <c r="AH105" i="41"/>
  <c r="P105" i="41"/>
  <c r="AL102" i="41"/>
  <c r="L102" i="41"/>
  <c r="N101" i="41"/>
  <c r="AF100" i="41"/>
  <c r="AD99" i="41"/>
  <c r="AL98" i="41"/>
  <c r="L98" i="41"/>
  <c r="V90" i="41"/>
  <c r="N88" i="41"/>
  <c r="N85" i="41"/>
  <c r="T82" i="41"/>
  <c r="N81" i="41"/>
  <c r="R79" i="41"/>
  <c r="L78" i="41"/>
  <c r="V76" i="41"/>
  <c r="AD71" i="41"/>
  <c r="H70" i="41"/>
  <c r="P55" i="41"/>
  <c r="R53" i="41"/>
  <c r="N51" i="41"/>
  <c r="AD50" i="41"/>
  <c r="P43" i="41"/>
  <c r="R41" i="41"/>
  <c r="P38" i="41"/>
  <c r="J21" i="41"/>
  <c r="J17" i="41"/>
  <c r="Q9" i="41"/>
  <c r="Q7" i="41"/>
  <c r="L6" i="41"/>
  <c r="R6" i="41" s="1"/>
  <c r="V227" i="41"/>
  <c r="AB224" i="41"/>
  <c r="F224" i="41"/>
  <c r="V223" i="41"/>
  <c r="F223" i="41"/>
  <c r="Z222" i="41"/>
  <c r="F222" i="41"/>
  <c r="AB210" i="41"/>
  <c r="AH205" i="41"/>
  <c r="R197" i="41"/>
  <c r="AF195" i="41"/>
  <c r="AF191" i="41"/>
  <c r="AD188" i="41"/>
  <c r="V180" i="41"/>
  <c r="X179" i="41"/>
  <c r="Z177" i="41"/>
  <c r="AH176" i="41"/>
  <c r="P176" i="41"/>
  <c r="AL175" i="41"/>
  <c r="F175" i="41"/>
  <c r="Z173" i="41"/>
  <c r="L171" i="41"/>
  <c r="AF169" i="41"/>
  <c r="V168" i="41"/>
  <c r="AB165" i="41"/>
  <c r="J165" i="41"/>
  <c r="AB164" i="41"/>
  <c r="AB161" i="41"/>
  <c r="J161" i="41"/>
  <c r="AB160" i="41"/>
  <c r="L150" i="41"/>
  <c r="AD149" i="41"/>
  <c r="AD146" i="41"/>
  <c r="J145" i="41"/>
  <c r="AI144" i="41"/>
  <c r="AJ144" i="41" s="1"/>
  <c r="L143" i="41"/>
  <c r="AL140" i="41"/>
  <c r="P140" i="41"/>
  <c r="AI139" i="41"/>
  <c r="AJ139" i="41" s="1"/>
  <c r="L139" i="41"/>
  <c r="AI137" i="41"/>
  <c r="AD136" i="41"/>
  <c r="P136" i="41"/>
  <c r="AI135" i="41"/>
  <c r="P133" i="41"/>
  <c r="R117" i="41"/>
  <c r="AL116" i="41"/>
  <c r="T116" i="41"/>
  <c r="F116" i="41"/>
  <c r="AL114" i="41"/>
  <c r="L114" i="41"/>
  <c r="V113" i="41"/>
  <c r="AF113" i="41"/>
  <c r="T112" i="41"/>
  <c r="F112" i="41"/>
  <c r="AL110" i="41"/>
  <c r="L110" i="41"/>
  <c r="Z109" i="41"/>
  <c r="J108" i="41"/>
  <c r="AD105" i="41"/>
  <c r="N105" i="41"/>
  <c r="AF104" i="41"/>
  <c r="J102" i="41"/>
  <c r="AB101" i="41"/>
  <c r="L101" i="41"/>
  <c r="J98" i="41"/>
  <c r="R90" i="41"/>
  <c r="P89" i="41"/>
  <c r="AF88" i="41"/>
  <c r="P87" i="41"/>
  <c r="AB86" i="41"/>
  <c r="L85" i="41"/>
  <c r="AF84" i="41"/>
  <c r="L81" i="41"/>
  <c r="AI79" i="41"/>
  <c r="J78" i="41"/>
  <c r="L77" i="41"/>
  <c r="T76" i="41"/>
  <c r="Z75" i="41"/>
  <c r="AL73" i="41"/>
  <c r="P73" i="41"/>
  <c r="V72" i="41"/>
  <c r="AL70" i="41"/>
  <c r="F70" i="41"/>
  <c r="AF69" i="41"/>
  <c r="J59" i="41"/>
  <c r="X58" i="41"/>
  <c r="N55" i="41"/>
  <c r="P53" i="41"/>
  <c r="AB52" i="41"/>
  <c r="AL51" i="41"/>
  <c r="L51" i="41"/>
  <c r="P47" i="41"/>
  <c r="AH46" i="41"/>
  <c r="N43" i="41"/>
  <c r="H40" i="41"/>
  <c r="L38" i="41"/>
  <c r="J27" i="41"/>
  <c r="Q26" i="41"/>
  <c r="X13" i="41"/>
  <c r="AC12" i="41"/>
  <c r="AD12" i="41" s="1"/>
  <c r="J12" i="41"/>
  <c r="AB10" i="41"/>
  <c r="AL8" i="41"/>
  <c r="J8" i="41"/>
  <c r="AL6" i="41"/>
  <c r="J6" i="41"/>
  <c r="X210" i="41"/>
  <c r="AI209" i="41"/>
  <c r="AJ209" i="41" s="1"/>
  <c r="R207" i="41"/>
  <c r="AD199" i="41"/>
  <c r="AI193" i="41"/>
  <c r="AJ193" i="41" s="1"/>
  <c r="T180" i="41"/>
  <c r="R177" i="41"/>
  <c r="AD176" i="41"/>
  <c r="N176" i="41"/>
  <c r="AH175" i="41"/>
  <c r="R173" i="41"/>
  <c r="T168" i="41"/>
  <c r="Z164" i="41"/>
  <c r="Z160" i="41"/>
  <c r="AB149" i="41"/>
  <c r="AB144" i="41"/>
  <c r="J143" i="41"/>
  <c r="AI140" i="41"/>
  <c r="AJ140" i="41" s="1"/>
  <c r="N140" i="41"/>
  <c r="AH139" i="41"/>
  <c r="J139" i="41"/>
  <c r="AB136" i="41"/>
  <c r="N136" i="41"/>
  <c r="AD132" i="41"/>
  <c r="AI131" i="41"/>
  <c r="AJ131" i="41" s="1"/>
  <c r="AD128" i="41"/>
  <c r="P117" i="41"/>
  <c r="AI116" i="41"/>
  <c r="AJ116" i="41" s="1"/>
  <c r="AL112" i="41"/>
  <c r="H108" i="41"/>
  <c r="AB105" i="41"/>
  <c r="L105" i="41"/>
  <c r="Z101" i="41"/>
  <c r="J101" i="41"/>
  <c r="T100" i="41"/>
  <c r="AB99" i="41"/>
  <c r="AL90" i="41"/>
  <c r="P90" i="41"/>
  <c r="AH89" i="41"/>
  <c r="N89" i="41"/>
  <c r="Z86" i="41"/>
  <c r="J85" i="41"/>
  <c r="J81" i="41"/>
  <c r="P79" i="41"/>
  <c r="J77" i="41"/>
  <c r="R75" i="41"/>
  <c r="AH74" i="41"/>
  <c r="P74" i="41"/>
  <c r="AJ73" i="41"/>
  <c r="L73" i="41"/>
  <c r="T72" i="41"/>
  <c r="AB71" i="41"/>
  <c r="AJ70" i="41"/>
  <c r="AL55" i="41"/>
  <c r="J55" i="41"/>
  <c r="N53" i="41"/>
  <c r="X52" i="41"/>
  <c r="AI51" i="41"/>
  <c r="AJ51" i="41" s="1"/>
  <c r="J51" i="41"/>
  <c r="T50" i="41"/>
  <c r="N47" i="41"/>
  <c r="P46" i="41"/>
  <c r="AL43" i="41"/>
  <c r="L43" i="41"/>
  <c r="P41" i="41"/>
  <c r="J38" i="41"/>
  <c r="V24" i="41"/>
  <c r="AB20" i="41"/>
  <c r="AC13" i="41"/>
  <c r="AD13" i="41" s="1"/>
  <c r="H13" i="41"/>
  <c r="V9" i="41"/>
  <c r="AH8" i="41"/>
  <c r="V8" i="41"/>
  <c r="V7" i="41"/>
  <c r="AH6" i="41"/>
  <c r="V6" i="41"/>
  <c r="AD206" i="41"/>
  <c r="R202" i="41"/>
  <c r="L176" i="41"/>
  <c r="AD172" i="41"/>
  <c r="X149" i="41"/>
  <c r="H143" i="41"/>
  <c r="L140" i="41"/>
  <c r="H139" i="41"/>
  <c r="Z136" i="41"/>
  <c r="AI112" i="41"/>
  <c r="AJ112" i="41" s="1"/>
  <c r="AF109" i="41"/>
  <c r="Z105" i="41"/>
  <c r="J105" i="41"/>
  <c r="T104" i="41"/>
  <c r="AB103" i="41"/>
  <c r="H101" i="41"/>
  <c r="R100" i="41"/>
  <c r="V99" i="41"/>
  <c r="L90" i="41"/>
  <c r="AF89" i="41"/>
  <c r="H85" i="41"/>
  <c r="H81" i="41"/>
  <c r="N79" i="41"/>
  <c r="N75" i="41"/>
  <c r="AD74" i="41"/>
  <c r="J73" i="41"/>
  <c r="Z71" i="41"/>
  <c r="AI57" i="41"/>
  <c r="AH55" i="41"/>
  <c r="H55" i="41"/>
  <c r="AL53" i="41"/>
  <c r="L53" i="41"/>
  <c r="V52" i="41"/>
  <c r="AH51" i="41"/>
  <c r="H51" i="41"/>
  <c r="AH43" i="41"/>
  <c r="J43" i="41"/>
  <c r="L41" i="41"/>
  <c r="AL38" i="41"/>
  <c r="H38" i="41"/>
  <c r="V28" i="41"/>
  <c r="X22" i="41"/>
  <c r="P21" i="41"/>
  <c r="F21" i="41"/>
  <c r="Z20" i="41"/>
  <c r="X18" i="41"/>
  <c r="P17" i="41"/>
  <c r="F17" i="41"/>
  <c r="Z16" i="41"/>
  <c r="V14" i="41"/>
  <c r="Q13" i="41"/>
  <c r="AI13" i="41" s="1"/>
  <c r="AL12" i="41"/>
  <c r="X11" i="41"/>
  <c r="AC10" i="41"/>
  <c r="J10" i="41"/>
  <c r="T8" i="41"/>
  <c r="H8" i="41"/>
  <c r="T6" i="41"/>
  <c r="H6" i="41"/>
  <c r="R237" i="41"/>
  <c r="T229" i="41"/>
  <c r="P224" i="41"/>
  <c r="AL223" i="41"/>
  <c r="AL222" i="41"/>
  <c r="X208" i="41"/>
  <c r="AB204" i="41"/>
  <c r="AB201" i="41"/>
  <c r="AH195" i="41"/>
  <c r="R195" i="41"/>
  <c r="AD194" i="41"/>
  <c r="N193" i="41"/>
  <c r="X188" i="41"/>
  <c r="AI179" i="41"/>
  <c r="AJ179" i="41" s="1"/>
  <c r="AB178" i="41"/>
  <c r="J176" i="41"/>
  <c r="AD174" i="41"/>
  <c r="AB172" i="41"/>
  <c r="AF171" i="41"/>
  <c r="V165" i="41"/>
  <c r="T164" i="41"/>
  <c r="V161" i="41"/>
  <c r="T160" i="41"/>
  <c r="AD150" i="41"/>
  <c r="V149" i="41"/>
  <c r="AB147" i="41"/>
  <c r="AL146" i="41"/>
  <c r="X144" i="41"/>
  <c r="T143" i="41"/>
  <c r="F143" i="41"/>
  <c r="AH141" i="41"/>
  <c r="N141" i="41"/>
  <c r="J140" i="41"/>
  <c r="F139" i="41"/>
  <c r="X136" i="41"/>
  <c r="J136" i="41"/>
  <c r="Z132" i="41"/>
  <c r="Z128" i="41"/>
  <c r="AD120" i="41"/>
  <c r="AD117" i="41"/>
  <c r="L117" i="41"/>
  <c r="AF116" i="41"/>
  <c r="P116" i="41"/>
  <c r="Z114" i="41"/>
  <c r="AH112" i="41"/>
  <c r="P112" i="41"/>
  <c r="Z110" i="41"/>
  <c r="AL109" i="41"/>
  <c r="R109" i="41"/>
  <c r="AB106" i="41"/>
  <c r="X105" i="41"/>
  <c r="H105" i="41"/>
  <c r="R104" i="41"/>
  <c r="T103" i="41"/>
  <c r="Z102" i="41"/>
  <c r="AL101" i="41"/>
  <c r="F101" i="41"/>
  <c r="AI100" i="41"/>
  <c r="AJ100" i="41" s="1"/>
  <c r="T99" i="41"/>
  <c r="Z98" i="41"/>
  <c r="AI90" i="41"/>
  <c r="AJ90" i="41" s="1"/>
  <c r="J90" i="41"/>
  <c r="AD89" i="41"/>
  <c r="J89" i="41"/>
  <c r="X88" i="41"/>
  <c r="V86" i="41"/>
  <c r="F85" i="41"/>
  <c r="V84" i="41"/>
  <c r="AB82" i="41"/>
  <c r="F81" i="41"/>
  <c r="F79" i="41"/>
  <c r="X78" i="41"/>
  <c r="AL77" i="41"/>
  <c r="L75" i="41"/>
  <c r="AB74" i="41"/>
  <c r="L74" i="41"/>
  <c r="AH73" i="41"/>
  <c r="H73" i="41"/>
  <c r="R71" i="41"/>
  <c r="AH70" i="41"/>
  <c r="P70" i="41"/>
  <c r="AB59" i="41"/>
  <c r="AH57" i="41"/>
  <c r="R57" i="41"/>
  <c r="F55" i="41"/>
  <c r="T54" i="41"/>
  <c r="AI53" i="41"/>
  <c r="AJ53" i="41" s="1"/>
  <c r="H53" i="41"/>
  <c r="R52" i="41"/>
  <c r="V48" i="41"/>
  <c r="AH47" i="41"/>
  <c r="J47" i="41"/>
  <c r="F46" i="41"/>
  <c r="N44" i="41"/>
  <c r="H43" i="41"/>
  <c r="H41" i="41"/>
  <c r="AH38" i="41"/>
  <c r="F38" i="41"/>
  <c r="L14" i="41"/>
  <c r="AH12" i="41"/>
  <c r="T12" i="41"/>
  <c r="AC11" i="41"/>
  <c r="AD11" i="41" s="1"/>
  <c r="H11" i="41"/>
  <c r="X10" i="41"/>
  <c r="T9" i="41"/>
  <c r="T7" i="41"/>
  <c r="AI239" i="41"/>
  <c r="AH237" i="41"/>
  <c r="L237" i="41"/>
  <c r="R229" i="41"/>
  <c r="AH223" i="41"/>
  <c r="P223" i="41"/>
  <c r="AI205" i="41"/>
  <c r="AJ205" i="41" s="1"/>
  <c r="R200" i="41"/>
  <c r="L195" i="41"/>
  <c r="AB194" i="41"/>
  <c r="Z178" i="41"/>
  <c r="AB174" i="41"/>
  <c r="X172" i="41"/>
  <c r="T149" i="41"/>
  <c r="AI148" i="41"/>
  <c r="AJ148" i="41" s="1"/>
  <c r="Z147" i="41"/>
  <c r="AJ146" i="41"/>
  <c r="N146" i="41"/>
  <c r="AI145" i="41"/>
  <c r="V144" i="41"/>
  <c r="AL136" i="41"/>
  <c r="V136" i="41"/>
  <c r="AD130" i="41"/>
  <c r="AF129" i="41"/>
  <c r="Z120" i="41"/>
  <c r="AI119" i="41"/>
  <c r="AB117" i="41"/>
  <c r="J117" i="41"/>
  <c r="R115" i="41"/>
  <c r="R114" i="41"/>
  <c r="AD113" i="41"/>
  <c r="AF112" i="41"/>
  <c r="R111" i="41"/>
  <c r="R110" i="41"/>
  <c r="P109" i="41"/>
  <c r="AI108" i="41"/>
  <c r="AJ108" i="41" s="1"/>
  <c r="Z106" i="41"/>
  <c r="AL105" i="41"/>
  <c r="F105" i="41"/>
  <c r="AJ101" i="41"/>
  <c r="F100" i="41"/>
  <c r="AD90" i="41"/>
  <c r="H90" i="41"/>
  <c r="V89" i="41"/>
  <c r="AF87" i="41"/>
  <c r="AL85" i="41"/>
  <c r="AL81" i="41"/>
  <c r="AH79" i="41"/>
  <c r="AF79" i="41"/>
  <c r="AI77" i="41"/>
  <c r="AJ77" i="41" s="1"/>
  <c r="AL75" i="41"/>
  <c r="Z74" i="41"/>
  <c r="J74" i="41"/>
  <c r="AD73" i="41"/>
  <c r="F73" i="41"/>
  <c r="N71" i="41"/>
  <c r="AH53" i="41"/>
  <c r="F53" i="41"/>
  <c r="P50" i="41"/>
  <c r="Z43" i="41"/>
  <c r="AL41" i="41"/>
  <c r="AF38" i="41"/>
  <c r="AL27" i="41"/>
  <c r="V26" i="41"/>
  <c r="V12" i="41"/>
  <c r="Q11" i="41"/>
  <c r="V10" i="41"/>
  <c r="F9" i="41"/>
  <c r="AB8" i="41"/>
  <c r="P8" i="41"/>
  <c r="AB6" i="41"/>
  <c r="F6" i="41"/>
  <c r="AI109" i="41"/>
  <c r="AJ109" i="41" s="1"/>
  <c r="R107" i="41"/>
  <c r="T89" i="41"/>
  <c r="AI85" i="41"/>
  <c r="AJ85" i="41" s="1"/>
  <c r="AI81" i="41"/>
  <c r="AJ81" i="41" s="1"/>
  <c r="X74" i="41"/>
  <c r="Q24" i="41"/>
  <c r="V20" i="41"/>
  <c r="V16" i="41"/>
  <c r="Z14" i="41"/>
  <c r="T10" i="41"/>
  <c r="AC9" i="41"/>
  <c r="AD9" i="41" s="1"/>
  <c r="Z8" i="41"/>
  <c r="AI7" i="41"/>
  <c r="AJ7" i="41" s="1"/>
  <c r="Z6" i="41"/>
  <c r="AD233" i="41"/>
  <c r="AF233" i="41"/>
  <c r="AI233" i="41"/>
  <c r="AJ233" i="41" s="1"/>
  <c r="AB202" i="41"/>
  <c r="X202" i="41"/>
  <c r="Z202" i="41"/>
  <c r="AD202" i="41"/>
  <c r="AF202" i="41"/>
  <c r="T268" i="41"/>
  <c r="V268" i="41"/>
  <c r="X268" i="41"/>
  <c r="Z268" i="41"/>
  <c r="AB268" i="41"/>
  <c r="F221" i="41"/>
  <c r="AH221" i="41"/>
  <c r="H221" i="41"/>
  <c r="J221" i="41"/>
  <c r="L221" i="41"/>
  <c r="AL221" i="41"/>
  <c r="N221" i="41"/>
  <c r="P221" i="41"/>
  <c r="V209" i="41"/>
  <c r="X209" i="41"/>
  <c r="Z209" i="41"/>
  <c r="AB209" i="41"/>
  <c r="AF204" i="41"/>
  <c r="F204" i="41"/>
  <c r="AH204" i="41"/>
  <c r="H204" i="41"/>
  <c r="J204" i="41"/>
  <c r="L204" i="41"/>
  <c r="AL204" i="41"/>
  <c r="N204" i="41"/>
  <c r="AB198" i="41"/>
  <c r="V198" i="41"/>
  <c r="X198" i="41"/>
  <c r="Z198" i="41"/>
  <c r="AD198" i="41"/>
  <c r="AF198" i="41"/>
  <c r="L194" i="41"/>
  <c r="AL194" i="41"/>
  <c r="F194" i="41"/>
  <c r="AJ194" i="41"/>
  <c r="AF194" i="41"/>
  <c r="H194" i="41"/>
  <c r="J194" i="41"/>
  <c r="N194" i="41"/>
  <c r="P194" i="41"/>
  <c r="F163" i="41"/>
  <c r="AH163" i="41"/>
  <c r="H163" i="41"/>
  <c r="J163" i="41"/>
  <c r="AJ163" i="41"/>
  <c r="L163" i="41"/>
  <c r="AL163" i="41"/>
  <c r="N163" i="41"/>
  <c r="P163" i="41"/>
  <c r="AF163" i="41"/>
  <c r="AD270" i="41"/>
  <c r="AF270" i="41"/>
  <c r="F268" i="41"/>
  <c r="AH268" i="41"/>
  <c r="H268" i="41"/>
  <c r="J268" i="41"/>
  <c r="L268" i="41"/>
  <c r="N268" i="41"/>
  <c r="P268" i="41"/>
  <c r="V263" i="41"/>
  <c r="X263" i="41"/>
  <c r="Z263" i="41"/>
  <c r="AB263" i="41"/>
  <c r="AD263" i="41"/>
  <c r="T257" i="41"/>
  <c r="V257" i="41"/>
  <c r="X257" i="41"/>
  <c r="Z257" i="41"/>
  <c r="AB257" i="41"/>
  <c r="T231" i="41"/>
  <c r="V231" i="41"/>
  <c r="X231" i="41"/>
  <c r="Z231" i="41"/>
  <c r="AB231" i="41"/>
  <c r="T225" i="41"/>
  <c r="V225" i="41"/>
  <c r="X225" i="41"/>
  <c r="Z225" i="41"/>
  <c r="AB225" i="41"/>
  <c r="AD209" i="41"/>
  <c r="R208" i="41"/>
  <c r="AI208" i="41"/>
  <c r="V202" i="41"/>
  <c r="F200" i="41"/>
  <c r="AH200" i="41"/>
  <c r="H200" i="41"/>
  <c r="AL200" i="41"/>
  <c r="J200" i="41"/>
  <c r="L200" i="41"/>
  <c r="N200" i="41"/>
  <c r="P200" i="41"/>
  <c r="N198" i="41"/>
  <c r="F198" i="41"/>
  <c r="AJ198" i="41"/>
  <c r="R198" i="41"/>
  <c r="H198" i="41"/>
  <c r="AL198" i="41"/>
  <c r="J198" i="41"/>
  <c r="L198" i="41"/>
  <c r="P198" i="41"/>
  <c r="AI200" i="41"/>
  <c r="AJ200" i="41" s="1"/>
  <c r="AD52" i="41"/>
  <c r="AF52" i="41"/>
  <c r="AF263" i="41"/>
  <c r="F257" i="41"/>
  <c r="AH257" i="41"/>
  <c r="H257" i="41"/>
  <c r="J257" i="41"/>
  <c r="AJ257" i="41"/>
  <c r="L257" i="41"/>
  <c r="AL257" i="41"/>
  <c r="N257" i="41"/>
  <c r="P257" i="41"/>
  <c r="AD252" i="41"/>
  <c r="AF252" i="41"/>
  <c r="AI252" i="41"/>
  <c r="AJ252" i="41" s="1"/>
  <c r="AD241" i="41"/>
  <c r="AF241" i="41"/>
  <c r="AI241" i="41"/>
  <c r="AJ241" i="41" s="1"/>
  <c r="AF236" i="41"/>
  <c r="F236" i="41"/>
  <c r="AH236" i="41"/>
  <c r="H236" i="41"/>
  <c r="J236" i="41"/>
  <c r="L236" i="41"/>
  <c r="N236" i="41"/>
  <c r="F231" i="41"/>
  <c r="AH231" i="41"/>
  <c r="H231" i="41"/>
  <c r="J231" i="41"/>
  <c r="AJ231" i="41"/>
  <c r="L231" i="41"/>
  <c r="N231" i="41"/>
  <c r="P231" i="41"/>
  <c r="F225" i="41"/>
  <c r="AH225" i="41"/>
  <c r="H225" i="41"/>
  <c r="J225" i="41"/>
  <c r="J243" i="41" s="1"/>
  <c r="AJ225" i="41"/>
  <c r="L225" i="41"/>
  <c r="AL225" i="41"/>
  <c r="N225" i="41"/>
  <c r="P225" i="41"/>
  <c r="T209" i="41"/>
  <c r="T202" i="41"/>
  <c r="F253" i="41"/>
  <c r="AH253" i="41"/>
  <c r="H253" i="41"/>
  <c r="J253" i="41"/>
  <c r="AJ253" i="41"/>
  <c r="L253" i="41"/>
  <c r="AL253" i="41"/>
  <c r="N253" i="41"/>
  <c r="P253" i="41"/>
  <c r="T221" i="41"/>
  <c r="V221" i="41"/>
  <c r="X221" i="41"/>
  <c r="Z221" i="41"/>
  <c r="AB221" i="41"/>
  <c r="AF268" i="41"/>
  <c r="R265" i="41"/>
  <c r="AI265" i="41"/>
  <c r="AJ265" i="41" s="1"/>
  <c r="AD262" i="41"/>
  <c r="AF262" i="41"/>
  <c r="AI262" i="41"/>
  <c r="AJ262" i="41" s="1"/>
  <c r="T249" i="41"/>
  <c r="V249" i="41"/>
  <c r="X249" i="41"/>
  <c r="Z249" i="41"/>
  <c r="AB249" i="41"/>
  <c r="AD221" i="41"/>
  <c r="AD220" i="41"/>
  <c r="AF220" i="41"/>
  <c r="AI220" i="41"/>
  <c r="AJ220" i="41" s="1"/>
  <c r="AD201" i="41"/>
  <c r="AF201" i="41"/>
  <c r="R196" i="41"/>
  <c r="AI196" i="41"/>
  <c r="V189" i="41"/>
  <c r="X189" i="41"/>
  <c r="Z189" i="41"/>
  <c r="AB189" i="41"/>
  <c r="AF189" i="41"/>
  <c r="AD166" i="41"/>
  <c r="AF166" i="41"/>
  <c r="AF257" i="41"/>
  <c r="R253" i="41"/>
  <c r="F249" i="41"/>
  <c r="AH249" i="41"/>
  <c r="H249" i="41"/>
  <c r="J249" i="41"/>
  <c r="AJ249" i="41"/>
  <c r="L249" i="41"/>
  <c r="AL249" i="41"/>
  <c r="N249" i="41"/>
  <c r="P249" i="41"/>
  <c r="T239" i="41"/>
  <c r="V239" i="41"/>
  <c r="X239" i="41"/>
  <c r="Z239" i="41"/>
  <c r="AB239" i="41"/>
  <c r="V234" i="41"/>
  <c r="X234" i="41"/>
  <c r="Z234" i="41"/>
  <c r="AB234" i="41"/>
  <c r="AF231" i="41"/>
  <c r="AF225" i="41"/>
  <c r="AF208" i="41"/>
  <c r="F208" i="41"/>
  <c r="AH208" i="41"/>
  <c r="H208" i="41"/>
  <c r="J208" i="41"/>
  <c r="AJ208" i="41"/>
  <c r="L208" i="41"/>
  <c r="AL208" i="41"/>
  <c r="N208" i="41"/>
  <c r="V205" i="41"/>
  <c r="X205" i="41"/>
  <c r="Z205" i="41"/>
  <c r="AB205" i="41"/>
  <c r="AH198" i="41"/>
  <c r="AD190" i="41"/>
  <c r="AI270" i="41"/>
  <c r="AJ270" i="41" s="1"/>
  <c r="T263" i="41"/>
  <c r="V271" i="41"/>
  <c r="X271" i="41"/>
  <c r="Z271" i="41"/>
  <c r="AB271" i="41"/>
  <c r="AD271" i="41"/>
  <c r="F260" i="41"/>
  <c r="AH260" i="41"/>
  <c r="H260" i="41"/>
  <c r="J260" i="41"/>
  <c r="AJ260" i="41"/>
  <c r="L260" i="41"/>
  <c r="N260" i="41"/>
  <c r="P260" i="41"/>
  <c r="AD257" i="41"/>
  <c r="AD256" i="41"/>
  <c r="AF256" i="41"/>
  <c r="AI256" i="41"/>
  <c r="AJ256" i="41" s="1"/>
  <c r="F239" i="41"/>
  <c r="AH239" i="41"/>
  <c r="H239" i="41"/>
  <c r="J239" i="41"/>
  <c r="AJ239" i="41"/>
  <c r="L239" i="41"/>
  <c r="N239" i="41"/>
  <c r="P239" i="41"/>
  <c r="AD234" i="41"/>
  <c r="AD231" i="41"/>
  <c r="AD225" i="41"/>
  <c r="AD224" i="41"/>
  <c r="AF224" i="41"/>
  <c r="AI224" i="41"/>
  <c r="AJ224" i="41" s="1"/>
  <c r="R221" i="41"/>
  <c r="AD205" i="41"/>
  <c r="R204" i="41"/>
  <c r="AI204" i="41"/>
  <c r="AJ204" i="41" s="1"/>
  <c r="AF196" i="41"/>
  <c r="P196" i="41"/>
  <c r="F196" i="41"/>
  <c r="AJ196" i="41"/>
  <c r="H196" i="41"/>
  <c r="AL196" i="41"/>
  <c r="J196" i="41"/>
  <c r="L196" i="41"/>
  <c r="N196" i="41"/>
  <c r="R194" i="41"/>
  <c r="V193" i="41"/>
  <c r="X193" i="41"/>
  <c r="Z193" i="41"/>
  <c r="AB193" i="41"/>
  <c r="AF193" i="41"/>
  <c r="AI190" i="41"/>
  <c r="R236" i="41"/>
  <c r="AI236" i="41"/>
  <c r="AJ236" i="41" s="1"/>
  <c r="AD268" i="41"/>
  <c r="T260" i="41"/>
  <c r="V260" i="41"/>
  <c r="X260" i="41"/>
  <c r="Z260" i="41"/>
  <c r="AB260" i="41"/>
  <c r="AF271" i="41"/>
  <c r="R268" i="41"/>
  <c r="AF265" i="41"/>
  <c r="F265" i="41"/>
  <c r="AH265" i="41"/>
  <c r="H265" i="41"/>
  <c r="J265" i="41"/>
  <c r="L265" i="41"/>
  <c r="N265" i="41"/>
  <c r="T253" i="41"/>
  <c r="V253" i="41"/>
  <c r="X253" i="41"/>
  <c r="Z253" i="41"/>
  <c r="AB253" i="41"/>
  <c r="AF249" i="41"/>
  <c r="T234" i="41"/>
  <c r="R228" i="41"/>
  <c r="AI228" i="41"/>
  <c r="AJ228" i="41" s="1"/>
  <c r="AI221" i="41"/>
  <c r="AJ221" i="41" s="1"/>
  <c r="T205" i="41"/>
  <c r="P204" i="41"/>
  <c r="T198" i="41"/>
  <c r="T190" i="41"/>
  <c r="Z190" i="41"/>
  <c r="AB190" i="41"/>
  <c r="AF190" i="41"/>
  <c r="X190" i="41"/>
  <c r="V190" i="41"/>
  <c r="Z270" i="41"/>
  <c r="J267" i="41"/>
  <c r="AI264" i="41"/>
  <c r="AJ264" i="41" s="1"/>
  <c r="Z262" i="41"/>
  <c r="J259" i="41"/>
  <c r="Z256" i="41"/>
  <c r="AI255" i="41"/>
  <c r="AJ255" i="41" s="1"/>
  <c r="Z252" i="41"/>
  <c r="AI251" i="41"/>
  <c r="AJ251" i="41" s="1"/>
  <c r="Z241" i="41"/>
  <c r="J238" i="41"/>
  <c r="AI235" i="41"/>
  <c r="AJ235" i="41" s="1"/>
  <c r="Z233" i="41"/>
  <c r="T232" i="41"/>
  <c r="J230" i="41"/>
  <c r="AI227" i="41"/>
  <c r="AJ227" i="41" s="1"/>
  <c r="AF226" i="41"/>
  <c r="Z224" i="41"/>
  <c r="AI223" i="41"/>
  <c r="AJ223" i="41" s="1"/>
  <c r="Z220" i="41"/>
  <c r="AI219" i="41"/>
  <c r="T210" i="41"/>
  <c r="J207" i="41"/>
  <c r="T206" i="41"/>
  <c r="N192" i="41"/>
  <c r="AF192" i="41"/>
  <c r="F192" i="41"/>
  <c r="AH192" i="41"/>
  <c r="X191" i="41"/>
  <c r="AD191" i="41"/>
  <c r="N188" i="41"/>
  <c r="AF188" i="41"/>
  <c r="F188" i="41"/>
  <c r="AH188" i="41"/>
  <c r="AF178" i="41"/>
  <c r="F178" i="41"/>
  <c r="AH178" i="41"/>
  <c r="H178" i="41"/>
  <c r="J178" i="41"/>
  <c r="L178" i="41"/>
  <c r="AL178" i="41"/>
  <c r="N178" i="41"/>
  <c r="AF170" i="41"/>
  <c r="F170" i="41"/>
  <c r="AH170" i="41"/>
  <c r="H170" i="41"/>
  <c r="J170" i="41"/>
  <c r="L170" i="41"/>
  <c r="AL170" i="41"/>
  <c r="N170" i="41"/>
  <c r="T159" i="41"/>
  <c r="V159" i="41"/>
  <c r="X159" i="41"/>
  <c r="Z159" i="41"/>
  <c r="AB159" i="41"/>
  <c r="V148" i="41"/>
  <c r="X148" i="41"/>
  <c r="Z148" i="41"/>
  <c r="AB148" i="41"/>
  <c r="AD148" i="41"/>
  <c r="R147" i="41"/>
  <c r="AI147" i="41"/>
  <c r="AD142" i="41"/>
  <c r="J138" i="41"/>
  <c r="AJ138" i="41"/>
  <c r="L138" i="41"/>
  <c r="AL138" i="41"/>
  <c r="N138" i="41"/>
  <c r="F138" i="41"/>
  <c r="H138" i="41"/>
  <c r="AF138" i="41"/>
  <c r="P138" i="41"/>
  <c r="AH138" i="41"/>
  <c r="R138" i="41"/>
  <c r="R130" i="41"/>
  <c r="AI130" i="41"/>
  <c r="P271" i="41"/>
  <c r="X270" i="41"/>
  <c r="AI267" i="41"/>
  <c r="AJ267" i="41" s="1"/>
  <c r="H267" i="41"/>
  <c r="P263" i="41"/>
  <c r="X262" i="41"/>
  <c r="AI259" i="41"/>
  <c r="AJ259" i="41" s="1"/>
  <c r="H259" i="41"/>
  <c r="X256" i="41"/>
  <c r="AD254" i="41"/>
  <c r="X252" i="41"/>
  <c r="AD250" i="41"/>
  <c r="X241" i="41"/>
  <c r="AI238" i="41"/>
  <c r="AJ238" i="41" s="1"/>
  <c r="H238" i="41"/>
  <c r="X233" i="41"/>
  <c r="AI230" i="41"/>
  <c r="AJ230" i="41" s="1"/>
  <c r="H230" i="41"/>
  <c r="X224" i="41"/>
  <c r="X220" i="41"/>
  <c r="AI207" i="41"/>
  <c r="AJ207" i="41" s="1"/>
  <c r="H207" i="41"/>
  <c r="AI199" i="41"/>
  <c r="AJ199" i="41" s="1"/>
  <c r="R190" i="41"/>
  <c r="V175" i="41"/>
  <c r="X175" i="41"/>
  <c r="Z175" i="41"/>
  <c r="AB175" i="41"/>
  <c r="AD175" i="41"/>
  <c r="R174" i="41"/>
  <c r="AI174" i="41"/>
  <c r="AI166" i="41"/>
  <c r="AJ166" i="41" s="1"/>
  <c r="AD162" i="41"/>
  <c r="AF162" i="41"/>
  <c r="F159" i="41"/>
  <c r="AH159" i="41"/>
  <c r="H159" i="41"/>
  <c r="J159" i="41"/>
  <c r="L159" i="41"/>
  <c r="AL159" i="41"/>
  <c r="N159" i="41"/>
  <c r="P159" i="41"/>
  <c r="R103" i="41"/>
  <c r="AI103" i="41"/>
  <c r="R99" i="41"/>
  <c r="R122" i="41" s="1"/>
  <c r="AI99" i="41"/>
  <c r="AJ99" i="41" s="1"/>
  <c r="N271" i="41"/>
  <c r="V270" i="41"/>
  <c r="H270" i="41"/>
  <c r="AD269" i="41"/>
  <c r="AH267" i="41"/>
  <c r="F267" i="41"/>
  <c r="P266" i="41"/>
  <c r="AF264" i="41"/>
  <c r="N263" i="41"/>
  <c r="V262" i="41"/>
  <c r="AD261" i="41"/>
  <c r="AH259" i="41"/>
  <c r="F259" i="41"/>
  <c r="V256" i="41"/>
  <c r="AF255" i="41"/>
  <c r="P254" i="41"/>
  <c r="V252" i="41"/>
  <c r="AF251" i="41"/>
  <c r="P250" i="41"/>
  <c r="V241" i="41"/>
  <c r="AD240" i="41"/>
  <c r="AH238" i="41"/>
  <c r="F238" i="41"/>
  <c r="P237" i="41"/>
  <c r="AF235" i="41"/>
  <c r="N234" i="41"/>
  <c r="V233" i="41"/>
  <c r="AH230" i="41"/>
  <c r="F230" i="41"/>
  <c r="P229" i="41"/>
  <c r="AF227" i="41"/>
  <c r="P226" i="41"/>
  <c r="V224" i="41"/>
  <c r="AF223" i="41"/>
  <c r="V220" i="41"/>
  <c r="AF219" i="41"/>
  <c r="N209" i="41"/>
  <c r="AH207" i="41"/>
  <c r="F207" i="41"/>
  <c r="N205" i="41"/>
  <c r="AI201" i="41"/>
  <c r="AJ201" i="41" s="1"/>
  <c r="J197" i="41"/>
  <c r="AJ197" i="41"/>
  <c r="AI192" i="41"/>
  <c r="AJ192" i="41" s="1"/>
  <c r="R192" i="41"/>
  <c r="AJ190" i="41"/>
  <c r="AI188" i="41"/>
  <c r="R188" i="41"/>
  <c r="AD180" i="41"/>
  <c r="AF180" i="41"/>
  <c r="R133" i="41"/>
  <c r="AI133" i="41"/>
  <c r="AJ133" i="41" s="1"/>
  <c r="AI159" i="41"/>
  <c r="L271" i="41"/>
  <c r="AH270" i="41"/>
  <c r="AF267" i="41"/>
  <c r="AB266" i="41"/>
  <c r="N266" i="41"/>
  <c r="L263" i="41"/>
  <c r="AH262" i="41"/>
  <c r="P261" i="41"/>
  <c r="AF259" i="41"/>
  <c r="P258" i="41"/>
  <c r="AB254" i="41"/>
  <c r="N254" i="41"/>
  <c r="AB250" i="41"/>
  <c r="N250" i="41"/>
  <c r="P240" i="41"/>
  <c r="AF238" i="41"/>
  <c r="AB237" i="41"/>
  <c r="N237" i="41"/>
  <c r="L234" i="41"/>
  <c r="L243" i="41" s="1"/>
  <c r="P232" i="41"/>
  <c r="AF230" i="41"/>
  <c r="AB229" i="41"/>
  <c r="N229" i="41"/>
  <c r="AB226" i="41"/>
  <c r="N226" i="41"/>
  <c r="AB222" i="41"/>
  <c r="N222" i="41"/>
  <c r="L209" i="41"/>
  <c r="AF207" i="41"/>
  <c r="L205" i="41"/>
  <c r="L202" i="41"/>
  <c r="J201" i="41"/>
  <c r="AF199" i="41"/>
  <c r="AD193" i="41"/>
  <c r="P192" i="41"/>
  <c r="P190" i="41"/>
  <c r="AD189" i="41"/>
  <c r="P188" i="41"/>
  <c r="T175" i="41"/>
  <c r="H167" i="41"/>
  <c r="J167" i="41"/>
  <c r="AJ167" i="41"/>
  <c r="L167" i="41"/>
  <c r="AL167" i="41"/>
  <c r="N167" i="41"/>
  <c r="P167" i="41"/>
  <c r="R163" i="41"/>
  <c r="R182" i="41" s="1"/>
  <c r="AF159" i="41"/>
  <c r="T148" i="41"/>
  <c r="AF147" i="41"/>
  <c r="F147" i="41"/>
  <c r="AH147" i="41"/>
  <c r="H147" i="41"/>
  <c r="J147" i="41"/>
  <c r="AJ147" i="41"/>
  <c r="L147" i="41"/>
  <c r="AL147" i="41"/>
  <c r="N147" i="41"/>
  <c r="AD140" i="41"/>
  <c r="H134" i="41"/>
  <c r="J134" i="41"/>
  <c r="AJ134" i="41"/>
  <c r="L134" i="41"/>
  <c r="AL134" i="41"/>
  <c r="F134" i="41"/>
  <c r="N134" i="41"/>
  <c r="AF134" i="41"/>
  <c r="P134" i="41"/>
  <c r="AH134" i="41"/>
  <c r="R134" i="41"/>
  <c r="T115" i="41"/>
  <c r="V115" i="41"/>
  <c r="X115" i="41"/>
  <c r="Z115" i="41"/>
  <c r="AB115" i="41"/>
  <c r="AD115" i="41"/>
  <c r="AF115" i="41"/>
  <c r="AD139" i="41"/>
  <c r="X139" i="41"/>
  <c r="Z139" i="41"/>
  <c r="AB139" i="41"/>
  <c r="AF139" i="41"/>
  <c r="AF174" i="41"/>
  <c r="F174" i="41"/>
  <c r="AH174" i="41"/>
  <c r="H174" i="41"/>
  <c r="J174" i="41"/>
  <c r="AJ174" i="41"/>
  <c r="L174" i="41"/>
  <c r="AL174" i="41"/>
  <c r="N174" i="41"/>
  <c r="AI162" i="41"/>
  <c r="AJ162" i="41" s="1"/>
  <c r="AD159" i="41"/>
  <c r="AD158" i="41"/>
  <c r="AF158" i="41"/>
  <c r="F190" i="41"/>
  <c r="AH190" i="41"/>
  <c r="L190" i="41"/>
  <c r="AL190" i="41"/>
  <c r="N190" i="41"/>
  <c r="AJ266" i="41"/>
  <c r="AL258" i="41"/>
  <c r="AJ254" i="41"/>
  <c r="AJ250" i="41"/>
  <c r="AJ237" i="41"/>
  <c r="AJ229" i="41"/>
  <c r="AJ226" i="41"/>
  <c r="AJ222" i="41"/>
  <c r="AL210" i="41"/>
  <c r="AL206" i="41"/>
  <c r="AL202" i="41"/>
  <c r="H202" i="41"/>
  <c r="P201" i="41"/>
  <c r="P197" i="41"/>
  <c r="N195" i="41"/>
  <c r="J192" i="41"/>
  <c r="H190" i="41"/>
  <c r="J188" i="41"/>
  <c r="V179" i="41"/>
  <c r="Z179" i="41"/>
  <c r="AB179" i="41"/>
  <c r="AD179" i="41"/>
  <c r="R178" i="41"/>
  <c r="AI178" i="41"/>
  <c r="AJ178" i="41" s="1"/>
  <c r="V171" i="41"/>
  <c r="X171" i="41"/>
  <c r="Z171" i="41"/>
  <c r="AB171" i="41"/>
  <c r="AD171" i="41"/>
  <c r="R170" i="41"/>
  <c r="AI170" i="41"/>
  <c r="AJ170" i="41" s="1"/>
  <c r="T163" i="41"/>
  <c r="V163" i="41"/>
  <c r="X163" i="41"/>
  <c r="Z163" i="41"/>
  <c r="AB163" i="41"/>
  <c r="X177" i="41"/>
  <c r="J177" i="41"/>
  <c r="X173" i="41"/>
  <c r="J173" i="41"/>
  <c r="X169" i="41"/>
  <c r="J169" i="41"/>
  <c r="Z166" i="41"/>
  <c r="AI165" i="41"/>
  <c r="AJ165" i="41" s="1"/>
  <c r="H165" i="41"/>
  <c r="Z162" i="41"/>
  <c r="AI161" i="41"/>
  <c r="AJ161" i="41" s="1"/>
  <c r="H161" i="41"/>
  <c r="Z158" i="41"/>
  <c r="X150" i="41"/>
  <c r="X146" i="41"/>
  <c r="Z135" i="41"/>
  <c r="AB135" i="41"/>
  <c r="AD118" i="41"/>
  <c r="AF118" i="41"/>
  <c r="T111" i="41"/>
  <c r="V111" i="41"/>
  <c r="X111" i="41"/>
  <c r="Z111" i="41"/>
  <c r="AB111" i="41"/>
  <c r="AD111" i="41"/>
  <c r="AF103" i="41"/>
  <c r="F103" i="41"/>
  <c r="AH103" i="41"/>
  <c r="H103" i="41"/>
  <c r="J103" i="41"/>
  <c r="AJ103" i="41"/>
  <c r="L103" i="41"/>
  <c r="AL103" i="41"/>
  <c r="N103" i="41"/>
  <c r="P103" i="41"/>
  <c r="AF99" i="41"/>
  <c r="F99" i="41"/>
  <c r="AH99" i="41"/>
  <c r="H99" i="41"/>
  <c r="J99" i="41"/>
  <c r="L99" i="41"/>
  <c r="AL99" i="41"/>
  <c r="N99" i="41"/>
  <c r="P99" i="41"/>
  <c r="AF68" i="41"/>
  <c r="F68" i="41"/>
  <c r="AH68" i="41"/>
  <c r="H68" i="41"/>
  <c r="J68" i="41"/>
  <c r="L68" i="41"/>
  <c r="AL68" i="41"/>
  <c r="N68" i="41"/>
  <c r="P68" i="41"/>
  <c r="AD42" i="41"/>
  <c r="AI42" i="41"/>
  <c r="AJ42" i="41" s="1"/>
  <c r="AF42" i="41"/>
  <c r="P179" i="41"/>
  <c r="AI177" i="41"/>
  <c r="AJ177" i="41" s="1"/>
  <c r="V177" i="41"/>
  <c r="H177" i="41"/>
  <c r="AF176" i="41"/>
  <c r="P175" i="41"/>
  <c r="AI173" i="41"/>
  <c r="AJ173" i="41" s="1"/>
  <c r="V173" i="41"/>
  <c r="H173" i="41"/>
  <c r="AF172" i="41"/>
  <c r="P171" i="41"/>
  <c r="AI169" i="41"/>
  <c r="AJ169" i="41" s="1"/>
  <c r="V169" i="41"/>
  <c r="H169" i="41"/>
  <c r="AF168" i="41"/>
  <c r="X166" i="41"/>
  <c r="AH165" i="41"/>
  <c r="F165" i="41"/>
  <c r="AD164" i="41"/>
  <c r="X162" i="41"/>
  <c r="AH161" i="41"/>
  <c r="F161" i="41"/>
  <c r="AD160" i="41"/>
  <c r="X158" i="41"/>
  <c r="V150" i="41"/>
  <c r="AF149" i="41"/>
  <c r="P148" i="41"/>
  <c r="V146" i="41"/>
  <c r="AF145" i="41"/>
  <c r="AF143" i="41"/>
  <c r="Z142" i="41"/>
  <c r="AB142" i="41"/>
  <c r="V141" i="41"/>
  <c r="X141" i="41"/>
  <c r="V135" i="41"/>
  <c r="L135" i="41"/>
  <c r="AL135" i="41"/>
  <c r="N135" i="41"/>
  <c r="P135" i="41"/>
  <c r="F107" i="41"/>
  <c r="AH107" i="41"/>
  <c r="H107" i="41"/>
  <c r="J107" i="41"/>
  <c r="AJ107" i="41"/>
  <c r="L107" i="41"/>
  <c r="AL107" i="41"/>
  <c r="N107" i="41"/>
  <c r="P107" i="41"/>
  <c r="T80" i="41"/>
  <c r="Z80" i="41"/>
  <c r="AB80" i="41"/>
  <c r="AF80" i="41"/>
  <c r="V80" i="41"/>
  <c r="X80" i="41"/>
  <c r="AD59" i="41"/>
  <c r="AF59" i="41"/>
  <c r="AI59" i="41"/>
  <c r="AJ59" i="41" s="1"/>
  <c r="T45" i="41"/>
  <c r="X45" i="41"/>
  <c r="AB45" i="41"/>
  <c r="AF45" i="41"/>
  <c r="V45" i="41"/>
  <c r="Z45" i="41"/>
  <c r="P191" i="41"/>
  <c r="N179" i="41"/>
  <c r="AH177" i="41"/>
  <c r="F177" i="41"/>
  <c r="N175" i="41"/>
  <c r="AH173" i="41"/>
  <c r="F173" i="41"/>
  <c r="N171" i="41"/>
  <c r="AH169" i="41"/>
  <c r="F169" i="41"/>
  <c r="V166" i="41"/>
  <c r="AF165" i="41"/>
  <c r="P164" i="41"/>
  <c r="V162" i="41"/>
  <c r="AF161" i="41"/>
  <c r="P160" i="41"/>
  <c r="AH150" i="41"/>
  <c r="T150" i="41"/>
  <c r="F150" i="41"/>
  <c r="N148" i="41"/>
  <c r="AH146" i="41"/>
  <c r="T146" i="41"/>
  <c r="F146" i="41"/>
  <c r="AD143" i="41"/>
  <c r="T142" i="41"/>
  <c r="L142" i="41"/>
  <c r="AL142" i="41"/>
  <c r="N142" i="41"/>
  <c r="T141" i="41"/>
  <c r="H141" i="41"/>
  <c r="J141" i="41"/>
  <c r="AJ141" i="41"/>
  <c r="AJ135" i="41"/>
  <c r="T135" i="41"/>
  <c r="AF130" i="41"/>
  <c r="F130" i="41"/>
  <c r="AH130" i="41"/>
  <c r="H130" i="41"/>
  <c r="J130" i="41"/>
  <c r="AJ130" i="41"/>
  <c r="L130" i="41"/>
  <c r="AL130" i="41"/>
  <c r="N130" i="41"/>
  <c r="AD114" i="41"/>
  <c r="AF114" i="41"/>
  <c r="X49" i="41"/>
  <c r="V49" i="41"/>
  <c r="Z49" i="41"/>
  <c r="AB49" i="41"/>
  <c r="AD49" i="41"/>
  <c r="AF49" i="41"/>
  <c r="T49" i="41"/>
  <c r="V131" i="41"/>
  <c r="X131" i="41"/>
  <c r="Z131" i="41"/>
  <c r="AB131" i="41"/>
  <c r="AD131" i="41"/>
  <c r="AD110" i="41"/>
  <c r="AF110" i="41"/>
  <c r="J148" i="41"/>
  <c r="F144" i="41"/>
  <c r="AH144" i="41"/>
  <c r="Z143" i="41"/>
  <c r="AI141" i="41"/>
  <c r="AF140" i="41"/>
  <c r="F140" i="41"/>
  <c r="AH140" i="41"/>
  <c r="AH135" i="41"/>
  <c r="AF133" i="41"/>
  <c r="F133" i="41"/>
  <c r="AH133" i="41"/>
  <c r="H133" i="41"/>
  <c r="AI118" i="41"/>
  <c r="AF111" i="41"/>
  <c r="AJ191" i="41"/>
  <c r="AJ164" i="41"/>
  <c r="AJ160" i="41"/>
  <c r="R144" i="41"/>
  <c r="AF142" i="41"/>
  <c r="AF141" i="41"/>
  <c r="R140" i="41"/>
  <c r="X138" i="41"/>
  <c r="Z138" i="41"/>
  <c r="AB138" i="41"/>
  <c r="F137" i="41"/>
  <c r="AH137" i="41"/>
  <c r="H137" i="41"/>
  <c r="J137" i="41"/>
  <c r="AJ137" i="41"/>
  <c r="AF135" i="41"/>
  <c r="J135" i="41"/>
  <c r="V134" i="41"/>
  <c r="X134" i="41"/>
  <c r="Z134" i="41"/>
  <c r="T131" i="41"/>
  <c r="T119" i="41"/>
  <c r="V119" i="41"/>
  <c r="X119" i="41"/>
  <c r="Z119" i="41"/>
  <c r="AB119" i="41"/>
  <c r="AD119" i="41"/>
  <c r="R88" i="41"/>
  <c r="AI88" i="41"/>
  <c r="AJ88" i="41" s="1"/>
  <c r="AD76" i="41"/>
  <c r="F80" i="41"/>
  <c r="AH80" i="41"/>
  <c r="L80" i="41"/>
  <c r="AL80" i="41"/>
  <c r="N80" i="41"/>
  <c r="P80" i="41"/>
  <c r="V73" i="41"/>
  <c r="X73" i="41"/>
  <c r="Z73" i="41"/>
  <c r="AB73" i="41"/>
  <c r="J49" i="41"/>
  <c r="AJ49" i="41"/>
  <c r="F49" i="41"/>
  <c r="AL49" i="41"/>
  <c r="H49" i="41"/>
  <c r="L49" i="41"/>
  <c r="N49" i="41"/>
  <c r="P49" i="41"/>
  <c r="AD43" i="41"/>
  <c r="AI43" i="41"/>
  <c r="AJ43" i="41" s="1"/>
  <c r="X27" i="41"/>
  <c r="AC27" i="41"/>
  <c r="AI27" i="41" s="1"/>
  <c r="AJ27" i="41" s="1"/>
  <c r="H27" i="41"/>
  <c r="Q27" i="41"/>
  <c r="AB130" i="41"/>
  <c r="P119" i="41"/>
  <c r="AI117" i="41"/>
  <c r="AJ117" i="41" s="1"/>
  <c r="P115" i="41"/>
  <c r="AI113" i="41"/>
  <c r="AJ113" i="41" s="1"/>
  <c r="P111" i="41"/>
  <c r="AD104" i="41"/>
  <c r="AD100" i="41"/>
  <c r="V87" i="41"/>
  <c r="X87" i="41"/>
  <c r="Z87" i="41"/>
  <c r="V83" i="41"/>
  <c r="X83" i="41"/>
  <c r="Z83" i="41"/>
  <c r="N82" i="41"/>
  <c r="AF82" i="41"/>
  <c r="F82" i="41"/>
  <c r="AH82" i="41"/>
  <c r="H82" i="41"/>
  <c r="AF72" i="41"/>
  <c r="F72" i="41"/>
  <c r="AH72" i="41"/>
  <c r="H72" i="41"/>
  <c r="J72" i="41"/>
  <c r="L72" i="41"/>
  <c r="AL72" i="41"/>
  <c r="N72" i="41"/>
  <c r="AD55" i="41"/>
  <c r="AF55" i="41"/>
  <c r="AI55" i="41"/>
  <c r="AJ55" i="41" s="1"/>
  <c r="T28" i="41"/>
  <c r="AC28" i="41"/>
  <c r="AD28" i="41" s="1"/>
  <c r="L28" i="41"/>
  <c r="F28" i="41"/>
  <c r="N28" i="41"/>
  <c r="H28" i="41"/>
  <c r="P28" i="41"/>
  <c r="J28" i="41"/>
  <c r="AH28" i="41"/>
  <c r="AF136" i="41"/>
  <c r="V133" i="41"/>
  <c r="AF132" i="41"/>
  <c r="P131" i="41"/>
  <c r="P152" i="41" s="1"/>
  <c r="Z130" i="41"/>
  <c r="AI129" i="41"/>
  <c r="V129" i="41"/>
  <c r="H129" i="41"/>
  <c r="AF128" i="41"/>
  <c r="N119" i="41"/>
  <c r="AJ118" i="41"/>
  <c r="X118" i="41"/>
  <c r="J118" i="41"/>
  <c r="AH117" i="41"/>
  <c r="F117" i="41"/>
  <c r="N115" i="41"/>
  <c r="AJ114" i="41"/>
  <c r="X114" i="41"/>
  <c r="J114" i="41"/>
  <c r="AH113" i="41"/>
  <c r="F113" i="41"/>
  <c r="N111" i="41"/>
  <c r="AJ110" i="41"/>
  <c r="X110" i="41"/>
  <c r="J110" i="41"/>
  <c r="AH109" i="41"/>
  <c r="F109" i="41"/>
  <c r="AI106" i="41"/>
  <c r="AJ106" i="41" s="1"/>
  <c r="V106" i="41"/>
  <c r="H106" i="41"/>
  <c r="AF105" i="41"/>
  <c r="P104" i="41"/>
  <c r="Z103" i="41"/>
  <c r="AI102" i="41"/>
  <c r="AJ102" i="41" s="1"/>
  <c r="V102" i="41"/>
  <c r="H102" i="41"/>
  <c r="P100" i="41"/>
  <c r="P122" i="41" s="1"/>
  <c r="Z99" i="41"/>
  <c r="AI98" i="41"/>
  <c r="V98" i="41"/>
  <c r="H98" i="41"/>
  <c r="AH90" i="41"/>
  <c r="T90" i="41"/>
  <c r="F90" i="41"/>
  <c r="AB88" i="41"/>
  <c r="H88" i="41"/>
  <c r="AB87" i="41"/>
  <c r="H87" i="41"/>
  <c r="J87" i="41"/>
  <c r="L87" i="41"/>
  <c r="AL87" i="41"/>
  <c r="AF86" i="41"/>
  <c r="F86" i="41"/>
  <c r="AH86" i="41"/>
  <c r="H86" i="41"/>
  <c r="H84" i="41"/>
  <c r="AB83" i="41"/>
  <c r="H83" i="41"/>
  <c r="J83" i="41"/>
  <c r="L83" i="41"/>
  <c r="AL83" i="41"/>
  <c r="R76" i="41"/>
  <c r="AI76" i="41"/>
  <c r="AH49" i="41"/>
  <c r="T47" i="41"/>
  <c r="V47" i="41"/>
  <c r="X47" i="41"/>
  <c r="Z47" i="41"/>
  <c r="AB47" i="41"/>
  <c r="AD45" i="41"/>
  <c r="AL28" i="41"/>
  <c r="AD10" i="41"/>
  <c r="AF10" i="41"/>
  <c r="N131" i="41"/>
  <c r="X130" i="41"/>
  <c r="AH129" i="41"/>
  <c r="F129" i="41"/>
  <c r="AL119" i="41"/>
  <c r="L119" i="41"/>
  <c r="V118" i="41"/>
  <c r="H118" i="41"/>
  <c r="AL115" i="41"/>
  <c r="L115" i="41"/>
  <c r="V114" i="41"/>
  <c r="H114" i="41"/>
  <c r="AL111" i="41"/>
  <c r="L111" i="41"/>
  <c r="V110" i="41"/>
  <c r="H110" i="41"/>
  <c r="AH106" i="41"/>
  <c r="F106" i="41"/>
  <c r="AB104" i="41"/>
  <c r="N104" i="41"/>
  <c r="X103" i="41"/>
  <c r="AH102" i="41"/>
  <c r="F102" i="41"/>
  <c r="AB100" i="41"/>
  <c r="N100" i="41"/>
  <c r="AH98" i="41"/>
  <c r="F98" i="41"/>
  <c r="AF90" i="41"/>
  <c r="AL88" i="41"/>
  <c r="F88" i="41"/>
  <c r="T87" i="41"/>
  <c r="T83" i="41"/>
  <c r="AL82" i="41"/>
  <c r="R80" i="41"/>
  <c r="V79" i="41"/>
  <c r="X79" i="41"/>
  <c r="Z79" i="41"/>
  <c r="AL131" i="41"/>
  <c r="V130" i="41"/>
  <c r="AB120" i="41"/>
  <c r="AJ119" i="41"/>
  <c r="J119" i="41"/>
  <c r="AH118" i="41"/>
  <c r="AJ115" i="41"/>
  <c r="J115" i="41"/>
  <c r="AH114" i="41"/>
  <c r="AB112" i="41"/>
  <c r="AJ111" i="41"/>
  <c r="J111" i="41"/>
  <c r="AH110" i="41"/>
  <c r="AB108" i="41"/>
  <c r="AF106" i="41"/>
  <c r="AL104" i="41"/>
  <c r="Z104" i="41"/>
  <c r="L104" i="41"/>
  <c r="AF102" i="41"/>
  <c r="AL100" i="41"/>
  <c r="Z100" i="41"/>
  <c r="L100" i="41"/>
  <c r="AF98" i="41"/>
  <c r="AB89" i="41"/>
  <c r="R86" i="41"/>
  <c r="AI86" i="41"/>
  <c r="AJ86" i="41" s="1"/>
  <c r="Z84" i="41"/>
  <c r="AB84" i="41"/>
  <c r="AJ82" i="41"/>
  <c r="R82" i="41"/>
  <c r="AI82" i="41"/>
  <c r="AJ80" i="41"/>
  <c r="AB79" i="41"/>
  <c r="AD69" i="41"/>
  <c r="R68" i="41"/>
  <c r="AI68" i="41"/>
  <c r="AJ68" i="41" s="1"/>
  <c r="AI56" i="41"/>
  <c r="AJ56" i="41" s="1"/>
  <c r="T44" i="41"/>
  <c r="X44" i="41"/>
  <c r="AB44" i="41"/>
  <c r="AF44" i="41"/>
  <c r="AI28" i="41"/>
  <c r="AJ28" i="41" s="1"/>
  <c r="X17" i="41"/>
  <c r="AC17" i="41"/>
  <c r="H15" i="41"/>
  <c r="Q15" i="41"/>
  <c r="H119" i="41"/>
  <c r="H115" i="41"/>
  <c r="H111" i="41"/>
  <c r="AJ104" i="41"/>
  <c r="X104" i="41"/>
  <c r="J104" i="41"/>
  <c r="X100" i="41"/>
  <c r="J100" i="41"/>
  <c r="Z89" i="41"/>
  <c r="L88" i="41"/>
  <c r="P88" i="41"/>
  <c r="AI87" i="41"/>
  <c r="AJ87" i="41" s="1"/>
  <c r="L84" i="41"/>
  <c r="AL84" i="41"/>
  <c r="N84" i="41"/>
  <c r="P84" i="41"/>
  <c r="AI83" i="41"/>
  <c r="AJ83" i="41" s="1"/>
  <c r="P82" i="41"/>
  <c r="J80" i="41"/>
  <c r="AF76" i="41"/>
  <c r="F76" i="41"/>
  <c r="H76" i="41"/>
  <c r="J76" i="41"/>
  <c r="AJ76" i="41"/>
  <c r="L76" i="41"/>
  <c r="AL76" i="41"/>
  <c r="N76" i="41"/>
  <c r="V69" i="41"/>
  <c r="X69" i="41"/>
  <c r="Z69" i="41"/>
  <c r="AB69" i="41"/>
  <c r="T56" i="41"/>
  <c r="V56" i="41"/>
  <c r="X56" i="41"/>
  <c r="Z56" i="41"/>
  <c r="AB56" i="41"/>
  <c r="X53" i="41"/>
  <c r="Z53" i="41"/>
  <c r="AB53" i="41"/>
  <c r="AD53" i="41"/>
  <c r="AF53" i="41"/>
  <c r="V51" i="41"/>
  <c r="X51" i="41"/>
  <c r="Z51" i="41"/>
  <c r="AB51" i="41"/>
  <c r="AF51" i="41"/>
  <c r="R49" i="41"/>
  <c r="AD46" i="41"/>
  <c r="AF46" i="41"/>
  <c r="AI46" i="41"/>
  <c r="AJ46" i="41" s="1"/>
  <c r="AD37" i="41"/>
  <c r="AF37" i="41"/>
  <c r="AI37" i="41"/>
  <c r="AJ37" i="41" s="1"/>
  <c r="AH119" i="41"/>
  <c r="AH115" i="41"/>
  <c r="AH111" i="41"/>
  <c r="AH88" i="41"/>
  <c r="AJ84" i="41"/>
  <c r="T84" i="41"/>
  <c r="AH83" i="41"/>
  <c r="P83" i="41"/>
  <c r="L82" i="41"/>
  <c r="H80" i="41"/>
  <c r="AF73" i="41"/>
  <c r="R72" i="41"/>
  <c r="AI72" i="41"/>
  <c r="AJ72" i="41" s="1"/>
  <c r="F56" i="41"/>
  <c r="AH56" i="41"/>
  <c r="H56" i="41"/>
  <c r="J56" i="41"/>
  <c r="L56" i="41"/>
  <c r="AL56" i="41"/>
  <c r="N56" i="41"/>
  <c r="P56" i="41"/>
  <c r="T53" i="41"/>
  <c r="R61" i="41"/>
  <c r="X39" i="41"/>
  <c r="Z39" i="41"/>
  <c r="AB39" i="41"/>
  <c r="T39" i="41"/>
  <c r="AF39" i="41"/>
  <c r="T20" i="41"/>
  <c r="AC20" i="41"/>
  <c r="L20" i="41"/>
  <c r="F20" i="41"/>
  <c r="N20" i="41"/>
  <c r="AL20" i="41"/>
  <c r="H20" i="41"/>
  <c r="P20" i="41"/>
  <c r="J20" i="41"/>
  <c r="AH20" i="41"/>
  <c r="AI19" i="41"/>
  <c r="AJ19" i="41" s="1"/>
  <c r="AF85" i="41"/>
  <c r="AF81" i="41"/>
  <c r="AL79" i="41"/>
  <c r="L79" i="41"/>
  <c r="AI78" i="41"/>
  <c r="AJ78" i="41" s="1"/>
  <c r="H78" i="41"/>
  <c r="AB76" i="41"/>
  <c r="X75" i="41"/>
  <c r="J75" i="41"/>
  <c r="AB72" i="41"/>
  <c r="X71" i="41"/>
  <c r="J71" i="41"/>
  <c r="AB68" i="41"/>
  <c r="Z59" i="41"/>
  <c r="L59" i="41"/>
  <c r="AI58" i="41"/>
  <c r="AJ58" i="41" s="1"/>
  <c r="H58" i="41"/>
  <c r="AF57" i="41"/>
  <c r="Z55" i="41"/>
  <c r="AI54" i="41"/>
  <c r="AJ54" i="41" s="1"/>
  <c r="H54" i="41"/>
  <c r="Z52" i="41"/>
  <c r="J52" i="41"/>
  <c r="Z50" i="41"/>
  <c r="J50" i="41"/>
  <c r="X48" i="41"/>
  <c r="AD47" i="41"/>
  <c r="AL46" i="41"/>
  <c r="F45" i="41"/>
  <c r="AH45" i="41"/>
  <c r="J45" i="41"/>
  <c r="AJ45" i="41"/>
  <c r="N45" i="41"/>
  <c r="T42" i="41"/>
  <c r="X42" i="41"/>
  <c r="Z42" i="41"/>
  <c r="AB42" i="41"/>
  <c r="T24" i="41"/>
  <c r="AC24" i="41"/>
  <c r="AF24" i="41" s="1"/>
  <c r="L24" i="41"/>
  <c r="F24" i="41"/>
  <c r="N24" i="41"/>
  <c r="AL24" i="41"/>
  <c r="H24" i="41"/>
  <c r="P24" i="41"/>
  <c r="J24" i="41"/>
  <c r="AH24" i="41"/>
  <c r="H21" i="41"/>
  <c r="R21" i="41" s="1"/>
  <c r="Q21" i="41"/>
  <c r="P15" i="41"/>
  <c r="AI14" i="41"/>
  <c r="AJ14" i="41" s="1"/>
  <c r="AD14" i="41"/>
  <c r="AI12" i="41"/>
  <c r="AJ12" i="41" s="1"/>
  <c r="AJ79" i="41"/>
  <c r="J79" i="41"/>
  <c r="AH78" i="41"/>
  <c r="F78" i="41"/>
  <c r="Z76" i="41"/>
  <c r="AI75" i="41"/>
  <c r="AJ75" i="41" s="1"/>
  <c r="V75" i="41"/>
  <c r="H75" i="41"/>
  <c r="AF74" i="41"/>
  <c r="Z72" i="41"/>
  <c r="AI71" i="41"/>
  <c r="AJ71" i="41" s="1"/>
  <c r="V71" i="41"/>
  <c r="H71" i="41"/>
  <c r="AF70" i="41"/>
  <c r="X59" i="41"/>
  <c r="AH58" i="41"/>
  <c r="F58" i="41"/>
  <c r="X55" i="41"/>
  <c r="AH54" i="41"/>
  <c r="F54" i="41"/>
  <c r="AL52" i="41"/>
  <c r="H52" i="41"/>
  <c r="AD51" i="41"/>
  <c r="AL50" i="41"/>
  <c r="X50" i="41"/>
  <c r="H50" i="41"/>
  <c r="X43" i="41"/>
  <c r="AB43" i="41"/>
  <c r="T43" i="41"/>
  <c r="X23" i="41"/>
  <c r="AC23" i="41"/>
  <c r="X19" i="41"/>
  <c r="AC19" i="41"/>
  <c r="T16" i="41"/>
  <c r="AC16" i="41"/>
  <c r="AD16" i="41" s="1"/>
  <c r="L16" i="41"/>
  <c r="F16" i="41"/>
  <c r="N16" i="41"/>
  <c r="AL16" i="41"/>
  <c r="H16" i="41"/>
  <c r="P16" i="41"/>
  <c r="J16" i="41"/>
  <c r="AH16" i="41"/>
  <c r="AF78" i="41"/>
  <c r="AH75" i="41"/>
  <c r="F75" i="41"/>
  <c r="AH71" i="41"/>
  <c r="F71" i="41"/>
  <c r="V59" i="41"/>
  <c r="AF58" i="41"/>
  <c r="P57" i="41"/>
  <c r="V55" i="41"/>
  <c r="AF54" i="41"/>
  <c r="AJ50" i="41"/>
  <c r="V50" i="41"/>
  <c r="F50" i="41"/>
  <c r="AI48" i="41"/>
  <c r="AJ48" i="41" s="1"/>
  <c r="F48" i="41"/>
  <c r="AH48" i="41"/>
  <c r="J46" i="41"/>
  <c r="N46" i="41"/>
  <c r="T26" i="41"/>
  <c r="AC26" i="41"/>
  <c r="L26" i="41"/>
  <c r="F26" i="41"/>
  <c r="N26" i="41"/>
  <c r="AL26" i="41"/>
  <c r="H26" i="41"/>
  <c r="P26" i="41"/>
  <c r="J26" i="41"/>
  <c r="AH26" i="41"/>
  <c r="X25" i="41"/>
  <c r="AC25" i="41"/>
  <c r="T22" i="41"/>
  <c r="AC22" i="41"/>
  <c r="L22" i="41"/>
  <c r="F22" i="41"/>
  <c r="N22" i="41"/>
  <c r="AL22" i="41"/>
  <c r="H22" i="41"/>
  <c r="P22" i="41"/>
  <c r="J22" i="41"/>
  <c r="AH22" i="41"/>
  <c r="H17" i="41"/>
  <c r="R17" i="41" s="1"/>
  <c r="Q17" i="41"/>
  <c r="AI17" i="41" s="1"/>
  <c r="AJ17" i="41" s="1"/>
  <c r="AI9" i="41"/>
  <c r="AJ9" i="41" s="1"/>
  <c r="AJ6" i="41"/>
  <c r="AF75" i="41"/>
  <c r="AF71" i="41"/>
  <c r="AI52" i="41"/>
  <c r="AJ52" i="41" s="1"/>
  <c r="F52" i="41"/>
  <c r="AH52" i="41"/>
  <c r="AK14" i="41"/>
  <c r="AL45" i="41"/>
  <c r="AD41" i="41"/>
  <c r="AF41" i="41"/>
  <c r="AI41" i="41"/>
  <c r="AJ41" i="41" s="1"/>
  <c r="H23" i="41"/>
  <c r="R23" i="41" s="1"/>
  <c r="Q23" i="41"/>
  <c r="AB16" i="41"/>
  <c r="X15" i="41"/>
  <c r="AC15" i="41"/>
  <c r="AI10" i="41"/>
  <c r="AJ10" i="41" s="1"/>
  <c r="AD8" i="41"/>
  <c r="AF8" i="41"/>
  <c r="AD44" i="41"/>
  <c r="AI38" i="41"/>
  <c r="AJ38" i="41" s="1"/>
  <c r="AD38" i="41"/>
  <c r="T38" i="41"/>
  <c r="V38" i="41"/>
  <c r="X38" i="41"/>
  <c r="Z38" i="41"/>
  <c r="AB38" i="41"/>
  <c r="H25" i="41"/>
  <c r="R25" i="41" s="1"/>
  <c r="Q25" i="41"/>
  <c r="X21" i="41"/>
  <c r="AC21" i="41"/>
  <c r="T18" i="41"/>
  <c r="AC18" i="41"/>
  <c r="AD18" i="41" s="1"/>
  <c r="L18" i="41"/>
  <c r="F18" i="41"/>
  <c r="N18" i="41"/>
  <c r="AL18" i="41"/>
  <c r="H18" i="41"/>
  <c r="P18" i="41"/>
  <c r="J18" i="41"/>
  <c r="AH18" i="41"/>
  <c r="Q16" i="41"/>
  <c r="AD6" i="41"/>
  <c r="AF6" i="41"/>
  <c r="AJ57" i="41"/>
  <c r="P52" i="41"/>
  <c r="P61" i="41" s="1"/>
  <c r="AF50" i="41"/>
  <c r="N48" i="41"/>
  <c r="AI47" i="41"/>
  <c r="AJ47" i="41" s="1"/>
  <c r="L45" i="41"/>
  <c r="AF43" i="41"/>
  <c r="AD39" i="41"/>
  <c r="AI23" i="41"/>
  <c r="AJ23" i="41" s="1"/>
  <c r="H19" i="41"/>
  <c r="R19" i="41" s="1"/>
  <c r="Q19" i="41"/>
  <c r="AI11" i="41"/>
  <c r="AB41" i="41"/>
  <c r="N41" i="41"/>
  <c r="X40" i="41"/>
  <c r="J40" i="41"/>
  <c r="AB37" i="41"/>
  <c r="N37" i="41"/>
  <c r="Z28" i="41"/>
  <c r="V27" i="41"/>
  <c r="N27" i="41"/>
  <c r="F27" i="41"/>
  <c r="Z26" i="41"/>
  <c r="F25" i="41"/>
  <c r="Z24" i="41"/>
  <c r="AF14" i="41"/>
  <c r="P14" i="41"/>
  <c r="H14" i="41"/>
  <c r="AJ13" i="41"/>
  <c r="L13" i="41"/>
  <c r="AF12" i="41"/>
  <c r="P12" i="41"/>
  <c r="H12" i="41"/>
  <c r="AJ11" i="41"/>
  <c r="L11" i="41"/>
  <c r="P10" i="41"/>
  <c r="H10" i="41"/>
  <c r="AH44" i="41"/>
  <c r="X41" i="41"/>
  <c r="J41" i="41"/>
  <c r="AH40" i="41"/>
  <c r="T40" i="41"/>
  <c r="X37" i="41"/>
  <c r="J37" i="41"/>
  <c r="AF28" i="41"/>
  <c r="X28" i="41"/>
  <c r="AF26" i="41"/>
  <c r="X26" i="41"/>
  <c r="X24" i="41"/>
  <c r="AF22" i="41"/>
  <c r="AF20" i="41"/>
  <c r="V41" i="41"/>
  <c r="AF40" i="41"/>
  <c r="E29" i="41"/>
  <c r="N14" i="41"/>
  <c r="F14" i="41"/>
  <c r="AH13" i="41"/>
  <c r="Z13" i="41"/>
  <c r="J13" i="41"/>
  <c r="N12" i="41"/>
  <c r="F12" i="41"/>
  <c r="AH11" i="41"/>
  <c r="Z11" i="41"/>
  <c r="J11" i="41"/>
  <c r="N10" i="41"/>
  <c r="F10" i="41"/>
  <c r="AH9" i="41"/>
  <c r="Z9" i="41"/>
  <c r="J9" i="41"/>
  <c r="R9" i="41" s="1"/>
  <c r="N8" i="41"/>
  <c r="N30" i="41" s="1"/>
  <c r="F8" i="41"/>
  <c r="AH7" i="41"/>
  <c r="Z7" i="41"/>
  <c r="J7" i="41"/>
  <c r="AH41" i="41"/>
  <c r="AH37" i="41"/>
  <c r="AF13" i="41"/>
  <c r="P13" i="41"/>
  <c r="R13" i="41" s="1"/>
  <c r="AF11" i="41"/>
  <c r="P11" i="41"/>
  <c r="AF9" i="41"/>
  <c r="P9" i="41"/>
  <c r="AJ8" i="41"/>
  <c r="AF7" i="41"/>
  <c r="P7" i="41"/>
  <c r="R7" i="41" s="1"/>
  <c r="J122" i="41" l="1"/>
  <c r="L182" i="41"/>
  <c r="J152" i="41"/>
  <c r="N243" i="41"/>
  <c r="J30" i="41"/>
  <c r="L61" i="41"/>
  <c r="AI16" i="41"/>
  <c r="AJ16" i="41" s="1"/>
  <c r="H61" i="41"/>
  <c r="N122" i="41"/>
  <c r="R22" i="41"/>
  <c r="R24" i="41"/>
  <c r="H182" i="41"/>
  <c r="P92" i="41"/>
  <c r="R11" i="41"/>
  <c r="R14" i="41"/>
  <c r="R26" i="41"/>
  <c r="H152" i="41"/>
  <c r="H212" i="41"/>
  <c r="P273" i="41"/>
  <c r="P243" i="41"/>
  <c r="L30" i="41"/>
  <c r="P182" i="41"/>
  <c r="AJ219" i="41"/>
  <c r="H30" i="41"/>
  <c r="AD20" i="41"/>
  <c r="AI20" i="41"/>
  <c r="AJ20" i="41" s="1"/>
  <c r="AI18" i="41"/>
  <c r="AJ18" i="41" s="1"/>
  <c r="L152" i="41"/>
  <c r="N92" i="41"/>
  <c r="AJ159" i="41"/>
  <c r="R243" i="41"/>
  <c r="N273" i="41"/>
  <c r="R273" i="41"/>
  <c r="AL14" i="41"/>
  <c r="AL30" i="41" s="1"/>
  <c r="R28" i="41"/>
  <c r="J182" i="41"/>
  <c r="AF16" i="41"/>
  <c r="R12" i="41"/>
  <c r="AD26" i="41"/>
  <c r="AI26" i="41"/>
  <c r="AJ26" i="41" s="1"/>
  <c r="R16" i="41"/>
  <c r="R20" i="41"/>
  <c r="H122" i="41"/>
  <c r="R8" i="41"/>
  <c r="L92" i="41"/>
  <c r="L212" i="41"/>
  <c r="AF273" i="41"/>
  <c r="L273" i="41"/>
  <c r="N61" i="41"/>
  <c r="AF18" i="41"/>
  <c r="R18" i="41"/>
  <c r="AF21" i="41"/>
  <c r="AD21" i="41"/>
  <c r="AI21" i="41"/>
  <c r="AJ21" i="41" s="1"/>
  <c r="AF19" i="41"/>
  <c r="AD19" i="41"/>
  <c r="R15" i="41"/>
  <c r="N212" i="41"/>
  <c r="AF17" i="41"/>
  <c r="AD17" i="41"/>
  <c r="AJ98" i="41"/>
  <c r="R27" i="41"/>
  <c r="J92" i="41"/>
  <c r="R152" i="41"/>
  <c r="J273" i="41"/>
  <c r="H243" i="41"/>
  <c r="P30" i="41"/>
  <c r="J61" i="41"/>
  <c r="AF15" i="41"/>
  <c r="AD15" i="41"/>
  <c r="AD22" i="41"/>
  <c r="AI22" i="41"/>
  <c r="AJ22" i="41" s="1"/>
  <c r="AF23" i="41"/>
  <c r="AD23" i="41"/>
  <c r="AD24" i="41"/>
  <c r="AI24" i="41"/>
  <c r="AJ24" i="41" s="1"/>
  <c r="AJ129" i="41"/>
  <c r="AF27" i="41"/>
  <c r="AD27" i="41"/>
  <c r="H92" i="41"/>
  <c r="L122" i="41"/>
  <c r="J212" i="41"/>
  <c r="AF182" i="41"/>
  <c r="R212" i="41"/>
  <c r="N182" i="41"/>
  <c r="H273" i="41"/>
  <c r="AF25" i="41"/>
  <c r="AD25" i="41"/>
  <c r="F31" i="41"/>
  <c r="R10" i="41"/>
  <c r="AI25" i="41"/>
  <c r="AJ25" i="41" s="1"/>
  <c r="AI15" i="41"/>
  <c r="AJ15" i="41" s="1"/>
  <c r="R92" i="41"/>
  <c r="N152" i="41"/>
  <c r="P212" i="41"/>
  <c r="AJ188" i="41"/>
  <c r="R30" i="41" l="1"/>
  <c r="AF152" i="41"/>
  <c r="AF212" i="41"/>
  <c r="AF122" i="41"/>
  <c r="AF92" i="41"/>
  <c r="AI31" i="41"/>
  <c r="AJ31" i="41"/>
  <c r="AF61" i="41"/>
  <c r="AF243" i="41"/>
  <c r="AF30" i="41" l="1"/>
  <c r="B6" i="36"/>
  <c r="C6" i="36"/>
  <c r="E6" i="36"/>
  <c r="F6" i="36" s="1"/>
  <c r="G6" i="36"/>
  <c r="H6" i="36" s="1"/>
  <c r="I6" i="36"/>
  <c r="K6" i="36"/>
  <c r="L6" i="36" s="1"/>
  <c r="M6" i="36"/>
  <c r="N6" i="36"/>
  <c r="O6" i="36"/>
  <c r="P6" i="36"/>
  <c r="S6" i="36"/>
  <c r="T6" i="36" s="1"/>
  <c r="U6" i="36"/>
  <c r="V6" i="36" s="1"/>
  <c r="W6" i="36"/>
  <c r="X6" i="36" s="1"/>
  <c r="Y6" i="36"/>
  <c r="Z6" i="36" s="1"/>
  <c r="AA6" i="36"/>
  <c r="AB6" i="36" s="1"/>
  <c r="AE6" i="36"/>
  <c r="AG6" i="36"/>
  <c r="AH6" i="36"/>
  <c r="AK6" i="36"/>
  <c r="AL6" i="36"/>
  <c r="B7" i="36"/>
  <c r="H7" i="36" s="1"/>
  <c r="C7" i="36"/>
  <c r="E7" i="36"/>
  <c r="F7" i="36"/>
  <c r="G7" i="36"/>
  <c r="I7" i="36"/>
  <c r="K7" i="36"/>
  <c r="L7" i="36" s="1"/>
  <c r="M7" i="36"/>
  <c r="O7" i="36"/>
  <c r="S7" i="36"/>
  <c r="U7" i="36"/>
  <c r="W7" i="36"/>
  <c r="Y7" i="36"/>
  <c r="AA7" i="36"/>
  <c r="AE7" i="36"/>
  <c r="AG7" i="36"/>
  <c r="AH7" i="36" s="1"/>
  <c r="AK7" i="36"/>
  <c r="AL7" i="36" s="1"/>
  <c r="B8" i="36"/>
  <c r="N8" i="36" s="1"/>
  <c r="C8" i="36"/>
  <c r="E8" i="36"/>
  <c r="F8" i="36" s="1"/>
  <c r="G8" i="36"/>
  <c r="H8" i="36" s="1"/>
  <c r="I8" i="36"/>
  <c r="Q8" i="36" s="1"/>
  <c r="K8" i="36"/>
  <c r="M8" i="36"/>
  <c r="O8" i="36"/>
  <c r="P8" i="36" s="1"/>
  <c r="S8" i="36"/>
  <c r="T8" i="36" s="1"/>
  <c r="U8" i="36"/>
  <c r="V8" i="36"/>
  <c r="W8" i="36"/>
  <c r="X8" i="36"/>
  <c r="Y8" i="36"/>
  <c r="AA8" i="36"/>
  <c r="AB8" i="36" s="1"/>
  <c r="AE8" i="36"/>
  <c r="AG8" i="36"/>
  <c r="AK8" i="36"/>
  <c r="AL8" i="36" s="1"/>
  <c r="B9" i="36"/>
  <c r="C9" i="36"/>
  <c r="V9" i="36" s="1"/>
  <c r="E9" i="36"/>
  <c r="F9" i="36" s="1"/>
  <c r="G9" i="36"/>
  <c r="I9" i="36"/>
  <c r="K9" i="36"/>
  <c r="L9" i="36"/>
  <c r="M9" i="36"/>
  <c r="O9" i="36"/>
  <c r="S9" i="36"/>
  <c r="U9" i="36"/>
  <c r="AC9" i="36" s="1"/>
  <c r="AD9" i="36" s="1"/>
  <c r="W9" i="36"/>
  <c r="Y9" i="36"/>
  <c r="Z9" i="36"/>
  <c r="AA9" i="36"/>
  <c r="AB9" i="36"/>
  <c r="AE9" i="36"/>
  <c r="AG9" i="36"/>
  <c r="AK9" i="36"/>
  <c r="AL9" i="36" s="1"/>
  <c r="B10" i="36"/>
  <c r="L10" i="36" s="1"/>
  <c r="C10" i="36"/>
  <c r="E10" i="36"/>
  <c r="F10" i="36" s="1"/>
  <c r="G10" i="36"/>
  <c r="I10" i="36"/>
  <c r="K10" i="36"/>
  <c r="M10" i="36"/>
  <c r="O10" i="36"/>
  <c r="P10" i="36" s="1"/>
  <c r="S10" i="36"/>
  <c r="T10" i="36" s="1"/>
  <c r="U10" i="36"/>
  <c r="V10" i="36"/>
  <c r="W10" i="36"/>
  <c r="X10" i="36"/>
  <c r="Y10" i="36"/>
  <c r="Z10" i="36"/>
  <c r="AA10" i="36"/>
  <c r="AB10" i="36" s="1"/>
  <c r="AE10" i="36"/>
  <c r="AG10" i="36"/>
  <c r="AK10" i="36"/>
  <c r="AL10" i="36" s="1"/>
  <c r="B11" i="36"/>
  <c r="H11" i="36" s="1"/>
  <c r="C11" i="36"/>
  <c r="V11" i="36" s="1"/>
  <c r="E11" i="36"/>
  <c r="F11" i="36" s="1"/>
  <c r="G11" i="36"/>
  <c r="I11" i="36"/>
  <c r="K11" i="36"/>
  <c r="M11" i="36"/>
  <c r="O11" i="36"/>
  <c r="S11" i="36"/>
  <c r="U11" i="36"/>
  <c r="W11" i="36"/>
  <c r="Y11" i="36"/>
  <c r="AA11" i="36"/>
  <c r="AE11" i="36"/>
  <c r="AG11" i="36"/>
  <c r="AK11" i="36"/>
  <c r="AL11" i="36" s="1"/>
  <c r="B12" i="36"/>
  <c r="C12" i="36"/>
  <c r="E12" i="36"/>
  <c r="G12" i="36"/>
  <c r="H12" i="36" s="1"/>
  <c r="I12" i="36"/>
  <c r="K12" i="36"/>
  <c r="M12" i="36"/>
  <c r="N12" i="36" s="1"/>
  <c r="O12" i="36"/>
  <c r="P12" i="36" s="1"/>
  <c r="S12" i="36"/>
  <c r="T12" i="36" s="1"/>
  <c r="U12" i="36"/>
  <c r="V12" i="36"/>
  <c r="W12" i="36"/>
  <c r="X12" i="36"/>
  <c r="Y12" i="36"/>
  <c r="Z12" i="36"/>
  <c r="AA12" i="36"/>
  <c r="AE12" i="36"/>
  <c r="AG12" i="36"/>
  <c r="AH12" i="36" s="1"/>
  <c r="AK12" i="36"/>
  <c r="AL12" i="36" s="1"/>
  <c r="B13" i="36"/>
  <c r="F13" i="36" s="1"/>
  <c r="C13" i="36"/>
  <c r="E13" i="36"/>
  <c r="G13" i="36"/>
  <c r="I13" i="36"/>
  <c r="J13" i="36"/>
  <c r="K13" i="36"/>
  <c r="L13" i="36"/>
  <c r="M13" i="36"/>
  <c r="N13" i="36"/>
  <c r="O13" i="36"/>
  <c r="S13" i="36"/>
  <c r="T13" i="36" s="1"/>
  <c r="U13" i="36"/>
  <c r="V13" i="36" s="1"/>
  <c r="W13" i="36"/>
  <c r="Y13" i="36"/>
  <c r="AA13" i="36"/>
  <c r="AB13" i="36" s="1"/>
  <c r="AE13" i="36"/>
  <c r="AG13" i="36"/>
  <c r="AH13" i="36" s="1"/>
  <c r="AK13" i="36"/>
  <c r="AL13" i="36" s="1"/>
  <c r="B14" i="36"/>
  <c r="F14" i="36" s="1"/>
  <c r="C14" i="36"/>
  <c r="E14" i="36"/>
  <c r="G14" i="36"/>
  <c r="H14" i="36" s="1"/>
  <c r="I14" i="36"/>
  <c r="Q14" i="36" s="1"/>
  <c r="K14" i="36"/>
  <c r="M14" i="36"/>
  <c r="N14" i="36"/>
  <c r="O14" i="36"/>
  <c r="P14" i="36"/>
  <c r="S14" i="36"/>
  <c r="T14" i="36" s="1"/>
  <c r="U14" i="36"/>
  <c r="AC14" i="36" s="1"/>
  <c r="W14" i="36"/>
  <c r="X14" i="36"/>
  <c r="Y14" i="36"/>
  <c r="Z14" i="36" s="1"/>
  <c r="AA14" i="36"/>
  <c r="AB14" i="36" s="1"/>
  <c r="AE14" i="36"/>
  <c r="AG14" i="36"/>
  <c r="AH14" i="36" s="1"/>
  <c r="AK14" i="36"/>
  <c r="AL14" i="36"/>
  <c r="B15" i="36"/>
  <c r="E15" i="36"/>
  <c r="G15" i="36"/>
  <c r="I15" i="36"/>
  <c r="J15" i="36" s="1"/>
  <c r="K15" i="36"/>
  <c r="M15" i="36"/>
  <c r="N15" i="36" s="1"/>
  <c r="O15" i="36"/>
  <c r="P15" i="36" s="1"/>
  <c r="S15" i="36"/>
  <c r="U15" i="36"/>
  <c r="V15" i="36" s="1"/>
  <c r="W15" i="36"/>
  <c r="X15" i="36" s="1"/>
  <c r="Y15" i="36"/>
  <c r="Z15" i="36"/>
  <c r="AA15" i="36"/>
  <c r="AB15" i="36" s="1"/>
  <c r="AE15" i="36"/>
  <c r="AE29" i="36" s="1"/>
  <c r="AG15" i="36"/>
  <c r="AH15" i="36"/>
  <c r="AK15" i="36"/>
  <c r="AL15" i="36"/>
  <c r="B16" i="36"/>
  <c r="C16" i="36"/>
  <c r="X16" i="36" s="1"/>
  <c r="E16" i="36"/>
  <c r="F16" i="36"/>
  <c r="G16" i="36"/>
  <c r="I16" i="36"/>
  <c r="J16" i="36" s="1"/>
  <c r="K16" i="36"/>
  <c r="M16" i="36"/>
  <c r="N16" i="36"/>
  <c r="O16" i="36"/>
  <c r="Q16" i="36"/>
  <c r="S16" i="36"/>
  <c r="U16" i="36"/>
  <c r="W16" i="36"/>
  <c r="Y16" i="36"/>
  <c r="Z16" i="36"/>
  <c r="AA16" i="36"/>
  <c r="AE16" i="36"/>
  <c r="AG16" i="36"/>
  <c r="AH16" i="36"/>
  <c r="AK16" i="36"/>
  <c r="AL16" i="36"/>
  <c r="B17" i="36"/>
  <c r="C17" i="36"/>
  <c r="Z17" i="36" s="1"/>
  <c r="E17" i="36"/>
  <c r="G17" i="36"/>
  <c r="I17" i="36"/>
  <c r="K17" i="36"/>
  <c r="M17" i="36"/>
  <c r="O17" i="36"/>
  <c r="S17" i="36"/>
  <c r="U17" i="36"/>
  <c r="V17" i="36" s="1"/>
  <c r="W17" i="36"/>
  <c r="X17" i="36" s="1"/>
  <c r="Y17" i="36"/>
  <c r="AA17" i="36"/>
  <c r="AE17" i="36"/>
  <c r="AG17" i="36"/>
  <c r="AK17" i="36"/>
  <c r="B18" i="36"/>
  <c r="AL18" i="36" s="1"/>
  <c r="C18" i="36"/>
  <c r="E18" i="36"/>
  <c r="G18" i="36"/>
  <c r="I18" i="36"/>
  <c r="K18" i="36"/>
  <c r="M18" i="36"/>
  <c r="N18" i="36"/>
  <c r="O18" i="36"/>
  <c r="S18" i="36"/>
  <c r="U18" i="36"/>
  <c r="W18" i="36"/>
  <c r="Y18" i="36"/>
  <c r="AA18" i="36"/>
  <c r="AE18" i="36"/>
  <c r="AG18" i="36"/>
  <c r="AH18" i="36"/>
  <c r="AK18" i="36"/>
  <c r="B19" i="36"/>
  <c r="AH19" i="36" s="1"/>
  <c r="C19" i="36"/>
  <c r="E19" i="36"/>
  <c r="G19" i="36"/>
  <c r="I19" i="36"/>
  <c r="J19" i="36" s="1"/>
  <c r="K19" i="36"/>
  <c r="M19" i="36"/>
  <c r="N19" i="36"/>
  <c r="O19" i="36"/>
  <c r="S19" i="36"/>
  <c r="T19" i="36" s="1"/>
  <c r="U19" i="36"/>
  <c r="V19" i="36"/>
  <c r="W19" i="36"/>
  <c r="X19" i="36" s="1"/>
  <c r="Y19" i="36"/>
  <c r="Z19" i="36" s="1"/>
  <c r="AA19" i="36"/>
  <c r="AB19" i="36" s="1"/>
  <c r="AE19" i="36"/>
  <c r="AG19" i="36"/>
  <c r="AK19" i="36"/>
  <c r="AL19" i="36" s="1"/>
  <c r="B20" i="36"/>
  <c r="C20" i="36"/>
  <c r="E20" i="36"/>
  <c r="G20" i="36"/>
  <c r="I20" i="36"/>
  <c r="K20" i="36"/>
  <c r="M20" i="36"/>
  <c r="O20" i="36"/>
  <c r="S20" i="36"/>
  <c r="U20" i="36"/>
  <c r="V20" i="36" s="1"/>
  <c r="W20" i="36"/>
  <c r="Y20" i="36"/>
  <c r="Z20" i="36" s="1"/>
  <c r="AA20" i="36"/>
  <c r="AB20" i="36" s="1"/>
  <c r="AE20" i="36"/>
  <c r="AG20" i="36"/>
  <c r="AK20" i="36"/>
  <c r="B21" i="36"/>
  <c r="N21" i="36" s="1"/>
  <c r="C21" i="36"/>
  <c r="E21" i="36"/>
  <c r="G21" i="36"/>
  <c r="I21" i="36"/>
  <c r="K21" i="36"/>
  <c r="M21" i="36"/>
  <c r="O21" i="36"/>
  <c r="S21" i="36"/>
  <c r="T21" i="36" s="1"/>
  <c r="U21" i="36"/>
  <c r="W21" i="36"/>
  <c r="Y21" i="36"/>
  <c r="AA21" i="36"/>
  <c r="AE21" i="36"/>
  <c r="AG21" i="36"/>
  <c r="AK21" i="36"/>
  <c r="B22" i="36"/>
  <c r="C22" i="36"/>
  <c r="E22" i="36"/>
  <c r="G22" i="36"/>
  <c r="I22" i="36"/>
  <c r="K22" i="36"/>
  <c r="M22" i="36"/>
  <c r="O22" i="36"/>
  <c r="S22" i="36"/>
  <c r="U22" i="36"/>
  <c r="V22" i="36"/>
  <c r="W22" i="36"/>
  <c r="Y22" i="36"/>
  <c r="Z22" i="36" s="1"/>
  <c r="AA22" i="36"/>
  <c r="AB22" i="36" s="1"/>
  <c r="AE22" i="36"/>
  <c r="AG22" i="36"/>
  <c r="AK22" i="36"/>
  <c r="B23" i="36"/>
  <c r="C23" i="36"/>
  <c r="E23" i="36"/>
  <c r="G23" i="36"/>
  <c r="I23" i="36"/>
  <c r="J23" i="36"/>
  <c r="K23" i="36"/>
  <c r="M23" i="36"/>
  <c r="N23" i="36" s="1"/>
  <c r="O23" i="36"/>
  <c r="S23" i="36"/>
  <c r="T23" i="36" s="1"/>
  <c r="U23" i="36"/>
  <c r="V23" i="36" s="1"/>
  <c r="W23" i="36"/>
  <c r="X23" i="36" s="1"/>
  <c r="Y23" i="36"/>
  <c r="Z23" i="36"/>
  <c r="AA23" i="36"/>
  <c r="AB23" i="36" s="1"/>
  <c r="AE23" i="36"/>
  <c r="AG23" i="36"/>
  <c r="AK23" i="36"/>
  <c r="AL23" i="36" s="1"/>
  <c r="B24" i="36"/>
  <c r="C24" i="36"/>
  <c r="E24" i="36"/>
  <c r="G24" i="36"/>
  <c r="I24" i="36"/>
  <c r="K24" i="36"/>
  <c r="M24" i="36"/>
  <c r="O24" i="36"/>
  <c r="S24" i="36"/>
  <c r="U24" i="36"/>
  <c r="V24" i="36"/>
  <c r="W24" i="36"/>
  <c r="Y24" i="36"/>
  <c r="Z24" i="36" s="1"/>
  <c r="AA24" i="36"/>
  <c r="AB24" i="36" s="1"/>
  <c r="AE24" i="36"/>
  <c r="AG24" i="36"/>
  <c r="AK24" i="36"/>
  <c r="AL24" i="36" s="1"/>
  <c r="B25" i="36"/>
  <c r="C25" i="36"/>
  <c r="E25" i="36"/>
  <c r="G25" i="36"/>
  <c r="I25" i="36"/>
  <c r="K25" i="36"/>
  <c r="M25" i="36"/>
  <c r="O25" i="36"/>
  <c r="S25" i="36"/>
  <c r="T25" i="36" s="1"/>
  <c r="U25" i="36"/>
  <c r="V25" i="36"/>
  <c r="W25" i="36"/>
  <c r="X25" i="36" s="1"/>
  <c r="Y25" i="36"/>
  <c r="Z25" i="36" s="1"/>
  <c r="AA25" i="36"/>
  <c r="AB25" i="36" s="1"/>
  <c r="AE25" i="36"/>
  <c r="AG25" i="36"/>
  <c r="AK25" i="36"/>
  <c r="B26" i="36"/>
  <c r="C26" i="36"/>
  <c r="E26" i="36"/>
  <c r="G26" i="36"/>
  <c r="I26" i="36"/>
  <c r="K26" i="36"/>
  <c r="M26" i="36"/>
  <c r="N26" i="36"/>
  <c r="O26" i="36"/>
  <c r="S26" i="36"/>
  <c r="U26" i="36"/>
  <c r="V26" i="36"/>
  <c r="W26" i="36"/>
  <c r="Y26" i="36"/>
  <c r="Z26" i="36" s="1"/>
  <c r="AA26" i="36"/>
  <c r="AB26" i="36" s="1"/>
  <c r="AE26" i="36"/>
  <c r="AG26" i="36"/>
  <c r="AH26" i="36" s="1"/>
  <c r="AK26" i="36"/>
  <c r="B27" i="36"/>
  <c r="AL27" i="36" s="1"/>
  <c r="C27" i="36"/>
  <c r="V27" i="36" s="1"/>
  <c r="E27" i="36"/>
  <c r="G27" i="36"/>
  <c r="I27" i="36"/>
  <c r="K27" i="36"/>
  <c r="M27" i="36"/>
  <c r="N27" i="36"/>
  <c r="O27" i="36"/>
  <c r="S27" i="36"/>
  <c r="T27" i="36" s="1"/>
  <c r="U27" i="36"/>
  <c r="W27" i="36"/>
  <c r="Y27" i="36"/>
  <c r="AA27" i="36"/>
  <c r="AB27" i="36" s="1"/>
  <c r="AE27" i="36"/>
  <c r="AG27" i="36"/>
  <c r="AK27" i="36"/>
  <c r="B28" i="36"/>
  <c r="C28" i="36"/>
  <c r="E28" i="36"/>
  <c r="F28" i="36"/>
  <c r="G28" i="36"/>
  <c r="I28" i="36"/>
  <c r="J28" i="36" s="1"/>
  <c r="K28" i="36"/>
  <c r="M28" i="36"/>
  <c r="N28" i="36" s="1"/>
  <c r="O28" i="36"/>
  <c r="S28" i="36"/>
  <c r="U28" i="36"/>
  <c r="V28" i="36"/>
  <c r="W28" i="36"/>
  <c r="Y28" i="36"/>
  <c r="Z28" i="36" s="1"/>
  <c r="AA28" i="36"/>
  <c r="AB28" i="36" s="1"/>
  <c r="AE28" i="36"/>
  <c r="AG28" i="36"/>
  <c r="AH28" i="36"/>
  <c r="AK28" i="36"/>
  <c r="AL28" i="36"/>
  <c r="B37" i="36"/>
  <c r="J37" i="36" s="1"/>
  <c r="C37" i="36"/>
  <c r="X37" i="36" s="1"/>
  <c r="L37" i="36"/>
  <c r="N37" i="36"/>
  <c r="P37" i="36"/>
  <c r="Q37" i="36"/>
  <c r="R37" i="36"/>
  <c r="T37" i="36"/>
  <c r="AB37" i="36"/>
  <c r="AC37" i="36"/>
  <c r="AD37" i="36" s="1"/>
  <c r="AF37" i="36"/>
  <c r="B38" i="36"/>
  <c r="C38" i="36"/>
  <c r="H38" i="36"/>
  <c r="L38" i="36"/>
  <c r="Q38" i="36"/>
  <c r="AC38" i="36"/>
  <c r="AL38" i="36"/>
  <c r="B39" i="36"/>
  <c r="C39" i="36"/>
  <c r="F39" i="36"/>
  <c r="H39" i="36"/>
  <c r="J39" i="36"/>
  <c r="L39" i="36"/>
  <c r="N39" i="36"/>
  <c r="P39" i="36"/>
  <c r="Q39" i="36"/>
  <c r="R39" i="36" s="1"/>
  <c r="AC39" i="36"/>
  <c r="AH39" i="36"/>
  <c r="AL39" i="36"/>
  <c r="B40" i="36"/>
  <c r="J40" i="36" s="1"/>
  <c r="C40" i="36"/>
  <c r="T40" i="36" s="1"/>
  <c r="Q40" i="36"/>
  <c r="R40" i="36"/>
  <c r="V40" i="36"/>
  <c r="X40" i="36"/>
  <c r="AB40" i="36"/>
  <c r="AC40" i="36"/>
  <c r="AD40" i="36" s="1"/>
  <c r="B41" i="36"/>
  <c r="AH41" i="36" s="1"/>
  <c r="C41" i="36"/>
  <c r="T41" i="36" s="1"/>
  <c r="Q41" i="36"/>
  <c r="AC41" i="36"/>
  <c r="B42" i="36"/>
  <c r="N42" i="36" s="1"/>
  <c r="C42" i="36"/>
  <c r="AB42" i="36" s="1"/>
  <c r="F42" i="36"/>
  <c r="Q42" i="36"/>
  <c r="R42" i="36" s="1"/>
  <c r="T42" i="36"/>
  <c r="V42" i="36"/>
  <c r="Z42" i="36"/>
  <c r="AC42" i="36"/>
  <c r="AI42" i="36" s="1"/>
  <c r="B43" i="36"/>
  <c r="C43" i="36"/>
  <c r="F43" i="36"/>
  <c r="H43" i="36"/>
  <c r="J43" i="36"/>
  <c r="L43" i="36"/>
  <c r="N43" i="36"/>
  <c r="P43" i="36"/>
  <c r="Q43" i="36"/>
  <c r="R43" i="36" s="1"/>
  <c r="T43" i="36"/>
  <c r="AC43" i="36"/>
  <c r="AI43" i="36" s="1"/>
  <c r="AJ43" i="36" s="1"/>
  <c r="AH43" i="36"/>
  <c r="AL43" i="36"/>
  <c r="B44" i="36"/>
  <c r="H44" i="36" s="1"/>
  <c r="C44" i="36"/>
  <c r="T44" i="36" s="1"/>
  <c r="L44" i="36"/>
  <c r="N44" i="36"/>
  <c r="Q44" i="36"/>
  <c r="R44" i="36" s="1"/>
  <c r="V44" i="36"/>
  <c r="AB44" i="36"/>
  <c r="AC44" i="36"/>
  <c r="B45" i="36"/>
  <c r="J45" i="36" s="1"/>
  <c r="C45" i="36"/>
  <c r="F45" i="36"/>
  <c r="L45" i="36"/>
  <c r="P45" i="36"/>
  <c r="Q45" i="36"/>
  <c r="R45" i="36"/>
  <c r="T45" i="36"/>
  <c r="V45" i="36"/>
  <c r="AC45" i="36"/>
  <c r="AD45" i="36" s="1"/>
  <c r="AH45" i="36"/>
  <c r="AI45" i="36"/>
  <c r="AL45" i="36"/>
  <c r="B46" i="36"/>
  <c r="P46" i="36" s="1"/>
  <c r="F46" i="36"/>
  <c r="Q46" i="36"/>
  <c r="R46" i="36" s="1"/>
  <c r="T46" i="36"/>
  <c r="V46" i="36"/>
  <c r="X46" i="36"/>
  <c r="Z46" i="36"/>
  <c r="AB46" i="36"/>
  <c r="AC46" i="36"/>
  <c r="AD46" i="36" s="1"/>
  <c r="AF46" i="36"/>
  <c r="AH46" i="36"/>
  <c r="AL46" i="36"/>
  <c r="B47" i="36"/>
  <c r="P47" i="36" s="1"/>
  <c r="C47" i="36"/>
  <c r="AB47" i="36" s="1"/>
  <c r="Q47" i="36"/>
  <c r="V47" i="36"/>
  <c r="X47" i="36"/>
  <c r="Z47" i="36"/>
  <c r="AC47" i="36"/>
  <c r="AD47" i="36" s="1"/>
  <c r="B48" i="36"/>
  <c r="H48" i="36" s="1"/>
  <c r="C48" i="36"/>
  <c r="F48" i="36"/>
  <c r="J48" i="36"/>
  <c r="L48" i="36"/>
  <c r="N48" i="36"/>
  <c r="Q48" i="36"/>
  <c r="AI48" i="36" s="1"/>
  <c r="AJ48" i="36" s="1"/>
  <c r="T48" i="36"/>
  <c r="AC48" i="36"/>
  <c r="AF48" i="36"/>
  <c r="AH48" i="36"/>
  <c r="AL48" i="36"/>
  <c r="B49" i="36"/>
  <c r="L49" i="36" s="1"/>
  <c r="C49" i="36"/>
  <c r="Z49" i="36" s="1"/>
  <c r="Q49" i="36"/>
  <c r="T49" i="36"/>
  <c r="V49" i="36"/>
  <c r="X49" i="36"/>
  <c r="AB49" i="36"/>
  <c r="AC49" i="36"/>
  <c r="AD49" i="36" s="1"/>
  <c r="B50" i="36"/>
  <c r="P50" i="36" s="1"/>
  <c r="C50" i="36"/>
  <c r="Q50" i="36"/>
  <c r="R50" i="36"/>
  <c r="Z50" i="36"/>
  <c r="AC50" i="36"/>
  <c r="AD50" i="36" s="1"/>
  <c r="AL50" i="36"/>
  <c r="B51" i="36"/>
  <c r="P51" i="36" s="1"/>
  <c r="C51" i="36"/>
  <c r="Q51" i="36"/>
  <c r="AC51" i="36"/>
  <c r="AD51" i="36" s="1"/>
  <c r="B52" i="36"/>
  <c r="H52" i="36" s="1"/>
  <c r="C52" i="36"/>
  <c r="L52" i="36"/>
  <c r="N52" i="36"/>
  <c r="Q52" i="36"/>
  <c r="AC52" i="36"/>
  <c r="B53" i="36"/>
  <c r="L53" i="36" s="1"/>
  <c r="C53" i="36"/>
  <c r="T53" i="36" s="1"/>
  <c r="H53" i="36"/>
  <c r="Q53" i="36"/>
  <c r="Z53" i="36"/>
  <c r="AB53" i="36"/>
  <c r="AC53" i="36"/>
  <c r="B54" i="36"/>
  <c r="P54" i="36" s="1"/>
  <c r="C54" i="36"/>
  <c r="F54" i="36"/>
  <c r="J54" i="36"/>
  <c r="L54" i="36"/>
  <c r="N54" i="36"/>
  <c r="Q54" i="36"/>
  <c r="R54" i="36" s="1"/>
  <c r="T54" i="36"/>
  <c r="Z54" i="36"/>
  <c r="AB54" i="36"/>
  <c r="AC54" i="36"/>
  <c r="AF54" i="36"/>
  <c r="AH54" i="36"/>
  <c r="AL54" i="36"/>
  <c r="B55" i="36"/>
  <c r="C55" i="36"/>
  <c r="Q55" i="36"/>
  <c r="T55" i="36"/>
  <c r="V55" i="36"/>
  <c r="X55" i="36"/>
  <c r="Z55" i="36"/>
  <c r="AB55" i="36"/>
  <c r="AC55" i="36"/>
  <c r="AD55" i="36" s="1"/>
  <c r="B56" i="36"/>
  <c r="H56" i="36" s="1"/>
  <c r="C56" i="36"/>
  <c r="F56" i="36"/>
  <c r="L56" i="36"/>
  <c r="N56" i="36"/>
  <c r="Q56" i="36"/>
  <c r="AI56" i="36" s="1"/>
  <c r="AJ56" i="36" s="1"/>
  <c r="R56" i="36"/>
  <c r="AB56" i="36"/>
  <c r="AC56" i="36"/>
  <c r="AF56" i="36" s="1"/>
  <c r="AH56" i="36"/>
  <c r="AL56" i="36"/>
  <c r="B57" i="36"/>
  <c r="C57" i="36"/>
  <c r="Q57" i="36"/>
  <c r="T57" i="36"/>
  <c r="V57" i="36"/>
  <c r="X57" i="36"/>
  <c r="Z57" i="36"/>
  <c r="AB57" i="36"/>
  <c r="AC57" i="36"/>
  <c r="AD57" i="36" s="1"/>
  <c r="B58" i="36"/>
  <c r="J58" i="36" s="1"/>
  <c r="C58" i="36"/>
  <c r="V58" i="36" s="1"/>
  <c r="F58" i="36"/>
  <c r="Q58" i="36"/>
  <c r="R58" i="36" s="1"/>
  <c r="X58" i="36"/>
  <c r="Z58" i="36"/>
  <c r="AB58" i="36"/>
  <c r="AC58" i="36"/>
  <c r="B59" i="36"/>
  <c r="H59" i="36" s="1"/>
  <c r="C59" i="36"/>
  <c r="T59" i="36" s="1"/>
  <c r="F59" i="36"/>
  <c r="Q59" i="36"/>
  <c r="X59" i="36"/>
  <c r="Z59" i="36"/>
  <c r="AB59" i="36"/>
  <c r="AC59" i="36"/>
  <c r="E60" i="36"/>
  <c r="G60" i="36"/>
  <c r="I60" i="36"/>
  <c r="K60" i="36"/>
  <c r="M60" i="36"/>
  <c r="O60" i="36"/>
  <c r="S60" i="36"/>
  <c r="U60" i="36"/>
  <c r="W60" i="36"/>
  <c r="Y60" i="36"/>
  <c r="AA60" i="36"/>
  <c r="AE60" i="36"/>
  <c r="AG60" i="36"/>
  <c r="AK60" i="36"/>
  <c r="B68" i="36"/>
  <c r="C68" i="36"/>
  <c r="Q68" i="36"/>
  <c r="AC68" i="36"/>
  <c r="AI68" i="36"/>
  <c r="B69" i="36"/>
  <c r="F69" i="36" s="1"/>
  <c r="C69" i="36"/>
  <c r="V69" i="36" s="1"/>
  <c r="L69" i="36"/>
  <c r="N69" i="36"/>
  <c r="P69" i="36"/>
  <c r="Q69" i="36"/>
  <c r="T69" i="36"/>
  <c r="AB69" i="36"/>
  <c r="AC69" i="36"/>
  <c r="AH69" i="36"/>
  <c r="AL69" i="36"/>
  <c r="B70" i="36"/>
  <c r="H70" i="36" s="1"/>
  <c r="C70" i="36"/>
  <c r="Q70" i="36"/>
  <c r="R70" i="36" s="1"/>
  <c r="AC70" i="36"/>
  <c r="B71" i="36"/>
  <c r="L71" i="36" s="1"/>
  <c r="C71" i="36"/>
  <c r="Z71" i="36" s="1"/>
  <c r="J71" i="36"/>
  <c r="N71" i="36"/>
  <c r="Q71" i="36"/>
  <c r="T71" i="36"/>
  <c r="V71" i="36"/>
  <c r="AC71" i="36"/>
  <c r="AF71" i="36" s="1"/>
  <c r="AH71" i="36"/>
  <c r="B72" i="36"/>
  <c r="P72" i="36" s="1"/>
  <c r="C72" i="36"/>
  <c r="N72" i="36"/>
  <c r="Q72" i="36"/>
  <c r="R72" i="36" s="1"/>
  <c r="T72" i="36"/>
  <c r="V72" i="36"/>
  <c r="X72" i="36"/>
  <c r="Z72" i="36"/>
  <c r="AB72" i="36"/>
  <c r="AC72" i="36"/>
  <c r="AD72" i="36"/>
  <c r="AL72" i="36"/>
  <c r="B73" i="36"/>
  <c r="P73" i="36" s="1"/>
  <c r="C73" i="36"/>
  <c r="T73" i="36" s="1"/>
  <c r="Q73" i="36"/>
  <c r="X73" i="36"/>
  <c r="Z73" i="36"/>
  <c r="AB73" i="36"/>
  <c r="AC73" i="36"/>
  <c r="AD73" i="36"/>
  <c r="B74" i="36"/>
  <c r="H74" i="36" s="1"/>
  <c r="C74" i="36"/>
  <c r="J74" i="36"/>
  <c r="Q74" i="36"/>
  <c r="AI74" i="36" s="1"/>
  <c r="AJ74" i="36" s="1"/>
  <c r="R74" i="36"/>
  <c r="AC74" i="36"/>
  <c r="AH74" i="36"/>
  <c r="B75" i="36"/>
  <c r="L75" i="36" s="1"/>
  <c r="C75" i="36"/>
  <c r="Z75" i="36" s="1"/>
  <c r="H75" i="36"/>
  <c r="J75" i="36"/>
  <c r="N75" i="36"/>
  <c r="Q75" i="36"/>
  <c r="R75" i="36"/>
  <c r="T75" i="36"/>
  <c r="V75" i="36"/>
  <c r="X75" i="36"/>
  <c r="AB75" i="36"/>
  <c r="AC75" i="36"/>
  <c r="AI75" i="36" s="1"/>
  <c r="AJ75" i="36" s="1"/>
  <c r="AF75" i="36"/>
  <c r="AH75" i="36"/>
  <c r="B76" i="36"/>
  <c r="P76" i="36" s="1"/>
  <c r="C76" i="36"/>
  <c r="N76" i="36"/>
  <c r="Q76" i="36"/>
  <c r="R76" i="36" s="1"/>
  <c r="T76" i="36"/>
  <c r="V76" i="36"/>
  <c r="X76" i="36"/>
  <c r="Z76" i="36"/>
  <c r="AB76" i="36"/>
  <c r="AC76" i="36"/>
  <c r="AD76" i="36"/>
  <c r="AL76" i="36"/>
  <c r="B77" i="36"/>
  <c r="Q77" i="36"/>
  <c r="T77" i="36"/>
  <c r="V77" i="36"/>
  <c r="X77" i="36"/>
  <c r="Z77" i="36"/>
  <c r="AB77" i="36"/>
  <c r="AC77" i="36"/>
  <c r="AD77" i="36"/>
  <c r="B78" i="36"/>
  <c r="J78" i="36" s="1"/>
  <c r="C78" i="36"/>
  <c r="X78" i="36" s="1"/>
  <c r="Q78" i="36"/>
  <c r="R78" i="36"/>
  <c r="T78" i="36"/>
  <c r="Z78" i="36"/>
  <c r="AC78" i="36"/>
  <c r="AI78" i="36"/>
  <c r="AL78" i="36"/>
  <c r="B79" i="36"/>
  <c r="C79" i="36"/>
  <c r="AB79" i="36" s="1"/>
  <c r="Q79" i="36"/>
  <c r="R79" i="36"/>
  <c r="T79" i="36"/>
  <c r="V79" i="36"/>
  <c r="X79" i="36"/>
  <c r="AC79" i="36"/>
  <c r="AI79" i="36"/>
  <c r="AJ79" i="36"/>
  <c r="B80" i="36"/>
  <c r="P80" i="36" s="1"/>
  <c r="C80" i="36"/>
  <c r="T80" i="36" s="1"/>
  <c r="J80" i="36"/>
  <c r="L80" i="36"/>
  <c r="N80" i="36"/>
  <c r="Q80" i="36"/>
  <c r="R80" i="36" s="1"/>
  <c r="AC80" i="36"/>
  <c r="AH80" i="36"/>
  <c r="AL80" i="36"/>
  <c r="B81" i="36"/>
  <c r="C81" i="36"/>
  <c r="Q81" i="36"/>
  <c r="AI81" i="36" s="1"/>
  <c r="AC81" i="36"/>
  <c r="AD81" i="36"/>
  <c r="AF81" i="36"/>
  <c r="B82" i="36"/>
  <c r="C82" i="36"/>
  <c r="X82" i="36" s="1"/>
  <c r="Q82" i="36"/>
  <c r="T82" i="36"/>
  <c r="V82" i="36"/>
  <c r="Z82" i="36"/>
  <c r="AC82" i="36"/>
  <c r="AI82" i="36" s="1"/>
  <c r="B83" i="36"/>
  <c r="N83" i="36" s="1"/>
  <c r="C83" i="36"/>
  <c r="Q83" i="36"/>
  <c r="R83" i="36"/>
  <c r="T83" i="36"/>
  <c r="AC83" i="36"/>
  <c r="AI83" i="36"/>
  <c r="AJ83" i="36"/>
  <c r="AL83" i="36"/>
  <c r="B84" i="36"/>
  <c r="H84" i="36" s="1"/>
  <c r="C84" i="36"/>
  <c r="T84" i="36" s="1"/>
  <c r="F84" i="36"/>
  <c r="L84" i="36"/>
  <c r="N84" i="36"/>
  <c r="P84" i="36"/>
  <c r="Q84" i="36"/>
  <c r="R84" i="36"/>
  <c r="AC84" i="36"/>
  <c r="AH84" i="36"/>
  <c r="AL84" i="36"/>
  <c r="B85" i="36"/>
  <c r="AF85" i="36" s="1"/>
  <c r="C85" i="36"/>
  <c r="Q85" i="36"/>
  <c r="R85" i="36" s="1"/>
  <c r="AC85" i="36"/>
  <c r="AD85" i="36" s="1"/>
  <c r="AI85" i="36"/>
  <c r="B86" i="36"/>
  <c r="C86" i="36"/>
  <c r="Q86" i="36"/>
  <c r="T86" i="36"/>
  <c r="Z86" i="36"/>
  <c r="AC86" i="36"/>
  <c r="AI86" i="36" s="1"/>
  <c r="B87" i="36"/>
  <c r="N87" i="36" s="1"/>
  <c r="C87" i="36"/>
  <c r="AB87" i="36" s="1"/>
  <c r="F87" i="36"/>
  <c r="Q87" i="36"/>
  <c r="R87" i="36"/>
  <c r="T87" i="36"/>
  <c r="V87" i="36"/>
  <c r="AC87" i="36"/>
  <c r="AI87" i="36" s="1"/>
  <c r="AJ87" i="36" s="1"/>
  <c r="AL87" i="36"/>
  <c r="B88" i="36"/>
  <c r="C88" i="36"/>
  <c r="Q88" i="36"/>
  <c r="R88" i="36" s="1"/>
  <c r="Z88" i="36"/>
  <c r="AB88" i="36"/>
  <c r="AC88" i="36"/>
  <c r="B89" i="36"/>
  <c r="H89" i="36" s="1"/>
  <c r="C89" i="36"/>
  <c r="Q89" i="36"/>
  <c r="AC89" i="36"/>
  <c r="B90" i="36"/>
  <c r="C90" i="36"/>
  <c r="Q90" i="36"/>
  <c r="AC90" i="36"/>
  <c r="AI90" i="36" s="1"/>
  <c r="AH90" i="36"/>
  <c r="E91" i="36"/>
  <c r="G91" i="36"/>
  <c r="I91" i="36"/>
  <c r="K91" i="36"/>
  <c r="M91" i="36"/>
  <c r="O91" i="36"/>
  <c r="S91" i="36"/>
  <c r="U91" i="36"/>
  <c r="W91" i="36"/>
  <c r="Y91" i="36"/>
  <c r="AA91" i="36"/>
  <c r="AE91" i="36"/>
  <c r="AG91" i="36"/>
  <c r="AK91" i="36"/>
  <c r="B98" i="36"/>
  <c r="L98" i="36" s="1"/>
  <c r="C98" i="36"/>
  <c r="Z98" i="36" s="1"/>
  <c r="J98" i="36"/>
  <c r="N98" i="36"/>
  <c r="Q98" i="36"/>
  <c r="T98" i="36"/>
  <c r="V98" i="36"/>
  <c r="AC98" i="36"/>
  <c r="AF98" i="36" s="1"/>
  <c r="AH98" i="36"/>
  <c r="B99" i="36"/>
  <c r="J99" i="36" s="1"/>
  <c r="C99" i="36"/>
  <c r="V99" i="36" s="1"/>
  <c r="N99" i="36"/>
  <c r="Q99" i="36"/>
  <c r="T99" i="36"/>
  <c r="X99" i="36"/>
  <c r="Z99" i="36"/>
  <c r="AC99" i="36"/>
  <c r="AD99" i="36"/>
  <c r="AL99" i="36"/>
  <c r="B100" i="36"/>
  <c r="C100" i="36"/>
  <c r="Q100" i="36"/>
  <c r="T100" i="36"/>
  <c r="V100" i="36"/>
  <c r="X100" i="36"/>
  <c r="Z100" i="36"/>
  <c r="AB100" i="36"/>
  <c r="AC100" i="36"/>
  <c r="B101" i="36"/>
  <c r="C101" i="36"/>
  <c r="AF101" i="36" s="1"/>
  <c r="F101" i="36"/>
  <c r="J101" i="36"/>
  <c r="Q101" i="36"/>
  <c r="AI101" i="36" s="1"/>
  <c r="R101" i="36"/>
  <c r="AC101" i="36"/>
  <c r="AD101" i="36"/>
  <c r="AH101" i="36"/>
  <c r="AJ101" i="36"/>
  <c r="B102" i="36"/>
  <c r="L102" i="36" s="1"/>
  <c r="C102" i="36"/>
  <c r="Z102" i="36" s="1"/>
  <c r="N102" i="36"/>
  <c r="Q102" i="36"/>
  <c r="R102" i="36"/>
  <c r="V102" i="36"/>
  <c r="AC102" i="36"/>
  <c r="AF102" i="36"/>
  <c r="AH102" i="36"/>
  <c r="AI102" i="36"/>
  <c r="AJ102" i="36" s="1"/>
  <c r="B103" i="36"/>
  <c r="C103" i="36"/>
  <c r="T103" i="36" s="1"/>
  <c r="Q103" i="36"/>
  <c r="V103" i="36"/>
  <c r="X103" i="36"/>
  <c r="Z103" i="36"/>
  <c r="AB103" i="36"/>
  <c r="AC103" i="36"/>
  <c r="AD103" i="36" s="1"/>
  <c r="B104" i="36"/>
  <c r="C104" i="36"/>
  <c r="Q104" i="36"/>
  <c r="T104" i="36"/>
  <c r="V104" i="36"/>
  <c r="X104" i="36"/>
  <c r="Z104" i="36"/>
  <c r="AB104" i="36"/>
  <c r="AC104" i="36"/>
  <c r="AD104" i="36" s="1"/>
  <c r="B105" i="36"/>
  <c r="J105" i="36" s="1"/>
  <c r="C105" i="36"/>
  <c r="F105" i="36"/>
  <c r="Q105" i="36"/>
  <c r="AC105" i="36"/>
  <c r="B106" i="36"/>
  <c r="L106" i="36" s="1"/>
  <c r="C106" i="36"/>
  <c r="F106" i="36"/>
  <c r="H106" i="36"/>
  <c r="J106" i="36"/>
  <c r="N106" i="36"/>
  <c r="Q106" i="36"/>
  <c r="R106" i="36" s="1"/>
  <c r="T106" i="36"/>
  <c r="V106" i="36"/>
  <c r="X106" i="36"/>
  <c r="AB106" i="36"/>
  <c r="AC106" i="36"/>
  <c r="AF106" i="36" s="1"/>
  <c r="AH106" i="36"/>
  <c r="B107" i="36"/>
  <c r="H107" i="36" s="1"/>
  <c r="J107" i="36"/>
  <c r="L107" i="36"/>
  <c r="N107" i="36"/>
  <c r="Q107" i="36"/>
  <c r="R107" i="36"/>
  <c r="T107" i="36"/>
  <c r="V107" i="36"/>
  <c r="X107" i="36"/>
  <c r="Z107" i="36"/>
  <c r="AB107" i="36"/>
  <c r="AC107" i="36"/>
  <c r="AL107" i="36"/>
  <c r="B108" i="36"/>
  <c r="C108" i="36"/>
  <c r="Q108" i="36"/>
  <c r="AI108" i="36" s="1"/>
  <c r="V108" i="36"/>
  <c r="Z108" i="36"/>
  <c r="AB108" i="36"/>
  <c r="AC108" i="36"/>
  <c r="B109" i="36"/>
  <c r="C109" i="36"/>
  <c r="Q109" i="36"/>
  <c r="AI109" i="36" s="1"/>
  <c r="T109" i="36"/>
  <c r="V109" i="36"/>
  <c r="Z109" i="36"/>
  <c r="AC109" i="36"/>
  <c r="AL109" i="36"/>
  <c r="B110" i="36"/>
  <c r="N110" i="36" s="1"/>
  <c r="C110" i="36"/>
  <c r="AB110" i="36" s="1"/>
  <c r="F110" i="36"/>
  <c r="H110" i="36"/>
  <c r="J110" i="36"/>
  <c r="L110" i="36"/>
  <c r="P110" i="36"/>
  <c r="Q110" i="36"/>
  <c r="R110" i="36" s="1"/>
  <c r="T110" i="36"/>
  <c r="AC110" i="36"/>
  <c r="AI110" i="36" s="1"/>
  <c r="AJ110" i="36" s="1"/>
  <c r="AH110" i="36"/>
  <c r="AL110" i="36"/>
  <c r="B111" i="36"/>
  <c r="C111" i="36"/>
  <c r="T111" i="36" s="1"/>
  <c r="F111" i="36"/>
  <c r="H111" i="36"/>
  <c r="J111" i="36"/>
  <c r="L111" i="36"/>
  <c r="N111" i="36"/>
  <c r="P111" i="36"/>
  <c r="Q111" i="36"/>
  <c r="R111" i="36" s="1"/>
  <c r="V111" i="36"/>
  <c r="X111" i="36"/>
  <c r="Z111" i="36"/>
  <c r="AB111" i="36"/>
  <c r="AC111" i="36"/>
  <c r="AD111" i="36" s="1"/>
  <c r="AH111" i="36"/>
  <c r="AL111" i="36"/>
  <c r="B112" i="36"/>
  <c r="C112" i="36"/>
  <c r="T112" i="36" s="1"/>
  <c r="Q112" i="36"/>
  <c r="AI112" i="36" s="1"/>
  <c r="R112" i="36"/>
  <c r="AC112" i="36"/>
  <c r="B113" i="36"/>
  <c r="C113" i="36"/>
  <c r="X113" i="36" s="1"/>
  <c r="F113" i="36"/>
  <c r="H113" i="36"/>
  <c r="L113" i="36"/>
  <c r="N113" i="36"/>
  <c r="P113" i="36"/>
  <c r="Q113" i="36"/>
  <c r="R113" i="36" s="1"/>
  <c r="Z113" i="36"/>
  <c r="AC113" i="36"/>
  <c r="AH113" i="36"/>
  <c r="AL113" i="36"/>
  <c r="B114" i="36"/>
  <c r="N114" i="36" s="1"/>
  <c r="C114" i="36"/>
  <c r="AB114" i="36" s="1"/>
  <c r="H114" i="36"/>
  <c r="J114" i="36"/>
  <c r="P114" i="36"/>
  <c r="Q114" i="36"/>
  <c r="R114" i="36"/>
  <c r="T114" i="36"/>
  <c r="V114" i="36"/>
  <c r="Z114" i="36"/>
  <c r="AC114" i="36"/>
  <c r="AF114" i="36" s="1"/>
  <c r="AD114" i="36"/>
  <c r="AH114" i="36"/>
  <c r="B115" i="36"/>
  <c r="H115" i="36" s="1"/>
  <c r="C115" i="36"/>
  <c r="V115" i="36" s="1"/>
  <c r="F115" i="36"/>
  <c r="Q115" i="36"/>
  <c r="R115" i="36" s="1"/>
  <c r="T115" i="36"/>
  <c r="AC115" i="36"/>
  <c r="AF115" i="36"/>
  <c r="AL115" i="36"/>
  <c r="B116" i="36"/>
  <c r="F116" i="36" s="1"/>
  <c r="C116" i="36"/>
  <c r="H116" i="36"/>
  <c r="Q116" i="36"/>
  <c r="R116" i="36" s="1"/>
  <c r="AC116" i="36"/>
  <c r="AH116" i="36"/>
  <c r="AL116" i="36"/>
  <c r="B117" i="36"/>
  <c r="N117" i="36" s="1"/>
  <c r="C117" i="36"/>
  <c r="T117" i="36" s="1"/>
  <c r="H117" i="36"/>
  <c r="J117" i="36"/>
  <c r="L117" i="36"/>
  <c r="P117" i="36"/>
  <c r="Q117" i="36"/>
  <c r="R117" i="36" s="1"/>
  <c r="V117" i="36"/>
  <c r="X117" i="36"/>
  <c r="Z117" i="36"/>
  <c r="AB117" i="36"/>
  <c r="AC117" i="36"/>
  <c r="AD117" i="36" s="1"/>
  <c r="AH117" i="36"/>
  <c r="AL117" i="36"/>
  <c r="B118" i="36"/>
  <c r="F118" i="36" s="1"/>
  <c r="C118" i="36"/>
  <c r="T118" i="36" s="1"/>
  <c r="P118" i="36"/>
  <c r="Q118" i="36"/>
  <c r="R118" i="36"/>
  <c r="AC118" i="36"/>
  <c r="B119" i="36"/>
  <c r="J119" i="36" s="1"/>
  <c r="C119" i="36"/>
  <c r="L119" i="36"/>
  <c r="P119" i="36"/>
  <c r="Q119" i="36"/>
  <c r="AC119" i="36"/>
  <c r="AL119" i="36"/>
  <c r="B120" i="36"/>
  <c r="N120" i="36" s="1"/>
  <c r="C120" i="36"/>
  <c r="Q120" i="36"/>
  <c r="AI120" i="36" s="1"/>
  <c r="AJ120" i="36" s="1"/>
  <c r="V120" i="36"/>
  <c r="AC120" i="36"/>
  <c r="AL120" i="36"/>
  <c r="E121" i="36"/>
  <c r="G121" i="36"/>
  <c r="I121" i="36"/>
  <c r="K121" i="36"/>
  <c r="M121" i="36"/>
  <c r="O121" i="36"/>
  <c r="S121" i="36"/>
  <c r="U121" i="36"/>
  <c r="W121" i="36"/>
  <c r="Y121" i="36"/>
  <c r="AA121" i="36"/>
  <c r="AE121" i="36"/>
  <c r="AG121" i="36"/>
  <c r="AK121" i="36"/>
  <c r="B128" i="36"/>
  <c r="P128" i="36" s="1"/>
  <c r="C128" i="36"/>
  <c r="AD128" i="36" s="1"/>
  <c r="H128" i="36"/>
  <c r="J128" i="36"/>
  <c r="L128" i="36"/>
  <c r="N128" i="36"/>
  <c r="Q128" i="36"/>
  <c r="R128" i="36" s="1"/>
  <c r="X128" i="36"/>
  <c r="AB128" i="36"/>
  <c r="AC128" i="36"/>
  <c r="AH128" i="36"/>
  <c r="AL128" i="36"/>
  <c r="B129" i="36"/>
  <c r="C129" i="36"/>
  <c r="Q129" i="36"/>
  <c r="AB129" i="36"/>
  <c r="AC129" i="36"/>
  <c r="B130" i="36"/>
  <c r="C130" i="36"/>
  <c r="V130" i="36" s="1"/>
  <c r="Q130" i="36"/>
  <c r="AC130" i="36"/>
  <c r="AD130" i="36"/>
  <c r="B131" i="36"/>
  <c r="L131" i="36" s="1"/>
  <c r="C131" i="36"/>
  <c r="Q131" i="36"/>
  <c r="R131" i="36"/>
  <c r="V131" i="36"/>
  <c r="AC131" i="36"/>
  <c r="AD131" i="36" s="1"/>
  <c r="AH131" i="36"/>
  <c r="AI131" i="36"/>
  <c r="AJ131" i="36" s="1"/>
  <c r="B132" i="36"/>
  <c r="C132" i="36"/>
  <c r="Q132" i="36"/>
  <c r="T132" i="36"/>
  <c r="V132" i="36"/>
  <c r="X132" i="36"/>
  <c r="Z132" i="36"/>
  <c r="AB132" i="36"/>
  <c r="AC132" i="36"/>
  <c r="AD132" i="36" s="1"/>
  <c r="B133" i="36"/>
  <c r="C133" i="36"/>
  <c r="T133" i="36" s="1"/>
  <c r="N133" i="36"/>
  <c r="Q133" i="36"/>
  <c r="Z133" i="36"/>
  <c r="AB133" i="36"/>
  <c r="AC133" i="36"/>
  <c r="AD133" i="36" s="1"/>
  <c r="B134" i="36"/>
  <c r="C134" i="36"/>
  <c r="V134" i="36" s="1"/>
  <c r="Q134" i="36"/>
  <c r="AC134" i="36"/>
  <c r="B135" i="36"/>
  <c r="L135" i="36" s="1"/>
  <c r="C135" i="36"/>
  <c r="Z135" i="36" s="1"/>
  <c r="F135" i="36"/>
  <c r="Q135" i="36"/>
  <c r="V135" i="36"/>
  <c r="X135" i="36"/>
  <c r="AB135" i="36"/>
  <c r="AC135" i="36"/>
  <c r="AI135" i="36" s="1"/>
  <c r="AJ135" i="36" s="1"/>
  <c r="B136" i="36"/>
  <c r="P136" i="36" s="1"/>
  <c r="C136" i="36"/>
  <c r="AD136" i="36" s="1"/>
  <c r="J136" i="36"/>
  <c r="Q136" i="36"/>
  <c r="AI136" i="36" s="1"/>
  <c r="X136" i="36"/>
  <c r="Z136" i="36"/>
  <c r="AB136" i="36"/>
  <c r="AC136" i="36"/>
  <c r="AL136" i="36"/>
  <c r="B137" i="36"/>
  <c r="F137" i="36" s="1"/>
  <c r="P137" i="36"/>
  <c r="Q137" i="36"/>
  <c r="T137" i="36"/>
  <c r="V137" i="36"/>
  <c r="X137" i="36"/>
  <c r="Z137" i="36"/>
  <c r="AB137" i="36"/>
  <c r="AC137" i="36"/>
  <c r="B138" i="36"/>
  <c r="C138" i="36"/>
  <c r="Q138" i="36"/>
  <c r="AC138" i="36"/>
  <c r="B139" i="36"/>
  <c r="N139" i="36" s="1"/>
  <c r="C139" i="36"/>
  <c r="AB139" i="36" s="1"/>
  <c r="F139" i="36"/>
  <c r="H139" i="36"/>
  <c r="J139" i="36"/>
  <c r="L139" i="36"/>
  <c r="P139" i="36"/>
  <c r="Q139" i="36"/>
  <c r="R139" i="36" s="1"/>
  <c r="T139" i="36"/>
  <c r="X139" i="36"/>
  <c r="AC139" i="36"/>
  <c r="AI139" i="36" s="1"/>
  <c r="AJ139" i="36" s="1"/>
  <c r="AH139" i="36"/>
  <c r="AL139" i="36"/>
  <c r="B140" i="36"/>
  <c r="H140" i="36" s="1"/>
  <c r="C140" i="36"/>
  <c r="T140" i="36" s="1"/>
  <c r="F140" i="36"/>
  <c r="Q140" i="36"/>
  <c r="R140" i="36" s="1"/>
  <c r="Z140" i="36"/>
  <c r="AC140" i="36"/>
  <c r="B141" i="36"/>
  <c r="F141" i="36" s="1"/>
  <c r="C141" i="36"/>
  <c r="T141" i="36" s="1"/>
  <c r="P141" i="36"/>
  <c r="Q141" i="36"/>
  <c r="AC141" i="36"/>
  <c r="B142" i="36"/>
  <c r="J142" i="36" s="1"/>
  <c r="C142" i="36"/>
  <c r="L142" i="36"/>
  <c r="P142" i="36"/>
  <c r="Q142" i="36"/>
  <c r="AC142" i="36"/>
  <c r="AL142" i="36"/>
  <c r="B143" i="36"/>
  <c r="N143" i="36" s="1"/>
  <c r="C143" i="36"/>
  <c r="Q143" i="36"/>
  <c r="AI143" i="36" s="1"/>
  <c r="AJ143" i="36" s="1"/>
  <c r="V143" i="36"/>
  <c r="AC143" i="36"/>
  <c r="AL143" i="36"/>
  <c r="B144" i="36"/>
  <c r="F144" i="36" s="1"/>
  <c r="C144" i="36"/>
  <c r="P144" i="36"/>
  <c r="Q144" i="36"/>
  <c r="R144" i="36"/>
  <c r="AC144" i="36"/>
  <c r="B145" i="36"/>
  <c r="F145" i="36" s="1"/>
  <c r="C145" i="36"/>
  <c r="T145" i="36" s="1"/>
  <c r="P145" i="36"/>
  <c r="Q145" i="36"/>
  <c r="AC145" i="36"/>
  <c r="B146" i="36"/>
  <c r="J146" i="36" s="1"/>
  <c r="C146" i="36"/>
  <c r="H146" i="36"/>
  <c r="L146" i="36"/>
  <c r="P146" i="36"/>
  <c r="Q146" i="36"/>
  <c r="R146" i="36"/>
  <c r="AC146" i="36"/>
  <c r="AD146" i="36" s="1"/>
  <c r="AI146" i="36"/>
  <c r="AL146" i="36"/>
  <c r="B147" i="36"/>
  <c r="R147" i="36" s="1"/>
  <c r="C147" i="36"/>
  <c r="AB147" i="36" s="1"/>
  <c r="Q147" i="36"/>
  <c r="V147" i="36"/>
  <c r="X147" i="36"/>
  <c r="Z147" i="36"/>
  <c r="AC147" i="36"/>
  <c r="AI147" i="36"/>
  <c r="B148" i="36"/>
  <c r="C148" i="36"/>
  <c r="T148" i="36" s="1"/>
  <c r="Q148" i="36"/>
  <c r="Z148" i="36"/>
  <c r="AB148" i="36"/>
  <c r="AC148" i="36"/>
  <c r="B149" i="36"/>
  <c r="F149" i="36" s="1"/>
  <c r="C149" i="36"/>
  <c r="T149" i="36" s="1"/>
  <c r="Q149" i="36"/>
  <c r="AC149" i="36"/>
  <c r="B150" i="36"/>
  <c r="J150" i="36" s="1"/>
  <c r="C150" i="36"/>
  <c r="F150" i="36"/>
  <c r="H150" i="36"/>
  <c r="L150" i="36"/>
  <c r="P150" i="36"/>
  <c r="Q150" i="36"/>
  <c r="R150" i="36" s="1"/>
  <c r="AC150" i="36"/>
  <c r="AH150" i="36"/>
  <c r="AI150" i="36"/>
  <c r="AL150" i="36"/>
  <c r="E151" i="36"/>
  <c r="G151" i="36"/>
  <c r="I151" i="36"/>
  <c r="K151" i="36"/>
  <c r="M151" i="36"/>
  <c r="O151" i="36"/>
  <c r="S151" i="36"/>
  <c r="U151" i="36"/>
  <c r="W151" i="36"/>
  <c r="Y151" i="36"/>
  <c r="AA151" i="36"/>
  <c r="AE151" i="36"/>
  <c r="AG151" i="36"/>
  <c r="AK151" i="36"/>
  <c r="B158" i="36"/>
  <c r="L158" i="36" s="1"/>
  <c r="C158" i="36"/>
  <c r="Q158" i="36"/>
  <c r="R158" i="36"/>
  <c r="V158" i="36"/>
  <c r="AC158" i="36"/>
  <c r="AI158" i="36"/>
  <c r="AJ158" i="36" s="1"/>
  <c r="B159" i="36"/>
  <c r="P159" i="36" s="1"/>
  <c r="C159" i="36"/>
  <c r="Q159" i="36"/>
  <c r="Z159" i="36"/>
  <c r="AC159" i="36"/>
  <c r="B160" i="36"/>
  <c r="C160" i="36"/>
  <c r="T160" i="36" s="1"/>
  <c r="F160" i="36"/>
  <c r="N160" i="36"/>
  <c r="P160" i="36"/>
  <c r="Q160" i="36"/>
  <c r="R160" i="36" s="1"/>
  <c r="Z160" i="36"/>
  <c r="AC160" i="36"/>
  <c r="AD160" i="36" s="1"/>
  <c r="AH160" i="36"/>
  <c r="B161" i="36"/>
  <c r="C161" i="36"/>
  <c r="Q161" i="36"/>
  <c r="AI161" i="36" s="1"/>
  <c r="AC161" i="36"/>
  <c r="B162" i="36"/>
  <c r="L162" i="36" s="1"/>
  <c r="C162" i="36"/>
  <c r="Z162" i="36" s="1"/>
  <c r="F162" i="36"/>
  <c r="Q162" i="36"/>
  <c r="R162" i="36" s="1"/>
  <c r="T162" i="36"/>
  <c r="V162" i="36"/>
  <c r="X162" i="36"/>
  <c r="AC162" i="36"/>
  <c r="B163" i="36"/>
  <c r="C163" i="36"/>
  <c r="T163" i="36" s="1"/>
  <c r="J163" i="36"/>
  <c r="Q163" i="36"/>
  <c r="AB163" i="36"/>
  <c r="AC163" i="36"/>
  <c r="AD163" i="36"/>
  <c r="B164" i="36"/>
  <c r="F164" i="36" s="1"/>
  <c r="C164" i="36"/>
  <c r="AB164" i="36" s="1"/>
  <c r="N164" i="36"/>
  <c r="Q164" i="36"/>
  <c r="V164" i="36"/>
  <c r="X164" i="36"/>
  <c r="Z164" i="36"/>
  <c r="AC164" i="36"/>
  <c r="AD164" i="36" s="1"/>
  <c r="B165" i="36"/>
  <c r="AH165" i="36" s="1"/>
  <c r="C165" i="36"/>
  <c r="J165" i="36"/>
  <c r="P165" i="36"/>
  <c r="Q165" i="36"/>
  <c r="R165" i="36" s="1"/>
  <c r="AC165" i="36"/>
  <c r="AD165" i="36" s="1"/>
  <c r="B166" i="36"/>
  <c r="L166" i="36" s="1"/>
  <c r="C166" i="36"/>
  <c r="AF166" i="36" s="1"/>
  <c r="F166" i="36"/>
  <c r="H166" i="36"/>
  <c r="J166" i="36"/>
  <c r="N166" i="36"/>
  <c r="Q166" i="36"/>
  <c r="R166" i="36" s="1"/>
  <c r="V166" i="36"/>
  <c r="AB166" i="36"/>
  <c r="AC166" i="36"/>
  <c r="AH166" i="36"/>
  <c r="B167" i="36"/>
  <c r="N167" i="36" s="1"/>
  <c r="L167" i="36"/>
  <c r="Q167" i="36"/>
  <c r="T167" i="36"/>
  <c r="V167" i="36"/>
  <c r="X167" i="36"/>
  <c r="Z167" i="36"/>
  <c r="AB167" i="36"/>
  <c r="AC167" i="36"/>
  <c r="B168" i="36"/>
  <c r="C168" i="36"/>
  <c r="H168" i="36"/>
  <c r="N168" i="36"/>
  <c r="P168" i="36"/>
  <c r="Q168" i="36"/>
  <c r="R168" i="36" s="1"/>
  <c r="V168" i="36"/>
  <c r="AB168" i="36"/>
  <c r="AC168" i="36"/>
  <c r="AF168" i="36" s="1"/>
  <c r="AI168" i="36"/>
  <c r="B169" i="36"/>
  <c r="F169" i="36" s="1"/>
  <c r="C169" i="36"/>
  <c r="Q169" i="36"/>
  <c r="AC169" i="36"/>
  <c r="B170" i="36"/>
  <c r="N170" i="36" s="1"/>
  <c r="C170" i="36"/>
  <c r="AB170" i="36" s="1"/>
  <c r="F170" i="36"/>
  <c r="H170" i="36"/>
  <c r="J170" i="36"/>
  <c r="L170" i="36"/>
  <c r="P170" i="36"/>
  <c r="Q170" i="36"/>
  <c r="R170" i="36" s="1"/>
  <c r="T170" i="36"/>
  <c r="V170" i="36"/>
  <c r="X170" i="36"/>
  <c r="Z170" i="36"/>
  <c r="AC170" i="36"/>
  <c r="AH170" i="36"/>
  <c r="AL170" i="36"/>
  <c r="B171" i="36"/>
  <c r="C171" i="36"/>
  <c r="T171" i="36" s="1"/>
  <c r="F171" i="36"/>
  <c r="H171" i="36"/>
  <c r="J171" i="36"/>
  <c r="L171" i="36"/>
  <c r="N171" i="36"/>
  <c r="P171" i="36"/>
  <c r="Q171" i="36"/>
  <c r="R171" i="36" s="1"/>
  <c r="V171" i="36"/>
  <c r="AC171" i="36"/>
  <c r="AI171" i="36" s="1"/>
  <c r="AJ171" i="36" s="1"/>
  <c r="AF171" i="36"/>
  <c r="AH171" i="36"/>
  <c r="AL171" i="36"/>
  <c r="B172" i="36"/>
  <c r="H172" i="36" s="1"/>
  <c r="C172" i="36"/>
  <c r="V172" i="36" s="1"/>
  <c r="L172" i="36"/>
  <c r="N172" i="36"/>
  <c r="P172" i="36"/>
  <c r="Q172" i="36"/>
  <c r="R172" i="36" s="1"/>
  <c r="AC172" i="36"/>
  <c r="AF172" i="36" s="1"/>
  <c r="AL172" i="36"/>
  <c r="B173" i="36"/>
  <c r="F173" i="36" s="1"/>
  <c r="C173" i="36"/>
  <c r="X173" i="36" s="1"/>
  <c r="N173" i="36"/>
  <c r="Q173" i="36"/>
  <c r="R173" i="36" s="1"/>
  <c r="T173" i="36"/>
  <c r="Z173" i="36"/>
  <c r="AC173" i="36"/>
  <c r="AL173" i="36"/>
  <c r="B174" i="36"/>
  <c r="N174" i="36" s="1"/>
  <c r="C174" i="36"/>
  <c r="Q174" i="36"/>
  <c r="R174" i="36" s="1"/>
  <c r="AC174" i="36"/>
  <c r="AH174" i="36"/>
  <c r="AI174" i="36"/>
  <c r="B175" i="36"/>
  <c r="P175" i="36" s="1"/>
  <c r="C175" i="36"/>
  <c r="T175" i="36" s="1"/>
  <c r="J175" i="36"/>
  <c r="L175" i="36"/>
  <c r="N175" i="36"/>
  <c r="Q175" i="36"/>
  <c r="R175" i="36" s="1"/>
  <c r="X175" i="36"/>
  <c r="Z175" i="36"/>
  <c r="AB175" i="36"/>
  <c r="AC175" i="36"/>
  <c r="AF175" i="36"/>
  <c r="AL175" i="36"/>
  <c r="B176" i="36"/>
  <c r="C176" i="36"/>
  <c r="V176" i="36" s="1"/>
  <c r="Q176" i="36"/>
  <c r="AC176" i="36"/>
  <c r="B177" i="36"/>
  <c r="F177" i="36" s="1"/>
  <c r="C177" i="36"/>
  <c r="X177" i="36" s="1"/>
  <c r="L177" i="36"/>
  <c r="N177" i="36"/>
  <c r="P177" i="36"/>
  <c r="Q177" i="36"/>
  <c r="R177" i="36"/>
  <c r="T177" i="36"/>
  <c r="V177" i="36"/>
  <c r="AB177" i="36"/>
  <c r="AC177" i="36"/>
  <c r="AI177" i="36" s="1"/>
  <c r="AD177" i="36"/>
  <c r="AH177" i="36"/>
  <c r="B178" i="36"/>
  <c r="N178" i="36" s="1"/>
  <c r="C178" i="36"/>
  <c r="AB178" i="36" s="1"/>
  <c r="Q178" i="36"/>
  <c r="AI178" i="36" s="1"/>
  <c r="AJ178" i="36" s="1"/>
  <c r="T178" i="36"/>
  <c r="X178" i="36"/>
  <c r="AC178" i="36"/>
  <c r="AD178" i="36" s="1"/>
  <c r="B179" i="36"/>
  <c r="H179" i="36" s="1"/>
  <c r="C179" i="36"/>
  <c r="Z179" i="36" s="1"/>
  <c r="F179" i="36"/>
  <c r="Q179" i="36"/>
  <c r="R179" i="36" s="1"/>
  <c r="X179" i="36"/>
  <c r="AC179" i="36"/>
  <c r="B180" i="36"/>
  <c r="R180" i="36" s="1"/>
  <c r="C180" i="36"/>
  <c r="T180" i="36" s="1"/>
  <c r="H180" i="36"/>
  <c r="Q180" i="36"/>
  <c r="AC180" i="36"/>
  <c r="AI180" i="36"/>
  <c r="AJ180" i="36" s="1"/>
  <c r="E181" i="36"/>
  <c r="G181" i="36"/>
  <c r="S181" i="36"/>
  <c r="B188" i="36"/>
  <c r="C188" i="36"/>
  <c r="V188" i="36" s="1"/>
  <c r="Q188" i="36"/>
  <c r="AC188" i="36"/>
  <c r="AH188" i="36"/>
  <c r="B189" i="36"/>
  <c r="F189" i="36" s="1"/>
  <c r="C189" i="36"/>
  <c r="Z189" i="36" s="1"/>
  <c r="N189" i="36"/>
  <c r="Q189" i="36"/>
  <c r="R189" i="36" s="1"/>
  <c r="T189" i="36"/>
  <c r="X189" i="36"/>
  <c r="AC189" i="36"/>
  <c r="B190" i="36"/>
  <c r="P190" i="36" s="1"/>
  <c r="C190" i="36"/>
  <c r="X190" i="36" s="1"/>
  <c r="F190" i="36"/>
  <c r="Q190" i="36"/>
  <c r="AC190" i="36"/>
  <c r="AF190" i="36"/>
  <c r="AI190" i="36"/>
  <c r="B191" i="36"/>
  <c r="F191" i="36" s="1"/>
  <c r="C191" i="36"/>
  <c r="T191" i="36" s="1"/>
  <c r="L191" i="36"/>
  <c r="P191" i="36"/>
  <c r="Q191" i="36"/>
  <c r="V191" i="36"/>
  <c r="AC191" i="36"/>
  <c r="AD191" i="36" s="1"/>
  <c r="AH191" i="36"/>
  <c r="AL191" i="36"/>
  <c r="B192" i="36"/>
  <c r="H192" i="36" s="1"/>
  <c r="C192" i="36"/>
  <c r="T192" i="36" s="1"/>
  <c r="Q192" i="36"/>
  <c r="AC192" i="36"/>
  <c r="AH192" i="36"/>
  <c r="B193" i="36"/>
  <c r="N193" i="36" s="1"/>
  <c r="C193" i="36"/>
  <c r="AB193" i="36" s="1"/>
  <c r="H193" i="36"/>
  <c r="J193" i="36"/>
  <c r="L193" i="36"/>
  <c r="P193" i="36"/>
  <c r="Q193" i="36"/>
  <c r="R193" i="36" s="1"/>
  <c r="T193" i="36"/>
  <c r="V193" i="36"/>
  <c r="X193" i="36"/>
  <c r="Z193" i="36"/>
  <c r="AC193" i="36"/>
  <c r="AH193" i="36"/>
  <c r="B194" i="36"/>
  <c r="C194" i="36"/>
  <c r="F194" i="36"/>
  <c r="H194" i="36"/>
  <c r="J194" i="36"/>
  <c r="L194" i="36"/>
  <c r="N194" i="36"/>
  <c r="P194" i="36"/>
  <c r="Q194" i="36"/>
  <c r="R194" i="36"/>
  <c r="AB194" i="36"/>
  <c r="AC194" i="36"/>
  <c r="AH194" i="36"/>
  <c r="AL194" i="36"/>
  <c r="B195" i="36"/>
  <c r="F195" i="36" s="1"/>
  <c r="C195" i="36"/>
  <c r="Q195" i="36"/>
  <c r="AC195" i="36"/>
  <c r="AD195" i="36" s="1"/>
  <c r="B196" i="36"/>
  <c r="J196" i="36" s="1"/>
  <c r="C196" i="36"/>
  <c r="X196" i="36" s="1"/>
  <c r="Q196" i="36"/>
  <c r="AI196" i="36" s="1"/>
  <c r="T196" i="36"/>
  <c r="AC196" i="36"/>
  <c r="AL196" i="36"/>
  <c r="B197" i="36"/>
  <c r="P197" i="36" s="1"/>
  <c r="F197" i="36"/>
  <c r="Q197" i="36"/>
  <c r="T197" i="36"/>
  <c r="V197" i="36"/>
  <c r="X197" i="36"/>
  <c r="Z197" i="36"/>
  <c r="AB197" i="36"/>
  <c r="AC197" i="36"/>
  <c r="AD197" i="36" s="1"/>
  <c r="AH197" i="36"/>
  <c r="AL197" i="36"/>
  <c r="B198" i="36"/>
  <c r="C198" i="36"/>
  <c r="T198" i="36" s="1"/>
  <c r="Q198" i="36"/>
  <c r="Z198" i="36"/>
  <c r="AB198" i="36"/>
  <c r="AC198" i="36"/>
  <c r="AD198" i="36" s="1"/>
  <c r="B199" i="36"/>
  <c r="H199" i="36" s="1"/>
  <c r="C199" i="36"/>
  <c r="V199" i="36" s="1"/>
  <c r="Q199" i="36"/>
  <c r="R199" i="36"/>
  <c r="T199" i="36"/>
  <c r="AC199" i="36"/>
  <c r="B200" i="36"/>
  <c r="L200" i="36" s="1"/>
  <c r="C200" i="36"/>
  <c r="Z200" i="36" s="1"/>
  <c r="F200" i="36"/>
  <c r="H200" i="36"/>
  <c r="J200" i="36"/>
  <c r="N200" i="36"/>
  <c r="P200" i="36"/>
  <c r="Q200" i="36"/>
  <c r="R200" i="36" s="1"/>
  <c r="T200" i="36"/>
  <c r="V200" i="36"/>
  <c r="X200" i="36"/>
  <c r="AB200" i="36"/>
  <c r="AC200" i="36"/>
  <c r="AD200" i="36" s="1"/>
  <c r="AF200" i="36"/>
  <c r="AH200" i="36"/>
  <c r="B201" i="36"/>
  <c r="P201" i="36" s="1"/>
  <c r="C201" i="36"/>
  <c r="AD201" i="36" s="1"/>
  <c r="J201" i="36"/>
  <c r="Q201" i="36"/>
  <c r="X201" i="36"/>
  <c r="Z201" i="36"/>
  <c r="AB201" i="36"/>
  <c r="AC201" i="36"/>
  <c r="B202" i="36"/>
  <c r="C202" i="36"/>
  <c r="Q202" i="36"/>
  <c r="T202" i="36"/>
  <c r="V202" i="36"/>
  <c r="X202" i="36"/>
  <c r="Z202" i="36"/>
  <c r="AB202" i="36"/>
  <c r="AC202" i="36"/>
  <c r="AD202" i="36"/>
  <c r="B203" i="36"/>
  <c r="C203" i="36"/>
  <c r="V203" i="36" s="1"/>
  <c r="F203" i="36"/>
  <c r="Q203" i="36"/>
  <c r="AI203" i="36" s="1"/>
  <c r="AC203" i="36"/>
  <c r="AF203" i="36"/>
  <c r="B204" i="36"/>
  <c r="P204" i="36" s="1"/>
  <c r="C204" i="36"/>
  <c r="Z204" i="36" s="1"/>
  <c r="Q204" i="36"/>
  <c r="T204" i="36"/>
  <c r="V204" i="36"/>
  <c r="AC204" i="36"/>
  <c r="AF204" i="36"/>
  <c r="AI204" i="36"/>
  <c r="B205" i="36"/>
  <c r="P205" i="36" s="1"/>
  <c r="C205" i="36"/>
  <c r="T205" i="36" s="1"/>
  <c r="N205" i="36"/>
  <c r="Q205" i="36"/>
  <c r="R205" i="36" s="1"/>
  <c r="V205" i="36"/>
  <c r="X205" i="36"/>
  <c r="Z205" i="36"/>
  <c r="AB205" i="36"/>
  <c r="AC205" i="36"/>
  <c r="AL205" i="36"/>
  <c r="B206" i="36"/>
  <c r="C206" i="36"/>
  <c r="AB206" i="36" s="1"/>
  <c r="Q206" i="36"/>
  <c r="AC206" i="36"/>
  <c r="AD206" i="36"/>
  <c r="B207" i="36"/>
  <c r="H207" i="36" s="1"/>
  <c r="C207" i="36"/>
  <c r="V207" i="36" s="1"/>
  <c r="Q207" i="36"/>
  <c r="R207" i="36" s="1"/>
  <c r="T207" i="36"/>
  <c r="AC207" i="36"/>
  <c r="AD207" i="36"/>
  <c r="AH207" i="36"/>
  <c r="B208" i="36"/>
  <c r="L208" i="36" s="1"/>
  <c r="C208" i="36"/>
  <c r="Z208" i="36" s="1"/>
  <c r="H208" i="36"/>
  <c r="J208" i="36"/>
  <c r="N208" i="36"/>
  <c r="P208" i="36"/>
  <c r="Q208" i="36"/>
  <c r="R208" i="36" s="1"/>
  <c r="T208" i="36"/>
  <c r="X208" i="36"/>
  <c r="AB208" i="36"/>
  <c r="AC208" i="36"/>
  <c r="AH208" i="36"/>
  <c r="B209" i="36"/>
  <c r="P209" i="36" s="1"/>
  <c r="C209" i="36"/>
  <c r="J209" i="36"/>
  <c r="L209" i="36"/>
  <c r="N209" i="36"/>
  <c r="Q209" i="36"/>
  <c r="R209" i="36" s="1"/>
  <c r="AC209" i="36"/>
  <c r="AL209" i="36"/>
  <c r="B210" i="36"/>
  <c r="N210" i="36" s="1"/>
  <c r="C210" i="36"/>
  <c r="P210" i="36"/>
  <c r="Q210" i="36"/>
  <c r="T210" i="36"/>
  <c r="V210" i="36"/>
  <c r="X210" i="36"/>
  <c r="Z210" i="36"/>
  <c r="AB210" i="36"/>
  <c r="AC210" i="36"/>
  <c r="AD210" i="36" s="1"/>
  <c r="E211" i="36"/>
  <c r="B219" i="36"/>
  <c r="C219" i="36"/>
  <c r="Q219" i="36"/>
  <c r="AC219" i="36"/>
  <c r="AD219" i="36" s="1"/>
  <c r="B220" i="36"/>
  <c r="J220" i="36" s="1"/>
  <c r="C220" i="36"/>
  <c r="Q220" i="36"/>
  <c r="AI220" i="36" s="1"/>
  <c r="R220" i="36"/>
  <c r="V220" i="36"/>
  <c r="AC220" i="36"/>
  <c r="AH220" i="36"/>
  <c r="B221" i="36"/>
  <c r="N221" i="36" s="1"/>
  <c r="C221" i="36"/>
  <c r="F221" i="36"/>
  <c r="H221" i="36"/>
  <c r="J221" i="36"/>
  <c r="L221" i="36"/>
  <c r="P221" i="36"/>
  <c r="Q221" i="36"/>
  <c r="R221" i="36" s="1"/>
  <c r="T221" i="36"/>
  <c r="V221" i="36"/>
  <c r="X221" i="36"/>
  <c r="AC221" i="36"/>
  <c r="AI221" i="36" s="1"/>
  <c r="AJ221" i="36" s="1"/>
  <c r="AH221" i="36"/>
  <c r="AL221" i="36"/>
  <c r="B222" i="36"/>
  <c r="C222" i="36"/>
  <c r="Z222" i="36" s="1"/>
  <c r="F222" i="36"/>
  <c r="Q222" i="36"/>
  <c r="R222" i="36"/>
  <c r="AC222" i="36"/>
  <c r="B223" i="36"/>
  <c r="AF223" i="36" s="1"/>
  <c r="C223" i="36"/>
  <c r="AD223" i="36" s="1"/>
  <c r="Q223" i="36"/>
  <c r="AI223" i="36" s="1"/>
  <c r="AC223" i="36"/>
  <c r="B224" i="36"/>
  <c r="J224" i="36" s="1"/>
  <c r="C224" i="36"/>
  <c r="H224" i="36"/>
  <c r="L224" i="36"/>
  <c r="Q224" i="36"/>
  <c r="Z224" i="36"/>
  <c r="AC224" i="36"/>
  <c r="AL224" i="36"/>
  <c r="B225" i="36"/>
  <c r="C225" i="36"/>
  <c r="Q225" i="36"/>
  <c r="R225" i="36" s="1"/>
  <c r="T225" i="36"/>
  <c r="AC225" i="36"/>
  <c r="AI225" i="36"/>
  <c r="AJ225" i="36" s="1"/>
  <c r="AL225" i="36"/>
  <c r="B226" i="36"/>
  <c r="C226" i="36"/>
  <c r="Z226" i="36" s="1"/>
  <c r="N226" i="36"/>
  <c r="P226" i="36"/>
  <c r="Q226" i="36"/>
  <c r="R226" i="36" s="1"/>
  <c r="AC226" i="36"/>
  <c r="B227" i="36"/>
  <c r="H227" i="36" s="1"/>
  <c r="C227" i="36"/>
  <c r="AF227" i="36" s="1"/>
  <c r="Q227" i="36"/>
  <c r="AC227" i="36"/>
  <c r="B228" i="36"/>
  <c r="L228" i="36" s="1"/>
  <c r="N228" i="36"/>
  <c r="Q228" i="36"/>
  <c r="R228" i="36" s="1"/>
  <c r="T228" i="36"/>
  <c r="X228" i="36"/>
  <c r="Z228" i="36"/>
  <c r="AB228" i="36"/>
  <c r="AC228" i="36"/>
  <c r="AD228" i="36" s="1"/>
  <c r="AH228" i="36"/>
  <c r="AI228" i="36"/>
  <c r="AJ228" i="36" s="1"/>
  <c r="B229" i="36"/>
  <c r="P229" i="36" s="1"/>
  <c r="C229" i="36"/>
  <c r="Z229" i="36" s="1"/>
  <c r="J229" i="36"/>
  <c r="L229" i="36"/>
  <c r="N229" i="36"/>
  <c r="Q229" i="36"/>
  <c r="R229" i="36" s="1"/>
  <c r="AC229" i="36"/>
  <c r="B230" i="36"/>
  <c r="C230" i="36"/>
  <c r="AD230" i="36" s="1"/>
  <c r="F230" i="36"/>
  <c r="Q230" i="36"/>
  <c r="AC230" i="36"/>
  <c r="B231" i="36"/>
  <c r="N231" i="36" s="1"/>
  <c r="C231" i="36"/>
  <c r="AB231" i="36" s="1"/>
  <c r="H231" i="36"/>
  <c r="J231" i="36"/>
  <c r="L231" i="36"/>
  <c r="P231" i="36"/>
  <c r="Q231" i="36"/>
  <c r="R231" i="36" s="1"/>
  <c r="T231" i="36"/>
  <c r="V231" i="36"/>
  <c r="X231" i="36"/>
  <c r="Z231" i="36"/>
  <c r="AC231" i="36"/>
  <c r="AH231" i="36"/>
  <c r="B232" i="36"/>
  <c r="F232" i="36" s="1"/>
  <c r="C232" i="36"/>
  <c r="Q232" i="36"/>
  <c r="T232" i="36"/>
  <c r="V232" i="36"/>
  <c r="X232" i="36"/>
  <c r="Z232" i="36"/>
  <c r="AB232" i="36"/>
  <c r="AC232" i="36"/>
  <c r="AD232" i="36" s="1"/>
  <c r="AH232" i="36"/>
  <c r="B233" i="36"/>
  <c r="H233" i="36" s="1"/>
  <c r="C233" i="36"/>
  <c r="AF233" i="36" s="1"/>
  <c r="Q233" i="36"/>
  <c r="R233" i="36" s="1"/>
  <c r="T233" i="36"/>
  <c r="AC233" i="36"/>
  <c r="AI233" i="36" s="1"/>
  <c r="AH233" i="36"/>
  <c r="B234" i="36"/>
  <c r="C234" i="36"/>
  <c r="Q234" i="36"/>
  <c r="T234" i="36"/>
  <c r="V234" i="36"/>
  <c r="X234" i="36"/>
  <c r="Z234" i="36"/>
  <c r="AB234" i="36"/>
  <c r="AC234" i="36"/>
  <c r="AD234" i="36" s="1"/>
  <c r="B235" i="36"/>
  <c r="N235" i="36" s="1"/>
  <c r="C235" i="36"/>
  <c r="H235" i="36"/>
  <c r="P235" i="36"/>
  <c r="Q235" i="36"/>
  <c r="AC235" i="36"/>
  <c r="AD235" i="36"/>
  <c r="B236" i="36"/>
  <c r="F236" i="36" s="1"/>
  <c r="C236" i="36"/>
  <c r="AB236" i="36" s="1"/>
  <c r="Q236" i="36"/>
  <c r="AI236" i="36" s="1"/>
  <c r="AJ236" i="36" s="1"/>
  <c r="V236" i="36"/>
  <c r="X236" i="36"/>
  <c r="AC236" i="36"/>
  <c r="B237" i="36"/>
  <c r="C237" i="36"/>
  <c r="H237" i="36"/>
  <c r="P237" i="36"/>
  <c r="Q237" i="36"/>
  <c r="AB237" i="36"/>
  <c r="AC237" i="36"/>
  <c r="B238" i="36"/>
  <c r="P238" i="36" s="1"/>
  <c r="C238" i="36"/>
  <c r="X238" i="36" s="1"/>
  <c r="F238" i="36"/>
  <c r="J238" i="36"/>
  <c r="Q238" i="36"/>
  <c r="AI238" i="36" s="1"/>
  <c r="T238" i="36"/>
  <c r="AC238" i="36"/>
  <c r="AD238" i="36" s="1"/>
  <c r="AF238" i="36"/>
  <c r="B239" i="36"/>
  <c r="C239" i="36"/>
  <c r="H239" i="36"/>
  <c r="Q239" i="36"/>
  <c r="R239" i="36" s="1"/>
  <c r="T239" i="36"/>
  <c r="X239" i="36"/>
  <c r="AC239" i="36"/>
  <c r="B240" i="36"/>
  <c r="C240" i="36"/>
  <c r="L240" i="36"/>
  <c r="P240" i="36"/>
  <c r="Q240" i="36"/>
  <c r="X240" i="36"/>
  <c r="Z240" i="36"/>
  <c r="AB240" i="36"/>
  <c r="AC240" i="36"/>
  <c r="B241" i="36"/>
  <c r="C241" i="36"/>
  <c r="Q241" i="36"/>
  <c r="Z241" i="36"/>
  <c r="AC241" i="36"/>
  <c r="AH241" i="36"/>
  <c r="E242" i="36"/>
  <c r="B249" i="36"/>
  <c r="N249" i="36" s="1"/>
  <c r="C249" i="36"/>
  <c r="T249" i="36" s="1"/>
  <c r="P249" i="36"/>
  <c r="Q249" i="36"/>
  <c r="X249" i="36"/>
  <c r="AC249" i="36"/>
  <c r="AD249" i="36" s="1"/>
  <c r="AL249" i="36"/>
  <c r="B250" i="36"/>
  <c r="C250" i="36"/>
  <c r="H250" i="36"/>
  <c r="P250" i="36"/>
  <c r="Q250" i="36"/>
  <c r="R250" i="36"/>
  <c r="AC250" i="36"/>
  <c r="B251" i="36"/>
  <c r="C251" i="36"/>
  <c r="H251" i="36"/>
  <c r="N251" i="36"/>
  <c r="Q251" i="36"/>
  <c r="R251" i="36" s="1"/>
  <c r="X251" i="36"/>
  <c r="AB251" i="36"/>
  <c r="AC251" i="36"/>
  <c r="AI251" i="36" s="1"/>
  <c r="AJ251" i="36" s="1"/>
  <c r="B252" i="36"/>
  <c r="C252" i="36"/>
  <c r="X252" i="36" s="1"/>
  <c r="L252" i="36"/>
  <c r="N252" i="36"/>
  <c r="P252" i="36"/>
  <c r="Q252" i="36"/>
  <c r="T252" i="36"/>
  <c r="V252" i="36"/>
  <c r="AC252" i="36"/>
  <c r="AI252" i="36"/>
  <c r="AL252" i="36"/>
  <c r="B253" i="36"/>
  <c r="F253" i="36" s="1"/>
  <c r="C253" i="36"/>
  <c r="AB253" i="36" s="1"/>
  <c r="Q253" i="36"/>
  <c r="AI253" i="36" s="1"/>
  <c r="AJ253" i="36" s="1"/>
  <c r="T253" i="36"/>
  <c r="V253" i="36"/>
  <c r="X253" i="36"/>
  <c r="Z253" i="36"/>
  <c r="AC253" i="36"/>
  <c r="AD253" i="36" s="1"/>
  <c r="AH253" i="36"/>
  <c r="B254" i="36"/>
  <c r="C254" i="36"/>
  <c r="X254" i="36" s="1"/>
  <c r="Q254" i="36"/>
  <c r="T254" i="36"/>
  <c r="V254" i="36"/>
  <c r="AB254" i="36"/>
  <c r="AC254" i="36"/>
  <c r="AD254" i="36" s="1"/>
  <c r="B255" i="36"/>
  <c r="L255" i="36" s="1"/>
  <c r="C255" i="36"/>
  <c r="H255" i="36"/>
  <c r="J255" i="36"/>
  <c r="N255" i="36"/>
  <c r="P255" i="36"/>
  <c r="Q255" i="36"/>
  <c r="R255" i="36" s="1"/>
  <c r="AC255" i="36"/>
  <c r="AD255" i="36"/>
  <c r="AL255" i="36"/>
  <c r="B256" i="36"/>
  <c r="R256" i="36" s="1"/>
  <c r="C256" i="36"/>
  <c r="X256" i="36" s="1"/>
  <c r="Q256" i="36"/>
  <c r="AC256" i="36"/>
  <c r="B257" i="36"/>
  <c r="N257" i="36" s="1"/>
  <c r="C257" i="36"/>
  <c r="Q257" i="36"/>
  <c r="AI257" i="36" s="1"/>
  <c r="T257" i="36"/>
  <c r="AB257" i="36"/>
  <c r="AC257" i="36"/>
  <c r="B258" i="36"/>
  <c r="H258" i="36"/>
  <c r="Q258" i="36"/>
  <c r="R258" i="36"/>
  <c r="T258" i="36"/>
  <c r="V258" i="36"/>
  <c r="X258" i="36"/>
  <c r="Z258" i="36"/>
  <c r="AB258" i="36"/>
  <c r="AC258" i="36"/>
  <c r="AD258" i="36" s="1"/>
  <c r="AI258" i="36"/>
  <c r="AJ258" i="36"/>
  <c r="B259" i="36"/>
  <c r="F259" i="36" s="1"/>
  <c r="C259" i="36"/>
  <c r="Q259" i="36"/>
  <c r="AI259" i="36" s="1"/>
  <c r="Z259" i="36"/>
  <c r="AB259" i="36"/>
  <c r="AC259" i="36"/>
  <c r="AD259" i="36" s="1"/>
  <c r="B260" i="36"/>
  <c r="H260" i="36" s="1"/>
  <c r="C260" i="36"/>
  <c r="Q260" i="36"/>
  <c r="R260" i="36" s="1"/>
  <c r="AC260" i="36"/>
  <c r="B261" i="36"/>
  <c r="N261" i="36" s="1"/>
  <c r="C261" i="36"/>
  <c r="H261" i="36"/>
  <c r="J261" i="36"/>
  <c r="L261" i="36"/>
  <c r="P261" i="36"/>
  <c r="Q261" i="36"/>
  <c r="R261" i="36" s="1"/>
  <c r="X261" i="36"/>
  <c r="AC261" i="36"/>
  <c r="AD261" i="36" s="1"/>
  <c r="B262" i="36"/>
  <c r="N262" i="36" s="1"/>
  <c r="C262" i="36"/>
  <c r="J262" i="36"/>
  <c r="P262" i="36"/>
  <c r="Q262" i="36"/>
  <c r="R262" i="36" s="1"/>
  <c r="AC262" i="36"/>
  <c r="AH262" i="36"/>
  <c r="B263" i="36"/>
  <c r="R263" i="36" s="1"/>
  <c r="C263" i="36"/>
  <c r="F263" i="36"/>
  <c r="H263" i="36"/>
  <c r="Q263" i="36"/>
  <c r="T263" i="36"/>
  <c r="AC263" i="36"/>
  <c r="AD263" i="36" s="1"/>
  <c r="B264" i="36"/>
  <c r="P264" i="36" s="1"/>
  <c r="C264" i="36"/>
  <c r="AB264" i="36" s="1"/>
  <c r="Q264" i="36"/>
  <c r="AC264" i="36"/>
  <c r="B265" i="36"/>
  <c r="F265" i="36" s="1"/>
  <c r="C265" i="36"/>
  <c r="Q265" i="36"/>
  <c r="Z265" i="36"/>
  <c r="AC265" i="36"/>
  <c r="AD265" i="36"/>
  <c r="B266" i="36"/>
  <c r="C266" i="36"/>
  <c r="X266" i="36" s="1"/>
  <c r="F266" i="36"/>
  <c r="Q266" i="36"/>
  <c r="AC266" i="36"/>
  <c r="AD266" i="36" s="1"/>
  <c r="AH266" i="36"/>
  <c r="AI266" i="36"/>
  <c r="B267" i="36"/>
  <c r="C267" i="36"/>
  <c r="AB267" i="36" s="1"/>
  <c r="F267" i="36"/>
  <c r="H267" i="36"/>
  <c r="P267" i="36"/>
  <c r="Q267" i="36"/>
  <c r="AI267" i="36" s="1"/>
  <c r="R267" i="36"/>
  <c r="AC267" i="36"/>
  <c r="AD267" i="36" s="1"/>
  <c r="B268" i="36"/>
  <c r="H268" i="36" s="1"/>
  <c r="C268" i="36"/>
  <c r="J268" i="36"/>
  <c r="Q268" i="36"/>
  <c r="AI268" i="36" s="1"/>
  <c r="AC268" i="36"/>
  <c r="B269" i="36"/>
  <c r="N269" i="36" s="1"/>
  <c r="C269" i="36"/>
  <c r="H269" i="36"/>
  <c r="P269" i="36"/>
  <c r="Q269" i="36"/>
  <c r="R269" i="36" s="1"/>
  <c r="AC269" i="36"/>
  <c r="B270" i="36"/>
  <c r="AH270" i="36" s="1"/>
  <c r="C270" i="36"/>
  <c r="J270" i="36"/>
  <c r="N270" i="36"/>
  <c r="Q270" i="36"/>
  <c r="T270" i="36"/>
  <c r="V270" i="36"/>
  <c r="AC270" i="36"/>
  <c r="AI270" i="36" s="1"/>
  <c r="AJ270" i="36" s="1"/>
  <c r="B271" i="36"/>
  <c r="H271" i="36" s="1"/>
  <c r="C271" i="36"/>
  <c r="T271" i="36" s="1"/>
  <c r="Q271" i="36"/>
  <c r="R271" i="36" s="1"/>
  <c r="AC271" i="36"/>
  <c r="AD271" i="36" s="1"/>
  <c r="E272" i="36"/>
  <c r="Z256" i="36" l="1"/>
  <c r="H254" i="36"/>
  <c r="J254" i="36"/>
  <c r="AL254" i="36"/>
  <c r="L254" i="36"/>
  <c r="Z270" i="36"/>
  <c r="X270" i="36"/>
  <c r="AB270" i="36"/>
  <c r="J269" i="36"/>
  <c r="V268" i="36"/>
  <c r="AF268" i="36"/>
  <c r="AB266" i="36"/>
  <c r="L266" i="36"/>
  <c r="H266" i="36"/>
  <c r="N266" i="36"/>
  <c r="X263" i="36"/>
  <c r="AF263" i="36"/>
  <c r="R259" i="36"/>
  <c r="R257" i="36"/>
  <c r="V256" i="36"/>
  <c r="T255" i="36"/>
  <c r="V255" i="36"/>
  <c r="AL253" i="36"/>
  <c r="AI250" i="36"/>
  <c r="AJ250" i="36" s="1"/>
  <c r="H241" i="36"/>
  <c r="AF241" i="36"/>
  <c r="F241" i="36"/>
  <c r="L241" i="36"/>
  <c r="T240" i="36"/>
  <c r="V240" i="36"/>
  <c r="AB239" i="36"/>
  <c r="V239" i="36"/>
  <c r="Z239" i="36"/>
  <c r="X237" i="36"/>
  <c r="Z237" i="36"/>
  <c r="AF235" i="36"/>
  <c r="V235" i="36"/>
  <c r="J230" i="36"/>
  <c r="AH230" i="36"/>
  <c r="AJ230" i="36"/>
  <c r="H222" i="36"/>
  <c r="J222" i="36"/>
  <c r="L222" i="36"/>
  <c r="N222" i="36"/>
  <c r="AH222" i="36"/>
  <c r="P222" i="36"/>
  <c r="AL222" i="36"/>
  <c r="AD159" i="36"/>
  <c r="R119" i="36"/>
  <c r="AI119" i="36"/>
  <c r="AD264" i="36"/>
  <c r="AF270" i="36"/>
  <c r="F270" i="36"/>
  <c r="H270" i="36"/>
  <c r="R249" i="36"/>
  <c r="N239" i="36"/>
  <c r="F239" i="36"/>
  <c r="J239" i="36"/>
  <c r="L239" i="36"/>
  <c r="P239" i="36"/>
  <c r="AH239" i="36"/>
  <c r="F237" i="36"/>
  <c r="J237" i="36"/>
  <c r="L237" i="36"/>
  <c r="AH237" i="36"/>
  <c r="N237" i="36"/>
  <c r="R224" i="36"/>
  <c r="AI224" i="36"/>
  <c r="T209" i="36"/>
  <c r="V209" i="36"/>
  <c r="X209" i="36"/>
  <c r="AB209" i="36"/>
  <c r="AI188" i="36"/>
  <c r="R188" i="36"/>
  <c r="AB143" i="36"/>
  <c r="X143" i="36"/>
  <c r="Z143" i="36"/>
  <c r="R71" i="36"/>
  <c r="AI71" i="36"/>
  <c r="AJ71" i="36" s="1"/>
  <c r="Q91" i="36"/>
  <c r="H57" i="36"/>
  <c r="J57" i="36"/>
  <c r="P57" i="36"/>
  <c r="AH57" i="36"/>
  <c r="V21" i="36"/>
  <c r="AH8" i="36"/>
  <c r="AH29" i="36" s="1"/>
  <c r="AG29" i="36"/>
  <c r="T264" i="36"/>
  <c r="Z262" i="36"/>
  <c r="X262" i="36"/>
  <c r="AB262" i="36"/>
  <c r="V260" i="36"/>
  <c r="AF260" i="36"/>
  <c r="P259" i="36"/>
  <c r="N258" i="36"/>
  <c r="J258" i="36"/>
  <c r="P258" i="36"/>
  <c r="V257" i="36"/>
  <c r="X257" i="36"/>
  <c r="Z257" i="36"/>
  <c r="R254" i="36"/>
  <c r="N253" i="36"/>
  <c r="H253" i="36"/>
  <c r="J253" i="36"/>
  <c r="P253" i="36"/>
  <c r="L236" i="36"/>
  <c r="H236" i="36"/>
  <c r="AF236" i="36"/>
  <c r="J236" i="36"/>
  <c r="AH236" i="36"/>
  <c r="N236" i="36"/>
  <c r="J233" i="36"/>
  <c r="F233" i="36"/>
  <c r="L233" i="36"/>
  <c r="AF230" i="36"/>
  <c r="T206" i="36"/>
  <c r="V206" i="36"/>
  <c r="X206" i="36"/>
  <c r="Z206" i="36"/>
  <c r="Z158" i="36"/>
  <c r="X158" i="36"/>
  <c r="AB158" i="36"/>
  <c r="AF158" i="36"/>
  <c r="T158" i="36"/>
  <c r="Z131" i="36"/>
  <c r="X131" i="36"/>
  <c r="AB131" i="36"/>
  <c r="AF131" i="36"/>
  <c r="T131" i="36"/>
  <c r="AD107" i="36"/>
  <c r="AF107" i="36"/>
  <c r="AI107" i="36"/>
  <c r="AJ107" i="36" s="1"/>
  <c r="H68" i="36"/>
  <c r="L68" i="36"/>
  <c r="AJ68" i="36"/>
  <c r="V50" i="36"/>
  <c r="AB50" i="36"/>
  <c r="AF50" i="36"/>
  <c r="T50" i="36"/>
  <c r="N20" i="36"/>
  <c r="F20" i="36"/>
  <c r="AH20" i="36"/>
  <c r="J20" i="36"/>
  <c r="Q6" i="36"/>
  <c r="J6" i="36"/>
  <c r="L256" i="36"/>
  <c r="P256" i="36"/>
  <c r="AH256" i="36"/>
  <c r="AI260" i="36"/>
  <c r="AJ260" i="36" s="1"/>
  <c r="P271" i="36"/>
  <c r="AB269" i="36"/>
  <c r="V269" i="36"/>
  <c r="V266" i="36"/>
  <c r="AI262" i="36"/>
  <c r="AJ262" i="36" s="1"/>
  <c r="H259" i="36"/>
  <c r="AI254" i="36"/>
  <c r="AJ254" i="36" s="1"/>
  <c r="X250" i="36"/>
  <c r="T250" i="36"/>
  <c r="AD209" i="36"/>
  <c r="R204" i="36"/>
  <c r="AB159" i="36"/>
  <c r="T159" i="36"/>
  <c r="V159" i="36"/>
  <c r="X159" i="36"/>
  <c r="T144" i="36"/>
  <c r="Z144" i="36"/>
  <c r="AB144" i="36"/>
  <c r="AI138" i="36"/>
  <c r="P132" i="36"/>
  <c r="J132" i="36"/>
  <c r="L132" i="36"/>
  <c r="N132" i="36"/>
  <c r="AL132" i="36"/>
  <c r="J90" i="36"/>
  <c r="F90" i="36"/>
  <c r="AL90" i="36"/>
  <c r="H90" i="36"/>
  <c r="L90" i="36"/>
  <c r="R90" i="36"/>
  <c r="T51" i="36"/>
  <c r="V51" i="36"/>
  <c r="X51" i="36"/>
  <c r="Z51" i="36"/>
  <c r="AB51" i="36"/>
  <c r="AL20" i="36"/>
  <c r="X271" i="36"/>
  <c r="AF271" i="36"/>
  <c r="J263" i="36"/>
  <c r="L263" i="36"/>
  <c r="AH263" i="36"/>
  <c r="F240" i="36"/>
  <c r="N240" i="36"/>
  <c r="R264" i="36"/>
  <c r="AF262" i="36"/>
  <c r="F262" i="36"/>
  <c r="H262" i="36"/>
  <c r="AB249" i="36"/>
  <c r="V249" i="36"/>
  <c r="AD269" i="36"/>
  <c r="J267" i="36"/>
  <c r="L267" i="36"/>
  <c r="N267" i="36"/>
  <c r="AH267" i="36"/>
  <c r="T266" i="36"/>
  <c r="AI265" i="36"/>
  <c r="AJ265" i="36" s="1"/>
  <c r="L264" i="36"/>
  <c r="P263" i="36"/>
  <c r="V262" i="36"/>
  <c r="AD257" i="36"/>
  <c r="AL256" i="36"/>
  <c r="H256" i="36"/>
  <c r="AH254" i="36"/>
  <c r="N254" i="36"/>
  <c r="T251" i="36"/>
  <c r="V251" i="36"/>
  <c r="F250" i="36"/>
  <c r="J250" i="36"/>
  <c r="AH250" i="36"/>
  <c r="L250" i="36"/>
  <c r="N250" i="36"/>
  <c r="AL250" i="36"/>
  <c r="R237" i="36"/>
  <c r="AB225" i="36"/>
  <c r="V225" i="36"/>
  <c r="X225" i="36"/>
  <c r="Z225" i="36"/>
  <c r="Z209" i="36"/>
  <c r="AD208" i="36"/>
  <c r="AF208" i="36"/>
  <c r="T194" i="36"/>
  <c r="Z194" i="36"/>
  <c r="R191" i="36"/>
  <c r="AI191" i="36"/>
  <c r="AJ191" i="36" s="1"/>
  <c r="AF169" i="36"/>
  <c r="AD169" i="36"/>
  <c r="R148" i="36"/>
  <c r="T129" i="36"/>
  <c r="V129" i="36"/>
  <c r="X129" i="36"/>
  <c r="Z129" i="36"/>
  <c r="AB120" i="36"/>
  <c r="X120" i="36"/>
  <c r="Z120" i="36"/>
  <c r="R98" i="36"/>
  <c r="AI98" i="36"/>
  <c r="AJ98" i="36" s="1"/>
  <c r="J86" i="36"/>
  <c r="F86" i="36"/>
  <c r="AF86" i="36"/>
  <c r="H86" i="36"/>
  <c r="AH86" i="36"/>
  <c r="L86" i="36"/>
  <c r="AL86" i="36"/>
  <c r="R86" i="36"/>
  <c r="AB83" i="36"/>
  <c r="V83" i="36"/>
  <c r="X83" i="36"/>
  <c r="Z83" i="36"/>
  <c r="J82" i="36"/>
  <c r="F82" i="36"/>
  <c r="H82" i="36"/>
  <c r="AF82" i="36"/>
  <c r="L82" i="36"/>
  <c r="AH82" i="36"/>
  <c r="R82" i="36"/>
  <c r="AL82" i="36"/>
  <c r="AD53" i="36"/>
  <c r="AI53" i="36"/>
  <c r="AI52" i="36"/>
  <c r="AJ52" i="36" s="1"/>
  <c r="R52" i="36"/>
  <c r="Q24" i="36"/>
  <c r="J271" i="36"/>
  <c r="L271" i="36"/>
  <c r="AH271" i="36"/>
  <c r="Z266" i="36"/>
  <c r="T256" i="36"/>
  <c r="N271" i="36"/>
  <c r="AI269" i="36"/>
  <c r="AJ269" i="36" s="1"/>
  <c r="T267" i="36"/>
  <c r="AF267" i="36"/>
  <c r="AF257" i="36"/>
  <c r="P254" i="36"/>
  <c r="R270" i="36"/>
  <c r="F271" i="36"/>
  <c r="P270" i="36"/>
  <c r="X269" i="36"/>
  <c r="R268" i="36"/>
  <c r="Z267" i="36"/>
  <c r="R266" i="36"/>
  <c r="T265" i="36"/>
  <c r="V265" i="36"/>
  <c r="X265" i="36"/>
  <c r="J264" i="36"/>
  <c r="N263" i="36"/>
  <c r="T262" i="36"/>
  <c r="AI261" i="36"/>
  <c r="AJ261" i="36" s="1"/>
  <c r="AB261" i="36"/>
  <c r="V261" i="36"/>
  <c r="T259" i="36"/>
  <c r="AF259" i="36"/>
  <c r="AD256" i="36"/>
  <c r="F256" i="36"/>
  <c r="AF254" i="36"/>
  <c r="F254" i="36"/>
  <c r="F252" i="36"/>
  <c r="H252" i="36"/>
  <c r="AH252" i="36"/>
  <c r="J251" i="36"/>
  <c r="L251" i="36"/>
  <c r="AL251" i="36"/>
  <c r="R235" i="36"/>
  <c r="Z233" i="36"/>
  <c r="R230" i="36"/>
  <c r="AI227" i="36"/>
  <c r="F226" i="36"/>
  <c r="H226" i="36"/>
  <c r="AH226" i="36"/>
  <c r="J226" i="36"/>
  <c r="AL226" i="36"/>
  <c r="L226" i="36"/>
  <c r="N225" i="36"/>
  <c r="F225" i="36"/>
  <c r="H225" i="36"/>
  <c r="J225" i="36"/>
  <c r="L225" i="36"/>
  <c r="P225" i="36"/>
  <c r="AH225" i="36"/>
  <c r="AB221" i="36"/>
  <c r="Z221" i="36"/>
  <c r="H203" i="36"/>
  <c r="R203" i="36"/>
  <c r="AH203" i="36"/>
  <c r="AI195" i="36"/>
  <c r="R195" i="36"/>
  <c r="AI192" i="36"/>
  <c r="AB174" i="36"/>
  <c r="T174" i="36"/>
  <c r="V174" i="36"/>
  <c r="R142" i="36"/>
  <c r="AI142" i="36"/>
  <c r="J138" i="36"/>
  <c r="AF138" i="36"/>
  <c r="F138" i="36"/>
  <c r="AH138" i="36"/>
  <c r="H138" i="36"/>
  <c r="L138" i="36"/>
  <c r="AL138" i="36"/>
  <c r="P138" i="36"/>
  <c r="F100" i="36"/>
  <c r="N100" i="36"/>
  <c r="P100" i="36"/>
  <c r="AH100" i="36"/>
  <c r="F88" i="36"/>
  <c r="H88" i="36"/>
  <c r="J88" i="36"/>
  <c r="L88" i="36"/>
  <c r="AH88" i="36"/>
  <c r="N88" i="36"/>
  <c r="AL88" i="36"/>
  <c r="P88" i="36"/>
  <c r="N79" i="36"/>
  <c r="AL79" i="36"/>
  <c r="F79" i="36"/>
  <c r="H79" i="36"/>
  <c r="J79" i="36"/>
  <c r="L79" i="36"/>
  <c r="P79" i="36"/>
  <c r="AH79" i="36"/>
  <c r="AL68" i="36"/>
  <c r="X18" i="36"/>
  <c r="V18" i="36"/>
  <c r="V264" i="36"/>
  <c r="X264" i="36"/>
  <c r="Z264" i="36"/>
  <c r="J259" i="36"/>
  <c r="L259" i="36"/>
  <c r="N259" i="36"/>
  <c r="AH259" i="36"/>
  <c r="AB256" i="36"/>
  <c r="R236" i="36"/>
  <c r="T169" i="36"/>
  <c r="V169" i="36"/>
  <c r="Z169" i="36"/>
  <c r="F148" i="36"/>
  <c r="H148" i="36"/>
  <c r="J148" i="36"/>
  <c r="L148" i="36"/>
  <c r="AH148" i="36"/>
  <c r="N148" i="36"/>
  <c r="AL148" i="36"/>
  <c r="P148" i="36"/>
  <c r="V89" i="36"/>
  <c r="AD89" i="36"/>
  <c r="AF89" i="36"/>
  <c r="R41" i="36"/>
  <c r="AI41" i="36"/>
  <c r="AH25" i="36"/>
  <c r="T230" i="36"/>
  <c r="X230" i="36"/>
  <c r="T222" i="36"/>
  <c r="AB222" i="36"/>
  <c r="AF222" i="36"/>
  <c r="L204" i="36"/>
  <c r="AJ204" i="36"/>
  <c r="F204" i="36"/>
  <c r="H204" i="36"/>
  <c r="J204" i="36"/>
  <c r="N204" i="36"/>
  <c r="AH204" i="36"/>
  <c r="AD199" i="36"/>
  <c r="AF199" i="36"/>
  <c r="AD193" i="36"/>
  <c r="AI193" i="36"/>
  <c r="AJ193" i="36" s="1"/>
  <c r="N147" i="36"/>
  <c r="F147" i="36"/>
  <c r="H147" i="36"/>
  <c r="J147" i="36"/>
  <c r="L147" i="36"/>
  <c r="AH147" i="36"/>
  <c r="P147" i="36"/>
  <c r="AL147" i="36"/>
  <c r="R38" i="36"/>
  <c r="AI38" i="36"/>
  <c r="N24" i="36"/>
  <c r="F24" i="36"/>
  <c r="AH24" i="36"/>
  <c r="J24" i="36"/>
  <c r="R196" i="36"/>
  <c r="R192" i="36"/>
  <c r="AH190" i="36"/>
  <c r="AD188" i="36"/>
  <c r="AL180" i="36"/>
  <c r="R178" i="36"/>
  <c r="AD172" i="36"/>
  <c r="J167" i="36"/>
  <c r="X166" i="36"/>
  <c r="AB160" i="36"/>
  <c r="R143" i="36"/>
  <c r="V139" i="36"/>
  <c r="R138" i="36"/>
  <c r="AF129" i="36"/>
  <c r="Z128" i="36"/>
  <c r="R120" i="36"/>
  <c r="AH115" i="36"/>
  <c r="AB113" i="36"/>
  <c r="Q20" i="36"/>
  <c r="Q13" i="36"/>
  <c r="AH11" i="36"/>
  <c r="AJ147" i="36"/>
  <c r="AF133" i="36"/>
  <c r="AI70" i="36"/>
  <c r="AJ70" i="36" s="1"/>
  <c r="AC21" i="36"/>
  <c r="AD21" i="36" s="1"/>
  <c r="AI256" i="36"/>
  <c r="AJ256" i="36" s="1"/>
  <c r="Z254" i="36"/>
  <c r="AF253" i="36"/>
  <c r="AH249" i="36"/>
  <c r="L249" i="36"/>
  <c r="P232" i="36"/>
  <c r="F231" i="36"/>
  <c r="AH229" i="36"/>
  <c r="H229" i="36"/>
  <c r="J228" i="36"/>
  <c r="F224" i="36"/>
  <c r="L220" i="36"/>
  <c r="V208" i="36"/>
  <c r="F208" i="36"/>
  <c r="AD205" i="36"/>
  <c r="L205" i="36"/>
  <c r="AD204" i="36"/>
  <c r="AD203" i="36"/>
  <c r="V201" i="36"/>
  <c r="AI199" i="36"/>
  <c r="X198" i="36"/>
  <c r="AF197" i="36"/>
  <c r="R197" i="36"/>
  <c r="L196" i="36"/>
  <c r="F193" i="36"/>
  <c r="AB191" i="36"/>
  <c r="J191" i="36"/>
  <c r="AH189" i="36"/>
  <c r="J189" i="36"/>
  <c r="AB188" i="36"/>
  <c r="AL179" i="36"/>
  <c r="P179" i="36"/>
  <c r="AL178" i="36"/>
  <c r="H178" i="36"/>
  <c r="Z177" i="36"/>
  <c r="H177" i="36"/>
  <c r="V175" i="36"/>
  <c r="H175" i="36"/>
  <c r="AH173" i="36"/>
  <c r="L173" i="36"/>
  <c r="AB172" i="36"/>
  <c r="AD168" i="36"/>
  <c r="T166" i="36"/>
  <c r="F165" i="36"/>
  <c r="T164" i="36"/>
  <c r="Z163" i="36"/>
  <c r="AI162" i="36"/>
  <c r="AJ162" i="36" s="1"/>
  <c r="X160" i="36"/>
  <c r="AH158" i="36"/>
  <c r="AF150" i="36"/>
  <c r="AH146" i="36"/>
  <c r="F146" i="36"/>
  <c r="AL144" i="36"/>
  <c r="N144" i="36"/>
  <c r="P143" i="36"/>
  <c r="H142" i="36"/>
  <c r="P140" i="36"/>
  <c r="AJ136" i="36"/>
  <c r="V136" i="36"/>
  <c r="T135" i="36"/>
  <c r="AD134" i="36"/>
  <c r="X133" i="36"/>
  <c r="R132" i="36"/>
  <c r="V128" i="36"/>
  <c r="P120" i="36"/>
  <c r="H119" i="36"/>
  <c r="F117" i="36"/>
  <c r="N116" i="36"/>
  <c r="AD115" i="36"/>
  <c r="P115" i="36"/>
  <c r="AL114" i="36"/>
  <c r="X114" i="36"/>
  <c r="F114" i="36"/>
  <c r="T113" i="36"/>
  <c r="J102" i="36"/>
  <c r="L99" i="36"/>
  <c r="AB98" i="36"/>
  <c r="H98" i="36"/>
  <c r="J84" i="36"/>
  <c r="AH83" i="36"/>
  <c r="P83" i="36"/>
  <c r="AB80" i="36"/>
  <c r="H80" i="36"/>
  <c r="AD79" i="36"/>
  <c r="AH78" i="36"/>
  <c r="L78" i="36"/>
  <c r="L76" i="36"/>
  <c r="F75" i="36"/>
  <c r="F74" i="36"/>
  <c r="V73" i="36"/>
  <c r="L72" i="36"/>
  <c r="AB71" i="36"/>
  <c r="H71" i="36"/>
  <c r="J70" i="36"/>
  <c r="Z69" i="36"/>
  <c r="J69" i="36"/>
  <c r="V59" i="36"/>
  <c r="AL58" i="36"/>
  <c r="AD54" i="36"/>
  <c r="X53" i="36"/>
  <c r="AL52" i="36"/>
  <c r="J52" i="36"/>
  <c r="AH50" i="36"/>
  <c r="AI50" i="36"/>
  <c r="AJ50" i="36" s="1"/>
  <c r="AI49" i="36"/>
  <c r="AJ49" i="36" s="1"/>
  <c r="R49" i="36"/>
  <c r="T47" i="36"/>
  <c r="N46" i="36"/>
  <c r="J44" i="36"/>
  <c r="AI40" i="36"/>
  <c r="Z37" i="36"/>
  <c r="H37" i="36"/>
  <c r="Z27" i="36"/>
  <c r="Q22" i="36"/>
  <c r="AB21" i="36"/>
  <c r="AB18" i="36"/>
  <c r="T17" i="36"/>
  <c r="AH17" i="36"/>
  <c r="AC12" i="36"/>
  <c r="AD12" i="36" s="1"/>
  <c r="L11" i="36"/>
  <c r="AC10" i="36"/>
  <c r="N10" i="36"/>
  <c r="Q9" i="36"/>
  <c r="AD252" i="36"/>
  <c r="H249" i="36"/>
  <c r="N232" i="36"/>
  <c r="F229" i="36"/>
  <c r="H228" i="36"/>
  <c r="AH224" i="36"/>
  <c r="AF224" i="36"/>
  <c r="AL220" i="36"/>
  <c r="H220" i="36"/>
  <c r="AI207" i="36"/>
  <c r="J205" i="36"/>
  <c r="AB204" i="36"/>
  <c r="T201" i="36"/>
  <c r="AI200" i="36"/>
  <c r="AJ200" i="36" s="1"/>
  <c r="F199" i="36"/>
  <c r="V198" i="36"/>
  <c r="N197" i="36"/>
  <c r="AH196" i="36"/>
  <c r="H196" i="36"/>
  <c r="AL193" i="36"/>
  <c r="Z191" i="36"/>
  <c r="H191" i="36"/>
  <c r="V190" i="36"/>
  <c r="H189" i="36"/>
  <c r="Z188" i="36"/>
  <c r="X180" i="36"/>
  <c r="AH179" i="36"/>
  <c r="N179" i="36"/>
  <c r="F178" i="36"/>
  <c r="AI175" i="36"/>
  <c r="AJ175" i="36" s="1"/>
  <c r="F175" i="36"/>
  <c r="H173" i="36"/>
  <c r="Z172" i="36"/>
  <c r="AI166" i="36"/>
  <c r="AJ166" i="36" s="1"/>
  <c r="AF165" i="36"/>
  <c r="X163" i="36"/>
  <c r="AH162" i="36"/>
  <c r="V160" i="36"/>
  <c r="AL159" i="36"/>
  <c r="N158" i="36"/>
  <c r="AD148" i="36"/>
  <c r="AD147" i="36"/>
  <c r="AF146" i="36"/>
  <c r="AH144" i="36"/>
  <c r="L144" i="36"/>
  <c r="AH143" i="36"/>
  <c r="L143" i="36"/>
  <c r="AH142" i="36"/>
  <c r="F142" i="36"/>
  <c r="AL140" i="36"/>
  <c r="N140" i="36"/>
  <c r="T136" i="36"/>
  <c r="AH135" i="36"/>
  <c r="R135" i="36"/>
  <c r="V133" i="36"/>
  <c r="N131" i="36"/>
  <c r="AI128" i="36"/>
  <c r="AJ128" i="36" s="1"/>
  <c r="T128" i="36"/>
  <c r="AH120" i="36"/>
  <c r="L120" i="36"/>
  <c r="AH119" i="36"/>
  <c r="F119" i="36"/>
  <c r="J116" i="36"/>
  <c r="AB115" i="36"/>
  <c r="N115" i="36"/>
  <c r="AJ114" i="36"/>
  <c r="AB102" i="36"/>
  <c r="H102" i="36"/>
  <c r="X101" i="36"/>
  <c r="AB99" i="36"/>
  <c r="X98" i="36"/>
  <c r="F98" i="36"/>
  <c r="AH87" i="36"/>
  <c r="P87" i="36"/>
  <c r="AB84" i="36"/>
  <c r="AD83" i="36"/>
  <c r="L83" i="36"/>
  <c r="R81" i="36"/>
  <c r="Z80" i="36"/>
  <c r="F80" i="36"/>
  <c r="Z79" i="36"/>
  <c r="AF78" i="36"/>
  <c r="H78" i="36"/>
  <c r="X71" i="36"/>
  <c r="F71" i="36"/>
  <c r="F70" i="36"/>
  <c r="X69" i="36"/>
  <c r="H69" i="36"/>
  <c r="AI58" i="36"/>
  <c r="AJ58" i="36" s="1"/>
  <c r="V53" i="36"/>
  <c r="AH52" i="36"/>
  <c r="F52" i="36"/>
  <c r="N50" i="36"/>
  <c r="J49" i="36"/>
  <c r="L46" i="36"/>
  <c r="L40" i="36"/>
  <c r="V37" i="36"/>
  <c r="F37" i="36"/>
  <c r="X28" i="36"/>
  <c r="X26" i="36"/>
  <c r="Z21" i="36"/>
  <c r="Z18" i="36"/>
  <c r="H9" i="36"/>
  <c r="AC6" i="36"/>
  <c r="AF249" i="36"/>
  <c r="F249" i="36"/>
  <c r="AD241" i="36"/>
  <c r="AI235" i="36"/>
  <c r="F228" i="36"/>
  <c r="F220" i="36"/>
  <c r="AI208" i="36"/>
  <c r="AJ208" i="36" s="1"/>
  <c r="F207" i="36"/>
  <c r="X204" i="36"/>
  <c r="T203" i="36"/>
  <c r="AL201" i="36"/>
  <c r="R201" i="36"/>
  <c r="AH199" i="36"/>
  <c r="L197" i="36"/>
  <c r="AF196" i="36"/>
  <c r="F196" i="36"/>
  <c r="X191" i="36"/>
  <c r="T190" i="36"/>
  <c r="AB189" i="36"/>
  <c r="X188" i="36"/>
  <c r="V180" i="36"/>
  <c r="L179" i="36"/>
  <c r="AH178" i="36"/>
  <c r="AH175" i="36"/>
  <c r="AB173" i="36"/>
  <c r="AL169" i="36"/>
  <c r="P169" i="36"/>
  <c r="AL167" i="36"/>
  <c r="V163" i="36"/>
  <c r="AF162" i="36"/>
  <c r="N162" i="36"/>
  <c r="N159" i="36"/>
  <c r="J158" i="36"/>
  <c r="AD149" i="36"/>
  <c r="AD144" i="36"/>
  <c r="J144" i="36"/>
  <c r="AD143" i="36"/>
  <c r="J143" i="36"/>
  <c r="AF142" i="36"/>
  <c r="AH140" i="36"/>
  <c r="L140" i="36"/>
  <c r="AH136" i="36"/>
  <c r="R136" i="36"/>
  <c r="AF135" i="36"/>
  <c r="N135" i="36"/>
  <c r="J131" i="36"/>
  <c r="R129" i="36"/>
  <c r="AD120" i="36"/>
  <c r="J120" i="36"/>
  <c r="AF119" i="36"/>
  <c r="Z115" i="36"/>
  <c r="L115" i="36"/>
  <c r="AI114" i="36"/>
  <c r="AD112" i="36"/>
  <c r="AI106" i="36"/>
  <c r="AJ106" i="36" s="1"/>
  <c r="X102" i="36"/>
  <c r="F102" i="36"/>
  <c r="T101" i="36"/>
  <c r="L87" i="36"/>
  <c r="Z84" i="36"/>
  <c r="J83" i="36"/>
  <c r="F78" i="36"/>
  <c r="AH58" i="36"/>
  <c r="N58" i="36"/>
  <c r="AJ53" i="36"/>
  <c r="AF52" i="36"/>
  <c r="L50" i="36"/>
  <c r="H49" i="36"/>
  <c r="R48" i="36"/>
  <c r="J46" i="36"/>
  <c r="AH42" i="36"/>
  <c r="P42" i="36"/>
  <c r="AD41" i="36"/>
  <c r="AL37" i="36"/>
  <c r="X27" i="36"/>
  <c r="J27" i="36"/>
  <c r="AL26" i="36"/>
  <c r="F23" i="36"/>
  <c r="X22" i="36"/>
  <c r="AB17" i="36"/>
  <c r="V16" i="36"/>
  <c r="AB12" i="36"/>
  <c r="J11" i="36"/>
  <c r="AH10" i="36"/>
  <c r="AC8" i="36"/>
  <c r="AI8" i="36" s="1"/>
  <c r="AJ8" i="36" s="1"/>
  <c r="J7" i="36"/>
  <c r="AI230" i="36"/>
  <c r="AD221" i="36"/>
  <c r="N201" i="36"/>
  <c r="J197" i="36"/>
  <c r="R190" i="36"/>
  <c r="T188" i="36"/>
  <c r="AB179" i="36"/>
  <c r="J179" i="36"/>
  <c r="AH169" i="36"/>
  <c r="L169" i="36"/>
  <c r="AF167" i="36"/>
  <c r="P167" i="36"/>
  <c r="J162" i="36"/>
  <c r="L159" i="36"/>
  <c r="H158" i="36"/>
  <c r="AD145" i="36"/>
  <c r="H144" i="36"/>
  <c r="H143" i="36"/>
  <c r="AD140" i="36"/>
  <c r="J140" i="36"/>
  <c r="AD139" i="36"/>
  <c r="N136" i="36"/>
  <c r="AD135" i="36"/>
  <c r="J135" i="36"/>
  <c r="R133" i="36"/>
  <c r="H131" i="36"/>
  <c r="P129" i="36"/>
  <c r="H120" i="36"/>
  <c r="X115" i="36"/>
  <c r="J115" i="36"/>
  <c r="X112" i="36"/>
  <c r="R105" i="36"/>
  <c r="P89" i="36"/>
  <c r="Z87" i="36"/>
  <c r="J87" i="36"/>
  <c r="H83" i="36"/>
  <c r="N59" i="36"/>
  <c r="AD58" i="36"/>
  <c r="L58" i="36"/>
  <c r="AI54" i="36"/>
  <c r="AJ54" i="36" s="1"/>
  <c r="R53" i="36"/>
  <c r="J50" i="36"/>
  <c r="AD42" i="36"/>
  <c r="L42" i="36"/>
  <c r="AI37" i="36"/>
  <c r="Q28" i="36"/>
  <c r="X21" i="36"/>
  <c r="Q21" i="36"/>
  <c r="AI21" i="36" s="1"/>
  <c r="L14" i="36"/>
  <c r="H13" i="36"/>
  <c r="Q10" i="36"/>
  <c r="J9" i="36"/>
  <c r="L8" i="36"/>
  <c r="R252" i="36"/>
  <c r="AD240" i="36"/>
  <c r="AL228" i="36"/>
  <c r="AF207" i="36"/>
  <c r="L201" i="36"/>
  <c r="H197" i="36"/>
  <c r="V196" i="36"/>
  <c r="AF191" i="36"/>
  <c r="V189" i="36"/>
  <c r="R176" i="36"/>
  <c r="AJ174" i="36"/>
  <c r="F174" i="36"/>
  <c r="V173" i="36"/>
  <c r="H169" i="36"/>
  <c r="AB162" i="36"/>
  <c r="H162" i="36"/>
  <c r="J159" i="36"/>
  <c r="F158" i="36"/>
  <c r="P149" i="36"/>
  <c r="AI145" i="36"/>
  <c r="F143" i="36"/>
  <c r="AD141" i="36"/>
  <c r="AB140" i="36"/>
  <c r="Z139" i="36"/>
  <c r="AI137" i="36"/>
  <c r="L136" i="36"/>
  <c r="H135" i="36"/>
  <c r="P133" i="36"/>
  <c r="F131" i="36"/>
  <c r="AD129" i="36"/>
  <c r="N129" i="36"/>
  <c r="F120" i="36"/>
  <c r="AI116" i="36"/>
  <c r="AJ116" i="36" s="1"/>
  <c r="V112" i="36"/>
  <c r="T102" i="36"/>
  <c r="X87" i="36"/>
  <c r="H87" i="36"/>
  <c r="F83" i="36"/>
  <c r="V78" i="36"/>
  <c r="AI77" i="36"/>
  <c r="AH70" i="36"/>
  <c r="AD59" i="36"/>
  <c r="J53" i="36"/>
  <c r="F50" i="36"/>
  <c r="AJ42" i="36"/>
  <c r="J42" i="36"/>
  <c r="Z40" i="36"/>
  <c r="AJ40" i="36"/>
  <c r="AH37" i="36"/>
  <c r="X24" i="36"/>
  <c r="F21" i="36"/>
  <c r="X20" i="36"/>
  <c r="J14" i="36"/>
  <c r="R14" i="36" s="1"/>
  <c r="L12" i="36"/>
  <c r="H10" i="36"/>
  <c r="AH9" i="36"/>
  <c r="AC7" i="36"/>
  <c r="AI271" i="36"/>
  <c r="AJ271" i="36" s="1"/>
  <c r="V271" i="36"/>
  <c r="AD270" i="36"/>
  <c r="Z269" i="36"/>
  <c r="L269" i="36"/>
  <c r="AH268" i="36"/>
  <c r="T268" i="36"/>
  <c r="F268" i="36"/>
  <c r="AJ266" i="36"/>
  <c r="J266" i="36"/>
  <c r="AF265" i="36"/>
  <c r="R265" i="36"/>
  <c r="N264" i="36"/>
  <c r="AI263" i="36"/>
  <c r="AJ263" i="36" s="1"/>
  <c r="V263" i="36"/>
  <c r="AD262" i="36"/>
  <c r="Z261" i="36"/>
  <c r="AH260" i="36"/>
  <c r="T260" i="36"/>
  <c r="F260" i="36"/>
  <c r="AL258" i="36"/>
  <c r="L258" i="36"/>
  <c r="AH257" i="36"/>
  <c r="AF255" i="36"/>
  <c r="R253" i="36"/>
  <c r="Z252" i="36"/>
  <c r="AD251" i="36"/>
  <c r="P251" i="36"/>
  <c r="V250" i="36"/>
  <c r="AI241" i="36"/>
  <c r="AJ241" i="36" s="1"/>
  <c r="R241" i="36"/>
  <c r="AH238" i="36"/>
  <c r="AD237" i="36"/>
  <c r="AI237" i="36"/>
  <c r="AJ237" i="36" s="1"/>
  <c r="R232" i="36"/>
  <c r="AI232" i="36"/>
  <c r="AJ232" i="36" s="1"/>
  <c r="R227" i="36"/>
  <c r="AF226" i="36"/>
  <c r="T223" i="36"/>
  <c r="X223" i="36"/>
  <c r="Z223" i="36"/>
  <c r="AB223" i="36"/>
  <c r="X220" i="36"/>
  <c r="Z220" i="36"/>
  <c r="AB220" i="36"/>
  <c r="AD220" i="36"/>
  <c r="T219" i="36"/>
  <c r="V219" i="36"/>
  <c r="X219" i="36"/>
  <c r="Z219" i="36"/>
  <c r="AB219" i="36"/>
  <c r="AF206" i="36"/>
  <c r="F206" i="36"/>
  <c r="AH206" i="36"/>
  <c r="H206" i="36"/>
  <c r="J206" i="36"/>
  <c r="L206" i="36"/>
  <c r="AL206" i="36"/>
  <c r="N206" i="36"/>
  <c r="P206" i="36"/>
  <c r="AD179" i="36"/>
  <c r="AI179" i="36"/>
  <c r="AJ179" i="36" s="1"/>
  <c r="AD118" i="36"/>
  <c r="AF118" i="36"/>
  <c r="AD239" i="36"/>
  <c r="AF239" i="36"/>
  <c r="P234" i="36"/>
  <c r="AF234" i="36"/>
  <c r="F234" i="36"/>
  <c r="AH234" i="36"/>
  <c r="H234" i="36"/>
  <c r="AD231" i="36"/>
  <c r="AF231" i="36"/>
  <c r="T229" i="36"/>
  <c r="V229" i="36"/>
  <c r="X229" i="36"/>
  <c r="AD226" i="36"/>
  <c r="AI226" i="36"/>
  <c r="AJ226" i="36" s="1"/>
  <c r="F223" i="36"/>
  <c r="AH223" i="36"/>
  <c r="J223" i="36"/>
  <c r="AJ223" i="36"/>
  <c r="L223" i="36"/>
  <c r="AL223" i="36"/>
  <c r="N223" i="36"/>
  <c r="F219" i="36"/>
  <c r="AH219" i="36"/>
  <c r="H219" i="36"/>
  <c r="J219" i="36"/>
  <c r="L219" i="36"/>
  <c r="AL219" i="36"/>
  <c r="N219" i="36"/>
  <c r="R202" i="36"/>
  <c r="AI202" i="36"/>
  <c r="AJ202" i="36" s="1"/>
  <c r="AD173" i="36"/>
  <c r="AF173" i="36"/>
  <c r="AD260" i="36"/>
  <c r="T235" i="36"/>
  <c r="X235" i="36"/>
  <c r="Z235" i="36"/>
  <c r="V230" i="36"/>
  <c r="Z230" i="36"/>
  <c r="AB230" i="36"/>
  <c r="P227" i="36"/>
  <c r="AB226" i="36"/>
  <c r="AD225" i="36"/>
  <c r="AF225" i="36"/>
  <c r="T220" i="36"/>
  <c r="AF219" i="36"/>
  <c r="R169" i="36"/>
  <c r="AI169" i="36"/>
  <c r="AD268" i="36"/>
  <c r="P265" i="36"/>
  <c r="L270" i="36"/>
  <c r="AH269" i="36"/>
  <c r="T269" i="36"/>
  <c r="F269" i="36"/>
  <c r="P268" i="36"/>
  <c r="AJ267" i="36"/>
  <c r="X267" i="36"/>
  <c r="AF266" i="36"/>
  <c r="AB265" i="36"/>
  <c r="N265" i="36"/>
  <c r="AI264" i="36"/>
  <c r="AJ264" i="36" s="1"/>
  <c r="H264" i="36"/>
  <c r="L262" i="36"/>
  <c r="AH261" i="36"/>
  <c r="T261" i="36"/>
  <c r="F261" i="36"/>
  <c r="P260" i="36"/>
  <c r="AJ259" i="36"/>
  <c r="X259" i="36"/>
  <c r="AH258" i="36"/>
  <c r="F258" i="36"/>
  <c r="P257" i="36"/>
  <c r="AB255" i="36"/>
  <c r="L253" i="36"/>
  <c r="J252" i="36"/>
  <c r="AJ252" i="36"/>
  <c r="Z251" i="36"/>
  <c r="AF250" i="36"/>
  <c r="Z249" i="36"/>
  <c r="J249" i="36"/>
  <c r="V238" i="36"/>
  <c r="Z238" i="36"/>
  <c r="AB238" i="36"/>
  <c r="AB235" i="36"/>
  <c r="F235" i="36"/>
  <c r="AH235" i="36"/>
  <c r="J235" i="36"/>
  <c r="AJ235" i="36"/>
  <c r="L235" i="36"/>
  <c r="H230" i="36"/>
  <c r="L230" i="36"/>
  <c r="N230" i="36"/>
  <c r="P230" i="36"/>
  <c r="V223" i="36"/>
  <c r="AF210" i="36"/>
  <c r="F210" i="36"/>
  <c r="AH210" i="36"/>
  <c r="H210" i="36"/>
  <c r="J210" i="36"/>
  <c r="L210" i="36"/>
  <c r="AL210" i="36"/>
  <c r="AF202" i="36"/>
  <c r="F202" i="36"/>
  <c r="AH202" i="36"/>
  <c r="H202" i="36"/>
  <c r="J202" i="36"/>
  <c r="L202" i="36"/>
  <c r="AL202" i="36"/>
  <c r="N202" i="36"/>
  <c r="P202" i="36"/>
  <c r="T195" i="36"/>
  <c r="V195" i="36"/>
  <c r="X195" i="36"/>
  <c r="Z195" i="36"/>
  <c r="AB195" i="36"/>
  <c r="H188" i="36"/>
  <c r="AJ188" i="36"/>
  <c r="F188" i="36"/>
  <c r="AL188" i="36"/>
  <c r="J188" i="36"/>
  <c r="L188" i="36"/>
  <c r="N188" i="36"/>
  <c r="P188" i="36"/>
  <c r="AF188" i="36"/>
  <c r="V161" i="36"/>
  <c r="X161" i="36"/>
  <c r="Z161" i="36"/>
  <c r="AB161" i="36"/>
  <c r="T161" i="36"/>
  <c r="AD161" i="36"/>
  <c r="AF161" i="36"/>
  <c r="Q181" i="36"/>
  <c r="AF269" i="36"/>
  <c r="AB268" i="36"/>
  <c r="N268" i="36"/>
  <c r="V267" i="36"/>
  <c r="L265" i="36"/>
  <c r="AH264" i="36"/>
  <c r="F264" i="36"/>
  <c r="AF261" i="36"/>
  <c r="AB260" i="36"/>
  <c r="N260" i="36"/>
  <c r="V259" i="36"/>
  <c r="AF258" i="36"/>
  <c r="L257" i="36"/>
  <c r="J256" i="36"/>
  <c r="Z255" i="36"/>
  <c r="AF252" i="36"/>
  <c r="AD250" i="36"/>
  <c r="H238" i="36"/>
  <c r="L238" i="36"/>
  <c r="N238" i="36"/>
  <c r="T237" i="36"/>
  <c r="V237" i="36"/>
  <c r="R234" i="36"/>
  <c r="AI234" i="36"/>
  <c r="AJ234" i="36" s="1"/>
  <c r="T227" i="36"/>
  <c r="X227" i="36"/>
  <c r="Z227" i="36"/>
  <c r="AB227" i="36"/>
  <c r="T226" i="36"/>
  <c r="V226" i="36"/>
  <c r="X226" i="36"/>
  <c r="R223" i="36"/>
  <c r="V192" i="36"/>
  <c r="X192" i="36"/>
  <c r="Z192" i="36"/>
  <c r="AB192" i="36"/>
  <c r="AD192" i="36"/>
  <c r="AF192" i="36"/>
  <c r="AF179" i="36"/>
  <c r="AI130" i="36"/>
  <c r="R130" i="36"/>
  <c r="Q151" i="36"/>
  <c r="AD84" i="36"/>
  <c r="AF84" i="36"/>
  <c r="AI84" i="36"/>
  <c r="AJ84" i="36" s="1"/>
  <c r="AB271" i="36"/>
  <c r="Z268" i="36"/>
  <c r="L268" i="36"/>
  <c r="P266" i="36"/>
  <c r="J265" i="36"/>
  <c r="AF264" i="36"/>
  <c r="AB263" i="36"/>
  <c r="Z260" i="36"/>
  <c r="L260" i="36"/>
  <c r="AL257" i="36"/>
  <c r="J257" i="36"/>
  <c r="AF256" i="36"/>
  <c r="X255" i="36"/>
  <c r="AB250" i="36"/>
  <c r="X241" i="36"/>
  <c r="AB241" i="36"/>
  <c r="AF240" i="36"/>
  <c r="H240" i="36"/>
  <c r="J240" i="36"/>
  <c r="Z236" i="36"/>
  <c r="AD236" i="36"/>
  <c r="N234" i="36"/>
  <c r="AF232" i="36"/>
  <c r="H232" i="36"/>
  <c r="J232" i="36"/>
  <c r="L232" i="36"/>
  <c r="AF229" i="36"/>
  <c r="AD227" i="36"/>
  <c r="F227" i="36"/>
  <c r="AH227" i="36"/>
  <c r="J227" i="36"/>
  <c r="AJ227" i="36"/>
  <c r="L227" i="36"/>
  <c r="AL227" i="36"/>
  <c r="N227" i="36"/>
  <c r="X224" i="36"/>
  <c r="AB224" i="36"/>
  <c r="AD224" i="36"/>
  <c r="AD222" i="36"/>
  <c r="AI222" i="36"/>
  <c r="AJ222" i="36" s="1"/>
  <c r="R219" i="36"/>
  <c r="R198" i="36"/>
  <c r="AI198" i="36"/>
  <c r="AD189" i="36"/>
  <c r="AF189" i="36"/>
  <c r="T176" i="36"/>
  <c r="X176" i="36"/>
  <c r="Z176" i="36"/>
  <c r="AB176" i="36"/>
  <c r="AD176" i="36"/>
  <c r="AF176" i="36"/>
  <c r="AD170" i="36"/>
  <c r="AI170" i="36"/>
  <c r="AJ170" i="36" s="1"/>
  <c r="X142" i="36"/>
  <c r="Z142" i="36"/>
  <c r="AB142" i="36"/>
  <c r="T142" i="36"/>
  <c r="V142" i="36"/>
  <c r="AI134" i="36"/>
  <c r="R134" i="36"/>
  <c r="Z271" i="36"/>
  <c r="AJ268" i="36"/>
  <c r="H265" i="36"/>
  <c r="Z263" i="36"/>
  <c r="X260" i="36"/>
  <c r="J260" i="36"/>
  <c r="AJ257" i="36"/>
  <c r="H257" i="36"/>
  <c r="H273" i="36" s="1"/>
  <c r="F251" i="36"/>
  <c r="AH251" i="36"/>
  <c r="Z250" i="36"/>
  <c r="AI249" i="36"/>
  <c r="V241" i="36"/>
  <c r="J241" i="36"/>
  <c r="N241" i="36"/>
  <c r="P241" i="36"/>
  <c r="R238" i="36"/>
  <c r="T236" i="36"/>
  <c r="L234" i="36"/>
  <c r="X233" i="36"/>
  <c r="AB233" i="36"/>
  <c r="AD233" i="36"/>
  <c r="AD229" i="36"/>
  <c r="AI229" i="36"/>
  <c r="AJ229" i="36" s="1"/>
  <c r="V224" i="36"/>
  <c r="P223" i="36"/>
  <c r="AI219" i="36"/>
  <c r="R206" i="36"/>
  <c r="AI206" i="36"/>
  <c r="AJ206" i="36" s="1"/>
  <c r="AI172" i="36"/>
  <c r="X268" i="36"/>
  <c r="AH265" i="36"/>
  <c r="F257" i="36"/>
  <c r="N256" i="36"/>
  <c r="AI255" i="36"/>
  <c r="AJ255" i="36" s="1"/>
  <c r="F255" i="36"/>
  <c r="AH255" i="36"/>
  <c r="AB252" i="36"/>
  <c r="AF251" i="36"/>
  <c r="T241" i="36"/>
  <c r="AH240" i="36"/>
  <c r="R240" i="36"/>
  <c r="AI240" i="36"/>
  <c r="AJ240" i="36" s="1"/>
  <c r="AI239" i="36"/>
  <c r="AJ239" i="36" s="1"/>
  <c r="AJ238" i="36"/>
  <c r="AF237" i="36"/>
  <c r="J234" i="36"/>
  <c r="V233" i="36"/>
  <c r="AI231" i="36"/>
  <c r="AJ231" i="36" s="1"/>
  <c r="AB229" i="36"/>
  <c r="V227" i="36"/>
  <c r="T224" i="36"/>
  <c r="H223" i="36"/>
  <c r="AF220" i="36"/>
  <c r="P219" i="36"/>
  <c r="R210" i="36"/>
  <c r="AI210" i="36"/>
  <c r="AJ210" i="36" s="1"/>
  <c r="AF198" i="36"/>
  <c r="F198" i="36"/>
  <c r="AH198" i="36"/>
  <c r="H198" i="36"/>
  <c r="J198" i="36"/>
  <c r="AJ198" i="36"/>
  <c r="L198" i="36"/>
  <c r="AL198" i="36"/>
  <c r="N198" i="36"/>
  <c r="P198" i="36"/>
  <c r="AF195" i="36"/>
  <c r="AD194" i="36"/>
  <c r="AF194" i="36"/>
  <c r="AI194" i="36"/>
  <c r="AJ194" i="36" s="1"/>
  <c r="T116" i="36"/>
  <c r="AB116" i="36"/>
  <c r="AF116" i="36"/>
  <c r="X116" i="36"/>
  <c r="Z116" i="36"/>
  <c r="V116" i="36"/>
  <c r="V178" i="36"/>
  <c r="AI176" i="36"/>
  <c r="AJ176" i="36" s="1"/>
  <c r="F176" i="36"/>
  <c r="AH176" i="36"/>
  <c r="AD167" i="36"/>
  <c r="AI167" i="36"/>
  <c r="H161" i="36"/>
  <c r="J161" i="36"/>
  <c r="AJ161" i="36"/>
  <c r="L161" i="36"/>
  <c r="AL161" i="36"/>
  <c r="N161" i="36"/>
  <c r="P161" i="36"/>
  <c r="F161" i="36"/>
  <c r="AH161" i="36"/>
  <c r="AI149" i="36"/>
  <c r="AD142" i="36"/>
  <c r="AD88" i="36"/>
  <c r="AI88" i="36"/>
  <c r="AJ88" i="36" s="1"/>
  <c r="AF88" i="36"/>
  <c r="P195" i="36"/>
  <c r="F180" i="36"/>
  <c r="AH180" i="36"/>
  <c r="P163" i="36"/>
  <c r="AF163" i="36"/>
  <c r="F163" i="36"/>
  <c r="AH163" i="36"/>
  <c r="H163" i="36"/>
  <c r="X138" i="36"/>
  <c r="Z138" i="36"/>
  <c r="AB138" i="36"/>
  <c r="T138" i="36"/>
  <c r="V138" i="36"/>
  <c r="H134" i="36"/>
  <c r="J134" i="36"/>
  <c r="AJ134" i="36"/>
  <c r="L134" i="36"/>
  <c r="AL134" i="36"/>
  <c r="N134" i="36"/>
  <c r="P134" i="36"/>
  <c r="AF134" i="36"/>
  <c r="F134" i="36"/>
  <c r="AH134" i="36"/>
  <c r="H130" i="36"/>
  <c r="J130" i="36"/>
  <c r="AJ130" i="36"/>
  <c r="L130" i="36"/>
  <c r="AL130" i="36"/>
  <c r="N130" i="36"/>
  <c r="P130" i="36"/>
  <c r="AF130" i="36"/>
  <c r="F130" i="36"/>
  <c r="AH130" i="36"/>
  <c r="AI118" i="36"/>
  <c r="AD116" i="36"/>
  <c r="AD113" i="36"/>
  <c r="AF113" i="36"/>
  <c r="AI89" i="36"/>
  <c r="R89" i="36"/>
  <c r="X222" i="36"/>
  <c r="AI209" i="36"/>
  <c r="AJ209" i="36" s="1"/>
  <c r="H209" i="36"/>
  <c r="P207" i="36"/>
  <c r="AI205" i="36"/>
  <c r="AJ205" i="36" s="1"/>
  <c r="H205" i="36"/>
  <c r="P203" i="36"/>
  <c r="AI201" i="36"/>
  <c r="AJ201" i="36" s="1"/>
  <c r="H201" i="36"/>
  <c r="P199" i="36"/>
  <c r="AI197" i="36"/>
  <c r="AJ197" i="36" s="1"/>
  <c r="AD196" i="36"/>
  <c r="N195" i="36"/>
  <c r="X194" i="36"/>
  <c r="P192" i="36"/>
  <c r="AD190" i="36"/>
  <c r="AF180" i="36"/>
  <c r="P176" i="36"/>
  <c r="AF174" i="36"/>
  <c r="V165" i="36"/>
  <c r="Z165" i="36"/>
  <c r="AB165" i="36"/>
  <c r="AF164" i="36"/>
  <c r="H164" i="36"/>
  <c r="J164" i="36"/>
  <c r="L164" i="36"/>
  <c r="AI141" i="36"/>
  <c r="AJ141" i="36" s="1"/>
  <c r="AD138" i="36"/>
  <c r="V105" i="36"/>
  <c r="Z105" i="36"/>
  <c r="AB105" i="36"/>
  <c r="T105" i="36"/>
  <c r="X105" i="36"/>
  <c r="AF105" i="36"/>
  <c r="P233" i="36"/>
  <c r="AF228" i="36"/>
  <c r="P224" i="36"/>
  <c r="V222" i="36"/>
  <c r="AF221" i="36"/>
  <c r="P220" i="36"/>
  <c r="AH209" i="36"/>
  <c r="F209" i="36"/>
  <c r="AB207" i="36"/>
  <c r="N207" i="36"/>
  <c r="AH205" i="36"/>
  <c r="F205" i="36"/>
  <c r="AB203" i="36"/>
  <c r="N203" i="36"/>
  <c r="AH201" i="36"/>
  <c r="F201" i="36"/>
  <c r="AB199" i="36"/>
  <c r="N199" i="36"/>
  <c r="P196" i="36"/>
  <c r="AL195" i="36"/>
  <c r="L195" i="36"/>
  <c r="V194" i="36"/>
  <c r="AF193" i="36"/>
  <c r="N192" i="36"/>
  <c r="N190" i="36"/>
  <c r="AI189" i="36"/>
  <c r="AD180" i="36"/>
  <c r="P180" i="36"/>
  <c r="V179" i="36"/>
  <c r="AF178" i="36"/>
  <c r="AL177" i="36"/>
  <c r="N176" i="36"/>
  <c r="AD174" i="36"/>
  <c r="P174" i="36"/>
  <c r="AI173" i="36"/>
  <c r="AJ173" i="36" s="1"/>
  <c r="AD171" i="36"/>
  <c r="T168" i="36"/>
  <c r="X168" i="36"/>
  <c r="X165" i="36"/>
  <c r="H165" i="36"/>
  <c r="L165" i="36"/>
  <c r="AL165" i="36"/>
  <c r="N165" i="36"/>
  <c r="AL163" i="36"/>
  <c r="AC151" i="36"/>
  <c r="AD137" i="36"/>
  <c r="AF137" i="36"/>
  <c r="X90" i="36"/>
  <c r="AB90" i="36"/>
  <c r="AD90" i="36"/>
  <c r="T90" i="36"/>
  <c r="V90" i="36"/>
  <c r="AF90" i="36"/>
  <c r="AF55" i="36"/>
  <c r="F55" i="36"/>
  <c r="AH55" i="36"/>
  <c r="H55" i="36"/>
  <c r="L55" i="36"/>
  <c r="AL55" i="36"/>
  <c r="N55" i="36"/>
  <c r="J55" i="36"/>
  <c r="P55" i="36"/>
  <c r="V52" i="36"/>
  <c r="X52" i="36"/>
  <c r="Z52" i="36"/>
  <c r="AB52" i="36"/>
  <c r="AD52" i="36"/>
  <c r="T52" i="36"/>
  <c r="AD44" i="36"/>
  <c r="AC60" i="36"/>
  <c r="P236" i="36"/>
  <c r="N233" i="36"/>
  <c r="P228" i="36"/>
  <c r="N224" i="36"/>
  <c r="N220" i="36"/>
  <c r="AF209" i="36"/>
  <c r="AL207" i="36"/>
  <c r="Z207" i="36"/>
  <c r="L207" i="36"/>
  <c r="AF205" i="36"/>
  <c r="AL203" i="36"/>
  <c r="Z203" i="36"/>
  <c r="L203" i="36"/>
  <c r="AF201" i="36"/>
  <c r="AL199" i="36"/>
  <c r="Z199" i="36"/>
  <c r="L199" i="36"/>
  <c r="AB196" i="36"/>
  <c r="N196" i="36"/>
  <c r="AJ195" i="36"/>
  <c r="J195" i="36"/>
  <c r="L192" i="36"/>
  <c r="AB190" i="36"/>
  <c r="L190" i="36"/>
  <c r="L189" i="36"/>
  <c r="AL189" i="36"/>
  <c r="N180" i="36"/>
  <c r="T179" i="36"/>
  <c r="P178" i="36"/>
  <c r="L176" i="36"/>
  <c r="L174" i="36"/>
  <c r="J173" i="36"/>
  <c r="T172" i="36"/>
  <c r="X172" i="36"/>
  <c r="AB171" i="36"/>
  <c r="X169" i="36"/>
  <c r="AB169" i="36"/>
  <c r="Z168" i="36"/>
  <c r="F168" i="36"/>
  <c r="AH168" i="36"/>
  <c r="J168" i="36"/>
  <c r="AJ168" i="36"/>
  <c r="L168" i="36"/>
  <c r="F167" i="36"/>
  <c r="AH167" i="36"/>
  <c r="H167" i="36"/>
  <c r="Z166" i="36"/>
  <c r="AD166" i="36"/>
  <c r="T165" i="36"/>
  <c r="AL164" i="36"/>
  <c r="R163" i="36"/>
  <c r="AI163" i="36"/>
  <c r="AJ163" i="36" s="1"/>
  <c r="F112" i="36"/>
  <c r="AH112" i="36"/>
  <c r="J112" i="36"/>
  <c r="L112" i="36"/>
  <c r="N112" i="36"/>
  <c r="P112" i="36"/>
  <c r="AJ112" i="36"/>
  <c r="H112" i="36"/>
  <c r="AL112" i="36"/>
  <c r="AJ207" i="36"/>
  <c r="X207" i="36"/>
  <c r="J207" i="36"/>
  <c r="AJ203" i="36"/>
  <c r="X203" i="36"/>
  <c r="J203" i="36"/>
  <c r="AJ199" i="36"/>
  <c r="X199" i="36"/>
  <c r="J199" i="36"/>
  <c r="Z196" i="36"/>
  <c r="H195" i="36"/>
  <c r="AL192" i="36"/>
  <c r="J192" i="36"/>
  <c r="AL190" i="36"/>
  <c r="Z190" i="36"/>
  <c r="J190" i="36"/>
  <c r="AB180" i="36"/>
  <c r="L180" i="36"/>
  <c r="L178" i="36"/>
  <c r="J177" i="36"/>
  <c r="AJ177" i="36"/>
  <c r="J176" i="36"/>
  <c r="Z174" i="36"/>
  <c r="J174" i="36"/>
  <c r="F172" i="36"/>
  <c r="AH172" i="36"/>
  <c r="J172" i="36"/>
  <c r="Z171" i="36"/>
  <c r="J169" i="36"/>
  <c r="AJ169" i="36"/>
  <c r="N169" i="36"/>
  <c r="AH164" i="36"/>
  <c r="R164" i="36"/>
  <c r="AI164" i="36"/>
  <c r="AJ164" i="36" s="1"/>
  <c r="N163" i="36"/>
  <c r="R161" i="36"/>
  <c r="AF160" i="36"/>
  <c r="X150" i="36"/>
  <c r="Z150" i="36"/>
  <c r="AB150" i="36"/>
  <c r="T150" i="36"/>
  <c r="V150" i="36"/>
  <c r="X119" i="36"/>
  <c r="Z119" i="36"/>
  <c r="AB119" i="36"/>
  <c r="T119" i="36"/>
  <c r="V119" i="36"/>
  <c r="J109" i="36"/>
  <c r="AJ109" i="36"/>
  <c r="N109" i="36"/>
  <c r="H109" i="36"/>
  <c r="L109" i="36"/>
  <c r="P109" i="36"/>
  <c r="AH109" i="36"/>
  <c r="R109" i="36"/>
  <c r="F109" i="36"/>
  <c r="F108" i="36"/>
  <c r="AH108" i="36"/>
  <c r="J108" i="36"/>
  <c r="AJ108" i="36"/>
  <c r="L108" i="36"/>
  <c r="N108" i="36"/>
  <c r="P108" i="36"/>
  <c r="R108" i="36"/>
  <c r="AL108" i="36"/>
  <c r="H108" i="36"/>
  <c r="AF104" i="36"/>
  <c r="H104" i="36"/>
  <c r="J104" i="36"/>
  <c r="L104" i="36"/>
  <c r="N104" i="36"/>
  <c r="P104" i="36"/>
  <c r="AH104" i="36"/>
  <c r="AL104" i="36"/>
  <c r="F104" i="36"/>
  <c r="Z90" i="36"/>
  <c r="AJ233" i="36"/>
  <c r="AJ224" i="36"/>
  <c r="AJ220" i="36"/>
  <c r="AL208" i="36"/>
  <c r="AL204" i="36"/>
  <c r="AL200" i="36"/>
  <c r="AJ196" i="36"/>
  <c r="AH195" i="36"/>
  <c r="AJ192" i="36"/>
  <c r="F192" i="36"/>
  <c r="N191" i="36"/>
  <c r="AJ190" i="36"/>
  <c r="H190" i="36"/>
  <c r="P189" i="36"/>
  <c r="Z180" i="36"/>
  <c r="J180" i="36"/>
  <c r="Z178" i="36"/>
  <c r="J178" i="36"/>
  <c r="AF177" i="36"/>
  <c r="AL176" i="36"/>
  <c r="H176" i="36"/>
  <c r="AD175" i="36"/>
  <c r="AL174" i="36"/>
  <c r="X174" i="36"/>
  <c r="H174" i="36"/>
  <c r="P173" i="36"/>
  <c r="AJ172" i="36"/>
  <c r="X171" i="36"/>
  <c r="AF170" i="36"/>
  <c r="AL168" i="36"/>
  <c r="AJ167" i="36"/>
  <c r="R167" i="36"/>
  <c r="AI165" i="36"/>
  <c r="AJ165" i="36" s="1"/>
  <c r="P164" i="36"/>
  <c r="L163" i="36"/>
  <c r="AD150" i="36"/>
  <c r="X146" i="36"/>
  <c r="Z146" i="36"/>
  <c r="AB146" i="36"/>
  <c r="T146" i="36"/>
  <c r="V146" i="36"/>
  <c r="AD119" i="36"/>
  <c r="AD105" i="36"/>
  <c r="AC121" i="36"/>
  <c r="AD100" i="36"/>
  <c r="AF149" i="36"/>
  <c r="R149" i="36"/>
  <c r="AF145" i="36"/>
  <c r="R145" i="36"/>
  <c r="AF141" i="36"/>
  <c r="R141" i="36"/>
  <c r="R137" i="36"/>
  <c r="T134" i="36"/>
  <c r="T130" i="36"/>
  <c r="R100" i="36"/>
  <c r="AI100" i="36"/>
  <c r="V74" i="36"/>
  <c r="X74" i="36"/>
  <c r="Z74" i="36"/>
  <c r="AB74" i="36"/>
  <c r="AD74" i="36"/>
  <c r="AF69" i="36"/>
  <c r="AC91" i="36"/>
  <c r="T68" i="36"/>
  <c r="AB68" i="36"/>
  <c r="AD68" i="36"/>
  <c r="AF68" i="36"/>
  <c r="V68" i="36"/>
  <c r="R57" i="36"/>
  <c r="AI57" i="36"/>
  <c r="AJ57" i="36" s="1"/>
  <c r="T39" i="36"/>
  <c r="V39" i="36"/>
  <c r="X39" i="36"/>
  <c r="Z39" i="36"/>
  <c r="AB39" i="36"/>
  <c r="AF39" i="36"/>
  <c r="R6" i="36"/>
  <c r="X109" i="36"/>
  <c r="AB109" i="36"/>
  <c r="T108" i="36"/>
  <c r="X108" i="36"/>
  <c r="P103" i="36"/>
  <c r="AF103" i="36"/>
  <c r="F103" i="36"/>
  <c r="AH103" i="36"/>
  <c r="H103" i="36"/>
  <c r="AD80" i="36"/>
  <c r="AF80" i="36"/>
  <c r="AI80" i="36"/>
  <c r="AJ80" i="36" s="1"/>
  <c r="F77" i="36"/>
  <c r="AH77" i="36"/>
  <c r="H77" i="36"/>
  <c r="J77" i="36"/>
  <c r="AJ77" i="36"/>
  <c r="L77" i="36"/>
  <c r="AL77" i="36"/>
  <c r="N77" i="36"/>
  <c r="P77" i="36"/>
  <c r="AF74" i="36"/>
  <c r="R73" i="36"/>
  <c r="AI73" i="36"/>
  <c r="R47" i="36"/>
  <c r="AI47" i="36"/>
  <c r="AL160" i="36"/>
  <c r="L160" i="36"/>
  <c r="AI159" i="36"/>
  <c r="H159" i="36"/>
  <c r="AB149" i="36"/>
  <c r="N149" i="36"/>
  <c r="X148" i="36"/>
  <c r="T147" i="36"/>
  <c r="AB145" i="36"/>
  <c r="N145" i="36"/>
  <c r="X144" i="36"/>
  <c r="T143" i="36"/>
  <c r="AB141" i="36"/>
  <c r="N141" i="36"/>
  <c r="X140" i="36"/>
  <c r="N137" i="36"/>
  <c r="H136" i="36"/>
  <c r="AL133" i="36"/>
  <c r="L133" i="36"/>
  <c r="AI132" i="36"/>
  <c r="AJ132" i="36" s="1"/>
  <c r="H132" i="36"/>
  <c r="AL129" i="36"/>
  <c r="L129" i="36"/>
  <c r="Q121" i="36"/>
  <c r="T120" i="36"/>
  <c r="AB118" i="36"/>
  <c r="N118" i="36"/>
  <c r="AF112" i="36"/>
  <c r="AF110" i="36"/>
  <c r="H105" i="36"/>
  <c r="L105" i="36"/>
  <c r="AL105" i="36"/>
  <c r="N105" i="36"/>
  <c r="AL103" i="36"/>
  <c r="AD87" i="36"/>
  <c r="AF87" i="36"/>
  <c r="T74" i="36"/>
  <c r="V70" i="36"/>
  <c r="X70" i="36"/>
  <c r="Z70" i="36"/>
  <c r="AB70" i="36"/>
  <c r="AD70" i="36"/>
  <c r="Z68" i="36"/>
  <c r="AD162" i="36"/>
  <c r="J160" i="36"/>
  <c r="J182" i="36" s="1"/>
  <c r="AH159" i="36"/>
  <c r="F159" i="36"/>
  <c r="AD158" i="36"/>
  <c r="AL149" i="36"/>
  <c r="Z149" i="36"/>
  <c r="L149" i="36"/>
  <c r="AI148" i="36"/>
  <c r="AJ148" i="36" s="1"/>
  <c r="V148" i="36"/>
  <c r="AF147" i="36"/>
  <c r="AL145" i="36"/>
  <c r="Z145" i="36"/>
  <c r="L145" i="36"/>
  <c r="AI144" i="36"/>
  <c r="AJ144" i="36" s="1"/>
  <c r="V144" i="36"/>
  <c r="AF143" i="36"/>
  <c r="AL141" i="36"/>
  <c r="Z141" i="36"/>
  <c r="L141" i="36"/>
  <c r="AI140" i="36"/>
  <c r="AJ140" i="36" s="1"/>
  <c r="V140" i="36"/>
  <c r="AF139" i="36"/>
  <c r="AL137" i="36"/>
  <c r="L137" i="36"/>
  <c r="F136" i="36"/>
  <c r="AB134" i="36"/>
  <c r="J133" i="36"/>
  <c r="AH132" i="36"/>
  <c r="F132" i="36"/>
  <c r="AB130" i="36"/>
  <c r="AJ129" i="36"/>
  <c r="J129" i="36"/>
  <c r="F128" i="36"/>
  <c r="AF120" i="36"/>
  <c r="AL118" i="36"/>
  <c r="Z118" i="36"/>
  <c r="L118" i="36"/>
  <c r="AI117" i="36"/>
  <c r="AJ117" i="36" s="1"/>
  <c r="AD110" i="36"/>
  <c r="F107" i="36"/>
  <c r="AH107" i="36"/>
  <c r="Z106" i="36"/>
  <c r="AD106" i="36"/>
  <c r="R103" i="36"/>
  <c r="AI103" i="36"/>
  <c r="AJ103" i="36" s="1"/>
  <c r="P99" i="36"/>
  <c r="AF99" i="36"/>
  <c r="F99" i="36"/>
  <c r="AH99" i="36"/>
  <c r="H99" i="36"/>
  <c r="AF73" i="36"/>
  <c r="F73" i="36"/>
  <c r="AH73" i="36"/>
  <c r="H73" i="36"/>
  <c r="J73" i="36"/>
  <c r="AJ73" i="36"/>
  <c r="L73" i="36"/>
  <c r="AL73" i="36"/>
  <c r="N73" i="36"/>
  <c r="AF70" i="36"/>
  <c r="X68" i="36"/>
  <c r="Q60" i="36"/>
  <c r="P166" i="36"/>
  <c r="P162" i="36"/>
  <c r="AI160" i="36"/>
  <c r="AJ160" i="36" s="1"/>
  <c r="H160" i="36"/>
  <c r="AF159" i="36"/>
  <c r="R159" i="36"/>
  <c r="P158" i="36"/>
  <c r="N150" i="36"/>
  <c r="AJ149" i="36"/>
  <c r="X149" i="36"/>
  <c r="J149" i="36"/>
  <c r="N146" i="36"/>
  <c r="AJ145" i="36"/>
  <c r="X145" i="36"/>
  <c r="J145" i="36"/>
  <c r="N142" i="36"/>
  <c r="X141" i="36"/>
  <c r="J141" i="36"/>
  <c r="N138" i="36"/>
  <c r="AJ137" i="36"/>
  <c r="J137" i="36"/>
  <c r="AF136" i="36"/>
  <c r="P135" i="36"/>
  <c r="Z134" i="36"/>
  <c r="AI133" i="36"/>
  <c r="AJ133" i="36" s="1"/>
  <c r="H133" i="36"/>
  <c r="AF132" i="36"/>
  <c r="P131" i="36"/>
  <c r="Z130" i="36"/>
  <c r="AI129" i="36"/>
  <c r="H129" i="36"/>
  <c r="H151" i="36" s="1"/>
  <c r="H152" i="36" s="1"/>
  <c r="AF128" i="36"/>
  <c r="N119" i="36"/>
  <c r="AJ118" i="36"/>
  <c r="X118" i="36"/>
  <c r="J118" i="36"/>
  <c r="P116" i="36"/>
  <c r="V113" i="36"/>
  <c r="AI111" i="36"/>
  <c r="AJ111" i="36" s="1"/>
  <c r="Z110" i="36"/>
  <c r="AF109" i="36"/>
  <c r="AF108" i="36"/>
  <c r="R104" i="36"/>
  <c r="AI104" i="36"/>
  <c r="AJ104" i="36" s="1"/>
  <c r="N103" i="36"/>
  <c r="AF100" i="36"/>
  <c r="H100" i="36"/>
  <c r="J100" i="36"/>
  <c r="AJ100" i="36"/>
  <c r="L100" i="36"/>
  <c r="AL100" i="36"/>
  <c r="T89" i="36"/>
  <c r="X89" i="36"/>
  <c r="Z89" i="36"/>
  <c r="AB89" i="36"/>
  <c r="T88" i="36"/>
  <c r="V88" i="36"/>
  <c r="X88" i="36"/>
  <c r="T81" i="36"/>
  <c r="V81" i="36"/>
  <c r="X81" i="36"/>
  <c r="Z81" i="36"/>
  <c r="AB81" i="36"/>
  <c r="Y29" i="36"/>
  <c r="AC13" i="36"/>
  <c r="AD13" i="36" s="1"/>
  <c r="F12" i="36"/>
  <c r="E29" i="36"/>
  <c r="V149" i="36"/>
  <c r="H149" i="36"/>
  <c r="AF148" i="36"/>
  <c r="V145" i="36"/>
  <c r="H145" i="36"/>
  <c r="AF144" i="36"/>
  <c r="V141" i="36"/>
  <c r="H141" i="36"/>
  <c r="AF140" i="36"/>
  <c r="H137" i="36"/>
  <c r="X134" i="36"/>
  <c r="AH133" i="36"/>
  <c r="F133" i="36"/>
  <c r="X130" i="36"/>
  <c r="AH129" i="36"/>
  <c r="F129" i="36"/>
  <c r="V118" i="36"/>
  <c r="H118" i="36"/>
  <c r="AF117" i="36"/>
  <c r="AI115" i="36"/>
  <c r="AJ115" i="36" s="1"/>
  <c r="AI113" i="36"/>
  <c r="AB112" i="36"/>
  <c r="X110" i="36"/>
  <c r="AD109" i="36"/>
  <c r="AD108" i="36"/>
  <c r="AI105" i="36"/>
  <c r="AJ105" i="36" s="1"/>
  <c r="L103" i="36"/>
  <c r="V101" i="36"/>
  <c r="Z101" i="36"/>
  <c r="AB101" i="36"/>
  <c r="F89" i="36"/>
  <c r="AH89" i="36"/>
  <c r="J89" i="36"/>
  <c r="AJ89" i="36"/>
  <c r="L89" i="36"/>
  <c r="AL89" i="36"/>
  <c r="N89" i="36"/>
  <c r="X86" i="36"/>
  <c r="AB86" i="36"/>
  <c r="AD86" i="36"/>
  <c r="T85" i="36"/>
  <c r="V85" i="36"/>
  <c r="X85" i="36"/>
  <c r="Z85" i="36"/>
  <c r="AB85" i="36"/>
  <c r="F81" i="36"/>
  <c r="AH81" i="36"/>
  <c r="H81" i="36"/>
  <c r="J81" i="36"/>
  <c r="AJ81" i="36"/>
  <c r="L81" i="36"/>
  <c r="AL81" i="36"/>
  <c r="N81" i="36"/>
  <c r="P81" i="36"/>
  <c r="T70" i="36"/>
  <c r="R69" i="36"/>
  <c r="AI69" i="36"/>
  <c r="AL166" i="36"/>
  <c r="AL162" i="36"/>
  <c r="AL158" i="36"/>
  <c r="AJ150" i="36"/>
  <c r="AH149" i="36"/>
  <c r="AJ146" i="36"/>
  <c r="AH145" i="36"/>
  <c r="AJ142" i="36"/>
  <c r="AH141" i="36"/>
  <c r="AJ138" i="36"/>
  <c r="AH137" i="36"/>
  <c r="AL135" i="36"/>
  <c r="AL131" i="36"/>
  <c r="AJ119" i="36"/>
  <c r="AH118" i="36"/>
  <c r="L116" i="36"/>
  <c r="L114" i="36"/>
  <c r="J113" i="36"/>
  <c r="AJ113" i="36"/>
  <c r="Z112" i="36"/>
  <c r="AF111" i="36"/>
  <c r="V110" i="36"/>
  <c r="P107" i="36"/>
  <c r="AH105" i="36"/>
  <c r="P105" i="36"/>
  <c r="J103" i="36"/>
  <c r="H101" i="36"/>
  <c r="L101" i="36"/>
  <c r="AL101" i="36"/>
  <c r="N101" i="36"/>
  <c r="P101" i="36"/>
  <c r="R99" i="36"/>
  <c r="R121" i="36" s="1"/>
  <c r="R122" i="36" s="1"/>
  <c r="AI99" i="36"/>
  <c r="V86" i="36"/>
  <c r="F85" i="36"/>
  <c r="AH85" i="36"/>
  <c r="H85" i="36"/>
  <c r="J85" i="36"/>
  <c r="AJ85" i="36"/>
  <c r="L85" i="36"/>
  <c r="AL85" i="36"/>
  <c r="N85" i="36"/>
  <c r="P85" i="36"/>
  <c r="AF77" i="36"/>
  <c r="R77" i="36"/>
  <c r="AD69" i="36"/>
  <c r="H25" i="36"/>
  <c r="P25" i="36"/>
  <c r="L25" i="36"/>
  <c r="N25" i="36"/>
  <c r="AL25" i="36"/>
  <c r="F25" i="36"/>
  <c r="J25" i="36"/>
  <c r="L22" i="36"/>
  <c r="H22" i="36"/>
  <c r="P22" i="36"/>
  <c r="AL22" i="36"/>
  <c r="F22" i="36"/>
  <c r="J22" i="36"/>
  <c r="AH22" i="36"/>
  <c r="J76" i="36"/>
  <c r="J72" i="36"/>
  <c r="F68" i="36"/>
  <c r="N68" i="36"/>
  <c r="V56" i="36"/>
  <c r="X56" i="36"/>
  <c r="AD56" i="36"/>
  <c r="R51" i="36"/>
  <c r="AI51" i="36"/>
  <c r="AJ51" i="36" s="1"/>
  <c r="T38" i="36"/>
  <c r="AB38" i="36"/>
  <c r="AB60" i="36" s="1"/>
  <c r="AD38" i="36"/>
  <c r="AF38" i="36"/>
  <c r="V38" i="36"/>
  <c r="Q26" i="36"/>
  <c r="N22" i="36"/>
  <c r="AB16" i="36"/>
  <c r="AA29" i="36"/>
  <c r="O29" i="36"/>
  <c r="AD14" i="36"/>
  <c r="AF14" i="36"/>
  <c r="Q7" i="36"/>
  <c r="AI7" i="36" s="1"/>
  <c r="AJ7" i="36" s="1"/>
  <c r="N7" i="36"/>
  <c r="M29" i="36"/>
  <c r="X7" i="36"/>
  <c r="AF7" i="36"/>
  <c r="Z7" i="36"/>
  <c r="AB7" i="36"/>
  <c r="T7" i="36"/>
  <c r="X84" i="36"/>
  <c r="AD82" i="36"/>
  <c r="X80" i="36"/>
  <c r="AD78" i="36"/>
  <c r="AI76" i="36"/>
  <c r="AJ76" i="36" s="1"/>
  <c r="H76" i="36"/>
  <c r="P74" i="36"/>
  <c r="AI72" i="36"/>
  <c r="AJ72" i="36" s="1"/>
  <c r="H72" i="36"/>
  <c r="P70" i="36"/>
  <c r="R68" i="36"/>
  <c r="AI59" i="36"/>
  <c r="AJ59" i="36" s="1"/>
  <c r="AF59" i="36"/>
  <c r="L59" i="36"/>
  <c r="AL59" i="36"/>
  <c r="Z56" i="36"/>
  <c r="AF47" i="36"/>
  <c r="F47" i="36"/>
  <c r="AH47" i="36"/>
  <c r="H47" i="36"/>
  <c r="J47" i="36"/>
  <c r="AJ47" i="36"/>
  <c r="L47" i="36"/>
  <c r="AL47" i="36"/>
  <c r="N47" i="36"/>
  <c r="W29" i="36"/>
  <c r="T26" i="36"/>
  <c r="AC26" i="36"/>
  <c r="AD26" i="36" s="1"/>
  <c r="AC11" i="36"/>
  <c r="AD11" i="36" s="1"/>
  <c r="U29" i="36"/>
  <c r="J10" i="36"/>
  <c r="AD102" i="36"/>
  <c r="AD98" i="36"/>
  <c r="P90" i="36"/>
  <c r="P86" i="36"/>
  <c r="V84" i="36"/>
  <c r="AF83" i="36"/>
  <c r="P82" i="36"/>
  <c r="V80" i="36"/>
  <c r="AF79" i="36"/>
  <c r="P78" i="36"/>
  <c r="AH76" i="36"/>
  <c r="F76" i="36"/>
  <c r="AD75" i="36"/>
  <c r="N74" i="36"/>
  <c r="AH72" i="36"/>
  <c r="F72" i="36"/>
  <c r="AD71" i="36"/>
  <c r="N70" i="36"/>
  <c r="AH68" i="36"/>
  <c r="AH59" i="36"/>
  <c r="R59" i="36"/>
  <c r="T56" i="36"/>
  <c r="R55" i="36"/>
  <c r="AI55" i="36"/>
  <c r="AJ55" i="36" s="1"/>
  <c r="H17" i="36"/>
  <c r="P17" i="36"/>
  <c r="L17" i="36"/>
  <c r="N17" i="36"/>
  <c r="AL17" i="36"/>
  <c r="F17" i="36"/>
  <c r="J17" i="36"/>
  <c r="AK29" i="36"/>
  <c r="P106" i="36"/>
  <c r="P102" i="36"/>
  <c r="P98" i="36"/>
  <c r="N90" i="36"/>
  <c r="N86" i="36"/>
  <c r="AB82" i="36"/>
  <c r="N82" i="36"/>
  <c r="AB78" i="36"/>
  <c r="N78" i="36"/>
  <c r="AF76" i="36"/>
  <c r="P75" i="36"/>
  <c r="AL74" i="36"/>
  <c r="L74" i="36"/>
  <c r="AF72" i="36"/>
  <c r="P71" i="36"/>
  <c r="AL70" i="36"/>
  <c r="L70" i="36"/>
  <c r="P68" i="36"/>
  <c r="P59" i="36"/>
  <c r="T58" i="36"/>
  <c r="P58" i="36"/>
  <c r="H58" i="36"/>
  <c r="L57" i="36"/>
  <c r="AL57" i="36"/>
  <c r="N57" i="36"/>
  <c r="AF57" i="36"/>
  <c r="F57" i="36"/>
  <c r="AF51" i="36"/>
  <c r="F51" i="36"/>
  <c r="AH51" i="36"/>
  <c r="H51" i="36"/>
  <c r="J51" i="36"/>
  <c r="L51" i="36"/>
  <c r="AL51" i="36"/>
  <c r="N51" i="36"/>
  <c r="X41" i="36"/>
  <c r="V41" i="36"/>
  <c r="Z41" i="36"/>
  <c r="AB41" i="36"/>
  <c r="AF41" i="36"/>
  <c r="Z38" i="36"/>
  <c r="I29" i="36"/>
  <c r="G29" i="36"/>
  <c r="Q18" i="36"/>
  <c r="AI18" i="36" s="1"/>
  <c r="Q12" i="36"/>
  <c r="AI12" i="36" s="1"/>
  <c r="AJ12" i="36" s="1"/>
  <c r="X11" i="36"/>
  <c r="AF11" i="36"/>
  <c r="Z11" i="36"/>
  <c r="AB11" i="36"/>
  <c r="T11" i="36"/>
  <c r="J41" i="36"/>
  <c r="AJ41" i="36"/>
  <c r="F41" i="36"/>
  <c r="AL41" i="36"/>
  <c r="H41" i="36"/>
  <c r="L41" i="36"/>
  <c r="N41" i="36"/>
  <c r="P41" i="36"/>
  <c r="X38" i="36"/>
  <c r="T18" i="36"/>
  <c r="AC18" i="36"/>
  <c r="AD18" i="36" s="1"/>
  <c r="N11" i="36"/>
  <c r="Q11" i="36"/>
  <c r="AI11" i="36" s="1"/>
  <c r="AJ11" i="36" s="1"/>
  <c r="V7" i="36"/>
  <c r="AL106" i="36"/>
  <c r="AL102" i="36"/>
  <c r="AL98" i="36"/>
  <c r="AJ90" i="36"/>
  <c r="AJ86" i="36"/>
  <c r="AJ82" i="36"/>
  <c r="AJ78" i="36"/>
  <c r="AL75" i="36"/>
  <c r="AL71" i="36"/>
  <c r="J68" i="36"/>
  <c r="J59" i="36"/>
  <c r="AF58" i="36"/>
  <c r="V48" i="36"/>
  <c r="X48" i="36"/>
  <c r="Z48" i="36"/>
  <c r="AB48" i="36"/>
  <c r="AD48" i="36"/>
  <c r="X45" i="36"/>
  <c r="Z45" i="36"/>
  <c r="AB45" i="36"/>
  <c r="AF45" i="36"/>
  <c r="V43" i="36"/>
  <c r="X43" i="36"/>
  <c r="Z43" i="36"/>
  <c r="AB43" i="36"/>
  <c r="AF43" i="36"/>
  <c r="AI13" i="36"/>
  <c r="AJ13" i="36" s="1"/>
  <c r="AD7" i="36"/>
  <c r="X54" i="36"/>
  <c r="AH53" i="36"/>
  <c r="F53" i="36"/>
  <c r="X50" i="36"/>
  <c r="AH49" i="36"/>
  <c r="F49" i="36"/>
  <c r="Z44" i="36"/>
  <c r="AL40" i="36"/>
  <c r="H40" i="36"/>
  <c r="AD39" i="36"/>
  <c r="F38" i="36"/>
  <c r="AH38" i="36"/>
  <c r="N38" i="36"/>
  <c r="T28" i="36"/>
  <c r="AC28" i="36"/>
  <c r="AD28" i="36" s="1"/>
  <c r="H27" i="36"/>
  <c r="R27" i="36" s="1"/>
  <c r="P27" i="36"/>
  <c r="L27" i="36"/>
  <c r="F26" i="36"/>
  <c r="Q23" i="36"/>
  <c r="AL21" i="36"/>
  <c r="T20" i="36"/>
  <c r="AC20" i="36"/>
  <c r="AD20" i="36" s="1"/>
  <c r="H19" i="36"/>
  <c r="P19" i="36"/>
  <c r="L19" i="36"/>
  <c r="F18" i="36"/>
  <c r="S29" i="36"/>
  <c r="T15" i="36"/>
  <c r="H15" i="36"/>
  <c r="Q15" i="36"/>
  <c r="AI14" i="36"/>
  <c r="AJ14" i="36" s="1"/>
  <c r="X13" i="36"/>
  <c r="Z29" i="36"/>
  <c r="P56" i="36"/>
  <c r="V54" i="36"/>
  <c r="H54" i="36"/>
  <c r="AF53" i="36"/>
  <c r="P52" i="36"/>
  <c r="H50" i="36"/>
  <c r="AF49" i="36"/>
  <c r="P48" i="36"/>
  <c r="AI46" i="36"/>
  <c r="AJ46" i="36" s="1"/>
  <c r="H46" i="36"/>
  <c r="AL44" i="36"/>
  <c r="X44" i="36"/>
  <c r="AD43" i="36"/>
  <c r="AL42" i="36"/>
  <c r="X42" i="36"/>
  <c r="H42" i="36"/>
  <c r="AJ38" i="36"/>
  <c r="AH27" i="36"/>
  <c r="L24" i="36"/>
  <c r="H24" i="36"/>
  <c r="R24" i="36" s="1"/>
  <c r="P24" i="36"/>
  <c r="AC23" i="36"/>
  <c r="AD23" i="36" s="1"/>
  <c r="L16" i="36"/>
  <c r="H16" i="36"/>
  <c r="P16" i="36"/>
  <c r="AC15" i="36"/>
  <c r="AI15" i="36" s="1"/>
  <c r="AJ15" i="36" s="1"/>
  <c r="F15" i="36"/>
  <c r="V14" i="36"/>
  <c r="J12" i="36"/>
  <c r="R12" i="36" s="1"/>
  <c r="N9" i="36"/>
  <c r="AI9" i="36"/>
  <c r="AJ9" i="36" s="1"/>
  <c r="F40" i="36"/>
  <c r="AH40" i="36"/>
  <c r="Q25" i="36"/>
  <c r="AI25" i="36" s="1"/>
  <c r="AJ25" i="36" s="1"/>
  <c r="T22" i="36"/>
  <c r="AC22" i="36"/>
  <c r="H21" i="36"/>
  <c r="P21" i="36"/>
  <c r="AF21" i="36"/>
  <c r="L21" i="36"/>
  <c r="AJ21" i="36"/>
  <c r="Q17" i="36"/>
  <c r="X9" i="36"/>
  <c r="AF9" i="36"/>
  <c r="J8" i="36"/>
  <c r="R8" i="36" s="1"/>
  <c r="P53" i="36"/>
  <c r="P49" i="36"/>
  <c r="N45" i="36"/>
  <c r="AI44" i="36"/>
  <c r="AJ44" i="36" s="1"/>
  <c r="F44" i="36"/>
  <c r="AH44" i="36"/>
  <c r="AF40" i="36"/>
  <c r="P38" i="36"/>
  <c r="L26" i="36"/>
  <c r="H26" i="36"/>
  <c r="P26" i="36"/>
  <c r="AC25" i="36"/>
  <c r="AD25" i="36" s="1"/>
  <c r="AH21" i="36"/>
  <c r="L18" i="36"/>
  <c r="AJ18" i="36"/>
  <c r="H18" i="36"/>
  <c r="P18" i="36"/>
  <c r="AC17" i="36"/>
  <c r="AD17" i="36" s="1"/>
  <c r="AI10" i="36"/>
  <c r="AI6" i="36"/>
  <c r="J56" i="36"/>
  <c r="N53" i="36"/>
  <c r="N49" i="36"/>
  <c r="AF44" i="36"/>
  <c r="P40" i="36"/>
  <c r="Q27" i="36"/>
  <c r="T24" i="36"/>
  <c r="AC24" i="36"/>
  <c r="AD24" i="36" s="1"/>
  <c r="H23" i="36"/>
  <c r="P23" i="36"/>
  <c r="AF23" i="36"/>
  <c r="L23" i="36"/>
  <c r="J21" i="36"/>
  <c r="Q19" i="36"/>
  <c r="AI19" i="36" s="1"/>
  <c r="AJ19" i="36" s="1"/>
  <c r="T16" i="36"/>
  <c r="AC16" i="36"/>
  <c r="AD16" i="36" s="1"/>
  <c r="Z8" i="36"/>
  <c r="V29" i="36"/>
  <c r="AL53" i="36"/>
  <c r="AL49" i="36"/>
  <c r="AJ45" i="36"/>
  <c r="H45" i="36"/>
  <c r="P44" i="36"/>
  <c r="AF42" i="36"/>
  <c r="N40" i="36"/>
  <c r="AI39" i="36"/>
  <c r="J38" i="36"/>
  <c r="L28" i="36"/>
  <c r="H28" i="36"/>
  <c r="P28" i="36"/>
  <c r="AC27" i="36"/>
  <c r="AD27" i="36" s="1"/>
  <c r="F27" i="36"/>
  <c r="J26" i="36"/>
  <c r="AH23" i="36"/>
  <c r="L20" i="36"/>
  <c r="H20" i="36"/>
  <c r="P20" i="36"/>
  <c r="AC19" i="36"/>
  <c r="AD19" i="36" s="1"/>
  <c r="F19" i="36"/>
  <c r="F29" i="36" s="1"/>
  <c r="J18" i="36"/>
  <c r="K29" i="36"/>
  <c r="L15" i="36"/>
  <c r="Z13" i="36"/>
  <c r="T9" i="36"/>
  <c r="AJ37" i="36"/>
  <c r="AF28" i="36"/>
  <c r="AF22" i="36"/>
  <c r="AF18" i="36"/>
  <c r="P13" i="36"/>
  <c r="R13" i="36" s="1"/>
  <c r="P11" i="36"/>
  <c r="AJ10" i="36"/>
  <c r="P9" i="36"/>
  <c r="P7" i="36"/>
  <c r="R11" i="36" l="1"/>
  <c r="AL91" i="36"/>
  <c r="AI28" i="36"/>
  <c r="AJ28" i="36" s="1"/>
  <c r="T29" i="36"/>
  <c r="R273" i="36"/>
  <c r="R10" i="36"/>
  <c r="L60" i="36"/>
  <c r="L61" i="36" s="1"/>
  <c r="AB29" i="36"/>
  <c r="R182" i="36"/>
  <c r="L182" i="36"/>
  <c r="V151" i="36"/>
  <c r="AF6" i="36"/>
  <c r="AD6" i="36"/>
  <c r="AF12" i="36"/>
  <c r="AI27" i="36"/>
  <c r="AJ27" i="36" s="1"/>
  <c r="AF13" i="36"/>
  <c r="T121" i="36"/>
  <c r="L212" i="36"/>
  <c r="AF16" i="36"/>
  <c r="R9" i="36"/>
  <c r="H60" i="36"/>
  <c r="H61" i="36" s="1"/>
  <c r="AL29" i="36"/>
  <c r="AL30" i="36" s="1"/>
  <c r="H121" i="36"/>
  <c r="H122" i="36" s="1"/>
  <c r="F181" i="36"/>
  <c r="N151" i="36"/>
  <c r="N152" i="36" s="1"/>
  <c r="AD151" i="36"/>
  <c r="P29" i="36"/>
  <c r="P30" i="36" s="1"/>
  <c r="AL60" i="36"/>
  <c r="N121" i="36"/>
  <c r="N122" i="36" s="1"/>
  <c r="R60" i="36"/>
  <c r="R61" i="36" s="1"/>
  <c r="T151" i="36"/>
  <c r="R212" i="36"/>
  <c r="AD8" i="36"/>
  <c r="AF8" i="36"/>
  <c r="P121" i="36"/>
  <c r="P122" i="36" s="1"/>
  <c r="AL121" i="36"/>
  <c r="AB121" i="36"/>
  <c r="AF24" i="36"/>
  <c r="R23" i="36"/>
  <c r="J151" i="36"/>
  <c r="J152" i="36" s="1"/>
  <c r="AB151" i="36"/>
  <c r="R151" i="36"/>
  <c r="R152" i="36" s="1"/>
  <c r="N182" i="36"/>
  <c r="N273" i="36"/>
  <c r="AF10" i="36"/>
  <c r="AD10" i="36"/>
  <c r="AJ151" i="36"/>
  <c r="AJ39" i="36"/>
  <c r="AI60" i="36"/>
  <c r="R18" i="36"/>
  <c r="R16" i="36"/>
  <c r="R15" i="36"/>
  <c r="R19" i="36"/>
  <c r="AF27" i="36"/>
  <c r="AI23" i="36"/>
  <c r="AJ23" i="36" s="1"/>
  <c r="AD121" i="36"/>
  <c r="F91" i="36"/>
  <c r="R25" i="36"/>
  <c r="V121" i="36"/>
  <c r="F121" i="36"/>
  <c r="F151" i="36"/>
  <c r="L151" i="36"/>
  <c r="L152" i="36" s="1"/>
  <c r="T91" i="36"/>
  <c r="AJ189" i="36"/>
  <c r="P151" i="36"/>
  <c r="P152" i="36" s="1"/>
  <c r="P212" i="36"/>
  <c r="AJ60" i="36"/>
  <c r="P60" i="36"/>
  <c r="P61" i="36" s="1"/>
  <c r="X60" i="36"/>
  <c r="R91" i="36"/>
  <c r="R92" i="36" s="1"/>
  <c r="X29" i="36"/>
  <c r="T60" i="36"/>
  <c r="AI121" i="36"/>
  <c r="J121" i="36"/>
  <c r="J122" i="36" s="1"/>
  <c r="AF151" i="36"/>
  <c r="AF152" i="36" s="1"/>
  <c r="AF121" i="36"/>
  <c r="AF122" i="36" s="1"/>
  <c r="AL151" i="36"/>
  <c r="N212" i="36"/>
  <c r="N243" i="36"/>
  <c r="J29" i="36"/>
  <c r="J30" i="36" s="1"/>
  <c r="AJ249" i="36"/>
  <c r="AJ6" i="36"/>
  <c r="R21" i="36"/>
  <c r="AC29" i="36"/>
  <c r="Z60" i="36"/>
  <c r="P91" i="36"/>
  <c r="P92" i="36" s="1"/>
  <c r="R7" i="36"/>
  <c r="H91" i="36"/>
  <c r="H92" i="36" s="1"/>
  <c r="AI26" i="36"/>
  <c r="AJ26" i="36" s="1"/>
  <c r="Q29" i="36"/>
  <c r="AJ99" i="36"/>
  <c r="AJ121" i="36" s="1"/>
  <c r="AI91" i="36"/>
  <c r="AJ69" i="36"/>
  <c r="AJ91" i="36" s="1"/>
  <c r="AI151" i="36"/>
  <c r="P182" i="36"/>
  <c r="X91" i="36"/>
  <c r="H181" i="36"/>
  <c r="H182" i="36" s="1"/>
  <c r="X121" i="36"/>
  <c r="R243" i="36"/>
  <c r="J212" i="36"/>
  <c r="L273" i="36"/>
  <c r="L243" i="36"/>
  <c r="AF20" i="36"/>
  <c r="R20" i="36"/>
  <c r="R28" i="36"/>
  <c r="N29" i="36"/>
  <c r="N30" i="36" s="1"/>
  <c r="AD22" i="36"/>
  <c r="AI22" i="36"/>
  <c r="AJ22" i="36" s="1"/>
  <c r="L91" i="36"/>
  <c r="L92" i="36" s="1"/>
  <c r="Z151" i="36"/>
  <c r="Z91" i="36"/>
  <c r="AJ159" i="36"/>
  <c r="V91" i="36"/>
  <c r="AJ219" i="36"/>
  <c r="P273" i="36"/>
  <c r="N60" i="36"/>
  <c r="N61" i="36" s="1"/>
  <c r="AF17" i="36"/>
  <c r="V60" i="36"/>
  <c r="R22" i="36"/>
  <c r="AF91" i="36"/>
  <c r="AF92" i="36" s="1"/>
  <c r="J273" i="36"/>
  <c r="J243" i="36"/>
  <c r="L29" i="36"/>
  <c r="L30" i="36" s="1"/>
  <c r="R26" i="36"/>
  <c r="AI17" i="36"/>
  <c r="AJ17" i="36" s="1"/>
  <c r="AF15" i="36"/>
  <c r="AD15" i="36"/>
  <c r="AD29" i="36" s="1"/>
  <c r="AF19" i="36"/>
  <c r="AH60" i="36"/>
  <c r="J91" i="36"/>
  <c r="J92" i="36" s="1"/>
  <c r="AI20" i="36"/>
  <c r="AJ20" i="36" s="1"/>
  <c r="AF60" i="36"/>
  <c r="AF61" i="36" s="1"/>
  <c r="AI16" i="36"/>
  <c r="AJ16" i="36" s="1"/>
  <c r="AF25" i="36"/>
  <c r="AH151" i="36"/>
  <c r="AD91" i="36"/>
  <c r="P243" i="36"/>
  <c r="H243" i="36"/>
  <c r="H29" i="36"/>
  <c r="H30" i="36" s="1"/>
  <c r="AF26" i="36"/>
  <c r="J60" i="36"/>
  <c r="J61" i="36" s="1"/>
  <c r="F60" i="36"/>
  <c r="AI24" i="36"/>
  <c r="AJ24" i="36" s="1"/>
  <c r="R17" i="36"/>
  <c r="AH91" i="36"/>
  <c r="AD60" i="36"/>
  <c r="N91" i="36"/>
  <c r="N92" i="36" s="1"/>
  <c r="Z121" i="36"/>
  <c r="X151" i="36"/>
  <c r="L121" i="36"/>
  <c r="L122" i="36" s="1"/>
  <c r="AH121" i="36"/>
  <c r="AB91" i="36"/>
  <c r="H212" i="36"/>
  <c r="AF243" i="36"/>
  <c r="AF29" i="36" l="1"/>
  <c r="AF273" i="36"/>
  <c r="AF182" i="36"/>
  <c r="F31" i="36"/>
  <c r="R29" i="36"/>
  <c r="R30" i="36" s="1"/>
  <c r="AI31" i="36"/>
  <c r="AJ31" i="36"/>
  <c r="AI29" i="36"/>
  <c r="AF212" i="36"/>
  <c r="AJ29" i="36"/>
  <c r="AF30" i="36" l="1"/>
</calcChain>
</file>

<file path=xl/comments1.xml><?xml version="1.0" encoding="utf-8"?>
<comments xmlns="http://schemas.openxmlformats.org/spreadsheetml/2006/main">
  <authors>
    <author>Administrator</author>
  </authors>
  <commentList>
    <comment ref="E6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5) 1/3</t>
        </r>
        <r>
          <rPr>
            <b/>
            <sz val="11"/>
            <color indexed="81"/>
            <rFont val="돋움"/>
            <family val="3"/>
            <charset val="129"/>
          </rPr>
          <t>일자
멀티에서</t>
        </r>
        <r>
          <rPr>
            <b/>
            <sz val="11"/>
            <color indexed="81"/>
            <rFont val="Tahoma"/>
            <family val="2"/>
          </rPr>
          <t xml:space="preserve"> 5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E70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5) 1/3</t>
        </r>
        <r>
          <rPr>
            <b/>
            <sz val="11"/>
            <color indexed="81"/>
            <rFont val="돋움"/>
            <family val="3"/>
            <charset val="129"/>
          </rPr>
          <t>일자
멀티에서</t>
        </r>
        <r>
          <rPr>
            <b/>
            <sz val="11"/>
            <color indexed="81"/>
            <rFont val="Tahoma"/>
            <family val="2"/>
          </rPr>
          <t xml:space="preserve"> 5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E74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3) 1/3</t>
        </r>
        <r>
          <rPr>
            <b/>
            <sz val="11"/>
            <color indexed="81"/>
            <rFont val="돋움"/>
            <family val="3"/>
            <charset val="129"/>
          </rPr>
          <t>일자
멀티에서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E12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4) 1/3</t>
        </r>
        <r>
          <rPr>
            <b/>
            <sz val="11"/>
            <color indexed="81"/>
            <rFont val="돋움"/>
            <family val="3"/>
            <charset val="129"/>
          </rPr>
          <t>일자
멀티에서</t>
        </r>
        <r>
          <rPr>
            <b/>
            <sz val="11"/>
            <color indexed="81"/>
            <rFont val="Tahoma"/>
            <family val="2"/>
          </rPr>
          <t xml:space="preserve"> 4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E130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6) 1/3</t>
        </r>
        <r>
          <rPr>
            <b/>
            <sz val="11"/>
            <color indexed="81"/>
            <rFont val="돋움"/>
            <family val="3"/>
            <charset val="129"/>
          </rPr>
          <t>일자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돋움"/>
            <family val="3"/>
            <charset val="129"/>
          </rPr>
          <t>멀티에서</t>
        </r>
        <r>
          <rPr>
            <b/>
            <sz val="11"/>
            <color indexed="81"/>
            <rFont val="Tahoma"/>
            <family val="2"/>
          </rPr>
          <t xml:space="preserve"> 6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  <r>
          <rPr>
            <b/>
            <sz val="11"/>
            <color indexed="81"/>
            <rFont val="Tahoma"/>
            <family val="2"/>
          </rPr>
          <t xml:space="preserve">
</t>
        </r>
      </text>
    </comment>
    <comment ref="E134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10)1/3</t>
        </r>
        <r>
          <rPr>
            <b/>
            <sz val="11"/>
            <color indexed="81"/>
            <rFont val="돋움"/>
            <family val="3"/>
            <charset val="129"/>
          </rPr>
          <t>일자
멀티에서</t>
        </r>
        <r>
          <rPr>
            <b/>
            <sz val="11"/>
            <color indexed="81"/>
            <rFont val="Tahoma"/>
            <family val="2"/>
          </rPr>
          <t xml:space="preserve"> 10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이관받음
</t>
        </r>
      </text>
    </comment>
    <comment ref="E18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>9) 1/3</t>
        </r>
        <r>
          <rPr>
            <b/>
            <sz val="11"/>
            <color indexed="81"/>
            <rFont val="돋움"/>
            <family val="3"/>
            <charset val="129"/>
          </rPr>
          <t>일자
학관으로</t>
        </r>
        <r>
          <rPr>
            <b/>
            <sz val="11"/>
            <color indexed="81"/>
            <rFont val="Tahoma"/>
            <family val="2"/>
          </rPr>
          <t xml:space="preserve"> 5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이관함</t>
        </r>
        <r>
          <rPr>
            <b/>
            <sz val="11"/>
            <color indexed="81"/>
            <rFont val="Tahoma"/>
            <family val="2"/>
          </rPr>
          <t xml:space="preserve">.
</t>
        </r>
        <r>
          <rPr>
            <b/>
            <sz val="11"/>
            <color indexed="81"/>
            <rFont val="돋움"/>
            <family val="3"/>
            <charset val="129"/>
          </rPr>
          <t>예디대로</t>
        </r>
        <r>
          <rPr>
            <b/>
            <sz val="11"/>
            <color indexed="81"/>
            <rFont val="Tahoma"/>
            <family val="2"/>
          </rPr>
          <t xml:space="preserve"> 4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이관함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E190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>11) 1/3</t>
        </r>
        <r>
          <rPr>
            <b/>
            <sz val="11"/>
            <color indexed="81"/>
            <rFont val="돋움"/>
            <family val="3"/>
            <charset val="129"/>
          </rPr>
          <t>일자
학관으로</t>
        </r>
        <r>
          <rPr>
            <b/>
            <sz val="11"/>
            <color indexed="81"/>
            <rFont val="Tahoma"/>
            <family val="2"/>
          </rPr>
          <t xml:space="preserve"> 5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이관함</t>
        </r>
        <r>
          <rPr>
            <b/>
            <sz val="11"/>
            <color indexed="81"/>
            <rFont val="Tahoma"/>
            <family val="2"/>
          </rPr>
          <t xml:space="preserve">.
</t>
        </r>
        <r>
          <rPr>
            <b/>
            <sz val="11"/>
            <color indexed="81"/>
            <rFont val="돋움"/>
            <family val="3"/>
            <charset val="129"/>
          </rPr>
          <t>예디대로</t>
        </r>
        <r>
          <rPr>
            <b/>
            <sz val="11"/>
            <color indexed="81"/>
            <rFont val="Tahoma"/>
            <family val="2"/>
          </rPr>
          <t xml:space="preserve"> 6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E194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>13)1/3</t>
        </r>
        <r>
          <rPr>
            <b/>
            <sz val="11"/>
            <color indexed="81"/>
            <rFont val="돋움"/>
            <family val="3"/>
            <charset val="129"/>
          </rPr>
          <t>일자</t>
        </r>
        <r>
          <rPr>
            <b/>
            <sz val="11"/>
            <color indexed="81"/>
            <rFont val="Tahoma"/>
            <family val="2"/>
          </rPr>
          <t xml:space="preserve"> 
</t>
        </r>
        <r>
          <rPr>
            <b/>
            <sz val="11"/>
            <color indexed="81"/>
            <rFont val="돋움"/>
            <family val="3"/>
            <charset val="129"/>
          </rPr>
          <t>학관으로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이관함</t>
        </r>
        <r>
          <rPr>
            <b/>
            <sz val="11"/>
            <color indexed="81"/>
            <rFont val="Tahoma"/>
            <family val="2"/>
          </rPr>
          <t xml:space="preserve">.
</t>
        </r>
        <r>
          <rPr>
            <b/>
            <sz val="11"/>
            <color indexed="81"/>
            <rFont val="돋움"/>
            <family val="3"/>
            <charset val="129"/>
          </rPr>
          <t>예디대로</t>
        </r>
        <r>
          <rPr>
            <b/>
            <sz val="11"/>
            <color indexed="81"/>
            <rFont val="Tahoma"/>
            <family val="2"/>
          </rPr>
          <t xml:space="preserve"> 10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이관함</t>
        </r>
        <r>
          <rPr>
            <b/>
            <sz val="11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M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파손</t>
        </r>
        <r>
          <rPr>
            <b/>
            <sz val="11"/>
            <color indexed="81"/>
            <rFont val="Tahoma"/>
            <family val="2"/>
          </rPr>
          <t>1)2/26
(-1,980)</t>
        </r>
        <r>
          <rPr>
            <b/>
            <sz val="11"/>
            <color indexed="81"/>
            <rFont val="돋움"/>
            <family val="3"/>
            <charset val="129"/>
          </rPr>
          <t>비용처리함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M39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파손</t>
        </r>
        <r>
          <rPr>
            <b/>
            <sz val="11"/>
            <color indexed="81"/>
            <rFont val="Tahoma"/>
            <family val="2"/>
          </rPr>
          <t>1)
(-1,980)</t>
        </r>
        <r>
          <rPr>
            <b/>
            <sz val="11"/>
            <color indexed="81"/>
            <rFont val="돋움"/>
            <family val="3"/>
            <charset val="129"/>
          </rPr>
          <t>비용처리</t>
        </r>
      </text>
    </comment>
    <comment ref="AA188" authorId="0" shapeId="0">
      <text>
        <r>
          <rPr>
            <b/>
            <sz val="11"/>
            <color indexed="81"/>
            <rFont val="Tahoma"/>
            <family val="2"/>
          </rPr>
          <t>2/29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금</t>
        </r>
        <r>
          <rPr>
            <b/>
            <sz val="11"/>
            <color indexed="81"/>
            <rFont val="Tahoma"/>
            <family val="2"/>
          </rPr>
          <t xml:space="preserve">) 
</t>
        </r>
        <r>
          <rPr>
            <b/>
            <sz val="11"/>
            <color indexed="81"/>
            <rFont val="돋움"/>
            <family val="3"/>
            <charset val="129"/>
          </rPr>
          <t>단말기로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W3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미판매</t>
        </r>
        <r>
          <rPr>
            <b/>
            <sz val="11"/>
            <color indexed="81"/>
            <rFont val="Tahoma"/>
            <family val="2"/>
          </rPr>
          <t xml:space="preserve">1)
</t>
        </r>
        <r>
          <rPr>
            <b/>
            <sz val="11"/>
            <color indexed="81"/>
            <rFont val="돋움"/>
            <family val="3"/>
            <charset val="129"/>
          </rPr>
          <t>멀티</t>
        </r>
        <r>
          <rPr>
            <b/>
            <sz val="11"/>
            <color indexed="81"/>
            <rFont val="Tahoma"/>
            <family val="2"/>
          </rPr>
          <t xml:space="preserve"> 1</t>
        </r>
        <r>
          <rPr>
            <b/>
            <sz val="11"/>
            <color indexed="81"/>
            <rFont val="돋움"/>
            <family val="3"/>
            <charset val="129"/>
          </rPr>
          <t>개</t>
        </r>
      </text>
    </comment>
    <comment ref="G47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 xml:space="preserve">40)
</t>
        </r>
        <r>
          <rPr>
            <b/>
            <sz val="11"/>
            <color indexed="81"/>
            <rFont val="돋움"/>
            <family val="3"/>
            <charset val="129"/>
          </rPr>
          <t>중도</t>
        </r>
        <r>
          <rPr>
            <b/>
            <sz val="11"/>
            <color indexed="81"/>
            <rFont val="Tahoma"/>
            <family val="2"/>
          </rPr>
          <t xml:space="preserve">: 20
</t>
        </r>
        <r>
          <rPr>
            <b/>
            <sz val="11"/>
            <color indexed="81"/>
            <rFont val="돋움"/>
            <family val="3"/>
            <charset val="129"/>
          </rPr>
          <t>학관</t>
        </r>
        <r>
          <rPr>
            <b/>
            <sz val="11"/>
            <color indexed="81"/>
            <rFont val="Tahoma"/>
            <family val="2"/>
          </rPr>
          <t xml:space="preserve"> : 20
</t>
        </r>
      </text>
    </comment>
    <comment ref="G49" authorId="0" shapeId="0">
      <text>
        <r>
          <rPr>
            <b/>
            <sz val="11"/>
            <color theme="1"/>
            <rFont val="맑은 고딕"/>
            <family val="3"/>
            <charset val="129"/>
            <scheme val="minor"/>
          </rPr>
          <t xml:space="preserve">3월4주차(출고10)
학관 : 10
</t>
        </r>
        <r>
          <rPr>
            <sz val="11"/>
            <color theme="1"/>
            <rFont val="맑은 고딕"/>
            <family val="2"/>
            <charset val="129"/>
            <scheme val="minor"/>
          </rPr>
          <t xml:space="preserve">
</t>
        </r>
      </text>
    </comment>
    <comment ref="G51" authorId="0" shapeId="0">
      <text>
        <r>
          <rPr>
            <b/>
            <sz val="11"/>
            <color indexed="81"/>
            <rFont val="Tahoma"/>
            <family val="2"/>
          </rPr>
          <t>3</t>
        </r>
        <r>
          <rPr>
            <b/>
            <sz val="11"/>
            <color indexed="81"/>
            <rFont val="돋움"/>
            <family val="3"/>
            <charset val="129"/>
          </rPr>
          <t>월</t>
        </r>
        <r>
          <rPr>
            <b/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돋움"/>
            <family val="3"/>
            <charset val="129"/>
          </rPr>
          <t>주차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 xml:space="preserve">50)
</t>
        </r>
        <r>
          <rPr>
            <b/>
            <sz val="11"/>
            <color indexed="81"/>
            <rFont val="돋움"/>
            <family val="3"/>
            <charset val="129"/>
          </rPr>
          <t>중도</t>
        </r>
        <r>
          <rPr>
            <b/>
            <sz val="11"/>
            <color indexed="81"/>
            <rFont val="Tahoma"/>
            <family val="2"/>
          </rPr>
          <t xml:space="preserve"> : 20
</t>
        </r>
        <r>
          <rPr>
            <b/>
            <sz val="11"/>
            <color indexed="81"/>
            <rFont val="돋움"/>
            <family val="3"/>
            <charset val="129"/>
          </rPr>
          <t>학관</t>
        </r>
        <r>
          <rPr>
            <b/>
            <sz val="11"/>
            <color indexed="81"/>
            <rFont val="Tahoma"/>
            <family val="2"/>
          </rPr>
          <t xml:space="preserve"> : 30
</t>
        </r>
      </text>
    </comment>
    <comment ref="G54" authorId="0" shapeId="0">
      <text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 xml:space="preserve">(30)
</t>
        </r>
        <r>
          <rPr>
            <b/>
            <sz val="11"/>
            <color indexed="81"/>
            <rFont val="돋움"/>
            <family val="3"/>
            <charset val="129"/>
          </rPr>
          <t>학관</t>
        </r>
        <r>
          <rPr>
            <b/>
            <sz val="11"/>
            <color indexed="81"/>
            <rFont val="Tahoma"/>
            <family val="2"/>
          </rPr>
          <t xml:space="preserve"> : 10
</t>
        </r>
        <r>
          <rPr>
            <b/>
            <sz val="11"/>
            <color indexed="81"/>
            <rFont val="돋움"/>
            <family val="3"/>
            <charset val="129"/>
          </rPr>
          <t>멀티</t>
        </r>
        <r>
          <rPr>
            <b/>
            <sz val="11"/>
            <color indexed="81"/>
            <rFont val="Tahoma"/>
            <family val="2"/>
          </rPr>
          <t xml:space="preserve"> : 20
</t>
        </r>
      </text>
    </comment>
    <comment ref="M8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20)
</t>
        </r>
        <r>
          <rPr>
            <b/>
            <sz val="11"/>
            <color indexed="81"/>
            <rFont val="돋움"/>
            <family val="3"/>
            <charset val="129"/>
          </rPr>
          <t>푸른솔에서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입고됨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M90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10)
</t>
        </r>
        <r>
          <rPr>
            <b/>
            <sz val="11"/>
            <color indexed="81"/>
            <rFont val="돋움"/>
            <family val="3"/>
            <charset val="129"/>
          </rPr>
          <t>푸른솔에서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입고됨
</t>
        </r>
      </text>
    </comment>
    <comment ref="M92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30)
</t>
        </r>
        <r>
          <rPr>
            <b/>
            <sz val="11"/>
            <color indexed="81"/>
            <rFont val="돋움"/>
            <family val="3"/>
            <charset val="129"/>
          </rPr>
          <t>푸른솔에서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입고됨
</t>
        </r>
      </text>
    </comment>
    <comment ref="M95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10)
</t>
        </r>
        <r>
          <rPr>
            <b/>
            <sz val="11"/>
            <color indexed="81"/>
            <rFont val="돋움"/>
            <family val="3"/>
            <charset val="129"/>
          </rPr>
          <t>푸른솔에서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입고됨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M12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)
</t>
        </r>
        <r>
          <rPr>
            <b/>
            <sz val="11"/>
            <color indexed="81"/>
            <rFont val="돋움"/>
            <family val="3"/>
            <charset val="129"/>
          </rPr>
          <t>푸른솔</t>
        </r>
        <r>
          <rPr>
            <b/>
            <sz val="11"/>
            <color indexed="81"/>
            <rFont val="Tahoma"/>
            <family val="2"/>
          </rPr>
          <t xml:space="preserve"> : 20
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</text>
    </comment>
    <comment ref="M132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)
</t>
        </r>
        <r>
          <rPr>
            <b/>
            <sz val="11"/>
            <color indexed="81"/>
            <rFont val="돋움"/>
            <family val="3"/>
            <charset val="129"/>
          </rPr>
          <t>푸른솔</t>
        </r>
        <r>
          <rPr>
            <b/>
            <sz val="11"/>
            <color indexed="81"/>
            <rFont val="Tahoma"/>
            <family val="2"/>
          </rPr>
          <t xml:space="preserve"> : 20 
</t>
        </r>
        <r>
          <rPr>
            <b/>
            <sz val="11"/>
            <color indexed="81"/>
            <rFont val="돋움"/>
            <family val="3"/>
            <charset val="129"/>
          </rPr>
          <t xml:space="preserve">이관받음
</t>
        </r>
      </text>
    </comment>
    <comment ref="G168" authorId="0" shapeId="0">
      <text>
        <r>
          <rPr>
            <sz val="10"/>
            <color indexed="81"/>
            <rFont val="Tahoma"/>
            <family val="2"/>
          </rPr>
          <t>2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20
</t>
        </r>
        <r>
          <rPr>
            <sz val="10"/>
            <color indexed="81"/>
            <rFont val="돋움"/>
            <family val="3"/>
            <charset val="129"/>
          </rPr>
          <t>중도</t>
        </r>
        <r>
          <rPr>
            <sz val="10"/>
            <color indexed="81"/>
            <rFont val="Tahoma"/>
            <family val="2"/>
          </rPr>
          <t xml:space="preserve"> : 20
</t>
        </r>
        <r>
          <rPr>
            <sz val="10"/>
            <color indexed="81"/>
            <rFont val="돋움"/>
            <family val="3"/>
            <charset val="129"/>
          </rPr>
          <t>멀티</t>
        </r>
        <r>
          <rPr>
            <sz val="10"/>
            <color indexed="81"/>
            <rFont val="Tahoma"/>
            <family val="2"/>
          </rPr>
          <t xml:space="preserve"> : 20</t>
        </r>
      </text>
    </comment>
    <comment ref="G170" authorId="0" shapeId="0">
      <text>
        <r>
          <rPr>
            <sz val="10"/>
            <color indexed="81"/>
            <rFont val="Tahoma"/>
            <family val="2"/>
          </rPr>
          <t>2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10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</text>
    </comment>
    <comment ref="G172" authorId="0" shapeId="0">
      <text>
        <r>
          <rPr>
            <sz val="10"/>
            <color indexed="81"/>
            <rFont val="Tahoma"/>
            <family val="2"/>
          </rPr>
          <t>2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10
</t>
        </r>
        <r>
          <rPr>
            <sz val="10"/>
            <color indexed="81"/>
            <rFont val="돋움"/>
            <family val="3"/>
            <charset val="129"/>
          </rPr>
          <t>중도</t>
        </r>
        <r>
          <rPr>
            <sz val="10"/>
            <color indexed="81"/>
            <rFont val="Tahoma"/>
            <family val="2"/>
          </rPr>
          <t xml:space="preserve"> : 20
</t>
        </r>
        <r>
          <rPr>
            <sz val="10"/>
            <color indexed="81"/>
            <rFont val="돋움"/>
            <family val="3"/>
            <charset val="129"/>
          </rPr>
          <t>멀티</t>
        </r>
        <r>
          <rPr>
            <sz val="10"/>
            <color indexed="81"/>
            <rFont val="Tahoma"/>
            <family val="2"/>
          </rPr>
          <t xml:space="preserve"> : 20</t>
        </r>
        <r>
          <rPr>
            <b/>
            <sz val="11"/>
            <color indexed="81"/>
            <rFont val="Tahoma"/>
            <family val="2"/>
          </rPr>
          <t xml:space="preserve">
</t>
        </r>
      </text>
    </comment>
    <comment ref="G173" authorId="0" shapeId="0">
      <text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10
</t>
        </r>
      </text>
    </comment>
    <comment ref="G175" authorId="0" shapeId="0">
      <text>
        <r>
          <rPr>
            <sz val="10"/>
            <color indexed="81"/>
            <rFont val="Tahoma"/>
            <family val="2"/>
          </rPr>
          <t>2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10
3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10
</t>
        </r>
        <r>
          <rPr>
            <sz val="10"/>
            <color indexed="81"/>
            <rFont val="돋움"/>
            <family val="3"/>
            <charset val="129"/>
          </rPr>
          <t>멀티</t>
        </r>
        <r>
          <rPr>
            <sz val="10"/>
            <color indexed="81"/>
            <rFont val="Tahoma"/>
            <family val="2"/>
          </rPr>
          <t xml:space="preserve"> : 20</t>
        </r>
      </text>
    </comment>
    <comment ref="G178" authorId="0" shapeId="0">
      <text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10
</t>
        </r>
      </text>
    </comment>
    <comment ref="G179" authorId="0" shapeId="0">
      <text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주차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돋움"/>
            <family val="3"/>
            <charset val="129"/>
          </rPr>
          <t>출고</t>
        </r>
        <r>
          <rPr>
            <sz val="10"/>
            <color indexed="81"/>
            <rFont val="Tahoma"/>
            <family val="2"/>
          </rPr>
          <t xml:space="preserve">)
</t>
        </r>
        <r>
          <rPr>
            <sz val="10"/>
            <color indexed="81"/>
            <rFont val="돋움"/>
            <family val="3"/>
            <charset val="129"/>
          </rPr>
          <t>학관</t>
        </r>
        <r>
          <rPr>
            <sz val="10"/>
            <color indexed="81"/>
            <rFont val="Tahoma"/>
            <family val="2"/>
          </rPr>
          <t xml:space="preserve"> : 10
</t>
        </r>
      </text>
    </comment>
    <comment ref="U18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 xml:space="preserve">1)
</t>
        </r>
        <r>
          <rPr>
            <b/>
            <sz val="11"/>
            <color indexed="81"/>
            <rFont val="돋움"/>
            <family val="3"/>
            <charset val="129"/>
          </rPr>
          <t>어니언베이글로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AA191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 xml:space="preserve">1)
</t>
        </r>
        <r>
          <rPr>
            <b/>
            <sz val="11"/>
            <color indexed="81"/>
            <rFont val="돋움"/>
            <family val="3"/>
            <charset val="129"/>
          </rPr>
          <t>블루베리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베이글로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잘못결제함</t>
        </r>
      </text>
    </comment>
    <comment ref="M248" authorId="0" shapeId="0">
      <text>
        <r>
          <rPr>
            <b/>
            <sz val="11"/>
            <color indexed="81"/>
            <rFont val="Tahoma"/>
            <family val="2"/>
          </rPr>
          <t>3/22</t>
        </r>
        <r>
          <rPr>
            <b/>
            <sz val="11"/>
            <color indexed="81"/>
            <rFont val="돋움"/>
            <family val="3"/>
            <charset val="129"/>
          </rPr>
          <t xml:space="preserve">일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20) </t>
        </r>
        <r>
          <rPr>
            <b/>
            <sz val="11"/>
            <color indexed="81"/>
            <rFont val="돋움"/>
            <family val="3"/>
            <charset val="129"/>
          </rPr>
          <t xml:space="preserve">
학관에서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</text>
    </comment>
    <comment ref="K255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20)
</t>
        </r>
        <r>
          <rPr>
            <b/>
            <sz val="11"/>
            <color indexed="81"/>
            <rFont val="돋움"/>
            <family val="3"/>
            <charset val="129"/>
          </rPr>
          <t>예디에서</t>
        </r>
        <r>
          <rPr>
            <b/>
            <sz val="11"/>
            <color indexed="81"/>
            <rFont val="Tahoma"/>
            <family val="2"/>
          </rPr>
          <t>20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이관받음
</t>
        </r>
        <r>
          <rPr>
            <b/>
            <sz val="11"/>
            <color indexed="81"/>
            <rFont val="Tahoma"/>
            <family val="2"/>
          </rPr>
          <t xml:space="preserve"> </t>
        </r>
      </text>
    </comment>
    <comment ref="M255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20)
</t>
        </r>
        <r>
          <rPr>
            <b/>
            <sz val="11"/>
            <color indexed="81"/>
            <rFont val="돋움"/>
            <family val="3"/>
            <charset val="129"/>
          </rPr>
          <t>푸른솔에서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이관입고됨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M258" authorId="0" shapeId="0">
      <text>
        <r>
          <rPr>
            <b/>
            <sz val="11"/>
            <color indexed="81"/>
            <rFont val="Tahoma"/>
            <family val="2"/>
          </rPr>
          <t>3/22(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10)
</t>
        </r>
        <r>
          <rPr>
            <b/>
            <sz val="11"/>
            <color indexed="81"/>
            <rFont val="돋움"/>
            <family val="3"/>
            <charset val="129"/>
          </rPr>
          <t>학관에서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이관받음</t>
        </r>
        <r>
          <rPr>
            <b/>
            <sz val="11"/>
            <color indexed="81"/>
            <rFont val="Tahoma"/>
            <family val="2"/>
          </rPr>
          <t xml:space="preserve"> </t>
        </r>
      </text>
    </comment>
    <comment ref="W259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 xml:space="preserve">1)
</t>
        </r>
        <r>
          <rPr>
            <b/>
            <sz val="11"/>
            <color indexed="81"/>
            <rFont val="돋움"/>
            <family val="3"/>
            <charset val="129"/>
          </rPr>
          <t>브라우니로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잘못결제함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E51" authorId="0" shapeId="0">
      <text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출고</t>
        </r>
        <r>
          <rPr>
            <b/>
            <sz val="10"/>
            <color indexed="81"/>
            <rFont val="Tahoma"/>
            <family val="2"/>
          </rPr>
          <t>20)
4/1</t>
        </r>
        <r>
          <rPr>
            <b/>
            <sz val="10"/>
            <color indexed="81"/>
            <rFont val="돋움"/>
            <family val="3"/>
            <charset val="129"/>
          </rPr>
          <t>주차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출고</t>
        </r>
        <r>
          <rPr>
            <b/>
            <sz val="10"/>
            <color indexed="81"/>
            <rFont val="Tahoma"/>
            <family val="2"/>
          </rPr>
          <t>10)
4/5</t>
        </r>
        <r>
          <rPr>
            <b/>
            <sz val="10"/>
            <color indexed="81"/>
            <rFont val="돋움"/>
            <family val="3"/>
            <charset val="129"/>
          </rPr>
          <t>주차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출고</t>
        </r>
        <r>
          <rPr>
            <b/>
            <sz val="10"/>
            <color indexed="81"/>
            <rFont val="Tahoma"/>
            <family val="2"/>
          </rPr>
          <t xml:space="preserve">10)
</t>
        </r>
        <r>
          <rPr>
            <b/>
            <sz val="10"/>
            <color indexed="81"/>
            <rFont val="돋움"/>
            <family val="3"/>
            <charset val="129"/>
          </rPr>
          <t>학관으로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이관함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E93" authorId="0" shapeId="0">
      <text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입고</t>
        </r>
        <r>
          <rPr>
            <b/>
            <sz val="10"/>
            <color indexed="81"/>
            <rFont val="Tahoma"/>
            <family val="2"/>
          </rPr>
          <t>20)
4/1</t>
        </r>
        <r>
          <rPr>
            <b/>
            <sz val="10"/>
            <color indexed="81"/>
            <rFont val="돋움"/>
            <family val="3"/>
            <charset val="129"/>
          </rPr>
          <t>주차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입고</t>
        </r>
        <r>
          <rPr>
            <b/>
            <sz val="10"/>
            <color indexed="81"/>
            <rFont val="Tahoma"/>
            <family val="2"/>
          </rPr>
          <t>10)
4/5</t>
        </r>
        <r>
          <rPr>
            <b/>
            <sz val="10"/>
            <color indexed="81"/>
            <rFont val="돋움"/>
            <family val="3"/>
            <charset val="129"/>
          </rPr>
          <t>주차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입고</t>
        </r>
        <r>
          <rPr>
            <b/>
            <sz val="10"/>
            <color indexed="81"/>
            <rFont val="Tahoma"/>
            <family val="2"/>
          </rPr>
          <t xml:space="preserve">10)
</t>
        </r>
        <r>
          <rPr>
            <b/>
            <sz val="10"/>
            <color indexed="81"/>
            <rFont val="돋움"/>
            <family val="3"/>
            <charset val="129"/>
          </rPr>
          <t>푸른솔에서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이관받음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Y133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 xml:space="preserve">1)
</t>
        </r>
        <r>
          <rPr>
            <b/>
            <sz val="11"/>
            <color indexed="81"/>
            <rFont val="돋움"/>
            <family val="3"/>
            <charset val="129"/>
          </rPr>
          <t>브라우니로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결제함
</t>
        </r>
      </text>
    </comment>
    <comment ref="S175" authorId="0" shapeId="0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>1)</t>
        </r>
        <r>
          <rPr>
            <b/>
            <sz val="9"/>
            <color indexed="81"/>
            <rFont val="돋움"/>
            <family val="3"/>
            <charset val="129"/>
          </rPr>
          <t>피넛쿠키로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결제함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I92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>)</t>
        </r>
        <r>
          <rPr>
            <b/>
            <sz val="11"/>
            <color indexed="81"/>
            <rFont val="돋움"/>
            <family val="3"/>
            <charset val="129"/>
          </rPr>
          <t>공학관에</t>
        </r>
        <r>
          <rPr>
            <b/>
            <sz val="11"/>
            <color indexed="81"/>
            <rFont val="Tahoma"/>
            <family val="2"/>
          </rPr>
          <t xml:space="preserve"> 
4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출고함
</t>
        </r>
      </text>
    </comment>
    <comment ref="AA284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>2)</t>
        </r>
        <r>
          <rPr>
            <b/>
            <sz val="11"/>
            <color indexed="81"/>
            <rFont val="돋움"/>
            <family val="3"/>
            <charset val="129"/>
          </rPr>
          <t>소금빵으로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결제함</t>
        </r>
      </text>
    </comment>
    <comment ref="I339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 xml:space="preserve">)
</t>
        </r>
        <r>
          <rPr>
            <b/>
            <sz val="11"/>
            <color indexed="81"/>
            <rFont val="돋움"/>
            <family val="3"/>
            <charset val="129"/>
          </rPr>
          <t>학관에서</t>
        </r>
        <r>
          <rPr>
            <b/>
            <sz val="11"/>
            <color indexed="81"/>
            <rFont val="Tahoma"/>
            <family val="2"/>
          </rPr>
          <t xml:space="preserve"> 4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이관받음
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S76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픽업</t>
        </r>
        <r>
          <rPr>
            <b/>
            <sz val="11"/>
            <color indexed="81"/>
            <rFont val="Tahoma"/>
            <family val="2"/>
          </rPr>
          <t>30</t>
        </r>
        <r>
          <rPr>
            <b/>
            <sz val="11"/>
            <color indexed="81"/>
            <rFont val="돋움"/>
            <family val="3"/>
            <charset val="129"/>
          </rPr>
          <t>개</t>
        </r>
        <r>
          <rPr>
            <b/>
            <sz val="11"/>
            <color indexed="81"/>
            <rFont val="Tahoma"/>
            <family val="2"/>
          </rPr>
          <t xml:space="preserve">)
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</text>
    </comment>
    <comment ref="S80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>1)</t>
        </r>
        <r>
          <rPr>
            <b/>
            <sz val="11"/>
            <color indexed="81"/>
            <rFont val="돋움"/>
            <family val="3"/>
            <charset val="129"/>
          </rPr>
          <t>블루베리베이글로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E123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>22)
6/2</t>
        </r>
        <r>
          <rPr>
            <b/>
            <sz val="11"/>
            <color indexed="81"/>
            <rFont val="돋움"/>
            <family val="3"/>
            <charset val="129"/>
          </rPr>
          <t>예디대로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이관함
</t>
        </r>
      </text>
    </comment>
    <comment ref="E178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7)
6/20</t>
        </r>
        <r>
          <rPr>
            <b/>
            <sz val="11"/>
            <color indexed="81"/>
            <rFont val="돋움"/>
            <family val="3"/>
            <charset val="129"/>
          </rPr>
          <t>멀티에서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이관받음
</t>
        </r>
      </text>
    </comment>
    <comment ref="E205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입고</t>
        </r>
        <r>
          <rPr>
            <b/>
            <sz val="11"/>
            <color indexed="81"/>
            <rFont val="Tahoma"/>
            <family val="2"/>
          </rPr>
          <t>22)
6/2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학관에서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이관받음
</t>
        </r>
      </text>
    </comment>
    <comment ref="E260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>7)</t>
        </r>
        <r>
          <rPr>
            <b/>
            <sz val="11"/>
            <color indexed="81"/>
            <rFont val="돋움"/>
            <family val="3"/>
            <charset val="129"/>
          </rPr>
          <t>예디대로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이관함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S52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 xml:space="preserve">1)
</t>
        </r>
        <r>
          <rPr>
            <b/>
            <sz val="11"/>
            <color indexed="81"/>
            <rFont val="돋움"/>
            <family val="3"/>
            <charset val="129"/>
          </rPr>
          <t>오트밀쿠키로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결제함
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AA153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>1)</t>
        </r>
        <r>
          <rPr>
            <b/>
            <sz val="11"/>
            <color indexed="81"/>
            <rFont val="돋움"/>
            <family val="3"/>
            <charset val="129"/>
          </rPr>
          <t>플레인베이글로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AA142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>1)</t>
        </r>
        <r>
          <rPr>
            <b/>
            <sz val="11"/>
            <color indexed="81"/>
            <rFont val="돋움"/>
            <family val="3"/>
            <charset val="129"/>
          </rPr>
          <t>브라우니로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잘못결제함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AA149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>1)</t>
        </r>
        <r>
          <rPr>
            <b/>
            <sz val="11"/>
            <color indexed="81"/>
            <rFont val="돋움"/>
            <family val="3"/>
            <charset val="129"/>
          </rPr>
          <t>브라우니로잘못결제함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  <comment ref="AA152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판매</t>
        </r>
        <r>
          <rPr>
            <b/>
            <sz val="11"/>
            <color indexed="81"/>
            <rFont val="Tahoma"/>
            <family val="2"/>
          </rPr>
          <t>1)</t>
        </r>
        <r>
          <rPr>
            <b/>
            <sz val="11"/>
            <color indexed="81"/>
            <rFont val="돋움"/>
            <family val="3"/>
            <charset val="129"/>
          </rPr>
          <t>플레인으로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결제함</t>
        </r>
        <r>
          <rPr>
            <b/>
            <sz val="11"/>
            <color indexed="81"/>
            <rFont val="Tahoma"/>
            <family val="2"/>
          </rPr>
          <t xml:space="preserve">.
</t>
        </r>
      </text>
    </comment>
  </commentList>
</comments>
</file>

<file path=xl/comments10.xml><?xml version="1.0" encoding="utf-8"?>
<comments xmlns="http://schemas.openxmlformats.org/spreadsheetml/2006/main">
  <authors>
    <author>Administrator</author>
  </authors>
  <commentList>
    <comment ref="W34" authorId="0" shapeId="0">
      <text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판매</t>
        </r>
        <r>
          <rPr>
            <b/>
            <sz val="10"/>
            <color indexed="81"/>
            <rFont val="Tahoma"/>
            <family val="2"/>
          </rPr>
          <t>1)</t>
        </r>
        <r>
          <rPr>
            <b/>
            <sz val="10"/>
            <color indexed="81"/>
            <rFont val="돋움"/>
            <family val="3"/>
            <charset val="129"/>
          </rPr>
          <t>유자브라우니로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결제함</t>
        </r>
      </text>
    </comment>
  </commentList>
</comments>
</file>

<file path=xl/sharedStrings.xml><?xml version="1.0" encoding="utf-8"?>
<sst xmlns="http://schemas.openxmlformats.org/spreadsheetml/2006/main" count="7184" uniqueCount="1232">
  <si>
    <t>2주차
입고량</t>
  </si>
  <si>
    <t>3주차
입고량</t>
  </si>
  <si>
    <t>4주차
입고량</t>
  </si>
  <si>
    <t>5주차
입고량</t>
  </si>
  <si>
    <t>2주차
판매량</t>
  </si>
  <si>
    <t>3주차
판매량</t>
  </si>
  <si>
    <t>4주차
판매량</t>
  </si>
  <si>
    <t>5주차
판매량</t>
  </si>
  <si>
    <t>크로크무슈</t>
  </si>
  <si>
    <t>플레인 베이글</t>
  </si>
  <si>
    <t xml:space="preserve">월간 발주량 </t>
    <phoneticPr fontId="9" type="noConversion"/>
  </si>
  <si>
    <t>(단위: 원, 부가세별도)</t>
    <phoneticPr fontId="9" type="noConversion"/>
  </si>
  <si>
    <t>품  명</t>
    <phoneticPr fontId="9" type="noConversion"/>
  </si>
  <si>
    <t>매입단가</t>
    <phoneticPr fontId="9" type="noConversion"/>
  </si>
  <si>
    <t>판매단가</t>
    <phoneticPr fontId="9" type="noConversion"/>
  </si>
  <si>
    <t>전월재고</t>
    <phoneticPr fontId="9" type="noConversion"/>
  </si>
  <si>
    <t>전월재고비용</t>
    <phoneticPr fontId="9" type="noConversion"/>
  </si>
  <si>
    <t>1주차
입고량</t>
    <phoneticPr fontId="9" type="noConversion"/>
  </si>
  <si>
    <t>1주차
매입금</t>
    <phoneticPr fontId="9" type="noConversion"/>
  </si>
  <si>
    <t>3주차
매입금</t>
    <phoneticPr fontId="9" type="noConversion"/>
  </si>
  <si>
    <t>4주차
매입금</t>
    <phoneticPr fontId="9" type="noConversion"/>
  </si>
  <si>
    <t>5주차
매입금</t>
    <phoneticPr fontId="9" type="noConversion"/>
  </si>
  <si>
    <t>누적입고량</t>
    <phoneticPr fontId="9" type="noConversion"/>
  </si>
  <si>
    <t>누적입고
금액</t>
    <phoneticPr fontId="9" type="noConversion"/>
  </si>
  <si>
    <t>1주차
판매량</t>
    <phoneticPr fontId="9" type="noConversion"/>
  </si>
  <si>
    <t>1주차
판매액</t>
    <phoneticPr fontId="9" type="noConversion"/>
  </si>
  <si>
    <t>2주차
판매액</t>
    <phoneticPr fontId="9" type="noConversion"/>
  </si>
  <si>
    <t>3주차
판매액</t>
    <phoneticPr fontId="9" type="noConversion"/>
  </si>
  <si>
    <t>5주차
판매액</t>
    <phoneticPr fontId="9" type="noConversion"/>
  </si>
  <si>
    <t>누적 
판매량</t>
    <phoneticPr fontId="9" type="noConversion"/>
  </si>
  <si>
    <t>누적판매
매출</t>
    <phoneticPr fontId="9" type="noConversion"/>
  </si>
  <si>
    <t>할인금액</t>
    <phoneticPr fontId="9" type="noConversion"/>
  </si>
  <si>
    <t>누적
마진액</t>
    <phoneticPr fontId="9" type="noConversion"/>
  </si>
  <si>
    <t>샘플링</t>
    <phoneticPr fontId="9" type="noConversion"/>
  </si>
  <si>
    <t>재고
비용</t>
    <phoneticPr fontId="9" type="noConversion"/>
  </si>
  <si>
    <t>발주량</t>
    <phoneticPr fontId="9" type="noConversion"/>
  </si>
  <si>
    <t>발주
금액</t>
    <phoneticPr fontId="9" type="noConversion"/>
  </si>
  <si>
    <t>비고</t>
    <phoneticPr fontId="9" type="noConversion"/>
  </si>
  <si>
    <t>미니쿠키 브라우니</t>
    <phoneticPr fontId="9" type="noConversion"/>
  </si>
  <si>
    <t>미니쿠키 유자브라우니</t>
    <phoneticPr fontId="9" type="noConversion"/>
  </si>
  <si>
    <t>미니쿠키 사르르버터쿠키</t>
    <phoneticPr fontId="9" type="noConversion"/>
  </si>
  <si>
    <t>미니쿠키 검은깨쿠키</t>
    <phoneticPr fontId="9" type="noConversion"/>
  </si>
  <si>
    <t>미니쿠키 피넛쿠키</t>
    <phoneticPr fontId="9" type="noConversion"/>
  </si>
  <si>
    <t>미니쿠키 다크크랜베리</t>
    <phoneticPr fontId="9" type="noConversion"/>
  </si>
  <si>
    <t>미니쿠키 옥수수크런치</t>
    <phoneticPr fontId="9" type="noConversion"/>
  </si>
  <si>
    <t>대만샌드위치(햄치즈)</t>
    <phoneticPr fontId="9" type="noConversion"/>
  </si>
  <si>
    <t>대만샌드위치(에그듬뿍)</t>
    <phoneticPr fontId="9" type="noConversion"/>
  </si>
  <si>
    <t>블루베리베이글</t>
    <phoneticPr fontId="9" type="noConversion"/>
  </si>
  <si>
    <t>어니언베이글</t>
    <phoneticPr fontId="9" type="noConversion"/>
  </si>
  <si>
    <t>월간 판매량</t>
    <phoneticPr fontId="9" type="noConversion"/>
  </si>
  <si>
    <t>마진율</t>
    <phoneticPr fontId="9" type="noConversion"/>
  </si>
  <si>
    <t>입고단위
(BOX)</t>
    <phoneticPr fontId="9" type="noConversion"/>
  </si>
  <si>
    <t>샘플링 
비용</t>
    <phoneticPr fontId="9" type="noConversion"/>
  </si>
  <si>
    <t>2주차
매입금</t>
    <phoneticPr fontId="9" type="noConversion"/>
  </si>
  <si>
    <t>4주차
판매액</t>
    <phoneticPr fontId="9" type="noConversion"/>
  </si>
  <si>
    <t xml:space="preserve">브라우니 미니쿠키 </t>
    <phoneticPr fontId="9" type="noConversion"/>
  </si>
  <si>
    <t xml:space="preserve"> 유자브라우니 미니쿠키 </t>
    <phoneticPr fontId="9" type="noConversion"/>
  </si>
  <si>
    <t>누계</t>
    <phoneticPr fontId="9" type="noConversion"/>
  </si>
  <si>
    <t>크로플</t>
    <phoneticPr fontId="2" type="noConversion"/>
  </si>
  <si>
    <t>플레인 스콘(생크림)</t>
    <phoneticPr fontId="2" type="noConversion"/>
  </si>
  <si>
    <t>소금빵</t>
    <phoneticPr fontId="2" type="noConversion"/>
  </si>
  <si>
    <t>포션 크림치즈</t>
    <phoneticPr fontId="9" type="noConversion"/>
  </si>
  <si>
    <t>버터프레첼</t>
    <phoneticPr fontId="2" type="noConversion"/>
  </si>
  <si>
    <t>블루베리 머핀</t>
    <phoneticPr fontId="2" type="noConversion"/>
  </si>
  <si>
    <t>초콜릿 머핀</t>
    <phoneticPr fontId="2" type="noConversion"/>
  </si>
  <si>
    <t>크렌베리 아몬드 스콘</t>
    <phoneticPr fontId="2" type="noConversion"/>
  </si>
  <si>
    <t>크로크무슈(인상)</t>
    <phoneticPr fontId="2" type="noConversion"/>
  </si>
  <si>
    <t>블루베리 베이글</t>
    <phoneticPr fontId="9" type="noConversion"/>
  </si>
  <si>
    <t>미니쿠키 오트밀레이즌쿠키</t>
    <phoneticPr fontId="9" type="noConversion"/>
  </si>
  <si>
    <t>미니쿠키 옥수수크런치</t>
    <phoneticPr fontId="9" type="noConversion"/>
  </si>
  <si>
    <t>비고</t>
    <phoneticPr fontId="9" type="noConversion"/>
  </si>
  <si>
    <t>월말
재고량</t>
    <phoneticPr fontId="9" type="noConversion"/>
  </si>
  <si>
    <t>샘플링 
비용</t>
    <phoneticPr fontId="9" type="noConversion"/>
  </si>
  <si>
    <t>누적 
판매량</t>
    <phoneticPr fontId="9" type="noConversion"/>
  </si>
  <si>
    <t>2주차
매입금</t>
    <phoneticPr fontId="9" type="noConversion"/>
  </si>
  <si>
    <t xml:space="preserve"> 피넛쿠키 미니쿠키</t>
    <phoneticPr fontId="9" type="noConversion"/>
  </si>
  <si>
    <t xml:space="preserve">브라우니 미니쿠키 </t>
    <phoneticPr fontId="9" type="noConversion"/>
  </si>
  <si>
    <t>4주차
판매액</t>
    <phoneticPr fontId="9" type="noConversion"/>
  </si>
  <si>
    <t>전월재고비용</t>
    <phoneticPr fontId="9" type="noConversion"/>
  </si>
  <si>
    <t xml:space="preserve"> 2024년 01월 카페쿠피 (멀티교육관점)  디저트 발주및판매내역</t>
    <phoneticPr fontId="9" type="noConversion"/>
  </si>
  <si>
    <t xml:space="preserve"> 2024년 01월 카페쿠피 (선승관점)  디저트 발주및판매내역</t>
    <phoneticPr fontId="9" type="noConversion"/>
  </si>
  <si>
    <t xml:space="preserve"> 2024년 01월 카페쿠피 (공학관점)  디저트 발주및판매내역</t>
    <phoneticPr fontId="9" type="noConversion"/>
  </si>
  <si>
    <t>포션 크림치즈</t>
    <phoneticPr fontId="9" type="noConversion"/>
  </si>
  <si>
    <t>버터프레첼</t>
    <phoneticPr fontId="2" type="noConversion"/>
  </si>
  <si>
    <t>초콜릿 머핀</t>
    <phoneticPr fontId="2" type="noConversion"/>
  </si>
  <si>
    <t>크렌베리 아몬드 스콘</t>
    <phoneticPr fontId="2" type="noConversion"/>
  </si>
  <si>
    <t>크로크무슈(인상)</t>
    <phoneticPr fontId="2" type="noConversion"/>
  </si>
  <si>
    <t>대만샌드위치(햄치즈)</t>
    <phoneticPr fontId="9" type="noConversion"/>
  </si>
  <si>
    <t>미니쿠키 옥수수크런치</t>
    <phoneticPr fontId="9" type="noConversion"/>
  </si>
  <si>
    <t>미니쿠키 다크크랜베리</t>
    <phoneticPr fontId="9" type="noConversion"/>
  </si>
  <si>
    <t>오트밀레이즌 미니쿠키</t>
    <phoneticPr fontId="9" type="noConversion"/>
  </si>
  <si>
    <t xml:space="preserve"> 피넛쿠키 미니쿠키</t>
    <phoneticPr fontId="9" type="noConversion"/>
  </si>
  <si>
    <t xml:space="preserve">검은깨쿠키 미니쿠키 </t>
    <phoneticPr fontId="9" type="noConversion"/>
  </si>
  <si>
    <t xml:space="preserve">사르르버터쿠키 미니쿠키 </t>
    <phoneticPr fontId="9" type="noConversion"/>
  </si>
  <si>
    <t xml:space="preserve"> 유자브라우니 미니쿠키 </t>
    <phoneticPr fontId="9" type="noConversion"/>
  </si>
  <si>
    <t>비고</t>
    <phoneticPr fontId="9" type="noConversion"/>
  </si>
  <si>
    <t>발주
금액</t>
    <phoneticPr fontId="9" type="noConversion"/>
  </si>
  <si>
    <t>누적
마진액</t>
    <phoneticPr fontId="9" type="noConversion"/>
  </si>
  <si>
    <t>5주차
판매액</t>
    <phoneticPr fontId="9" type="noConversion"/>
  </si>
  <si>
    <t>3주차
판매액</t>
    <phoneticPr fontId="9" type="noConversion"/>
  </si>
  <si>
    <t>2주차
판매액</t>
    <phoneticPr fontId="9" type="noConversion"/>
  </si>
  <si>
    <t>1주차
판매액</t>
    <phoneticPr fontId="9" type="noConversion"/>
  </si>
  <si>
    <t>누적입고
금액</t>
    <phoneticPr fontId="9" type="noConversion"/>
  </si>
  <si>
    <t>5주차
매입금</t>
    <phoneticPr fontId="9" type="noConversion"/>
  </si>
  <si>
    <t>4주차
매입금</t>
    <phoneticPr fontId="9" type="noConversion"/>
  </si>
  <si>
    <t>3주차
매입금</t>
    <phoneticPr fontId="9" type="noConversion"/>
  </si>
  <si>
    <t>1주차
입고량</t>
    <phoneticPr fontId="9" type="noConversion"/>
  </si>
  <si>
    <t>전월재고비용</t>
    <phoneticPr fontId="9" type="noConversion"/>
  </si>
  <si>
    <t>입고단위
(BOX)</t>
    <phoneticPr fontId="9" type="noConversion"/>
  </si>
  <si>
    <t>판매단가</t>
    <phoneticPr fontId="9" type="noConversion"/>
  </si>
  <si>
    <t>매입단가</t>
    <phoneticPr fontId="9" type="noConversion"/>
  </si>
  <si>
    <t>품  명</t>
    <phoneticPr fontId="9" type="noConversion"/>
  </si>
  <si>
    <t>(단위: 원, 부가세별도)</t>
    <phoneticPr fontId="9" type="noConversion"/>
  </si>
  <si>
    <t>누계</t>
    <phoneticPr fontId="9" type="noConversion"/>
  </si>
  <si>
    <t>크로플</t>
    <phoneticPr fontId="2" type="noConversion"/>
  </si>
  <si>
    <t>어니언베이글</t>
    <phoneticPr fontId="9" type="noConversion"/>
  </si>
  <si>
    <t>블루베리베이글</t>
    <phoneticPr fontId="9" type="noConversion"/>
  </si>
  <si>
    <t>대만샌드위치(에그듬뿍)</t>
    <phoneticPr fontId="9" type="noConversion"/>
  </si>
  <si>
    <t>미니쿠키 오트밀레이즌쿠키</t>
    <phoneticPr fontId="9" type="noConversion"/>
  </si>
  <si>
    <t>재고
비용</t>
    <phoneticPr fontId="9" type="noConversion"/>
  </si>
  <si>
    <t>월말
재고량</t>
    <phoneticPr fontId="9" type="noConversion"/>
  </si>
  <si>
    <t>할인금액</t>
    <phoneticPr fontId="9" type="noConversion"/>
  </si>
  <si>
    <t>누적판매
매출</t>
    <phoneticPr fontId="9" type="noConversion"/>
  </si>
  <si>
    <t>4주차
판매액</t>
    <phoneticPr fontId="9" type="noConversion"/>
  </si>
  <si>
    <t>1주차
판매량</t>
    <phoneticPr fontId="9" type="noConversion"/>
  </si>
  <si>
    <t>누적입고량</t>
    <phoneticPr fontId="9" type="noConversion"/>
  </si>
  <si>
    <t>2주차
매입금</t>
    <phoneticPr fontId="9" type="noConversion"/>
  </si>
  <si>
    <t>1주차
매입금</t>
    <phoneticPr fontId="9" type="noConversion"/>
  </si>
  <si>
    <t>전월재고</t>
    <phoneticPr fontId="9" type="noConversion"/>
  </si>
  <si>
    <t>월간 판매량</t>
    <phoneticPr fontId="9" type="noConversion"/>
  </si>
  <si>
    <t xml:space="preserve">월간 발주량 </t>
    <phoneticPr fontId="9" type="noConversion"/>
  </si>
  <si>
    <t>마진율</t>
    <phoneticPr fontId="9" type="noConversion"/>
  </si>
  <si>
    <t>블루베리 머핀</t>
    <phoneticPr fontId="2" type="noConversion"/>
  </si>
  <si>
    <t>미니쿠키 브라우니</t>
    <phoneticPr fontId="9" type="noConversion"/>
  </si>
  <si>
    <t>샘플링</t>
    <phoneticPr fontId="9" type="noConversion"/>
  </si>
  <si>
    <t>누적 
판매량</t>
    <phoneticPr fontId="9" type="noConversion"/>
  </si>
  <si>
    <t>소금빵</t>
    <phoneticPr fontId="2" type="noConversion"/>
  </si>
  <si>
    <t>미니쿠키 검은깨쿠키</t>
    <phoneticPr fontId="9" type="noConversion"/>
  </si>
  <si>
    <t>미니쿠키 유자브라우니</t>
    <phoneticPr fontId="9" type="noConversion"/>
  </si>
  <si>
    <t>발주량</t>
    <phoneticPr fontId="9" type="noConversion"/>
  </si>
  <si>
    <t>샘플링 
비용</t>
    <phoneticPr fontId="9" type="noConversion"/>
  </si>
  <si>
    <t xml:space="preserve"> 2024년 01월 카페쿠피 (제2 기숙사점)  디저트 발주및판매내역</t>
    <phoneticPr fontId="9" type="noConversion"/>
  </si>
  <si>
    <t>플레인 스콘(생크림)</t>
    <phoneticPr fontId="2" type="noConversion"/>
  </si>
  <si>
    <t>미니쿠키 사르르버터쿠키</t>
    <phoneticPr fontId="9" type="noConversion"/>
  </si>
  <si>
    <t xml:space="preserve"> 2024년 01월 카페쿠피 (예술디자인대점)  디저트 발주및판매내역</t>
    <phoneticPr fontId="9" type="noConversion"/>
  </si>
  <si>
    <t xml:space="preserve"> 2024년 01월 카페쿠피 (중앙도서관점)  디저트 발주및판매내역</t>
    <phoneticPr fontId="9" type="noConversion"/>
  </si>
  <si>
    <t xml:space="preserve"> 2024년 01월 카페쿠피 (학생회관점)  디저트 발주및판매내역</t>
    <phoneticPr fontId="9" type="noConversion"/>
  </si>
  <si>
    <t xml:space="preserve"> 2024년 01월 카페쿠피 (푸른솔문화관점)  디저트 발주및판매내역</t>
    <phoneticPr fontId="9" type="noConversion"/>
  </si>
  <si>
    <t>어니언 베이글</t>
    <phoneticPr fontId="9" type="noConversion"/>
  </si>
  <si>
    <t>블루베리 베이글</t>
    <phoneticPr fontId="9" type="noConversion"/>
  </si>
  <si>
    <t>플레인 베이글</t>
    <phoneticPr fontId="9" type="noConversion"/>
  </si>
  <si>
    <t>크로크무슈</t>
    <phoneticPr fontId="9" type="noConversion"/>
  </si>
  <si>
    <t xml:space="preserve"> 2024년 01월 카페쿠피  디저트 발주및판매내역</t>
    <phoneticPr fontId="9" type="noConversion"/>
  </si>
  <si>
    <t>미니쿠키 브라우니(인상)</t>
    <phoneticPr fontId="9" type="noConversion"/>
  </si>
  <si>
    <t>대만샌드위치(에그듬뿍)(인상)</t>
    <phoneticPr fontId="9" type="noConversion"/>
  </si>
  <si>
    <t>마진율</t>
    <phoneticPr fontId="9" type="noConversion"/>
  </si>
  <si>
    <t>포션 크림치즈</t>
    <phoneticPr fontId="9" type="noConversion"/>
  </si>
  <si>
    <t>블루베리 머핀</t>
    <phoneticPr fontId="2" type="noConversion"/>
  </si>
  <si>
    <t>초콜릿 머핀</t>
    <phoneticPr fontId="2" type="noConversion"/>
  </si>
  <si>
    <t>크렌베리 아몬드 스콘</t>
    <phoneticPr fontId="2" type="noConversion"/>
  </si>
  <si>
    <t>블루베리베이글</t>
    <phoneticPr fontId="9" type="noConversion"/>
  </si>
  <si>
    <t>크로크무슈(인상)</t>
    <phoneticPr fontId="2" type="noConversion"/>
  </si>
  <si>
    <t>대만샌드위치(에그듬뿍)</t>
    <phoneticPr fontId="9" type="noConversion"/>
  </si>
  <si>
    <t>미니쿠키 옥수수크런치</t>
    <phoneticPr fontId="9" type="noConversion"/>
  </si>
  <si>
    <t>미니쿠키 다크크랜베리</t>
    <phoneticPr fontId="9" type="noConversion"/>
  </si>
  <si>
    <t xml:space="preserve">사르르버터쿠키 미니쿠키 </t>
    <phoneticPr fontId="9" type="noConversion"/>
  </si>
  <si>
    <t>비고</t>
    <phoneticPr fontId="9" type="noConversion"/>
  </si>
  <si>
    <t>발주
금액</t>
    <phoneticPr fontId="9" type="noConversion"/>
  </si>
  <si>
    <t>누적
마진액</t>
    <phoneticPr fontId="9" type="noConversion"/>
  </si>
  <si>
    <t>할인금액</t>
    <phoneticPr fontId="9" type="noConversion"/>
  </si>
  <si>
    <t>누적 
판매량</t>
    <phoneticPr fontId="9" type="noConversion"/>
  </si>
  <si>
    <t>5주차
판매액</t>
    <phoneticPr fontId="9" type="noConversion"/>
  </si>
  <si>
    <t>4주차
판매액</t>
    <phoneticPr fontId="9" type="noConversion"/>
  </si>
  <si>
    <t>3주차
판매액</t>
    <phoneticPr fontId="9" type="noConversion"/>
  </si>
  <si>
    <t>2주차
판매액</t>
    <phoneticPr fontId="9" type="noConversion"/>
  </si>
  <si>
    <t>1주차
판매량</t>
    <phoneticPr fontId="9" type="noConversion"/>
  </si>
  <si>
    <t>누적입고
금액</t>
    <phoneticPr fontId="9" type="noConversion"/>
  </si>
  <si>
    <t>5주차
매입금</t>
    <phoneticPr fontId="9" type="noConversion"/>
  </si>
  <si>
    <t>4주차
매입금</t>
    <phoneticPr fontId="9" type="noConversion"/>
  </si>
  <si>
    <t>2주차
매입금</t>
    <phoneticPr fontId="9" type="noConversion"/>
  </si>
  <si>
    <t>1주차
매입금</t>
    <phoneticPr fontId="9" type="noConversion"/>
  </si>
  <si>
    <t>전월재고비용</t>
    <phoneticPr fontId="9" type="noConversion"/>
  </si>
  <si>
    <t>판매단가</t>
    <phoneticPr fontId="9" type="noConversion"/>
  </si>
  <si>
    <t>매입단가</t>
    <phoneticPr fontId="9" type="noConversion"/>
  </si>
  <si>
    <t>월간 판매량</t>
    <phoneticPr fontId="9" type="noConversion"/>
  </si>
  <si>
    <t>누계</t>
    <phoneticPr fontId="9" type="noConversion"/>
  </si>
  <si>
    <t>크로플</t>
    <phoneticPr fontId="2" type="noConversion"/>
  </si>
  <si>
    <t>버터프레첼</t>
    <phoneticPr fontId="2" type="noConversion"/>
  </si>
  <si>
    <t>어니언베이글</t>
    <phoneticPr fontId="9" type="noConversion"/>
  </si>
  <si>
    <t>월말
재고량</t>
    <phoneticPr fontId="9" type="noConversion"/>
  </si>
  <si>
    <t>샘플링</t>
    <phoneticPr fontId="9" type="noConversion"/>
  </si>
  <si>
    <t>누적판매
매출</t>
    <phoneticPr fontId="9" type="noConversion"/>
  </si>
  <si>
    <t>전월재고</t>
    <phoneticPr fontId="9" type="noConversion"/>
  </si>
  <si>
    <t>(단위: 원, 부가세별도)</t>
    <phoneticPr fontId="9" type="noConversion"/>
  </si>
  <si>
    <t xml:space="preserve">월간 발주량 </t>
    <phoneticPr fontId="9" type="noConversion"/>
  </si>
  <si>
    <t>포션 크림치즈</t>
    <phoneticPr fontId="9" type="noConversion"/>
  </si>
  <si>
    <t>미니쿠키 검은깨쿠키</t>
    <phoneticPr fontId="9" type="noConversion"/>
  </si>
  <si>
    <t>미니쿠키 유자브라우니</t>
    <phoneticPr fontId="9" type="noConversion"/>
  </si>
  <si>
    <t>미니쿠키 브라우니</t>
    <phoneticPr fontId="9" type="noConversion"/>
  </si>
  <si>
    <t>발주량</t>
    <phoneticPr fontId="9" type="noConversion"/>
  </si>
  <si>
    <t>재고
비용</t>
    <phoneticPr fontId="9" type="noConversion"/>
  </si>
  <si>
    <t>누적
마진액</t>
    <phoneticPr fontId="9" type="noConversion"/>
  </si>
  <si>
    <t>3주차
판매액</t>
    <phoneticPr fontId="9" type="noConversion"/>
  </si>
  <si>
    <t>1주차
매입금</t>
    <phoneticPr fontId="9" type="noConversion"/>
  </si>
  <si>
    <t xml:space="preserve"> 2024년 02월 카페쿠피 (멀티교육관점)  디저트 발주및판매내역</t>
    <phoneticPr fontId="9" type="noConversion"/>
  </si>
  <si>
    <t>블루베리베이글</t>
    <phoneticPr fontId="9" type="noConversion"/>
  </si>
  <si>
    <t>미니쿠키 사르르버터쿠키</t>
    <phoneticPr fontId="9" type="noConversion"/>
  </si>
  <si>
    <t>품  명</t>
    <phoneticPr fontId="9" type="noConversion"/>
  </si>
  <si>
    <t>월간 판매량</t>
    <phoneticPr fontId="9" type="noConversion"/>
  </si>
  <si>
    <t>플레인 스콘(생크림)</t>
    <phoneticPr fontId="2" type="noConversion"/>
  </si>
  <si>
    <t>샘플링</t>
    <phoneticPr fontId="9" type="noConversion"/>
  </si>
  <si>
    <t>소금빵</t>
    <phoneticPr fontId="2" type="noConversion"/>
  </si>
  <si>
    <t>소금빵</t>
    <phoneticPr fontId="2" type="noConversion"/>
  </si>
  <si>
    <t>미니쿠키 브라우니</t>
    <phoneticPr fontId="9" type="noConversion"/>
  </si>
  <si>
    <t>누적판매
매출</t>
    <phoneticPr fontId="9" type="noConversion"/>
  </si>
  <si>
    <t>누적 
판매량</t>
    <phoneticPr fontId="9" type="noConversion"/>
  </si>
  <si>
    <t>입고단위
(BOX)</t>
    <phoneticPr fontId="9" type="noConversion"/>
  </si>
  <si>
    <t>크로플</t>
    <phoneticPr fontId="2" type="noConversion"/>
  </si>
  <si>
    <t>블루베리 머핀</t>
    <phoneticPr fontId="2" type="noConversion"/>
  </si>
  <si>
    <t>크로크무슈(인상)</t>
    <phoneticPr fontId="2" type="noConversion"/>
  </si>
  <si>
    <t>미니쿠키 브라우니</t>
    <phoneticPr fontId="9" type="noConversion"/>
  </si>
  <si>
    <t>4주차
매입금</t>
    <phoneticPr fontId="9" type="noConversion"/>
  </si>
  <si>
    <t>2주차
매입금</t>
    <phoneticPr fontId="9" type="noConversion"/>
  </si>
  <si>
    <t xml:space="preserve"> 2024년 02월 카페쿠피 (학생회관점)  디저트 발주및판매내역</t>
    <phoneticPr fontId="9" type="noConversion"/>
  </si>
  <si>
    <t>크로플</t>
    <phoneticPr fontId="2" type="noConversion"/>
  </si>
  <si>
    <t>월말
재고량</t>
    <phoneticPr fontId="9" type="noConversion"/>
  </si>
  <si>
    <t>미니쿠키 옥수수크런치</t>
    <phoneticPr fontId="9" type="noConversion"/>
  </si>
  <si>
    <t>누계</t>
    <phoneticPr fontId="9" type="noConversion"/>
  </si>
  <si>
    <t>포션 크림치즈</t>
    <phoneticPr fontId="9" type="noConversion"/>
  </si>
  <si>
    <t>버터프레첼</t>
    <phoneticPr fontId="2" type="noConversion"/>
  </si>
  <si>
    <t>플레인 스콘(생크림)</t>
    <phoneticPr fontId="2" type="noConversion"/>
  </si>
  <si>
    <t>어니언베이글</t>
    <phoneticPr fontId="9" type="noConversion"/>
  </si>
  <si>
    <t>대만샌드위치(햄치즈)</t>
    <phoneticPr fontId="9" type="noConversion"/>
  </si>
  <si>
    <t>미니쿠키 옥수수크런치</t>
    <phoneticPr fontId="9" type="noConversion"/>
  </si>
  <si>
    <t>미니쿠키 다크크랜베리</t>
    <phoneticPr fontId="9" type="noConversion"/>
  </si>
  <si>
    <t>오트밀레이즌 미니쿠키</t>
    <phoneticPr fontId="9" type="noConversion"/>
  </si>
  <si>
    <t xml:space="preserve"> 피넛쿠키 미니쿠키</t>
    <phoneticPr fontId="9" type="noConversion"/>
  </si>
  <si>
    <t xml:space="preserve">검은깨쿠키 미니쿠키 </t>
    <phoneticPr fontId="9" type="noConversion"/>
  </si>
  <si>
    <t xml:space="preserve"> 유자브라우니 미니쿠키 </t>
    <phoneticPr fontId="9" type="noConversion"/>
  </si>
  <si>
    <t>발주
금액</t>
    <phoneticPr fontId="9" type="noConversion"/>
  </si>
  <si>
    <t>발주량</t>
    <phoneticPr fontId="9" type="noConversion"/>
  </si>
  <si>
    <t>월말
재고량</t>
    <phoneticPr fontId="9" type="noConversion"/>
  </si>
  <si>
    <t>샘플링 
비용</t>
    <phoneticPr fontId="9" type="noConversion"/>
  </si>
  <si>
    <t>샘플링</t>
    <phoneticPr fontId="9" type="noConversion"/>
  </si>
  <si>
    <t>누적
마진액</t>
    <phoneticPr fontId="9" type="noConversion"/>
  </si>
  <si>
    <t>할인금액</t>
    <phoneticPr fontId="9" type="noConversion"/>
  </si>
  <si>
    <t>누적판매
매출</t>
    <phoneticPr fontId="9" type="noConversion"/>
  </si>
  <si>
    <t>3주차
판매액</t>
    <phoneticPr fontId="9" type="noConversion"/>
  </si>
  <si>
    <t>2주차
판매액</t>
    <phoneticPr fontId="9" type="noConversion"/>
  </si>
  <si>
    <t>1주차
판매액</t>
    <phoneticPr fontId="9" type="noConversion"/>
  </si>
  <si>
    <t>5주차
매입금</t>
    <phoneticPr fontId="9" type="noConversion"/>
  </si>
  <si>
    <t>4주차
매입금</t>
    <phoneticPr fontId="9" type="noConversion"/>
  </si>
  <si>
    <t>3주차
매입금</t>
    <phoneticPr fontId="9" type="noConversion"/>
  </si>
  <si>
    <t>2주차
매입금</t>
    <phoneticPr fontId="9" type="noConversion"/>
  </si>
  <si>
    <t>1주차
입고량</t>
    <phoneticPr fontId="9" type="noConversion"/>
  </si>
  <si>
    <t>전월재고비용</t>
    <phoneticPr fontId="9" type="noConversion"/>
  </si>
  <si>
    <t>전월재고</t>
    <phoneticPr fontId="9" type="noConversion"/>
  </si>
  <si>
    <t>판매단가</t>
    <phoneticPr fontId="9" type="noConversion"/>
  </si>
  <si>
    <t>매입단가</t>
    <phoneticPr fontId="9" type="noConversion"/>
  </si>
  <si>
    <t>품  명</t>
    <phoneticPr fontId="9" type="noConversion"/>
  </si>
  <si>
    <t>(단위: 원, 부가세별도)</t>
    <phoneticPr fontId="9" type="noConversion"/>
  </si>
  <si>
    <t>월간 판매량</t>
    <phoneticPr fontId="9" type="noConversion"/>
  </si>
  <si>
    <t xml:space="preserve">월간 발주량 </t>
    <phoneticPr fontId="9" type="noConversion"/>
  </si>
  <si>
    <t xml:space="preserve"> 2024년 02월 카페쿠피 (공학관점)  디저트 발주및판매내역</t>
    <phoneticPr fontId="9" type="noConversion"/>
  </si>
  <si>
    <t>마진율</t>
    <phoneticPr fontId="9" type="noConversion"/>
  </si>
  <si>
    <t>포션 크림치즈</t>
    <phoneticPr fontId="9" type="noConversion"/>
  </si>
  <si>
    <t>소금빵</t>
    <phoneticPr fontId="2" type="noConversion"/>
  </si>
  <si>
    <t>버터프레첼</t>
    <phoneticPr fontId="2" type="noConversion"/>
  </si>
  <si>
    <t>블루베리베이글</t>
    <phoneticPr fontId="9" type="noConversion"/>
  </si>
  <si>
    <t>크로크무슈(인상)</t>
    <phoneticPr fontId="2" type="noConversion"/>
  </si>
  <si>
    <t>대만샌드위치(햄치즈)</t>
    <phoneticPr fontId="9" type="noConversion"/>
  </si>
  <si>
    <t>미니쿠키 오트밀레이즌쿠키</t>
    <phoneticPr fontId="9" type="noConversion"/>
  </si>
  <si>
    <t xml:space="preserve">검은깨쿠키 미니쿠키 </t>
    <phoneticPr fontId="9" type="noConversion"/>
  </si>
  <si>
    <t xml:space="preserve">사르르버터쿠키 미니쿠키 </t>
    <phoneticPr fontId="9" type="noConversion"/>
  </si>
  <si>
    <t xml:space="preserve"> 유자브라우니 미니쿠키 </t>
    <phoneticPr fontId="9" type="noConversion"/>
  </si>
  <si>
    <t xml:space="preserve">브라우니 미니쿠키 </t>
    <phoneticPr fontId="9" type="noConversion"/>
  </si>
  <si>
    <t>비고</t>
    <phoneticPr fontId="9" type="noConversion"/>
  </si>
  <si>
    <t>재고
비용</t>
    <phoneticPr fontId="9" type="noConversion"/>
  </si>
  <si>
    <t>월말
재고량</t>
    <phoneticPr fontId="9" type="noConversion"/>
  </si>
  <si>
    <t>샘플링 
비용</t>
    <phoneticPr fontId="9" type="noConversion"/>
  </si>
  <si>
    <t>샘플링</t>
    <phoneticPr fontId="9" type="noConversion"/>
  </si>
  <si>
    <t>누적
마진액</t>
    <phoneticPr fontId="9" type="noConversion"/>
  </si>
  <si>
    <t>할인금액</t>
    <phoneticPr fontId="9" type="noConversion"/>
  </si>
  <si>
    <t>누적 
판매량</t>
    <phoneticPr fontId="9" type="noConversion"/>
  </si>
  <si>
    <t>3주차
판매액</t>
    <phoneticPr fontId="9" type="noConversion"/>
  </si>
  <si>
    <t>1주차
판매액</t>
    <phoneticPr fontId="9" type="noConversion"/>
  </si>
  <si>
    <t>1주차
판매량</t>
    <phoneticPr fontId="9" type="noConversion"/>
  </si>
  <si>
    <t>누적입고
금액</t>
    <phoneticPr fontId="9" type="noConversion"/>
  </si>
  <si>
    <t>5주차
매입금</t>
    <phoneticPr fontId="9" type="noConversion"/>
  </si>
  <si>
    <t>3주차
매입금</t>
    <phoneticPr fontId="9" type="noConversion"/>
  </si>
  <si>
    <t>1주차
매입금</t>
    <phoneticPr fontId="9" type="noConversion"/>
  </si>
  <si>
    <t>1주차
입고량</t>
    <phoneticPr fontId="9" type="noConversion"/>
  </si>
  <si>
    <t>전월재고비용</t>
    <phoneticPr fontId="9" type="noConversion"/>
  </si>
  <si>
    <t>매입단가</t>
    <phoneticPr fontId="9" type="noConversion"/>
  </si>
  <si>
    <t>품  명</t>
    <phoneticPr fontId="9" type="noConversion"/>
  </si>
  <si>
    <t>(단위: 원, 부가세별도)</t>
    <phoneticPr fontId="9" type="noConversion"/>
  </si>
  <si>
    <t xml:space="preserve">월간 발주량 </t>
    <phoneticPr fontId="9" type="noConversion"/>
  </si>
  <si>
    <t xml:space="preserve"> 2024년 02월 카페쿠피 (선승관점)  디저트 발주및판매내역</t>
    <phoneticPr fontId="9" type="noConversion"/>
  </si>
  <si>
    <t>마진율</t>
    <phoneticPr fontId="9" type="noConversion"/>
  </si>
  <si>
    <t>초콜릿 머핀</t>
    <phoneticPr fontId="2" type="noConversion"/>
  </si>
  <si>
    <t>플레인 스콘(생크림)</t>
    <phoneticPr fontId="2" type="noConversion"/>
  </si>
  <si>
    <t>어니언베이글</t>
    <phoneticPr fontId="9" type="noConversion"/>
  </si>
  <si>
    <t>미니쿠키 오트밀레이즌쿠키</t>
    <phoneticPr fontId="9" type="noConversion"/>
  </si>
  <si>
    <t>미니쿠키 피넛쿠키</t>
    <phoneticPr fontId="9" type="noConversion"/>
  </si>
  <si>
    <t>미니쿠키 브라우니</t>
    <phoneticPr fontId="9" type="noConversion"/>
  </si>
  <si>
    <t>발주
금액</t>
    <phoneticPr fontId="9" type="noConversion"/>
  </si>
  <si>
    <t>월말
재고량</t>
    <phoneticPr fontId="9" type="noConversion"/>
  </si>
  <si>
    <t>샘플링</t>
    <phoneticPr fontId="9" type="noConversion"/>
  </si>
  <si>
    <t>2주차
판매액</t>
    <phoneticPr fontId="9" type="noConversion"/>
  </si>
  <si>
    <t>1주차
판매량</t>
    <phoneticPr fontId="9" type="noConversion"/>
  </si>
  <si>
    <t>누적입고
금액</t>
    <phoneticPr fontId="9" type="noConversion"/>
  </si>
  <si>
    <t>누적입고량</t>
    <phoneticPr fontId="9" type="noConversion"/>
  </si>
  <si>
    <t>5주차
매입금</t>
    <phoneticPr fontId="9" type="noConversion"/>
  </si>
  <si>
    <t>1주차
입고량</t>
    <phoneticPr fontId="9" type="noConversion"/>
  </si>
  <si>
    <t>포션 크림치즈</t>
    <phoneticPr fontId="9" type="noConversion"/>
  </si>
  <si>
    <t>블루베리 머핀</t>
    <phoneticPr fontId="2" type="noConversion"/>
  </si>
  <si>
    <t>초콜릿 머핀</t>
    <phoneticPr fontId="2" type="noConversion"/>
  </si>
  <si>
    <t>크렌베리 아몬드 스콘</t>
    <phoneticPr fontId="2" type="noConversion"/>
  </si>
  <si>
    <t>크로크무슈(인상)</t>
    <phoneticPr fontId="2" type="noConversion"/>
  </si>
  <si>
    <t>대만샌드위치(에그듬뿍)</t>
    <phoneticPr fontId="9" type="noConversion"/>
  </si>
  <si>
    <t>대만샌드위치(햄치즈)</t>
    <phoneticPr fontId="9" type="noConversion"/>
  </si>
  <si>
    <t>미니쿠키 다크크랜베리</t>
    <phoneticPr fontId="9" type="noConversion"/>
  </si>
  <si>
    <t>미니쿠키 유자브라우니</t>
    <phoneticPr fontId="9" type="noConversion"/>
  </si>
  <si>
    <t>비고</t>
    <phoneticPr fontId="9" type="noConversion"/>
  </si>
  <si>
    <t>발주
금액</t>
    <phoneticPr fontId="9" type="noConversion"/>
  </si>
  <si>
    <t>발주량</t>
    <phoneticPr fontId="9" type="noConversion"/>
  </si>
  <si>
    <t>샘플링 
비용</t>
    <phoneticPr fontId="9" type="noConversion"/>
  </si>
  <si>
    <t>할인금액</t>
    <phoneticPr fontId="9" type="noConversion"/>
  </si>
  <si>
    <t>누적판매
매출</t>
    <phoneticPr fontId="9" type="noConversion"/>
  </si>
  <si>
    <t>누적입고량</t>
    <phoneticPr fontId="9" type="noConversion"/>
  </si>
  <si>
    <t>3주차
매입금</t>
    <phoneticPr fontId="9" type="noConversion"/>
  </si>
  <si>
    <t>전월재고비용</t>
    <phoneticPr fontId="9" type="noConversion"/>
  </si>
  <si>
    <t>매입단가</t>
    <phoneticPr fontId="9" type="noConversion"/>
  </si>
  <si>
    <t xml:space="preserve">월간 발주량 </t>
    <phoneticPr fontId="9" type="noConversion"/>
  </si>
  <si>
    <t xml:space="preserve"> 2024년 02월 카페쿠피 (제2 기숙사점)  디저트 발주및판매내역</t>
    <phoneticPr fontId="9" type="noConversion"/>
  </si>
  <si>
    <t>마진율</t>
    <phoneticPr fontId="9" type="noConversion"/>
  </si>
  <si>
    <t>누계</t>
    <phoneticPr fontId="9" type="noConversion"/>
  </si>
  <si>
    <t>버터프레첼</t>
    <phoneticPr fontId="2" type="noConversion"/>
  </si>
  <si>
    <t>블루베리 머핀</t>
    <phoneticPr fontId="2" type="noConversion"/>
  </si>
  <si>
    <t>대만샌드위치(에그듬뿍)</t>
    <phoneticPr fontId="9" type="noConversion"/>
  </si>
  <si>
    <t>미니쿠키 옥수수크런치</t>
    <phoneticPr fontId="9" type="noConversion"/>
  </si>
  <si>
    <t>미니쿠키 다크크랜베리</t>
    <phoneticPr fontId="9" type="noConversion"/>
  </si>
  <si>
    <t>미니쿠키 오트밀레이즌쿠키</t>
    <phoneticPr fontId="9" type="noConversion"/>
  </si>
  <si>
    <t>미니쿠키 피넛쿠키</t>
    <phoneticPr fontId="9" type="noConversion"/>
  </si>
  <si>
    <t>할인금액</t>
    <phoneticPr fontId="9" type="noConversion"/>
  </si>
  <si>
    <t>4주차
판매액</t>
    <phoneticPr fontId="9" type="noConversion"/>
  </si>
  <si>
    <t>누적입고
금액</t>
    <phoneticPr fontId="9" type="noConversion"/>
  </si>
  <si>
    <t>2주차
매입금</t>
    <phoneticPr fontId="9" type="noConversion"/>
  </si>
  <si>
    <t>입고단위
(BOX)</t>
    <phoneticPr fontId="9" type="noConversion"/>
  </si>
  <si>
    <t>월간 판매량</t>
    <phoneticPr fontId="9" type="noConversion"/>
  </si>
  <si>
    <t xml:space="preserve"> 2024년 02월 카페쿠피 (예술디자인대점)  디저트 발주및판매내역</t>
    <phoneticPr fontId="9" type="noConversion"/>
  </si>
  <si>
    <t>마진율</t>
    <phoneticPr fontId="9" type="noConversion"/>
  </si>
  <si>
    <t>소금빵</t>
    <phoneticPr fontId="2" type="noConversion"/>
  </si>
  <si>
    <t>미니쿠키 다크크랜베리</t>
    <phoneticPr fontId="9" type="noConversion"/>
  </si>
  <si>
    <t>미니쿠키 피넛쿠키</t>
    <phoneticPr fontId="9" type="noConversion"/>
  </si>
  <si>
    <t>미니쿠키 검은깨쿠키</t>
    <phoneticPr fontId="9" type="noConversion"/>
  </si>
  <si>
    <t>5주차
판매액</t>
    <phoneticPr fontId="9" type="noConversion"/>
  </si>
  <si>
    <t>1주차
매입금</t>
    <phoneticPr fontId="9" type="noConversion"/>
  </si>
  <si>
    <t>1주차
입고량</t>
    <phoneticPr fontId="9" type="noConversion"/>
  </si>
  <si>
    <t>입고단위
(BOX)</t>
    <phoneticPr fontId="9" type="noConversion"/>
  </si>
  <si>
    <t>품  명</t>
    <phoneticPr fontId="9" type="noConversion"/>
  </si>
  <si>
    <t xml:space="preserve"> 2024년 02월 카페쿠피 (중앙도서관점)  디저트 발주및판매내역</t>
    <phoneticPr fontId="9" type="noConversion"/>
  </si>
  <si>
    <t>플레인 스콘(생크림)</t>
    <phoneticPr fontId="2" type="noConversion"/>
  </si>
  <si>
    <t>미니쿠키 옥수수크런치</t>
    <phoneticPr fontId="9" type="noConversion"/>
  </si>
  <si>
    <t>미니쿠키 검은깨쿠키</t>
    <phoneticPr fontId="9" type="noConversion"/>
  </si>
  <si>
    <t>미니쿠키 사르르버터쿠키</t>
    <phoneticPr fontId="9" type="noConversion"/>
  </si>
  <si>
    <t>미니쿠키 브라우니</t>
    <phoneticPr fontId="9" type="noConversion"/>
  </si>
  <si>
    <t>발주량</t>
    <phoneticPr fontId="9" type="noConversion"/>
  </si>
  <si>
    <t>샘플링 
비용</t>
    <phoneticPr fontId="9" type="noConversion"/>
  </si>
  <si>
    <t>누적
마진액</t>
    <phoneticPr fontId="9" type="noConversion"/>
  </si>
  <si>
    <t>할인금액</t>
    <phoneticPr fontId="9" type="noConversion"/>
  </si>
  <si>
    <t>3주차
판매액</t>
    <phoneticPr fontId="9" type="noConversion"/>
  </si>
  <si>
    <t>1주차
판매액</t>
    <phoneticPr fontId="9" type="noConversion"/>
  </si>
  <si>
    <t>누적입고량</t>
    <phoneticPr fontId="9" type="noConversion"/>
  </si>
  <si>
    <t>전월재고</t>
    <phoneticPr fontId="9" type="noConversion"/>
  </si>
  <si>
    <t>판매단가</t>
    <phoneticPr fontId="9" type="noConversion"/>
  </si>
  <si>
    <t>품  명</t>
    <phoneticPr fontId="9" type="noConversion"/>
  </si>
  <si>
    <t>누계</t>
    <phoneticPr fontId="9" type="noConversion"/>
  </si>
  <si>
    <t>미니쿠키 오트밀레이즌쿠키</t>
    <phoneticPr fontId="9" type="noConversion"/>
  </si>
  <si>
    <t>미니쿠키 검은깨쿠키</t>
    <phoneticPr fontId="9" type="noConversion"/>
  </si>
  <si>
    <t>미니쿠키 사르르버터쿠키</t>
    <phoneticPr fontId="9" type="noConversion"/>
  </si>
  <si>
    <t>미니쿠키 브라우니</t>
    <phoneticPr fontId="9" type="noConversion"/>
  </si>
  <si>
    <t>발주
금액</t>
    <phoneticPr fontId="9" type="noConversion"/>
  </si>
  <si>
    <t>4주차
판매액</t>
    <phoneticPr fontId="9" type="noConversion"/>
  </si>
  <si>
    <t>1주차
판매액</t>
    <phoneticPr fontId="9" type="noConversion"/>
  </si>
  <si>
    <t>전월재고</t>
    <phoneticPr fontId="9" type="noConversion"/>
  </si>
  <si>
    <t>판매단가</t>
    <phoneticPr fontId="9" type="noConversion"/>
  </si>
  <si>
    <t xml:space="preserve"> 2024년 02월 카페쿠피 (푸른솔문화관점)  디저트 발주및판매내역</t>
    <phoneticPr fontId="9" type="noConversion"/>
  </si>
  <si>
    <t>누계</t>
    <phoneticPr fontId="9" type="noConversion"/>
  </si>
  <si>
    <t>어니언 베이글</t>
    <phoneticPr fontId="9" type="noConversion"/>
  </si>
  <si>
    <t>플레인 베이글</t>
    <phoneticPr fontId="9" type="noConversion"/>
  </si>
  <si>
    <t>크로크무슈</t>
    <phoneticPr fontId="9" type="noConversion"/>
  </si>
  <si>
    <t>미니쿠키 사르르버터쿠키</t>
    <phoneticPr fontId="9" type="noConversion"/>
  </si>
  <si>
    <t>비고</t>
    <phoneticPr fontId="9" type="noConversion"/>
  </si>
  <si>
    <t>발주량</t>
    <phoneticPr fontId="9" type="noConversion"/>
  </si>
  <si>
    <t>재고
비용</t>
    <phoneticPr fontId="9" type="noConversion"/>
  </si>
  <si>
    <t>샘플링 
비용</t>
    <phoneticPr fontId="9" type="noConversion"/>
  </si>
  <si>
    <t>2주차
판매액</t>
    <phoneticPr fontId="9" type="noConversion"/>
  </si>
  <si>
    <t>누적입고량</t>
    <phoneticPr fontId="9" type="noConversion"/>
  </si>
  <si>
    <t>1주차
매입금</t>
    <phoneticPr fontId="9" type="noConversion"/>
  </si>
  <si>
    <t>전월재고비용</t>
    <phoneticPr fontId="9" type="noConversion"/>
  </si>
  <si>
    <t>전월재고</t>
    <phoneticPr fontId="9" type="noConversion"/>
  </si>
  <si>
    <t xml:space="preserve"> 2024년 02월 카페쿠피  디저트 발주및판매내역</t>
    <phoneticPr fontId="9" type="noConversion"/>
  </si>
  <si>
    <t>미니쿠키 유자브라우니(인상)</t>
    <phoneticPr fontId="9" type="noConversion"/>
  </si>
  <si>
    <t>미니쿠키 검은깨쿠키(인상)</t>
    <phoneticPr fontId="9" type="noConversion"/>
  </si>
  <si>
    <t>미니쿠키 오트밀레이즌쿠키(인상)</t>
    <phoneticPr fontId="9" type="noConversion"/>
  </si>
  <si>
    <t>플레인 베이글(인상)</t>
    <phoneticPr fontId="9" type="noConversion"/>
  </si>
  <si>
    <t>블루베리 베이글(인상)</t>
    <phoneticPr fontId="9" type="noConversion"/>
  </si>
  <si>
    <t>어니언 베이글(인상)</t>
    <phoneticPr fontId="9" type="noConversion"/>
  </si>
  <si>
    <t>소금빵(인상)</t>
    <phoneticPr fontId="2" type="noConversion"/>
  </si>
  <si>
    <t>대만샌드위치(햄치즈)(인상)</t>
    <phoneticPr fontId="9" type="noConversion"/>
  </si>
  <si>
    <t>마진율</t>
    <phoneticPr fontId="9" type="noConversion"/>
  </si>
  <si>
    <t>누계</t>
    <phoneticPr fontId="9" type="noConversion"/>
  </si>
  <si>
    <t>포션 크림치즈</t>
    <phoneticPr fontId="9" type="noConversion"/>
  </si>
  <si>
    <t>소금빵(인상)</t>
    <phoneticPr fontId="2" type="noConversion"/>
  </si>
  <si>
    <t>소금빵</t>
    <phoneticPr fontId="2" type="noConversion"/>
  </si>
  <si>
    <t>크로플</t>
    <phoneticPr fontId="2" type="noConversion"/>
  </si>
  <si>
    <t>버터프레첼</t>
    <phoneticPr fontId="2" type="noConversion"/>
  </si>
  <si>
    <t>블루베리 머핀</t>
    <phoneticPr fontId="2" type="noConversion"/>
  </si>
  <si>
    <t>초콜릿 머핀</t>
    <phoneticPr fontId="2" type="noConversion"/>
  </si>
  <si>
    <t>크렌베리 아몬드 스콘</t>
    <phoneticPr fontId="2" type="noConversion"/>
  </si>
  <si>
    <t>플레인 스콘(생크림)</t>
    <phoneticPr fontId="2" type="noConversion"/>
  </si>
  <si>
    <t>어니언베이글</t>
    <phoneticPr fontId="9" type="noConversion"/>
  </si>
  <si>
    <t>블루베리 베이글(인상)</t>
    <phoneticPr fontId="9" type="noConversion"/>
  </si>
  <si>
    <t>블루베리베이글</t>
    <phoneticPr fontId="9" type="noConversion"/>
  </si>
  <si>
    <t>크로크무슈(인상)</t>
    <phoneticPr fontId="2" type="noConversion"/>
  </si>
  <si>
    <t>대만샌드위치(에그듬뿍)(인상)</t>
    <phoneticPr fontId="9" type="noConversion"/>
  </si>
  <si>
    <t>대만샌드위치(에그듬뿍)</t>
    <phoneticPr fontId="9" type="noConversion"/>
  </si>
  <si>
    <t>대만샌드위치(햄치즈)(인상)</t>
    <phoneticPr fontId="9" type="noConversion"/>
  </si>
  <si>
    <t>대만샌드위치(햄치즈)</t>
    <phoneticPr fontId="9" type="noConversion"/>
  </si>
  <si>
    <t>미니쿠키 옥수수크런치</t>
    <phoneticPr fontId="9" type="noConversion"/>
  </si>
  <si>
    <t>미니쿠키 다크크랜베리</t>
    <phoneticPr fontId="9" type="noConversion"/>
  </si>
  <si>
    <t>미니쿠키 오트밀레이즌쿠키(인상)</t>
    <phoneticPr fontId="9" type="noConversion"/>
  </si>
  <si>
    <t>미니쿠키 오트밀레이즌쿠키</t>
    <phoneticPr fontId="9" type="noConversion"/>
  </si>
  <si>
    <t>미니쿠키 피넛쿠키</t>
    <phoneticPr fontId="9" type="noConversion"/>
  </si>
  <si>
    <t>미니쿠키 검은깨쿠키</t>
    <phoneticPr fontId="9" type="noConversion"/>
  </si>
  <si>
    <t>미니쿠키 사르르버터쿠키</t>
    <phoneticPr fontId="9" type="noConversion"/>
  </si>
  <si>
    <t>미니쿠키 유자브라우니(인상)</t>
    <phoneticPr fontId="9" type="noConversion"/>
  </si>
  <si>
    <t>미니쿠키 유자브라우니</t>
    <phoneticPr fontId="9" type="noConversion"/>
  </si>
  <si>
    <t>미니쿠키 브라우니(인상)</t>
    <phoneticPr fontId="9" type="noConversion"/>
  </si>
  <si>
    <t>미니쿠키 브라우니</t>
    <phoneticPr fontId="9" type="noConversion"/>
  </si>
  <si>
    <t>비고</t>
    <phoneticPr fontId="9" type="noConversion"/>
  </si>
  <si>
    <t>발주
금액</t>
    <phoneticPr fontId="9" type="noConversion"/>
  </si>
  <si>
    <t>발주량</t>
    <phoneticPr fontId="9" type="noConversion"/>
  </si>
  <si>
    <t>재고
비용</t>
    <phoneticPr fontId="9" type="noConversion"/>
  </si>
  <si>
    <t>월말
재고량</t>
    <phoneticPr fontId="9" type="noConversion"/>
  </si>
  <si>
    <t>샘플링 
비용</t>
    <phoneticPr fontId="9" type="noConversion"/>
  </si>
  <si>
    <t>샘플링</t>
    <phoneticPr fontId="9" type="noConversion"/>
  </si>
  <si>
    <t>누적
마진액</t>
    <phoneticPr fontId="9" type="noConversion"/>
  </si>
  <si>
    <t>할인금액</t>
    <phoneticPr fontId="9" type="noConversion"/>
  </si>
  <si>
    <t>누적판매
매출</t>
    <phoneticPr fontId="9" type="noConversion"/>
  </si>
  <si>
    <t>누적 
판매량</t>
    <phoneticPr fontId="9" type="noConversion"/>
  </si>
  <si>
    <t>5주차
판매액</t>
    <phoneticPr fontId="9" type="noConversion"/>
  </si>
  <si>
    <t>4주차
판매액</t>
    <phoneticPr fontId="9" type="noConversion"/>
  </si>
  <si>
    <t>3주차
판매액</t>
    <phoneticPr fontId="9" type="noConversion"/>
  </si>
  <si>
    <t>2주차
판매액</t>
    <phoneticPr fontId="9" type="noConversion"/>
  </si>
  <si>
    <t>1주차
판매액</t>
    <phoneticPr fontId="9" type="noConversion"/>
  </si>
  <si>
    <t>1주차
판매량</t>
    <phoneticPr fontId="9" type="noConversion"/>
  </si>
  <si>
    <t>누적입고량</t>
    <phoneticPr fontId="9" type="noConversion"/>
  </si>
  <si>
    <t>5주차
매입금</t>
    <phoneticPr fontId="9" type="noConversion"/>
  </si>
  <si>
    <t>4주차
매입금</t>
    <phoneticPr fontId="9" type="noConversion"/>
  </si>
  <si>
    <t>3주차
매입금</t>
    <phoneticPr fontId="9" type="noConversion"/>
  </si>
  <si>
    <t>2주차
매입금</t>
    <phoneticPr fontId="9" type="noConversion"/>
  </si>
  <si>
    <t>1주차
매입금</t>
    <phoneticPr fontId="9" type="noConversion"/>
  </si>
  <si>
    <t>1주차
입고량</t>
    <phoneticPr fontId="9" type="noConversion"/>
  </si>
  <si>
    <t>전월재고비용</t>
    <phoneticPr fontId="9" type="noConversion"/>
  </si>
  <si>
    <t>전월재고</t>
    <phoneticPr fontId="9" type="noConversion"/>
  </si>
  <si>
    <t>입고단위
(BOX)</t>
    <phoneticPr fontId="9" type="noConversion"/>
  </si>
  <si>
    <t>판매단가</t>
    <phoneticPr fontId="9" type="noConversion"/>
  </si>
  <si>
    <t>매입단가</t>
    <phoneticPr fontId="9" type="noConversion"/>
  </si>
  <si>
    <t>품  명</t>
    <phoneticPr fontId="9" type="noConversion"/>
  </si>
  <si>
    <t>(단위: 원, 부가세별도)</t>
    <phoneticPr fontId="9" type="noConversion"/>
  </si>
  <si>
    <t>월간 판매량</t>
    <phoneticPr fontId="9" type="noConversion"/>
  </si>
  <si>
    <t xml:space="preserve">월간 발주량 </t>
    <phoneticPr fontId="9" type="noConversion"/>
  </si>
  <si>
    <t xml:space="preserve"> 2024년 03월 카페쿠피 (공학관점) 디저트 발주및판매내역</t>
    <phoneticPr fontId="9" type="noConversion"/>
  </si>
  <si>
    <t>마진율</t>
    <phoneticPr fontId="9" type="noConversion"/>
  </si>
  <si>
    <t>누계</t>
    <phoneticPr fontId="9" type="noConversion"/>
  </si>
  <si>
    <t>포션 크림치즈</t>
    <phoneticPr fontId="9" type="noConversion"/>
  </si>
  <si>
    <t>소금빵(인상)</t>
    <phoneticPr fontId="2" type="noConversion"/>
  </si>
  <si>
    <t>크로플</t>
    <phoneticPr fontId="2" type="noConversion"/>
  </si>
  <si>
    <t>버터프레첼</t>
    <phoneticPr fontId="2" type="noConversion"/>
  </si>
  <si>
    <t>블루베리 머핀</t>
    <phoneticPr fontId="2" type="noConversion"/>
  </si>
  <si>
    <t>초콜릿 머핀</t>
    <phoneticPr fontId="2" type="noConversion"/>
  </si>
  <si>
    <t>크렌베리 아몬드 스콘</t>
    <phoneticPr fontId="2" type="noConversion"/>
  </si>
  <si>
    <t>플레인 스콘(생크림)</t>
    <phoneticPr fontId="2" type="noConversion"/>
  </si>
  <si>
    <t>어니언 베이글(인상)</t>
    <phoneticPr fontId="9" type="noConversion"/>
  </si>
  <si>
    <t>블루베리베이글</t>
    <phoneticPr fontId="9" type="noConversion"/>
  </si>
  <si>
    <t>플레인 베이글(인상)</t>
    <phoneticPr fontId="9" type="noConversion"/>
  </si>
  <si>
    <t>대만샌드위치(에그듬뿍)</t>
    <phoneticPr fontId="9" type="noConversion"/>
  </si>
  <si>
    <t>대만샌드위치(햄치즈)</t>
    <phoneticPr fontId="9" type="noConversion"/>
  </si>
  <si>
    <t>미니쿠키 옥수수크런치</t>
    <phoneticPr fontId="9" type="noConversion"/>
  </si>
  <si>
    <t>미니쿠키 오트밀레이즌쿠키</t>
    <phoneticPr fontId="9" type="noConversion"/>
  </si>
  <si>
    <t>미니쿠키 검은깨쿠키(인상)</t>
    <phoneticPr fontId="9" type="noConversion"/>
  </si>
  <si>
    <t>미니쿠키 검은깨쿠키</t>
    <phoneticPr fontId="9" type="noConversion"/>
  </si>
  <si>
    <t>미니쿠키 사르르버터쿠키</t>
    <phoneticPr fontId="9" type="noConversion"/>
  </si>
  <si>
    <t>미니쿠키 브라우니(인상)</t>
    <phoneticPr fontId="9" type="noConversion"/>
  </si>
  <si>
    <t>비고</t>
    <phoneticPr fontId="9" type="noConversion"/>
  </si>
  <si>
    <t>샘플링 
비용</t>
    <phoneticPr fontId="9" type="noConversion"/>
  </si>
  <si>
    <t>누적
마진액</t>
    <phoneticPr fontId="9" type="noConversion"/>
  </si>
  <si>
    <t>4주차
판매액</t>
    <phoneticPr fontId="9" type="noConversion"/>
  </si>
  <si>
    <t>1주차
판매액</t>
    <phoneticPr fontId="9" type="noConversion"/>
  </si>
  <si>
    <t>누적입고량</t>
    <phoneticPr fontId="9" type="noConversion"/>
  </si>
  <si>
    <t>5주차
매입금</t>
    <phoneticPr fontId="9" type="noConversion"/>
  </si>
  <si>
    <t>4주차
매입금</t>
    <phoneticPr fontId="9" type="noConversion"/>
  </si>
  <si>
    <t>3주차
매입금</t>
    <phoneticPr fontId="9" type="noConversion"/>
  </si>
  <si>
    <t>전월재고비용</t>
    <phoneticPr fontId="9" type="noConversion"/>
  </si>
  <si>
    <t>(단위: 원, 부가세별도)</t>
    <phoneticPr fontId="9" type="noConversion"/>
  </si>
  <si>
    <t xml:space="preserve"> 2024년 03월 카페쿠피 (선승관점)  디저트 발주및판매내역</t>
    <phoneticPr fontId="9" type="noConversion"/>
  </si>
  <si>
    <t>마진율</t>
    <phoneticPr fontId="9" type="noConversion"/>
  </si>
  <si>
    <t>누계</t>
    <phoneticPr fontId="9" type="noConversion"/>
  </si>
  <si>
    <t>소금빵</t>
    <phoneticPr fontId="2" type="noConversion"/>
  </si>
  <si>
    <t>플레인 스콘(생크림)</t>
    <phoneticPr fontId="2" type="noConversion"/>
  </si>
  <si>
    <t>어니언베이글</t>
    <phoneticPr fontId="9" type="noConversion"/>
  </si>
  <si>
    <t>블루베리 베이글(인상)</t>
    <phoneticPr fontId="9" type="noConversion"/>
  </si>
  <si>
    <t>대만샌드위치(에그듬뿍)</t>
    <phoneticPr fontId="9" type="noConversion"/>
  </si>
  <si>
    <t>(판매1)브라우니로 잘못결제함.</t>
    <phoneticPr fontId="2" type="noConversion"/>
  </si>
  <si>
    <t>미니쿠키 오트밀레이즌쿠키(인상)</t>
    <phoneticPr fontId="9" type="noConversion"/>
  </si>
  <si>
    <t>미니쿠키 유자브라우니</t>
    <phoneticPr fontId="9" type="noConversion"/>
  </si>
  <si>
    <t>비고</t>
    <phoneticPr fontId="9" type="noConversion"/>
  </si>
  <si>
    <t>월말
재고량</t>
    <phoneticPr fontId="9" type="noConversion"/>
  </si>
  <si>
    <t>누적 
판매량</t>
    <phoneticPr fontId="9" type="noConversion"/>
  </si>
  <si>
    <t>5주차
판매액</t>
    <phoneticPr fontId="9" type="noConversion"/>
  </si>
  <si>
    <t>3주차
판매액</t>
    <phoneticPr fontId="9" type="noConversion"/>
  </si>
  <si>
    <t>누적입고
금액</t>
    <phoneticPr fontId="9" type="noConversion"/>
  </si>
  <si>
    <t>전월재고비용</t>
    <phoneticPr fontId="9" type="noConversion"/>
  </si>
  <si>
    <t>판매단가</t>
    <phoneticPr fontId="9" type="noConversion"/>
  </si>
  <si>
    <t>매입단가</t>
    <phoneticPr fontId="9" type="noConversion"/>
  </si>
  <si>
    <t xml:space="preserve">월간 발주량 </t>
    <phoneticPr fontId="9" type="noConversion"/>
  </si>
  <si>
    <t xml:space="preserve"> 2024년 03월 카페쿠피  (멀티교육관점)  디저트 발주및판매내역</t>
    <phoneticPr fontId="9" type="noConversion"/>
  </si>
  <si>
    <t>크로플</t>
    <phoneticPr fontId="2" type="noConversion"/>
  </si>
  <si>
    <t>크렌베리 아몬드 스콘</t>
    <phoneticPr fontId="2" type="noConversion"/>
  </si>
  <si>
    <t>어니언 베이글(인상)</t>
    <phoneticPr fontId="9" type="noConversion"/>
  </si>
  <si>
    <t>크로크무슈(인상)</t>
    <phoneticPr fontId="2" type="noConversion"/>
  </si>
  <si>
    <t>대만샌드위치(햄치즈)(인상)</t>
    <phoneticPr fontId="9" type="noConversion"/>
  </si>
  <si>
    <t>미니쿠키 오트밀레이즌쿠키</t>
    <phoneticPr fontId="9" type="noConversion"/>
  </si>
  <si>
    <t>미니쿠키 검은깨쿠키(인상)</t>
    <phoneticPr fontId="9" type="noConversion"/>
  </si>
  <si>
    <t>미니쿠키 유자브라우니(인상)</t>
    <phoneticPr fontId="9" type="noConversion"/>
  </si>
  <si>
    <t>발주
금액</t>
    <phoneticPr fontId="9" type="noConversion"/>
  </si>
  <si>
    <t>발주량</t>
    <phoneticPr fontId="9" type="noConversion"/>
  </si>
  <si>
    <t>재고
비용</t>
    <phoneticPr fontId="9" type="noConversion"/>
  </si>
  <si>
    <t>1주차
판매량</t>
    <phoneticPr fontId="9" type="noConversion"/>
  </si>
  <si>
    <t>2주차
매입금</t>
    <phoneticPr fontId="9" type="noConversion"/>
  </si>
  <si>
    <t>전월재고</t>
    <phoneticPr fontId="9" type="noConversion"/>
  </si>
  <si>
    <t xml:space="preserve"> 2024년 03월 카페쿠피 (제2 기숙사점)  디저트 발주및판매내역</t>
    <phoneticPr fontId="9" type="noConversion"/>
  </si>
  <si>
    <t>소금빵(인상)</t>
    <phoneticPr fontId="2" type="noConversion"/>
  </si>
  <si>
    <t>소금빵</t>
    <phoneticPr fontId="2" type="noConversion"/>
  </si>
  <si>
    <t>버터프레첼</t>
    <phoneticPr fontId="2" type="noConversion"/>
  </si>
  <si>
    <t>초콜릿 머핀</t>
    <phoneticPr fontId="2" type="noConversion"/>
  </si>
  <si>
    <t>(판매1)블루베리베이글로결제함.</t>
    <phoneticPr fontId="2" type="noConversion"/>
  </si>
  <si>
    <t>(판매1)어니언베이글로결제함.</t>
    <phoneticPr fontId="2" type="noConversion"/>
  </si>
  <si>
    <t>미니쿠키 피넛쿠키</t>
    <phoneticPr fontId="9" type="noConversion"/>
  </si>
  <si>
    <t>누적판매
매출</t>
    <phoneticPr fontId="9" type="noConversion"/>
  </si>
  <si>
    <t>2주차
판매액</t>
    <phoneticPr fontId="9" type="noConversion"/>
  </si>
  <si>
    <t>누적입고
금액</t>
    <phoneticPr fontId="9" type="noConversion"/>
  </si>
  <si>
    <t>1주차
입고량</t>
    <phoneticPr fontId="9" type="noConversion"/>
  </si>
  <si>
    <t>월간 판매량</t>
    <phoneticPr fontId="9" type="noConversion"/>
  </si>
  <si>
    <t xml:space="preserve"> 2024년 03월 카페쿠피 (예술디자인대점)  디저트 발주및판매내역</t>
    <phoneticPr fontId="9" type="noConversion"/>
  </si>
  <si>
    <t>블루베리 머핀</t>
    <phoneticPr fontId="2" type="noConversion"/>
  </si>
  <si>
    <t>대만샌드위치(에그듬뿍)(인상)</t>
    <phoneticPr fontId="9" type="noConversion"/>
  </si>
  <si>
    <t>미니쿠키 다크크랜베리</t>
    <phoneticPr fontId="9" type="noConversion"/>
  </si>
  <si>
    <t>샘플링</t>
    <phoneticPr fontId="9" type="noConversion"/>
  </si>
  <si>
    <t>할인금액</t>
    <phoneticPr fontId="9" type="noConversion"/>
  </si>
  <si>
    <t>누적입고
금액</t>
    <phoneticPr fontId="9" type="noConversion"/>
  </si>
  <si>
    <t>입고단위
(BOX)</t>
    <phoneticPr fontId="9" type="noConversion"/>
  </si>
  <si>
    <t>품  명</t>
    <phoneticPr fontId="9" type="noConversion"/>
  </si>
  <si>
    <t xml:space="preserve"> 2024년 03월 카페쿠피 (중앙도서관점)  디저트 발주및판매내역</t>
    <phoneticPr fontId="9" type="noConversion"/>
  </si>
  <si>
    <t>포션 크림치즈</t>
    <phoneticPr fontId="9" type="noConversion"/>
  </si>
  <si>
    <t xml:space="preserve"> 2024년 03월 카페쿠피 (학생회관점)  디저트 발주및판매내역</t>
    <phoneticPr fontId="9" type="noConversion"/>
  </si>
  <si>
    <t>(진열1)쇼케이스진열</t>
    <phoneticPr fontId="2" type="noConversion"/>
  </si>
  <si>
    <t>(진열1)쇼케이스진열</t>
    <phoneticPr fontId="2" type="noConversion"/>
  </si>
  <si>
    <t xml:space="preserve"> 2024년 03월 카페쿠피 (푸른솔문화관점)  디저트 발주및판매내역</t>
    <phoneticPr fontId="9" type="noConversion"/>
  </si>
  <si>
    <t>블루베리 베이글</t>
    <phoneticPr fontId="9" type="noConversion"/>
  </si>
  <si>
    <t>플레인 베이글</t>
    <phoneticPr fontId="9" type="noConversion"/>
  </si>
  <si>
    <t>크로크무슈</t>
    <phoneticPr fontId="9" type="noConversion"/>
  </si>
  <si>
    <t>1주차
매입금</t>
    <phoneticPr fontId="9" type="noConversion"/>
  </si>
  <si>
    <t xml:space="preserve"> 2024년 03월 카페쿠피  디저트 발주및판매내역</t>
    <phoneticPr fontId="9" type="noConversion"/>
  </si>
  <si>
    <t>오트밀레이즌 미니쿠키</t>
    <phoneticPr fontId="9" type="noConversion"/>
  </si>
  <si>
    <t>마진율</t>
    <phoneticPr fontId="9" type="noConversion"/>
  </si>
  <si>
    <t>누계</t>
    <phoneticPr fontId="9" type="noConversion"/>
  </si>
  <si>
    <t>소금빵(인상)</t>
    <phoneticPr fontId="2" type="noConversion"/>
  </si>
  <si>
    <t>어니언 베이글(인상)</t>
    <phoneticPr fontId="9" type="noConversion"/>
  </si>
  <si>
    <t>블루베리 베이글(인상)</t>
    <phoneticPr fontId="9" type="noConversion"/>
  </si>
  <si>
    <t>플레인 베이글(인상)</t>
    <phoneticPr fontId="9" type="noConversion"/>
  </si>
  <si>
    <t>대만샌드위치(에그듬뿍)(인상)</t>
    <phoneticPr fontId="9" type="noConversion"/>
  </si>
  <si>
    <t>대만샌드위치(햄치즈)(인상)</t>
    <phoneticPr fontId="9" type="noConversion"/>
  </si>
  <si>
    <t>미니쿠키 피넛미니쿠키(인상)</t>
    <phoneticPr fontId="9" type="noConversion"/>
  </si>
  <si>
    <t>미니쿠키 오트밀레이즌쿠키(인상)</t>
    <phoneticPr fontId="9" type="noConversion"/>
  </si>
  <si>
    <t>미니쿠키 검은깨쿠키(인상)</t>
    <phoneticPr fontId="9" type="noConversion"/>
  </si>
  <si>
    <t>미니쿠키 유자브라우니(인상)</t>
    <phoneticPr fontId="9" type="noConversion"/>
  </si>
  <si>
    <t>미니쿠키 브라우니(인상)</t>
    <phoneticPr fontId="9" type="noConversion"/>
  </si>
  <si>
    <t>포션 크림치즈</t>
    <phoneticPr fontId="9" type="noConversion"/>
  </si>
  <si>
    <t>소금빵</t>
    <phoneticPr fontId="2" type="noConversion"/>
  </si>
  <si>
    <t>크로플</t>
    <phoneticPr fontId="2" type="noConversion"/>
  </si>
  <si>
    <t>버터프레첼</t>
    <phoneticPr fontId="2" type="noConversion"/>
  </si>
  <si>
    <t>블루베리 머핀</t>
    <phoneticPr fontId="2" type="noConversion"/>
  </si>
  <si>
    <t>초콜릿 머핀</t>
    <phoneticPr fontId="2" type="noConversion"/>
  </si>
  <si>
    <t>플레인 스콘(생크림)</t>
    <phoneticPr fontId="2" type="noConversion"/>
  </si>
  <si>
    <t>어니언베이글</t>
    <phoneticPr fontId="9" type="noConversion"/>
  </si>
  <si>
    <t>크로크무슈(인상)</t>
    <phoneticPr fontId="2" type="noConversion"/>
  </si>
  <si>
    <t>대만샌드위치(에그듬뿍)</t>
    <phoneticPr fontId="9" type="noConversion"/>
  </si>
  <si>
    <t>미니쿠키 옥수수크런치</t>
    <phoneticPr fontId="9" type="noConversion"/>
  </si>
  <si>
    <t>미니쿠키 다크크랜베리</t>
    <phoneticPr fontId="9" type="noConversion"/>
  </si>
  <si>
    <t>오트밀레이즌 미니쿠키</t>
    <phoneticPr fontId="9" type="noConversion"/>
  </si>
  <si>
    <t xml:space="preserve"> 피넛쿠키 미니쿠키</t>
    <phoneticPr fontId="9" type="noConversion"/>
  </si>
  <si>
    <t xml:space="preserve">검은깨쿠키 미니쿠키 </t>
    <phoneticPr fontId="9" type="noConversion"/>
  </si>
  <si>
    <t xml:space="preserve">사르르버터쿠키 미니쿠키 </t>
    <phoneticPr fontId="9" type="noConversion"/>
  </si>
  <si>
    <t xml:space="preserve"> 유자브라우니 미니쿠키 </t>
    <phoneticPr fontId="9" type="noConversion"/>
  </si>
  <si>
    <t xml:space="preserve">브라우니 미니쿠키 </t>
    <phoneticPr fontId="9" type="noConversion"/>
  </si>
  <si>
    <t>비고</t>
    <phoneticPr fontId="9" type="noConversion"/>
  </si>
  <si>
    <t>발주
금액</t>
    <phoneticPr fontId="9" type="noConversion"/>
  </si>
  <si>
    <t>발주량</t>
    <phoneticPr fontId="9" type="noConversion"/>
  </si>
  <si>
    <t>재고
비용</t>
    <phoneticPr fontId="9" type="noConversion"/>
  </si>
  <si>
    <t>월말
재고량</t>
    <phoneticPr fontId="9" type="noConversion"/>
  </si>
  <si>
    <t>샘플링 
비용</t>
    <phoneticPr fontId="9" type="noConversion"/>
  </si>
  <si>
    <t>샘플링</t>
    <phoneticPr fontId="9" type="noConversion"/>
  </si>
  <si>
    <t>누적
마진액</t>
    <phoneticPr fontId="9" type="noConversion"/>
  </si>
  <si>
    <t>할인금액</t>
    <phoneticPr fontId="9" type="noConversion"/>
  </si>
  <si>
    <t>누적판매
매출</t>
    <phoneticPr fontId="9" type="noConversion"/>
  </si>
  <si>
    <t>누적 
판매량</t>
    <phoneticPr fontId="9" type="noConversion"/>
  </si>
  <si>
    <t>4주차
판매액</t>
    <phoneticPr fontId="9" type="noConversion"/>
  </si>
  <si>
    <t>3주차
판매액</t>
    <phoneticPr fontId="9" type="noConversion"/>
  </si>
  <si>
    <t>2주차
판매액</t>
    <phoneticPr fontId="9" type="noConversion"/>
  </si>
  <si>
    <t>1주차
판매액</t>
    <phoneticPr fontId="9" type="noConversion"/>
  </si>
  <si>
    <t>1주차
판매량</t>
    <phoneticPr fontId="9" type="noConversion"/>
  </si>
  <si>
    <t>누적입고량</t>
    <phoneticPr fontId="9" type="noConversion"/>
  </si>
  <si>
    <t>5주차
매입금</t>
    <phoneticPr fontId="9" type="noConversion"/>
  </si>
  <si>
    <t>4주차
매입금</t>
    <phoneticPr fontId="9" type="noConversion"/>
  </si>
  <si>
    <t>3주차
매입금</t>
    <phoneticPr fontId="9" type="noConversion"/>
  </si>
  <si>
    <t>2주차
매입금</t>
    <phoneticPr fontId="9" type="noConversion"/>
  </si>
  <si>
    <t>1주차
매입금</t>
    <phoneticPr fontId="9" type="noConversion"/>
  </si>
  <si>
    <t>1주차
입고량</t>
    <phoneticPr fontId="9" type="noConversion"/>
  </si>
  <si>
    <t>전월재고비용</t>
    <phoneticPr fontId="9" type="noConversion"/>
  </si>
  <si>
    <t>전월재고</t>
    <phoneticPr fontId="9" type="noConversion"/>
  </si>
  <si>
    <t>입고단위
(BOX)</t>
    <phoneticPr fontId="9" type="noConversion"/>
  </si>
  <si>
    <t>판매단가</t>
    <phoneticPr fontId="9" type="noConversion"/>
  </si>
  <si>
    <t>매입단가</t>
    <phoneticPr fontId="9" type="noConversion"/>
  </si>
  <si>
    <t>(단위: 원, 부가세별도)</t>
    <phoneticPr fontId="9" type="noConversion"/>
  </si>
  <si>
    <t>월간 판매량</t>
    <phoneticPr fontId="9" type="noConversion"/>
  </si>
  <si>
    <t xml:space="preserve">월간 발주량 </t>
    <phoneticPr fontId="9" type="noConversion"/>
  </si>
  <si>
    <t xml:space="preserve"> 2024년 04월 카페쿠피 (공학관점)  디저트 발주및판매내역</t>
    <phoneticPr fontId="9" type="noConversion"/>
  </si>
  <si>
    <t>누계</t>
    <phoneticPr fontId="9" type="noConversion"/>
  </si>
  <si>
    <t>블루베리 베이글(인상)</t>
    <phoneticPr fontId="9" type="noConversion"/>
  </si>
  <si>
    <t>플레인 베이글(인상)</t>
    <phoneticPr fontId="9" type="noConversion"/>
  </si>
  <si>
    <t>대만샌드위치(에그듬뿍)(인상)</t>
    <phoneticPr fontId="9" type="noConversion"/>
  </si>
  <si>
    <t>대만샌드위치(햄치즈)(인상)</t>
    <phoneticPr fontId="9" type="noConversion"/>
  </si>
  <si>
    <t>미니쿠키 피넛미니쿠키(인상)</t>
    <phoneticPr fontId="9" type="noConversion"/>
  </si>
  <si>
    <t>미니쿠키 오트밀레이즌쿠키(인상)</t>
    <phoneticPr fontId="9" type="noConversion"/>
  </si>
  <si>
    <t>미니쿠키 검은깨쿠키(인상)</t>
    <phoneticPr fontId="9" type="noConversion"/>
  </si>
  <si>
    <t>미니쿠키 브라우니(인상)</t>
    <phoneticPr fontId="9" type="noConversion"/>
  </si>
  <si>
    <t>포션 크림치즈</t>
    <phoneticPr fontId="9" type="noConversion"/>
  </si>
  <si>
    <t>크로플</t>
    <phoneticPr fontId="2" type="noConversion"/>
  </si>
  <si>
    <t>블루베리 머핀</t>
    <phoneticPr fontId="2" type="noConversion"/>
  </si>
  <si>
    <t>크렌베리 아몬드 스콘</t>
    <phoneticPr fontId="2" type="noConversion"/>
  </si>
  <si>
    <t>크로크무슈(인상)</t>
    <phoneticPr fontId="2" type="noConversion"/>
  </si>
  <si>
    <t>대만샌드위치(햄치즈)</t>
    <phoneticPr fontId="9" type="noConversion"/>
  </si>
  <si>
    <t>미니쿠키 다크크랜베리</t>
    <phoneticPr fontId="9" type="noConversion"/>
  </si>
  <si>
    <t>미니쿠키 오트밀레이즌쿠키</t>
    <phoneticPr fontId="9" type="noConversion"/>
  </si>
  <si>
    <t xml:space="preserve">사르르버터쿠키 미니쿠키 </t>
    <phoneticPr fontId="9" type="noConversion"/>
  </si>
  <si>
    <t xml:space="preserve"> 유자브라우니 미니쿠키 </t>
    <phoneticPr fontId="9" type="noConversion"/>
  </si>
  <si>
    <t>비고</t>
    <phoneticPr fontId="9" type="noConversion"/>
  </si>
  <si>
    <t>발주량</t>
    <phoneticPr fontId="9" type="noConversion"/>
  </si>
  <si>
    <t>재고
비용</t>
    <phoneticPr fontId="9" type="noConversion"/>
  </si>
  <si>
    <t>월말
재고량</t>
    <phoneticPr fontId="9" type="noConversion"/>
  </si>
  <si>
    <t>샘플링 
비용</t>
    <phoneticPr fontId="9" type="noConversion"/>
  </si>
  <si>
    <t>할인금액</t>
    <phoneticPr fontId="9" type="noConversion"/>
  </si>
  <si>
    <t>누적 
판매량</t>
    <phoneticPr fontId="9" type="noConversion"/>
  </si>
  <si>
    <t>5주차
판매액</t>
    <phoneticPr fontId="9" type="noConversion"/>
  </si>
  <si>
    <t>3주차
판매액</t>
    <phoneticPr fontId="9" type="noConversion"/>
  </si>
  <si>
    <t>2주차
판매액</t>
    <phoneticPr fontId="9" type="noConversion"/>
  </si>
  <si>
    <t>1주차
판매액</t>
    <phoneticPr fontId="9" type="noConversion"/>
  </si>
  <si>
    <t>누적입고
금액</t>
    <phoneticPr fontId="9" type="noConversion"/>
  </si>
  <si>
    <t>누적입고량</t>
    <phoneticPr fontId="9" type="noConversion"/>
  </si>
  <si>
    <t>4주차
매입금</t>
    <phoneticPr fontId="9" type="noConversion"/>
  </si>
  <si>
    <t>전월재고비용</t>
    <phoneticPr fontId="9" type="noConversion"/>
  </si>
  <si>
    <t>판매단가</t>
    <phoneticPr fontId="9" type="noConversion"/>
  </si>
  <si>
    <t>품  명</t>
    <phoneticPr fontId="9" type="noConversion"/>
  </si>
  <si>
    <t>월간 판매량</t>
    <phoneticPr fontId="9" type="noConversion"/>
  </si>
  <si>
    <t xml:space="preserve"> 2024년 04월 카페쿠피 (선승관점)  디저트 발주및판매내역</t>
    <phoneticPr fontId="9" type="noConversion"/>
  </si>
  <si>
    <t>소금빵(인상)</t>
    <phoneticPr fontId="2" type="noConversion"/>
  </si>
  <si>
    <t>플레인 베이글(인상)</t>
    <phoneticPr fontId="9" type="noConversion"/>
  </si>
  <si>
    <t>미니쿠키 유자브라우니(인상)</t>
    <phoneticPr fontId="9" type="noConversion"/>
  </si>
  <si>
    <t>버터프레첼</t>
    <phoneticPr fontId="2" type="noConversion"/>
  </si>
  <si>
    <t>크렌베리 아몬드 스콘</t>
    <phoneticPr fontId="2" type="noConversion"/>
  </si>
  <si>
    <t>플레인 스콘(생크림)</t>
    <phoneticPr fontId="2" type="noConversion"/>
  </si>
  <si>
    <t>어니언베이글</t>
    <phoneticPr fontId="9" type="noConversion"/>
  </si>
  <si>
    <t>블루베리베이글</t>
    <phoneticPr fontId="9" type="noConversion"/>
  </si>
  <si>
    <t>크로크무슈(인상)</t>
    <phoneticPr fontId="2" type="noConversion"/>
  </si>
  <si>
    <t>미니쿠키 피넛쿠키</t>
    <phoneticPr fontId="9" type="noConversion"/>
  </si>
  <si>
    <t>미니쿠키 검은깨쿠키</t>
    <phoneticPr fontId="9" type="noConversion"/>
  </si>
  <si>
    <t>미니쿠키 사르르버터쿠키</t>
    <phoneticPr fontId="9" type="noConversion"/>
  </si>
  <si>
    <t>미니쿠키 브라우니</t>
    <phoneticPr fontId="9" type="noConversion"/>
  </si>
  <si>
    <t>샘플링</t>
    <phoneticPr fontId="9" type="noConversion"/>
  </si>
  <si>
    <t>누적판매
매출</t>
    <phoneticPr fontId="9" type="noConversion"/>
  </si>
  <si>
    <t>5주차
판매액</t>
    <phoneticPr fontId="9" type="noConversion"/>
  </si>
  <si>
    <t>4주차
판매액</t>
    <phoneticPr fontId="9" type="noConversion"/>
  </si>
  <si>
    <t>2주차
판매액</t>
    <phoneticPr fontId="9" type="noConversion"/>
  </si>
  <si>
    <t>5주차
매입금</t>
    <phoneticPr fontId="9" type="noConversion"/>
  </si>
  <si>
    <t>전월재고비용</t>
    <phoneticPr fontId="9" type="noConversion"/>
  </si>
  <si>
    <t xml:space="preserve">월간 발주량 </t>
    <phoneticPr fontId="9" type="noConversion"/>
  </si>
  <si>
    <t xml:space="preserve"> 2024년 04월 카페쿠피 (멀티교육관점)  디저트 발주및판매내역</t>
    <phoneticPr fontId="9" type="noConversion"/>
  </si>
  <si>
    <t>플레인 베이글(인상)</t>
    <phoneticPr fontId="9" type="noConversion"/>
  </si>
  <si>
    <t>미니쿠키 유자브라우니(인상)</t>
    <phoneticPr fontId="9" type="noConversion"/>
  </si>
  <si>
    <t>미니쿠키 옥수수크런치</t>
    <phoneticPr fontId="9" type="noConversion"/>
  </si>
  <si>
    <t>미니쿠키 유자브라우니</t>
    <phoneticPr fontId="9" type="noConversion"/>
  </si>
  <si>
    <t>발주
금액</t>
    <phoneticPr fontId="9" type="noConversion"/>
  </si>
  <si>
    <t>발주량</t>
    <phoneticPr fontId="9" type="noConversion"/>
  </si>
  <si>
    <t>누적입고
금액</t>
    <phoneticPr fontId="9" type="noConversion"/>
  </si>
  <si>
    <t>5주차
매입금</t>
    <phoneticPr fontId="9" type="noConversion"/>
  </si>
  <si>
    <t>4주차
매입금</t>
    <phoneticPr fontId="9" type="noConversion"/>
  </si>
  <si>
    <t>2주차
매입금</t>
    <phoneticPr fontId="9" type="noConversion"/>
  </si>
  <si>
    <t>입고단위
(BOX)</t>
    <phoneticPr fontId="9" type="noConversion"/>
  </si>
  <si>
    <t>월간 판매량</t>
    <phoneticPr fontId="9" type="noConversion"/>
  </si>
  <si>
    <t xml:space="preserve"> 2024년 04월 카페쿠피 (제2 기숙사점)  디저트 발주및판매내역</t>
    <phoneticPr fontId="9" type="noConversion"/>
  </si>
  <si>
    <t>블루베리 베이글(인상)</t>
    <phoneticPr fontId="9" type="noConversion"/>
  </si>
  <si>
    <t>대만샌드위치(햄치즈)(인상)</t>
    <phoneticPr fontId="9" type="noConversion"/>
  </si>
  <si>
    <t>미니쿠키 브라우니(인상)</t>
    <phoneticPr fontId="9" type="noConversion"/>
  </si>
  <si>
    <t>포션 크림치즈</t>
    <phoneticPr fontId="9" type="noConversion"/>
  </si>
  <si>
    <t>크렌베리 아몬드 스콘</t>
    <phoneticPr fontId="2" type="noConversion"/>
  </si>
  <si>
    <t>블루베리베이글</t>
    <phoneticPr fontId="9" type="noConversion"/>
  </si>
  <si>
    <t>대만샌드위치(햄치즈)</t>
    <phoneticPr fontId="9" type="noConversion"/>
  </si>
  <si>
    <t>(판매1)피넛쿠키로 결제함</t>
    <phoneticPr fontId="2" type="noConversion"/>
  </si>
  <si>
    <t>샘플링 
비용</t>
    <phoneticPr fontId="9" type="noConversion"/>
  </si>
  <si>
    <t>샘플링</t>
    <phoneticPr fontId="9" type="noConversion"/>
  </si>
  <si>
    <t>할인금액</t>
    <phoneticPr fontId="9" type="noConversion"/>
  </si>
  <si>
    <t>4주차
판매액</t>
    <phoneticPr fontId="9" type="noConversion"/>
  </si>
  <si>
    <t>1주차
판매액</t>
    <phoneticPr fontId="9" type="noConversion"/>
  </si>
  <si>
    <t xml:space="preserve"> 2024년 04월 카페쿠피 (예술디자인대점)  디저트 발주및판매내역</t>
    <phoneticPr fontId="9" type="noConversion"/>
  </si>
  <si>
    <t>마진율</t>
    <phoneticPr fontId="9" type="noConversion"/>
  </si>
  <si>
    <t>대만샌드위치(에그듬뿍)(인상)</t>
    <phoneticPr fontId="9" type="noConversion"/>
  </si>
  <si>
    <t>발주
금액</t>
    <phoneticPr fontId="9" type="noConversion"/>
  </si>
  <si>
    <t>누적
마진액</t>
    <phoneticPr fontId="9" type="noConversion"/>
  </si>
  <si>
    <t>2주차
매입금</t>
    <phoneticPr fontId="9" type="noConversion"/>
  </si>
  <si>
    <t>1주차
입고량</t>
    <phoneticPr fontId="9" type="noConversion"/>
  </si>
  <si>
    <t>(단위: 원, 부가세별도)</t>
    <phoneticPr fontId="9" type="noConversion"/>
  </si>
  <si>
    <t>2024년 04월 카페쿠피 (중앙도서관점)  디저트 발주및판매내역</t>
    <phoneticPr fontId="9" type="noConversion"/>
  </si>
  <si>
    <t>미니쿠키 검은깨쿠키(인상)</t>
    <phoneticPr fontId="9" type="noConversion"/>
  </si>
  <si>
    <t>블루베리 머핀</t>
    <phoneticPr fontId="2" type="noConversion"/>
  </si>
  <si>
    <t>초콜릿 머핀</t>
    <phoneticPr fontId="2" type="noConversion"/>
  </si>
  <si>
    <t>대만샌드위치(에그듬뿍)</t>
    <phoneticPr fontId="9" type="noConversion"/>
  </si>
  <si>
    <t>미니쿠키 다크크랜베리</t>
    <phoneticPr fontId="9" type="noConversion"/>
  </si>
  <si>
    <t>1주차
입고량</t>
    <phoneticPr fontId="9" type="noConversion"/>
  </si>
  <si>
    <t>전월재고</t>
    <phoneticPr fontId="9" type="noConversion"/>
  </si>
  <si>
    <t>입고단위
(BOX)</t>
    <phoneticPr fontId="9" type="noConversion"/>
  </si>
  <si>
    <t xml:space="preserve"> 2024년 04월 카페쿠피 (학생회관점)  디저트 발주및판매내역</t>
    <phoneticPr fontId="9" type="noConversion"/>
  </si>
  <si>
    <t>마진율</t>
    <phoneticPr fontId="9" type="noConversion"/>
  </si>
  <si>
    <t>(진열1)쇼케이스 진열</t>
    <phoneticPr fontId="2" type="noConversion"/>
  </si>
  <si>
    <t>미니쿠키 오트밀레이즌쿠키</t>
    <phoneticPr fontId="9" type="noConversion"/>
  </si>
  <si>
    <t>미니쿠키 사르르버터쿠키</t>
    <phoneticPr fontId="9" type="noConversion"/>
  </si>
  <si>
    <t>매입단가</t>
    <phoneticPr fontId="9" type="noConversion"/>
  </si>
  <si>
    <t xml:space="preserve"> 2024년 04월 카페쿠피 (푸른솔문화관점)  디저트 발주및판매내역</t>
    <phoneticPr fontId="9" type="noConversion"/>
  </si>
  <si>
    <t>어니언 베이글(인상)</t>
    <phoneticPr fontId="9" type="noConversion"/>
  </si>
  <si>
    <t>대만샌드위치(햄치즈)(인상)</t>
    <phoneticPr fontId="9" type="noConversion"/>
  </si>
  <si>
    <t>미니쿠키 오트밀레이즌쿠키(인상)</t>
    <phoneticPr fontId="9" type="noConversion"/>
  </si>
  <si>
    <t>어니언 베이글</t>
    <phoneticPr fontId="9" type="noConversion"/>
  </si>
  <si>
    <t>블루베리 베이글</t>
    <phoneticPr fontId="9" type="noConversion"/>
  </si>
  <si>
    <t>플레인 베이글</t>
    <phoneticPr fontId="9" type="noConversion"/>
  </si>
  <si>
    <t>크로크무슈</t>
    <phoneticPr fontId="9" type="noConversion"/>
  </si>
  <si>
    <t>미니쿠키 검은깨쿠키</t>
    <phoneticPr fontId="9" type="noConversion"/>
  </si>
  <si>
    <t>미니쿠키 브라우니</t>
    <phoneticPr fontId="9" type="noConversion"/>
  </si>
  <si>
    <t>1주차
매입금</t>
    <phoneticPr fontId="9" type="noConversion"/>
  </si>
  <si>
    <t xml:space="preserve"> 2024년 04월 카페쿠피  디저트 발주및판매내역</t>
    <phoneticPr fontId="9" type="noConversion"/>
  </si>
  <si>
    <t xml:space="preserve"> 2024년 05월 카페쿠피  디저트 발주및판매내역</t>
    <phoneticPr fontId="9" type="noConversion"/>
  </si>
  <si>
    <t>2024년 05월 카페쿠피 (예술디자인대점)  디저트 발주및판매내역</t>
    <phoneticPr fontId="9" type="noConversion"/>
  </si>
  <si>
    <t>2024년 05월 카페쿠피 (공학관점)  디저트 발주및판매내역</t>
    <phoneticPr fontId="9" type="noConversion"/>
  </si>
  <si>
    <t>(파손1)직원의 실수로 파손되어 판매불가</t>
  </si>
  <si>
    <t>서비스1</t>
    <phoneticPr fontId="2" type="noConversion"/>
  </si>
  <si>
    <t>소금빵(인상)</t>
    <phoneticPr fontId="2" type="noConversion"/>
  </si>
  <si>
    <t>플레인 베이글(인상)</t>
    <phoneticPr fontId="9" type="noConversion"/>
  </si>
  <si>
    <t>미니쿠키 오트밀레이즌쿠키(인상)</t>
    <phoneticPr fontId="9" type="noConversion"/>
  </si>
  <si>
    <t>오트밀레이즌 미니쿠키</t>
    <phoneticPr fontId="9" type="noConversion"/>
  </si>
  <si>
    <t>누적판매
매출</t>
    <phoneticPr fontId="9" type="noConversion"/>
  </si>
  <si>
    <t>대만샌드위치(에그듬뿍)</t>
    <phoneticPr fontId="9" type="noConversion"/>
  </si>
  <si>
    <t>월간 판매량</t>
    <phoneticPr fontId="9" type="noConversion"/>
  </si>
  <si>
    <t>마진율</t>
    <phoneticPr fontId="9" type="noConversion"/>
  </si>
  <si>
    <t>(판매2)소금빵으로 결제함</t>
    <phoneticPr fontId="2" type="noConversion"/>
  </si>
  <si>
    <t>대만샌드위치(햄치즈)(인상)</t>
    <phoneticPr fontId="9" type="noConversion"/>
  </si>
  <si>
    <t>미니쿠키 검은깨쿠키(인상)</t>
    <phoneticPr fontId="9" type="noConversion"/>
  </si>
  <si>
    <t>(크림치즈 4개 판매안함 베이글만 결제함)</t>
    <phoneticPr fontId="2" type="noConversion"/>
  </si>
  <si>
    <t>포션 크림치즈</t>
    <phoneticPr fontId="9" type="noConversion"/>
  </si>
  <si>
    <t>소금빵</t>
    <phoneticPr fontId="2" type="noConversion"/>
  </si>
  <si>
    <t>크렌베리 아몬드 스콘</t>
    <phoneticPr fontId="2" type="noConversion"/>
  </si>
  <si>
    <t>어니언베이글</t>
    <phoneticPr fontId="9" type="noConversion"/>
  </si>
  <si>
    <t>블루베리베이글</t>
    <phoneticPr fontId="9" type="noConversion"/>
  </si>
  <si>
    <t>크로크무슈(인상)</t>
    <phoneticPr fontId="2" type="noConversion"/>
  </si>
  <si>
    <t>대만샌드위치(햄치즈)</t>
    <phoneticPr fontId="9" type="noConversion"/>
  </si>
  <si>
    <t>미니쿠키 다크크랜베리</t>
    <phoneticPr fontId="9" type="noConversion"/>
  </si>
  <si>
    <t>미니쿠키 검은깨쿠키</t>
    <phoneticPr fontId="9" type="noConversion"/>
  </si>
  <si>
    <t>비고</t>
    <phoneticPr fontId="9" type="noConversion"/>
  </si>
  <si>
    <t>발주량</t>
    <phoneticPr fontId="9" type="noConversion"/>
  </si>
  <si>
    <t>재고
비용</t>
    <phoneticPr fontId="9" type="noConversion"/>
  </si>
  <si>
    <t>월말
재고량</t>
    <phoneticPr fontId="9" type="noConversion"/>
  </si>
  <si>
    <t>샘플링 
비용</t>
    <phoneticPr fontId="9" type="noConversion"/>
  </si>
  <si>
    <t>샘플링</t>
    <phoneticPr fontId="9" type="noConversion"/>
  </si>
  <si>
    <t>할인금액</t>
    <phoneticPr fontId="9" type="noConversion"/>
  </si>
  <si>
    <t>5주차
판매액</t>
    <phoneticPr fontId="9" type="noConversion"/>
  </si>
  <si>
    <t>2주차
판매액</t>
    <phoneticPr fontId="9" type="noConversion"/>
  </si>
  <si>
    <t>1주차
판매액</t>
    <phoneticPr fontId="9" type="noConversion"/>
  </si>
  <si>
    <t>1주차
판매량</t>
    <phoneticPr fontId="9" type="noConversion"/>
  </si>
  <si>
    <t>누적입고
금액</t>
    <phoneticPr fontId="9" type="noConversion"/>
  </si>
  <si>
    <t>5주차
매입금</t>
    <phoneticPr fontId="9" type="noConversion"/>
  </si>
  <si>
    <t>2주차
매입금</t>
    <phoneticPr fontId="9" type="noConversion"/>
  </si>
  <si>
    <t>입고단위
(BOX)</t>
    <phoneticPr fontId="9" type="noConversion"/>
  </si>
  <si>
    <t>2024년 05월 카페쿠피 (멀티교육관점)  디저트 발주및판매내역</t>
    <phoneticPr fontId="9" type="noConversion"/>
  </si>
  <si>
    <t>누계</t>
    <phoneticPr fontId="9" type="noConversion"/>
  </si>
  <si>
    <t>어니언 베이글(인상)</t>
    <phoneticPr fontId="9" type="noConversion"/>
  </si>
  <si>
    <t>미니쿠키 피넛미니쿠키(인상)</t>
    <phoneticPr fontId="9" type="noConversion"/>
  </si>
  <si>
    <t>미니쿠키 유자브라우니(인상)</t>
    <phoneticPr fontId="9" type="noConversion"/>
  </si>
  <si>
    <t>버터프레첼</t>
    <phoneticPr fontId="2" type="noConversion"/>
  </si>
  <si>
    <t>초콜릿 머핀</t>
    <phoneticPr fontId="2" type="noConversion"/>
  </si>
  <si>
    <t>미니쿠키 오트밀레이즌쿠키</t>
    <phoneticPr fontId="9" type="noConversion"/>
  </si>
  <si>
    <t>미니쿠키 사르르버터쿠키</t>
    <phoneticPr fontId="9" type="noConversion"/>
  </si>
  <si>
    <t>미니쿠키 유자브라우니</t>
    <phoneticPr fontId="9" type="noConversion"/>
  </si>
  <si>
    <t>4주차
판매액</t>
    <phoneticPr fontId="9" type="noConversion"/>
  </si>
  <si>
    <t>3주차
판매액</t>
    <phoneticPr fontId="9" type="noConversion"/>
  </si>
  <si>
    <t>3주차
매입금</t>
    <phoneticPr fontId="9" type="noConversion"/>
  </si>
  <si>
    <t>(단위: 원, 부가세별도)</t>
    <phoneticPr fontId="9" type="noConversion"/>
  </si>
  <si>
    <t>대만샌드위치(에그듬뿍)(인상)</t>
    <phoneticPr fontId="9" type="noConversion"/>
  </si>
  <si>
    <t>미니쿠키 브라우니(인상)</t>
    <phoneticPr fontId="9" type="noConversion"/>
  </si>
  <si>
    <t>크로플</t>
    <phoneticPr fontId="2" type="noConversion"/>
  </si>
  <si>
    <t>블루베리 머핀</t>
    <phoneticPr fontId="2" type="noConversion"/>
  </si>
  <si>
    <t>미니쿠키 옥수수크런치</t>
    <phoneticPr fontId="9" type="noConversion"/>
  </si>
  <si>
    <t>미니쿠키 브라우니</t>
    <phoneticPr fontId="9" type="noConversion"/>
  </si>
  <si>
    <t>발주
금액</t>
    <phoneticPr fontId="9" type="noConversion"/>
  </si>
  <si>
    <t>누적입고량</t>
    <phoneticPr fontId="9" type="noConversion"/>
  </si>
  <si>
    <t>4주차
매입금</t>
    <phoneticPr fontId="9" type="noConversion"/>
  </si>
  <si>
    <t>전월재고</t>
    <phoneticPr fontId="9" type="noConversion"/>
  </si>
  <si>
    <t>(판매3)어니언베이글로 결제함</t>
    <phoneticPr fontId="2" type="noConversion"/>
  </si>
  <si>
    <t>플레인 스콘(생크림)</t>
    <phoneticPr fontId="2" type="noConversion"/>
  </si>
  <si>
    <t>미니쿠키 피넛쿠키</t>
    <phoneticPr fontId="9" type="noConversion"/>
  </si>
  <si>
    <t>(파손1)직원의 실수로 파손되어 판매불가</t>
    <phoneticPr fontId="2" type="noConversion"/>
  </si>
  <si>
    <t>판매단가</t>
    <phoneticPr fontId="9" type="noConversion"/>
  </si>
  <si>
    <t>2024년 05월 카페쿠피 (중앙도서관점)  디저트 발주및판매내역</t>
    <phoneticPr fontId="9" type="noConversion"/>
  </si>
  <si>
    <t>블루베리 베이글(인상)</t>
    <phoneticPr fontId="9" type="noConversion"/>
  </si>
  <si>
    <t>1주차
매입금</t>
    <phoneticPr fontId="9" type="noConversion"/>
  </si>
  <si>
    <t>1주차
입고량</t>
    <phoneticPr fontId="9" type="noConversion"/>
  </si>
  <si>
    <t>전월재고비용</t>
    <phoneticPr fontId="9" type="noConversion"/>
  </si>
  <si>
    <t>품  명</t>
    <phoneticPr fontId="9" type="noConversion"/>
  </si>
  <si>
    <t>2024년 05월 카페쿠피 (학생회관점)  디저트 발주및판매내역</t>
    <phoneticPr fontId="9" type="noConversion"/>
  </si>
  <si>
    <t>(판매30개)경희중 선결제건 실픽업일6/5일(수)예정</t>
    <phoneticPr fontId="2" type="noConversion"/>
  </si>
  <si>
    <t>2024년 05월 카페쿠피 (푸른솔문화관점)  디저트 발주및판매내역</t>
    <phoneticPr fontId="9" type="noConversion"/>
  </si>
  <si>
    <t>어니언 베이글</t>
    <phoneticPr fontId="9" type="noConversion"/>
  </si>
  <si>
    <t>크로크무슈</t>
    <phoneticPr fontId="9" type="noConversion"/>
  </si>
  <si>
    <t>매입단가</t>
    <phoneticPr fontId="9" type="noConversion"/>
  </si>
  <si>
    <t xml:space="preserve">월간 발주량 </t>
    <phoneticPr fontId="9" type="noConversion"/>
  </si>
  <si>
    <t>서비스2</t>
    <phoneticPr fontId="2" type="noConversion"/>
  </si>
  <si>
    <t>(판매1)어니언베이글로 잘못결제함.</t>
    <phoneticPr fontId="2" type="noConversion"/>
  </si>
  <si>
    <t>어니언 베이글(인상)</t>
    <phoneticPr fontId="9" type="noConversion"/>
  </si>
  <si>
    <t>플레인 베이글(인상)</t>
    <phoneticPr fontId="9" type="noConversion"/>
  </si>
  <si>
    <t>대만샌드위치(에그듬뿍)(인상)</t>
    <phoneticPr fontId="9" type="noConversion"/>
  </si>
  <si>
    <t>대만샌드위치(햄치즈)(인상)</t>
    <phoneticPr fontId="9" type="noConversion"/>
  </si>
  <si>
    <t>미니쿠키 검은깨쿠키(인상)</t>
    <phoneticPr fontId="9" type="noConversion"/>
  </si>
  <si>
    <t>미니쿠키 브라우니(인상)</t>
    <phoneticPr fontId="9" type="noConversion"/>
  </si>
  <si>
    <t>포션 크림치즈</t>
    <phoneticPr fontId="9" type="noConversion"/>
  </si>
  <si>
    <t>크렌베리 아몬드 스콘</t>
    <phoneticPr fontId="2" type="noConversion"/>
  </si>
  <si>
    <t>대만샌드위치(햄치즈)</t>
    <phoneticPr fontId="9" type="noConversion"/>
  </si>
  <si>
    <t>미니쿠키 옥수수크런치</t>
    <phoneticPr fontId="9" type="noConversion"/>
  </si>
  <si>
    <t xml:space="preserve">검은깨쿠키 미니쿠키 </t>
    <phoneticPr fontId="9" type="noConversion"/>
  </si>
  <si>
    <t xml:space="preserve"> 유자브라우니 미니쿠키 </t>
    <phoneticPr fontId="9" type="noConversion"/>
  </si>
  <si>
    <t xml:space="preserve">브라우니 미니쿠키 </t>
    <phoneticPr fontId="9" type="noConversion"/>
  </si>
  <si>
    <t>발주량</t>
    <phoneticPr fontId="9" type="noConversion"/>
  </si>
  <si>
    <t>누적
마진액</t>
    <phoneticPr fontId="9" type="noConversion"/>
  </si>
  <si>
    <t>할인금액</t>
    <phoneticPr fontId="9" type="noConversion"/>
  </si>
  <si>
    <t>누적판매
매출</t>
    <phoneticPr fontId="9" type="noConversion"/>
  </si>
  <si>
    <t>누적 
판매량</t>
    <phoneticPr fontId="9" type="noConversion"/>
  </si>
  <si>
    <t>2주차
판매액</t>
    <phoneticPr fontId="9" type="noConversion"/>
  </si>
  <si>
    <t>1주차
판매액</t>
    <phoneticPr fontId="9" type="noConversion"/>
  </si>
  <si>
    <t>누적입고
금액</t>
    <phoneticPr fontId="9" type="noConversion"/>
  </si>
  <si>
    <t>5주차
매입금</t>
    <phoneticPr fontId="9" type="noConversion"/>
  </si>
  <si>
    <t>3주차
매입금</t>
    <phoneticPr fontId="9" type="noConversion"/>
  </si>
  <si>
    <t>1주차
입고량</t>
    <phoneticPr fontId="9" type="noConversion"/>
  </si>
  <si>
    <t>매입단가</t>
    <phoneticPr fontId="9" type="noConversion"/>
  </si>
  <si>
    <t>품  명</t>
    <phoneticPr fontId="9" type="noConversion"/>
  </si>
  <si>
    <t>(단위: 원, 부가세별도)</t>
    <phoneticPr fontId="9" type="noConversion"/>
  </si>
  <si>
    <t>누계</t>
    <phoneticPr fontId="9" type="noConversion"/>
  </si>
  <si>
    <t>블루베리 베이글(인상)</t>
    <phoneticPr fontId="9" type="noConversion"/>
  </si>
  <si>
    <t>미니쿠키 유자브라우니(인상)</t>
    <phoneticPr fontId="9" type="noConversion"/>
  </si>
  <si>
    <t>포션 크림치즈</t>
    <phoneticPr fontId="9" type="noConversion"/>
  </si>
  <si>
    <t>소금빵</t>
    <phoneticPr fontId="2" type="noConversion"/>
  </si>
  <si>
    <t>크로플</t>
    <phoneticPr fontId="2" type="noConversion"/>
  </si>
  <si>
    <t>블루베리 머핀</t>
    <phoneticPr fontId="2" type="noConversion"/>
  </si>
  <si>
    <t>크렌베리 아몬드 스콘</t>
    <phoneticPr fontId="2" type="noConversion"/>
  </si>
  <si>
    <t>플레인 스콘(생크림)</t>
    <phoneticPr fontId="2" type="noConversion"/>
  </si>
  <si>
    <t>크로크무슈(인상)</t>
    <phoneticPr fontId="2" type="noConversion"/>
  </si>
  <si>
    <t>대만샌드위치(햄치즈)</t>
    <phoneticPr fontId="9" type="noConversion"/>
  </si>
  <si>
    <t>미니쿠키 다크크랜베리</t>
    <phoneticPr fontId="9" type="noConversion"/>
  </si>
  <si>
    <t>미니쿠키 오트밀레이즌쿠키</t>
    <phoneticPr fontId="9" type="noConversion"/>
  </si>
  <si>
    <t>월말
재고량</t>
    <phoneticPr fontId="9" type="noConversion"/>
  </si>
  <si>
    <t>샘플링</t>
    <phoneticPr fontId="9" type="noConversion"/>
  </si>
  <si>
    <t>누적 
판매량</t>
    <phoneticPr fontId="9" type="noConversion"/>
  </si>
  <si>
    <t>3주차
판매액</t>
    <phoneticPr fontId="9" type="noConversion"/>
  </si>
  <si>
    <t>누적입고
금액</t>
    <phoneticPr fontId="9" type="noConversion"/>
  </si>
  <si>
    <t>누적입고량</t>
    <phoneticPr fontId="9" type="noConversion"/>
  </si>
  <si>
    <t>5주차
매입금</t>
    <phoneticPr fontId="9" type="noConversion"/>
  </si>
  <si>
    <t>3주차
매입금</t>
    <phoneticPr fontId="9" type="noConversion"/>
  </si>
  <si>
    <t>1주차
매입금</t>
    <phoneticPr fontId="9" type="noConversion"/>
  </si>
  <si>
    <t>전월재고비용</t>
    <phoneticPr fontId="9" type="noConversion"/>
  </si>
  <si>
    <t>입고단위
(BOX)</t>
    <phoneticPr fontId="9" type="noConversion"/>
  </si>
  <si>
    <t>(단위: 원, 부가세별도)</t>
    <phoneticPr fontId="9" type="noConversion"/>
  </si>
  <si>
    <t>월간 판매량</t>
    <phoneticPr fontId="9" type="noConversion"/>
  </si>
  <si>
    <t xml:space="preserve"> 2024년 06월 카페쿠피 (선승관점)  디저트 발주및판매내역</t>
    <phoneticPr fontId="9" type="noConversion"/>
  </si>
  <si>
    <t>소금빵(인상)</t>
    <phoneticPr fontId="2" type="noConversion"/>
  </si>
  <si>
    <t>미니쿠키 피넛미니쿠키(인상)</t>
    <phoneticPr fontId="9" type="noConversion"/>
  </si>
  <si>
    <t>미니쿠키 오트밀레이즌쿠키(인상)</t>
    <phoneticPr fontId="9" type="noConversion"/>
  </si>
  <si>
    <t>플레인 스콘(생크림)</t>
    <phoneticPr fontId="2" type="noConversion"/>
  </si>
  <si>
    <t>대만샌드위치(에그듬뿍)</t>
    <phoneticPr fontId="9" type="noConversion"/>
  </si>
  <si>
    <t>미니쿠키 오트밀레이즌쿠키</t>
    <phoneticPr fontId="9" type="noConversion"/>
  </si>
  <si>
    <t>미니쿠키 사르르버터쿠키</t>
    <phoneticPr fontId="9" type="noConversion"/>
  </si>
  <si>
    <t>미니쿠키 유자브라우니</t>
    <phoneticPr fontId="9" type="noConversion"/>
  </si>
  <si>
    <t>미니쿠키 브라우니</t>
    <phoneticPr fontId="9" type="noConversion"/>
  </si>
  <si>
    <t>발주
금액</t>
    <phoneticPr fontId="9" type="noConversion"/>
  </si>
  <si>
    <t>누적
마진액</t>
    <phoneticPr fontId="9" type="noConversion"/>
  </si>
  <si>
    <t>4주차
판매액</t>
    <phoneticPr fontId="9" type="noConversion"/>
  </si>
  <si>
    <t>2주차
판매액</t>
    <phoneticPr fontId="9" type="noConversion"/>
  </si>
  <si>
    <t>누적입고량</t>
    <phoneticPr fontId="9" type="noConversion"/>
  </si>
  <si>
    <t>2주차
매입금</t>
    <phoneticPr fontId="9" type="noConversion"/>
  </si>
  <si>
    <t>전월재고</t>
    <phoneticPr fontId="9" type="noConversion"/>
  </si>
  <si>
    <t>입고단위
(BOX)</t>
    <phoneticPr fontId="9" type="noConversion"/>
  </si>
  <si>
    <t>판매단가</t>
    <phoneticPr fontId="9" type="noConversion"/>
  </si>
  <si>
    <t>소금빵(인상)</t>
    <phoneticPr fontId="2" type="noConversion"/>
  </si>
  <si>
    <t>버터프레첼</t>
    <phoneticPr fontId="2" type="noConversion"/>
  </si>
  <si>
    <t>블루베리 머핀</t>
    <phoneticPr fontId="2" type="noConversion"/>
  </si>
  <si>
    <t>블루베리베이글</t>
    <phoneticPr fontId="9" type="noConversion"/>
  </si>
  <si>
    <t>미니쿠키 검은깨쿠키</t>
    <phoneticPr fontId="9" type="noConversion"/>
  </si>
  <si>
    <t>미니쿠키 유자브라우니</t>
    <phoneticPr fontId="9" type="noConversion"/>
  </si>
  <si>
    <t>비고</t>
    <phoneticPr fontId="9" type="noConversion"/>
  </si>
  <si>
    <t>샘플링 
비용</t>
    <phoneticPr fontId="9" type="noConversion"/>
  </si>
  <si>
    <t>1주차
판매액</t>
    <phoneticPr fontId="9" type="noConversion"/>
  </si>
  <si>
    <t>품  명</t>
    <phoneticPr fontId="9" type="noConversion"/>
  </si>
  <si>
    <t xml:space="preserve"> 2024년 06월 카페쿠피 (제2 기숙사점)  디저트 발주및판매내역</t>
    <phoneticPr fontId="9" type="noConversion"/>
  </si>
  <si>
    <t>대만샌드위치(에그듬뿍)(인상)</t>
    <phoneticPr fontId="9" type="noConversion"/>
  </si>
  <si>
    <t>미니쿠키 오트밀레이즌쿠키(인상)</t>
    <phoneticPr fontId="9" type="noConversion"/>
  </si>
  <si>
    <t>미니쿠키 오트밀레이즌쿠키</t>
    <phoneticPr fontId="9" type="noConversion"/>
  </si>
  <si>
    <t>미니쿠키 피넛쿠키</t>
    <phoneticPr fontId="9" type="noConversion"/>
  </si>
  <si>
    <t>재고
비용</t>
    <phoneticPr fontId="9" type="noConversion"/>
  </si>
  <si>
    <t>전월재고비용</t>
    <phoneticPr fontId="9" type="noConversion"/>
  </si>
  <si>
    <t>전월재고</t>
    <phoneticPr fontId="9" type="noConversion"/>
  </si>
  <si>
    <t xml:space="preserve"> 2024년 06월 카페쿠피 (예술디자인대점)  디저트 발주및판매내역</t>
    <phoneticPr fontId="9" type="noConversion"/>
  </si>
  <si>
    <t>블루베리 머핀</t>
    <phoneticPr fontId="2" type="noConversion"/>
  </si>
  <si>
    <t>크로크무슈(인상)</t>
    <phoneticPr fontId="2" type="noConversion"/>
  </si>
  <si>
    <t>대만샌드위치(햄치즈)</t>
    <phoneticPr fontId="9" type="noConversion"/>
  </si>
  <si>
    <t>1주차
판매량</t>
    <phoneticPr fontId="9" type="noConversion"/>
  </si>
  <si>
    <t>4주차
매입금</t>
    <phoneticPr fontId="9" type="noConversion"/>
  </si>
  <si>
    <t>품  명</t>
    <phoneticPr fontId="9" type="noConversion"/>
  </si>
  <si>
    <t>월간 판매량</t>
    <phoneticPr fontId="9" type="noConversion"/>
  </si>
  <si>
    <t>초콜릿 머핀</t>
    <phoneticPr fontId="2" type="noConversion"/>
  </si>
  <si>
    <t>블루베리베이글</t>
    <phoneticPr fontId="9" type="noConversion"/>
  </si>
  <si>
    <t>재고
비용</t>
    <phoneticPr fontId="9" type="noConversion"/>
  </si>
  <si>
    <t>할인금액</t>
    <phoneticPr fontId="9" type="noConversion"/>
  </si>
  <si>
    <t>5주차
판매액</t>
    <phoneticPr fontId="9" type="noConversion"/>
  </si>
  <si>
    <t>4주차
판매액</t>
    <phoneticPr fontId="9" type="noConversion"/>
  </si>
  <si>
    <t>누계</t>
    <phoneticPr fontId="9" type="noConversion"/>
  </si>
  <si>
    <t>서비스1</t>
    <phoneticPr fontId="2" type="noConversion"/>
  </si>
  <si>
    <t>서비스1</t>
    <phoneticPr fontId="2" type="noConversion"/>
  </si>
  <si>
    <t>샘플링 
비용</t>
    <phoneticPr fontId="9" type="noConversion"/>
  </si>
  <si>
    <t>5주차
판매액</t>
    <phoneticPr fontId="9" type="noConversion"/>
  </si>
  <si>
    <t xml:space="preserve"> 2024년 06월 카페쿠피  디저트 발주및판매내역</t>
    <phoneticPr fontId="9" type="noConversion"/>
  </si>
  <si>
    <t>누적 
판매량</t>
    <phoneticPr fontId="9" type="noConversion"/>
  </si>
  <si>
    <t xml:space="preserve">월간 발주량 </t>
    <phoneticPr fontId="9" type="noConversion"/>
  </si>
  <si>
    <t>미니쿠키 다크크랜베리</t>
    <phoneticPr fontId="9" type="noConversion"/>
  </si>
  <si>
    <t xml:space="preserve">사르르버터쿠키 미니쿠키 </t>
    <phoneticPr fontId="9" type="noConversion"/>
  </si>
  <si>
    <t>크로플</t>
    <phoneticPr fontId="2" type="noConversion"/>
  </si>
  <si>
    <t>어니언베이글</t>
    <phoneticPr fontId="9" type="noConversion"/>
  </si>
  <si>
    <t>비고</t>
    <phoneticPr fontId="9" type="noConversion"/>
  </si>
  <si>
    <t>마진율</t>
    <phoneticPr fontId="9" type="noConversion"/>
  </si>
  <si>
    <t>(폐기1)해동기한 경과로 폐기함</t>
    <phoneticPr fontId="2" type="noConversion"/>
  </si>
  <si>
    <t>서비스4</t>
    <phoneticPr fontId="2" type="noConversion"/>
  </si>
  <si>
    <t>서비스2</t>
    <phoneticPr fontId="2" type="noConversion"/>
  </si>
  <si>
    <t>1주차
판매액</t>
    <phoneticPr fontId="9" type="noConversion"/>
  </si>
  <si>
    <t>블루베리 베이글(인상)</t>
    <phoneticPr fontId="9" type="noConversion"/>
  </si>
  <si>
    <t>대만샌드위치(햄치즈)(인상)</t>
    <phoneticPr fontId="9" type="noConversion"/>
  </si>
  <si>
    <t>미니쿠키 오트밀레이즌쿠키(인상)</t>
    <phoneticPr fontId="9" type="noConversion"/>
  </si>
  <si>
    <t>미니쿠키 검은깨쿠키(인상)</t>
    <phoneticPr fontId="9" type="noConversion"/>
  </si>
  <si>
    <t>미니쿠키 유자브라우니(인상)</t>
    <phoneticPr fontId="9" type="noConversion"/>
  </si>
  <si>
    <t>미니쿠키 브라우니(인상)</t>
    <phoneticPr fontId="9" type="noConversion"/>
  </si>
  <si>
    <t>소금빵</t>
    <phoneticPr fontId="2" type="noConversion"/>
  </si>
  <si>
    <t>크로플</t>
    <phoneticPr fontId="2" type="noConversion"/>
  </si>
  <si>
    <t>버터프레첼</t>
    <phoneticPr fontId="2" type="noConversion"/>
  </si>
  <si>
    <t>초콜릿 머핀</t>
    <phoneticPr fontId="2" type="noConversion"/>
  </si>
  <si>
    <t>플레인 스콘(생크림)</t>
    <phoneticPr fontId="2" type="noConversion"/>
  </si>
  <si>
    <t>어니언베이글</t>
    <phoneticPr fontId="9" type="noConversion"/>
  </si>
  <si>
    <t>누적
마진액</t>
    <phoneticPr fontId="9" type="noConversion"/>
  </si>
  <si>
    <t>누적판매
매출</t>
    <phoneticPr fontId="9" type="noConversion"/>
  </si>
  <si>
    <t>누적입고량</t>
    <phoneticPr fontId="9" type="noConversion"/>
  </si>
  <si>
    <t>3주차
매입금</t>
    <phoneticPr fontId="9" type="noConversion"/>
  </si>
  <si>
    <t>2주차
매입금</t>
    <phoneticPr fontId="9" type="noConversion"/>
  </si>
  <si>
    <t>1주차
입고량</t>
    <phoneticPr fontId="9" type="noConversion"/>
  </si>
  <si>
    <t>판매단가</t>
    <phoneticPr fontId="9" type="noConversion"/>
  </si>
  <si>
    <t xml:space="preserve"> 2024년 06월 카페쿠피 (공학관점)  디저트 발주및판매내역</t>
    <phoneticPr fontId="9" type="noConversion"/>
  </si>
  <si>
    <t>미니쿠키 옥수수크런치</t>
    <phoneticPr fontId="9" type="noConversion"/>
  </si>
  <si>
    <t xml:space="preserve">사르르버터쿠키 미니쿠키 </t>
    <phoneticPr fontId="9" type="noConversion"/>
  </si>
  <si>
    <t xml:space="preserve"> 유자브라우니 미니쿠키 </t>
    <phoneticPr fontId="9" type="noConversion"/>
  </si>
  <si>
    <t>발주
금액</t>
    <phoneticPr fontId="9" type="noConversion"/>
  </si>
  <si>
    <t>누적 
판매량</t>
    <phoneticPr fontId="9" type="noConversion"/>
  </si>
  <si>
    <t>1주차
판매량</t>
    <phoneticPr fontId="9" type="noConversion"/>
  </si>
  <si>
    <t>(판매2)소금빵으로 결제함</t>
    <phoneticPr fontId="2" type="noConversion"/>
  </si>
  <si>
    <t>대만샌드위치(햄치즈)(인상)</t>
    <phoneticPr fontId="9" type="noConversion"/>
  </si>
  <si>
    <t>미니쿠키 피넛미니쿠키(인상)</t>
    <phoneticPr fontId="9" type="noConversion"/>
  </si>
  <si>
    <t>(크림치즈 4개 판매안함 베이글만 결제함)</t>
    <phoneticPr fontId="2" type="noConversion"/>
  </si>
  <si>
    <t>초콜릿 머핀</t>
    <phoneticPr fontId="2" type="noConversion"/>
  </si>
  <si>
    <t>크렌베리 아몬드 스콘</t>
    <phoneticPr fontId="2" type="noConversion"/>
  </si>
  <si>
    <t>대만샌드위치(에그듬뿍)</t>
    <phoneticPr fontId="9" type="noConversion"/>
  </si>
  <si>
    <t>비고</t>
    <phoneticPr fontId="9" type="noConversion"/>
  </si>
  <si>
    <t>샘플링</t>
    <phoneticPr fontId="9" type="noConversion"/>
  </si>
  <si>
    <t>1주차
판매액</t>
    <phoneticPr fontId="9" type="noConversion"/>
  </si>
  <si>
    <t>품  명</t>
    <phoneticPr fontId="9" type="noConversion"/>
  </si>
  <si>
    <t>월간 판매량</t>
    <phoneticPr fontId="9" type="noConversion"/>
  </si>
  <si>
    <t xml:space="preserve"> 2024년 06월 카페쿠피 (멀티교육관점)  디저트 발주및판매내역</t>
    <phoneticPr fontId="9" type="noConversion"/>
  </si>
  <si>
    <t>소금빵(인상)</t>
    <phoneticPr fontId="2" type="noConversion"/>
  </si>
  <si>
    <t>대만샌드위치(에그듬뿍)(인상)</t>
    <phoneticPr fontId="9" type="noConversion"/>
  </si>
  <si>
    <t>블루베리베이글</t>
    <phoneticPr fontId="9" type="noConversion"/>
  </si>
  <si>
    <t>미니쿠키 다크크랜베리</t>
    <phoneticPr fontId="9" type="noConversion"/>
  </si>
  <si>
    <t>4주차
매입금</t>
    <phoneticPr fontId="9" type="noConversion"/>
  </si>
  <si>
    <t>1주차
매입금</t>
    <phoneticPr fontId="9" type="noConversion"/>
  </si>
  <si>
    <t>마진율</t>
    <phoneticPr fontId="9" type="noConversion"/>
  </si>
  <si>
    <t>미니쿠키 피넛미니쿠키(인상)</t>
    <phoneticPr fontId="9" type="noConversion"/>
  </si>
  <si>
    <t>포션 크림치즈</t>
    <phoneticPr fontId="9" type="noConversion"/>
  </si>
  <si>
    <t>미니쿠키 피넛쿠키</t>
    <phoneticPr fontId="9" type="noConversion"/>
  </si>
  <si>
    <t>미니쿠키 사르르버터쿠키</t>
    <phoneticPr fontId="9" type="noConversion"/>
  </si>
  <si>
    <t>월말
재고량</t>
    <phoneticPr fontId="9" type="noConversion"/>
  </si>
  <si>
    <t>5주차
판매액</t>
    <phoneticPr fontId="9" type="noConversion"/>
  </si>
  <si>
    <t>누적입고
금액</t>
    <phoneticPr fontId="9" type="noConversion"/>
  </si>
  <si>
    <t>어니언 베이글(인상)</t>
    <phoneticPr fontId="9" type="noConversion"/>
  </si>
  <si>
    <t>(1미판매) 베이글만 판매함</t>
    <phoneticPr fontId="2" type="noConversion"/>
  </si>
  <si>
    <t>블루베리 머핀</t>
    <phoneticPr fontId="2" type="noConversion"/>
  </si>
  <si>
    <t>미니쿠키 옥수수크런치</t>
    <phoneticPr fontId="9" type="noConversion"/>
  </si>
  <si>
    <t>미니쿠키 검은깨쿠키</t>
    <phoneticPr fontId="9" type="noConversion"/>
  </si>
  <si>
    <t>미니쿠키 브라우니</t>
    <phoneticPr fontId="9" type="noConversion"/>
  </si>
  <si>
    <t>재고
비용</t>
    <phoneticPr fontId="9" type="noConversion"/>
  </si>
  <si>
    <t xml:space="preserve"> 2024년 06월 카페쿠피 (중앙도서관점)  디저트 발주및판매내역</t>
    <phoneticPr fontId="9" type="noConversion"/>
  </si>
  <si>
    <t>(폐기2)해동기한 경과로 폐기함</t>
    <phoneticPr fontId="2" type="noConversion"/>
  </si>
  <si>
    <t>플레인 베이글(인상)</t>
    <phoneticPr fontId="9" type="noConversion"/>
  </si>
  <si>
    <t>미니쿠키 브라우니</t>
    <phoneticPr fontId="9" type="noConversion"/>
  </si>
  <si>
    <t>3주차
판매액</t>
    <phoneticPr fontId="9" type="noConversion"/>
  </si>
  <si>
    <t>판매단가</t>
    <phoneticPr fontId="9" type="noConversion"/>
  </si>
  <si>
    <t>(단위: 원, 부가세별도)</t>
    <phoneticPr fontId="9" type="noConversion"/>
  </si>
  <si>
    <t xml:space="preserve"> 2024년 06월 카페쿠피 (학생회관점)  디저트 발주및판매내역</t>
    <phoneticPr fontId="9" type="noConversion"/>
  </si>
  <si>
    <t>(판매1)블루베리베이글로 결제함</t>
    <phoneticPr fontId="2" type="noConversion"/>
  </si>
  <si>
    <t>블루베리 베이글(인상)</t>
    <phoneticPr fontId="9" type="noConversion"/>
  </si>
  <si>
    <t>비고</t>
    <phoneticPr fontId="9" type="noConversion"/>
  </si>
  <si>
    <t>샘플링</t>
    <phoneticPr fontId="9" type="noConversion"/>
  </si>
  <si>
    <t>5주차
매입금</t>
    <phoneticPr fontId="9" type="noConversion"/>
  </si>
  <si>
    <t>1주차
매입금</t>
    <phoneticPr fontId="9" type="noConversion"/>
  </si>
  <si>
    <t>1주차
입고량</t>
    <phoneticPr fontId="9" type="noConversion"/>
  </si>
  <si>
    <t xml:space="preserve"> 2024년 06월 카페쿠피 (푸른솔문화관점)  디저트 발주및판매내역</t>
    <phoneticPr fontId="9" type="noConversion"/>
  </si>
  <si>
    <t>(판매1)어니언베이글로 잘못결제함/(폐기1)유통기한경과로폐기</t>
    <phoneticPr fontId="2" type="noConversion"/>
  </si>
  <si>
    <t>소금빵</t>
    <phoneticPr fontId="2" type="noConversion"/>
  </si>
  <si>
    <t>어니언 베이글</t>
    <phoneticPr fontId="9" type="noConversion"/>
  </si>
  <si>
    <t>플레인 베이글</t>
    <phoneticPr fontId="9" type="noConversion"/>
  </si>
  <si>
    <t>크로크무슈</t>
    <phoneticPr fontId="9" type="noConversion"/>
  </si>
  <si>
    <t>서비스2</t>
    <phoneticPr fontId="2" type="noConversion"/>
  </si>
  <si>
    <t>4주차
판매액</t>
    <phoneticPr fontId="9" type="noConversion"/>
  </si>
  <si>
    <t>2주차
판매액</t>
    <phoneticPr fontId="9" type="noConversion"/>
  </si>
  <si>
    <t>마진율</t>
    <phoneticPr fontId="9" type="noConversion"/>
  </si>
  <si>
    <t>누계</t>
    <phoneticPr fontId="9" type="noConversion"/>
  </si>
  <si>
    <t>소금빵(인상)</t>
    <phoneticPr fontId="2" type="noConversion"/>
  </si>
  <si>
    <t>미니쿠키 오트밀레이즌쿠키(인상)</t>
    <phoneticPr fontId="9" type="noConversion"/>
  </si>
  <si>
    <t>미니쿠키 유자브라우니(인상)</t>
    <phoneticPr fontId="9" type="noConversion"/>
  </si>
  <si>
    <t>소금빵</t>
    <phoneticPr fontId="2" type="noConversion"/>
  </si>
  <si>
    <t>크로플</t>
    <phoneticPr fontId="2" type="noConversion"/>
  </si>
  <si>
    <t>블루베리 머핀</t>
    <phoneticPr fontId="2" type="noConversion"/>
  </si>
  <si>
    <t>월말
재고량</t>
    <phoneticPr fontId="9" type="noConversion"/>
  </si>
  <si>
    <t>샘플링 
비용</t>
    <phoneticPr fontId="9" type="noConversion"/>
  </si>
  <si>
    <t>샘플링</t>
    <phoneticPr fontId="9" type="noConversion"/>
  </si>
  <si>
    <t>누적
마진액</t>
    <phoneticPr fontId="9" type="noConversion"/>
  </si>
  <si>
    <t>할인금액</t>
    <phoneticPr fontId="9" type="noConversion"/>
  </si>
  <si>
    <t>누적판매
매출</t>
    <phoneticPr fontId="9" type="noConversion"/>
  </si>
  <si>
    <t>5주차
판매액</t>
    <phoneticPr fontId="9" type="noConversion"/>
  </si>
  <si>
    <t>4주차
판매액</t>
    <phoneticPr fontId="9" type="noConversion"/>
  </si>
  <si>
    <t>3주차
판매액</t>
    <phoneticPr fontId="9" type="noConversion"/>
  </si>
  <si>
    <t>2주차
판매액</t>
    <phoneticPr fontId="9" type="noConversion"/>
  </si>
  <si>
    <t>1주차
판매액</t>
    <phoneticPr fontId="9" type="noConversion"/>
  </si>
  <si>
    <t>1주차
판매량</t>
    <phoneticPr fontId="9" type="noConversion"/>
  </si>
  <si>
    <t>누적입고
금액</t>
    <phoneticPr fontId="9" type="noConversion"/>
  </si>
  <si>
    <t>누적입고량</t>
    <phoneticPr fontId="9" type="noConversion"/>
  </si>
  <si>
    <t>5주차
매입금</t>
    <phoneticPr fontId="9" type="noConversion"/>
  </si>
  <si>
    <t>4주차
매입금</t>
    <phoneticPr fontId="9" type="noConversion"/>
  </si>
  <si>
    <t>3주차
매입금</t>
    <phoneticPr fontId="9" type="noConversion"/>
  </si>
  <si>
    <t>2주차
매입금</t>
    <phoneticPr fontId="9" type="noConversion"/>
  </si>
  <si>
    <t>1주차
매입금</t>
    <phoneticPr fontId="9" type="noConversion"/>
  </si>
  <si>
    <t>1주차
입고량</t>
    <phoneticPr fontId="9" type="noConversion"/>
  </si>
  <si>
    <t>입고단위
(BOX)</t>
    <phoneticPr fontId="9" type="noConversion"/>
  </si>
  <si>
    <t>판매단가</t>
    <phoneticPr fontId="9" type="noConversion"/>
  </si>
  <si>
    <t>매입단가</t>
    <phoneticPr fontId="9" type="noConversion"/>
  </si>
  <si>
    <t>품  명</t>
    <phoneticPr fontId="9" type="noConversion"/>
  </si>
  <si>
    <t>월간 판매량</t>
    <phoneticPr fontId="9" type="noConversion"/>
  </si>
  <si>
    <t xml:space="preserve">월간 발주량 </t>
    <phoneticPr fontId="9" type="noConversion"/>
  </si>
  <si>
    <t>2024년 07월 카페쿠피 (공학관점)  디저트 발주및판매내역</t>
    <phoneticPr fontId="9" type="noConversion"/>
  </si>
  <si>
    <t>누계</t>
    <phoneticPr fontId="9" type="noConversion"/>
  </si>
  <si>
    <t>플레인 베이글(인상)</t>
    <phoneticPr fontId="9" type="noConversion"/>
  </si>
  <si>
    <t>대만샌드위치(햄치즈)(인상)</t>
    <phoneticPr fontId="9" type="noConversion"/>
  </si>
  <si>
    <t>포션 크림치즈</t>
    <phoneticPr fontId="9" type="noConversion"/>
  </si>
  <si>
    <t>블루베리 머핀</t>
    <phoneticPr fontId="2" type="noConversion"/>
  </si>
  <si>
    <t>어니언베이글</t>
    <phoneticPr fontId="9" type="noConversion"/>
  </si>
  <si>
    <t>대만샌드위치(에그듬뿍)</t>
    <phoneticPr fontId="9" type="noConversion"/>
  </si>
  <si>
    <t>미니쿠키 옥수수크런치</t>
    <phoneticPr fontId="9" type="noConversion"/>
  </si>
  <si>
    <t>미니쿠키 오트밀레이즌쿠키</t>
    <phoneticPr fontId="9" type="noConversion"/>
  </si>
  <si>
    <t>발주
금액</t>
    <phoneticPr fontId="9" type="noConversion"/>
  </si>
  <si>
    <t>누적
마진액</t>
    <phoneticPr fontId="9" type="noConversion"/>
  </si>
  <si>
    <t>누적 
판매량</t>
    <phoneticPr fontId="9" type="noConversion"/>
  </si>
  <si>
    <t>4주차
판매액</t>
    <phoneticPr fontId="9" type="noConversion"/>
  </si>
  <si>
    <t>1주차
판매량</t>
    <phoneticPr fontId="9" type="noConversion"/>
  </si>
  <si>
    <t>5주차
매입금</t>
    <phoneticPr fontId="9" type="noConversion"/>
  </si>
  <si>
    <t>1주차
매입금</t>
    <phoneticPr fontId="9" type="noConversion"/>
  </si>
  <si>
    <t>전월재고비용</t>
    <phoneticPr fontId="9" type="noConversion"/>
  </si>
  <si>
    <t>전월재고</t>
    <phoneticPr fontId="9" type="noConversion"/>
  </si>
  <si>
    <t>마진율</t>
    <phoneticPr fontId="9" type="noConversion"/>
  </si>
  <si>
    <t>어니언 베이글(인상)</t>
    <phoneticPr fontId="9" type="noConversion"/>
  </si>
  <si>
    <t>미니쿠키 오트밀레이즌쿠키(인상)</t>
    <phoneticPr fontId="9" type="noConversion"/>
  </si>
  <si>
    <t>초콜릿 머핀</t>
    <phoneticPr fontId="2" type="noConversion"/>
  </si>
  <si>
    <t>블루베리베이글</t>
    <phoneticPr fontId="9" type="noConversion"/>
  </si>
  <si>
    <t>미니쿠키 피넛쿠키</t>
    <phoneticPr fontId="9" type="noConversion"/>
  </si>
  <si>
    <t>미니쿠키 유자브라우니</t>
    <phoneticPr fontId="9" type="noConversion"/>
  </si>
  <si>
    <t>비고</t>
    <phoneticPr fontId="9" type="noConversion"/>
  </si>
  <si>
    <t>발주량</t>
    <phoneticPr fontId="9" type="noConversion"/>
  </si>
  <si>
    <t>재고
비용</t>
    <phoneticPr fontId="9" type="noConversion"/>
  </si>
  <si>
    <t>샘플링 
비용</t>
    <phoneticPr fontId="9" type="noConversion"/>
  </si>
  <si>
    <t>2주차
매입금</t>
    <phoneticPr fontId="9" type="noConversion"/>
  </si>
  <si>
    <t>1주차
입고량</t>
    <phoneticPr fontId="9" type="noConversion"/>
  </si>
  <si>
    <t>판매단가</t>
    <phoneticPr fontId="9" type="noConversion"/>
  </si>
  <si>
    <t>미니쿠키 브라우니(인상)</t>
    <phoneticPr fontId="9" type="noConversion"/>
  </si>
  <si>
    <t>플레인 스콘(생크림)</t>
    <phoneticPr fontId="2" type="noConversion"/>
  </si>
  <si>
    <t>미니쿠키 피넛쿠키</t>
    <phoneticPr fontId="9" type="noConversion"/>
  </si>
  <si>
    <t>3주차
판매액</t>
    <phoneticPr fontId="9" type="noConversion"/>
  </si>
  <si>
    <t>2주차
판매액</t>
    <phoneticPr fontId="9" type="noConversion"/>
  </si>
  <si>
    <t>누적입고량</t>
    <phoneticPr fontId="9" type="noConversion"/>
  </si>
  <si>
    <t>3주차
매입금</t>
    <phoneticPr fontId="9" type="noConversion"/>
  </si>
  <si>
    <t>2024년 07월 카페쿠피 (제2 기숙사점)  디저트 발주및판매내역</t>
    <phoneticPr fontId="9" type="noConversion"/>
  </si>
  <si>
    <t>미니쿠키 피넛미니쿠키(인상)</t>
    <phoneticPr fontId="9" type="noConversion"/>
  </si>
  <si>
    <t>미니쿠키 검은깨쿠키(인상)</t>
    <phoneticPr fontId="9" type="noConversion"/>
  </si>
  <si>
    <t>미니쿠키 검은깨쿠키</t>
    <phoneticPr fontId="9" type="noConversion"/>
  </si>
  <si>
    <t>미니쿠키 사르르버터쿠키</t>
    <phoneticPr fontId="9" type="noConversion"/>
  </si>
  <si>
    <t>미니쿠키 브라우니</t>
    <phoneticPr fontId="9" type="noConversion"/>
  </si>
  <si>
    <t>샘플링</t>
    <phoneticPr fontId="9" type="noConversion"/>
  </si>
  <si>
    <t>누적판매
매출</t>
    <phoneticPr fontId="9" type="noConversion"/>
  </si>
  <si>
    <t>품  명</t>
    <phoneticPr fontId="9" type="noConversion"/>
  </si>
  <si>
    <t>(단위: 원, 부가세별도)</t>
    <phoneticPr fontId="9" type="noConversion"/>
  </si>
  <si>
    <t>블루베리 베이글(인상)</t>
    <phoneticPr fontId="9" type="noConversion"/>
  </si>
  <si>
    <t>대만샌드위치(에그듬뿍)(인상)</t>
    <phoneticPr fontId="9" type="noConversion"/>
  </si>
  <si>
    <t>미니쿠키 브라우니(인상)</t>
    <phoneticPr fontId="9" type="noConversion"/>
  </si>
  <si>
    <t>미니쿠키 브라우니</t>
    <phoneticPr fontId="9" type="noConversion"/>
  </si>
  <si>
    <t>월간 판매량</t>
    <phoneticPr fontId="9" type="noConversion"/>
  </si>
  <si>
    <t xml:space="preserve">월간 발주량 </t>
    <phoneticPr fontId="9" type="noConversion"/>
  </si>
  <si>
    <t>4주차
매입금</t>
    <phoneticPr fontId="9" type="noConversion"/>
  </si>
  <si>
    <t>어니언 베이글</t>
    <phoneticPr fontId="9" type="noConversion"/>
  </si>
  <si>
    <t>블루베리 베이글</t>
    <phoneticPr fontId="9" type="noConversion"/>
  </si>
  <si>
    <t>플레인 베이글</t>
    <phoneticPr fontId="9" type="noConversion"/>
  </si>
  <si>
    <t>크로크무슈</t>
    <phoneticPr fontId="9" type="noConversion"/>
  </si>
  <si>
    <t>(파손1)</t>
    <phoneticPr fontId="2" type="noConversion"/>
  </si>
  <si>
    <t>2024년 08월 카페쿠피  디저트 발주및판매내역</t>
    <phoneticPr fontId="9" type="noConversion"/>
  </si>
  <si>
    <t>2024년 08월 카페쿠피 (푸른솔문화관점)  디저트 발주및판매내역</t>
    <phoneticPr fontId="9" type="noConversion"/>
  </si>
  <si>
    <t>2024년 08월 카페쿠피 (학생회관점)  디저트 발주및판매내역</t>
    <phoneticPr fontId="9" type="noConversion"/>
  </si>
  <si>
    <t>2024년 08월 카페쿠피 (중앙도서관점)  디저트 발주및판매내역</t>
    <phoneticPr fontId="9" type="noConversion"/>
  </si>
  <si>
    <t>2024년 08월 카페쿠피 (예술디자인대점)  디저트 발주및판매내역</t>
    <phoneticPr fontId="9" type="noConversion"/>
  </si>
  <si>
    <t>2024년 08월 카페쿠피 (제2 기숙사점)  디저트 발주및판매내역</t>
    <phoneticPr fontId="9" type="noConversion"/>
  </si>
  <si>
    <t>2024년 08월 카페쿠피 (멀티교육관점)  디저트 발주및판매내역</t>
    <phoneticPr fontId="9" type="noConversion"/>
  </si>
  <si>
    <t>2024년 08월 카페쿠피 (선승관점)  디저트 발주및판매내역</t>
    <phoneticPr fontId="9" type="noConversion"/>
  </si>
  <si>
    <t>2024년 08월 카페쿠피 (공학관점)  디저트 발주및판매내역</t>
    <phoneticPr fontId="9" type="noConversion"/>
  </si>
  <si>
    <t>마진율</t>
    <phoneticPr fontId="9" type="noConversion"/>
  </si>
  <si>
    <t xml:space="preserve"> 유자브라우니 미니쿠키 </t>
    <phoneticPr fontId="9" type="noConversion"/>
  </si>
  <si>
    <t>미니쿠키 오트밀레이즌쿠키(인상)</t>
    <phoneticPr fontId="9" type="noConversion"/>
  </si>
  <si>
    <t>블루베리 머핀</t>
    <phoneticPr fontId="2" type="noConversion"/>
  </si>
  <si>
    <t>할인금액</t>
    <phoneticPr fontId="9" type="noConversion"/>
  </si>
  <si>
    <t>3주차
판매액</t>
    <phoneticPr fontId="9" type="noConversion"/>
  </si>
  <si>
    <t>2024년 07월 카페쿠피 (선승관점)  디저트 발주및판매내역</t>
    <phoneticPr fontId="9" type="noConversion"/>
  </si>
  <si>
    <t>초콜릿 머핀</t>
    <phoneticPr fontId="2" type="noConversion"/>
  </si>
  <si>
    <t>블루베리베이글</t>
    <phoneticPr fontId="9" type="noConversion"/>
  </si>
  <si>
    <t>매입단가</t>
    <phoneticPr fontId="9" type="noConversion"/>
  </si>
  <si>
    <t>2024년 07월 카페쿠피 (멀티교육관점)  디저트 발주및판매내역</t>
    <phoneticPr fontId="9" type="noConversion"/>
  </si>
  <si>
    <t>크로플</t>
    <phoneticPr fontId="2" type="noConversion"/>
  </si>
  <si>
    <t>플레인 스콘(생크림)</t>
    <phoneticPr fontId="2" type="noConversion"/>
  </si>
  <si>
    <t>월말
재고량</t>
    <phoneticPr fontId="9" type="noConversion"/>
  </si>
  <si>
    <t>판매단가</t>
    <phoneticPr fontId="9" type="noConversion"/>
  </si>
  <si>
    <t xml:space="preserve">월간 발주량 </t>
    <phoneticPr fontId="9" type="noConversion"/>
  </si>
  <si>
    <t>2024년 07월 카페쿠피 (예술디자인대점)  디저트 발주및판매내역</t>
    <phoneticPr fontId="9" type="noConversion"/>
  </si>
  <si>
    <t>플레인 베이글(인상)</t>
    <phoneticPr fontId="9" type="noConversion"/>
  </si>
  <si>
    <t>1주차
판매량</t>
    <phoneticPr fontId="9" type="noConversion"/>
  </si>
  <si>
    <t xml:space="preserve">월간 발주량 </t>
    <phoneticPr fontId="9" type="noConversion"/>
  </si>
  <si>
    <t>2024년 07월 카페쿠피 (중앙도서관점)  디저트 발주및판매내역</t>
    <phoneticPr fontId="9" type="noConversion"/>
  </si>
  <si>
    <t>어니언베이글</t>
    <phoneticPr fontId="9" type="noConversion"/>
  </si>
  <si>
    <t>2024년 07월 카페쿠피 (학생회관점)  디저트 발주및판매내역</t>
    <phoneticPr fontId="9" type="noConversion"/>
  </si>
  <si>
    <t>포션 크림치즈</t>
    <phoneticPr fontId="9" type="noConversion"/>
  </si>
  <si>
    <t>버터프레첼</t>
    <phoneticPr fontId="2" type="noConversion"/>
  </si>
  <si>
    <t>4주차
판매액</t>
    <phoneticPr fontId="9" type="noConversion"/>
  </si>
  <si>
    <t>1주차
판매량</t>
    <phoneticPr fontId="9" type="noConversion"/>
  </si>
  <si>
    <t>2024년 07월 카페쿠피 (푸른솔문화관점)  디저트 발주및판매내역</t>
    <phoneticPr fontId="9" type="noConversion"/>
  </si>
  <si>
    <t>샘플링</t>
    <phoneticPr fontId="9" type="noConversion"/>
  </si>
  <si>
    <t>2024년 07월 카페쿠피  디저트 발주및판매내역</t>
    <phoneticPr fontId="9" type="noConversion"/>
  </si>
  <si>
    <t>미니쿠키 피넛미니쿠키</t>
    <phoneticPr fontId="9" type="noConversion"/>
  </si>
  <si>
    <t>크로크무슈</t>
    <phoneticPr fontId="2" type="noConversion"/>
  </si>
  <si>
    <t>미니쿠키 브라우니</t>
    <phoneticPr fontId="9" type="noConversion"/>
  </si>
  <si>
    <t>미니쿠키 유자브라우니</t>
    <phoneticPr fontId="9" type="noConversion"/>
  </si>
  <si>
    <t>미니쿠키 검은깨쿠키</t>
    <phoneticPr fontId="9" type="noConversion"/>
  </si>
  <si>
    <t>미니쿠키 오트밀레이즌쿠키</t>
    <phoneticPr fontId="9" type="noConversion"/>
  </si>
  <si>
    <t>소금빵</t>
    <phoneticPr fontId="2" type="noConversion"/>
  </si>
  <si>
    <t>2024년 09월 카페쿠피  디저트 발주및판매내역</t>
    <phoneticPr fontId="9" type="noConversion"/>
  </si>
  <si>
    <t>2024년 09월 카페쿠피 (푸른솔문화관점)  디저트 발주및판매내역</t>
    <phoneticPr fontId="9" type="noConversion"/>
  </si>
  <si>
    <t>2024년 09월 카페쿠피 (학생회관점)  디저트 발주및판매내역</t>
    <phoneticPr fontId="9" type="noConversion"/>
  </si>
  <si>
    <t>2024년 09월 카페쿠피 (중앙도서관점)  디저트 발주및판매내역</t>
    <phoneticPr fontId="9" type="noConversion"/>
  </si>
  <si>
    <t>2024년 09월 카페쿠피 (예술디자인대점)  디저트 발주및판매내역</t>
    <phoneticPr fontId="9" type="noConversion"/>
  </si>
  <si>
    <t>2024년 09월 카페쿠피 (제2 기숙사점)  디저트 발주및판매내역</t>
    <phoneticPr fontId="9" type="noConversion"/>
  </si>
  <si>
    <t>2024년 09월 카페쿠피 (멀티교육관점)  디저트 발주및판매내역</t>
    <phoneticPr fontId="9" type="noConversion"/>
  </si>
  <si>
    <t>2024년 09월 카페쿠피 (선승관점)  디저트 발주및판매내역</t>
    <phoneticPr fontId="9" type="noConversion"/>
  </si>
  <si>
    <t>미니쿠키 사르르버터쿠키</t>
    <phoneticPr fontId="9" type="noConversion"/>
  </si>
  <si>
    <t>(파손1)</t>
    <phoneticPr fontId="2" type="noConversion"/>
  </si>
  <si>
    <t>2024년 10월 카페쿠피  디저트 발주및판매내역</t>
    <phoneticPr fontId="9" type="noConversion"/>
  </si>
  <si>
    <t>2024년 10월 카페쿠피 (푸른솔문화관점)  디저트 발주및판매내역</t>
    <phoneticPr fontId="9" type="noConversion"/>
  </si>
  <si>
    <t>2024년 10월 카페쿠피 (학생회관점)  디저트 발주및판매내역</t>
    <phoneticPr fontId="9" type="noConversion"/>
  </si>
  <si>
    <t>2024년 10월 카페쿠피 (중앙도서관점)  디저트 발주및판매내역</t>
    <phoneticPr fontId="9" type="noConversion"/>
  </si>
  <si>
    <t>2024년 10월 카페쿠피 (예술디자인대점)  디저트 발주및판매내역</t>
    <phoneticPr fontId="9" type="noConversion"/>
  </si>
  <si>
    <t>2024년 10월 카페쿠피 (제2 기숙사점)  디저트 발주및판매내역</t>
    <phoneticPr fontId="9" type="noConversion"/>
  </si>
  <si>
    <t>2024년 10월 카페쿠피 (멀티교육관점)  디저트 발주및판매내역</t>
    <phoneticPr fontId="9" type="noConversion"/>
  </si>
  <si>
    <t>2024년 10월 카페쿠피 (선승관점)  디저트 발주및판매내역</t>
    <phoneticPr fontId="9" type="noConversion"/>
  </si>
  <si>
    <t>2024년 10월 카페쿠피 (공학관점)  디저트 발주및판매내역</t>
    <phoneticPr fontId="9" type="noConversion"/>
  </si>
  <si>
    <t>텍사스 다크 초콜릿 쿠키</t>
    <phoneticPr fontId="2" type="noConversion"/>
  </si>
  <si>
    <t>텍사스 화이트 칩 쿠키</t>
    <phoneticPr fontId="2" type="noConversion"/>
  </si>
  <si>
    <t>텍사스 피넛버터 쿠키</t>
    <phoneticPr fontId="2" type="noConversion"/>
  </si>
  <si>
    <t>감자빵</t>
    <phoneticPr fontId="2" type="noConversion"/>
  </si>
  <si>
    <t>고구마빵</t>
    <phoneticPr fontId="2" type="noConversion"/>
  </si>
  <si>
    <t>참치 샐러드 모닝빵 샌드위치</t>
    <phoneticPr fontId="2" type="noConversion"/>
  </si>
  <si>
    <t>감자 샐러드 모닝빵 샌드위치</t>
    <phoneticPr fontId="2" type="noConversion"/>
  </si>
  <si>
    <t>에그 듬뿍 모닝빵 샌드위치</t>
    <phoneticPr fontId="2" type="noConversion"/>
  </si>
  <si>
    <t>2024년 11월 카페쿠피  디저트 발주및판매내역</t>
    <phoneticPr fontId="9" type="noConversion"/>
  </si>
  <si>
    <t>2024년 11월 카페쿠피 (푸른솔문화관점)  디저트 발주및판매내역</t>
    <phoneticPr fontId="9" type="noConversion"/>
  </si>
  <si>
    <t>2024년 11월 카페쿠피 (학생회관점)  디저트 발주및판매내역</t>
    <phoneticPr fontId="9" type="noConversion"/>
  </si>
  <si>
    <t>2024년 11월 카페쿠피 (중앙도서관점)  디저트 발주및판매내역</t>
    <phoneticPr fontId="9" type="noConversion"/>
  </si>
  <si>
    <t>2024년 11월 카페쿠피 (예술디자인대점)  디저트 발주및판매내역</t>
    <phoneticPr fontId="9" type="noConversion"/>
  </si>
  <si>
    <t>2024년 11월 카페쿠피 (멀티교육관점)  디저트 발주및판매내역</t>
    <phoneticPr fontId="9" type="noConversion"/>
  </si>
  <si>
    <t>2024년 11월 카페쿠피 (공학관점)  디저트 발주및판매내역</t>
    <phoneticPr fontId="9" type="noConversion"/>
  </si>
  <si>
    <t>마카로니 샐러드 모닝빵 샌드위치</t>
    <phoneticPr fontId="2" type="noConversion"/>
  </si>
  <si>
    <t>.</t>
    <phoneticPr fontId="2" type="noConversion"/>
  </si>
  <si>
    <t>(파손1)</t>
    <phoneticPr fontId="2" type="noConversion"/>
  </si>
  <si>
    <t>(테스트1)(판매1선결제손님)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</si>
</sst>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_-* #,##0_-;\-* #,##0_-;_-* &quot;-&quot;?_-;_-@_-"/>
    <numFmt numFmtId="177" formatCode="0.0%"/>
    <numFmt numFmtId="178" formatCode="_-* #,##0.0_-;\-* #,##0.0_-;_-* &quot;-&quot;?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굴림"/>
      <family val="3"/>
      <charset val="129"/>
    </font>
    <font>
      <sz val="7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rgb="FF000000"/>
      <name val="맑은 고딕"/>
      <family val="2"/>
      <charset val="129"/>
    </font>
    <font>
      <b/>
      <sz val="12"/>
      <color rgb="FF000000"/>
      <name val="굴림"/>
      <family val="3"/>
      <charset val="129"/>
    </font>
    <font>
      <sz val="8"/>
      <name val="맑은 고딕"/>
      <family val="2"/>
      <charset val="129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b/>
      <sz val="7"/>
      <color rgb="FF000000"/>
      <name val="굴림"/>
      <family val="3"/>
      <charset val="129"/>
    </font>
    <font>
      <sz val="11"/>
      <color indexed="8"/>
      <name val="맑은 고딕"/>
      <family val="2"/>
      <scheme val="minor"/>
    </font>
    <font>
      <sz val="7"/>
      <color theme="1"/>
      <name val="굴림"/>
      <family val="3"/>
      <charset val="129"/>
    </font>
    <font>
      <sz val="8"/>
      <color rgb="FF000000"/>
      <name val="맑은 고딕"/>
      <family val="2"/>
      <charset val="129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2" tint="-0.249977111117893"/>
        <bgColor indexed="64"/>
      </patternFill>
    </fill>
  </fills>
  <borders count="147">
    <border>
      <left/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indexed="64"/>
      </top>
      <bottom style="medium">
        <color rgb="FFFF0000"/>
      </bottom>
      <diagonal/>
    </border>
    <border>
      <left/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FF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00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000000"/>
      </bottom>
      <diagonal/>
    </border>
    <border>
      <left/>
      <right/>
      <top style="medium">
        <color rgb="FFFF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000000"/>
      </top>
      <bottom/>
      <diagonal/>
    </border>
    <border>
      <left/>
      <right style="medium">
        <color rgb="FFFF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FF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FF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FF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FF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FF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FF0000"/>
      </right>
      <top/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indexed="64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FF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0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40">
    <xf numFmtId="0" fontId="0" fillId="0" borderId="0" xfId="0">
      <alignment vertical="center"/>
    </xf>
    <xf numFmtId="0" fontId="1" fillId="0" borderId="0" xfId="8">
      <alignment vertical="center"/>
    </xf>
    <xf numFmtId="0" fontId="7" fillId="0" borderId="0" xfId="9" applyFont="1" applyFill="1" applyBorder="1">
      <alignment vertical="center"/>
    </xf>
    <xf numFmtId="0" fontId="7" fillId="0" borderId="43" xfId="9" applyFont="1" applyFill="1" applyBorder="1">
      <alignment vertical="center"/>
    </xf>
    <xf numFmtId="0" fontId="12" fillId="0" borderId="42" xfId="9" applyFont="1" applyFill="1" applyBorder="1">
      <alignment vertical="center"/>
    </xf>
    <xf numFmtId="0" fontId="12" fillId="0" borderId="2" xfId="9" applyFont="1" applyFill="1" applyBorder="1">
      <alignment vertical="center"/>
    </xf>
    <xf numFmtId="0" fontId="12" fillId="0" borderId="43" xfId="9" applyFont="1" applyFill="1" applyBorder="1">
      <alignment vertical="center"/>
    </xf>
    <xf numFmtId="177" fontId="12" fillId="8" borderId="43" xfId="10" applyNumberFormat="1" applyFont="1" applyFill="1" applyBorder="1">
      <alignment vertical="center"/>
    </xf>
    <xf numFmtId="176" fontId="12" fillId="8" borderId="43" xfId="9" applyNumberFormat="1" applyFont="1" applyFill="1" applyBorder="1">
      <alignment vertical="center"/>
    </xf>
    <xf numFmtId="176" fontId="12" fillId="0" borderId="2" xfId="9" applyNumberFormat="1" applyFont="1" applyFill="1" applyBorder="1">
      <alignment vertical="center"/>
    </xf>
    <xf numFmtId="0" fontId="12" fillId="0" borderId="0" xfId="9" applyFont="1" applyFill="1" applyBorder="1">
      <alignment vertical="center"/>
    </xf>
    <xf numFmtId="41" fontId="12" fillId="0" borderId="41" xfId="11" applyFont="1" applyFill="1" applyBorder="1">
      <alignment vertical="center"/>
    </xf>
    <xf numFmtId="41" fontId="12" fillId="4" borderId="40" xfId="11" applyFont="1" applyFill="1" applyBorder="1">
      <alignment vertical="center"/>
    </xf>
    <xf numFmtId="41" fontId="12" fillId="0" borderId="35" xfId="11" applyFont="1" applyFill="1" applyBorder="1">
      <alignment vertical="center"/>
    </xf>
    <xf numFmtId="41" fontId="12" fillId="4" borderId="38" xfId="11" applyFont="1" applyFill="1" applyBorder="1">
      <alignment vertical="center"/>
    </xf>
    <xf numFmtId="41" fontId="12" fillId="7" borderId="35" xfId="11" applyFont="1" applyFill="1" applyBorder="1">
      <alignment vertical="center"/>
    </xf>
    <xf numFmtId="41" fontId="12" fillId="5" borderId="40" xfId="11" applyFont="1" applyFill="1" applyBorder="1">
      <alignment vertical="center"/>
    </xf>
    <xf numFmtId="41" fontId="12" fillId="5" borderId="38" xfId="11" applyFont="1" applyFill="1" applyBorder="1">
      <alignment vertical="center"/>
    </xf>
    <xf numFmtId="41" fontId="12" fillId="5" borderId="34" xfId="11" applyFont="1" applyFill="1" applyBorder="1">
      <alignment vertical="center"/>
    </xf>
    <xf numFmtId="41" fontId="12" fillId="4" borderId="98" xfId="11" applyFont="1" applyFill="1" applyBorder="1">
      <alignment vertical="center"/>
    </xf>
    <xf numFmtId="41" fontId="12" fillId="0" borderId="97" xfId="11" applyFont="1" applyFill="1" applyBorder="1">
      <alignment vertical="center"/>
    </xf>
    <xf numFmtId="41" fontId="12" fillId="4" borderId="97" xfId="11" applyFont="1" applyFill="1" applyBorder="1">
      <alignment vertical="center"/>
    </xf>
    <xf numFmtId="41" fontId="12" fillId="0" borderId="96" xfId="11" applyFont="1" applyFill="1" applyBorder="1">
      <alignment vertical="center"/>
    </xf>
    <xf numFmtId="41" fontId="12" fillId="0" borderId="34" xfId="11" applyFont="1" applyFill="1" applyBorder="1">
      <alignment vertical="center"/>
    </xf>
    <xf numFmtId="41" fontId="12" fillId="0" borderId="38" xfId="11" applyFont="1" applyFill="1" applyBorder="1">
      <alignment vertical="center"/>
    </xf>
    <xf numFmtId="41" fontId="12" fillId="4" borderId="37" xfId="11" applyFont="1" applyFill="1" applyBorder="1">
      <alignment vertical="center"/>
    </xf>
    <xf numFmtId="41" fontId="12" fillId="0" borderId="37" xfId="11" applyFont="1" applyFill="1" applyBorder="1">
      <alignment vertical="center"/>
    </xf>
    <xf numFmtId="41" fontId="12" fillId="0" borderId="53" xfId="11" applyFont="1" applyFill="1" applyBorder="1">
      <alignment vertical="center"/>
    </xf>
    <xf numFmtId="41" fontId="12" fillId="3" borderId="36" xfId="11" applyFont="1" applyFill="1" applyBorder="1" applyAlignment="1">
      <alignment horizontal="center" vertical="center"/>
    </xf>
    <xf numFmtId="41" fontId="12" fillId="3" borderId="35" xfId="11" applyFont="1" applyFill="1" applyBorder="1" applyAlignment="1">
      <alignment horizontal="center" vertical="center"/>
    </xf>
    <xf numFmtId="41" fontId="15" fillId="0" borderId="58" xfId="11" applyFont="1" applyBorder="1" applyAlignment="1">
      <alignment horizontal="center" vertical="center"/>
    </xf>
    <xf numFmtId="41" fontId="12" fillId="2" borderId="28" xfId="11" applyFont="1" applyFill="1" applyBorder="1">
      <alignment vertical="center"/>
    </xf>
    <xf numFmtId="41" fontId="12" fillId="2" borderId="21" xfId="11" applyFont="1" applyFill="1" applyBorder="1">
      <alignment vertical="center"/>
    </xf>
    <xf numFmtId="41" fontId="12" fillId="2" borderId="19" xfId="11" applyFont="1" applyFill="1" applyBorder="1">
      <alignment vertical="center"/>
    </xf>
    <xf numFmtId="41" fontId="12" fillId="7" borderId="21" xfId="11" applyFont="1" applyFill="1" applyBorder="1">
      <alignment vertical="center"/>
    </xf>
    <xf numFmtId="41" fontId="12" fillId="5" borderId="28" xfId="11" applyFont="1" applyFill="1" applyBorder="1" applyAlignment="1">
      <alignment vertical="center"/>
    </xf>
    <xf numFmtId="41" fontId="12" fillId="5" borderId="19" xfId="11" applyFont="1" applyFill="1" applyBorder="1" applyAlignment="1">
      <alignment vertical="center"/>
    </xf>
    <xf numFmtId="41" fontId="12" fillId="4" borderId="19" xfId="11" applyFont="1" applyFill="1" applyBorder="1" applyAlignment="1">
      <alignment vertical="center"/>
    </xf>
    <xf numFmtId="41" fontId="12" fillId="2" borderId="19" xfId="11" applyFont="1" applyFill="1" applyBorder="1" applyAlignment="1">
      <alignment vertical="center"/>
    </xf>
    <xf numFmtId="41" fontId="12" fillId="5" borderId="28" xfId="11" applyFont="1" applyFill="1" applyBorder="1">
      <alignment vertical="center"/>
    </xf>
    <xf numFmtId="41" fontId="12" fillId="2" borderId="18" xfId="11" applyFont="1" applyFill="1" applyBorder="1">
      <alignment vertical="center"/>
    </xf>
    <xf numFmtId="41" fontId="12" fillId="4" borderId="11" xfId="11" applyFont="1" applyFill="1" applyBorder="1" applyAlignment="1">
      <alignment vertical="center"/>
    </xf>
    <xf numFmtId="41" fontId="12" fillId="2" borderId="21" xfId="11" applyFont="1" applyFill="1" applyBorder="1" applyAlignment="1">
      <alignment vertical="center"/>
    </xf>
    <xf numFmtId="41" fontId="12" fillId="3" borderId="28" xfId="11" applyFont="1" applyFill="1" applyBorder="1" applyAlignment="1">
      <alignment vertical="center"/>
    </xf>
    <xf numFmtId="41" fontId="12" fillId="3" borderId="21" xfId="11" applyFont="1" applyFill="1" applyBorder="1" applyAlignment="1">
      <alignment vertical="center"/>
    </xf>
    <xf numFmtId="41" fontId="12" fillId="0" borderId="50" xfId="11" applyFont="1" applyFill="1" applyBorder="1" applyAlignment="1">
      <alignment vertical="center"/>
    </xf>
    <xf numFmtId="41" fontId="12" fillId="0" borderId="19" xfId="11" applyFont="1" applyFill="1" applyBorder="1" applyAlignment="1">
      <alignment vertical="center"/>
    </xf>
    <xf numFmtId="41" fontId="12" fillId="0" borderId="18" xfId="11" applyFont="1" applyFill="1" applyBorder="1" applyAlignment="1">
      <alignment vertical="center"/>
    </xf>
    <xf numFmtId="41" fontId="13" fillId="0" borderId="30" xfId="11" applyFont="1" applyFill="1" applyBorder="1" applyAlignment="1">
      <alignment horizontal="center" vertical="center"/>
    </xf>
    <xf numFmtId="41" fontId="12" fillId="0" borderId="58" xfId="11" applyFont="1" applyFill="1" applyBorder="1" applyAlignment="1">
      <alignment horizontal="center" vertical="center"/>
    </xf>
    <xf numFmtId="41" fontId="12" fillId="0" borderId="31" xfId="11" applyFont="1" applyFill="1" applyBorder="1" applyAlignment="1">
      <alignment vertical="center"/>
    </xf>
    <xf numFmtId="41" fontId="12" fillId="2" borderId="16" xfId="11" applyFont="1" applyFill="1" applyBorder="1">
      <alignment vertical="center"/>
    </xf>
    <xf numFmtId="41" fontId="12" fillId="6" borderId="24" xfId="11" applyFont="1" applyFill="1" applyBorder="1">
      <alignment vertical="center"/>
    </xf>
    <xf numFmtId="41" fontId="12" fillId="0" borderId="18" xfId="11" applyNumberFormat="1" applyFont="1" applyFill="1" applyBorder="1" applyAlignment="1">
      <alignment vertical="center"/>
    </xf>
    <xf numFmtId="41" fontId="12" fillId="0" borderId="26" xfId="11" applyFont="1" applyFill="1" applyBorder="1" applyAlignment="1">
      <alignment vertical="center"/>
    </xf>
    <xf numFmtId="41" fontId="13" fillId="0" borderId="29" xfId="11" applyFont="1" applyFill="1" applyBorder="1" applyAlignment="1">
      <alignment horizontal="center" vertical="center"/>
    </xf>
    <xf numFmtId="41" fontId="13" fillId="2" borderId="57" xfId="11" applyFont="1" applyFill="1" applyBorder="1" applyAlignment="1">
      <alignment horizontal="center" vertical="center"/>
    </xf>
    <xf numFmtId="41" fontId="12" fillId="5" borderId="20" xfId="11" applyFont="1" applyFill="1" applyBorder="1" applyAlignment="1">
      <alignment vertical="center"/>
    </xf>
    <xf numFmtId="41" fontId="13" fillId="0" borderId="95" xfId="11" applyFont="1" applyFill="1" applyBorder="1" applyAlignment="1">
      <alignment horizontal="center" vertical="center"/>
    </xf>
    <xf numFmtId="41" fontId="12" fillId="2" borderId="58" xfId="11" applyFont="1" applyFill="1" applyBorder="1" applyAlignment="1">
      <alignment horizontal="center" vertical="center"/>
    </xf>
    <xf numFmtId="41" fontId="12" fillId="5" borderId="23" xfId="11" applyFont="1" applyFill="1" applyBorder="1" applyAlignment="1">
      <alignment vertical="center"/>
    </xf>
    <xf numFmtId="41" fontId="12" fillId="2" borderId="16" xfId="11" applyFont="1" applyFill="1" applyBorder="1" applyAlignment="1">
      <alignment vertical="center"/>
    </xf>
    <xf numFmtId="41" fontId="12" fillId="2" borderId="111" xfId="11" applyFont="1" applyFill="1" applyBorder="1" applyAlignment="1">
      <alignment horizontal="center" vertical="center"/>
    </xf>
    <xf numFmtId="41" fontId="12" fillId="2" borderId="23" xfId="11" applyFont="1" applyFill="1" applyBorder="1">
      <alignment vertical="center"/>
    </xf>
    <xf numFmtId="41" fontId="12" fillId="2" borderId="17" xfId="11" applyFont="1" applyFill="1" applyBorder="1">
      <alignment vertical="center"/>
    </xf>
    <xf numFmtId="41" fontId="12" fillId="2" borderId="24" xfId="11" applyFont="1" applyFill="1" applyBorder="1">
      <alignment vertical="center"/>
    </xf>
    <xf numFmtId="41" fontId="12" fillId="5" borderId="16" xfId="11" applyFont="1" applyFill="1" applyBorder="1" applyAlignment="1">
      <alignment vertical="center"/>
    </xf>
    <xf numFmtId="41" fontId="12" fillId="5" borderId="17" xfId="11" applyFont="1" applyFill="1" applyBorder="1" applyAlignment="1">
      <alignment vertical="center"/>
    </xf>
    <xf numFmtId="41" fontId="12" fillId="4" borderId="22" xfId="11" applyFont="1" applyFill="1" applyBorder="1" applyAlignment="1">
      <alignment vertical="center"/>
    </xf>
    <xf numFmtId="41" fontId="12" fillId="4" borderId="17" xfId="11" applyFont="1" applyFill="1" applyBorder="1" applyAlignment="1">
      <alignment vertical="center"/>
    </xf>
    <xf numFmtId="41" fontId="12" fillId="5" borderId="23" xfId="11" applyFont="1" applyFill="1" applyBorder="1">
      <alignment vertical="center"/>
    </xf>
    <xf numFmtId="41" fontId="12" fillId="4" borderId="20" xfId="11" applyFont="1" applyFill="1" applyBorder="1" applyAlignment="1">
      <alignment vertical="center"/>
    </xf>
    <xf numFmtId="41" fontId="12" fillId="2" borderId="24" xfId="11" applyFont="1" applyFill="1" applyBorder="1" applyAlignment="1">
      <alignment vertical="center"/>
    </xf>
    <xf numFmtId="41" fontId="12" fillId="2" borderId="26" xfId="11" applyFont="1" applyFill="1" applyBorder="1" applyAlignment="1">
      <alignment vertical="center"/>
    </xf>
    <xf numFmtId="41" fontId="12" fillId="2" borderId="18" xfId="11" applyFont="1" applyFill="1" applyBorder="1" applyAlignment="1">
      <alignment vertical="center"/>
    </xf>
    <xf numFmtId="41" fontId="12" fillId="2" borderId="93" xfId="11" applyFont="1" applyFill="1" applyBorder="1" applyAlignment="1">
      <alignment horizontal="center" vertical="center"/>
    </xf>
    <xf numFmtId="41" fontId="12" fillId="3" borderId="23" xfId="11" applyFont="1" applyFill="1" applyBorder="1" applyAlignment="1">
      <alignment vertical="center"/>
    </xf>
    <xf numFmtId="41" fontId="12" fillId="2" borderId="17" xfId="11" applyFont="1" applyFill="1" applyBorder="1" applyAlignment="1">
      <alignment vertical="center"/>
    </xf>
    <xf numFmtId="41" fontId="13" fillId="0" borderId="94" xfId="11" applyFont="1" applyFill="1" applyBorder="1" applyAlignment="1">
      <alignment horizontal="center" vertical="center"/>
    </xf>
    <xf numFmtId="41" fontId="13" fillId="0" borderId="57" xfId="11" applyFont="1" applyFill="1" applyBorder="1" applyAlignment="1">
      <alignment horizontal="center" vertical="center"/>
    </xf>
    <xf numFmtId="41" fontId="12" fillId="0" borderId="24" xfId="11" applyFont="1" applyFill="1" applyBorder="1">
      <alignment vertical="center"/>
    </xf>
    <xf numFmtId="41" fontId="12" fillId="2" borderId="110" xfId="11" applyFont="1" applyFill="1" applyBorder="1">
      <alignment vertical="center"/>
    </xf>
    <xf numFmtId="41" fontId="12" fillId="4" borderId="7" xfId="11" applyFont="1" applyFill="1" applyBorder="1" applyAlignment="1">
      <alignment vertical="center"/>
    </xf>
    <xf numFmtId="41" fontId="12" fillId="5" borderId="92" xfId="11" applyFont="1" applyFill="1" applyBorder="1">
      <alignment vertical="center"/>
    </xf>
    <xf numFmtId="41" fontId="12" fillId="4" borderId="110" xfId="11" applyFont="1" applyFill="1" applyBorder="1" applyAlignment="1">
      <alignment vertical="center"/>
    </xf>
    <xf numFmtId="41" fontId="12" fillId="3" borderId="92" xfId="11" applyFont="1" applyFill="1" applyBorder="1" applyAlignment="1">
      <alignment vertical="center"/>
    </xf>
    <xf numFmtId="41" fontId="12" fillId="2" borderId="72" xfId="11" applyFont="1" applyFill="1" applyBorder="1" applyAlignment="1">
      <alignment vertical="center"/>
    </xf>
    <xf numFmtId="41" fontId="13" fillId="2" borderId="56" xfId="11" applyFont="1" applyFill="1" applyBorder="1" applyAlignment="1">
      <alignment horizontal="center" vertical="center"/>
    </xf>
    <xf numFmtId="0" fontId="12" fillId="0" borderId="0" xfId="9" applyFont="1" applyFill="1" applyBorder="1" applyAlignment="1">
      <alignment horizontal="right" vertical="center"/>
    </xf>
    <xf numFmtId="0" fontId="12" fillId="0" borderId="5" xfId="9" applyFont="1" applyFill="1" applyBorder="1">
      <alignment vertical="center"/>
    </xf>
    <xf numFmtId="0" fontId="7" fillId="0" borderId="4" xfId="9" applyFont="1" applyFill="1" applyBorder="1">
      <alignment vertical="center"/>
    </xf>
    <xf numFmtId="0" fontId="12" fillId="0" borderId="3" xfId="9" applyFont="1" applyFill="1" applyBorder="1">
      <alignment vertical="center"/>
    </xf>
    <xf numFmtId="0" fontId="12" fillId="0" borderId="4" xfId="9" applyFont="1" applyFill="1" applyBorder="1">
      <alignment vertical="center"/>
    </xf>
    <xf numFmtId="0" fontId="11" fillId="0" borderId="0" xfId="9" applyFont="1" applyFill="1" applyBorder="1">
      <alignment vertical="center"/>
    </xf>
    <xf numFmtId="0" fontId="10" fillId="0" borderId="0" xfId="9" applyFont="1" applyFill="1" applyBorder="1">
      <alignment vertical="center"/>
    </xf>
    <xf numFmtId="0" fontId="10" fillId="0" borderId="2" xfId="9" applyFont="1" applyFill="1" applyBorder="1">
      <alignment vertical="center"/>
    </xf>
    <xf numFmtId="0" fontId="10" fillId="0" borderId="1" xfId="9" applyFont="1" applyFill="1" applyBorder="1">
      <alignment vertical="center"/>
    </xf>
    <xf numFmtId="0" fontId="10" fillId="0" borderId="0" xfId="9" applyFont="1" applyFill="1" applyBorder="1" applyAlignment="1">
      <alignment vertical="center"/>
    </xf>
    <xf numFmtId="0" fontId="8" fillId="0" borderId="0" xfId="9" applyFont="1" applyFill="1" applyBorder="1" applyAlignment="1">
      <alignment vertical="center"/>
    </xf>
    <xf numFmtId="41" fontId="12" fillId="0" borderId="111" xfId="11" applyFont="1" applyFill="1" applyBorder="1" applyAlignment="1">
      <alignment horizontal="center" vertical="center"/>
    </xf>
    <xf numFmtId="0" fontId="7" fillId="0" borderId="0" xfId="12" applyFont="1" applyFill="1" applyBorder="1">
      <alignment vertical="center"/>
    </xf>
    <xf numFmtId="178" fontId="12" fillId="0" borderId="2" xfId="9" applyNumberFormat="1" applyFont="1" applyFill="1" applyBorder="1">
      <alignment vertical="center"/>
    </xf>
    <xf numFmtId="41" fontId="12" fillId="5" borderId="36" xfId="11" applyFont="1" applyFill="1" applyBorder="1">
      <alignment vertical="center"/>
    </xf>
    <xf numFmtId="41" fontId="12" fillId="2" borderId="39" xfId="11" applyFont="1" applyFill="1" applyBorder="1">
      <alignment vertical="center"/>
    </xf>
    <xf numFmtId="41" fontId="12" fillId="2" borderId="38" xfId="11" applyFont="1" applyFill="1" applyBorder="1">
      <alignment vertical="center"/>
    </xf>
    <xf numFmtId="41" fontId="12" fillId="3" borderId="40" xfId="11" applyFont="1" applyFill="1" applyBorder="1" applyAlignment="1">
      <alignment horizontal="center" vertical="center"/>
    </xf>
    <xf numFmtId="41" fontId="12" fillId="3" borderId="34" xfId="11" applyFont="1" applyFill="1" applyBorder="1" applyAlignment="1">
      <alignment vertical="center"/>
    </xf>
    <xf numFmtId="41" fontId="12" fillId="0" borderId="28" xfId="11" applyFont="1" applyFill="1" applyBorder="1">
      <alignment vertical="center"/>
    </xf>
    <xf numFmtId="41" fontId="12" fillId="0" borderId="21" xfId="11" applyFont="1" applyFill="1" applyBorder="1" applyAlignment="1">
      <alignment vertical="center"/>
    </xf>
    <xf numFmtId="41" fontId="12" fillId="4" borderId="16" xfId="11" applyFont="1" applyFill="1" applyBorder="1" applyAlignment="1">
      <alignment vertical="center"/>
    </xf>
    <xf numFmtId="41" fontId="12" fillId="3" borderId="27" xfId="11" applyFont="1" applyFill="1" applyBorder="1" applyAlignment="1">
      <alignment vertical="center"/>
    </xf>
    <xf numFmtId="41" fontId="12" fillId="3" borderId="91" xfId="11" applyFont="1" applyFill="1" applyBorder="1" applyAlignment="1">
      <alignment vertical="center"/>
    </xf>
    <xf numFmtId="0" fontId="12" fillId="0" borderId="4" xfId="9" applyFont="1" applyFill="1" applyBorder="1" applyAlignment="1">
      <alignment horizontal="right" vertical="center"/>
    </xf>
    <xf numFmtId="0" fontId="7" fillId="0" borderId="5" xfId="9" applyFont="1" applyFill="1" applyBorder="1">
      <alignment vertical="center"/>
    </xf>
    <xf numFmtId="0" fontId="12" fillId="0" borderId="67" xfId="9" applyFont="1" applyFill="1" applyBorder="1">
      <alignment vertical="center"/>
    </xf>
    <xf numFmtId="0" fontId="12" fillId="0" borderId="66" xfId="9" applyFont="1" applyFill="1" applyBorder="1">
      <alignment vertical="center"/>
    </xf>
    <xf numFmtId="0" fontId="12" fillId="8" borderId="43" xfId="10" applyNumberFormat="1" applyFont="1" applyFill="1" applyBorder="1">
      <alignment vertical="center"/>
    </xf>
    <xf numFmtId="41" fontId="12" fillId="3" borderId="53" xfId="11" applyFont="1" applyFill="1" applyBorder="1" applyAlignment="1">
      <alignment horizontal="center" vertical="center"/>
    </xf>
    <xf numFmtId="41" fontId="12" fillId="6" borderId="21" xfId="11" applyFont="1" applyFill="1" applyBorder="1">
      <alignment vertical="center"/>
    </xf>
    <xf numFmtId="41" fontId="12" fillId="4" borderId="52" xfId="11" applyFont="1" applyFill="1" applyBorder="1" applyAlignment="1">
      <alignment vertical="center"/>
    </xf>
    <xf numFmtId="41" fontId="13" fillId="2" borderId="94" xfId="11" applyFont="1" applyFill="1" applyBorder="1" applyAlignment="1">
      <alignment horizontal="center" vertical="center"/>
    </xf>
    <xf numFmtId="41" fontId="12" fillId="3" borderId="104" xfId="11" applyFont="1" applyFill="1" applyBorder="1" applyAlignment="1">
      <alignment vertical="center"/>
    </xf>
    <xf numFmtId="41" fontId="13" fillId="2" borderId="90" xfId="11" applyFont="1" applyFill="1" applyBorder="1" applyAlignment="1">
      <alignment horizontal="center" vertical="center"/>
    </xf>
    <xf numFmtId="177" fontId="12" fillId="0" borderId="0" xfId="10" applyNumberFormat="1" applyFont="1" applyFill="1" applyBorder="1">
      <alignment vertical="center"/>
    </xf>
    <xf numFmtId="0" fontId="12" fillId="0" borderId="0" xfId="9" applyFont="1" applyFill="1" applyBorder="1" applyAlignment="1">
      <alignment horizontal="center" vertical="center"/>
    </xf>
    <xf numFmtId="176" fontId="12" fillId="0" borderId="0" xfId="9" applyNumberFormat="1" applyFont="1" applyFill="1" applyBorder="1">
      <alignment vertical="center"/>
    </xf>
    <xf numFmtId="178" fontId="12" fillId="0" borderId="0" xfId="9" applyNumberFormat="1" applyFont="1" applyFill="1" applyBorder="1">
      <alignment vertical="center"/>
    </xf>
    <xf numFmtId="177" fontId="12" fillId="8" borderId="2" xfId="10" applyNumberFormat="1" applyFont="1" applyFill="1" applyBorder="1">
      <alignment vertical="center"/>
    </xf>
    <xf numFmtId="41" fontId="12" fillId="2" borderId="97" xfId="11" applyFont="1" applyFill="1" applyBorder="1">
      <alignment vertical="center"/>
    </xf>
    <xf numFmtId="41" fontId="12" fillId="0" borderId="105" xfId="11" applyFont="1" applyFill="1" applyBorder="1">
      <alignment vertical="center"/>
    </xf>
    <xf numFmtId="41" fontId="12" fillId="2" borderId="30" xfId="11" applyFont="1" applyFill="1" applyBorder="1" applyAlignment="1">
      <alignment horizontal="center" vertical="center"/>
    </xf>
    <xf numFmtId="41" fontId="12" fillId="5" borderId="26" xfId="11" applyFont="1" applyFill="1" applyBorder="1" applyAlignment="1">
      <alignment vertical="center"/>
    </xf>
    <xf numFmtId="41" fontId="12" fillId="0" borderId="63" xfId="11" applyFont="1" applyFill="1" applyBorder="1" applyAlignment="1">
      <alignment vertical="center"/>
    </xf>
    <xf numFmtId="0" fontId="12" fillId="0" borderId="60" xfId="9" applyFont="1" applyFill="1" applyBorder="1" applyAlignment="1">
      <alignment horizontal="right" vertical="center"/>
    </xf>
    <xf numFmtId="0" fontId="12" fillId="0" borderId="6" xfId="9" applyFont="1" applyFill="1" applyBorder="1">
      <alignment vertical="center"/>
    </xf>
    <xf numFmtId="0" fontId="7" fillId="0" borderId="45" xfId="9" applyFont="1" applyFill="1" applyBorder="1">
      <alignment vertical="center"/>
    </xf>
    <xf numFmtId="0" fontId="12" fillId="0" borderId="44" xfId="9" applyFont="1" applyFill="1" applyBorder="1">
      <alignment vertical="center"/>
    </xf>
    <xf numFmtId="41" fontId="13" fillId="0" borderId="58" xfId="11" applyFont="1" applyFill="1" applyBorder="1" applyAlignment="1">
      <alignment horizontal="center" vertical="center"/>
    </xf>
    <xf numFmtId="0" fontId="12" fillId="0" borderId="65" xfId="9" applyFont="1" applyFill="1" applyBorder="1" applyAlignment="1">
      <alignment horizontal="right" vertical="center"/>
    </xf>
    <xf numFmtId="0" fontId="7" fillId="0" borderId="67" xfId="9" applyFont="1" applyFill="1" applyBorder="1">
      <alignment vertical="center"/>
    </xf>
    <xf numFmtId="0" fontId="12" fillId="0" borderId="66" xfId="9" applyFont="1" applyFill="1" applyBorder="1" applyAlignment="1">
      <alignment horizontal="right" vertical="center"/>
    </xf>
    <xf numFmtId="41" fontId="12" fillId="0" borderId="39" xfId="11" applyFont="1" applyFill="1" applyBorder="1">
      <alignment vertical="center"/>
    </xf>
    <xf numFmtId="41" fontId="12" fillId="2" borderId="107" xfId="11" applyFont="1" applyFill="1" applyBorder="1" applyAlignment="1">
      <alignment vertical="center"/>
    </xf>
    <xf numFmtId="41" fontId="12" fillId="4" borderId="106" xfId="11" applyFont="1" applyFill="1" applyBorder="1">
      <alignment vertical="center"/>
    </xf>
    <xf numFmtId="41" fontId="12" fillId="0" borderId="50" xfId="11" applyFont="1" applyFill="1" applyBorder="1">
      <alignment vertical="center"/>
    </xf>
    <xf numFmtId="41" fontId="12" fillId="2" borderId="48" xfId="11" applyFont="1" applyFill="1" applyBorder="1" applyAlignment="1">
      <alignment vertical="center"/>
    </xf>
    <xf numFmtId="41" fontId="12" fillId="5" borderId="51" xfId="11" applyFont="1" applyFill="1" applyBorder="1">
      <alignment vertical="center"/>
    </xf>
    <xf numFmtId="41" fontId="12" fillId="3" borderId="51" xfId="11" applyFont="1" applyFill="1" applyBorder="1" applyAlignment="1">
      <alignment vertical="center"/>
    </xf>
    <xf numFmtId="41" fontId="12" fillId="5" borderId="50" xfId="11" applyFont="1" applyFill="1" applyBorder="1">
      <alignment vertical="center"/>
    </xf>
    <xf numFmtId="41" fontId="12" fillId="5" borderId="49" xfId="11" applyFont="1" applyFill="1" applyBorder="1">
      <alignment vertical="center"/>
    </xf>
    <xf numFmtId="41" fontId="12" fillId="2" borderId="92" xfId="11" applyFont="1" applyFill="1" applyBorder="1">
      <alignment vertical="center"/>
    </xf>
    <xf numFmtId="41" fontId="12" fillId="4" borderId="47" xfId="11" applyFont="1" applyFill="1" applyBorder="1" applyAlignment="1">
      <alignment vertical="center"/>
    </xf>
    <xf numFmtId="0" fontId="12" fillId="0" borderId="3" xfId="9" applyFont="1" applyFill="1" applyBorder="1" applyAlignment="1">
      <alignment horizontal="right" vertical="center"/>
    </xf>
    <xf numFmtId="41" fontId="7" fillId="0" borderId="0" xfId="9" applyNumberFormat="1" applyFont="1" applyFill="1" applyBorder="1">
      <alignment vertical="center"/>
    </xf>
    <xf numFmtId="41" fontId="12" fillId="0" borderId="0" xfId="9" applyNumberFormat="1" applyFont="1" applyFill="1" applyBorder="1">
      <alignment vertical="center"/>
    </xf>
    <xf numFmtId="41" fontId="12" fillId="0" borderId="0" xfId="9" applyNumberFormat="1" applyFont="1" applyFill="1" applyBorder="1" applyAlignment="1">
      <alignment horizontal="center" vertical="center"/>
    </xf>
    <xf numFmtId="41" fontId="12" fillId="0" borderId="43" xfId="9" applyNumberFormat="1" applyFont="1" applyFill="1" applyBorder="1">
      <alignment vertical="center"/>
    </xf>
    <xf numFmtId="41" fontId="4" fillId="4" borderId="97" xfId="11" applyFont="1" applyFill="1" applyBorder="1">
      <alignment vertical="center"/>
    </xf>
    <xf numFmtId="41" fontId="4" fillId="4" borderId="38" xfId="11" applyFont="1" applyFill="1" applyBorder="1">
      <alignment vertical="center"/>
    </xf>
    <xf numFmtId="41" fontId="4" fillId="4" borderId="37" xfId="11" applyFont="1" applyFill="1" applyBorder="1">
      <alignment vertical="center"/>
    </xf>
    <xf numFmtId="41" fontId="12" fillId="3" borderId="62" xfId="11" applyFont="1" applyFill="1" applyBorder="1" applyAlignment="1">
      <alignment horizontal="center" vertical="center"/>
    </xf>
    <xf numFmtId="41" fontId="4" fillId="4" borderId="19" xfId="11" applyFont="1" applyFill="1" applyBorder="1" applyAlignment="1">
      <alignment vertical="center"/>
    </xf>
    <xf numFmtId="0" fontId="7" fillId="0" borderId="115" xfId="9" applyFont="1" applyFill="1" applyBorder="1">
      <alignment vertical="center"/>
    </xf>
    <xf numFmtId="41" fontId="12" fillId="0" borderId="28" xfId="11" applyFont="1" applyFill="1" applyBorder="1" applyAlignment="1">
      <alignment vertical="center"/>
    </xf>
    <xf numFmtId="41" fontId="12" fillId="2" borderId="25" xfId="11" applyFont="1" applyFill="1" applyBorder="1">
      <alignment vertical="center"/>
    </xf>
    <xf numFmtId="41" fontId="12" fillId="2" borderId="28" xfId="11" applyFont="1" applyFill="1" applyBorder="1" applyAlignment="1">
      <alignment vertical="center"/>
    </xf>
    <xf numFmtId="41" fontId="12" fillId="2" borderId="92" xfId="11" applyFont="1" applyFill="1" applyBorder="1" applyAlignment="1">
      <alignment vertical="center"/>
    </xf>
    <xf numFmtId="0" fontId="12" fillId="0" borderId="65" xfId="9" applyFont="1" applyFill="1" applyBorder="1">
      <alignment vertical="center"/>
    </xf>
    <xf numFmtId="0" fontId="7" fillId="0" borderId="2" xfId="9" applyFont="1" applyFill="1" applyBorder="1">
      <alignment vertical="center"/>
    </xf>
    <xf numFmtId="0" fontId="11" fillId="0" borderId="2" xfId="9" applyFont="1" applyFill="1" applyBorder="1">
      <alignment vertical="center"/>
    </xf>
    <xf numFmtId="0" fontId="0" fillId="0" borderId="0" xfId="9" applyFont="1" applyFill="1" applyBorder="1">
      <alignment vertical="center"/>
    </xf>
    <xf numFmtId="0" fontId="10" fillId="0" borderId="1" xfId="9" applyFont="1" applyFill="1" applyBorder="1" applyAlignment="1">
      <alignment vertical="center"/>
    </xf>
    <xf numFmtId="41" fontId="12" fillId="5" borderId="119" xfId="11" applyFont="1" applyFill="1" applyBorder="1">
      <alignment vertical="center"/>
    </xf>
    <xf numFmtId="41" fontId="12" fillId="5" borderId="32" xfId="11" applyFont="1" applyFill="1" applyBorder="1">
      <alignment vertical="center"/>
    </xf>
    <xf numFmtId="41" fontId="12" fillId="5" borderId="118" xfId="11" applyFont="1" applyFill="1" applyBorder="1">
      <alignment vertical="center"/>
    </xf>
    <xf numFmtId="41" fontId="7" fillId="0" borderId="45" xfId="9" applyNumberFormat="1" applyFont="1" applyFill="1" applyBorder="1">
      <alignment vertical="center"/>
    </xf>
    <xf numFmtId="41" fontId="7" fillId="0" borderId="0" xfId="13" applyFont="1" applyFill="1" applyBorder="1">
      <alignment vertical="center"/>
    </xf>
    <xf numFmtId="176" fontId="16" fillId="0" borderId="0" xfId="9" applyNumberFormat="1" applyFont="1" applyFill="1" applyBorder="1">
      <alignment vertical="center"/>
    </xf>
    <xf numFmtId="41" fontId="12" fillId="3" borderId="16" xfId="11" applyFont="1" applyFill="1" applyBorder="1" applyAlignment="1">
      <alignment vertical="center"/>
    </xf>
    <xf numFmtId="41" fontId="12" fillId="0" borderId="32" xfId="11" applyFont="1" applyFill="1" applyBorder="1" applyAlignment="1">
      <alignment vertical="center"/>
    </xf>
    <xf numFmtId="41" fontId="12" fillId="2" borderId="117" xfId="11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41" fontId="12" fillId="0" borderId="16" xfId="11" applyFont="1" applyFill="1" applyBorder="1" applyAlignment="1">
      <alignment vertical="center"/>
    </xf>
    <xf numFmtId="41" fontId="12" fillId="0" borderId="17" xfId="11" applyFont="1" applyFill="1" applyBorder="1" applyAlignment="1">
      <alignment vertical="center"/>
    </xf>
    <xf numFmtId="41" fontId="12" fillId="0" borderId="23" xfId="11" applyFont="1" applyFill="1" applyBorder="1" applyAlignment="1">
      <alignment vertical="center"/>
    </xf>
    <xf numFmtId="41" fontId="13" fillId="9" borderId="30" xfId="11" applyFont="1" applyFill="1" applyBorder="1" applyAlignment="1">
      <alignment horizontal="center" vertical="center"/>
    </xf>
    <xf numFmtId="41" fontId="13" fillId="9" borderId="29" xfId="11" applyFont="1" applyFill="1" applyBorder="1" applyAlignment="1">
      <alignment horizontal="center" vertical="center"/>
    </xf>
    <xf numFmtId="41" fontId="13" fillId="9" borderId="95" xfId="11" applyFont="1" applyFill="1" applyBorder="1" applyAlignment="1">
      <alignment horizontal="center" vertical="center"/>
    </xf>
    <xf numFmtId="41" fontId="13" fillId="9" borderId="94" xfId="11" applyFont="1" applyFill="1" applyBorder="1" applyAlignment="1">
      <alignment horizontal="center" vertical="center"/>
    </xf>
    <xf numFmtId="41" fontId="13" fillId="9" borderId="90" xfId="11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41" fontId="12" fillId="3" borderId="49" xfId="11" applyFont="1" applyFill="1" applyBorder="1" applyAlignment="1">
      <alignment vertical="center"/>
    </xf>
    <xf numFmtId="41" fontId="12" fillId="0" borderId="48" xfId="11" applyFont="1" applyFill="1" applyBorder="1" applyAlignment="1">
      <alignment vertical="center"/>
    </xf>
    <xf numFmtId="41" fontId="12" fillId="0" borderId="127" xfId="11" applyFont="1" applyFill="1" applyBorder="1" applyAlignment="1">
      <alignment vertical="center"/>
    </xf>
    <xf numFmtId="41" fontId="12" fillId="3" borderId="34" xfId="11" applyFont="1" applyFill="1" applyBorder="1" applyAlignment="1">
      <alignment horizontal="center" vertical="center"/>
    </xf>
    <xf numFmtId="41" fontId="12" fillId="11" borderId="39" xfId="11" applyFont="1" applyFill="1" applyBorder="1">
      <alignment vertical="center"/>
    </xf>
    <xf numFmtId="41" fontId="12" fillId="4" borderId="127" xfId="11" applyFont="1" applyFill="1" applyBorder="1" applyAlignment="1">
      <alignment vertical="center"/>
    </xf>
    <xf numFmtId="41" fontId="13" fillId="0" borderId="128" xfId="11" applyFont="1" applyFill="1" applyBorder="1" applyAlignment="1">
      <alignment horizontal="center" vertical="center"/>
    </xf>
    <xf numFmtId="41" fontId="13" fillId="9" borderId="128" xfId="11" applyFont="1" applyFill="1" applyBorder="1" applyAlignment="1">
      <alignment horizontal="center" vertical="center"/>
    </xf>
    <xf numFmtId="41" fontId="12" fillId="3" borderId="25" xfId="11" applyFont="1" applyFill="1" applyBorder="1" applyAlignment="1">
      <alignment vertical="center"/>
    </xf>
    <xf numFmtId="41" fontId="12" fillId="3" borderId="24" xfId="11" applyFont="1" applyFill="1" applyBorder="1" applyAlignment="1">
      <alignment vertical="center"/>
    </xf>
    <xf numFmtId="41" fontId="12" fillId="2" borderId="77" xfId="11" applyFont="1" applyFill="1" applyBorder="1">
      <alignment vertical="center"/>
    </xf>
    <xf numFmtId="41" fontId="12" fillId="2" borderId="20" xfId="11" applyFont="1" applyFill="1" applyBorder="1" applyAlignment="1">
      <alignment vertical="center"/>
    </xf>
    <xf numFmtId="0" fontId="12" fillId="0" borderId="124" xfId="9" applyFont="1" applyFill="1" applyBorder="1">
      <alignment vertical="center"/>
    </xf>
    <xf numFmtId="41" fontId="12" fillId="0" borderId="2" xfId="9" applyNumberFormat="1" applyFont="1" applyFill="1" applyBorder="1">
      <alignment vertical="center"/>
    </xf>
    <xf numFmtId="41" fontId="12" fillId="13" borderId="62" xfId="11" applyFont="1" applyFill="1" applyBorder="1" applyAlignment="1">
      <alignment horizontal="center" vertical="center"/>
    </xf>
    <xf numFmtId="41" fontId="12" fillId="10" borderId="24" xfId="11" applyFont="1" applyFill="1" applyBorder="1">
      <alignment vertical="center"/>
    </xf>
    <xf numFmtId="41" fontId="12" fillId="11" borderId="22" xfId="11" applyFont="1" applyFill="1" applyBorder="1" applyAlignment="1">
      <alignment vertical="center"/>
    </xf>
    <xf numFmtId="41" fontId="12" fillId="11" borderId="16" xfId="11" applyFont="1" applyFill="1" applyBorder="1" applyAlignment="1">
      <alignment vertical="center"/>
    </xf>
    <xf numFmtId="41" fontId="12" fillId="11" borderId="20" xfId="11" applyFont="1" applyFill="1" applyBorder="1" applyAlignment="1">
      <alignment vertical="center"/>
    </xf>
    <xf numFmtId="41" fontId="12" fillId="2" borderId="11" xfId="11" applyFont="1" applyFill="1" applyBorder="1">
      <alignment vertical="center"/>
    </xf>
    <xf numFmtId="41" fontId="4" fillId="11" borderId="19" xfId="11" applyFont="1" applyFill="1" applyBorder="1" applyAlignment="1">
      <alignment vertical="center"/>
    </xf>
    <xf numFmtId="41" fontId="12" fillId="11" borderId="11" xfId="11" applyFont="1" applyFill="1" applyBorder="1" applyAlignment="1">
      <alignment vertical="center"/>
    </xf>
    <xf numFmtId="41" fontId="12" fillId="2" borderId="129" xfId="11" applyFont="1" applyFill="1" applyBorder="1" applyAlignment="1">
      <alignment vertical="center"/>
    </xf>
    <xf numFmtId="41" fontId="12" fillId="13" borderId="32" xfId="11" applyFont="1" applyFill="1" applyBorder="1" applyAlignment="1">
      <alignment vertical="center"/>
    </xf>
    <xf numFmtId="41" fontId="12" fillId="13" borderId="12" xfId="11" applyFont="1" applyFill="1" applyBorder="1" applyAlignment="1">
      <alignment vertical="center"/>
    </xf>
    <xf numFmtId="41" fontId="12" fillId="14" borderId="28" xfId="11" applyFont="1" applyFill="1" applyBorder="1" applyAlignment="1">
      <alignment vertical="center"/>
    </xf>
    <xf numFmtId="41" fontId="12" fillId="14" borderId="16" xfId="11" applyFont="1" applyFill="1" applyBorder="1" applyAlignment="1">
      <alignment vertical="center"/>
    </xf>
    <xf numFmtId="41" fontId="12" fillId="14" borderId="17" xfId="11" applyFont="1" applyFill="1" applyBorder="1" applyAlignment="1">
      <alignment vertical="center"/>
    </xf>
    <xf numFmtId="41" fontId="12" fillId="12" borderId="22" xfId="11" applyFont="1" applyFill="1" applyBorder="1" applyAlignment="1">
      <alignment vertical="center"/>
    </xf>
    <xf numFmtId="41" fontId="12" fillId="12" borderId="16" xfId="11" applyFont="1" applyFill="1" applyBorder="1" applyAlignment="1">
      <alignment vertical="center"/>
    </xf>
    <xf numFmtId="41" fontId="12" fillId="14" borderId="28" xfId="11" applyFont="1" applyFill="1" applyBorder="1">
      <alignment vertical="center"/>
    </xf>
    <xf numFmtId="41" fontId="12" fillId="12" borderId="20" xfId="11" applyFont="1" applyFill="1" applyBorder="1" applyAlignment="1">
      <alignment vertical="center"/>
    </xf>
    <xf numFmtId="41" fontId="4" fillId="12" borderId="19" xfId="11" applyFont="1" applyFill="1" applyBorder="1" applyAlignment="1">
      <alignment vertical="center"/>
    </xf>
    <xf numFmtId="41" fontId="12" fillId="12" borderId="19" xfId="11" applyFont="1" applyFill="1" applyBorder="1" applyAlignment="1">
      <alignment vertical="center"/>
    </xf>
    <xf numFmtId="41" fontId="12" fillId="15" borderId="23" xfId="11" applyFont="1" applyFill="1" applyBorder="1" applyAlignment="1">
      <alignment vertical="center"/>
    </xf>
    <xf numFmtId="41" fontId="12" fillId="13" borderId="16" xfId="11" applyFont="1" applyFill="1" applyBorder="1" applyAlignment="1">
      <alignment vertical="center"/>
    </xf>
    <xf numFmtId="41" fontId="12" fillId="11" borderId="19" xfId="11" applyFont="1" applyFill="1" applyBorder="1" applyAlignment="1">
      <alignment vertical="center"/>
    </xf>
    <xf numFmtId="41" fontId="12" fillId="13" borderId="23" xfId="11" applyFont="1" applyFill="1" applyBorder="1" applyAlignment="1">
      <alignment vertical="center"/>
    </xf>
    <xf numFmtId="41" fontId="12" fillId="0" borderId="25" xfId="11" applyFont="1" applyFill="1" applyBorder="1">
      <alignment vertical="center"/>
    </xf>
    <xf numFmtId="41" fontId="12" fillId="0" borderId="23" xfId="11" applyFont="1" applyFill="1" applyBorder="1">
      <alignment vertical="center"/>
    </xf>
    <xf numFmtId="41" fontId="12" fillId="14" borderId="23" xfId="11" applyFont="1" applyFill="1" applyBorder="1" applyAlignment="1">
      <alignment vertical="center"/>
    </xf>
    <xf numFmtId="41" fontId="12" fillId="14" borderId="23" xfId="11" applyFont="1" applyFill="1" applyBorder="1">
      <alignment vertical="center"/>
    </xf>
    <xf numFmtId="41" fontId="12" fillId="11" borderId="9" xfId="11" applyFont="1" applyFill="1" applyBorder="1" applyAlignment="1">
      <alignment vertical="center"/>
    </xf>
    <xf numFmtId="9" fontId="12" fillId="0" borderId="42" xfId="10" applyFont="1" applyFill="1" applyBorder="1">
      <alignment vertical="center"/>
    </xf>
    <xf numFmtId="41" fontId="7" fillId="0" borderId="0" xfId="11" applyFont="1" applyFill="1" applyBorder="1">
      <alignment vertical="center"/>
    </xf>
    <xf numFmtId="41" fontId="12" fillId="11" borderId="18" xfId="11" applyFont="1" applyFill="1" applyBorder="1" applyAlignment="1">
      <alignment vertical="center"/>
    </xf>
    <xf numFmtId="0" fontId="12" fillId="0" borderId="2" xfId="9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41" fontId="12" fillId="2" borderId="24" xfId="15" applyFont="1" applyFill="1" applyBorder="1">
      <alignment vertical="center"/>
    </xf>
    <xf numFmtId="0" fontId="1" fillId="0" borderId="0" xfId="16">
      <alignment vertical="center"/>
    </xf>
    <xf numFmtId="0" fontId="7" fillId="0" borderId="0" xfId="17" applyFont="1" applyFill="1" applyBorder="1">
      <alignment vertical="center"/>
    </xf>
    <xf numFmtId="0" fontId="7" fillId="0" borderId="43" xfId="17" applyFont="1" applyFill="1" applyBorder="1">
      <alignment vertical="center"/>
    </xf>
    <xf numFmtId="0" fontId="12" fillId="0" borderId="42" xfId="17" applyFont="1" applyFill="1" applyBorder="1">
      <alignment vertical="center"/>
    </xf>
    <xf numFmtId="0" fontId="12" fillId="0" borderId="2" xfId="17" applyFont="1" applyFill="1" applyBorder="1">
      <alignment vertical="center"/>
    </xf>
    <xf numFmtId="0" fontId="12" fillId="0" borderId="43" xfId="17" applyFont="1" applyFill="1" applyBorder="1">
      <alignment vertical="center"/>
    </xf>
    <xf numFmtId="177" fontId="12" fillId="8" borderId="43" xfId="18" applyNumberFormat="1" applyFont="1" applyFill="1" applyBorder="1">
      <alignment vertical="center"/>
    </xf>
    <xf numFmtId="0" fontId="12" fillId="0" borderId="2" xfId="17" applyFont="1" applyFill="1" applyBorder="1" applyAlignment="1">
      <alignment horizontal="center" vertical="center"/>
    </xf>
    <xf numFmtId="176" fontId="12" fillId="8" borderId="43" xfId="17" applyNumberFormat="1" applyFont="1" applyFill="1" applyBorder="1">
      <alignment vertical="center"/>
    </xf>
    <xf numFmtId="176" fontId="12" fillId="0" borderId="2" xfId="17" applyNumberFormat="1" applyFont="1" applyFill="1" applyBorder="1">
      <alignment vertical="center"/>
    </xf>
    <xf numFmtId="0" fontId="12" fillId="0" borderId="0" xfId="17" applyFont="1" applyFill="1" applyBorder="1">
      <alignment vertical="center"/>
    </xf>
    <xf numFmtId="41" fontId="12" fillId="0" borderId="41" xfId="15" applyFont="1" applyFill="1" applyBorder="1">
      <alignment vertical="center"/>
    </xf>
    <xf numFmtId="41" fontId="12" fillId="2" borderId="111" xfId="15" applyFont="1" applyFill="1" applyBorder="1" applyAlignment="1">
      <alignment horizontal="center" vertical="center"/>
    </xf>
    <xf numFmtId="41" fontId="12" fillId="2" borderId="23" xfId="15" applyFont="1" applyFill="1" applyBorder="1">
      <alignment vertical="center"/>
    </xf>
    <xf numFmtId="41" fontId="12" fillId="6" borderId="24" xfId="15" applyFont="1" applyFill="1" applyBorder="1">
      <alignment vertical="center"/>
    </xf>
    <xf numFmtId="41" fontId="12" fillId="5" borderId="23" xfId="15" applyFont="1" applyFill="1" applyBorder="1" applyAlignment="1">
      <alignment vertical="center"/>
    </xf>
    <xf numFmtId="41" fontId="12" fillId="5" borderId="20" xfId="15" applyFont="1" applyFill="1" applyBorder="1" applyAlignment="1">
      <alignment vertical="center"/>
    </xf>
    <xf numFmtId="41" fontId="12" fillId="5" borderId="16" xfId="15" applyFont="1" applyFill="1" applyBorder="1" applyAlignment="1">
      <alignment vertical="center"/>
    </xf>
    <xf numFmtId="41" fontId="12" fillId="5" borderId="17" xfId="15" applyFont="1" applyFill="1" applyBorder="1" applyAlignment="1">
      <alignment vertical="center"/>
    </xf>
    <xf numFmtId="41" fontId="12" fillId="4" borderId="22" xfId="15" applyFont="1" applyFill="1" applyBorder="1" applyAlignment="1">
      <alignment vertical="center"/>
    </xf>
    <xf numFmtId="41" fontId="12" fillId="2" borderId="18" xfId="15" applyFont="1" applyFill="1" applyBorder="1" applyAlignment="1">
      <alignment vertical="center"/>
    </xf>
    <xf numFmtId="41" fontId="12" fillId="4" borderId="17" xfId="15" applyFont="1" applyFill="1" applyBorder="1" applyAlignment="1">
      <alignment vertical="center"/>
    </xf>
    <xf numFmtId="41" fontId="12" fillId="2" borderId="19" xfId="15" applyFont="1" applyFill="1" applyBorder="1" applyAlignment="1">
      <alignment vertical="center"/>
    </xf>
    <xf numFmtId="41" fontId="12" fillId="5" borderId="23" xfId="15" applyFont="1" applyFill="1" applyBorder="1">
      <alignment vertical="center"/>
    </xf>
    <xf numFmtId="41" fontId="12" fillId="4" borderId="20" xfId="15" applyFont="1" applyFill="1" applyBorder="1" applyAlignment="1">
      <alignment vertical="center"/>
    </xf>
    <xf numFmtId="41" fontId="12" fillId="4" borderId="19" xfId="15" applyFont="1" applyFill="1" applyBorder="1" applyAlignment="1">
      <alignment vertical="center"/>
    </xf>
    <xf numFmtId="41" fontId="12" fillId="2" borderId="16" xfId="15" applyFont="1" applyFill="1" applyBorder="1">
      <alignment vertical="center"/>
    </xf>
    <xf numFmtId="41" fontId="12" fillId="2" borderId="24" xfId="15" applyFont="1" applyFill="1" applyBorder="1" applyAlignment="1">
      <alignment vertical="center"/>
    </xf>
    <xf numFmtId="41" fontId="12" fillId="3" borderId="21" xfId="15" applyFont="1" applyFill="1" applyBorder="1" applyAlignment="1">
      <alignment vertical="center"/>
    </xf>
    <xf numFmtId="41" fontId="12" fillId="0" borderId="50" xfId="15" applyFont="1" applyFill="1" applyBorder="1" applyAlignment="1">
      <alignment vertical="center"/>
    </xf>
    <xf numFmtId="41" fontId="12" fillId="0" borderId="127" xfId="15" applyFont="1" applyFill="1" applyBorder="1" applyAlignment="1">
      <alignment vertical="center"/>
    </xf>
    <xf numFmtId="41" fontId="12" fillId="0" borderId="48" xfId="15" applyFont="1" applyFill="1" applyBorder="1" applyAlignment="1">
      <alignment vertical="center"/>
    </xf>
    <xf numFmtId="41" fontId="13" fillId="9" borderId="30" xfId="15" applyFont="1" applyFill="1" applyBorder="1" applyAlignment="1">
      <alignment horizontal="center" vertical="center"/>
    </xf>
    <xf numFmtId="41" fontId="12" fillId="0" borderId="28" xfId="15" applyFont="1" applyFill="1" applyBorder="1" applyAlignment="1">
      <alignment vertical="center"/>
    </xf>
    <xf numFmtId="41" fontId="12" fillId="0" borderId="19" xfId="15" applyFont="1" applyFill="1" applyBorder="1" applyAlignment="1">
      <alignment vertical="center"/>
    </xf>
    <xf numFmtId="41" fontId="12" fillId="0" borderId="18" xfId="15" applyFont="1" applyFill="1" applyBorder="1" applyAlignment="1">
      <alignment vertical="center"/>
    </xf>
    <xf numFmtId="41" fontId="13" fillId="9" borderId="29" xfId="15" applyFont="1" applyFill="1" applyBorder="1" applyAlignment="1">
      <alignment horizontal="center" vertical="center"/>
    </xf>
    <xf numFmtId="41" fontId="13" fillId="9" borderId="94" xfId="15" applyFont="1" applyFill="1" applyBorder="1" applyAlignment="1">
      <alignment horizontal="center" vertical="center"/>
    </xf>
    <xf numFmtId="41" fontId="12" fillId="0" borderId="17" xfId="15" applyFont="1" applyFill="1" applyBorder="1" applyAlignment="1">
      <alignment vertical="center"/>
    </xf>
    <xf numFmtId="41" fontId="12" fillId="0" borderId="23" xfId="15" applyFont="1" applyFill="1" applyBorder="1" applyAlignment="1">
      <alignment vertical="center"/>
    </xf>
    <xf numFmtId="41" fontId="12" fillId="0" borderId="16" xfId="15" applyFont="1" applyFill="1" applyBorder="1" applyAlignment="1">
      <alignment vertical="center"/>
    </xf>
    <xf numFmtId="41" fontId="13" fillId="0" borderId="30" xfId="15" applyFont="1" applyFill="1" applyBorder="1" applyAlignment="1">
      <alignment horizontal="center" vertical="center"/>
    </xf>
    <xf numFmtId="41" fontId="12" fillId="0" borderId="18" xfId="15" applyNumberFormat="1" applyFont="1" applyFill="1" applyBorder="1" applyAlignment="1">
      <alignment vertical="center"/>
    </xf>
    <xf numFmtId="41" fontId="13" fillId="0" borderId="29" xfId="15" applyFont="1" applyFill="1" applyBorder="1" applyAlignment="1">
      <alignment horizontal="center" vertical="center"/>
    </xf>
    <xf numFmtId="41" fontId="13" fillId="2" borderId="57" xfId="15" applyFont="1" applyFill="1" applyBorder="1" applyAlignment="1">
      <alignment horizontal="center" vertical="center"/>
    </xf>
    <xf numFmtId="41" fontId="13" fillId="0" borderId="95" xfId="15" applyFont="1" applyFill="1" applyBorder="1" applyAlignment="1">
      <alignment horizontal="center" vertical="center"/>
    </xf>
    <xf numFmtId="41" fontId="12" fillId="2" borderId="28" xfId="15" applyFont="1" applyFill="1" applyBorder="1" applyAlignment="1">
      <alignment vertical="center"/>
    </xf>
    <xf numFmtId="41" fontId="12" fillId="2" borderId="17" xfId="15" applyFont="1" applyFill="1" applyBorder="1" applyAlignment="1">
      <alignment vertical="center"/>
    </xf>
    <xf numFmtId="41" fontId="13" fillId="0" borderId="94" xfId="15" applyFont="1" applyFill="1" applyBorder="1" applyAlignment="1">
      <alignment horizontal="center" vertical="center"/>
    </xf>
    <xf numFmtId="41" fontId="13" fillId="0" borderId="57" xfId="15" applyFont="1" applyFill="1" applyBorder="1" applyAlignment="1">
      <alignment horizontal="center" vertical="center"/>
    </xf>
    <xf numFmtId="41" fontId="12" fillId="4" borderId="7" xfId="15" applyFont="1" applyFill="1" applyBorder="1" applyAlignment="1">
      <alignment vertical="center"/>
    </xf>
    <xf numFmtId="41" fontId="12" fillId="5" borderId="92" xfId="15" applyFont="1" applyFill="1" applyBorder="1">
      <alignment vertical="center"/>
    </xf>
    <xf numFmtId="41" fontId="12" fillId="4" borderId="110" xfId="15" applyFont="1" applyFill="1" applyBorder="1" applyAlignment="1">
      <alignment vertical="center"/>
    </xf>
    <xf numFmtId="41" fontId="12" fillId="2" borderId="92" xfId="15" applyFont="1" applyFill="1" applyBorder="1" applyAlignment="1">
      <alignment vertical="center"/>
    </xf>
    <xf numFmtId="41" fontId="12" fillId="2" borderId="16" xfId="15" applyFont="1" applyFill="1" applyBorder="1" applyAlignment="1">
      <alignment vertical="center"/>
    </xf>
    <xf numFmtId="41" fontId="13" fillId="2" borderId="56" xfId="15" applyFont="1" applyFill="1" applyBorder="1" applyAlignment="1">
      <alignment horizontal="center" vertical="center"/>
    </xf>
    <xf numFmtId="0" fontId="12" fillId="0" borderId="0" xfId="17" applyFont="1" applyFill="1" applyBorder="1" applyAlignment="1">
      <alignment horizontal="right" vertical="center"/>
    </xf>
    <xf numFmtId="0" fontId="12" fillId="0" borderId="5" xfId="17" applyFont="1" applyFill="1" applyBorder="1">
      <alignment vertical="center"/>
    </xf>
    <xf numFmtId="0" fontId="7" fillId="0" borderId="4" xfId="17" applyFont="1" applyFill="1" applyBorder="1">
      <alignment vertical="center"/>
    </xf>
    <xf numFmtId="0" fontId="12" fillId="0" borderId="3" xfId="17" applyFont="1" applyFill="1" applyBorder="1">
      <alignment vertical="center"/>
    </xf>
    <xf numFmtId="0" fontId="12" fillId="0" borderId="4" xfId="17" applyFont="1" applyFill="1" applyBorder="1">
      <alignment vertical="center"/>
    </xf>
    <xf numFmtId="0" fontId="11" fillId="0" borderId="0" xfId="17" applyFont="1" applyFill="1" applyBorder="1">
      <alignment vertical="center"/>
    </xf>
    <xf numFmtId="0" fontId="10" fillId="0" borderId="0" xfId="17" applyFont="1" applyFill="1" applyBorder="1">
      <alignment vertical="center"/>
    </xf>
    <xf numFmtId="0" fontId="10" fillId="0" borderId="2" xfId="17" applyFont="1" applyFill="1" applyBorder="1">
      <alignment vertical="center"/>
    </xf>
    <xf numFmtId="0" fontId="10" fillId="0" borderId="1" xfId="17" applyFont="1" applyFill="1" applyBorder="1">
      <alignment vertical="center"/>
    </xf>
    <xf numFmtId="0" fontId="10" fillId="0" borderId="0" xfId="17" applyFont="1" applyFill="1" applyBorder="1" applyAlignment="1">
      <alignment vertical="center"/>
    </xf>
    <xf numFmtId="0" fontId="8" fillId="0" borderId="0" xfId="17" applyFont="1" applyFill="1" applyBorder="1" applyAlignment="1">
      <alignment vertical="center"/>
    </xf>
    <xf numFmtId="41" fontId="12" fillId="2" borderId="21" xfId="15" applyFont="1" applyFill="1" applyBorder="1" applyAlignment="1">
      <alignment vertical="center"/>
    </xf>
    <xf numFmtId="41" fontId="13" fillId="0" borderId="58" xfId="15" applyFont="1" applyFill="1" applyBorder="1" applyAlignment="1">
      <alignment horizontal="center" vertical="center"/>
    </xf>
    <xf numFmtId="41" fontId="12" fillId="2" borderId="93" xfId="15" applyFont="1" applyFill="1" applyBorder="1" applyAlignment="1">
      <alignment horizontal="center" vertical="center"/>
    </xf>
    <xf numFmtId="0" fontId="7" fillId="0" borderId="0" xfId="19" applyFont="1" applyFill="1" applyBorder="1">
      <alignment vertical="center"/>
    </xf>
    <xf numFmtId="178" fontId="12" fillId="0" borderId="2" xfId="17" applyNumberFormat="1" applyFont="1" applyFill="1" applyBorder="1">
      <alignment vertical="center"/>
    </xf>
    <xf numFmtId="41" fontId="12" fillId="4" borderId="16" xfId="15" applyFont="1" applyFill="1" applyBorder="1" applyAlignment="1">
      <alignment vertical="center"/>
    </xf>
    <xf numFmtId="41" fontId="12" fillId="0" borderId="21" xfId="15" applyFont="1" applyFill="1" applyBorder="1" applyAlignment="1">
      <alignment vertical="center"/>
    </xf>
    <xf numFmtId="0" fontId="12" fillId="0" borderId="4" xfId="17" applyFont="1" applyFill="1" applyBorder="1" applyAlignment="1">
      <alignment horizontal="right" vertical="center"/>
    </xf>
    <xf numFmtId="0" fontId="7" fillId="0" borderId="5" xfId="17" applyFont="1" applyFill="1" applyBorder="1">
      <alignment vertical="center"/>
    </xf>
    <xf numFmtId="0" fontId="12" fillId="0" borderId="66" xfId="17" applyFont="1" applyFill="1" applyBorder="1">
      <alignment vertical="center"/>
    </xf>
    <xf numFmtId="41" fontId="13" fillId="2" borderId="94" xfId="15" applyFont="1" applyFill="1" applyBorder="1" applyAlignment="1">
      <alignment horizontal="center" vertical="center"/>
    </xf>
    <xf numFmtId="41" fontId="12" fillId="3" borderId="104" xfId="15" applyFont="1" applyFill="1" applyBorder="1" applyAlignment="1">
      <alignment vertical="center"/>
    </xf>
    <xf numFmtId="41" fontId="13" fillId="2" borderId="90" xfId="15" applyFont="1" applyFill="1" applyBorder="1" applyAlignment="1">
      <alignment horizontal="center" vertical="center"/>
    </xf>
    <xf numFmtId="177" fontId="12" fillId="0" borderId="0" xfId="18" applyNumberFormat="1" applyFont="1" applyFill="1" applyBorder="1">
      <alignment vertical="center"/>
    </xf>
    <xf numFmtId="0" fontId="12" fillId="0" borderId="0" xfId="17" applyFont="1" applyFill="1" applyBorder="1" applyAlignment="1">
      <alignment horizontal="center" vertical="center"/>
    </xf>
    <xf numFmtId="176" fontId="12" fillId="0" borderId="0" xfId="17" applyNumberFormat="1" applyFont="1" applyFill="1" applyBorder="1">
      <alignment vertical="center"/>
    </xf>
    <xf numFmtId="178" fontId="12" fillId="0" borderId="0" xfId="17" applyNumberFormat="1" applyFont="1" applyFill="1" applyBorder="1">
      <alignment vertical="center"/>
    </xf>
    <xf numFmtId="177" fontId="12" fillId="8" borderId="2" xfId="18" applyNumberFormat="1" applyFont="1" applyFill="1" applyBorder="1">
      <alignment vertical="center"/>
    </xf>
    <xf numFmtId="41" fontId="12" fillId="2" borderId="30" xfId="15" applyFont="1" applyFill="1" applyBorder="1" applyAlignment="1">
      <alignment horizontal="center" vertical="center"/>
    </xf>
    <xf numFmtId="41" fontId="12" fillId="2" borderId="58" xfId="15" applyFont="1" applyFill="1" applyBorder="1" applyAlignment="1">
      <alignment horizontal="center" vertical="center"/>
    </xf>
    <xf numFmtId="41" fontId="12" fillId="2" borderId="117" xfId="15" applyFont="1" applyFill="1" applyBorder="1" applyAlignment="1">
      <alignment horizontal="center" vertical="center"/>
    </xf>
    <xf numFmtId="0" fontId="12" fillId="0" borderId="6" xfId="17" applyFont="1" applyFill="1" applyBorder="1">
      <alignment vertical="center"/>
    </xf>
    <xf numFmtId="41" fontId="12" fillId="0" borderId="58" xfId="15" applyFont="1" applyFill="1" applyBorder="1" applyAlignment="1">
      <alignment horizontal="center" vertical="center"/>
    </xf>
    <xf numFmtId="41" fontId="12" fillId="5" borderId="19" xfId="15" applyFont="1" applyFill="1" applyBorder="1" applyAlignment="1">
      <alignment vertical="center"/>
    </xf>
    <xf numFmtId="41" fontId="12" fillId="0" borderId="111" xfId="15" applyFont="1" applyFill="1" applyBorder="1" applyAlignment="1">
      <alignment horizontal="center" vertical="center"/>
    </xf>
    <xf numFmtId="0" fontId="12" fillId="0" borderId="65" xfId="17" applyFont="1" applyFill="1" applyBorder="1" applyAlignment="1">
      <alignment horizontal="right" vertical="center"/>
    </xf>
    <xf numFmtId="0" fontId="7" fillId="0" borderId="67" xfId="17" applyFont="1" applyFill="1" applyBorder="1">
      <alignment vertical="center"/>
    </xf>
    <xf numFmtId="0" fontId="12" fillId="0" borderId="66" xfId="17" applyFont="1" applyFill="1" applyBorder="1" applyAlignment="1">
      <alignment horizontal="right" vertical="center"/>
    </xf>
    <xf numFmtId="41" fontId="12" fillId="2" borderId="48" xfId="15" applyFont="1" applyFill="1" applyBorder="1" applyAlignment="1">
      <alignment vertical="center"/>
    </xf>
    <xf numFmtId="41" fontId="12" fillId="11" borderId="18" xfId="15" applyFont="1" applyFill="1" applyBorder="1" applyAlignment="1">
      <alignment vertical="center"/>
    </xf>
    <xf numFmtId="41" fontId="12" fillId="5" borderId="49" xfId="15" applyFont="1" applyFill="1" applyBorder="1">
      <alignment vertical="center"/>
    </xf>
    <xf numFmtId="41" fontId="12" fillId="5" borderId="28" xfId="15" applyFont="1" applyFill="1" applyBorder="1">
      <alignment vertical="center"/>
    </xf>
    <xf numFmtId="41" fontId="12" fillId="2" borderId="92" xfId="15" applyFont="1" applyFill="1" applyBorder="1">
      <alignment vertical="center"/>
    </xf>
    <xf numFmtId="41" fontId="12" fillId="4" borderId="47" xfId="15" applyFont="1" applyFill="1" applyBorder="1" applyAlignment="1">
      <alignment vertical="center"/>
    </xf>
    <xf numFmtId="41" fontId="7" fillId="0" borderId="0" xfId="17" applyNumberFormat="1" applyFont="1" applyFill="1" applyBorder="1">
      <alignment vertical="center"/>
    </xf>
    <xf numFmtId="176" fontId="16" fillId="0" borderId="0" xfId="17" applyNumberFormat="1" applyFont="1" applyFill="1" applyBorder="1">
      <alignment vertical="center"/>
    </xf>
    <xf numFmtId="41" fontId="12" fillId="0" borderId="0" xfId="17" applyNumberFormat="1" applyFont="1" applyFill="1" applyBorder="1">
      <alignment vertical="center"/>
    </xf>
    <xf numFmtId="41" fontId="12" fillId="0" borderId="0" xfId="17" applyNumberFormat="1" applyFont="1" applyFill="1" applyBorder="1" applyAlignment="1">
      <alignment horizontal="center" vertical="center"/>
    </xf>
    <xf numFmtId="41" fontId="12" fillId="0" borderId="25" xfId="15" applyFont="1" applyFill="1" applyBorder="1">
      <alignment vertical="center"/>
    </xf>
    <xf numFmtId="41" fontId="12" fillId="4" borderId="127" xfId="15" applyFont="1" applyFill="1" applyBorder="1" applyAlignment="1">
      <alignment vertical="center"/>
    </xf>
    <xf numFmtId="41" fontId="12" fillId="3" borderId="16" xfId="15" applyFont="1" applyFill="1" applyBorder="1" applyAlignment="1">
      <alignment vertical="center"/>
    </xf>
    <xf numFmtId="41" fontId="12" fillId="2" borderId="25" xfId="15" applyFont="1" applyFill="1" applyBorder="1">
      <alignment vertical="center"/>
    </xf>
    <xf numFmtId="0" fontId="7" fillId="0" borderId="115" xfId="17" applyFont="1" applyFill="1" applyBorder="1">
      <alignment vertical="center"/>
    </xf>
    <xf numFmtId="41" fontId="7" fillId="0" borderId="0" xfId="15" applyFont="1" applyFill="1" applyBorder="1">
      <alignment vertical="center"/>
    </xf>
    <xf numFmtId="41" fontId="12" fillId="5" borderId="119" xfId="15" applyFont="1" applyFill="1" applyBorder="1">
      <alignment vertical="center"/>
    </xf>
    <xf numFmtId="0" fontId="12" fillId="0" borderId="65" xfId="17" applyFont="1" applyFill="1" applyBorder="1">
      <alignment vertical="center"/>
    </xf>
    <xf numFmtId="0" fontId="7" fillId="0" borderId="2" xfId="17" applyFont="1" applyFill="1" applyBorder="1">
      <alignment vertical="center"/>
    </xf>
    <xf numFmtId="0" fontId="11" fillId="0" borderId="2" xfId="17" applyFont="1" applyFill="1" applyBorder="1">
      <alignment vertical="center"/>
    </xf>
    <xf numFmtId="0" fontId="0" fillId="0" borderId="0" xfId="17" applyFont="1" applyFill="1" applyBorder="1">
      <alignment vertical="center"/>
    </xf>
    <xf numFmtId="0" fontId="10" fillId="0" borderId="1" xfId="17" applyFont="1" applyFill="1" applyBorder="1" applyAlignment="1">
      <alignment vertical="center"/>
    </xf>
    <xf numFmtId="0" fontId="12" fillId="0" borderId="2" xfId="9" applyFont="1" applyFill="1" applyBorder="1" applyAlignment="1">
      <alignment horizontal="center" vertical="center"/>
    </xf>
    <xf numFmtId="41" fontId="12" fillId="0" borderId="34" xfId="11" applyFont="1" applyFill="1" applyBorder="1" applyAlignment="1">
      <alignment horizontal="center" vertical="center"/>
    </xf>
    <xf numFmtId="41" fontId="12" fillId="2" borderId="52" xfId="11" applyFont="1" applyFill="1" applyBorder="1" applyAlignment="1">
      <alignment vertical="center"/>
    </xf>
    <xf numFmtId="41" fontId="12" fillId="3" borderId="52" xfId="11" applyFont="1" applyFill="1" applyBorder="1" applyAlignment="1">
      <alignment vertical="center"/>
    </xf>
    <xf numFmtId="41" fontId="12" fillId="0" borderId="34" xfId="11" applyFont="1" applyFill="1" applyBorder="1" applyAlignment="1">
      <alignment vertical="center"/>
    </xf>
    <xf numFmtId="0" fontId="12" fillId="0" borderId="2" xfId="9" applyFont="1" applyFill="1" applyBorder="1" applyAlignment="1">
      <alignment horizontal="center" vertical="center"/>
    </xf>
    <xf numFmtId="0" fontId="12" fillId="0" borderId="2" xfId="17" applyFont="1" applyFill="1" applyBorder="1" applyAlignment="1">
      <alignment horizontal="center" vertical="center"/>
    </xf>
    <xf numFmtId="41" fontId="12" fillId="0" borderId="53" xfId="11" applyFont="1" applyFill="1" applyBorder="1" applyAlignment="1">
      <alignment horizontal="center" vertical="center"/>
    </xf>
    <xf numFmtId="41" fontId="12" fillId="0" borderId="37" xfId="11" applyFont="1" applyFill="1" applyBorder="1" applyAlignment="1">
      <alignment horizontal="center" vertical="center"/>
    </xf>
    <xf numFmtId="41" fontId="12" fillId="0" borderId="40" xfId="11" applyFont="1" applyFill="1" applyBorder="1" applyAlignment="1">
      <alignment horizontal="center" vertical="center"/>
    </xf>
    <xf numFmtId="41" fontId="12" fillId="11" borderId="37" xfId="11" applyFont="1" applyFill="1" applyBorder="1" applyAlignment="1">
      <alignment horizontal="center" vertical="center"/>
    </xf>
    <xf numFmtId="41" fontId="12" fillId="11" borderId="38" xfId="11" applyFont="1" applyFill="1" applyBorder="1" applyAlignment="1">
      <alignment horizontal="center" vertical="center"/>
    </xf>
    <xf numFmtId="41" fontId="12" fillId="5" borderId="37" xfId="11" applyFont="1" applyFill="1" applyBorder="1" applyAlignment="1">
      <alignment horizontal="center" vertical="center"/>
    </xf>
    <xf numFmtId="41" fontId="12" fillId="5" borderId="40" xfId="11" applyFont="1" applyFill="1" applyBorder="1" applyAlignment="1">
      <alignment horizontal="center" vertical="center"/>
    </xf>
    <xf numFmtId="41" fontId="12" fillId="5" borderId="38" xfId="11" applyFont="1" applyFill="1" applyBorder="1" applyAlignment="1">
      <alignment horizontal="center" vertical="center"/>
    </xf>
    <xf numFmtId="41" fontId="12" fillId="5" borderId="39" xfId="11" applyFont="1" applyFill="1" applyBorder="1" applyAlignment="1">
      <alignment horizontal="center" vertical="center"/>
    </xf>
    <xf numFmtId="41" fontId="12" fillId="16" borderId="53" xfId="11" applyFont="1" applyFill="1" applyBorder="1" applyAlignment="1">
      <alignment horizontal="center" vertical="center"/>
    </xf>
    <xf numFmtId="41" fontId="12" fillId="3" borderId="130" xfId="11" applyFont="1" applyFill="1" applyBorder="1" applyAlignment="1">
      <alignment horizontal="center" vertical="center"/>
    </xf>
    <xf numFmtId="41" fontId="12" fillId="2" borderId="133" xfId="11" applyFont="1" applyFill="1" applyBorder="1" applyAlignment="1">
      <alignment vertical="center"/>
    </xf>
    <xf numFmtId="41" fontId="12" fillId="0" borderId="131" xfId="11" applyFont="1" applyFill="1" applyBorder="1" applyAlignment="1">
      <alignment horizontal="center" vertical="center"/>
    </xf>
    <xf numFmtId="41" fontId="12" fillId="0" borderId="39" xfId="11" applyFont="1" applyFill="1" applyBorder="1" applyAlignment="1">
      <alignment horizontal="center" vertical="center"/>
    </xf>
    <xf numFmtId="41" fontId="12" fillId="0" borderId="130" xfId="11" applyFont="1" applyFill="1" applyBorder="1" applyAlignment="1">
      <alignment horizontal="center" vertical="center"/>
    </xf>
    <xf numFmtId="41" fontId="12" fillId="12" borderId="131" xfId="11" applyFont="1" applyFill="1" applyBorder="1" applyAlignment="1">
      <alignment horizontal="center" vertical="center"/>
    </xf>
    <xf numFmtId="41" fontId="12" fillId="12" borderId="132" xfId="11" applyFont="1" applyFill="1" applyBorder="1" applyAlignment="1">
      <alignment horizontal="center" vertical="center"/>
    </xf>
    <xf numFmtId="41" fontId="12" fillId="0" borderId="34" xfId="11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41" fontId="12" fillId="14" borderId="132" xfId="11" applyFont="1" applyFill="1" applyBorder="1" applyAlignment="1">
      <alignment horizontal="center" vertical="center"/>
    </xf>
    <xf numFmtId="41" fontId="12" fillId="14" borderId="39" xfId="11" applyFont="1" applyFill="1" applyBorder="1" applyAlignment="1">
      <alignment horizontal="center" vertical="center"/>
    </xf>
    <xf numFmtId="41" fontId="12" fillId="3" borderId="38" xfId="11" applyFont="1" applyFill="1" applyBorder="1" applyAlignment="1">
      <alignment horizontal="center" vertical="center"/>
    </xf>
    <xf numFmtId="41" fontId="12" fillId="2" borderId="52" xfId="11" applyFont="1" applyFill="1" applyBorder="1">
      <alignment vertical="center"/>
    </xf>
    <xf numFmtId="41" fontId="12" fillId="2" borderId="127" xfId="11" applyFont="1" applyFill="1" applyBorder="1" applyAlignment="1">
      <alignment vertical="center"/>
    </xf>
    <xf numFmtId="41" fontId="12" fillId="3" borderId="37" xfId="11" applyFont="1" applyFill="1" applyBorder="1" applyAlignment="1">
      <alignment horizontal="center" vertical="center"/>
    </xf>
    <xf numFmtId="41" fontId="12" fillId="4" borderId="0" xfId="11" applyFont="1" applyFill="1" applyBorder="1" applyAlignment="1">
      <alignment vertical="center"/>
    </xf>
    <xf numFmtId="41" fontId="12" fillId="3" borderId="26" xfId="11" applyFont="1" applyFill="1" applyBorder="1" applyAlignment="1">
      <alignment vertical="center"/>
    </xf>
    <xf numFmtId="41" fontId="12" fillId="5" borderId="49" xfId="11" applyFont="1" applyFill="1" applyBorder="1" applyAlignment="1">
      <alignment vertical="center"/>
    </xf>
    <xf numFmtId="41" fontId="12" fillId="2" borderId="49" xfId="11" applyFont="1" applyFill="1" applyBorder="1">
      <alignment vertical="center"/>
    </xf>
    <xf numFmtId="41" fontId="12" fillId="0" borderId="21" xfId="11" applyFont="1" applyFill="1" applyBorder="1">
      <alignment vertical="center"/>
    </xf>
    <xf numFmtId="41" fontId="12" fillId="0" borderId="35" xfId="11" applyFont="1" applyFill="1" applyBorder="1" applyAlignment="1">
      <alignment horizontal="center" vertical="center"/>
    </xf>
    <xf numFmtId="41" fontId="12" fillId="0" borderId="16" xfId="11" applyFont="1" applyFill="1" applyBorder="1">
      <alignment vertical="center"/>
    </xf>
    <xf numFmtId="41" fontId="12" fillId="0" borderId="38" xfId="11" applyFont="1" applyFill="1" applyBorder="1" applyAlignment="1">
      <alignment horizontal="center" vertical="center"/>
    </xf>
    <xf numFmtId="41" fontId="12" fillId="10" borderId="35" xfId="11" applyFont="1" applyFill="1" applyBorder="1" applyAlignment="1">
      <alignment horizontal="center" vertical="center"/>
    </xf>
    <xf numFmtId="41" fontId="12" fillId="17" borderId="53" xfId="11" applyFont="1" applyFill="1" applyBorder="1" applyAlignment="1">
      <alignment horizontal="center" vertical="center"/>
    </xf>
    <xf numFmtId="41" fontId="12" fillId="14" borderId="34" xfId="11" applyFont="1" applyFill="1" applyBorder="1" applyAlignment="1">
      <alignment horizontal="center" vertical="center"/>
    </xf>
    <xf numFmtId="41" fontId="12" fillId="14" borderId="131" xfId="11" applyFont="1" applyFill="1" applyBorder="1" applyAlignment="1">
      <alignment horizontal="center" vertical="center"/>
    </xf>
    <xf numFmtId="41" fontId="12" fillId="14" borderId="130" xfId="11" applyFont="1" applyFill="1" applyBorder="1" applyAlignment="1">
      <alignment horizontal="center" vertical="center"/>
    </xf>
    <xf numFmtId="41" fontId="12" fillId="3" borderId="133" xfId="11" applyFont="1" applyFill="1" applyBorder="1" applyAlignment="1">
      <alignment vertical="center"/>
    </xf>
    <xf numFmtId="41" fontId="12" fillId="4" borderId="120" xfId="11" applyFont="1" applyFill="1" applyBorder="1" applyAlignment="1">
      <alignment vertical="center"/>
    </xf>
    <xf numFmtId="41" fontId="12" fillId="4" borderId="59" xfId="11" applyFont="1" applyFill="1" applyBorder="1" applyAlignment="1">
      <alignment vertical="center"/>
    </xf>
    <xf numFmtId="41" fontId="12" fillId="5" borderId="59" xfId="11" applyFont="1" applyFill="1" applyBorder="1" applyAlignment="1">
      <alignment vertical="center"/>
    </xf>
    <xf numFmtId="41" fontId="12" fillId="5" borderId="120" xfId="11" applyFont="1" applyFill="1" applyBorder="1" applyAlignment="1">
      <alignment vertical="center"/>
    </xf>
    <xf numFmtId="41" fontId="12" fillId="5" borderId="52" xfId="11" applyFont="1" applyFill="1" applyBorder="1" applyAlignment="1">
      <alignment vertical="center"/>
    </xf>
    <xf numFmtId="41" fontId="12" fillId="5" borderId="127" xfId="11" applyFont="1" applyFill="1" applyBorder="1" applyAlignment="1">
      <alignment vertical="center"/>
    </xf>
    <xf numFmtId="41" fontId="12" fillId="16" borderId="134" xfId="11" applyFont="1" applyFill="1" applyBorder="1">
      <alignment vertical="center"/>
    </xf>
    <xf numFmtId="41" fontId="12" fillId="0" borderId="49" xfId="11" applyFont="1" applyFill="1" applyBorder="1">
      <alignment vertical="center"/>
    </xf>
    <xf numFmtId="41" fontId="12" fillId="0" borderId="134" xfId="11" applyFont="1" applyFill="1" applyBorder="1">
      <alignment vertical="center"/>
    </xf>
    <xf numFmtId="41" fontId="12" fillId="0" borderId="30" xfId="11" applyFont="1" applyFill="1" applyBorder="1" applyAlignment="1">
      <alignment horizontal="center" vertical="center"/>
    </xf>
    <xf numFmtId="41" fontId="12" fillId="3" borderId="135" xfId="11" applyFont="1" applyFill="1" applyBorder="1" applyAlignment="1">
      <alignment horizontal="center" vertical="center"/>
    </xf>
    <xf numFmtId="41" fontId="12" fillId="0" borderId="136" xfId="11" applyFont="1" applyFill="1" applyBorder="1">
      <alignment vertical="center"/>
    </xf>
    <xf numFmtId="41" fontId="12" fillId="2" borderId="20" xfId="11" applyFont="1" applyFill="1" applyBorder="1">
      <alignment vertical="center"/>
    </xf>
    <xf numFmtId="0" fontId="12" fillId="0" borderId="68" xfId="9" applyFont="1" applyFill="1" applyBorder="1" applyAlignment="1">
      <alignment horizontal="right" vertical="center"/>
    </xf>
    <xf numFmtId="41" fontId="12" fillId="0" borderId="52" xfId="11" applyFont="1" applyFill="1" applyBorder="1">
      <alignment vertical="center"/>
    </xf>
    <xf numFmtId="41" fontId="12" fillId="5" borderId="20" xfId="11" applyFont="1" applyFill="1" applyBorder="1">
      <alignment vertical="center"/>
    </xf>
    <xf numFmtId="41" fontId="12" fillId="5" borderId="59" xfId="11" applyFont="1" applyFill="1" applyBorder="1">
      <alignment vertical="center"/>
    </xf>
    <xf numFmtId="176" fontId="12" fillId="8" borderId="2" xfId="9" applyNumberFormat="1" applyFont="1" applyFill="1" applyBorder="1">
      <alignment vertical="center"/>
    </xf>
    <xf numFmtId="0" fontId="12" fillId="0" borderId="122" xfId="9" applyFont="1" applyFill="1" applyBorder="1">
      <alignment vertical="center"/>
    </xf>
    <xf numFmtId="41" fontId="12" fillId="3" borderId="20" xfId="11" applyFont="1" applyFill="1" applyBorder="1" applyAlignment="1">
      <alignment vertical="center"/>
    </xf>
    <xf numFmtId="41" fontId="12" fillId="3" borderId="59" xfId="11" applyFont="1" applyFill="1" applyBorder="1" applyAlignment="1">
      <alignment vertical="center"/>
    </xf>
    <xf numFmtId="41" fontId="12" fillId="6" borderId="134" xfId="11" applyFont="1" applyFill="1" applyBorder="1">
      <alignment vertical="center"/>
    </xf>
    <xf numFmtId="41" fontId="12" fillId="2" borderId="134" xfId="11" applyFont="1" applyFill="1" applyBorder="1">
      <alignment vertical="center"/>
    </xf>
    <xf numFmtId="41" fontId="12" fillId="2" borderId="120" xfId="11" applyFont="1" applyFill="1" applyBorder="1">
      <alignment vertical="center"/>
    </xf>
    <xf numFmtId="41" fontId="12" fillId="3" borderId="50" xfId="11" applyFont="1" applyFill="1" applyBorder="1" applyAlignment="1">
      <alignment vertical="center"/>
    </xf>
    <xf numFmtId="41" fontId="12" fillId="10" borderId="134" xfId="11" applyFont="1" applyFill="1" applyBorder="1">
      <alignment vertical="center"/>
    </xf>
    <xf numFmtId="41" fontId="12" fillId="0" borderId="133" xfId="11" applyFont="1" applyFill="1" applyBorder="1">
      <alignment vertical="center"/>
    </xf>
    <xf numFmtId="41" fontId="12" fillId="13" borderId="133" xfId="11" applyFont="1" applyFill="1" applyBorder="1" applyAlignment="1">
      <alignment vertical="center"/>
    </xf>
    <xf numFmtId="41" fontId="12" fillId="13" borderId="51" xfId="11" applyFont="1" applyFill="1" applyBorder="1" applyAlignment="1">
      <alignment vertical="center"/>
    </xf>
    <xf numFmtId="41" fontId="12" fillId="0" borderId="20" xfId="11" applyFont="1" applyFill="1" applyBorder="1" applyAlignment="1">
      <alignment vertical="center"/>
    </xf>
    <xf numFmtId="41" fontId="12" fillId="3" borderId="31" xfId="11" applyFont="1" applyFill="1" applyBorder="1" applyAlignment="1">
      <alignment vertical="center"/>
    </xf>
    <xf numFmtId="41" fontId="12" fillId="6" borderId="16" xfId="11" applyFont="1" applyFill="1" applyBorder="1">
      <alignment vertical="center"/>
    </xf>
    <xf numFmtId="41" fontId="12" fillId="6" borderId="52" xfId="11" applyFont="1" applyFill="1" applyBorder="1">
      <alignment vertical="center"/>
    </xf>
    <xf numFmtId="0" fontId="7" fillId="0" borderId="3" xfId="9" applyFont="1" applyFill="1" applyBorder="1">
      <alignment vertical="center"/>
    </xf>
    <xf numFmtId="41" fontId="12" fillId="2" borderId="59" xfId="11" applyFont="1" applyFill="1" applyBorder="1">
      <alignment vertical="center"/>
    </xf>
    <xf numFmtId="41" fontId="12" fillId="2" borderId="140" xfId="11" applyFont="1" applyFill="1" applyBorder="1" applyAlignment="1">
      <alignment horizontal="center" vertical="center"/>
    </xf>
    <xf numFmtId="41" fontId="12" fillId="15" borderId="35" xfId="11" applyFont="1" applyFill="1" applyBorder="1" applyAlignment="1">
      <alignment horizontal="center" vertical="center"/>
    </xf>
    <xf numFmtId="41" fontId="12" fillId="15" borderId="40" xfId="11" applyFont="1" applyFill="1" applyBorder="1" applyAlignment="1">
      <alignment horizontal="center" vertical="center"/>
    </xf>
    <xf numFmtId="41" fontId="12" fillId="14" borderId="38" xfId="11" applyFont="1" applyFill="1" applyBorder="1" applyAlignment="1">
      <alignment horizontal="center" vertical="center"/>
    </xf>
    <xf numFmtId="41" fontId="12" fillId="14" borderId="40" xfId="11" applyFont="1" applyFill="1" applyBorder="1" applyAlignment="1">
      <alignment horizontal="center" vertical="center"/>
    </xf>
    <xf numFmtId="41" fontId="12" fillId="14" borderId="37" xfId="11" applyFont="1" applyFill="1" applyBorder="1" applyAlignment="1">
      <alignment horizontal="center" vertical="center"/>
    </xf>
    <xf numFmtId="41" fontId="12" fillId="15" borderId="38" xfId="11" applyFont="1" applyFill="1" applyBorder="1" applyAlignment="1">
      <alignment horizontal="center" vertical="center"/>
    </xf>
    <xf numFmtId="41" fontId="12" fillId="15" borderId="37" xfId="11" applyFont="1" applyFill="1" applyBorder="1" applyAlignment="1">
      <alignment horizontal="center" vertical="center"/>
    </xf>
    <xf numFmtId="41" fontId="12" fillId="2" borderId="141" xfId="11" applyFont="1" applyFill="1" applyBorder="1" applyAlignment="1">
      <alignment horizontal="center" vertical="center"/>
    </xf>
    <xf numFmtId="41" fontId="12" fillId="15" borderId="38" xfId="11" applyFont="1" applyFill="1" applyBorder="1" applyAlignment="1">
      <alignment vertical="center"/>
    </xf>
    <xf numFmtId="41" fontId="12" fillId="0" borderId="38" xfId="11" applyFont="1" applyFill="1" applyBorder="1" applyAlignment="1">
      <alignment vertical="center"/>
    </xf>
    <xf numFmtId="41" fontId="12" fillId="14" borderId="38" xfId="11" applyFont="1" applyFill="1" applyBorder="1" applyAlignment="1">
      <alignment vertical="center"/>
    </xf>
    <xf numFmtId="41" fontId="12" fillId="12" borderId="38" xfId="11" applyFont="1" applyFill="1" applyBorder="1" applyAlignment="1">
      <alignment horizontal="center" vertical="center"/>
    </xf>
    <xf numFmtId="41" fontId="12" fillId="12" borderId="38" xfId="11" applyFont="1" applyFill="1" applyBorder="1" applyAlignment="1">
      <alignment vertical="center"/>
    </xf>
    <xf numFmtId="41" fontId="12" fillId="17" borderId="38" xfId="11" applyFont="1" applyFill="1" applyBorder="1" applyAlignment="1">
      <alignment horizontal="center" vertical="center"/>
    </xf>
    <xf numFmtId="41" fontId="12" fillId="17" borderId="38" xfId="11" applyFont="1" applyFill="1" applyBorder="1" applyAlignment="1">
      <alignment vertical="center"/>
    </xf>
    <xf numFmtId="41" fontId="12" fillId="17" borderId="35" xfId="11" applyFont="1" applyFill="1" applyBorder="1" applyAlignment="1">
      <alignment horizontal="center" vertical="center"/>
    </xf>
    <xf numFmtId="41" fontId="12" fillId="2" borderId="50" xfId="11" applyFont="1" applyFill="1" applyBorder="1">
      <alignment vertical="center"/>
    </xf>
    <xf numFmtId="41" fontId="12" fillId="0" borderId="1" xfId="11" applyFont="1" applyFill="1" applyBorder="1">
      <alignment vertical="center"/>
    </xf>
    <xf numFmtId="41" fontId="7" fillId="0" borderId="43" xfId="9" applyNumberFormat="1" applyFont="1" applyFill="1" applyBorder="1">
      <alignment vertical="center"/>
    </xf>
    <xf numFmtId="41" fontId="12" fillId="0" borderId="38" xfId="11" applyFont="1" applyFill="1" applyBorder="1" applyAlignment="1">
      <alignment horizontal="center" vertical="center"/>
    </xf>
    <xf numFmtId="41" fontId="12" fillId="11" borderId="48" xfId="11" applyFont="1" applyFill="1" applyBorder="1" applyAlignment="1">
      <alignment vertical="center"/>
    </xf>
    <xf numFmtId="41" fontId="12" fillId="2" borderId="134" xfId="11" applyFont="1" applyFill="1" applyBorder="1" applyAlignment="1">
      <alignment vertical="center"/>
    </xf>
    <xf numFmtId="41" fontId="12" fillId="2" borderId="133" xfId="11" applyFont="1" applyFill="1" applyBorder="1">
      <alignment vertical="center"/>
    </xf>
    <xf numFmtId="41" fontId="12" fillId="0" borderId="37" xfId="11" applyFont="1" applyFill="1" applyBorder="1" applyAlignment="1">
      <alignment horizontal="center" vertical="center"/>
    </xf>
    <xf numFmtId="41" fontId="12" fillId="5" borderId="72" xfId="11" applyFont="1" applyFill="1" applyBorder="1">
      <alignment vertical="center"/>
    </xf>
    <xf numFmtId="41" fontId="12" fillId="2" borderId="72" xfId="11" applyFont="1" applyFill="1" applyBorder="1">
      <alignment vertical="center"/>
    </xf>
    <xf numFmtId="41" fontId="12" fillId="3" borderId="72" xfId="11" applyFont="1" applyFill="1" applyBorder="1" applyAlignment="1">
      <alignment vertical="center"/>
    </xf>
    <xf numFmtId="41" fontId="12" fillId="0" borderId="53" xfId="11" applyFont="1" applyFill="1" applyBorder="1" applyAlignment="1">
      <alignment vertical="center"/>
    </xf>
    <xf numFmtId="41" fontId="12" fillId="0" borderId="36" xfId="11" applyFont="1" applyFill="1" applyBorder="1" applyAlignment="1">
      <alignment vertical="center"/>
    </xf>
    <xf numFmtId="0" fontId="12" fillId="0" borderId="68" xfId="9" applyFont="1" applyFill="1" applyBorder="1">
      <alignment vertical="center"/>
    </xf>
    <xf numFmtId="41" fontId="12" fillId="3" borderId="143" xfId="11" applyFont="1" applyFill="1" applyBorder="1" applyAlignment="1">
      <alignment vertical="center"/>
    </xf>
    <xf numFmtId="41" fontId="12" fillId="3" borderId="63" xfId="11" applyFont="1" applyFill="1" applyBorder="1" applyAlignment="1">
      <alignment vertical="center"/>
    </xf>
    <xf numFmtId="41" fontId="12" fillId="3" borderId="144" xfId="11" applyFont="1" applyFill="1" applyBorder="1" applyAlignment="1">
      <alignment vertical="center"/>
    </xf>
    <xf numFmtId="41" fontId="12" fillId="14" borderId="34" xfId="11" applyFont="1" applyFill="1" applyBorder="1" applyAlignment="1">
      <alignment vertical="center"/>
    </xf>
    <xf numFmtId="41" fontId="12" fillId="14" borderId="36" xfId="11" applyFont="1" applyFill="1" applyBorder="1" applyAlignment="1">
      <alignment vertical="center"/>
    </xf>
    <xf numFmtId="41" fontId="12" fillId="12" borderId="34" xfId="11" applyFont="1" applyFill="1" applyBorder="1" applyAlignment="1">
      <alignment vertical="center"/>
    </xf>
    <xf numFmtId="176" fontId="12" fillId="12" borderId="2" xfId="9" applyNumberFormat="1" applyFont="1" applyFill="1" applyBorder="1">
      <alignment vertical="center"/>
    </xf>
    <xf numFmtId="41" fontId="12" fillId="17" borderId="39" xfId="11" applyFont="1" applyFill="1" applyBorder="1" applyAlignment="1">
      <alignment horizontal="center" vertical="center"/>
    </xf>
    <xf numFmtId="41" fontId="12" fillId="17" borderId="34" xfId="11" applyFont="1" applyFill="1" applyBorder="1" applyAlignment="1">
      <alignment vertical="center"/>
    </xf>
    <xf numFmtId="41" fontId="12" fillId="3" borderId="52" xfId="15" applyFont="1" applyFill="1" applyBorder="1" applyAlignment="1">
      <alignment vertical="center"/>
    </xf>
    <xf numFmtId="41" fontId="12" fillId="2" borderId="52" xfId="15" applyFont="1" applyFill="1" applyBorder="1" applyAlignment="1">
      <alignment vertical="center"/>
    </xf>
    <xf numFmtId="41" fontId="12" fillId="2" borderId="52" xfId="15" applyFont="1" applyFill="1" applyBorder="1">
      <alignment vertical="center"/>
    </xf>
    <xf numFmtId="41" fontId="12" fillId="4" borderId="59" xfId="15" applyFont="1" applyFill="1" applyBorder="1" applyAlignment="1">
      <alignment vertical="center"/>
    </xf>
    <xf numFmtId="41" fontId="12" fillId="5" borderId="59" xfId="15" applyFont="1" applyFill="1" applyBorder="1" applyAlignment="1">
      <alignment vertical="center"/>
    </xf>
    <xf numFmtId="41" fontId="12" fillId="5" borderId="50" xfId="15" applyFont="1" applyFill="1" applyBorder="1">
      <alignment vertical="center"/>
    </xf>
    <xf numFmtId="41" fontId="12" fillId="4" borderId="52" xfId="15" applyFont="1" applyFill="1" applyBorder="1" applyAlignment="1">
      <alignment vertical="center"/>
    </xf>
    <xf numFmtId="41" fontId="12" fillId="4" borderId="0" xfId="15" applyFont="1" applyFill="1" applyBorder="1" applyAlignment="1">
      <alignment vertical="center"/>
    </xf>
    <xf numFmtId="41" fontId="12" fillId="5" borderId="120" xfId="15" applyFont="1" applyFill="1" applyBorder="1" applyAlignment="1">
      <alignment vertical="center"/>
    </xf>
    <xf numFmtId="41" fontId="12" fillId="5" borderId="52" xfId="15" applyFont="1" applyFill="1" applyBorder="1" applyAlignment="1">
      <alignment vertical="center"/>
    </xf>
    <xf numFmtId="41" fontId="12" fillId="5" borderId="49" xfId="15" applyFont="1" applyFill="1" applyBorder="1" applyAlignment="1">
      <alignment vertical="center"/>
    </xf>
    <xf numFmtId="41" fontId="12" fillId="6" borderId="134" xfId="15" applyFont="1" applyFill="1" applyBorder="1">
      <alignment vertical="center"/>
    </xf>
    <xf numFmtId="41" fontId="12" fillId="2" borderId="49" xfId="15" applyFont="1" applyFill="1" applyBorder="1">
      <alignment vertical="center"/>
    </xf>
    <xf numFmtId="41" fontId="12" fillId="2" borderId="134" xfId="15" applyFont="1" applyFill="1" applyBorder="1">
      <alignment vertical="center"/>
    </xf>
    <xf numFmtId="41" fontId="12" fillId="0" borderId="1" xfId="15" applyFont="1" applyFill="1" applyBorder="1">
      <alignment vertical="center"/>
    </xf>
    <xf numFmtId="41" fontId="7" fillId="0" borderId="43" xfId="17" applyNumberFormat="1" applyFont="1" applyFill="1" applyBorder="1">
      <alignment vertical="center"/>
    </xf>
    <xf numFmtId="41" fontId="12" fillId="3" borderId="135" xfId="15" applyFont="1" applyFill="1" applyBorder="1" applyAlignment="1">
      <alignment horizontal="center" vertical="center"/>
    </xf>
    <xf numFmtId="41" fontId="12" fillId="0" borderId="38" xfId="15" applyFont="1" applyFill="1" applyBorder="1" applyAlignment="1">
      <alignment horizontal="center" vertical="center"/>
    </xf>
    <xf numFmtId="41" fontId="12" fillId="0" borderId="136" xfId="15" applyFont="1" applyFill="1" applyBorder="1" applyAlignment="1">
      <alignment horizontal="center" vertical="center"/>
    </xf>
    <xf numFmtId="41" fontId="12" fillId="3" borderId="133" xfId="15" applyFont="1" applyFill="1" applyBorder="1" applyAlignment="1">
      <alignment vertical="center"/>
    </xf>
    <xf numFmtId="41" fontId="12" fillId="4" borderId="120" xfId="15" applyFont="1" applyFill="1" applyBorder="1" applyAlignment="1">
      <alignment vertical="center"/>
    </xf>
    <xf numFmtId="41" fontId="12" fillId="11" borderId="48" xfId="15" applyFont="1" applyFill="1" applyBorder="1" applyAlignment="1">
      <alignment vertical="center"/>
    </xf>
    <xf numFmtId="41" fontId="12" fillId="2" borderId="134" xfId="15" applyFont="1" applyFill="1" applyBorder="1" applyAlignment="1">
      <alignment vertical="center"/>
    </xf>
    <xf numFmtId="41" fontId="12" fillId="2" borderId="127" xfId="15" applyFont="1" applyFill="1" applyBorder="1" applyAlignment="1">
      <alignment vertical="center"/>
    </xf>
    <xf numFmtId="41" fontId="12" fillId="5" borderId="127" xfId="15" applyFont="1" applyFill="1" applyBorder="1" applyAlignment="1">
      <alignment vertical="center"/>
    </xf>
    <xf numFmtId="41" fontId="12" fillId="2" borderId="133" xfId="15" applyFont="1" applyFill="1" applyBorder="1" applyAlignment="1">
      <alignment vertical="center"/>
    </xf>
    <xf numFmtId="41" fontId="12" fillId="0" borderId="133" xfId="15" applyFont="1" applyFill="1" applyBorder="1" applyAlignment="1">
      <alignment vertical="center"/>
    </xf>
    <xf numFmtId="41" fontId="12" fillId="3" borderId="135" xfId="15" applyFont="1" applyFill="1" applyBorder="1" applyAlignment="1">
      <alignment vertical="center"/>
    </xf>
    <xf numFmtId="41" fontId="12" fillId="0" borderId="38" xfId="15" applyFont="1" applyFill="1" applyBorder="1" applyAlignment="1">
      <alignment vertical="center"/>
    </xf>
    <xf numFmtId="41" fontId="12" fillId="2" borderId="20" xfId="15" applyFont="1" applyFill="1" applyBorder="1">
      <alignment vertical="center"/>
    </xf>
    <xf numFmtId="41" fontId="12" fillId="2" borderId="59" xfId="15" applyFont="1" applyFill="1" applyBorder="1">
      <alignment vertical="center"/>
    </xf>
    <xf numFmtId="41" fontId="12" fillId="0" borderId="37" xfId="15" applyFont="1" applyFill="1" applyBorder="1" applyAlignment="1">
      <alignment horizontal="center" vertical="center"/>
    </xf>
    <xf numFmtId="0" fontId="7" fillId="0" borderId="3" xfId="17" applyFont="1" applyFill="1" applyBorder="1">
      <alignment vertical="center"/>
    </xf>
    <xf numFmtId="41" fontId="12" fillId="2" borderId="18" xfId="15" applyFont="1" applyFill="1" applyBorder="1">
      <alignment vertical="center"/>
    </xf>
    <xf numFmtId="41" fontId="12" fillId="2" borderId="48" xfId="15" applyFont="1" applyFill="1" applyBorder="1">
      <alignment vertical="center"/>
    </xf>
    <xf numFmtId="41" fontId="12" fillId="0" borderId="39" xfId="15" applyFont="1" applyFill="1" applyBorder="1" applyAlignment="1">
      <alignment horizontal="center" vertical="center"/>
    </xf>
    <xf numFmtId="41" fontId="12" fillId="0" borderId="35" xfId="15" applyFont="1" applyFill="1" applyBorder="1" applyAlignment="1">
      <alignment horizontal="center" vertical="center"/>
    </xf>
    <xf numFmtId="41" fontId="12" fillId="0" borderId="40" xfId="15" applyFont="1" applyFill="1" applyBorder="1" applyAlignment="1">
      <alignment horizontal="center" vertical="center"/>
    </xf>
    <xf numFmtId="41" fontId="12" fillId="6" borderId="16" xfId="15" applyFont="1" applyFill="1" applyBorder="1">
      <alignment vertical="center"/>
    </xf>
    <xf numFmtId="41" fontId="12" fillId="6" borderId="52" xfId="15" applyFont="1" applyFill="1" applyBorder="1">
      <alignment vertical="center"/>
    </xf>
    <xf numFmtId="41" fontId="12" fillId="3" borderId="72" xfId="15" applyFont="1" applyFill="1" applyBorder="1" applyAlignment="1">
      <alignment vertical="center"/>
    </xf>
    <xf numFmtId="41" fontId="12" fillId="3" borderId="26" xfId="15" applyFont="1" applyFill="1" applyBorder="1" applyAlignment="1">
      <alignment vertical="center"/>
    </xf>
    <xf numFmtId="41" fontId="12" fillId="3" borderId="31" xfId="15" applyFont="1" applyFill="1" applyBorder="1" applyAlignment="1">
      <alignment vertical="center"/>
    </xf>
    <xf numFmtId="41" fontId="12" fillId="3" borderId="37" xfId="15" applyFont="1" applyFill="1" applyBorder="1" applyAlignment="1">
      <alignment horizontal="center" vertical="center"/>
    </xf>
    <xf numFmtId="41" fontId="12" fillId="2" borderId="72" xfId="15" applyFont="1" applyFill="1" applyBorder="1">
      <alignment vertical="center"/>
    </xf>
    <xf numFmtId="41" fontId="12" fillId="0" borderId="37" xfId="15" applyFont="1" applyFill="1" applyBorder="1" applyAlignment="1">
      <alignment vertical="center"/>
    </xf>
    <xf numFmtId="41" fontId="12" fillId="0" borderId="35" xfId="15" applyFont="1" applyFill="1" applyBorder="1" applyAlignment="1">
      <alignment vertical="center"/>
    </xf>
    <xf numFmtId="41" fontId="12" fillId="0" borderId="40" xfId="15" applyFont="1" applyFill="1" applyBorder="1" applyAlignment="1">
      <alignment vertical="center"/>
    </xf>
    <xf numFmtId="0" fontId="12" fillId="0" borderId="145" xfId="17" applyFont="1" applyFill="1" applyBorder="1" applyAlignment="1">
      <alignment horizontal="right" vertical="center"/>
    </xf>
    <xf numFmtId="41" fontId="12" fillId="0" borderId="39" xfId="15" applyFont="1" applyFill="1" applyBorder="1" applyAlignment="1">
      <alignment vertical="center"/>
    </xf>
    <xf numFmtId="0" fontId="12" fillId="0" borderId="68" xfId="17" applyFont="1" applyFill="1" applyBorder="1">
      <alignment vertical="center"/>
    </xf>
    <xf numFmtId="41" fontId="12" fillId="3" borderId="143" xfId="15" applyFont="1" applyFill="1" applyBorder="1" applyAlignment="1">
      <alignment vertical="center"/>
    </xf>
    <xf numFmtId="41" fontId="12" fillId="3" borderId="63" xfId="15" applyFont="1" applyFill="1" applyBorder="1" applyAlignment="1">
      <alignment vertical="center"/>
    </xf>
    <xf numFmtId="41" fontId="12" fillId="3" borderId="144" xfId="15" applyFont="1" applyFill="1" applyBorder="1" applyAlignment="1">
      <alignment vertical="center"/>
    </xf>
    <xf numFmtId="41" fontId="12" fillId="3" borderId="37" xfId="15" applyFont="1" applyFill="1" applyBorder="1" applyAlignment="1">
      <alignment vertical="center"/>
    </xf>
    <xf numFmtId="0" fontId="12" fillId="8" borderId="2" xfId="18" applyNumberFormat="1" applyFont="1" applyFill="1" applyBorder="1">
      <alignment vertical="center"/>
    </xf>
    <xf numFmtId="0" fontId="12" fillId="0" borderId="122" xfId="17" applyFont="1" applyFill="1" applyBorder="1">
      <alignment vertical="center"/>
    </xf>
    <xf numFmtId="41" fontId="12" fillId="3" borderId="20" xfId="15" applyFont="1" applyFill="1" applyBorder="1" applyAlignment="1">
      <alignment vertical="center"/>
    </xf>
    <xf numFmtId="41" fontId="12" fillId="3" borderId="59" xfId="15" applyFont="1" applyFill="1" applyBorder="1" applyAlignment="1">
      <alignment vertical="center"/>
    </xf>
    <xf numFmtId="41" fontId="12" fillId="2" borderId="26" xfId="15" applyFont="1" applyFill="1" applyBorder="1">
      <alignment vertical="center"/>
    </xf>
    <xf numFmtId="41" fontId="12" fillId="2" borderId="31" xfId="15" applyFont="1" applyFill="1" applyBorder="1">
      <alignment vertical="center"/>
    </xf>
    <xf numFmtId="9" fontId="12" fillId="0" borderId="2" xfId="18" applyFont="1" applyFill="1" applyBorder="1">
      <alignment vertical="center"/>
    </xf>
    <xf numFmtId="41" fontId="12" fillId="0" borderId="2" xfId="17" applyNumberFormat="1" applyFont="1" applyFill="1" applyBorder="1">
      <alignment vertical="center"/>
    </xf>
    <xf numFmtId="41" fontId="12" fillId="0" borderId="133" xfId="11" applyFont="1" applyFill="1" applyBorder="1" applyAlignment="1">
      <alignment vertical="center"/>
    </xf>
    <xf numFmtId="41" fontId="12" fillId="3" borderId="134" xfId="11" applyFont="1" applyFill="1" applyBorder="1" applyAlignment="1">
      <alignment vertical="center"/>
    </xf>
    <xf numFmtId="41" fontId="12" fillId="0" borderId="35" xfId="11" applyFont="1" applyFill="1" applyBorder="1" applyAlignment="1">
      <alignment vertical="center"/>
    </xf>
    <xf numFmtId="41" fontId="12" fillId="0" borderId="40" xfId="11" applyFont="1" applyFill="1" applyBorder="1" applyAlignment="1">
      <alignment vertical="center"/>
    </xf>
    <xf numFmtId="41" fontId="12" fillId="0" borderId="37" xfId="11" applyFont="1" applyFill="1" applyBorder="1" applyAlignment="1">
      <alignment vertical="center"/>
    </xf>
    <xf numFmtId="41" fontId="12" fillId="0" borderId="39" xfId="11" applyFont="1" applyFill="1" applyBorder="1" applyAlignment="1">
      <alignment vertical="center"/>
    </xf>
    <xf numFmtId="41" fontId="12" fillId="2" borderId="48" xfId="11" applyFont="1" applyFill="1" applyBorder="1">
      <alignment vertical="center"/>
    </xf>
    <xf numFmtId="0" fontId="12" fillId="8" borderId="2" xfId="10" applyNumberFormat="1" applyFont="1" applyFill="1" applyBorder="1">
      <alignment vertical="center"/>
    </xf>
    <xf numFmtId="41" fontId="12" fillId="0" borderId="34" xfId="11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41" fontId="12" fillId="5" borderId="10" xfId="11" applyFont="1" applyFill="1" applyBorder="1">
      <alignment vertical="center"/>
    </xf>
    <xf numFmtId="41" fontId="12" fillId="5" borderId="26" xfId="11" applyFont="1" applyFill="1" applyBorder="1">
      <alignment vertical="center"/>
    </xf>
    <xf numFmtId="41" fontId="12" fillId="5" borderId="31" xfId="11" applyFont="1" applyFill="1" applyBorder="1">
      <alignment vertical="center"/>
    </xf>
    <xf numFmtId="41" fontId="12" fillId="13" borderId="49" xfId="11" applyFont="1" applyFill="1" applyBorder="1" applyAlignment="1">
      <alignment vertical="center"/>
    </xf>
    <xf numFmtId="41" fontId="12" fillId="0" borderId="34" xfId="11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41" fontId="12" fillId="0" borderId="38" xfId="11" applyFont="1" applyFill="1" applyBorder="1" applyAlignment="1">
      <alignment horizontal="center" vertical="center"/>
    </xf>
    <xf numFmtId="41" fontId="12" fillId="0" borderId="37" xfId="11" applyFont="1" applyFill="1" applyBorder="1" applyAlignment="1">
      <alignment horizontal="center" vertical="center"/>
    </xf>
    <xf numFmtId="0" fontId="0" fillId="0" borderId="0" xfId="8" applyFont="1">
      <alignment vertical="center"/>
    </xf>
    <xf numFmtId="41" fontId="13" fillId="2" borderId="69" xfId="11" applyFont="1" applyFill="1" applyBorder="1" applyAlignment="1">
      <alignment horizontal="center" vertical="center"/>
    </xf>
    <xf numFmtId="41" fontId="13" fillId="2" borderId="80" xfId="11" applyFont="1" applyFill="1" applyBorder="1" applyAlignment="1">
      <alignment horizontal="center" vertical="center"/>
    </xf>
    <xf numFmtId="41" fontId="13" fillId="2" borderId="70" xfId="11" applyFont="1" applyFill="1" applyBorder="1" applyAlignment="1">
      <alignment horizontal="center" vertical="center"/>
    </xf>
    <xf numFmtId="41" fontId="13" fillId="2" borderId="81" xfId="11" applyFont="1" applyFill="1" applyBorder="1" applyAlignment="1">
      <alignment horizontal="center" vertical="center"/>
    </xf>
    <xf numFmtId="41" fontId="13" fillId="2" borderId="71" xfId="11" applyFont="1" applyFill="1" applyBorder="1" applyAlignment="1">
      <alignment horizontal="center" vertical="center"/>
    </xf>
    <xf numFmtId="41" fontId="13" fillId="2" borderId="82" xfId="11" applyFont="1" applyFill="1" applyBorder="1" applyAlignment="1">
      <alignment horizontal="center" vertical="center"/>
    </xf>
    <xf numFmtId="41" fontId="13" fillId="2" borderId="92" xfId="11" applyFont="1" applyFill="1" applyBorder="1" applyAlignment="1">
      <alignment horizontal="center" vertical="center" wrapText="1"/>
    </xf>
    <xf numFmtId="41" fontId="13" fillId="2" borderId="116" xfId="11" applyFont="1" applyFill="1" applyBorder="1" applyAlignment="1">
      <alignment horizontal="center" vertical="center"/>
    </xf>
    <xf numFmtId="41" fontId="13" fillId="3" borderId="73" xfId="11" applyFont="1" applyFill="1" applyBorder="1" applyAlignment="1">
      <alignment horizontal="center" vertical="center" wrapText="1"/>
    </xf>
    <xf numFmtId="41" fontId="13" fillId="3" borderId="62" xfId="11" applyFont="1" applyFill="1" applyBorder="1" applyAlignment="1">
      <alignment horizontal="center" vertical="center" wrapText="1"/>
    </xf>
    <xf numFmtId="41" fontId="13" fillId="3" borderId="77" xfId="11" applyFont="1" applyFill="1" applyBorder="1" applyAlignment="1">
      <alignment horizontal="center" vertical="center" wrapText="1"/>
    </xf>
    <xf numFmtId="41" fontId="13" fillId="3" borderId="118" xfId="11" applyFont="1" applyFill="1" applyBorder="1" applyAlignment="1">
      <alignment horizontal="center" vertical="center" wrapText="1"/>
    </xf>
    <xf numFmtId="41" fontId="12" fillId="0" borderId="33" xfId="11" applyFont="1" applyFill="1" applyBorder="1" applyAlignment="1">
      <alignment horizontal="center" vertical="center"/>
    </xf>
    <xf numFmtId="41" fontId="12" fillId="0" borderId="34" xfId="11" applyFont="1" applyFill="1" applyBorder="1" applyAlignment="1">
      <alignment horizontal="center" vertical="center"/>
    </xf>
    <xf numFmtId="41" fontId="12" fillId="0" borderId="123" xfId="11" applyFont="1" applyFill="1" applyBorder="1" applyAlignment="1">
      <alignment horizontal="center" vertical="center"/>
    </xf>
    <xf numFmtId="41" fontId="13" fillId="2" borderId="17" xfId="11" applyFont="1" applyFill="1" applyBorder="1" applyAlignment="1">
      <alignment horizontal="center" vertical="center" wrapText="1"/>
    </xf>
    <xf numFmtId="41" fontId="13" fillId="2" borderId="11" xfId="11" applyFont="1" applyFill="1" applyBorder="1" applyAlignment="1">
      <alignment horizontal="center" vertical="center"/>
    </xf>
    <xf numFmtId="41" fontId="13" fillId="4" borderId="17" xfId="11" applyFont="1" applyFill="1" applyBorder="1" applyAlignment="1">
      <alignment horizontal="center" vertical="center" wrapText="1"/>
    </xf>
    <xf numFmtId="41" fontId="13" fillId="4" borderId="11" xfId="11" applyFont="1" applyFill="1" applyBorder="1" applyAlignment="1">
      <alignment horizontal="center" vertical="center"/>
    </xf>
    <xf numFmtId="41" fontId="13" fillId="2" borderId="0" xfId="11" applyFont="1" applyFill="1" applyBorder="1" applyAlignment="1">
      <alignment horizontal="center" vertical="center" wrapText="1"/>
    </xf>
    <xf numFmtId="41" fontId="13" fillId="2" borderId="65" xfId="11" applyFont="1" applyFill="1" applyBorder="1" applyAlignment="1">
      <alignment horizontal="center" vertical="center"/>
    </xf>
    <xf numFmtId="41" fontId="13" fillId="4" borderId="120" xfId="11" applyFont="1" applyFill="1" applyBorder="1" applyAlignment="1">
      <alignment horizontal="center" vertical="center" wrapText="1"/>
    </xf>
    <xf numFmtId="41" fontId="13" fillId="4" borderId="82" xfId="11" applyFont="1" applyFill="1" applyBorder="1" applyAlignment="1">
      <alignment horizontal="center" vertical="center" wrapText="1"/>
    </xf>
    <xf numFmtId="41" fontId="13" fillId="2" borderId="59" xfId="11" applyFont="1" applyFill="1" applyBorder="1" applyAlignment="1">
      <alignment horizontal="center" vertical="center" wrapText="1"/>
    </xf>
    <xf numFmtId="41" fontId="13" fillId="2" borderId="85" xfId="11" applyFont="1" applyFill="1" applyBorder="1" applyAlignment="1">
      <alignment horizontal="center" vertical="center"/>
    </xf>
    <xf numFmtId="0" fontId="12" fillId="0" borderId="42" xfId="9" applyFont="1" applyFill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41" fontId="13" fillId="2" borderId="24" xfId="11" applyFont="1" applyFill="1" applyBorder="1" applyAlignment="1">
      <alignment horizontal="center" vertical="center" wrapText="1"/>
    </xf>
    <xf numFmtId="41" fontId="13" fillId="2" borderId="12" xfId="11" applyFont="1" applyFill="1" applyBorder="1" applyAlignment="1">
      <alignment horizontal="center" vertical="center"/>
    </xf>
    <xf numFmtId="41" fontId="13" fillId="4" borderId="52" xfId="11" applyFont="1" applyFill="1" applyBorder="1" applyAlignment="1">
      <alignment horizontal="center" vertical="center" wrapText="1"/>
    </xf>
    <xf numFmtId="41" fontId="13" fillId="4" borderId="15" xfId="11" applyFont="1" applyFill="1" applyBorder="1" applyAlignment="1">
      <alignment horizontal="center" vertical="center" wrapText="1"/>
    </xf>
    <xf numFmtId="41" fontId="13" fillId="5" borderId="120" xfId="11" applyFont="1" applyFill="1" applyBorder="1" applyAlignment="1">
      <alignment horizontal="center" vertical="center" wrapText="1"/>
    </xf>
    <xf numFmtId="41" fontId="13" fillId="5" borderId="13" xfId="11" applyFont="1" applyFill="1" applyBorder="1" applyAlignment="1">
      <alignment horizontal="center" vertical="center" wrapText="1"/>
    </xf>
    <xf numFmtId="41" fontId="13" fillId="5" borderId="52" xfId="11" applyFont="1" applyFill="1" applyBorder="1" applyAlignment="1">
      <alignment horizontal="center" vertical="center" wrapText="1"/>
    </xf>
    <xf numFmtId="41" fontId="13" fillId="5" borderId="87" xfId="11" applyFont="1" applyFill="1" applyBorder="1" applyAlignment="1">
      <alignment horizontal="center" vertical="center"/>
    </xf>
    <xf numFmtId="0" fontId="3" fillId="0" borderId="121" xfId="9" applyFont="1" applyFill="1" applyBorder="1" applyAlignment="1">
      <alignment horizontal="center" vertical="center"/>
    </xf>
    <xf numFmtId="0" fontId="3" fillId="0" borderId="122" xfId="9" applyFont="1" applyFill="1" applyBorder="1" applyAlignment="1">
      <alignment horizontal="center" vertical="center"/>
    </xf>
    <xf numFmtId="0" fontId="3" fillId="0" borderId="6" xfId="9" applyFont="1" applyFill="1" applyBorder="1" applyAlignment="1">
      <alignment horizontal="center" vertical="center"/>
    </xf>
    <xf numFmtId="41" fontId="13" fillId="2" borderId="52" xfId="11" applyFont="1" applyFill="1" applyBorder="1" applyAlignment="1">
      <alignment horizontal="center" vertical="center" wrapText="1"/>
    </xf>
    <xf numFmtId="41" fontId="13" fillId="2" borderId="15" xfId="11" applyFont="1" applyFill="1" applyBorder="1" applyAlignment="1">
      <alignment horizontal="center" vertical="center"/>
    </xf>
    <xf numFmtId="41" fontId="13" fillId="4" borderId="11" xfId="11" applyFont="1" applyFill="1" applyBorder="1" applyAlignment="1">
      <alignment horizontal="center" vertical="center" wrapText="1"/>
    </xf>
    <xf numFmtId="41" fontId="13" fillId="5" borderId="82" xfId="11" applyFont="1" applyFill="1" applyBorder="1" applyAlignment="1">
      <alignment horizontal="center" vertical="center" wrapText="1"/>
    </xf>
    <xf numFmtId="41" fontId="13" fillId="5" borderId="1" xfId="11" applyFont="1" applyFill="1" applyBorder="1" applyAlignment="1">
      <alignment horizontal="center" vertical="center" wrapText="1"/>
    </xf>
    <xf numFmtId="41" fontId="13" fillId="5" borderId="1" xfId="11" applyFont="1" applyFill="1" applyBorder="1" applyAlignment="1">
      <alignment horizontal="center" vertical="center"/>
    </xf>
    <xf numFmtId="41" fontId="13" fillId="2" borderId="79" xfId="11" applyFont="1" applyFill="1" applyBorder="1" applyAlignment="1">
      <alignment horizontal="center" vertical="center"/>
    </xf>
    <xf numFmtId="41" fontId="13" fillId="2" borderId="89" xfId="11" applyFont="1" applyFill="1" applyBorder="1" applyAlignment="1">
      <alignment horizontal="center" vertical="center"/>
    </xf>
    <xf numFmtId="41" fontId="13" fillId="5" borderId="77" xfId="11" applyFont="1" applyFill="1" applyBorder="1" applyAlignment="1">
      <alignment horizontal="center" vertical="center" wrapText="1"/>
    </xf>
    <xf numFmtId="41" fontId="13" fillId="5" borderId="86" xfId="11" applyFont="1" applyFill="1" applyBorder="1" applyAlignment="1">
      <alignment horizontal="center" vertical="center" wrapText="1"/>
    </xf>
    <xf numFmtId="41" fontId="13" fillId="2" borderId="46" xfId="11" applyFont="1" applyFill="1" applyBorder="1" applyAlignment="1">
      <alignment horizontal="center" vertical="center" wrapText="1"/>
    </xf>
    <xf numFmtId="41" fontId="13" fillId="2" borderId="15" xfId="11" applyFont="1" applyFill="1" applyBorder="1" applyAlignment="1">
      <alignment horizontal="center" vertical="center" wrapText="1"/>
    </xf>
    <xf numFmtId="41" fontId="13" fillId="4" borderId="9" xfId="11" applyFont="1" applyFill="1" applyBorder="1" applyAlignment="1">
      <alignment horizontal="center" vertical="center" wrapText="1"/>
    </xf>
    <xf numFmtId="41" fontId="13" fillId="4" borderId="13" xfId="11" applyFont="1" applyFill="1" applyBorder="1" applyAlignment="1">
      <alignment horizontal="center" vertical="center" wrapText="1"/>
    </xf>
    <xf numFmtId="41" fontId="13" fillId="5" borderId="49" xfId="11" applyFont="1" applyFill="1" applyBorder="1" applyAlignment="1">
      <alignment horizontal="center" vertical="center" wrapText="1"/>
    </xf>
    <xf numFmtId="41" fontId="13" fillId="5" borderId="86" xfId="11" applyFont="1" applyFill="1" applyBorder="1" applyAlignment="1">
      <alignment horizontal="center" vertical="center"/>
    </xf>
    <xf numFmtId="41" fontId="13" fillId="6" borderId="73" xfId="11" applyFont="1" applyFill="1" applyBorder="1" applyAlignment="1">
      <alignment horizontal="center" vertical="center"/>
    </xf>
    <xf numFmtId="41" fontId="13" fillId="6" borderId="88" xfId="11" applyFont="1" applyFill="1" applyBorder="1" applyAlignment="1">
      <alignment horizontal="center" vertical="center"/>
    </xf>
    <xf numFmtId="41" fontId="13" fillId="4" borderId="20" xfId="11" applyFont="1" applyFill="1" applyBorder="1" applyAlignment="1">
      <alignment horizontal="center" vertical="center" wrapText="1"/>
    </xf>
    <xf numFmtId="41" fontId="13" fillId="4" borderId="14" xfId="11" applyFont="1" applyFill="1" applyBorder="1" applyAlignment="1">
      <alignment horizontal="center" vertical="center"/>
    </xf>
    <xf numFmtId="0" fontId="3" fillId="0" borderId="66" xfId="9" applyFont="1" applyFill="1" applyBorder="1" applyAlignment="1">
      <alignment horizontal="center" vertical="center"/>
    </xf>
    <xf numFmtId="0" fontId="3" fillId="0" borderId="68" xfId="9" applyFont="1" applyFill="1" applyBorder="1" applyAlignment="1">
      <alignment horizontal="center" vertical="center"/>
    </xf>
    <xf numFmtId="0" fontId="3" fillId="0" borderId="67" xfId="9" applyFont="1" applyFill="1" applyBorder="1" applyAlignment="1">
      <alignment horizontal="center" vertical="center"/>
    </xf>
    <xf numFmtId="0" fontId="3" fillId="0" borderId="3" xfId="9" applyFont="1" applyFill="1" applyBorder="1" applyAlignment="1">
      <alignment horizontal="center" vertical="center"/>
    </xf>
    <xf numFmtId="41" fontId="13" fillId="5" borderId="76" xfId="11" applyFont="1" applyFill="1" applyBorder="1" applyAlignment="1">
      <alignment horizontal="center" vertical="center" wrapText="1"/>
    </xf>
    <xf numFmtId="41" fontId="13" fillId="5" borderId="85" xfId="11" applyFont="1" applyFill="1" applyBorder="1" applyAlignment="1">
      <alignment horizontal="center" vertical="center" wrapText="1"/>
    </xf>
    <xf numFmtId="41" fontId="13" fillId="2" borderId="71" xfId="11" applyFont="1" applyFill="1" applyBorder="1" applyAlignment="1">
      <alignment horizontal="center" vertical="center" wrapText="1"/>
    </xf>
    <xf numFmtId="41" fontId="13" fillId="2" borderId="82" xfId="11" applyFont="1" applyFill="1" applyBorder="1" applyAlignment="1">
      <alignment horizontal="center" vertical="center" wrapText="1"/>
    </xf>
    <xf numFmtId="41" fontId="13" fillId="2" borderId="77" xfId="11" applyFont="1" applyFill="1" applyBorder="1" applyAlignment="1">
      <alignment horizontal="center" vertical="center" wrapText="1"/>
    </xf>
    <xf numFmtId="41" fontId="13" fillId="2" borderId="86" xfId="11" applyFont="1" applyFill="1" applyBorder="1" applyAlignment="1">
      <alignment horizontal="center" vertical="center"/>
    </xf>
    <xf numFmtId="41" fontId="13" fillId="2" borderId="73" xfId="11" applyFont="1" applyFill="1" applyBorder="1" applyAlignment="1">
      <alignment horizontal="center" vertical="center" wrapText="1"/>
    </xf>
    <xf numFmtId="41" fontId="13" fillId="2" borderId="88" xfId="11" applyFont="1" applyFill="1" applyBorder="1" applyAlignment="1">
      <alignment horizontal="center" vertical="center" wrapText="1"/>
    </xf>
    <xf numFmtId="41" fontId="13" fillId="2" borderId="86" xfId="11" applyFont="1" applyFill="1" applyBorder="1" applyAlignment="1">
      <alignment horizontal="center" vertical="center" wrapText="1"/>
    </xf>
    <xf numFmtId="41" fontId="13" fillId="2" borderId="120" xfId="11" applyFont="1" applyFill="1" applyBorder="1" applyAlignment="1">
      <alignment horizontal="center" vertical="center" wrapText="1"/>
    </xf>
    <xf numFmtId="41" fontId="13" fillId="4" borderId="71" xfId="11" applyFont="1" applyFill="1" applyBorder="1" applyAlignment="1">
      <alignment horizontal="center" vertical="center" wrapText="1"/>
    </xf>
    <xf numFmtId="41" fontId="13" fillId="2" borderId="73" xfId="11" applyFont="1" applyFill="1" applyBorder="1" applyAlignment="1">
      <alignment horizontal="center" vertical="center"/>
    </xf>
    <xf numFmtId="41" fontId="13" fillId="2" borderId="62" xfId="11" applyFont="1" applyFill="1" applyBorder="1" applyAlignment="1">
      <alignment horizontal="center" vertical="center"/>
    </xf>
    <xf numFmtId="41" fontId="13" fillId="2" borderId="78" xfId="11" applyFont="1" applyFill="1" applyBorder="1" applyAlignment="1">
      <alignment horizontal="center" vertical="center"/>
    </xf>
    <xf numFmtId="41" fontId="13" fillId="2" borderId="87" xfId="11" applyFont="1" applyFill="1" applyBorder="1" applyAlignment="1">
      <alignment horizontal="center" vertical="center"/>
    </xf>
    <xf numFmtId="41" fontId="13" fillId="2" borderId="88" xfId="11" applyFont="1" applyFill="1" applyBorder="1" applyAlignment="1">
      <alignment horizontal="center" vertical="center"/>
    </xf>
    <xf numFmtId="41" fontId="13" fillId="5" borderId="71" xfId="11" applyFont="1" applyFill="1" applyBorder="1" applyAlignment="1">
      <alignment horizontal="center" vertical="center" wrapText="1"/>
    </xf>
    <xf numFmtId="41" fontId="13" fillId="2" borderId="9" xfId="11" applyFont="1" applyFill="1" applyBorder="1" applyAlignment="1">
      <alignment horizontal="center" vertical="center" wrapText="1"/>
    </xf>
    <xf numFmtId="41" fontId="13" fillId="2" borderId="13" xfId="11" applyFont="1" applyFill="1" applyBorder="1" applyAlignment="1">
      <alignment horizontal="center" vertical="center" wrapText="1"/>
    </xf>
    <xf numFmtId="41" fontId="13" fillId="5" borderId="9" xfId="11" applyFont="1" applyFill="1" applyBorder="1" applyAlignment="1">
      <alignment horizontal="center" vertical="center" wrapText="1"/>
    </xf>
    <xf numFmtId="41" fontId="13" fillId="2" borderId="100" xfId="11" applyFont="1" applyFill="1" applyBorder="1" applyAlignment="1">
      <alignment horizontal="center" vertical="center"/>
    </xf>
    <xf numFmtId="41" fontId="13" fillId="2" borderId="102" xfId="11" applyFont="1" applyFill="1" applyBorder="1" applyAlignment="1">
      <alignment horizontal="center" vertical="center"/>
    </xf>
    <xf numFmtId="41" fontId="13" fillId="2" borderId="101" xfId="11" applyFont="1" applyFill="1" applyBorder="1" applyAlignment="1">
      <alignment horizontal="center" vertical="center"/>
    </xf>
    <xf numFmtId="41" fontId="13" fillId="2" borderId="103" xfId="11" applyFont="1" applyFill="1" applyBorder="1" applyAlignment="1">
      <alignment horizontal="center" vertical="center"/>
    </xf>
    <xf numFmtId="41" fontId="13" fillId="2" borderId="76" xfId="11" applyFont="1" applyFill="1" applyBorder="1" applyAlignment="1">
      <alignment horizontal="center" vertical="center" wrapText="1"/>
    </xf>
    <xf numFmtId="41" fontId="13" fillId="2" borderId="85" xfId="11" applyFont="1" applyFill="1" applyBorder="1" applyAlignment="1">
      <alignment horizontal="center" vertical="center" wrapText="1"/>
    </xf>
    <xf numFmtId="41" fontId="13" fillId="3" borderId="74" xfId="11" applyFont="1" applyFill="1" applyBorder="1" applyAlignment="1">
      <alignment horizontal="center" vertical="center" wrapText="1"/>
    </xf>
    <xf numFmtId="41" fontId="13" fillId="3" borderId="84" xfId="11" applyFont="1" applyFill="1" applyBorder="1" applyAlignment="1">
      <alignment horizontal="center" vertical="center" wrapText="1"/>
    </xf>
    <xf numFmtId="41" fontId="13" fillId="3" borderId="88" xfId="11" applyFont="1" applyFill="1" applyBorder="1" applyAlignment="1">
      <alignment horizontal="center" vertical="center" wrapText="1"/>
    </xf>
    <xf numFmtId="41" fontId="13" fillId="2" borderId="54" xfId="11" applyFont="1" applyFill="1" applyBorder="1" applyAlignment="1">
      <alignment horizontal="center" vertical="center"/>
    </xf>
    <xf numFmtId="41" fontId="13" fillId="2" borderId="109" xfId="11" applyFont="1" applyFill="1" applyBorder="1" applyAlignment="1">
      <alignment horizontal="center" vertical="center"/>
    </xf>
    <xf numFmtId="41" fontId="13" fillId="3" borderId="108" xfId="11" applyFont="1" applyFill="1" applyBorder="1" applyAlignment="1">
      <alignment horizontal="center" vertical="center" wrapText="1"/>
    </xf>
    <xf numFmtId="41" fontId="13" fillId="3" borderId="99" xfId="11" applyFont="1" applyFill="1" applyBorder="1" applyAlignment="1">
      <alignment horizontal="center" vertical="center" wrapText="1"/>
    </xf>
    <xf numFmtId="41" fontId="13" fillId="3" borderId="55" xfId="11" applyFont="1" applyFill="1" applyBorder="1" applyAlignment="1">
      <alignment horizontal="center" vertical="center" wrapText="1"/>
    </xf>
    <xf numFmtId="41" fontId="13" fillId="3" borderId="86" xfId="11" applyFont="1" applyFill="1" applyBorder="1" applyAlignment="1">
      <alignment horizontal="center" vertical="center" wrapText="1"/>
    </xf>
    <xf numFmtId="41" fontId="13" fillId="2" borderId="78" xfId="11" applyFont="1" applyFill="1" applyBorder="1" applyAlignment="1">
      <alignment horizontal="center" vertical="center" wrapText="1"/>
    </xf>
    <xf numFmtId="41" fontId="13" fillId="2" borderId="87" xfId="11" applyFont="1" applyFill="1" applyBorder="1" applyAlignment="1">
      <alignment horizontal="center" vertical="center" wrapText="1"/>
    </xf>
    <xf numFmtId="0" fontId="3" fillId="0" borderId="4" xfId="9" applyFont="1" applyFill="1" applyBorder="1" applyAlignment="1">
      <alignment horizontal="center" vertical="center"/>
    </xf>
    <xf numFmtId="0" fontId="3" fillId="0" borderId="5" xfId="9" applyFont="1" applyFill="1" applyBorder="1" applyAlignment="1">
      <alignment horizontal="center" vertical="center"/>
    </xf>
    <xf numFmtId="41" fontId="13" fillId="2" borderId="112" xfId="11" applyFont="1" applyFill="1" applyBorder="1" applyAlignment="1">
      <alignment horizontal="center" vertical="center"/>
    </xf>
    <xf numFmtId="41" fontId="13" fillId="2" borderId="113" xfId="11" applyFont="1" applyFill="1" applyBorder="1" applyAlignment="1">
      <alignment horizontal="center" vertical="center"/>
    </xf>
    <xf numFmtId="41" fontId="13" fillId="2" borderId="61" xfId="11" applyFont="1" applyFill="1" applyBorder="1" applyAlignment="1">
      <alignment horizontal="center" vertical="center" wrapText="1"/>
    </xf>
    <xf numFmtId="41" fontId="13" fillId="2" borderId="62" xfId="11" applyFont="1" applyFill="1" applyBorder="1" applyAlignment="1">
      <alignment horizontal="center" vertical="center" wrapText="1"/>
    </xf>
    <xf numFmtId="41" fontId="12" fillId="0" borderId="36" xfId="11" applyFont="1" applyFill="1" applyBorder="1" applyAlignment="1">
      <alignment horizontal="center" vertical="center"/>
    </xf>
    <xf numFmtId="41" fontId="13" fillId="2" borderId="8" xfId="11" applyFont="1" applyFill="1" applyBorder="1" applyAlignment="1">
      <alignment horizontal="center" vertical="center" wrapText="1"/>
    </xf>
    <xf numFmtId="41" fontId="13" fillId="2" borderId="7" xfId="11" applyFont="1" applyFill="1" applyBorder="1" applyAlignment="1">
      <alignment horizontal="center" vertical="center" wrapText="1"/>
    </xf>
    <xf numFmtId="41" fontId="13" fillId="5" borderId="78" xfId="11" applyFont="1" applyFill="1" applyBorder="1" applyAlignment="1">
      <alignment horizontal="center" vertical="center" wrapText="1"/>
    </xf>
    <xf numFmtId="41" fontId="13" fillId="4" borderId="7" xfId="11" applyFont="1" applyFill="1" applyBorder="1" applyAlignment="1">
      <alignment horizontal="center" vertical="center" wrapText="1"/>
    </xf>
    <xf numFmtId="41" fontId="13" fillId="2" borderId="72" xfId="11" applyFont="1" applyFill="1" applyBorder="1" applyAlignment="1">
      <alignment horizontal="center" vertical="center" wrapText="1"/>
    </xf>
    <xf numFmtId="41" fontId="13" fillId="2" borderId="83" xfId="11" applyFont="1" applyFill="1" applyBorder="1" applyAlignment="1">
      <alignment horizontal="center" vertical="center"/>
    </xf>
    <xf numFmtId="41" fontId="13" fillId="4" borderId="10" xfId="11" applyFont="1" applyFill="1" applyBorder="1" applyAlignment="1">
      <alignment horizontal="center" vertical="center" wrapText="1"/>
    </xf>
    <xf numFmtId="41" fontId="13" fillId="2" borderId="64" xfId="11" applyFont="1" applyFill="1" applyBorder="1" applyAlignment="1">
      <alignment horizontal="center" vertical="center"/>
    </xf>
    <xf numFmtId="41" fontId="13" fillId="2" borderId="114" xfId="11" applyFont="1" applyFill="1" applyBorder="1" applyAlignment="1">
      <alignment horizontal="center" vertical="center"/>
    </xf>
    <xf numFmtId="41" fontId="13" fillId="2" borderId="75" xfId="11" applyFont="1" applyFill="1" applyBorder="1" applyAlignment="1">
      <alignment horizontal="center" vertical="center" wrapText="1"/>
    </xf>
    <xf numFmtId="41" fontId="13" fillId="11" borderId="120" xfId="11" applyFont="1" applyFill="1" applyBorder="1" applyAlignment="1">
      <alignment horizontal="center" vertical="center" wrapText="1"/>
    </xf>
    <xf numFmtId="41" fontId="13" fillId="11" borderId="82" xfId="11" applyFont="1" applyFill="1" applyBorder="1" applyAlignment="1">
      <alignment horizontal="center" vertical="center" wrapText="1"/>
    </xf>
    <xf numFmtId="41" fontId="13" fillId="10" borderId="73" xfId="11" applyFont="1" applyFill="1" applyBorder="1" applyAlignment="1">
      <alignment horizontal="center" vertical="center"/>
    </xf>
    <xf numFmtId="41" fontId="13" fillId="10" borderId="88" xfId="11" applyFont="1" applyFill="1" applyBorder="1" applyAlignment="1">
      <alignment horizontal="center" vertical="center"/>
    </xf>
    <xf numFmtId="41" fontId="13" fillId="11" borderId="52" xfId="11" applyFont="1" applyFill="1" applyBorder="1" applyAlignment="1">
      <alignment horizontal="center" vertical="center" wrapText="1"/>
    </xf>
    <xf numFmtId="41" fontId="13" fillId="11" borderId="15" xfId="11" applyFont="1" applyFill="1" applyBorder="1" applyAlignment="1">
      <alignment horizontal="center" vertical="center" wrapText="1"/>
    </xf>
    <xf numFmtId="41" fontId="13" fillId="11" borderId="17" xfId="11" applyFont="1" applyFill="1" applyBorder="1" applyAlignment="1">
      <alignment horizontal="center" vertical="center" wrapText="1"/>
    </xf>
    <xf numFmtId="41" fontId="13" fillId="11" borderId="11" xfId="11" applyFont="1" applyFill="1" applyBorder="1" applyAlignment="1">
      <alignment horizontal="center" vertical="center" wrapText="1"/>
    </xf>
    <xf numFmtId="41" fontId="13" fillId="11" borderId="20" xfId="11" applyFont="1" applyFill="1" applyBorder="1" applyAlignment="1">
      <alignment horizontal="center" vertical="center" wrapText="1"/>
    </xf>
    <xf numFmtId="41" fontId="13" fillId="11" borderId="14" xfId="11" applyFont="1" applyFill="1" applyBorder="1" applyAlignment="1">
      <alignment horizontal="center" vertical="center"/>
    </xf>
    <xf numFmtId="41" fontId="13" fillId="11" borderId="11" xfId="11" applyFont="1" applyFill="1" applyBorder="1" applyAlignment="1">
      <alignment horizontal="center" vertical="center"/>
    </xf>
    <xf numFmtId="41" fontId="12" fillId="0" borderId="135" xfId="11" applyFont="1" applyFill="1" applyBorder="1" applyAlignment="1">
      <alignment horizontal="center" vertical="center"/>
    </xf>
    <xf numFmtId="41" fontId="12" fillId="0" borderId="38" xfId="11" applyFont="1" applyFill="1" applyBorder="1" applyAlignment="1">
      <alignment horizontal="center" vertical="center"/>
    </xf>
    <xf numFmtId="0" fontId="12" fillId="0" borderId="44" xfId="9" applyFont="1" applyFill="1" applyBorder="1" applyAlignment="1">
      <alignment horizontal="center" vertical="center"/>
    </xf>
    <xf numFmtId="0" fontId="12" fillId="0" borderId="124" xfId="9" applyFont="1" applyFill="1" applyBorder="1" applyAlignment="1">
      <alignment horizontal="center" vertical="center"/>
    </xf>
    <xf numFmtId="41" fontId="13" fillId="2" borderId="125" xfId="11" applyFont="1" applyFill="1" applyBorder="1" applyAlignment="1">
      <alignment horizontal="center" vertical="center"/>
    </xf>
    <xf numFmtId="41" fontId="13" fillId="2" borderId="126" xfId="11" applyFont="1" applyFill="1" applyBorder="1" applyAlignment="1">
      <alignment horizontal="center" vertical="center"/>
    </xf>
    <xf numFmtId="41" fontId="13" fillId="6" borderId="78" xfId="11" applyFont="1" applyFill="1" applyBorder="1" applyAlignment="1">
      <alignment horizontal="center" vertical="center"/>
    </xf>
    <xf numFmtId="41" fontId="13" fillId="6" borderId="87" xfId="11" applyFont="1" applyFill="1" applyBorder="1" applyAlignment="1">
      <alignment horizontal="center" vertical="center"/>
    </xf>
    <xf numFmtId="41" fontId="13" fillId="3" borderId="76" xfId="11" applyFont="1" applyFill="1" applyBorder="1" applyAlignment="1">
      <alignment horizontal="center" vertical="center" wrapText="1"/>
    </xf>
    <xf numFmtId="41" fontId="13" fillId="3" borderId="85" xfId="11" applyFont="1" applyFill="1" applyBorder="1" applyAlignment="1">
      <alignment horizontal="center" vertical="center" wrapText="1"/>
    </xf>
    <xf numFmtId="41" fontId="13" fillId="5" borderId="85" xfId="11" applyFont="1" applyFill="1" applyBorder="1" applyAlignment="1">
      <alignment horizontal="center" vertical="center"/>
    </xf>
    <xf numFmtId="41" fontId="13" fillId="2" borderId="47" xfId="11" applyFont="1" applyFill="1" applyBorder="1" applyAlignment="1">
      <alignment horizontal="center" vertical="center" wrapText="1"/>
    </xf>
    <xf numFmtId="41" fontId="13" fillId="2" borderId="129" xfId="11" applyFont="1" applyFill="1" applyBorder="1" applyAlignment="1">
      <alignment horizontal="center" vertical="center"/>
    </xf>
    <xf numFmtId="41" fontId="13" fillId="3" borderId="139" xfId="11" applyFont="1" applyFill="1" applyBorder="1" applyAlignment="1">
      <alignment horizontal="center" vertical="center" wrapText="1"/>
    </xf>
    <xf numFmtId="41" fontId="12" fillId="0" borderId="42" xfId="2" applyFont="1" applyFill="1" applyBorder="1" applyAlignment="1">
      <alignment horizontal="center" vertical="center"/>
    </xf>
    <xf numFmtId="41" fontId="12" fillId="0" borderId="2" xfId="2" applyFont="1" applyFill="1" applyBorder="1" applyAlignment="1">
      <alignment horizontal="center" vertical="center"/>
    </xf>
    <xf numFmtId="41" fontId="13" fillId="3" borderId="75" xfId="11" applyFont="1" applyFill="1" applyBorder="1" applyAlignment="1">
      <alignment horizontal="center" vertical="center" wrapText="1"/>
    </xf>
    <xf numFmtId="41" fontId="13" fillId="3" borderId="65" xfId="11" applyFont="1" applyFill="1" applyBorder="1" applyAlignment="1">
      <alignment horizontal="center" vertical="center" wrapText="1"/>
    </xf>
    <xf numFmtId="41" fontId="13" fillId="3" borderId="146" xfId="11" applyFont="1" applyFill="1" applyBorder="1" applyAlignment="1">
      <alignment horizontal="center" vertical="center" wrapText="1"/>
    </xf>
    <xf numFmtId="41" fontId="13" fillId="2" borderId="134" xfId="11" applyFont="1" applyFill="1" applyBorder="1" applyAlignment="1">
      <alignment horizontal="center" vertical="center" wrapText="1"/>
    </xf>
    <xf numFmtId="41" fontId="13" fillId="5" borderId="0" xfId="11" applyFont="1" applyFill="1" applyBorder="1" applyAlignment="1">
      <alignment horizontal="center" vertical="center" wrapText="1"/>
    </xf>
    <xf numFmtId="41" fontId="13" fillId="5" borderId="0" xfId="11" applyFont="1" applyFill="1" applyBorder="1" applyAlignment="1">
      <alignment horizontal="center" vertical="center"/>
    </xf>
    <xf numFmtId="41" fontId="12" fillId="0" borderId="2" xfId="11" applyFont="1" applyFill="1" applyBorder="1" applyAlignment="1">
      <alignment horizontal="center" vertical="center"/>
    </xf>
    <xf numFmtId="41" fontId="13" fillId="5" borderId="55" xfId="11" applyFont="1" applyFill="1" applyBorder="1" applyAlignment="1">
      <alignment horizontal="center" vertical="center" wrapText="1"/>
    </xf>
    <xf numFmtId="41" fontId="13" fillId="5" borderId="118" xfId="11" applyFont="1" applyFill="1" applyBorder="1" applyAlignment="1">
      <alignment horizontal="center" vertical="center"/>
    </xf>
    <xf numFmtId="41" fontId="13" fillId="2" borderId="125" xfId="15" applyFont="1" applyFill="1" applyBorder="1" applyAlignment="1">
      <alignment horizontal="center" vertical="center"/>
    </xf>
    <xf numFmtId="41" fontId="13" fillId="2" borderId="126" xfId="15" applyFont="1" applyFill="1" applyBorder="1" applyAlignment="1">
      <alignment horizontal="center" vertical="center"/>
    </xf>
    <xf numFmtId="41" fontId="12" fillId="0" borderId="33" xfId="15" applyFont="1" applyFill="1" applyBorder="1" applyAlignment="1">
      <alignment horizontal="center" vertical="center"/>
    </xf>
    <xf numFmtId="41" fontId="12" fillId="0" borderId="34" xfId="15" applyFont="1" applyFill="1" applyBorder="1" applyAlignment="1">
      <alignment horizontal="center" vertical="center"/>
    </xf>
    <xf numFmtId="0" fontId="12" fillId="0" borderId="42" xfId="17" applyFont="1" applyFill="1" applyBorder="1" applyAlignment="1">
      <alignment horizontal="center" vertical="center"/>
    </xf>
    <xf numFmtId="0" fontId="12" fillId="0" borderId="2" xfId="17" applyFont="1" applyFill="1" applyBorder="1" applyAlignment="1">
      <alignment horizontal="center" vertical="center"/>
    </xf>
    <xf numFmtId="41" fontId="13" fillId="6" borderId="78" xfId="15" applyFont="1" applyFill="1" applyBorder="1" applyAlignment="1">
      <alignment horizontal="center" vertical="center"/>
    </xf>
    <xf numFmtId="41" fontId="13" fillId="6" borderId="87" xfId="15" applyFont="1" applyFill="1" applyBorder="1" applyAlignment="1">
      <alignment horizontal="center" vertical="center"/>
    </xf>
    <xf numFmtId="41" fontId="13" fillId="2" borderId="76" xfId="15" applyFont="1" applyFill="1" applyBorder="1" applyAlignment="1">
      <alignment horizontal="center" vertical="center" wrapText="1"/>
    </xf>
    <xf numFmtId="41" fontId="13" fillId="2" borderId="85" xfId="15" applyFont="1" applyFill="1" applyBorder="1" applyAlignment="1">
      <alignment horizontal="center" vertical="center" wrapText="1"/>
    </xf>
    <xf numFmtId="41" fontId="13" fillId="2" borderId="73" xfId="15" applyFont="1" applyFill="1" applyBorder="1" applyAlignment="1">
      <alignment horizontal="center" vertical="center" wrapText="1"/>
    </xf>
    <xf numFmtId="41" fontId="13" fillId="2" borderId="88" xfId="15" applyFont="1" applyFill="1" applyBorder="1" applyAlignment="1">
      <alignment horizontal="center" vertical="center" wrapText="1"/>
    </xf>
    <xf numFmtId="41" fontId="13" fillId="2" borderId="77" xfId="15" applyFont="1" applyFill="1" applyBorder="1" applyAlignment="1">
      <alignment horizontal="center" vertical="center" wrapText="1"/>
    </xf>
    <xf numFmtId="41" fontId="13" fillId="2" borderId="86" xfId="15" applyFont="1" applyFill="1" applyBorder="1" applyAlignment="1">
      <alignment horizontal="center" vertical="center" wrapText="1"/>
    </xf>
    <xf numFmtId="41" fontId="13" fillId="2" borderId="78" xfId="15" applyFont="1" applyFill="1" applyBorder="1" applyAlignment="1">
      <alignment horizontal="center" vertical="center"/>
    </xf>
    <xf numFmtId="41" fontId="13" fillId="2" borderId="87" xfId="15" applyFont="1" applyFill="1" applyBorder="1" applyAlignment="1">
      <alignment horizontal="center" vertical="center"/>
    </xf>
    <xf numFmtId="41" fontId="13" fillId="2" borderId="9" xfId="15" applyFont="1" applyFill="1" applyBorder="1" applyAlignment="1">
      <alignment horizontal="center" vertical="center" wrapText="1"/>
    </xf>
    <xf numFmtId="41" fontId="13" fillId="2" borderId="13" xfId="15" applyFont="1" applyFill="1" applyBorder="1" applyAlignment="1">
      <alignment horizontal="center" vertical="center" wrapText="1"/>
    </xf>
    <xf numFmtId="41" fontId="13" fillId="4" borderId="9" xfId="15" applyFont="1" applyFill="1" applyBorder="1" applyAlignment="1">
      <alignment horizontal="center" vertical="center" wrapText="1"/>
    </xf>
    <xf numFmtId="41" fontId="13" fillId="4" borderId="13" xfId="15" applyFont="1" applyFill="1" applyBorder="1" applyAlignment="1">
      <alignment horizontal="center" vertical="center" wrapText="1"/>
    </xf>
    <xf numFmtId="41" fontId="13" fillId="5" borderId="9" xfId="15" applyFont="1" applyFill="1" applyBorder="1" applyAlignment="1">
      <alignment horizontal="center" vertical="center" wrapText="1"/>
    </xf>
    <xf numFmtId="41" fontId="13" fillId="5" borderId="13" xfId="15" applyFont="1" applyFill="1" applyBorder="1" applyAlignment="1">
      <alignment horizontal="center" vertical="center" wrapText="1"/>
    </xf>
    <xf numFmtId="41" fontId="13" fillId="5" borderId="71" xfId="15" applyFont="1" applyFill="1" applyBorder="1" applyAlignment="1">
      <alignment horizontal="center" vertical="center" wrapText="1"/>
    </xf>
    <xf numFmtId="41" fontId="13" fillId="5" borderId="82" xfId="15" applyFont="1" applyFill="1" applyBorder="1" applyAlignment="1">
      <alignment horizontal="center" vertical="center" wrapText="1"/>
    </xf>
    <xf numFmtId="41" fontId="13" fillId="5" borderId="77" xfId="15" applyFont="1" applyFill="1" applyBorder="1" applyAlignment="1">
      <alignment horizontal="center" vertical="center" wrapText="1"/>
    </xf>
    <xf numFmtId="41" fontId="13" fillId="5" borderId="86" xfId="15" applyFont="1" applyFill="1" applyBorder="1" applyAlignment="1">
      <alignment horizontal="center" vertical="center" wrapText="1"/>
    </xf>
    <xf numFmtId="41" fontId="13" fillId="2" borderId="71" xfId="15" applyFont="1" applyFill="1" applyBorder="1" applyAlignment="1">
      <alignment horizontal="center" vertical="center" wrapText="1"/>
    </xf>
    <xf numFmtId="41" fontId="13" fillId="2" borderId="82" xfId="15" applyFont="1" applyFill="1" applyBorder="1" applyAlignment="1">
      <alignment horizontal="center" vertical="center" wrapText="1"/>
    </xf>
    <xf numFmtId="41" fontId="13" fillId="4" borderId="71" xfId="15" applyFont="1" applyFill="1" applyBorder="1" applyAlignment="1">
      <alignment horizontal="center" vertical="center" wrapText="1"/>
    </xf>
    <xf numFmtId="41" fontId="13" fillId="4" borderId="82" xfId="15" applyFont="1" applyFill="1" applyBorder="1" applyAlignment="1">
      <alignment horizontal="center" vertical="center" wrapText="1"/>
    </xf>
    <xf numFmtId="0" fontId="3" fillId="0" borderId="66" xfId="17" applyFont="1" applyFill="1" applyBorder="1" applyAlignment="1">
      <alignment horizontal="center" vertical="center"/>
    </xf>
    <xf numFmtId="0" fontId="3" fillId="0" borderId="68" xfId="17" applyFont="1" applyFill="1" applyBorder="1" applyAlignment="1">
      <alignment horizontal="center" vertical="center"/>
    </xf>
    <xf numFmtId="0" fontId="3" fillId="0" borderId="67" xfId="17" applyFont="1" applyFill="1" applyBorder="1" applyAlignment="1">
      <alignment horizontal="center" vertical="center"/>
    </xf>
    <xf numFmtId="0" fontId="3" fillId="0" borderId="4" xfId="17" applyFont="1" applyFill="1" applyBorder="1" applyAlignment="1">
      <alignment horizontal="center" vertical="center"/>
    </xf>
    <xf numFmtId="0" fontId="3" fillId="0" borderId="3" xfId="17" applyFont="1" applyFill="1" applyBorder="1" applyAlignment="1">
      <alignment horizontal="center" vertical="center"/>
    </xf>
    <xf numFmtId="0" fontId="3" fillId="0" borderId="5" xfId="17" applyFont="1" applyFill="1" applyBorder="1" applyAlignment="1">
      <alignment horizontal="center" vertical="center"/>
    </xf>
    <xf numFmtId="41" fontId="13" fillId="2" borderId="61" xfId="15" applyFont="1" applyFill="1" applyBorder="1" applyAlignment="1">
      <alignment horizontal="center" vertical="center" wrapText="1"/>
    </xf>
    <xf numFmtId="41" fontId="13" fillId="2" borderId="62" xfId="15" applyFont="1" applyFill="1" applyBorder="1" applyAlignment="1">
      <alignment horizontal="center" vertical="center" wrapText="1"/>
    </xf>
    <xf numFmtId="41" fontId="13" fillId="2" borderId="54" xfId="15" applyFont="1" applyFill="1" applyBorder="1" applyAlignment="1">
      <alignment horizontal="center" vertical="center"/>
    </xf>
    <xf numFmtId="41" fontId="13" fillId="2" borderId="109" xfId="15" applyFont="1" applyFill="1" applyBorder="1" applyAlignment="1">
      <alignment horizontal="center" vertical="center"/>
    </xf>
    <xf numFmtId="41" fontId="13" fillId="2" borderId="112" xfId="15" applyFont="1" applyFill="1" applyBorder="1" applyAlignment="1">
      <alignment horizontal="center" vertical="center"/>
    </xf>
    <xf numFmtId="41" fontId="13" fillId="2" borderId="113" xfId="15" applyFont="1" applyFill="1" applyBorder="1" applyAlignment="1">
      <alignment horizontal="center" vertical="center"/>
    </xf>
    <xf numFmtId="41" fontId="13" fillId="2" borderId="71" xfId="15" applyFont="1" applyFill="1" applyBorder="1" applyAlignment="1">
      <alignment horizontal="center" vertical="center"/>
    </xf>
    <xf numFmtId="41" fontId="13" fillId="2" borderId="82" xfId="15" applyFont="1" applyFill="1" applyBorder="1" applyAlignment="1">
      <alignment horizontal="center" vertical="center"/>
    </xf>
    <xf numFmtId="41" fontId="13" fillId="3" borderId="73" xfId="15" applyFont="1" applyFill="1" applyBorder="1" applyAlignment="1">
      <alignment horizontal="center" vertical="center" wrapText="1"/>
    </xf>
    <xf numFmtId="41" fontId="13" fillId="3" borderId="88" xfId="15" applyFont="1" applyFill="1" applyBorder="1" applyAlignment="1">
      <alignment horizontal="center" vertical="center" wrapText="1"/>
    </xf>
    <xf numFmtId="41" fontId="13" fillId="3" borderId="76" xfId="15" applyFont="1" applyFill="1" applyBorder="1" applyAlignment="1">
      <alignment horizontal="center" vertical="center" wrapText="1"/>
    </xf>
    <xf numFmtId="41" fontId="13" fillId="3" borderId="85" xfId="15" applyFont="1" applyFill="1" applyBorder="1" applyAlignment="1">
      <alignment horizontal="center" vertical="center" wrapText="1"/>
    </xf>
    <xf numFmtId="41" fontId="13" fillId="5" borderId="76" xfId="15" applyFont="1" applyFill="1" applyBorder="1" applyAlignment="1">
      <alignment horizontal="center" vertical="center" wrapText="1"/>
    </xf>
    <xf numFmtId="41" fontId="13" fillId="5" borderId="85" xfId="15" applyFont="1" applyFill="1" applyBorder="1" applyAlignment="1">
      <alignment horizontal="center" vertical="center" wrapText="1"/>
    </xf>
    <xf numFmtId="41" fontId="13" fillId="6" borderId="73" xfId="15" applyFont="1" applyFill="1" applyBorder="1" applyAlignment="1">
      <alignment horizontal="center" vertical="center"/>
    </xf>
    <xf numFmtId="41" fontId="13" fillId="6" borderId="88" xfId="15" applyFont="1" applyFill="1" applyBorder="1" applyAlignment="1">
      <alignment horizontal="center" vertical="center"/>
    </xf>
    <xf numFmtId="41" fontId="13" fillId="2" borderId="46" xfId="15" applyFont="1" applyFill="1" applyBorder="1" applyAlignment="1">
      <alignment horizontal="center" vertical="center" wrapText="1"/>
    </xf>
    <xf numFmtId="41" fontId="13" fillId="2" borderId="15" xfId="15" applyFont="1" applyFill="1" applyBorder="1" applyAlignment="1">
      <alignment horizontal="center" vertical="center" wrapText="1"/>
    </xf>
    <xf numFmtId="41" fontId="13" fillId="2" borderId="75" xfId="15" applyFont="1" applyFill="1" applyBorder="1" applyAlignment="1">
      <alignment horizontal="center" vertical="center" wrapText="1"/>
    </xf>
    <xf numFmtId="41" fontId="13" fillId="2" borderId="65" xfId="15" applyFont="1" applyFill="1" applyBorder="1" applyAlignment="1">
      <alignment horizontal="center" vertical="center"/>
    </xf>
    <xf numFmtId="41" fontId="13" fillId="2" borderId="78" xfId="15" applyFont="1" applyFill="1" applyBorder="1" applyAlignment="1">
      <alignment horizontal="center" vertical="center" wrapText="1"/>
    </xf>
    <xf numFmtId="41" fontId="13" fillId="2" borderId="87" xfId="15" applyFont="1" applyFill="1" applyBorder="1" applyAlignment="1">
      <alignment horizontal="center" vertical="center" wrapText="1"/>
    </xf>
    <xf numFmtId="41" fontId="13" fillId="2" borderId="73" xfId="15" applyFont="1" applyFill="1" applyBorder="1" applyAlignment="1">
      <alignment horizontal="center" vertical="center"/>
    </xf>
    <xf numFmtId="41" fontId="13" fillId="2" borderId="88" xfId="15" applyFont="1" applyFill="1" applyBorder="1" applyAlignment="1">
      <alignment horizontal="center" vertical="center"/>
    </xf>
    <xf numFmtId="41" fontId="13" fillId="5" borderId="86" xfId="15" applyFont="1" applyFill="1" applyBorder="1" applyAlignment="1">
      <alignment horizontal="center" vertical="center"/>
    </xf>
    <xf numFmtId="41" fontId="13" fillId="2" borderId="7" xfId="15" applyFont="1" applyFill="1" applyBorder="1" applyAlignment="1">
      <alignment horizontal="center" vertical="center" wrapText="1"/>
    </xf>
    <xf numFmtId="41" fontId="13" fillId="2" borderId="11" xfId="15" applyFont="1" applyFill="1" applyBorder="1" applyAlignment="1">
      <alignment horizontal="center" vertical="center"/>
    </xf>
    <xf numFmtId="41" fontId="13" fillId="4" borderId="7" xfId="15" applyFont="1" applyFill="1" applyBorder="1" applyAlignment="1">
      <alignment horizontal="center" vertical="center" wrapText="1"/>
    </xf>
    <xf numFmtId="41" fontId="13" fillId="4" borderId="11" xfId="15" applyFont="1" applyFill="1" applyBorder="1" applyAlignment="1">
      <alignment horizontal="center" vertical="center"/>
    </xf>
    <xf numFmtId="41" fontId="13" fillId="2" borderId="79" xfId="15" applyFont="1" applyFill="1" applyBorder="1" applyAlignment="1">
      <alignment horizontal="center" vertical="center"/>
    </xf>
    <xf numFmtId="41" fontId="13" fillId="2" borderId="89" xfId="15" applyFont="1" applyFill="1" applyBorder="1" applyAlignment="1">
      <alignment horizontal="center" vertical="center"/>
    </xf>
    <xf numFmtId="41" fontId="13" fillId="2" borderId="86" xfId="15" applyFont="1" applyFill="1" applyBorder="1" applyAlignment="1">
      <alignment horizontal="center" vertical="center"/>
    </xf>
    <xf numFmtId="41" fontId="13" fillId="4" borderId="10" xfId="15" applyFont="1" applyFill="1" applyBorder="1" applyAlignment="1">
      <alignment horizontal="center" vertical="center" wrapText="1"/>
    </xf>
    <xf numFmtId="41" fontId="13" fillId="4" borderId="14" xfId="15" applyFont="1" applyFill="1" applyBorder="1" applyAlignment="1">
      <alignment horizontal="center" vertical="center"/>
    </xf>
    <xf numFmtId="41" fontId="13" fillId="5" borderId="78" xfId="15" applyFont="1" applyFill="1" applyBorder="1" applyAlignment="1">
      <alignment horizontal="center" vertical="center" wrapText="1"/>
    </xf>
    <xf numFmtId="41" fontId="13" fillId="5" borderId="87" xfId="15" applyFont="1" applyFill="1" applyBorder="1" applyAlignment="1">
      <alignment horizontal="center" vertical="center"/>
    </xf>
    <xf numFmtId="41" fontId="13" fillId="5" borderId="85" xfId="15" applyFont="1" applyFill="1" applyBorder="1" applyAlignment="1">
      <alignment horizontal="center" vertical="center"/>
    </xf>
    <xf numFmtId="41" fontId="13" fillId="2" borderId="64" xfId="15" applyFont="1" applyFill="1" applyBorder="1" applyAlignment="1">
      <alignment horizontal="center" vertical="center"/>
    </xf>
    <xf numFmtId="41" fontId="13" fillId="2" borderId="114" xfId="15" applyFont="1" applyFill="1" applyBorder="1" applyAlignment="1">
      <alignment horizontal="center" vertical="center"/>
    </xf>
    <xf numFmtId="41" fontId="13" fillId="2" borderId="70" xfId="15" applyFont="1" applyFill="1" applyBorder="1" applyAlignment="1">
      <alignment horizontal="center" vertical="center"/>
    </xf>
    <xf numFmtId="41" fontId="13" fillId="2" borderId="81" xfId="15" applyFont="1" applyFill="1" applyBorder="1" applyAlignment="1">
      <alignment horizontal="center" vertical="center"/>
    </xf>
    <xf numFmtId="41" fontId="13" fillId="2" borderId="72" xfId="15" applyFont="1" applyFill="1" applyBorder="1" applyAlignment="1">
      <alignment horizontal="center" vertical="center" wrapText="1"/>
    </xf>
    <xf numFmtId="41" fontId="13" fillId="2" borderId="83" xfId="15" applyFont="1" applyFill="1" applyBorder="1" applyAlignment="1">
      <alignment horizontal="center" vertical="center"/>
    </xf>
    <xf numFmtId="41" fontId="13" fillId="3" borderId="75" xfId="15" applyFont="1" applyFill="1" applyBorder="1" applyAlignment="1">
      <alignment horizontal="center" vertical="center" wrapText="1"/>
    </xf>
    <xf numFmtId="41" fontId="13" fillId="3" borderId="65" xfId="15" applyFont="1" applyFill="1" applyBorder="1" applyAlignment="1">
      <alignment horizontal="center" vertical="center" wrapText="1"/>
    </xf>
    <xf numFmtId="41" fontId="13" fillId="2" borderId="47" xfId="15" applyFont="1" applyFill="1" applyBorder="1" applyAlignment="1">
      <alignment horizontal="center" vertical="center" wrapText="1"/>
    </xf>
    <xf numFmtId="41" fontId="13" fillId="2" borderId="129" xfId="15" applyFont="1" applyFill="1" applyBorder="1" applyAlignment="1">
      <alignment horizontal="center" vertical="center"/>
    </xf>
    <xf numFmtId="41" fontId="13" fillId="2" borderId="85" xfId="15" applyFont="1" applyFill="1" applyBorder="1" applyAlignment="1">
      <alignment horizontal="center" vertical="center"/>
    </xf>
    <xf numFmtId="41" fontId="13" fillId="2" borderId="69" xfId="15" applyFont="1" applyFill="1" applyBorder="1" applyAlignment="1">
      <alignment horizontal="center" vertical="center"/>
    </xf>
    <xf numFmtId="41" fontId="13" fillId="2" borderId="80" xfId="15" applyFont="1" applyFill="1" applyBorder="1" applyAlignment="1">
      <alignment horizontal="center" vertical="center"/>
    </xf>
    <xf numFmtId="41" fontId="13" fillId="3" borderId="139" xfId="15" applyFont="1" applyFill="1" applyBorder="1" applyAlignment="1">
      <alignment horizontal="center" vertical="center" wrapText="1"/>
    </xf>
    <xf numFmtId="41" fontId="13" fillId="3" borderId="108" xfId="15" applyFont="1" applyFill="1" applyBorder="1" applyAlignment="1">
      <alignment horizontal="center" vertical="center" wrapText="1"/>
    </xf>
    <xf numFmtId="41" fontId="13" fillId="3" borderId="99" xfId="15" applyFont="1" applyFill="1" applyBorder="1" applyAlignment="1">
      <alignment horizontal="center" vertical="center" wrapText="1"/>
    </xf>
    <xf numFmtId="41" fontId="12" fillId="0" borderId="2" xfId="15" applyFont="1" applyFill="1" applyBorder="1" applyAlignment="1">
      <alignment horizontal="center" vertical="center"/>
    </xf>
    <xf numFmtId="41" fontId="13" fillId="2" borderId="100" xfId="15" applyFont="1" applyFill="1" applyBorder="1" applyAlignment="1">
      <alignment horizontal="center" vertical="center"/>
    </xf>
    <xf numFmtId="41" fontId="13" fillId="2" borderId="102" xfId="15" applyFont="1" applyFill="1" applyBorder="1" applyAlignment="1">
      <alignment horizontal="center" vertical="center"/>
    </xf>
    <xf numFmtId="41" fontId="13" fillId="2" borderId="101" xfId="15" applyFont="1" applyFill="1" applyBorder="1" applyAlignment="1">
      <alignment horizontal="center" vertical="center"/>
    </xf>
    <xf numFmtId="41" fontId="13" fillId="2" borderId="103" xfId="15" applyFont="1" applyFill="1" applyBorder="1" applyAlignment="1">
      <alignment horizontal="center" vertical="center"/>
    </xf>
    <xf numFmtId="41" fontId="13" fillId="2" borderId="62" xfId="15" applyFont="1" applyFill="1" applyBorder="1" applyAlignment="1">
      <alignment horizontal="center" vertical="center"/>
    </xf>
    <xf numFmtId="41" fontId="13" fillId="2" borderId="17" xfId="15" applyFont="1" applyFill="1" applyBorder="1" applyAlignment="1">
      <alignment horizontal="center" vertical="center" wrapText="1"/>
    </xf>
    <xf numFmtId="41" fontId="13" fillId="4" borderId="20" xfId="15" applyFont="1" applyFill="1" applyBorder="1" applyAlignment="1">
      <alignment horizontal="center" vertical="center" wrapText="1"/>
    </xf>
    <xf numFmtId="41" fontId="13" fillId="2" borderId="92" xfId="15" applyFont="1" applyFill="1" applyBorder="1" applyAlignment="1">
      <alignment horizontal="center" vertical="center" wrapText="1"/>
    </xf>
    <xf numFmtId="41" fontId="13" fillId="2" borderId="116" xfId="15" applyFont="1" applyFill="1" applyBorder="1" applyAlignment="1">
      <alignment horizontal="center" vertical="center"/>
    </xf>
    <xf numFmtId="41" fontId="13" fillId="3" borderId="62" xfId="15" applyFont="1" applyFill="1" applyBorder="1" applyAlignment="1">
      <alignment horizontal="center" vertical="center" wrapText="1"/>
    </xf>
    <xf numFmtId="41" fontId="13" fillId="3" borderId="146" xfId="15" applyFont="1" applyFill="1" applyBorder="1" applyAlignment="1">
      <alignment horizontal="center" vertical="center" wrapText="1"/>
    </xf>
    <xf numFmtId="41" fontId="13" fillId="2" borderId="134" xfId="15" applyFont="1" applyFill="1" applyBorder="1" applyAlignment="1">
      <alignment horizontal="center" vertical="center" wrapText="1"/>
    </xf>
    <xf numFmtId="41" fontId="13" fillId="4" borderId="17" xfId="15" applyFont="1" applyFill="1" applyBorder="1" applyAlignment="1">
      <alignment horizontal="center" vertical="center" wrapText="1"/>
    </xf>
    <xf numFmtId="41" fontId="13" fillId="4" borderId="11" xfId="15" applyFont="1" applyFill="1" applyBorder="1" applyAlignment="1">
      <alignment horizontal="center" vertical="center" wrapText="1"/>
    </xf>
    <xf numFmtId="41" fontId="13" fillId="2" borderId="120" xfId="15" applyFont="1" applyFill="1" applyBorder="1" applyAlignment="1">
      <alignment horizontal="center" vertical="center" wrapText="1"/>
    </xf>
    <xf numFmtId="41" fontId="13" fillId="4" borderId="120" xfId="15" applyFont="1" applyFill="1" applyBorder="1" applyAlignment="1">
      <alignment horizontal="center" vertical="center" wrapText="1"/>
    </xf>
    <xf numFmtId="41" fontId="13" fillId="5" borderId="120" xfId="15" applyFont="1" applyFill="1" applyBorder="1" applyAlignment="1">
      <alignment horizontal="center" vertical="center" wrapText="1"/>
    </xf>
    <xf numFmtId="41" fontId="13" fillId="5" borderId="55" xfId="15" applyFont="1" applyFill="1" applyBorder="1" applyAlignment="1">
      <alignment horizontal="center" vertical="center" wrapText="1"/>
    </xf>
    <xf numFmtId="41" fontId="13" fillId="5" borderId="118" xfId="15" applyFont="1" applyFill="1" applyBorder="1" applyAlignment="1">
      <alignment horizontal="center" vertical="center"/>
    </xf>
    <xf numFmtId="41" fontId="13" fillId="2" borderId="16" xfId="15" applyFont="1" applyFill="1" applyBorder="1" applyAlignment="1">
      <alignment horizontal="center" vertical="center" wrapText="1"/>
    </xf>
    <xf numFmtId="41" fontId="13" fillId="4" borderId="52" xfId="15" applyFont="1" applyFill="1" applyBorder="1" applyAlignment="1">
      <alignment horizontal="center" vertical="center" wrapText="1"/>
    </xf>
    <xf numFmtId="41" fontId="13" fillId="4" borderId="15" xfId="15" applyFont="1" applyFill="1" applyBorder="1" applyAlignment="1">
      <alignment horizontal="center" vertical="center" wrapText="1"/>
    </xf>
    <xf numFmtId="41" fontId="13" fillId="2" borderId="59" xfId="15" applyFont="1" applyFill="1" applyBorder="1" applyAlignment="1">
      <alignment horizontal="center" vertical="center" wrapText="1"/>
    </xf>
    <xf numFmtId="41" fontId="13" fillId="5" borderId="52" xfId="15" applyFont="1" applyFill="1" applyBorder="1" applyAlignment="1">
      <alignment horizontal="center" vertical="center" wrapText="1"/>
    </xf>
    <xf numFmtId="41" fontId="13" fillId="5" borderId="59" xfId="15" applyFont="1" applyFill="1" applyBorder="1" applyAlignment="1">
      <alignment horizontal="center" vertical="center" wrapText="1"/>
    </xf>
    <xf numFmtId="41" fontId="13" fillId="2" borderId="0" xfId="15" applyFont="1" applyFill="1" applyBorder="1" applyAlignment="1">
      <alignment horizontal="center" vertical="center" wrapText="1"/>
    </xf>
    <xf numFmtId="0" fontId="3" fillId="0" borderId="121" xfId="17" applyFont="1" applyFill="1" applyBorder="1" applyAlignment="1">
      <alignment horizontal="center" vertical="center"/>
    </xf>
    <xf numFmtId="0" fontId="3" fillId="0" borderId="122" xfId="17" applyFont="1" applyFill="1" applyBorder="1" applyAlignment="1">
      <alignment horizontal="center" vertical="center"/>
    </xf>
    <xf numFmtId="0" fontId="3" fillId="0" borderId="6" xfId="17" applyFont="1" applyFill="1" applyBorder="1" applyAlignment="1">
      <alignment horizontal="center" vertical="center"/>
    </xf>
    <xf numFmtId="41" fontId="12" fillId="0" borderId="37" xfId="11" applyFont="1" applyFill="1" applyBorder="1" applyAlignment="1">
      <alignment horizontal="center" vertical="center"/>
    </xf>
    <xf numFmtId="41" fontId="13" fillId="5" borderId="142" xfId="11" applyFont="1" applyFill="1" applyBorder="1" applyAlignment="1">
      <alignment horizontal="center" vertical="center" wrapText="1"/>
    </xf>
    <xf numFmtId="41" fontId="13" fillId="5" borderId="138" xfId="11" applyFont="1" applyFill="1" applyBorder="1" applyAlignment="1">
      <alignment horizontal="center" vertical="center" wrapText="1"/>
    </xf>
    <xf numFmtId="41" fontId="13" fillId="4" borderId="142" xfId="11" applyFont="1" applyFill="1" applyBorder="1" applyAlignment="1">
      <alignment horizontal="center" vertical="center" wrapText="1"/>
    </xf>
    <xf numFmtId="41" fontId="13" fillId="2" borderId="142" xfId="11" applyFont="1" applyFill="1" applyBorder="1" applyAlignment="1">
      <alignment horizontal="center" vertical="center" wrapText="1"/>
    </xf>
    <xf numFmtId="41" fontId="13" fillId="2" borderId="137" xfId="11" applyFont="1" applyFill="1" applyBorder="1" applyAlignment="1">
      <alignment horizontal="center" vertical="center" wrapText="1"/>
    </xf>
    <xf numFmtId="41" fontId="13" fillId="2" borderId="137" xfId="11" applyFont="1" applyFill="1" applyBorder="1" applyAlignment="1">
      <alignment horizontal="center" vertical="center"/>
    </xf>
    <xf numFmtId="41" fontId="13" fillId="2" borderId="138" xfId="11" applyFont="1" applyFill="1" applyBorder="1" applyAlignment="1">
      <alignment horizontal="center" vertical="center" wrapText="1"/>
    </xf>
  </cellXfs>
  <cellStyles count="20">
    <cellStyle name="백분율 3 2" xfId="3"/>
    <cellStyle name="백분율 3 2 2" xfId="10"/>
    <cellStyle name="백분율 3 2 2 2" xfId="18"/>
    <cellStyle name="쉼표 [0]" xfId="13" builtinId="6"/>
    <cellStyle name="쉼표 [0] 2" xfId="6"/>
    <cellStyle name="쉼표 [0] 2 10 13" xfId="7"/>
    <cellStyle name="쉼표 [0] 4 2" xfId="2"/>
    <cellStyle name="쉼표 [0] 4 2 2" xfId="11"/>
    <cellStyle name="쉼표 [0] 4 2 2 2" xfId="15"/>
    <cellStyle name="표준" xfId="0" builtinId="0"/>
    <cellStyle name="표준 19 2" xfId="1"/>
    <cellStyle name="표준 19 2 2" xfId="9"/>
    <cellStyle name="표준 19 2 2 2" xfId="17"/>
    <cellStyle name="표준 2" xfId="5"/>
    <cellStyle name="표준 29" xfId="8"/>
    <cellStyle name="표준 29 2" xfId="16"/>
    <cellStyle name="표준 3" xfId="14"/>
    <cellStyle name="표준 6 3 2" xfId="4"/>
    <cellStyle name="표준 6 3 2 2" xfId="12"/>
    <cellStyle name="표준 6 3 2 2 2" xfId="19"/>
  </cellStyles>
  <dxfs count="4150"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O274"/>
  <sheetViews>
    <sheetView zoomScaleNormal="100" workbookViewId="0">
      <pane xSplit="4" topLeftCell="E1" activePane="topRight" state="frozen"/>
      <selection activeCell="A19" sqref="A19"/>
      <selection pane="topRight" activeCell="AA214" sqref="AA214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41" s="2" customFormat="1" x14ac:dyDescent="0.3"/>
    <row r="2" spans="1:41" s="2" customFormat="1" ht="17.25" thickBot="1" x14ac:dyDescent="0.35">
      <c r="A2" s="98" t="s">
        <v>152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41" s="2" customFormat="1" ht="17.25" thickBot="1" x14ac:dyDescent="0.35">
      <c r="A3" s="10"/>
      <c r="B3" s="10"/>
      <c r="C3" s="167"/>
      <c r="D3" s="167"/>
      <c r="E3" s="115"/>
      <c r="F3" s="114"/>
      <c r="G3" s="596" t="s">
        <v>130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129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112</v>
      </c>
    </row>
    <row r="4" spans="1:41" s="2" customFormat="1" ht="16.5" customHeight="1" x14ac:dyDescent="0.3">
      <c r="A4" s="561" t="s">
        <v>12</v>
      </c>
      <c r="B4" s="563" t="s">
        <v>13</v>
      </c>
      <c r="C4" s="565" t="s">
        <v>109</v>
      </c>
      <c r="D4" s="567" t="s">
        <v>108</v>
      </c>
      <c r="E4" s="569" t="s">
        <v>128</v>
      </c>
      <c r="F4" s="571" t="s">
        <v>78</v>
      </c>
      <c r="G4" s="599" t="s">
        <v>106</v>
      </c>
      <c r="H4" s="578" t="s">
        <v>18</v>
      </c>
      <c r="I4" s="580" t="s">
        <v>0</v>
      </c>
      <c r="J4" s="582" t="s">
        <v>126</v>
      </c>
      <c r="K4" s="584" t="s">
        <v>1</v>
      </c>
      <c r="L4" s="582" t="s">
        <v>105</v>
      </c>
      <c r="M4" s="632" t="s">
        <v>2</v>
      </c>
      <c r="N4" s="582" t="s">
        <v>104</v>
      </c>
      <c r="O4" s="632" t="s">
        <v>3</v>
      </c>
      <c r="P4" s="582" t="s">
        <v>21</v>
      </c>
      <c r="Q4" s="592" t="s">
        <v>22</v>
      </c>
      <c r="R4" s="603" t="s">
        <v>23</v>
      </c>
      <c r="S4" s="588" t="s">
        <v>124</v>
      </c>
      <c r="T4" s="590" t="s">
        <v>25</v>
      </c>
      <c r="U4" s="576" t="s">
        <v>4</v>
      </c>
      <c r="V4" s="578" t="s">
        <v>100</v>
      </c>
      <c r="W4" s="576" t="s">
        <v>5</v>
      </c>
      <c r="X4" s="578" t="s">
        <v>27</v>
      </c>
      <c r="Y4" s="576" t="s">
        <v>6</v>
      </c>
      <c r="Z4" s="578" t="s">
        <v>123</v>
      </c>
      <c r="AA4" s="576" t="s">
        <v>7</v>
      </c>
      <c r="AB4" s="617" t="s">
        <v>98</v>
      </c>
      <c r="AC4" s="592" t="s">
        <v>73</v>
      </c>
      <c r="AD4" s="594" t="s">
        <v>30</v>
      </c>
      <c r="AE4" s="592" t="s">
        <v>121</v>
      </c>
      <c r="AF4" s="613" t="s">
        <v>32</v>
      </c>
      <c r="AG4" s="615" t="s">
        <v>33</v>
      </c>
      <c r="AH4" s="627" t="s">
        <v>140</v>
      </c>
      <c r="AI4" s="629" t="s">
        <v>120</v>
      </c>
      <c r="AJ4" s="627" t="s">
        <v>34</v>
      </c>
      <c r="AK4" s="634" t="s">
        <v>35</v>
      </c>
      <c r="AL4" s="627" t="s">
        <v>36</v>
      </c>
      <c r="AM4" s="605" t="s">
        <v>95</v>
      </c>
    </row>
    <row r="5" spans="1:41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604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16"/>
      <c r="AH5" s="628"/>
      <c r="AI5" s="630"/>
      <c r="AJ5" s="631"/>
      <c r="AK5" s="635"/>
      <c r="AL5" s="628"/>
      <c r="AM5" s="606"/>
    </row>
    <row r="6" spans="1:41" s="2" customFormat="1" x14ac:dyDescent="0.3">
      <c r="A6" s="122" t="s">
        <v>38</v>
      </c>
      <c r="B6" s="61">
        <f>15500/10</f>
        <v>1550</v>
      </c>
      <c r="C6" s="77">
        <f>2700/1.1</f>
        <v>2454.5454545454545</v>
      </c>
      <c r="D6" s="166">
        <v>10</v>
      </c>
      <c r="E6" s="178">
        <f t="shared" ref="E6:E28" si="0">E37+E68+E98+E128+E158+E188+E219+E249</f>
        <v>36</v>
      </c>
      <c r="F6" s="76">
        <f t="shared" ref="F6:F28" si="1">B6*E6</f>
        <v>55800</v>
      </c>
      <c r="G6" s="61">
        <f t="shared" ref="G6:G28" si="2">G37+G68+G98+G128+G158+G188+G219+G249</f>
        <v>0</v>
      </c>
      <c r="H6" s="82">
        <f t="shared" ref="H6:H28" si="3">B6*G6</f>
        <v>0</v>
      </c>
      <c r="I6" s="61">
        <f t="shared" ref="I6:I28" si="4">I37+I68+I98+I128+I158+I188+I219+I249</f>
        <v>0</v>
      </c>
      <c r="J6" s="37">
        <f t="shared" ref="J6:J28" si="5">B6*I6</f>
        <v>0</v>
      </c>
      <c r="K6" s="61">
        <f t="shared" ref="K6:K28" si="6">K37+K68+K98+K128+K158+K188+K219+K249</f>
        <v>0</v>
      </c>
      <c r="L6" s="37">
        <f t="shared" ref="L6:L28" si="7">B6*K6</f>
        <v>0</v>
      </c>
      <c r="M6" s="61">
        <f t="shared" ref="M6:M28" si="8">M37+M68+M98+M128+M158+M188+M219+M249</f>
        <v>0</v>
      </c>
      <c r="N6" s="37">
        <f t="shared" ref="N6:N28" si="9">B6*M6</f>
        <v>0</v>
      </c>
      <c r="O6" s="51">
        <f t="shared" ref="O6:O28" si="10">O37+O68+O98+O128+O158+O188+O219+O249</f>
        <v>0</v>
      </c>
      <c r="P6" s="71">
        <f t="shared" ref="P6:P28" si="11">B6*O6</f>
        <v>0</v>
      </c>
      <c r="Q6" s="57">
        <f t="shared" ref="Q6:Q28" si="12">G6+I6+K6+M6+O6</f>
        <v>0</v>
      </c>
      <c r="R6" s="172">
        <f t="shared" ref="R6:R28" si="13">H6+J6+L6+N6+P6</f>
        <v>0</v>
      </c>
      <c r="S6" s="61">
        <f t="shared" ref="S6:S28" si="14">S37+S68+S98+S128+S158+S188+S219+S249</f>
        <v>7</v>
      </c>
      <c r="T6" s="109">
        <f t="shared" ref="T6:T28" si="15">C6*S6</f>
        <v>17181.81818181818</v>
      </c>
      <c r="U6" s="61">
        <f t="shared" ref="U6:U28" si="16">U37+U68+U98+U128+U158+U188+U219+U249</f>
        <v>16</v>
      </c>
      <c r="V6" s="109">
        <f t="shared" ref="V6:V28" si="17">C6*U6</f>
        <v>39272.727272727272</v>
      </c>
      <c r="W6" s="61">
        <f t="shared" ref="W6:W28" si="18">W37+W68+W98+W128+W158+W188+W219+W249</f>
        <v>10</v>
      </c>
      <c r="X6" s="109">
        <f t="shared" ref="X6:X28" si="19">C6*W6</f>
        <v>24545.454545454544</v>
      </c>
      <c r="Y6" s="61">
        <f t="shared" ref="Y6:Y28" si="20">Y37+Y68+Y98+Y128+Y158+Y188+Y219+Y249</f>
        <v>2</v>
      </c>
      <c r="Z6" s="109">
        <f t="shared" ref="Z6:Z28" si="21">C6*Y6</f>
        <v>4909.090909090909</v>
      </c>
      <c r="AA6" s="61">
        <f t="shared" ref="AA6:AA28" si="22">AA37+AA68+AA98+AA128+AA158+AA188+AA219+AA249</f>
        <v>1</v>
      </c>
      <c r="AB6" s="68">
        <f t="shared" ref="AB6:AB28" si="23">C6*AA6</f>
        <v>2454.5454545454545</v>
      </c>
      <c r="AC6" s="67">
        <f t="shared" ref="AC6:AC28" si="24">S6+U6+W6+Y6+AA6</f>
        <v>36</v>
      </c>
      <c r="AD6" s="66">
        <f t="shared" ref="AD6:AD28" si="25">AC6*C6</f>
        <v>88363.636363636368</v>
      </c>
      <c r="AE6" s="57">
        <f t="shared" ref="AE6:AE28" si="26">AE37+AE98+AE128+AE158+AE188+AE219</f>
        <v>0</v>
      </c>
      <c r="AF6" s="60">
        <f t="shared" ref="AF6:AF28" si="27">((C6-B6)*AC6)-AE6</f>
        <v>32563.63636363636</v>
      </c>
      <c r="AG6" s="52">
        <f t="shared" ref="AG6:AG28" si="28">AG37+AG68+AG98+AG128+AG158+AG188+AG219+AG249</f>
        <v>0</v>
      </c>
      <c r="AH6" s="63">
        <f t="shared" ref="AH6:AH28" si="29">B6*AG6</f>
        <v>0</v>
      </c>
      <c r="AI6" s="65">
        <f t="shared" ref="AI6:AI28" si="30">E6+Q6-AC6-AG6</f>
        <v>0</v>
      </c>
      <c r="AJ6" s="150">
        <f t="shared" ref="AJ6:AJ28" si="31">B6*AI6</f>
        <v>0</v>
      </c>
      <c r="AK6" s="65">
        <f t="shared" ref="AK6:AK28" si="32">AK37+AK68+AK98+AK128+AK158+AK188+AK219+AK249</f>
        <v>0</v>
      </c>
      <c r="AL6" s="164">
        <f t="shared" ref="AL6:AL28" si="33">AK6*B6</f>
        <v>0</v>
      </c>
      <c r="AM6" s="130"/>
    </row>
    <row r="7" spans="1:41" s="2" customFormat="1" x14ac:dyDescent="0.3">
      <c r="A7" s="120" t="s">
        <v>39</v>
      </c>
      <c r="B7" s="74">
        <f>15500/10</f>
        <v>1550</v>
      </c>
      <c r="C7" s="77">
        <f>2700/1.1</f>
        <v>2454.5454545454545</v>
      </c>
      <c r="D7" s="165">
        <v>10</v>
      </c>
      <c r="E7" s="178">
        <f t="shared" si="0"/>
        <v>0</v>
      </c>
      <c r="F7" s="76">
        <f t="shared" si="1"/>
        <v>0</v>
      </c>
      <c r="G7" s="61">
        <f t="shared" si="2"/>
        <v>0</v>
      </c>
      <c r="H7" s="109">
        <f t="shared" si="3"/>
        <v>0</v>
      </c>
      <c r="I7" s="61">
        <f t="shared" si="4"/>
        <v>0</v>
      </c>
      <c r="J7" s="37">
        <f t="shared" si="5"/>
        <v>0</v>
      </c>
      <c r="K7" s="61">
        <f t="shared" si="6"/>
        <v>0</v>
      </c>
      <c r="L7" s="37">
        <f t="shared" si="7"/>
        <v>0</v>
      </c>
      <c r="M7" s="61">
        <f t="shared" si="8"/>
        <v>0</v>
      </c>
      <c r="N7" s="37">
        <f t="shared" si="9"/>
        <v>0</v>
      </c>
      <c r="O7" s="51">
        <f t="shared" si="10"/>
        <v>0</v>
      </c>
      <c r="P7" s="71">
        <f t="shared" si="11"/>
        <v>0</v>
      </c>
      <c r="Q7" s="57">
        <f t="shared" si="12"/>
        <v>0</v>
      </c>
      <c r="R7" s="39">
        <f t="shared" si="13"/>
        <v>0</v>
      </c>
      <c r="S7" s="61">
        <f t="shared" si="14"/>
        <v>0</v>
      </c>
      <c r="T7" s="109">
        <f t="shared" si="15"/>
        <v>0</v>
      </c>
      <c r="U7" s="61">
        <f t="shared" si="16"/>
        <v>0</v>
      </c>
      <c r="V7" s="109">
        <f t="shared" si="17"/>
        <v>0</v>
      </c>
      <c r="W7" s="61">
        <f t="shared" si="18"/>
        <v>0</v>
      </c>
      <c r="X7" s="109">
        <f t="shared" si="19"/>
        <v>0</v>
      </c>
      <c r="Y7" s="61">
        <f t="shared" si="20"/>
        <v>0</v>
      </c>
      <c r="Z7" s="109">
        <f t="shared" si="21"/>
        <v>0</v>
      </c>
      <c r="AA7" s="61">
        <f t="shared" si="22"/>
        <v>0</v>
      </c>
      <c r="AB7" s="68">
        <f t="shared" si="23"/>
        <v>0</v>
      </c>
      <c r="AC7" s="67">
        <f t="shared" si="24"/>
        <v>0</v>
      </c>
      <c r="AD7" s="66">
        <f t="shared" si="25"/>
        <v>0</v>
      </c>
      <c r="AE7" s="57">
        <f t="shared" si="26"/>
        <v>0</v>
      </c>
      <c r="AF7" s="60">
        <f t="shared" si="27"/>
        <v>0</v>
      </c>
      <c r="AG7" s="52">
        <f t="shared" si="28"/>
        <v>0</v>
      </c>
      <c r="AH7" s="63">
        <f t="shared" si="29"/>
        <v>0</v>
      </c>
      <c r="AI7" s="65">
        <f t="shared" si="30"/>
        <v>0</v>
      </c>
      <c r="AJ7" s="63">
        <f t="shared" si="31"/>
        <v>0</v>
      </c>
      <c r="AK7" s="65">
        <f t="shared" si="32"/>
        <v>0</v>
      </c>
      <c r="AL7" s="164">
        <f t="shared" si="33"/>
        <v>0</v>
      </c>
      <c r="AM7" s="130"/>
    </row>
    <row r="8" spans="1:41" s="2" customFormat="1" x14ac:dyDescent="0.3">
      <c r="A8" s="120" t="s">
        <v>143</v>
      </c>
      <c r="B8" s="74">
        <f>18000/10</f>
        <v>1800</v>
      </c>
      <c r="C8" s="77">
        <f>2800/1.1</f>
        <v>2545.454545454545</v>
      </c>
      <c r="D8" s="165">
        <v>10</v>
      </c>
      <c r="E8" s="178">
        <f t="shared" si="0"/>
        <v>65</v>
      </c>
      <c r="F8" s="76">
        <f t="shared" si="1"/>
        <v>117000</v>
      </c>
      <c r="G8" s="61">
        <f t="shared" si="2"/>
        <v>0</v>
      </c>
      <c r="H8" s="109">
        <f t="shared" si="3"/>
        <v>0</v>
      </c>
      <c r="I8" s="61">
        <f t="shared" si="4"/>
        <v>0</v>
      </c>
      <c r="J8" s="37">
        <f t="shared" si="5"/>
        <v>0</v>
      </c>
      <c r="K8" s="61">
        <f t="shared" si="6"/>
        <v>0</v>
      </c>
      <c r="L8" s="37">
        <f t="shared" si="7"/>
        <v>0</v>
      </c>
      <c r="M8" s="61">
        <f t="shared" si="8"/>
        <v>0</v>
      </c>
      <c r="N8" s="37">
        <f t="shared" si="9"/>
        <v>0</v>
      </c>
      <c r="O8" s="51">
        <f t="shared" si="10"/>
        <v>0</v>
      </c>
      <c r="P8" s="71">
        <f t="shared" si="11"/>
        <v>0</v>
      </c>
      <c r="Q8" s="57">
        <f t="shared" si="12"/>
        <v>0</v>
      </c>
      <c r="R8" s="39">
        <f t="shared" si="13"/>
        <v>0</v>
      </c>
      <c r="S8" s="61">
        <f t="shared" si="14"/>
        <v>11</v>
      </c>
      <c r="T8" s="109">
        <f t="shared" si="15"/>
        <v>27999.999999999996</v>
      </c>
      <c r="U8" s="61">
        <f t="shared" si="16"/>
        <v>9</v>
      </c>
      <c r="V8" s="109">
        <f t="shared" si="17"/>
        <v>22909.090909090904</v>
      </c>
      <c r="W8" s="61">
        <f t="shared" si="18"/>
        <v>22</v>
      </c>
      <c r="X8" s="109">
        <f t="shared" si="19"/>
        <v>55999.999999999993</v>
      </c>
      <c r="Y8" s="61">
        <f t="shared" si="20"/>
        <v>8</v>
      </c>
      <c r="Z8" s="109">
        <f t="shared" si="21"/>
        <v>20363.63636363636</v>
      </c>
      <c r="AA8" s="61">
        <f t="shared" si="22"/>
        <v>6</v>
      </c>
      <c r="AB8" s="68">
        <f t="shared" si="23"/>
        <v>15272.72727272727</v>
      </c>
      <c r="AC8" s="67">
        <f t="shared" si="24"/>
        <v>56</v>
      </c>
      <c r="AD8" s="66">
        <f t="shared" si="25"/>
        <v>142545.45454545453</v>
      </c>
      <c r="AE8" s="57">
        <f t="shared" si="26"/>
        <v>0</v>
      </c>
      <c r="AF8" s="60">
        <f t="shared" si="27"/>
        <v>41745.454545454522</v>
      </c>
      <c r="AG8" s="52">
        <f t="shared" si="28"/>
        <v>0</v>
      </c>
      <c r="AH8" s="63">
        <f t="shared" si="29"/>
        <v>0</v>
      </c>
      <c r="AI8" s="65">
        <f t="shared" si="30"/>
        <v>9</v>
      </c>
      <c r="AJ8" s="63">
        <f t="shared" si="31"/>
        <v>16200</v>
      </c>
      <c r="AK8" s="65">
        <f t="shared" si="32"/>
        <v>0</v>
      </c>
      <c r="AL8" s="164">
        <f t="shared" si="33"/>
        <v>0</v>
      </c>
      <c r="AM8" s="130"/>
    </row>
    <row r="9" spans="1:41" s="2" customFormat="1" x14ac:dyDescent="0.3">
      <c r="A9" s="78" t="s">
        <v>137</v>
      </c>
      <c r="B9" s="47">
        <f>15500/10</f>
        <v>1550</v>
      </c>
      <c r="C9" s="77">
        <f>2700/1.1</f>
        <v>2454.5454545454545</v>
      </c>
      <c r="D9" s="163">
        <v>10</v>
      </c>
      <c r="E9" s="178">
        <f t="shared" si="0"/>
        <v>0</v>
      </c>
      <c r="F9" s="76">
        <f t="shared" si="1"/>
        <v>0</v>
      </c>
      <c r="G9" s="61">
        <f t="shared" si="2"/>
        <v>0</v>
      </c>
      <c r="H9" s="109">
        <f t="shared" si="3"/>
        <v>0</v>
      </c>
      <c r="I9" s="61">
        <f t="shared" si="4"/>
        <v>0</v>
      </c>
      <c r="J9" s="37">
        <f t="shared" si="5"/>
        <v>0</v>
      </c>
      <c r="K9" s="61">
        <f t="shared" si="6"/>
        <v>0</v>
      </c>
      <c r="L9" s="37">
        <f t="shared" si="7"/>
        <v>0</v>
      </c>
      <c r="M9" s="61">
        <f t="shared" si="8"/>
        <v>0</v>
      </c>
      <c r="N9" s="37">
        <f t="shared" si="9"/>
        <v>0</v>
      </c>
      <c r="O9" s="51">
        <f t="shared" si="10"/>
        <v>0</v>
      </c>
      <c r="P9" s="71">
        <f t="shared" si="11"/>
        <v>0</v>
      </c>
      <c r="Q9" s="57">
        <f t="shared" si="12"/>
        <v>0</v>
      </c>
      <c r="R9" s="39">
        <f t="shared" si="13"/>
        <v>0</v>
      </c>
      <c r="S9" s="61">
        <f t="shared" si="14"/>
        <v>0</v>
      </c>
      <c r="T9" s="109">
        <f t="shared" si="15"/>
        <v>0</v>
      </c>
      <c r="U9" s="61">
        <f t="shared" si="16"/>
        <v>0</v>
      </c>
      <c r="V9" s="109">
        <f t="shared" si="17"/>
        <v>0</v>
      </c>
      <c r="W9" s="61">
        <f t="shared" si="18"/>
        <v>0</v>
      </c>
      <c r="X9" s="109">
        <f t="shared" si="19"/>
        <v>0</v>
      </c>
      <c r="Y9" s="61">
        <f t="shared" si="20"/>
        <v>0</v>
      </c>
      <c r="Z9" s="109">
        <f t="shared" si="21"/>
        <v>0</v>
      </c>
      <c r="AA9" s="61">
        <f t="shared" si="22"/>
        <v>0</v>
      </c>
      <c r="AB9" s="68">
        <f t="shared" si="23"/>
        <v>0</v>
      </c>
      <c r="AC9" s="67">
        <f t="shared" si="24"/>
        <v>0</v>
      </c>
      <c r="AD9" s="66">
        <f t="shared" si="25"/>
        <v>0</v>
      </c>
      <c r="AE9" s="57">
        <f t="shared" si="26"/>
        <v>0</v>
      </c>
      <c r="AF9" s="60">
        <f t="shared" si="27"/>
        <v>0</v>
      </c>
      <c r="AG9" s="52">
        <f t="shared" si="28"/>
        <v>0</v>
      </c>
      <c r="AH9" s="63">
        <f t="shared" si="29"/>
        <v>0</v>
      </c>
      <c r="AI9" s="65">
        <f t="shared" si="30"/>
        <v>0</v>
      </c>
      <c r="AJ9" s="63">
        <f t="shared" si="31"/>
        <v>0</v>
      </c>
      <c r="AK9" s="65">
        <f t="shared" si="32"/>
        <v>0</v>
      </c>
      <c r="AL9" s="164">
        <f t="shared" si="33"/>
        <v>0</v>
      </c>
      <c r="AM9" s="130"/>
      <c r="AO9" s="176"/>
    </row>
    <row r="10" spans="1:41" s="2" customFormat="1" x14ac:dyDescent="0.3">
      <c r="A10" s="78" t="s">
        <v>42</v>
      </c>
      <c r="B10" s="47">
        <f>15500/10</f>
        <v>1550</v>
      </c>
      <c r="C10" s="77">
        <f>2700/1.1</f>
        <v>2454.5454545454545</v>
      </c>
      <c r="D10" s="163">
        <v>10</v>
      </c>
      <c r="E10" s="178">
        <f t="shared" si="0"/>
        <v>13</v>
      </c>
      <c r="F10" s="76">
        <f t="shared" si="1"/>
        <v>20150</v>
      </c>
      <c r="G10" s="61">
        <f t="shared" si="2"/>
        <v>0</v>
      </c>
      <c r="H10" s="109">
        <f t="shared" si="3"/>
        <v>0</v>
      </c>
      <c r="I10" s="61">
        <f t="shared" si="4"/>
        <v>0</v>
      </c>
      <c r="J10" s="37">
        <f t="shared" si="5"/>
        <v>0</v>
      </c>
      <c r="K10" s="61">
        <f t="shared" si="6"/>
        <v>0</v>
      </c>
      <c r="L10" s="37">
        <f t="shared" si="7"/>
        <v>0</v>
      </c>
      <c r="M10" s="61">
        <f t="shared" si="8"/>
        <v>0</v>
      </c>
      <c r="N10" s="37">
        <f t="shared" si="9"/>
        <v>0</v>
      </c>
      <c r="O10" s="51">
        <f t="shared" si="10"/>
        <v>0</v>
      </c>
      <c r="P10" s="71">
        <f t="shared" si="11"/>
        <v>0</v>
      </c>
      <c r="Q10" s="57">
        <f t="shared" si="12"/>
        <v>0</v>
      </c>
      <c r="R10" s="39">
        <f t="shared" si="13"/>
        <v>0</v>
      </c>
      <c r="S10" s="61">
        <f t="shared" si="14"/>
        <v>1</v>
      </c>
      <c r="T10" s="109">
        <f t="shared" si="15"/>
        <v>2454.5454545454545</v>
      </c>
      <c r="U10" s="61">
        <f t="shared" si="16"/>
        <v>5</v>
      </c>
      <c r="V10" s="109">
        <f t="shared" si="17"/>
        <v>12272.727272727272</v>
      </c>
      <c r="W10" s="61">
        <f t="shared" si="18"/>
        <v>1</v>
      </c>
      <c r="X10" s="109">
        <f t="shared" si="19"/>
        <v>2454.5454545454545</v>
      </c>
      <c r="Y10" s="61">
        <f t="shared" si="20"/>
        <v>0</v>
      </c>
      <c r="Z10" s="109">
        <f t="shared" si="21"/>
        <v>0</v>
      </c>
      <c r="AA10" s="61">
        <f t="shared" si="22"/>
        <v>0</v>
      </c>
      <c r="AB10" s="68">
        <f t="shared" si="23"/>
        <v>0</v>
      </c>
      <c r="AC10" s="67">
        <f t="shared" si="24"/>
        <v>7</v>
      </c>
      <c r="AD10" s="66">
        <f t="shared" si="25"/>
        <v>17181.81818181818</v>
      </c>
      <c r="AE10" s="57">
        <f t="shared" si="26"/>
        <v>0</v>
      </c>
      <c r="AF10" s="60">
        <f t="shared" si="27"/>
        <v>6331.818181818182</v>
      </c>
      <c r="AG10" s="52">
        <f t="shared" si="28"/>
        <v>0</v>
      </c>
      <c r="AH10" s="63">
        <f t="shared" si="29"/>
        <v>0</v>
      </c>
      <c r="AI10" s="65">
        <f t="shared" si="30"/>
        <v>6</v>
      </c>
      <c r="AJ10" s="63">
        <f t="shared" si="31"/>
        <v>9300</v>
      </c>
      <c r="AK10" s="65">
        <f t="shared" si="32"/>
        <v>0</v>
      </c>
      <c r="AL10" s="164">
        <f t="shared" si="33"/>
        <v>0</v>
      </c>
      <c r="AM10" s="130"/>
    </row>
    <row r="11" spans="1:41" s="2" customFormat="1" x14ac:dyDescent="0.3">
      <c r="A11" s="78" t="s">
        <v>118</v>
      </c>
      <c r="B11" s="47">
        <f>15500/10</f>
        <v>1550</v>
      </c>
      <c r="C11" s="77">
        <f>2700/1.1</f>
        <v>2454.5454545454545</v>
      </c>
      <c r="D11" s="163">
        <v>10</v>
      </c>
      <c r="E11" s="178">
        <f t="shared" si="0"/>
        <v>21</v>
      </c>
      <c r="F11" s="76">
        <f t="shared" si="1"/>
        <v>32550</v>
      </c>
      <c r="G11" s="61">
        <f t="shared" si="2"/>
        <v>0</v>
      </c>
      <c r="H11" s="109">
        <f t="shared" si="3"/>
        <v>0</v>
      </c>
      <c r="I11" s="61">
        <f t="shared" si="4"/>
        <v>0</v>
      </c>
      <c r="J11" s="37">
        <f t="shared" si="5"/>
        <v>0</v>
      </c>
      <c r="K11" s="61">
        <f t="shared" si="6"/>
        <v>0</v>
      </c>
      <c r="L11" s="37">
        <f t="shared" si="7"/>
        <v>0</v>
      </c>
      <c r="M11" s="61">
        <f t="shared" si="8"/>
        <v>0</v>
      </c>
      <c r="N11" s="37">
        <f t="shared" si="9"/>
        <v>0</v>
      </c>
      <c r="O11" s="51">
        <f t="shared" si="10"/>
        <v>0</v>
      </c>
      <c r="P11" s="71">
        <f t="shared" si="11"/>
        <v>0</v>
      </c>
      <c r="Q11" s="57">
        <f t="shared" si="12"/>
        <v>0</v>
      </c>
      <c r="R11" s="39">
        <f t="shared" si="13"/>
        <v>0</v>
      </c>
      <c r="S11" s="61">
        <f t="shared" si="14"/>
        <v>1</v>
      </c>
      <c r="T11" s="109">
        <f t="shared" si="15"/>
        <v>2454.5454545454545</v>
      </c>
      <c r="U11" s="61">
        <f t="shared" si="16"/>
        <v>4</v>
      </c>
      <c r="V11" s="109">
        <f t="shared" si="17"/>
        <v>9818.181818181818</v>
      </c>
      <c r="W11" s="61">
        <f t="shared" si="18"/>
        <v>8</v>
      </c>
      <c r="X11" s="109">
        <f t="shared" si="19"/>
        <v>19636.363636363636</v>
      </c>
      <c r="Y11" s="61">
        <f t="shared" si="20"/>
        <v>0</v>
      </c>
      <c r="Z11" s="109">
        <f t="shared" si="21"/>
        <v>0</v>
      </c>
      <c r="AA11" s="61">
        <f t="shared" si="22"/>
        <v>0</v>
      </c>
      <c r="AB11" s="68">
        <f t="shared" si="23"/>
        <v>0</v>
      </c>
      <c r="AC11" s="67">
        <f t="shared" si="24"/>
        <v>13</v>
      </c>
      <c r="AD11" s="66">
        <f t="shared" si="25"/>
        <v>31909.090909090908</v>
      </c>
      <c r="AE11" s="57">
        <f t="shared" si="26"/>
        <v>2700</v>
      </c>
      <c r="AF11" s="60">
        <f t="shared" si="27"/>
        <v>9059.0909090909081</v>
      </c>
      <c r="AG11" s="52">
        <f t="shared" si="28"/>
        <v>0</v>
      </c>
      <c r="AH11" s="63">
        <f t="shared" si="29"/>
        <v>0</v>
      </c>
      <c r="AI11" s="65">
        <f t="shared" si="30"/>
        <v>8</v>
      </c>
      <c r="AJ11" s="63">
        <f t="shared" si="31"/>
        <v>12400</v>
      </c>
      <c r="AK11" s="65">
        <f t="shared" si="32"/>
        <v>0</v>
      </c>
      <c r="AL11" s="164">
        <f t="shared" si="33"/>
        <v>0</v>
      </c>
      <c r="AM11" s="130"/>
    </row>
    <row r="12" spans="1:41" s="2" customFormat="1" x14ac:dyDescent="0.3">
      <c r="A12" s="78" t="s">
        <v>89</v>
      </c>
      <c r="B12" s="47">
        <f>18000/10</f>
        <v>1800</v>
      </c>
      <c r="C12" s="77">
        <f>2800/1.1</f>
        <v>2545.454545454545</v>
      </c>
      <c r="D12" s="163">
        <v>10</v>
      </c>
      <c r="E12" s="178">
        <f t="shared" si="0"/>
        <v>53</v>
      </c>
      <c r="F12" s="76">
        <f t="shared" si="1"/>
        <v>95400</v>
      </c>
      <c r="G12" s="61">
        <f t="shared" si="2"/>
        <v>0</v>
      </c>
      <c r="H12" s="109">
        <f t="shared" si="3"/>
        <v>0</v>
      </c>
      <c r="I12" s="61">
        <f t="shared" si="4"/>
        <v>0</v>
      </c>
      <c r="J12" s="37">
        <f t="shared" si="5"/>
        <v>0</v>
      </c>
      <c r="K12" s="61">
        <f t="shared" si="6"/>
        <v>0</v>
      </c>
      <c r="L12" s="37">
        <f t="shared" si="7"/>
        <v>0</v>
      </c>
      <c r="M12" s="61">
        <f t="shared" si="8"/>
        <v>0</v>
      </c>
      <c r="N12" s="37">
        <f t="shared" si="9"/>
        <v>0</v>
      </c>
      <c r="O12" s="51">
        <f t="shared" si="10"/>
        <v>0</v>
      </c>
      <c r="P12" s="71">
        <f t="shared" si="11"/>
        <v>0</v>
      </c>
      <c r="Q12" s="57">
        <f t="shared" si="12"/>
        <v>0</v>
      </c>
      <c r="R12" s="39">
        <f t="shared" si="13"/>
        <v>0</v>
      </c>
      <c r="S12" s="61">
        <f t="shared" si="14"/>
        <v>2</v>
      </c>
      <c r="T12" s="109">
        <f t="shared" si="15"/>
        <v>5090.9090909090901</v>
      </c>
      <c r="U12" s="61">
        <f t="shared" si="16"/>
        <v>14</v>
      </c>
      <c r="V12" s="109">
        <f t="shared" si="17"/>
        <v>35636.363636363632</v>
      </c>
      <c r="W12" s="61">
        <f t="shared" si="18"/>
        <v>12</v>
      </c>
      <c r="X12" s="109">
        <f t="shared" si="19"/>
        <v>30545.45454545454</v>
      </c>
      <c r="Y12" s="61">
        <f t="shared" si="20"/>
        <v>4</v>
      </c>
      <c r="Z12" s="109">
        <f t="shared" si="21"/>
        <v>10181.81818181818</v>
      </c>
      <c r="AA12" s="61">
        <f t="shared" si="22"/>
        <v>1</v>
      </c>
      <c r="AB12" s="68">
        <f t="shared" si="23"/>
        <v>2545.454545454545</v>
      </c>
      <c r="AC12" s="67">
        <f t="shared" si="24"/>
        <v>33</v>
      </c>
      <c r="AD12" s="66">
        <f t="shared" si="25"/>
        <v>83999.999999999985</v>
      </c>
      <c r="AE12" s="57">
        <f t="shared" si="26"/>
        <v>0</v>
      </c>
      <c r="AF12" s="60">
        <f t="shared" si="27"/>
        <v>24599.999999999985</v>
      </c>
      <c r="AG12" s="52">
        <f t="shared" si="28"/>
        <v>0</v>
      </c>
      <c r="AH12" s="63">
        <f t="shared" si="29"/>
        <v>0</v>
      </c>
      <c r="AI12" s="65">
        <f t="shared" si="30"/>
        <v>20</v>
      </c>
      <c r="AJ12" s="63">
        <f t="shared" si="31"/>
        <v>36000</v>
      </c>
      <c r="AK12" s="65">
        <f t="shared" si="32"/>
        <v>0</v>
      </c>
      <c r="AL12" s="164">
        <f t="shared" si="33"/>
        <v>0</v>
      </c>
      <c r="AM12" s="130"/>
    </row>
    <row r="13" spans="1:41" s="2" customFormat="1" x14ac:dyDescent="0.3">
      <c r="A13" s="78" t="s">
        <v>88</v>
      </c>
      <c r="B13" s="47">
        <f>17000/10</f>
        <v>1700</v>
      </c>
      <c r="C13" s="77">
        <f>2700/1.1</f>
        <v>2454.5454545454545</v>
      </c>
      <c r="D13" s="163">
        <v>10</v>
      </c>
      <c r="E13" s="178">
        <f t="shared" si="0"/>
        <v>44</v>
      </c>
      <c r="F13" s="76">
        <f t="shared" si="1"/>
        <v>74800</v>
      </c>
      <c r="G13" s="61">
        <f t="shared" si="2"/>
        <v>0</v>
      </c>
      <c r="H13" s="109">
        <f t="shared" si="3"/>
        <v>0</v>
      </c>
      <c r="I13" s="61">
        <f t="shared" si="4"/>
        <v>0</v>
      </c>
      <c r="J13" s="37">
        <f t="shared" si="5"/>
        <v>0</v>
      </c>
      <c r="K13" s="61">
        <f t="shared" si="6"/>
        <v>0</v>
      </c>
      <c r="L13" s="37">
        <f t="shared" si="7"/>
        <v>0</v>
      </c>
      <c r="M13" s="61">
        <f t="shared" si="8"/>
        <v>0</v>
      </c>
      <c r="N13" s="37">
        <f t="shared" si="9"/>
        <v>0</v>
      </c>
      <c r="O13" s="51">
        <f t="shared" si="10"/>
        <v>0</v>
      </c>
      <c r="P13" s="71">
        <f t="shared" si="11"/>
        <v>0</v>
      </c>
      <c r="Q13" s="57">
        <f t="shared" si="12"/>
        <v>0</v>
      </c>
      <c r="R13" s="39">
        <f t="shared" si="13"/>
        <v>0</v>
      </c>
      <c r="S13" s="61">
        <f t="shared" si="14"/>
        <v>0</v>
      </c>
      <c r="T13" s="109">
        <f t="shared" si="15"/>
        <v>0</v>
      </c>
      <c r="U13" s="61">
        <f t="shared" si="16"/>
        <v>7</v>
      </c>
      <c r="V13" s="109">
        <f t="shared" si="17"/>
        <v>17181.81818181818</v>
      </c>
      <c r="W13" s="61">
        <f t="shared" si="18"/>
        <v>10</v>
      </c>
      <c r="X13" s="109">
        <f t="shared" si="19"/>
        <v>24545.454545454544</v>
      </c>
      <c r="Y13" s="61">
        <f t="shared" si="20"/>
        <v>13</v>
      </c>
      <c r="Z13" s="109">
        <f t="shared" si="21"/>
        <v>31909.090909090908</v>
      </c>
      <c r="AA13" s="61">
        <f t="shared" si="22"/>
        <v>1</v>
      </c>
      <c r="AB13" s="68">
        <f t="shared" si="23"/>
        <v>2454.5454545454545</v>
      </c>
      <c r="AC13" s="67">
        <f t="shared" si="24"/>
        <v>31</v>
      </c>
      <c r="AD13" s="66">
        <f t="shared" si="25"/>
        <v>76090.909090909088</v>
      </c>
      <c r="AE13" s="57">
        <f t="shared" si="26"/>
        <v>0</v>
      </c>
      <c r="AF13" s="60">
        <f t="shared" si="27"/>
        <v>23390.909090909088</v>
      </c>
      <c r="AG13" s="52">
        <f t="shared" si="28"/>
        <v>0</v>
      </c>
      <c r="AH13" s="63">
        <f t="shared" si="29"/>
        <v>0</v>
      </c>
      <c r="AI13" s="65">
        <f t="shared" si="30"/>
        <v>13</v>
      </c>
      <c r="AJ13" s="63">
        <f t="shared" si="31"/>
        <v>22100</v>
      </c>
      <c r="AK13" s="65">
        <f t="shared" si="32"/>
        <v>0</v>
      </c>
      <c r="AL13" s="164">
        <f t="shared" si="33"/>
        <v>0</v>
      </c>
      <c r="AM13" s="130"/>
    </row>
    <row r="14" spans="1:41" s="2" customFormat="1" x14ac:dyDescent="0.3">
      <c r="A14" s="120" t="s">
        <v>87</v>
      </c>
      <c r="B14" s="74">
        <f>13800/12</f>
        <v>1150</v>
      </c>
      <c r="C14" s="38">
        <f>1800/1.1</f>
        <v>1636.3636363636363</v>
      </c>
      <c r="D14" s="165">
        <v>12</v>
      </c>
      <c r="E14" s="178">
        <f t="shared" si="0"/>
        <v>28</v>
      </c>
      <c r="F14" s="76">
        <f t="shared" si="1"/>
        <v>32200</v>
      </c>
      <c r="G14" s="61">
        <f t="shared" si="2"/>
        <v>0</v>
      </c>
      <c r="H14" s="109">
        <f t="shared" si="3"/>
        <v>0</v>
      </c>
      <c r="I14" s="61">
        <f t="shared" si="4"/>
        <v>0</v>
      </c>
      <c r="J14" s="37">
        <f t="shared" si="5"/>
        <v>0</v>
      </c>
      <c r="K14" s="61">
        <f t="shared" si="6"/>
        <v>0</v>
      </c>
      <c r="L14" s="37">
        <f t="shared" si="7"/>
        <v>0</v>
      </c>
      <c r="M14" s="61">
        <f t="shared" si="8"/>
        <v>0</v>
      </c>
      <c r="N14" s="37">
        <f t="shared" si="9"/>
        <v>0</v>
      </c>
      <c r="O14" s="51">
        <f t="shared" si="10"/>
        <v>0</v>
      </c>
      <c r="P14" s="71">
        <f t="shared" si="11"/>
        <v>0</v>
      </c>
      <c r="Q14" s="57">
        <f t="shared" si="12"/>
        <v>0</v>
      </c>
      <c r="R14" s="39">
        <f t="shared" si="13"/>
        <v>0</v>
      </c>
      <c r="S14" s="61">
        <f t="shared" si="14"/>
        <v>0</v>
      </c>
      <c r="T14" s="109">
        <f t="shared" si="15"/>
        <v>0</v>
      </c>
      <c r="U14" s="61">
        <f t="shared" si="16"/>
        <v>5</v>
      </c>
      <c r="V14" s="109">
        <f t="shared" si="17"/>
        <v>8181.8181818181811</v>
      </c>
      <c r="W14" s="61">
        <f t="shared" si="18"/>
        <v>1</v>
      </c>
      <c r="X14" s="109">
        <f t="shared" si="19"/>
        <v>1636.3636363636363</v>
      </c>
      <c r="Y14" s="61">
        <f t="shared" si="20"/>
        <v>0</v>
      </c>
      <c r="Z14" s="109">
        <f t="shared" si="21"/>
        <v>0</v>
      </c>
      <c r="AA14" s="61">
        <f t="shared" si="22"/>
        <v>2</v>
      </c>
      <c r="AB14" s="68">
        <f t="shared" si="23"/>
        <v>3272.7272727272725</v>
      </c>
      <c r="AC14" s="67">
        <f t="shared" si="24"/>
        <v>8</v>
      </c>
      <c r="AD14" s="66">
        <f t="shared" si="25"/>
        <v>13090.90909090909</v>
      </c>
      <c r="AE14" s="57">
        <f t="shared" si="26"/>
        <v>0</v>
      </c>
      <c r="AF14" s="60">
        <f t="shared" si="27"/>
        <v>3890.9090909090901</v>
      </c>
      <c r="AG14" s="52">
        <f t="shared" si="28"/>
        <v>0</v>
      </c>
      <c r="AH14" s="63">
        <f t="shared" si="29"/>
        <v>0</v>
      </c>
      <c r="AI14" s="65">
        <f t="shared" si="30"/>
        <v>20</v>
      </c>
      <c r="AJ14" s="63">
        <f t="shared" si="31"/>
        <v>23000</v>
      </c>
      <c r="AK14" s="65">
        <f t="shared" si="32"/>
        <v>0</v>
      </c>
      <c r="AL14" s="164">
        <f t="shared" si="33"/>
        <v>0</v>
      </c>
      <c r="AM14" s="130"/>
    </row>
    <row r="15" spans="1:41" s="2" customFormat="1" x14ac:dyDescent="0.3">
      <c r="A15" s="120" t="s">
        <v>46</v>
      </c>
      <c r="B15" s="74">
        <f>13800/12</f>
        <v>1150</v>
      </c>
      <c r="C15" s="38">
        <v>1636</v>
      </c>
      <c r="D15" s="165">
        <v>12</v>
      </c>
      <c r="E15" s="178">
        <f t="shared" si="0"/>
        <v>0</v>
      </c>
      <c r="F15" s="76">
        <f t="shared" si="1"/>
        <v>0</v>
      </c>
      <c r="G15" s="61">
        <f t="shared" si="2"/>
        <v>0</v>
      </c>
      <c r="H15" s="109">
        <f t="shared" si="3"/>
        <v>0</v>
      </c>
      <c r="I15" s="61">
        <f t="shared" si="4"/>
        <v>0</v>
      </c>
      <c r="J15" s="37">
        <f t="shared" si="5"/>
        <v>0</v>
      </c>
      <c r="K15" s="61">
        <f t="shared" si="6"/>
        <v>0</v>
      </c>
      <c r="L15" s="37">
        <f t="shared" si="7"/>
        <v>0</v>
      </c>
      <c r="M15" s="61">
        <f t="shared" si="8"/>
        <v>0</v>
      </c>
      <c r="N15" s="37">
        <f t="shared" si="9"/>
        <v>0</v>
      </c>
      <c r="O15" s="51">
        <f t="shared" si="10"/>
        <v>0</v>
      </c>
      <c r="P15" s="71">
        <f t="shared" si="11"/>
        <v>0</v>
      </c>
      <c r="Q15" s="57">
        <f t="shared" si="12"/>
        <v>0</v>
      </c>
      <c r="R15" s="39">
        <f t="shared" si="13"/>
        <v>0</v>
      </c>
      <c r="S15" s="61">
        <f t="shared" si="14"/>
        <v>0</v>
      </c>
      <c r="T15" s="109">
        <f t="shared" si="15"/>
        <v>0</v>
      </c>
      <c r="U15" s="61">
        <f t="shared" si="16"/>
        <v>0</v>
      </c>
      <c r="V15" s="109">
        <f t="shared" si="17"/>
        <v>0</v>
      </c>
      <c r="W15" s="61">
        <f t="shared" si="18"/>
        <v>0</v>
      </c>
      <c r="X15" s="109">
        <f t="shared" si="19"/>
        <v>0</v>
      </c>
      <c r="Y15" s="61">
        <f t="shared" si="20"/>
        <v>0</v>
      </c>
      <c r="Z15" s="109">
        <f t="shared" si="21"/>
        <v>0</v>
      </c>
      <c r="AA15" s="61">
        <f t="shared" si="22"/>
        <v>0</v>
      </c>
      <c r="AB15" s="68">
        <f t="shared" si="23"/>
        <v>0</v>
      </c>
      <c r="AC15" s="67">
        <f t="shared" si="24"/>
        <v>0</v>
      </c>
      <c r="AD15" s="66">
        <f t="shared" si="25"/>
        <v>0</v>
      </c>
      <c r="AE15" s="57">
        <f t="shared" si="26"/>
        <v>0</v>
      </c>
      <c r="AF15" s="60">
        <f t="shared" si="27"/>
        <v>0</v>
      </c>
      <c r="AG15" s="52">
        <f t="shared" si="28"/>
        <v>0</v>
      </c>
      <c r="AH15" s="63">
        <f t="shared" si="29"/>
        <v>0</v>
      </c>
      <c r="AI15" s="65">
        <f t="shared" si="30"/>
        <v>0</v>
      </c>
      <c r="AJ15" s="63">
        <f t="shared" si="31"/>
        <v>0</v>
      </c>
      <c r="AK15" s="65">
        <f t="shared" si="32"/>
        <v>0</v>
      </c>
      <c r="AL15" s="164">
        <f t="shared" si="33"/>
        <v>0</v>
      </c>
      <c r="AM15" s="130"/>
    </row>
    <row r="16" spans="1:41" s="2" customFormat="1" x14ac:dyDescent="0.3">
      <c r="A16" s="55" t="s">
        <v>151</v>
      </c>
      <c r="B16" s="47">
        <f>24800/16</f>
        <v>1550</v>
      </c>
      <c r="C16" s="46">
        <f>2800/1.1</f>
        <v>2545.454545454545</v>
      </c>
      <c r="D16" s="163">
        <v>16</v>
      </c>
      <c r="E16" s="178">
        <f t="shared" si="0"/>
        <v>0</v>
      </c>
      <c r="F16" s="76">
        <f t="shared" si="1"/>
        <v>0</v>
      </c>
      <c r="G16" s="61">
        <f t="shared" si="2"/>
        <v>0</v>
      </c>
      <c r="H16" s="109">
        <f t="shared" si="3"/>
        <v>0</v>
      </c>
      <c r="I16" s="61">
        <f t="shared" si="4"/>
        <v>0</v>
      </c>
      <c r="J16" s="37">
        <f t="shared" si="5"/>
        <v>0</v>
      </c>
      <c r="K16" s="61">
        <f t="shared" si="6"/>
        <v>0</v>
      </c>
      <c r="L16" s="37">
        <f t="shared" si="7"/>
        <v>0</v>
      </c>
      <c r="M16" s="61">
        <f t="shared" si="8"/>
        <v>0</v>
      </c>
      <c r="N16" s="37">
        <f t="shared" si="9"/>
        <v>0</v>
      </c>
      <c r="O16" s="51">
        <f t="shared" si="10"/>
        <v>0</v>
      </c>
      <c r="P16" s="71">
        <f t="shared" si="11"/>
        <v>0</v>
      </c>
      <c r="Q16" s="57">
        <f t="shared" si="12"/>
        <v>0</v>
      </c>
      <c r="R16" s="39">
        <f t="shared" si="13"/>
        <v>0</v>
      </c>
      <c r="S16" s="61">
        <f t="shared" si="14"/>
        <v>0</v>
      </c>
      <c r="T16" s="109">
        <f t="shared" si="15"/>
        <v>0</v>
      </c>
      <c r="U16" s="61">
        <f t="shared" si="16"/>
        <v>0</v>
      </c>
      <c r="V16" s="109">
        <f t="shared" si="17"/>
        <v>0</v>
      </c>
      <c r="W16" s="61">
        <f t="shared" si="18"/>
        <v>0</v>
      </c>
      <c r="X16" s="109">
        <f t="shared" si="19"/>
        <v>0</v>
      </c>
      <c r="Y16" s="61">
        <f t="shared" si="20"/>
        <v>0</v>
      </c>
      <c r="Z16" s="109">
        <f t="shared" si="21"/>
        <v>0</v>
      </c>
      <c r="AA16" s="61">
        <f t="shared" si="22"/>
        <v>0</v>
      </c>
      <c r="AB16" s="68">
        <f t="shared" si="23"/>
        <v>0</v>
      </c>
      <c r="AC16" s="67">
        <f t="shared" si="24"/>
        <v>0</v>
      </c>
      <c r="AD16" s="66">
        <f t="shared" si="25"/>
        <v>0</v>
      </c>
      <c r="AE16" s="57">
        <f t="shared" si="26"/>
        <v>0</v>
      </c>
      <c r="AF16" s="35">
        <f t="shared" si="27"/>
        <v>0</v>
      </c>
      <c r="AG16" s="52">
        <f t="shared" si="28"/>
        <v>0</v>
      </c>
      <c r="AH16" s="107">
        <f t="shared" si="29"/>
        <v>0</v>
      </c>
      <c r="AI16" s="65">
        <f t="shared" si="30"/>
        <v>0</v>
      </c>
      <c r="AJ16" s="31">
        <f t="shared" si="31"/>
        <v>0</v>
      </c>
      <c r="AK16" s="65">
        <f t="shared" si="32"/>
        <v>0</v>
      </c>
      <c r="AL16" s="107">
        <f t="shared" si="33"/>
        <v>0</v>
      </c>
      <c r="AM16" s="130"/>
    </row>
    <row r="17" spans="1:40" s="2" customFormat="1" x14ac:dyDescent="0.3">
      <c r="A17" s="58" t="s">
        <v>86</v>
      </c>
      <c r="B17" s="47">
        <f>30400/16</f>
        <v>1900</v>
      </c>
      <c r="C17" s="46">
        <f>2800/1.1</f>
        <v>2545.454545454545</v>
      </c>
      <c r="D17" s="163">
        <v>16</v>
      </c>
      <c r="E17" s="178">
        <f t="shared" si="0"/>
        <v>0</v>
      </c>
      <c r="F17" s="76">
        <f t="shared" si="1"/>
        <v>0</v>
      </c>
      <c r="G17" s="61">
        <f t="shared" si="2"/>
        <v>0</v>
      </c>
      <c r="H17" s="109">
        <f t="shared" si="3"/>
        <v>0</v>
      </c>
      <c r="I17" s="61">
        <f t="shared" si="4"/>
        <v>0</v>
      </c>
      <c r="J17" s="37">
        <f t="shared" si="5"/>
        <v>0</v>
      </c>
      <c r="K17" s="61">
        <f t="shared" si="6"/>
        <v>0</v>
      </c>
      <c r="L17" s="37">
        <f t="shared" si="7"/>
        <v>0</v>
      </c>
      <c r="M17" s="61">
        <f t="shared" si="8"/>
        <v>0</v>
      </c>
      <c r="N17" s="37">
        <f t="shared" si="9"/>
        <v>0</v>
      </c>
      <c r="O17" s="51">
        <f t="shared" si="10"/>
        <v>0</v>
      </c>
      <c r="P17" s="71">
        <f t="shared" si="11"/>
        <v>0</v>
      </c>
      <c r="Q17" s="57">
        <f t="shared" si="12"/>
        <v>0</v>
      </c>
      <c r="R17" s="39">
        <f t="shared" si="13"/>
        <v>0</v>
      </c>
      <c r="S17" s="61">
        <f t="shared" si="14"/>
        <v>0</v>
      </c>
      <c r="T17" s="109">
        <f t="shared" si="15"/>
        <v>0</v>
      </c>
      <c r="U17" s="61">
        <f t="shared" si="16"/>
        <v>0</v>
      </c>
      <c r="V17" s="109">
        <f t="shared" si="17"/>
        <v>0</v>
      </c>
      <c r="W17" s="61">
        <f t="shared" si="18"/>
        <v>0</v>
      </c>
      <c r="X17" s="109">
        <f t="shared" si="19"/>
        <v>0</v>
      </c>
      <c r="Y17" s="61">
        <f t="shared" si="20"/>
        <v>0</v>
      </c>
      <c r="Z17" s="109">
        <f t="shared" si="21"/>
        <v>0</v>
      </c>
      <c r="AA17" s="61">
        <f t="shared" si="22"/>
        <v>0</v>
      </c>
      <c r="AB17" s="68">
        <f t="shared" si="23"/>
        <v>0</v>
      </c>
      <c r="AC17" s="67">
        <f t="shared" si="24"/>
        <v>0</v>
      </c>
      <c r="AD17" s="66">
        <f t="shared" si="25"/>
        <v>0</v>
      </c>
      <c r="AE17" s="57">
        <f t="shared" si="26"/>
        <v>0</v>
      </c>
      <c r="AF17" s="35">
        <f t="shared" si="27"/>
        <v>0</v>
      </c>
      <c r="AG17" s="52">
        <f t="shared" si="28"/>
        <v>0</v>
      </c>
      <c r="AH17" s="107">
        <f t="shared" si="29"/>
        <v>0</v>
      </c>
      <c r="AI17" s="65">
        <f t="shared" si="30"/>
        <v>0</v>
      </c>
      <c r="AJ17" s="31">
        <f t="shared" si="31"/>
        <v>0</v>
      </c>
      <c r="AK17" s="65">
        <f t="shared" si="32"/>
        <v>0</v>
      </c>
      <c r="AL17" s="107">
        <f t="shared" si="33"/>
        <v>0</v>
      </c>
      <c r="AM17" s="130"/>
    </row>
    <row r="18" spans="1:40" s="2" customFormat="1" x14ac:dyDescent="0.3">
      <c r="A18" s="55" t="s">
        <v>150</v>
      </c>
      <c r="B18" s="47">
        <f>3600/6</f>
        <v>600</v>
      </c>
      <c r="C18" s="46">
        <f>2000/1.1</f>
        <v>1818.181818181818</v>
      </c>
      <c r="D18" s="163">
        <v>6</v>
      </c>
      <c r="E18" s="178">
        <f t="shared" si="0"/>
        <v>0</v>
      </c>
      <c r="F18" s="76">
        <f t="shared" si="1"/>
        <v>0</v>
      </c>
      <c r="G18" s="61">
        <f t="shared" si="2"/>
        <v>0</v>
      </c>
      <c r="H18" s="109">
        <f t="shared" si="3"/>
        <v>0</v>
      </c>
      <c r="I18" s="61">
        <f t="shared" si="4"/>
        <v>0</v>
      </c>
      <c r="J18" s="37">
        <f t="shared" si="5"/>
        <v>0</v>
      </c>
      <c r="K18" s="61">
        <f t="shared" si="6"/>
        <v>0</v>
      </c>
      <c r="L18" s="37">
        <f t="shared" si="7"/>
        <v>0</v>
      </c>
      <c r="M18" s="61">
        <f t="shared" si="8"/>
        <v>0</v>
      </c>
      <c r="N18" s="37">
        <f t="shared" si="9"/>
        <v>0</v>
      </c>
      <c r="O18" s="51">
        <f t="shared" si="10"/>
        <v>0</v>
      </c>
      <c r="P18" s="71">
        <f t="shared" si="11"/>
        <v>0</v>
      </c>
      <c r="Q18" s="57">
        <f t="shared" si="12"/>
        <v>0</v>
      </c>
      <c r="R18" s="39">
        <f t="shared" si="13"/>
        <v>0</v>
      </c>
      <c r="S18" s="61">
        <f t="shared" si="14"/>
        <v>0</v>
      </c>
      <c r="T18" s="109">
        <f t="shared" si="15"/>
        <v>0</v>
      </c>
      <c r="U18" s="61">
        <f t="shared" si="16"/>
        <v>0</v>
      </c>
      <c r="V18" s="109">
        <f t="shared" si="17"/>
        <v>0</v>
      </c>
      <c r="W18" s="61">
        <f t="shared" si="18"/>
        <v>0</v>
      </c>
      <c r="X18" s="109">
        <f t="shared" si="19"/>
        <v>0</v>
      </c>
      <c r="Y18" s="61">
        <f t="shared" si="20"/>
        <v>0</v>
      </c>
      <c r="Z18" s="109">
        <f t="shared" si="21"/>
        <v>0</v>
      </c>
      <c r="AA18" s="61">
        <f t="shared" si="22"/>
        <v>0</v>
      </c>
      <c r="AB18" s="68">
        <f t="shared" si="23"/>
        <v>0</v>
      </c>
      <c r="AC18" s="67">
        <f t="shared" si="24"/>
        <v>0</v>
      </c>
      <c r="AD18" s="66">
        <f t="shared" si="25"/>
        <v>0</v>
      </c>
      <c r="AE18" s="57">
        <f t="shared" si="26"/>
        <v>0</v>
      </c>
      <c r="AF18" s="35">
        <f t="shared" si="27"/>
        <v>0</v>
      </c>
      <c r="AG18" s="52">
        <f t="shared" si="28"/>
        <v>0</v>
      </c>
      <c r="AH18" s="107">
        <f t="shared" si="29"/>
        <v>0</v>
      </c>
      <c r="AI18" s="65">
        <f t="shared" si="30"/>
        <v>0</v>
      </c>
      <c r="AJ18" s="31">
        <f t="shared" si="31"/>
        <v>0</v>
      </c>
      <c r="AK18" s="65">
        <f t="shared" si="32"/>
        <v>0</v>
      </c>
      <c r="AL18" s="107">
        <f t="shared" si="33"/>
        <v>0</v>
      </c>
      <c r="AM18" s="130"/>
    </row>
    <row r="19" spans="1:40" s="2" customFormat="1" x14ac:dyDescent="0.3">
      <c r="A19" s="55" t="s">
        <v>149</v>
      </c>
      <c r="B19" s="47">
        <f>3600/6</f>
        <v>600</v>
      </c>
      <c r="C19" s="46">
        <f>2000/1.1</f>
        <v>1818.181818181818</v>
      </c>
      <c r="D19" s="163">
        <v>6</v>
      </c>
      <c r="E19" s="178">
        <f t="shared" si="0"/>
        <v>10</v>
      </c>
      <c r="F19" s="76">
        <f t="shared" si="1"/>
        <v>6000</v>
      </c>
      <c r="G19" s="61">
        <f t="shared" si="2"/>
        <v>0</v>
      </c>
      <c r="H19" s="37">
        <f t="shared" si="3"/>
        <v>0</v>
      </c>
      <c r="I19" s="61">
        <f t="shared" si="4"/>
        <v>0</v>
      </c>
      <c r="J19" s="37">
        <f t="shared" si="5"/>
        <v>0</v>
      </c>
      <c r="K19" s="61">
        <f t="shared" si="6"/>
        <v>0</v>
      </c>
      <c r="L19" s="37">
        <f t="shared" si="7"/>
        <v>0</v>
      </c>
      <c r="M19" s="61">
        <f t="shared" si="8"/>
        <v>0</v>
      </c>
      <c r="N19" s="161">
        <f t="shared" si="9"/>
        <v>0</v>
      </c>
      <c r="O19" s="51">
        <f t="shared" si="10"/>
        <v>0</v>
      </c>
      <c r="P19" s="71">
        <f t="shared" si="11"/>
        <v>0</v>
      </c>
      <c r="Q19" s="57">
        <f t="shared" si="12"/>
        <v>0</v>
      </c>
      <c r="R19" s="39">
        <f t="shared" si="13"/>
        <v>0</v>
      </c>
      <c r="S19" s="61">
        <f t="shared" si="14"/>
        <v>0</v>
      </c>
      <c r="T19" s="109">
        <f t="shared" si="15"/>
        <v>0</v>
      </c>
      <c r="U19" s="61">
        <f t="shared" si="16"/>
        <v>3</v>
      </c>
      <c r="V19" s="109">
        <f t="shared" si="17"/>
        <v>5454.545454545454</v>
      </c>
      <c r="W19" s="61">
        <f t="shared" si="18"/>
        <v>1</v>
      </c>
      <c r="X19" s="109">
        <f t="shared" si="19"/>
        <v>1818.181818181818</v>
      </c>
      <c r="Y19" s="61">
        <f t="shared" si="20"/>
        <v>0</v>
      </c>
      <c r="Z19" s="109">
        <f t="shared" si="21"/>
        <v>0</v>
      </c>
      <c r="AA19" s="61">
        <f t="shared" si="22"/>
        <v>0</v>
      </c>
      <c r="AB19" s="68">
        <f t="shared" si="23"/>
        <v>0</v>
      </c>
      <c r="AC19" s="67">
        <f t="shared" si="24"/>
        <v>4</v>
      </c>
      <c r="AD19" s="66">
        <f t="shared" si="25"/>
        <v>7272.7272727272721</v>
      </c>
      <c r="AE19" s="57">
        <f t="shared" si="26"/>
        <v>0</v>
      </c>
      <c r="AF19" s="35">
        <f t="shared" si="27"/>
        <v>4872.7272727272721</v>
      </c>
      <c r="AG19" s="52">
        <f t="shared" si="28"/>
        <v>0</v>
      </c>
      <c r="AH19" s="107">
        <f t="shared" si="29"/>
        <v>0</v>
      </c>
      <c r="AI19" s="65">
        <f t="shared" si="30"/>
        <v>6</v>
      </c>
      <c r="AJ19" s="31">
        <f t="shared" si="31"/>
        <v>3600</v>
      </c>
      <c r="AK19" s="65">
        <f t="shared" si="32"/>
        <v>0</v>
      </c>
      <c r="AL19" s="107">
        <f t="shared" si="33"/>
        <v>0</v>
      </c>
      <c r="AM19" s="130"/>
    </row>
    <row r="20" spans="1:40" s="2" customFormat="1" x14ac:dyDescent="0.3">
      <c r="A20" s="55" t="s">
        <v>148</v>
      </c>
      <c r="B20" s="47">
        <f>3600/6</f>
        <v>600</v>
      </c>
      <c r="C20" s="46">
        <f>2000/1.1</f>
        <v>1818.181818181818</v>
      </c>
      <c r="D20" s="163">
        <v>6</v>
      </c>
      <c r="E20" s="178">
        <f t="shared" si="0"/>
        <v>1</v>
      </c>
      <c r="F20" s="76">
        <f t="shared" si="1"/>
        <v>600</v>
      </c>
      <c r="G20" s="61">
        <f t="shared" si="2"/>
        <v>0</v>
      </c>
      <c r="H20" s="37">
        <f t="shared" si="3"/>
        <v>0</v>
      </c>
      <c r="I20" s="61">
        <f t="shared" si="4"/>
        <v>0</v>
      </c>
      <c r="J20" s="37">
        <f t="shared" si="5"/>
        <v>0</v>
      </c>
      <c r="K20" s="61">
        <f t="shared" si="6"/>
        <v>0</v>
      </c>
      <c r="L20" s="37">
        <f t="shared" si="7"/>
        <v>0</v>
      </c>
      <c r="M20" s="61">
        <f t="shared" si="8"/>
        <v>0</v>
      </c>
      <c r="N20" s="161">
        <f t="shared" si="9"/>
        <v>0</v>
      </c>
      <c r="O20" s="51">
        <f t="shared" si="10"/>
        <v>0</v>
      </c>
      <c r="P20" s="71">
        <f t="shared" si="11"/>
        <v>0</v>
      </c>
      <c r="Q20" s="57">
        <f t="shared" si="12"/>
        <v>0</v>
      </c>
      <c r="R20" s="39">
        <f t="shared" si="13"/>
        <v>0</v>
      </c>
      <c r="S20" s="61">
        <f t="shared" si="14"/>
        <v>1</v>
      </c>
      <c r="T20" s="109">
        <f t="shared" si="15"/>
        <v>1818.181818181818</v>
      </c>
      <c r="U20" s="61">
        <f t="shared" si="16"/>
        <v>0</v>
      </c>
      <c r="V20" s="109">
        <f t="shared" si="17"/>
        <v>0</v>
      </c>
      <c r="W20" s="61">
        <f t="shared" si="18"/>
        <v>0</v>
      </c>
      <c r="X20" s="109">
        <f t="shared" si="19"/>
        <v>0</v>
      </c>
      <c r="Y20" s="61">
        <f t="shared" si="20"/>
        <v>0</v>
      </c>
      <c r="Z20" s="109">
        <f t="shared" si="21"/>
        <v>0</v>
      </c>
      <c r="AA20" s="61">
        <f t="shared" si="22"/>
        <v>0</v>
      </c>
      <c r="AB20" s="68">
        <f t="shared" si="23"/>
        <v>0</v>
      </c>
      <c r="AC20" s="67">
        <f t="shared" si="24"/>
        <v>1</v>
      </c>
      <c r="AD20" s="66">
        <f t="shared" si="25"/>
        <v>1818.181818181818</v>
      </c>
      <c r="AE20" s="57">
        <f t="shared" si="26"/>
        <v>0</v>
      </c>
      <c r="AF20" s="35">
        <f t="shared" si="27"/>
        <v>1218.181818181818</v>
      </c>
      <c r="AG20" s="52">
        <f t="shared" si="28"/>
        <v>0</v>
      </c>
      <c r="AH20" s="107">
        <f t="shared" si="29"/>
        <v>0</v>
      </c>
      <c r="AI20" s="65">
        <f t="shared" si="30"/>
        <v>0</v>
      </c>
      <c r="AJ20" s="31">
        <f t="shared" si="31"/>
        <v>0</v>
      </c>
      <c r="AK20" s="65">
        <f t="shared" si="32"/>
        <v>0</v>
      </c>
      <c r="AL20" s="107">
        <f t="shared" si="33"/>
        <v>0</v>
      </c>
      <c r="AM20" s="130"/>
      <c r="AN20" s="162"/>
    </row>
    <row r="21" spans="1:40" s="2" customFormat="1" x14ac:dyDescent="0.3">
      <c r="A21" s="48" t="s">
        <v>59</v>
      </c>
      <c r="B21" s="47">
        <f>8100/6</f>
        <v>1350</v>
      </c>
      <c r="C21" s="46">
        <f>2800/1.1</f>
        <v>2545.454545454545</v>
      </c>
      <c r="D21" s="45">
        <v>6</v>
      </c>
      <c r="E21" s="178">
        <f t="shared" si="0"/>
        <v>0</v>
      </c>
      <c r="F21" s="76">
        <f t="shared" si="1"/>
        <v>0</v>
      </c>
      <c r="G21" s="61">
        <f t="shared" si="2"/>
        <v>0</v>
      </c>
      <c r="H21" s="37">
        <f t="shared" si="3"/>
        <v>0</v>
      </c>
      <c r="I21" s="61">
        <f t="shared" si="4"/>
        <v>0</v>
      </c>
      <c r="J21" s="37">
        <f t="shared" si="5"/>
        <v>0</v>
      </c>
      <c r="K21" s="61">
        <f t="shared" si="6"/>
        <v>0</v>
      </c>
      <c r="L21" s="37">
        <f t="shared" si="7"/>
        <v>0</v>
      </c>
      <c r="M21" s="61">
        <f t="shared" si="8"/>
        <v>0</v>
      </c>
      <c r="N21" s="161">
        <f t="shared" si="9"/>
        <v>0</v>
      </c>
      <c r="O21" s="51">
        <f t="shared" si="10"/>
        <v>0</v>
      </c>
      <c r="P21" s="71">
        <f t="shared" si="11"/>
        <v>0</v>
      </c>
      <c r="Q21" s="57">
        <f t="shared" si="12"/>
        <v>0</v>
      </c>
      <c r="R21" s="39">
        <f t="shared" si="13"/>
        <v>0</v>
      </c>
      <c r="S21" s="61">
        <f t="shared" si="14"/>
        <v>0</v>
      </c>
      <c r="T21" s="109">
        <f t="shared" si="15"/>
        <v>0</v>
      </c>
      <c r="U21" s="61">
        <f t="shared" si="16"/>
        <v>0</v>
      </c>
      <c r="V21" s="109">
        <f t="shared" si="17"/>
        <v>0</v>
      </c>
      <c r="W21" s="61">
        <f t="shared" si="18"/>
        <v>0</v>
      </c>
      <c r="X21" s="109">
        <f t="shared" si="19"/>
        <v>0</v>
      </c>
      <c r="Y21" s="61">
        <f t="shared" si="20"/>
        <v>0</v>
      </c>
      <c r="Z21" s="109">
        <f t="shared" si="21"/>
        <v>0</v>
      </c>
      <c r="AA21" s="61">
        <f t="shared" si="22"/>
        <v>0</v>
      </c>
      <c r="AB21" s="68">
        <f t="shared" si="23"/>
        <v>0</v>
      </c>
      <c r="AC21" s="67">
        <f t="shared" si="24"/>
        <v>0</v>
      </c>
      <c r="AD21" s="66">
        <f t="shared" si="25"/>
        <v>0</v>
      </c>
      <c r="AE21" s="57">
        <f t="shared" si="26"/>
        <v>0</v>
      </c>
      <c r="AF21" s="35">
        <f t="shared" si="27"/>
        <v>0</v>
      </c>
      <c r="AG21" s="52">
        <f t="shared" si="28"/>
        <v>0</v>
      </c>
      <c r="AH21" s="107">
        <f t="shared" si="29"/>
        <v>0</v>
      </c>
      <c r="AI21" s="65">
        <f t="shared" si="30"/>
        <v>0</v>
      </c>
      <c r="AJ21" s="31">
        <f t="shared" si="31"/>
        <v>0</v>
      </c>
      <c r="AK21" s="65">
        <f t="shared" si="32"/>
        <v>0</v>
      </c>
      <c r="AL21" s="107">
        <f t="shared" si="33"/>
        <v>0</v>
      </c>
      <c r="AM21" s="130"/>
    </row>
    <row r="22" spans="1:40" s="2" customFormat="1" x14ac:dyDescent="0.3">
      <c r="A22" s="48" t="s">
        <v>65</v>
      </c>
      <c r="B22" s="53">
        <f>6600/6</f>
        <v>1100</v>
      </c>
      <c r="C22" s="46">
        <f>2800/1.1</f>
        <v>2545.454545454545</v>
      </c>
      <c r="D22" s="45">
        <v>6</v>
      </c>
      <c r="E22" s="178">
        <f t="shared" si="0"/>
        <v>0</v>
      </c>
      <c r="F22" s="76">
        <f t="shared" si="1"/>
        <v>0</v>
      </c>
      <c r="G22" s="61">
        <f t="shared" si="2"/>
        <v>0</v>
      </c>
      <c r="H22" s="37">
        <f t="shared" si="3"/>
        <v>0</v>
      </c>
      <c r="I22" s="61">
        <f t="shared" si="4"/>
        <v>0</v>
      </c>
      <c r="J22" s="37">
        <f t="shared" si="5"/>
        <v>0</v>
      </c>
      <c r="K22" s="61">
        <f t="shared" si="6"/>
        <v>0</v>
      </c>
      <c r="L22" s="37">
        <f t="shared" si="7"/>
        <v>0</v>
      </c>
      <c r="M22" s="61">
        <f t="shared" si="8"/>
        <v>0</v>
      </c>
      <c r="N22" s="161">
        <f t="shared" si="9"/>
        <v>0</v>
      </c>
      <c r="O22" s="51">
        <f t="shared" si="10"/>
        <v>0</v>
      </c>
      <c r="P22" s="71">
        <f t="shared" si="11"/>
        <v>0</v>
      </c>
      <c r="Q22" s="57">
        <f t="shared" si="12"/>
        <v>0</v>
      </c>
      <c r="R22" s="39">
        <f t="shared" si="13"/>
        <v>0</v>
      </c>
      <c r="S22" s="61">
        <f t="shared" si="14"/>
        <v>0</v>
      </c>
      <c r="T22" s="109">
        <f t="shared" si="15"/>
        <v>0</v>
      </c>
      <c r="U22" s="61">
        <f t="shared" si="16"/>
        <v>0</v>
      </c>
      <c r="V22" s="109">
        <f t="shared" si="17"/>
        <v>0</v>
      </c>
      <c r="W22" s="61">
        <f t="shared" si="18"/>
        <v>0</v>
      </c>
      <c r="X22" s="109">
        <f t="shared" si="19"/>
        <v>0</v>
      </c>
      <c r="Y22" s="61">
        <f t="shared" si="20"/>
        <v>0</v>
      </c>
      <c r="Z22" s="109">
        <f t="shared" si="21"/>
        <v>0</v>
      </c>
      <c r="AA22" s="61">
        <f t="shared" si="22"/>
        <v>0</v>
      </c>
      <c r="AB22" s="68">
        <f t="shared" si="23"/>
        <v>0</v>
      </c>
      <c r="AC22" s="67">
        <f t="shared" si="24"/>
        <v>0</v>
      </c>
      <c r="AD22" s="66">
        <f t="shared" si="25"/>
        <v>0</v>
      </c>
      <c r="AE22" s="57">
        <f t="shared" si="26"/>
        <v>0</v>
      </c>
      <c r="AF22" s="35">
        <f t="shared" si="27"/>
        <v>0</v>
      </c>
      <c r="AG22" s="52">
        <f t="shared" si="28"/>
        <v>0</v>
      </c>
      <c r="AH22" s="107">
        <f t="shared" si="29"/>
        <v>0</v>
      </c>
      <c r="AI22" s="65">
        <f t="shared" si="30"/>
        <v>0</v>
      </c>
      <c r="AJ22" s="31">
        <f t="shared" si="31"/>
        <v>0</v>
      </c>
      <c r="AK22" s="65">
        <f t="shared" si="32"/>
        <v>0</v>
      </c>
      <c r="AL22" s="107">
        <f t="shared" si="33"/>
        <v>0</v>
      </c>
      <c r="AM22" s="130"/>
    </row>
    <row r="23" spans="1:40" s="2" customFormat="1" x14ac:dyDescent="0.3">
      <c r="A23" s="48" t="s">
        <v>84</v>
      </c>
      <c r="B23" s="47">
        <f>16200/12</f>
        <v>1350</v>
      </c>
      <c r="C23" s="46">
        <f>2800/1.1</f>
        <v>2545.454545454545</v>
      </c>
      <c r="D23" s="45">
        <v>12</v>
      </c>
      <c r="E23" s="178">
        <f t="shared" si="0"/>
        <v>0</v>
      </c>
      <c r="F23" s="76">
        <f t="shared" si="1"/>
        <v>0</v>
      </c>
      <c r="G23" s="61">
        <f t="shared" si="2"/>
        <v>0</v>
      </c>
      <c r="H23" s="37">
        <f t="shared" si="3"/>
        <v>0</v>
      </c>
      <c r="I23" s="61">
        <f t="shared" si="4"/>
        <v>0</v>
      </c>
      <c r="J23" s="37">
        <f t="shared" si="5"/>
        <v>0</v>
      </c>
      <c r="K23" s="61">
        <f t="shared" si="6"/>
        <v>0</v>
      </c>
      <c r="L23" s="37">
        <f t="shared" si="7"/>
        <v>0</v>
      </c>
      <c r="M23" s="61">
        <f t="shared" si="8"/>
        <v>0</v>
      </c>
      <c r="N23" s="161">
        <f t="shared" si="9"/>
        <v>0</v>
      </c>
      <c r="O23" s="51">
        <f t="shared" si="10"/>
        <v>0</v>
      </c>
      <c r="P23" s="71">
        <f t="shared" si="11"/>
        <v>0</v>
      </c>
      <c r="Q23" s="57">
        <f t="shared" si="12"/>
        <v>0</v>
      </c>
      <c r="R23" s="39">
        <f t="shared" si="13"/>
        <v>0</v>
      </c>
      <c r="S23" s="61">
        <f t="shared" si="14"/>
        <v>0</v>
      </c>
      <c r="T23" s="109">
        <f t="shared" si="15"/>
        <v>0</v>
      </c>
      <c r="U23" s="61">
        <f t="shared" si="16"/>
        <v>0</v>
      </c>
      <c r="V23" s="109">
        <f t="shared" si="17"/>
        <v>0</v>
      </c>
      <c r="W23" s="61">
        <f t="shared" si="18"/>
        <v>0</v>
      </c>
      <c r="X23" s="109">
        <f t="shared" si="19"/>
        <v>0</v>
      </c>
      <c r="Y23" s="61">
        <f t="shared" si="20"/>
        <v>0</v>
      </c>
      <c r="Z23" s="109">
        <f t="shared" si="21"/>
        <v>0</v>
      </c>
      <c r="AA23" s="61">
        <f t="shared" si="22"/>
        <v>0</v>
      </c>
      <c r="AB23" s="68">
        <f t="shared" si="23"/>
        <v>0</v>
      </c>
      <c r="AC23" s="67">
        <f t="shared" si="24"/>
        <v>0</v>
      </c>
      <c r="AD23" s="66">
        <f t="shared" si="25"/>
        <v>0</v>
      </c>
      <c r="AE23" s="57">
        <f t="shared" si="26"/>
        <v>0</v>
      </c>
      <c r="AF23" s="35">
        <f t="shared" si="27"/>
        <v>0</v>
      </c>
      <c r="AG23" s="52">
        <f t="shared" si="28"/>
        <v>0</v>
      </c>
      <c r="AH23" s="107">
        <f t="shared" si="29"/>
        <v>0</v>
      </c>
      <c r="AI23" s="65">
        <f t="shared" si="30"/>
        <v>0</v>
      </c>
      <c r="AJ23" s="31">
        <f t="shared" si="31"/>
        <v>0</v>
      </c>
      <c r="AK23" s="65">
        <f t="shared" si="32"/>
        <v>0</v>
      </c>
      <c r="AL23" s="107">
        <f t="shared" si="33"/>
        <v>0</v>
      </c>
      <c r="AM23" s="130"/>
    </row>
    <row r="24" spans="1:40" s="2" customFormat="1" x14ac:dyDescent="0.3">
      <c r="A24" s="48" t="s">
        <v>132</v>
      </c>
      <c r="B24" s="47">
        <f>16200/12</f>
        <v>1350</v>
      </c>
      <c r="C24" s="46">
        <f>2800/1.1</f>
        <v>2545.454545454545</v>
      </c>
      <c r="D24" s="45">
        <v>12</v>
      </c>
      <c r="E24" s="178">
        <f t="shared" si="0"/>
        <v>0</v>
      </c>
      <c r="F24" s="76">
        <f t="shared" si="1"/>
        <v>0</v>
      </c>
      <c r="G24" s="61">
        <f t="shared" si="2"/>
        <v>0</v>
      </c>
      <c r="H24" s="37">
        <f t="shared" si="3"/>
        <v>0</v>
      </c>
      <c r="I24" s="61">
        <f t="shared" si="4"/>
        <v>0</v>
      </c>
      <c r="J24" s="37">
        <f t="shared" si="5"/>
        <v>0</v>
      </c>
      <c r="K24" s="61">
        <f t="shared" si="6"/>
        <v>0</v>
      </c>
      <c r="L24" s="37">
        <f t="shared" si="7"/>
        <v>0</v>
      </c>
      <c r="M24" s="61">
        <f t="shared" si="8"/>
        <v>0</v>
      </c>
      <c r="N24" s="161">
        <f t="shared" si="9"/>
        <v>0</v>
      </c>
      <c r="O24" s="51">
        <f t="shared" si="10"/>
        <v>0</v>
      </c>
      <c r="P24" s="71">
        <f t="shared" si="11"/>
        <v>0</v>
      </c>
      <c r="Q24" s="57">
        <f t="shared" si="12"/>
        <v>0</v>
      </c>
      <c r="R24" s="39">
        <f t="shared" si="13"/>
        <v>0</v>
      </c>
      <c r="S24" s="61">
        <f t="shared" si="14"/>
        <v>0</v>
      </c>
      <c r="T24" s="109">
        <f t="shared" si="15"/>
        <v>0</v>
      </c>
      <c r="U24" s="61">
        <f t="shared" si="16"/>
        <v>0</v>
      </c>
      <c r="V24" s="109">
        <f t="shared" si="17"/>
        <v>0</v>
      </c>
      <c r="W24" s="61">
        <f t="shared" si="18"/>
        <v>0</v>
      </c>
      <c r="X24" s="109">
        <f t="shared" si="19"/>
        <v>0</v>
      </c>
      <c r="Y24" s="61">
        <f t="shared" si="20"/>
        <v>0</v>
      </c>
      <c r="Z24" s="109">
        <f t="shared" si="21"/>
        <v>0</v>
      </c>
      <c r="AA24" s="61">
        <f t="shared" si="22"/>
        <v>0</v>
      </c>
      <c r="AB24" s="68">
        <f t="shared" si="23"/>
        <v>0</v>
      </c>
      <c r="AC24" s="67">
        <f t="shared" si="24"/>
        <v>0</v>
      </c>
      <c r="AD24" s="66">
        <f t="shared" si="25"/>
        <v>0</v>
      </c>
      <c r="AE24" s="57">
        <f t="shared" si="26"/>
        <v>0</v>
      </c>
      <c r="AF24" s="35">
        <f t="shared" si="27"/>
        <v>0</v>
      </c>
      <c r="AG24" s="52">
        <f t="shared" si="28"/>
        <v>0</v>
      </c>
      <c r="AH24" s="107">
        <f t="shared" si="29"/>
        <v>0</v>
      </c>
      <c r="AI24" s="65">
        <f t="shared" si="30"/>
        <v>0</v>
      </c>
      <c r="AJ24" s="31">
        <f t="shared" si="31"/>
        <v>0</v>
      </c>
      <c r="AK24" s="65">
        <f t="shared" si="32"/>
        <v>0</v>
      </c>
      <c r="AL24" s="107">
        <f t="shared" si="33"/>
        <v>0</v>
      </c>
      <c r="AM24" s="130"/>
    </row>
    <row r="25" spans="1:40" s="2" customFormat="1" x14ac:dyDescent="0.3">
      <c r="A25" s="48" t="s">
        <v>83</v>
      </c>
      <c r="B25" s="47">
        <f>42000/20</f>
        <v>2100</v>
      </c>
      <c r="C25" s="46">
        <f>3200/1.1</f>
        <v>2909.090909090909</v>
      </c>
      <c r="D25" s="45">
        <v>20</v>
      </c>
      <c r="E25" s="178">
        <f t="shared" si="0"/>
        <v>0</v>
      </c>
      <c r="F25" s="76">
        <f t="shared" si="1"/>
        <v>0</v>
      </c>
      <c r="G25" s="61">
        <f t="shared" si="2"/>
        <v>0</v>
      </c>
      <c r="H25" s="37">
        <f t="shared" si="3"/>
        <v>0</v>
      </c>
      <c r="I25" s="61">
        <f t="shared" si="4"/>
        <v>0</v>
      </c>
      <c r="J25" s="37">
        <f t="shared" si="5"/>
        <v>0</v>
      </c>
      <c r="K25" s="61">
        <f t="shared" si="6"/>
        <v>0</v>
      </c>
      <c r="L25" s="37">
        <f t="shared" si="7"/>
        <v>0</v>
      </c>
      <c r="M25" s="61">
        <f t="shared" si="8"/>
        <v>0</v>
      </c>
      <c r="N25" s="161">
        <f t="shared" si="9"/>
        <v>0</v>
      </c>
      <c r="O25" s="51">
        <f t="shared" si="10"/>
        <v>0</v>
      </c>
      <c r="P25" s="71">
        <f t="shared" si="11"/>
        <v>0</v>
      </c>
      <c r="Q25" s="57">
        <f t="shared" si="12"/>
        <v>0</v>
      </c>
      <c r="R25" s="39">
        <f t="shared" si="13"/>
        <v>0</v>
      </c>
      <c r="S25" s="61">
        <f t="shared" si="14"/>
        <v>0</v>
      </c>
      <c r="T25" s="109">
        <f t="shared" si="15"/>
        <v>0</v>
      </c>
      <c r="U25" s="61">
        <f t="shared" si="16"/>
        <v>0</v>
      </c>
      <c r="V25" s="109">
        <f t="shared" si="17"/>
        <v>0</v>
      </c>
      <c r="W25" s="61">
        <f t="shared" si="18"/>
        <v>0</v>
      </c>
      <c r="X25" s="109">
        <f t="shared" si="19"/>
        <v>0</v>
      </c>
      <c r="Y25" s="61">
        <f t="shared" si="20"/>
        <v>0</v>
      </c>
      <c r="Z25" s="109">
        <f t="shared" si="21"/>
        <v>0</v>
      </c>
      <c r="AA25" s="61">
        <f t="shared" si="22"/>
        <v>0</v>
      </c>
      <c r="AB25" s="68">
        <f t="shared" si="23"/>
        <v>0</v>
      </c>
      <c r="AC25" s="67">
        <f t="shared" si="24"/>
        <v>0</v>
      </c>
      <c r="AD25" s="66">
        <f t="shared" si="25"/>
        <v>0</v>
      </c>
      <c r="AE25" s="57">
        <f t="shared" si="26"/>
        <v>0</v>
      </c>
      <c r="AF25" s="35">
        <f t="shared" si="27"/>
        <v>0</v>
      </c>
      <c r="AG25" s="52">
        <f t="shared" si="28"/>
        <v>0</v>
      </c>
      <c r="AH25" s="107">
        <f t="shared" si="29"/>
        <v>0</v>
      </c>
      <c r="AI25" s="65">
        <f t="shared" si="30"/>
        <v>0</v>
      </c>
      <c r="AJ25" s="31">
        <f t="shared" si="31"/>
        <v>0</v>
      </c>
      <c r="AK25" s="65">
        <f t="shared" si="32"/>
        <v>0</v>
      </c>
      <c r="AL25" s="107">
        <f t="shared" si="33"/>
        <v>0</v>
      </c>
      <c r="AM25" s="130"/>
    </row>
    <row r="26" spans="1:40" s="2" customFormat="1" x14ac:dyDescent="0.3">
      <c r="A26" s="48" t="s">
        <v>114</v>
      </c>
      <c r="B26" s="47">
        <f>13800/12</f>
        <v>1150</v>
      </c>
      <c r="C26" s="46">
        <f>2300/1.1</f>
        <v>2090.9090909090905</v>
      </c>
      <c r="D26" s="45">
        <v>12</v>
      </c>
      <c r="E26" s="178">
        <f t="shared" si="0"/>
        <v>0</v>
      </c>
      <c r="F26" s="76">
        <f t="shared" si="1"/>
        <v>0</v>
      </c>
      <c r="G26" s="61">
        <f t="shared" si="2"/>
        <v>0</v>
      </c>
      <c r="H26" s="37">
        <f t="shared" si="3"/>
        <v>0</v>
      </c>
      <c r="I26" s="61">
        <f t="shared" si="4"/>
        <v>0</v>
      </c>
      <c r="J26" s="37">
        <f t="shared" si="5"/>
        <v>0</v>
      </c>
      <c r="K26" s="61">
        <f t="shared" si="6"/>
        <v>0</v>
      </c>
      <c r="L26" s="37">
        <f t="shared" si="7"/>
        <v>0</v>
      </c>
      <c r="M26" s="61">
        <f t="shared" si="8"/>
        <v>0</v>
      </c>
      <c r="N26" s="161">
        <f t="shared" si="9"/>
        <v>0</v>
      </c>
      <c r="O26" s="51">
        <f t="shared" si="10"/>
        <v>0</v>
      </c>
      <c r="P26" s="71">
        <f t="shared" si="11"/>
        <v>0</v>
      </c>
      <c r="Q26" s="57">
        <f t="shared" si="12"/>
        <v>0</v>
      </c>
      <c r="R26" s="39">
        <f t="shared" si="13"/>
        <v>0</v>
      </c>
      <c r="S26" s="61">
        <f t="shared" si="14"/>
        <v>0</v>
      </c>
      <c r="T26" s="109">
        <f t="shared" si="15"/>
        <v>0</v>
      </c>
      <c r="U26" s="61">
        <f t="shared" si="16"/>
        <v>0</v>
      </c>
      <c r="V26" s="109">
        <f t="shared" si="17"/>
        <v>0</v>
      </c>
      <c r="W26" s="61">
        <f t="shared" si="18"/>
        <v>0</v>
      </c>
      <c r="X26" s="109">
        <f t="shared" si="19"/>
        <v>0</v>
      </c>
      <c r="Y26" s="61">
        <f t="shared" si="20"/>
        <v>0</v>
      </c>
      <c r="Z26" s="109">
        <f t="shared" si="21"/>
        <v>0</v>
      </c>
      <c r="AA26" s="61">
        <f t="shared" si="22"/>
        <v>0</v>
      </c>
      <c r="AB26" s="68">
        <f t="shared" si="23"/>
        <v>0</v>
      </c>
      <c r="AC26" s="67">
        <f t="shared" si="24"/>
        <v>0</v>
      </c>
      <c r="AD26" s="66">
        <f t="shared" si="25"/>
        <v>0</v>
      </c>
      <c r="AE26" s="57">
        <f t="shared" si="26"/>
        <v>0</v>
      </c>
      <c r="AF26" s="35">
        <f t="shared" si="27"/>
        <v>0</v>
      </c>
      <c r="AG26" s="52">
        <f t="shared" si="28"/>
        <v>0</v>
      </c>
      <c r="AH26" s="107">
        <f t="shared" si="29"/>
        <v>0</v>
      </c>
      <c r="AI26" s="65">
        <f t="shared" si="30"/>
        <v>0</v>
      </c>
      <c r="AJ26" s="31">
        <f t="shared" si="31"/>
        <v>0</v>
      </c>
      <c r="AK26" s="65">
        <f t="shared" si="32"/>
        <v>0</v>
      </c>
      <c r="AL26" s="107">
        <f t="shared" si="33"/>
        <v>0</v>
      </c>
      <c r="AM26" s="130"/>
    </row>
    <row r="27" spans="1:40" s="2" customFormat="1" x14ac:dyDescent="0.3">
      <c r="A27" s="48" t="s">
        <v>136</v>
      </c>
      <c r="B27" s="47">
        <f>30000/24</f>
        <v>1250</v>
      </c>
      <c r="C27" s="46">
        <f>2800/1.1</f>
        <v>2545.454545454545</v>
      </c>
      <c r="D27" s="45">
        <v>24</v>
      </c>
      <c r="E27" s="178">
        <f t="shared" si="0"/>
        <v>0</v>
      </c>
      <c r="F27" s="76">
        <f t="shared" si="1"/>
        <v>0</v>
      </c>
      <c r="G27" s="61">
        <f t="shared" si="2"/>
        <v>0</v>
      </c>
      <c r="H27" s="37">
        <f t="shared" si="3"/>
        <v>0</v>
      </c>
      <c r="I27" s="61">
        <f t="shared" si="4"/>
        <v>0</v>
      </c>
      <c r="J27" s="37">
        <f t="shared" si="5"/>
        <v>0</v>
      </c>
      <c r="K27" s="61">
        <f t="shared" si="6"/>
        <v>0</v>
      </c>
      <c r="L27" s="37">
        <f t="shared" si="7"/>
        <v>0</v>
      </c>
      <c r="M27" s="61">
        <f t="shared" si="8"/>
        <v>0</v>
      </c>
      <c r="N27" s="161">
        <f t="shared" si="9"/>
        <v>0</v>
      </c>
      <c r="O27" s="51">
        <f t="shared" si="10"/>
        <v>0</v>
      </c>
      <c r="P27" s="71">
        <f t="shared" si="11"/>
        <v>0</v>
      </c>
      <c r="Q27" s="57">
        <f t="shared" si="12"/>
        <v>0</v>
      </c>
      <c r="R27" s="39">
        <f t="shared" si="13"/>
        <v>0</v>
      </c>
      <c r="S27" s="61">
        <f t="shared" si="14"/>
        <v>0</v>
      </c>
      <c r="T27" s="109">
        <f t="shared" si="15"/>
        <v>0</v>
      </c>
      <c r="U27" s="61">
        <f t="shared" si="16"/>
        <v>0</v>
      </c>
      <c r="V27" s="109">
        <f t="shared" si="17"/>
        <v>0</v>
      </c>
      <c r="W27" s="61">
        <f t="shared" si="18"/>
        <v>0</v>
      </c>
      <c r="X27" s="109">
        <f t="shared" si="19"/>
        <v>0</v>
      </c>
      <c r="Y27" s="61">
        <f t="shared" si="20"/>
        <v>0</v>
      </c>
      <c r="Z27" s="109">
        <f t="shared" si="21"/>
        <v>0</v>
      </c>
      <c r="AA27" s="61">
        <f t="shared" si="22"/>
        <v>0</v>
      </c>
      <c r="AB27" s="68">
        <f t="shared" si="23"/>
        <v>0</v>
      </c>
      <c r="AC27" s="67">
        <f t="shared" si="24"/>
        <v>0</v>
      </c>
      <c r="AD27" s="66">
        <f t="shared" si="25"/>
        <v>0</v>
      </c>
      <c r="AE27" s="57">
        <f t="shared" si="26"/>
        <v>0</v>
      </c>
      <c r="AF27" s="35">
        <f t="shared" si="27"/>
        <v>0</v>
      </c>
      <c r="AG27" s="52">
        <f t="shared" si="28"/>
        <v>0</v>
      </c>
      <c r="AH27" s="107">
        <f t="shared" si="29"/>
        <v>0</v>
      </c>
      <c r="AI27" s="65">
        <f t="shared" si="30"/>
        <v>0</v>
      </c>
      <c r="AJ27" s="31">
        <f t="shared" si="31"/>
        <v>0</v>
      </c>
      <c r="AK27" s="65">
        <f t="shared" si="32"/>
        <v>0</v>
      </c>
      <c r="AL27" s="107">
        <f t="shared" si="33"/>
        <v>0</v>
      </c>
      <c r="AM27" s="130"/>
    </row>
    <row r="28" spans="1:40" s="2" customFormat="1" ht="17.25" thickBot="1" x14ac:dyDescent="0.35">
      <c r="A28" s="48" t="s">
        <v>61</v>
      </c>
      <c r="B28" s="47">
        <f>14400/24</f>
        <v>600</v>
      </c>
      <c r="C28" s="46">
        <f>800/1.1</f>
        <v>727.27272727272725</v>
      </c>
      <c r="D28" s="179">
        <v>24</v>
      </c>
      <c r="E28" s="361">
        <f t="shared" si="0"/>
        <v>26</v>
      </c>
      <c r="F28" s="192">
        <f t="shared" si="1"/>
        <v>15600</v>
      </c>
      <c r="G28" s="360">
        <f t="shared" si="2"/>
        <v>0</v>
      </c>
      <c r="H28" s="37">
        <f t="shared" si="3"/>
        <v>0</v>
      </c>
      <c r="I28" s="61">
        <f t="shared" si="4"/>
        <v>0</v>
      </c>
      <c r="J28" s="37">
        <f t="shared" si="5"/>
        <v>0</v>
      </c>
      <c r="K28" s="61">
        <f t="shared" si="6"/>
        <v>0</v>
      </c>
      <c r="L28" s="37">
        <f t="shared" si="7"/>
        <v>0</v>
      </c>
      <c r="M28" s="61">
        <f t="shared" si="8"/>
        <v>0</v>
      </c>
      <c r="N28" s="161">
        <f t="shared" si="9"/>
        <v>0</v>
      </c>
      <c r="O28" s="51">
        <f t="shared" si="10"/>
        <v>0</v>
      </c>
      <c r="P28" s="71">
        <f t="shared" si="11"/>
        <v>0</v>
      </c>
      <c r="Q28" s="57">
        <f t="shared" si="12"/>
        <v>0</v>
      </c>
      <c r="R28" s="173">
        <f t="shared" si="13"/>
        <v>0</v>
      </c>
      <c r="S28" s="61">
        <f t="shared" si="14"/>
        <v>1</v>
      </c>
      <c r="T28" s="109">
        <f t="shared" si="15"/>
        <v>727.27272727272725</v>
      </c>
      <c r="U28" s="61">
        <f t="shared" si="16"/>
        <v>3</v>
      </c>
      <c r="V28" s="109">
        <f t="shared" si="17"/>
        <v>2181.818181818182</v>
      </c>
      <c r="W28" s="61">
        <f t="shared" si="18"/>
        <v>1</v>
      </c>
      <c r="X28" s="109">
        <f t="shared" si="19"/>
        <v>727.27272727272725</v>
      </c>
      <c r="Y28" s="61">
        <f t="shared" si="20"/>
        <v>0</v>
      </c>
      <c r="Z28" s="109">
        <f t="shared" si="21"/>
        <v>0</v>
      </c>
      <c r="AA28" s="61">
        <f t="shared" si="22"/>
        <v>0</v>
      </c>
      <c r="AB28" s="68">
        <f t="shared" si="23"/>
        <v>0</v>
      </c>
      <c r="AC28" s="67">
        <f t="shared" si="24"/>
        <v>5</v>
      </c>
      <c r="AD28" s="66">
        <f t="shared" si="25"/>
        <v>3636.363636363636</v>
      </c>
      <c r="AE28" s="57">
        <f t="shared" si="26"/>
        <v>0</v>
      </c>
      <c r="AF28" s="35">
        <f t="shared" si="27"/>
        <v>636.36363636363626</v>
      </c>
      <c r="AG28" s="52">
        <f t="shared" si="28"/>
        <v>0</v>
      </c>
      <c r="AH28" s="107">
        <f t="shared" si="29"/>
        <v>0</v>
      </c>
      <c r="AI28" s="65">
        <f t="shared" si="30"/>
        <v>21</v>
      </c>
      <c r="AJ28" s="31">
        <f t="shared" si="31"/>
        <v>12600</v>
      </c>
      <c r="AK28" s="65">
        <f t="shared" si="32"/>
        <v>0</v>
      </c>
      <c r="AL28" s="107">
        <f t="shared" si="33"/>
        <v>0</v>
      </c>
      <c r="AM28" s="130"/>
    </row>
    <row r="29" spans="1:40" s="2" customFormat="1" ht="17.25" thickBot="1" x14ac:dyDescent="0.35">
      <c r="A29" s="573" t="s">
        <v>57</v>
      </c>
      <c r="B29" s="574"/>
      <c r="C29" s="574"/>
      <c r="D29" s="575"/>
      <c r="E29" s="29">
        <f t="shared" ref="E29:AL29" si="34">SUM(E6:E28)</f>
        <v>297</v>
      </c>
      <c r="F29" s="105">
        <f t="shared" si="34"/>
        <v>450100</v>
      </c>
      <c r="G29" s="13">
        <f t="shared" si="34"/>
        <v>0</v>
      </c>
      <c r="H29" s="159">
        <f t="shared" si="34"/>
        <v>0</v>
      </c>
      <c r="I29" s="104">
        <f t="shared" si="34"/>
        <v>0</v>
      </c>
      <c r="J29" s="159">
        <f t="shared" si="34"/>
        <v>0</v>
      </c>
      <c r="K29" s="104">
        <f t="shared" si="34"/>
        <v>0</v>
      </c>
      <c r="L29" s="158">
        <f t="shared" si="34"/>
        <v>0</v>
      </c>
      <c r="M29" s="104">
        <f t="shared" si="34"/>
        <v>0</v>
      </c>
      <c r="N29" s="158">
        <f t="shared" si="34"/>
        <v>0</v>
      </c>
      <c r="O29" s="103">
        <f t="shared" si="34"/>
        <v>0</v>
      </c>
      <c r="P29" s="158">
        <f t="shared" si="34"/>
        <v>0</v>
      </c>
      <c r="Q29" s="17">
        <f t="shared" si="34"/>
        <v>0</v>
      </c>
      <c r="R29" s="174">
        <f t="shared" si="34"/>
        <v>0</v>
      </c>
      <c r="S29" s="22">
        <f t="shared" si="34"/>
        <v>24</v>
      </c>
      <c r="T29" s="157">
        <f t="shared" si="34"/>
        <v>57727.272727272721</v>
      </c>
      <c r="U29" s="128">
        <f t="shared" si="34"/>
        <v>66</v>
      </c>
      <c r="V29" s="157">
        <f t="shared" si="34"/>
        <v>152909.09090909088</v>
      </c>
      <c r="W29" s="128">
        <f t="shared" si="34"/>
        <v>66</v>
      </c>
      <c r="X29" s="21">
        <f t="shared" si="34"/>
        <v>161909.09090909091</v>
      </c>
      <c r="Y29" s="128">
        <f t="shared" si="34"/>
        <v>27</v>
      </c>
      <c r="Z29" s="21">
        <f t="shared" si="34"/>
        <v>67363.636363636353</v>
      </c>
      <c r="AA29" s="128">
        <f t="shared" si="34"/>
        <v>11</v>
      </c>
      <c r="AB29" s="19">
        <f t="shared" si="34"/>
        <v>25999.999999999996</v>
      </c>
      <c r="AC29" s="17">
        <f t="shared" si="34"/>
        <v>194</v>
      </c>
      <c r="AD29" s="18">
        <f t="shared" si="34"/>
        <v>465909.09090909094</v>
      </c>
      <c r="AE29" s="17">
        <f t="shared" si="34"/>
        <v>2700</v>
      </c>
      <c r="AF29" s="102">
        <f t="shared" si="34"/>
        <v>148309.09090909088</v>
      </c>
      <c r="AG29" s="15">
        <f t="shared" si="34"/>
        <v>0</v>
      </c>
      <c r="AH29" s="12">
        <f t="shared" si="34"/>
        <v>0</v>
      </c>
      <c r="AI29" s="13">
        <f t="shared" si="34"/>
        <v>103</v>
      </c>
      <c r="AJ29" s="12">
        <f t="shared" si="34"/>
        <v>135200</v>
      </c>
      <c r="AK29" s="13">
        <f t="shared" si="34"/>
        <v>0</v>
      </c>
      <c r="AL29" s="12">
        <f t="shared" si="34"/>
        <v>0</v>
      </c>
      <c r="AM29" s="11"/>
    </row>
    <row r="30" spans="1:40" s="2" customFormat="1" ht="17.25" thickBot="1" x14ac:dyDescent="0.35">
      <c r="A30" s="154"/>
      <c r="B30" s="10"/>
      <c r="C30" s="10"/>
      <c r="D30" s="10"/>
      <c r="E30" s="4"/>
      <c r="F30" s="156"/>
      <c r="G30" s="5"/>
      <c r="H30" s="9">
        <f>H29*1.1</f>
        <v>0</v>
      </c>
      <c r="I30" s="5"/>
      <c r="J30" s="9">
        <f>J29*1.1</f>
        <v>0</v>
      </c>
      <c r="K30" s="5"/>
      <c r="L30" s="9">
        <f>L29*1.1</f>
        <v>0</v>
      </c>
      <c r="M30" s="5"/>
      <c r="N30" s="9">
        <f>N29*1.1</f>
        <v>0</v>
      </c>
      <c r="O30" s="5"/>
      <c r="P30" s="9">
        <f>P29*1.1</f>
        <v>0</v>
      </c>
      <c r="Q30" s="5"/>
      <c r="R30" s="8">
        <f>R29*1.1</f>
        <v>0</v>
      </c>
      <c r="S30" s="586"/>
      <c r="T30" s="587"/>
      <c r="U30" s="587"/>
      <c r="V30" s="587"/>
      <c r="W30" s="587"/>
      <c r="X30" s="587"/>
      <c r="Y30" s="587"/>
      <c r="Z30" s="587"/>
      <c r="AA30" s="587"/>
      <c r="AB30" s="587"/>
      <c r="AC30" s="587"/>
      <c r="AD30" s="587"/>
      <c r="AE30" s="181"/>
      <c r="AF30" s="7">
        <f>AF29/(R29+F29)</f>
        <v>0.32950253479024855</v>
      </c>
      <c r="AG30" s="4"/>
      <c r="AH30" s="6"/>
      <c r="AI30" s="4"/>
      <c r="AJ30" s="5"/>
      <c r="AK30" s="136"/>
      <c r="AL30" s="175">
        <f>AL29*1.1</f>
        <v>0</v>
      </c>
    </row>
    <row r="31" spans="1:40" s="2" customFormat="1" x14ac:dyDescent="0.3">
      <c r="A31" s="154"/>
      <c r="B31" s="10"/>
      <c r="C31" s="10"/>
      <c r="D31" s="10"/>
      <c r="E31" s="154"/>
      <c r="F31" s="154">
        <f>F60+F91+F121+F151+F181+F211+F242+F272</f>
        <v>450100</v>
      </c>
      <c r="G31" s="10"/>
      <c r="H31" s="125"/>
      <c r="I31" s="154"/>
      <c r="J31" s="125"/>
      <c r="K31" s="10"/>
      <c r="L31" s="125"/>
      <c r="M31" s="154"/>
      <c r="N31" s="125"/>
      <c r="O31" s="10"/>
      <c r="P31" s="125"/>
      <c r="Q31" s="154"/>
      <c r="R31" s="125"/>
      <c r="S31" s="124"/>
      <c r="T31" s="124"/>
      <c r="U31" s="155"/>
      <c r="V31" s="124"/>
      <c r="W31" s="155"/>
      <c r="X31" s="124"/>
      <c r="Y31" s="124"/>
      <c r="Z31" s="124"/>
      <c r="AA31" s="155"/>
      <c r="AB31" s="124"/>
      <c r="AC31" s="124"/>
      <c r="AD31" s="155"/>
      <c r="AE31" s="124"/>
      <c r="AF31" s="123"/>
      <c r="AG31" s="10"/>
      <c r="AH31" s="10"/>
      <c r="AI31" s="154">
        <f>AI60+AI91+AI121+AI151+AI211+AI242+AI272</f>
        <v>103</v>
      </c>
      <c r="AJ31" s="154">
        <f>AJ60+AJ91+AJ121+AJ151+AJ211+AJ242+AJ272</f>
        <v>135200</v>
      </c>
      <c r="AK31" s="154"/>
    </row>
    <row r="32" spans="1:40" s="2" customFormat="1" x14ac:dyDescent="0.3">
      <c r="E32" s="153"/>
      <c r="G32" s="153"/>
      <c r="H32" s="153"/>
      <c r="I32" s="153"/>
      <c r="J32" s="153"/>
      <c r="K32" s="153"/>
      <c r="L32" s="153"/>
      <c r="M32" s="153"/>
      <c r="O32" s="153"/>
      <c r="Q32" s="153"/>
      <c r="R32" s="177"/>
      <c r="S32" s="153"/>
      <c r="T32" s="153"/>
      <c r="U32" s="153"/>
      <c r="V32" s="153"/>
      <c r="W32" s="153"/>
      <c r="X32" s="153"/>
      <c r="Y32" s="153"/>
      <c r="Z32" s="153"/>
      <c r="AA32" s="153"/>
      <c r="AC32" s="153"/>
      <c r="AD32" s="153"/>
      <c r="AE32" s="153"/>
      <c r="AF32" s="153"/>
      <c r="AG32" s="153"/>
      <c r="AH32" s="153"/>
      <c r="AI32" s="153"/>
      <c r="AK32" s="153"/>
    </row>
    <row r="33" spans="1:39" s="2" customFormat="1" ht="17.25" thickBot="1" x14ac:dyDescent="0.35">
      <c r="A33" s="98" t="s">
        <v>147</v>
      </c>
      <c r="B33" s="97"/>
      <c r="C33" s="97"/>
      <c r="D33" s="94"/>
      <c r="E33" s="95"/>
      <c r="F33" s="95"/>
      <c r="G33" s="95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3"/>
      <c r="AH33" s="93"/>
      <c r="AI33" s="93"/>
      <c r="AJ33" s="93"/>
      <c r="AK33" s="93"/>
    </row>
    <row r="34" spans="1:39" s="2" customFormat="1" ht="17.25" thickBot="1" x14ac:dyDescent="0.35">
      <c r="A34" s="10"/>
      <c r="B34" s="10"/>
      <c r="C34" s="10"/>
      <c r="D34" s="10"/>
      <c r="E34" s="92"/>
      <c r="F34" s="89"/>
      <c r="G34" s="619" t="s">
        <v>130</v>
      </c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1"/>
      <c r="S34" s="622" t="s">
        <v>129</v>
      </c>
      <c r="T34" s="622"/>
      <c r="U34" s="622"/>
      <c r="V34" s="622"/>
      <c r="W34" s="622"/>
      <c r="X34" s="622"/>
      <c r="Y34" s="622"/>
      <c r="Z34" s="622"/>
      <c r="AA34" s="622"/>
      <c r="AB34" s="622"/>
      <c r="AC34" s="622"/>
      <c r="AD34" s="622"/>
      <c r="AE34" s="622"/>
      <c r="AF34" s="622"/>
      <c r="AG34" s="92"/>
      <c r="AH34" s="89"/>
      <c r="AI34" s="92"/>
      <c r="AJ34" s="89"/>
      <c r="AK34" s="152"/>
      <c r="AL34" s="113"/>
      <c r="AM34" s="138" t="s">
        <v>11</v>
      </c>
    </row>
    <row r="35" spans="1:39" s="2" customFormat="1" ht="16.5" customHeight="1" x14ac:dyDescent="0.3">
      <c r="A35" s="643" t="s">
        <v>12</v>
      </c>
      <c r="B35" s="645" t="s">
        <v>110</v>
      </c>
      <c r="C35" s="565" t="s">
        <v>109</v>
      </c>
      <c r="D35" s="647" t="s">
        <v>108</v>
      </c>
      <c r="E35" s="569" t="s">
        <v>128</v>
      </c>
      <c r="F35" s="649" t="s">
        <v>78</v>
      </c>
      <c r="G35" s="629" t="s">
        <v>106</v>
      </c>
      <c r="H35" s="633" t="s">
        <v>18</v>
      </c>
      <c r="I35" s="625" t="s">
        <v>0</v>
      </c>
      <c r="J35" s="633" t="s">
        <v>74</v>
      </c>
      <c r="K35" s="625" t="s">
        <v>1</v>
      </c>
      <c r="L35" s="633" t="s">
        <v>19</v>
      </c>
      <c r="M35" s="625" t="s">
        <v>2</v>
      </c>
      <c r="N35" s="633" t="s">
        <v>104</v>
      </c>
      <c r="O35" s="625" t="s">
        <v>3</v>
      </c>
      <c r="P35" s="633" t="s">
        <v>21</v>
      </c>
      <c r="Q35" s="639" t="s">
        <v>125</v>
      </c>
      <c r="R35" s="607" t="s">
        <v>102</v>
      </c>
      <c r="S35" s="609" t="s">
        <v>24</v>
      </c>
      <c r="T35" s="611" t="s">
        <v>25</v>
      </c>
      <c r="U35" s="609" t="s">
        <v>4</v>
      </c>
      <c r="V35" s="611" t="s">
        <v>100</v>
      </c>
      <c r="W35" s="609" t="s">
        <v>5</v>
      </c>
      <c r="X35" s="611" t="s">
        <v>27</v>
      </c>
      <c r="Y35" s="640" t="s">
        <v>6</v>
      </c>
      <c r="Z35" s="611" t="s">
        <v>77</v>
      </c>
      <c r="AA35" s="609" t="s">
        <v>7</v>
      </c>
      <c r="AB35" s="611" t="s">
        <v>28</v>
      </c>
      <c r="AC35" s="642" t="s">
        <v>135</v>
      </c>
      <c r="AD35" s="639" t="s">
        <v>30</v>
      </c>
      <c r="AE35" s="639" t="s">
        <v>31</v>
      </c>
      <c r="AF35" s="623" t="s">
        <v>97</v>
      </c>
      <c r="AG35" s="615" t="s">
        <v>134</v>
      </c>
      <c r="AH35" s="627" t="s">
        <v>72</v>
      </c>
      <c r="AI35" s="629" t="s">
        <v>120</v>
      </c>
      <c r="AJ35" s="627" t="s">
        <v>119</v>
      </c>
      <c r="AK35" s="636" t="s">
        <v>35</v>
      </c>
      <c r="AL35" s="627" t="s">
        <v>96</v>
      </c>
      <c r="AM35" s="605" t="s">
        <v>70</v>
      </c>
    </row>
    <row r="36" spans="1:39" s="2" customFormat="1" ht="17.25" customHeight="1" thickBot="1" x14ac:dyDescent="0.35">
      <c r="A36" s="644"/>
      <c r="B36" s="646"/>
      <c r="C36" s="566"/>
      <c r="D36" s="648"/>
      <c r="E36" s="651"/>
      <c r="F36" s="650"/>
      <c r="G36" s="630"/>
      <c r="H36" s="583"/>
      <c r="I36" s="626"/>
      <c r="J36" s="583"/>
      <c r="K36" s="626"/>
      <c r="L36" s="583"/>
      <c r="M36" s="626"/>
      <c r="N36" s="583"/>
      <c r="O36" s="626"/>
      <c r="P36" s="583"/>
      <c r="Q36" s="602"/>
      <c r="R36" s="608"/>
      <c r="S36" s="610"/>
      <c r="T36" s="612"/>
      <c r="U36" s="610"/>
      <c r="V36" s="612"/>
      <c r="W36" s="610"/>
      <c r="X36" s="612"/>
      <c r="Y36" s="641"/>
      <c r="Z36" s="612"/>
      <c r="AA36" s="610"/>
      <c r="AB36" s="612"/>
      <c r="AC36" s="593"/>
      <c r="AD36" s="602"/>
      <c r="AE36" s="602"/>
      <c r="AF36" s="624"/>
      <c r="AG36" s="616"/>
      <c r="AH36" s="631"/>
      <c r="AI36" s="630"/>
      <c r="AJ36" s="631"/>
      <c r="AK36" s="637"/>
      <c r="AL36" s="631"/>
      <c r="AM36" s="606"/>
    </row>
    <row r="37" spans="1:39" s="2" customFormat="1" x14ac:dyDescent="0.3">
      <c r="A37" s="122" t="s">
        <v>133</v>
      </c>
      <c r="B37" s="61">
        <f>15500/10</f>
        <v>1550</v>
      </c>
      <c r="C37" s="77">
        <f>2700/1.1</f>
        <v>2454.5454545454545</v>
      </c>
      <c r="D37" s="86">
        <v>10</v>
      </c>
      <c r="E37" s="44">
        <v>25</v>
      </c>
      <c r="F37" s="111">
        <f t="shared" ref="F37:F59" si="35">B37*E37</f>
        <v>38750</v>
      </c>
      <c r="G37" s="145">
        <v>0</v>
      </c>
      <c r="H37" s="109">
        <f t="shared" ref="H37:H59" si="36">B37*G37</f>
        <v>0</v>
      </c>
      <c r="I37" s="74">
        <v>0</v>
      </c>
      <c r="J37" s="37">
        <f t="shared" ref="J37:J59" si="37">B37*I37</f>
        <v>0</v>
      </c>
      <c r="K37" s="74">
        <v>0</v>
      </c>
      <c r="L37" s="37">
        <f t="shared" ref="L37:L59" si="38">B37*K37</f>
        <v>0</v>
      </c>
      <c r="M37" s="74">
        <v>0</v>
      </c>
      <c r="N37" s="37">
        <f t="shared" ref="N37:N59" si="39">B37*M37</f>
        <v>0</v>
      </c>
      <c r="O37" s="74">
        <v>0</v>
      </c>
      <c r="P37" s="71">
        <f t="shared" ref="P37:P59" si="40">B37*O37</f>
        <v>0</v>
      </c>
      <c r="Q37" s="57">
        <f t="shared" ref="Q37:Q59" si="41">G37+I37+K37+M37+O37</f>
        <v>0</v>
      </c>
      <c r="R37" s="83">
        <f t="shared" ref="R37:R59" si="42">Q37*B37</f>
        <v>0</v>
      </c>
      <c r="S37" s="38">
        <v>2</v>
      </c>
      <c r="T37" s="82">
        <f t="shared" ref="T37:T59" si="43">C37*S37</f>
        <v>4909.090909090909</v>
      </c>
      <c r="U37" s="74">
        <v>11</v>
      </c>
      <c r="V37" s="82">
        <f t="shared" ref="V37:V59" si="44">C37*U37</f>
        <v>27000</v>
      </c>
      <c r="W37" s="74">
        <v>9</v>
      </c>
      <c r="X37" s="82">
        <f t="shared" ref="X37:X59" si="45">C37*W37</f>
        <v>22090.909090909092</v>
      </c>
      <c r="Y37" s="74">
        <v>2</v>
      </c>
      <c r="Z37" s="151">
        <f t="shared" ref="Z37:Z59" si="46">C37*Y37</f>
        <v>4909.090909090909</v>
      </c>
      <c r="AA37" s="74">
        <v>1</v>
      </c>
      <c r="AB37" s="68">
        <f t="shared" ref="AB37:AB59" si="47">C37*AA37</f>
        <v>2454.5454545454545</v>
      </c>
      <c r="AC37" s="67">
        <f t="shared" ref="AC37:AC59" si="48">S37+U37+W37+Y37+AA37</f>
        <v>25</v>
      </c>
      <c r="AD37" s="66">
        <f t="shared" ref="AD37:AD59" si="49">AC37*C37</f>
        <v>61363.63636363636</v>
      </c>
      <c r="AE37" s="57">
        <v>0</v>
      </c>
      <c r="AF37" s="57">
        <f t="shared" ref="AF37:AF59" si="50">((C37-B37)*AC37)-AE37</f>
        <v>22613.636363636364</v>
      </c>
      <c r="AG37" s="52">
        <v>0</v>
      </c>
      <c r="AH37" s="63">
        <f t="shared" ref="AH37:AH59" si="51">B37*AG37</f>
        <v>0</v>
      </c>
      <c r="AI37" s="65">
        <f t="shared" ref="AI37:AI59" si="52">E37+Q37-AC37-AG37</f>
        <v>0</v>
      </c>
      <c r="AJ37" s="150">
        <f t="shared" ref="AJ37:AJ59" si="53">B37*AI37</f>
        <v>0</v>
      </c>
      <c r="AK37" s="145">
        <v>0</v>
      </c>
      <c r="AL37" s="63">
        <f t="shared" ref="AL37:AL59" si="54">AK37*B37</f>
        <v>0</v>
      </c>
      <c r="AM37" s="130"/>
    </row>
    <row r="38" spans="1:39" s="2" customFormat="1" x14ac:dyDescent="0.3">
      <c r="A38" s="120" t="s">
        <v>138</v>
      </c>
      <c r="B38" s="74">
        <f>15500/10</f>
        <v>1550</v>
      </c>
      <c r="C38" s="77">
        <f>2700/1.1</f>
        <v>2454.5454545454545</v>
      </c>
      <c r="D38" s="73">
        <v>10</v>
      </c>
      <c r="E38" s="44">
        <v>0</v>
      </c>
      <c r="F38" s="110">
        <f t="shared" si="35"/>
        <v>0</v>
      </c>
      <c r="G38" s="145">
        <v>0</v>
      </c>
      <c r="H38" s="109">
        <f t="shared" si="36"/>
        <v>0</v>
      </c>
      <c r="I38" s="74">
        <v>0</v>
      </c>
      <c r="J38" s="37">
        <f t="shared" si="37"/>
        <v>0</v>
      </c>
      <c r="K38" s="74">
        <v>0</v>
      </c>
      <c r="L38" s="37">
        <f t="shared" si="38"/>
        <v>0</v>
      </c>
      <c r="M38" s="74">
        <v>0</v>
      </c>
      <c r="N38" s="37">
        <f t="shared" si="39"/>
        <v>0</v>
      </c>
      <c r="O38" s="74">
        <v>0</v>
      </c>
      <c r="P38" s="71">
        <f t="shared" si="40"/>
        <v>0</v>
      </c>
      <c r="Q38" s="57">
        <f t="shared" si="41"/>
        <v>0</v>
      </c>
      <c r="R38" s="149">
        <f t="shared" si="42"/>
        <v>0</v>
      </c>
      <c r="S38" s="38">
        <v>0</v>
      </c>
      <c r="T38" s="69">
        <f t="shared" si="43"/>
        <v>0</v>
      </c>
      <c r="U38" s="74">
        <v>0</v>
      </c>
      <c r="V38" s="69">
        <f t="shared" si="44"/>
        <v>0</v>
      </c>
      <c r="W38" s="74">
        <v>0</v>
      </c>
      <c r="X38" s="69">
        <f t="shared" si="45"/>
        <v>0</v>
      </c>
      <c r="Y38" s="74">
        <v>0</v>
      </c>
      <c r="Z38" s="109">
        <f t="shared" si="46"/>
        <v>0</v>
      </c>
      <c r="AA38" s="74">
        <v>0</v>
      </c>
      <c r="AB38" s="68">
        <f t="shared" si="47"/>
        <v>0</v>
      </c>
      <c r="AC38" s="67">
        <f t="shared" si="48"/>
        <v>0</v>
      </c>
      <c r="AD38" s="66">
        <f t="shared" si="49"/>
        <v>0</v>
      </c>
      <c r="AE38" s="57">
        <v>0</v>
      </c>
      <c r="AF38" s="57">
        <f t="shared" si="50"/>
        <v>0</v>
      </c>
      <c r="AG38" s="52">
        <v>0</v>
      </c>
      <c r="AH38" s="63">
        <f t="shared" si="51"/>
        <v>0</v>
      </c>
      <c r="AI38" s="65">
        <f t="shared" si="52"/>
        <v>0</v>
      </c>
      <c r="AJ38" s="63">
        <f t="shared" si="53"/>
        <v>0</v>
      </c>
      <c r="AK38" s="145">
        <v>0</v>
      </c>
      <c r="AL38" s="63">
        <f t="shared" si="54"/>
        <v>0</v>
      </c>
      <c r="AM38" s="130"/>
    </row>
    <row r="39" spans="1:39" s="2" customFormat="1" x14ac:dyDescent="0.3">
      <c r="A39" s="120" t="s">
        <v>143</v>
      </c>
      <c r="B39" s="74">
        <f>18000/10</f>
        <v>1800</v>
      </c>
      <c r="C39" s="77">
        <f>2800/1.1</f>
        <v>2545.454545454545</v>
      </c>
      <c r="D39" s="73">
        <v>10</v>
      </c>
      <c r="E39" s="44">
        <v>45</v>
      </c>
      <c r="F39" s="110">
        <f t="shared" si="35"/>
        <v>81000</v>
      </c>
      <c r="G39" s="145">
        <v>0</v>
      </c>
      <c r="H39" s="109">
        <f t="shared" si="36"/>
        <v>0</v>
      </c>
      <c r="I39" s="74">
        <v>0</v>
      </c>
      <c r="J39" s="37">
        <f t="shared" si="37"/>
        <v>0</v>
      </c>
      <c r="K39" s="74">
        <v>0</v>
      </c>
      <c r="L39" s="37">
        <f t="shared" si="38"/>
        <v>0</v>
      </c>
      <c r="M39" s="74">
        <v>0</v>
      </c>
      <c r="N39" s="37">
        <f t="shared" si="39"/>
        <v>0</v>
      </c>
      <c r="O39" s="74">
        <v>0</v>
      </c>
      <c r="P39" s="71">
        <f t="shared" si="40"/>
        <v>0</v>
      </c>
      <c r="Q39" s="57">
        <f t="shared" si="41"/>
        <v>0</v>
      </c>
      <c r="R39" s="148">
        <f t="shared" si="42"/>
        <v>0</v>
      </c>
      <c r="S39" s="38">
        <v>2</v>
      </c>
      <c r="T39" s="69">
        <f t="shared" si="43"/>
        <v>5090.9090909090901</v>
      </c>
      <c r="U39" s="74">
        <v>5</v>
      </c>
      <c r="V39" s="69">
        <f t="shared" si="44"/>
        <v>12727.272727272724</v>
      </c>
      <c r="W39" s="74">
        <v>17</v>
      </c>
      <c r="X39" s="69">
        <f t="shared" si="45"/>
        <v>43272.727272727265</v>
      </c>
      <c r="Y39" s="74">
        <v>6</v>
      </c>
      <c r="Z39" s="109">
        <f t="shared" si="46"/>
        <v>15272.72727272727</v>
      </c>
      <c r="AA39" s="74">
        <v>6</v>
      </c>
      <c r="AB39" s="68">
        <f t="shared" si="47"/>
        <v>15272.72727272727</v>
      </c>
      <c r="AC39" s="67">
        <f t="shared" si="48"/>
        <v>36</v>
      </c>
      <c r="AD39" s="66">
        <f t="shared" si="49"/>
        <v>91636.363636363618</v>
      </c>
      <c r="AE39" s="57">
        <v>0</v>
      </c>
      <c r="AF39" s="57">
        <f t="shared" si="50"/>
        <v>26836.363636363621</v>
      </c>
      <c r="AG39" s="52">
        <v>0</v>
      </c>
      <c r="AH39" s="63">
        <f t="shared" si="51"/>
        <v>0</v>
      </c>
      <c r="AI39" s="65">
        <f t="shared" si="52"/>
        <v>9</v>
      </c>
      <c r="AJ39" s="63">
        <f t="shared" si="53"/>
        <v>16200</v>
      </c>
      <c r="AK39" s="145">
        <v>0</v>
      </c>
      <c r="AL39" s="63">
        <f t="shared" si="54"/>
        <v>0</v>
      </c>
      <c r="AM39" s="130"/>
    </row>
    <row r="40" spans="1:39" s="2" customFormat="1" x14ac:dyDescent="0.3">
      <c r="A40" s="78" t="s">
        <v>137</v>
      </c>
      <c r="B40" s="47">
        <f>15500/10</f>
        <v>1550</v>
      </c>
      <c r="C40" s="77">
        <f>2700/1.1</f>
        <v>2454.5454545454545</v>
      </c>
      <c r="D40" s="54">
        <v>10</v>
      </c>
      <c r="E40" s="44">
        <v>0</v>
      </c>
      <c r="F40" s="110">
        <f t="shared" si="35"/>
        <v>0</v>
      </c>
      <c r="G40" s="145">
        <v>0</v>
      </c>
      <c r="H40" s="109">
        <f t="shared" si="36"/>
        <v>0</v>
      </c>
      <c r="I40" s="74">
        <v>0</v>
      </c>
      <c r="J40" s="37">
        <f t="shared" si="37"/>
        <v>0</v>
      </c>
      <c r="K40" s="74">
        <v>0</v>
      </c>
      <c r="L40" s="37">
        <f t="shared" si="38"/>
        <v>0</v>
      </c>
      <c r="M40" s="74">
        <v>0</v>
      </c>
      <c r="N40" s="37">
        <f t="shared" si="39"/>
        <v>0</v>
      </c>
      <c r="O40" s="74">
        <v>0</v>
      </c>
      <c r="P40" s="71">
        <f t="shared" si="40"/>
        <v>0</v>
      </c>
      <c r="Q40" s="57">
        <f t="shared" si="41"/>
        <v>0</v>
      </c>
      <c r="R40" s="39">
        <f t="shared" si="42"/>
        <v>0</v>
      </c>
      <c r="S40" s="38">
        <v>0</v>
      </c>
      <c r="T40" s="69">
        <f t="shared" si="43"/>
        <v>0</v>
      </c>
      <c r="U40" s="74">
        <v>0</v>
      </c>
      <c r="V40" s="69">
        <f t="shared" si="44"/>
        <v>0</v>
      </c>
      <c r="W40" s="74">
        <v>0</v>
      </c>
      <c r="X40" s="69">
        <f t="shared" si="45"/>
        <v>0</v>
      </c>
      <c r="Y40" s="74">
        <v>0</v>
      </c>
      <c r="Z40" s="109">
        <f t="shared" si="46"/>
        <v>0</v>
      </c>
      <c r="AA40" s="74">
        <v>0</v>
      </c>
      <c r="AB40" s="68">
        <f t="shared" si="47"/>
        <v>0</v>
      </c>
      <c r="AC40" s="67">
        <f t="shared" si="48"/>
        <v>0</v>
      </c>
      <c r="AD40" s="66">
        <f t="shared" si="49"/>
        <v>0</v>
      </c>
      <c r="AE40" s="57">
        <v>0</v>
      </c>
      <c r="AF40" s="57">
        <f t="shared" si="50"/>
        <v>0</v>
      </c>
      <c r="AG40" s="52">
        <v>0</v>
      </c>
      <c r="AH40" s="63">
        <f t="shared" si="51"/>
        <v>0</v>
      </c>
      <c r="AI40" s="65">
        <f t="shared" si="52"/>
        <v>0</v>
      </c>
      <c r="AJ40" s="63">
        <f t="shared" si="53"/>
        <v>0</v>
      </c>
      <c r="AK40" s="145">
        <v>0</v>
      </c>
      <c r="AL40" s="63">
        <f t="shared" si="54"/>
        <v>0</v>
      </c>
      <c r="AM40" s="130"/>
    </row>
    <row r="41" spans="1:39" s="2" customFormat="1" ht="15" customHeight="1" x14ac:dyDescent="0.3">
      <c r="A41" s="78" t="s">
        <v>42</v>
      </c>
      <c r="B41" s="47">
        <f>15500/10</f>
        <v>1550</v>
      </c>
      <c r="C41" s="77">
        <f>2700/1.1</f>
        <v>2454.5454545454545</v>
      </c>
      <c r="D41" s="54">
        <v>10</v>
      </c>
      <c r="E41" s="44">
        <v>0</v>
      </c>
      <c r="F41" s="110">
        <f t="shared" si="35"/>
        <v>0</v>
      </c>
      <c r="G41" s="145">
        <v>0</v>
      </c>
      <c r="H41" s="109">
        <f t="shared" si="36"/>
        <v>0</v>
      </c>
      <c r="I41" s="74">
        <v>0</v>
      </c>
      <c r="J41" s="37">
        <f t="shared" si="37"/>
        <v>0</v>
      </c>
      <c r="K41" s="74">
        <v>0</v>
      </c>
      <c r="L41" s="37">
        <f t="shared" si="38"/>
        <v>0</v>
      </c>
      <c r="M41" s="74">
        <v>0</v>
      </c>
      <c r="N41" s="37">
        <f t="shared" si="39"/>
        <v>0</v>
      </c>
      <c r="O41" s="74">
        <v>0</v>
      </c>
      <c r="P41" s="71">
        <f t="shared" si="40"/>
        <v>0</v>
      </c>
      <c r="Q41" s="57">
        <f t="shared" si="41"/>
        <v>0</v>
      </c>
      <c r="R41" s="148">
        <f t="shared" si="42"/>
        <v>0</v>
      </c>
      <c r="S41" s="38">
        <v>0</v>
      </c>
      <c r="T41" s="69">
        <f t="shared" si="43"/>
        <v>0</v>
      </c>
      <c r="U41" s="74">
        <v>0</v>
      </c>
      <c r="V41" s="69">
        <f t="shared" si="44"/>
        <v>0</v>
      </c>
      <c r="W41" s="74">
        <v>0</v>
      </c>
      <c r="X41" s="69">
        <f t="shared" si="45"/>
        <v>0</v>
      </c>
      <c r="Y41" s="74">
        <v>0</v>
      </c>
      <c r="Z41" s="109">
        <f t="shared" si="46"/>
        <v>0</v>
      </c>
      <c r="AA41" s="74">
        <v>0</v>
      </c>
      <c r="AB41" s="68">
        <f t="shared" si="47"/>
        <v>0</v>
      </c>
      <c r="AC41" s="67">
        <f t="shared" si="48"/>
        <v>0</v>
      </c>
      <c r="AD41" s="66">
        <f t="shared" si="49"/>
        <v>0</v>
      </c>
      <c r="AE41" s="57">
        <v>0</v>
      </c>
      <c r="AF41" s="57">
        <f t="shared" si="50"/>
        <v>0</v>
      </c>
      <c r="AG41" s="52">
        <v>0</v>
      </c>
      <c r="AH41" s="63">
        <f t="shared" si="51"/>
        <v>0</v>
      </c>
      <c r="AI41" s="65">
        <f t="shared" si="52"/>
        <v>0</v>
      </c>
      <c r="AJ41" s="63">
        <f t="shared" si="53"/>
        <v>0</v>
      </c>
      <c r="AK41" s="145">
        <v>0</v>
      </c>
      <c r="AL41" s="63">
        <f t="shared" si="54"/>
        <v>0</v>
      </c>
      <c r="AM41" s="130"/>
    </row>
    <row r="42" spans="1:39" s="2" customFormat="1" ht="15.75" customHeight="1" x14ac:dyDescent="0.3">
      <c r="A42" s="78" t="s">
        <v>118</v>
      </c>
      <c r="B42" s="47">
        <f>15500/10</f>
        <v>1550</v>
      </c>
      <c r="C42" s="77">
        <f>2700/1.1</f>
        <v>2454.5454545454545</v>
      </c>
      <c r="D42" s="54">
        <v>10</v>
      </c>
      <c r="E42" s="44">
        <v>9</v>
      </c>
      <c r="F42" s="110">
        <f t="shared" si="35"/>
        <v>13950</v>
      </c>
      <c r="G42" s="145">
        <v>0</v>
      </c>
      <c r="H42" s="109">
        <f t="shared" si="36"/>
        <v>0</v>
      </c>
      <c r="I42" s="74">
        <v>0</v>
      </c>
      <c r="J42" s="37">
        <f t="shared" si="37"/>
        <v>0</v>
      </c>
      <c r="K42" s="74">
        <v>0</v>
      </c>
      <c r="L42" s="37">
        <f t="shared" si="38"/>
        <v>0</v>
      </c>
      <c r="M42" s="74">
        <v>0</v>
      </c>
      <c r="N42" s="37">
        <f t="shared" si="39"/>
        <v>0</v>
      </c>
      <c r="O42" s="74">
        <v>0</v>
      </c>
      <c r="P42" s="71">
        <f t="shared" si="40"/>
        <v>0</v>
      </c>
      <c r="Q42" s="57">
        <f t="shared" si="41"/>
        <v>0</v>
      </c>
      <c r="R42" s="148">
        <f t="shared" si="42"/>
        <v>0</v>
      </c>
      <c r="S42" s="38">
        <v>0</v>
      </c>
      <c r="T42" s="69">
        <f t="shared" si="43"/>
        <v>0</v>
      </c>
      <c r="U42" s="74">
        <v>0</v>
      </c>
      <c r="V42" s="69">
        <f t="shared" si="44"/>
        <v>0</v>
      </c>
      <c r="W42" s="74">
        <v>1</v>
      </c>
      <c r="X42" s="69">
        <f t="shared" si="45"/>
        <v>2454.5454545454545</v>
      </c>
      <c r="Y42" s="74">
        <v>0</v>
      </c>
      <c r="Z42" s="109">
        <f t="shared" si="46"/>
        <v>0</v>
      </c>
      <c r="AA42" s="74">
        <v>0</v>
      </c>
      <c r="AB42" s="68">
        <f t="shared" si="47"/>
        <v>0</v>
      </c>
      <c r="AC42" s="67">
        <f t="shared" si="48"/>
        <v>1</v>
      </c>
      <c r="AD42" s="66">
        <f t="shared" si="49"/>
        <v>2454.5454545454545</v>
      </c>
      <c r="AE42" s="57">
        <v>0</v>
      </c>
      <c r="AF42" s="57">
        <f t="shared" si="50"/>
        <v>904.5454545454545</v>
      </c>
      <c r="AG42" s="52">
        <v>0</v>
      </c>
      <c r="AH42" s="63">
        <f t="shared" si="51"/>
        <v>0</v>
      </c>
      <c r="AI42" s="65">
        <f t="shared" si="52"/>
        <v>8</v>
      </c>
      <c r="AJ42" s="63">
        <f t="shared" si="53"/>
        <v>12400</v>
      </c>
      <c r="AK42" s="145">
        <v>0</v>
      </c>
      <c r="AL42" s="63">
        <f t="shared" si="54"/>
        <v>0</v>
      </c>
      <c r="AM42" s="130"/>
    </row>
    <row r="43" spans="1:39" s="2" customFormat="1" x14ac:dyDescent="0.3">
      <c r="A43" s="78" t="s">
        <v>43</v>
      </c>
      <c r="B43" s="47">
        <f>18000/10</f>
        <v>1800</v>
      </c>
      <c r="C43" s="77">
        <f>2800/1.1</f>
        <v>2545.454545454545</v>
      </c>
      <c r="D43" s="54">
        <v>10</v>
      </c>
      <c r="E43" s="44">
        <v>38</v>
      </c>
      <c r="F43" s="76">
        <f t="shared" si="35"/>
        <v>68400</v>
      </c>
      <c r="G43" s="145">
        <v>0</v>
      </c>
      <c r="H43" s="69">
        <f t="shared" si="36"/>
        <v>0</v>
      </c>
      <c r="I43" s="74">
        <v>0</v>
      </c>
      <c r="J43" s="37">
        <f t="shared" si="37"/>
        <v>0</v>
      </c>
      <c r="K43" s="74">
        <v>0</v>
      </c>
      <c r="L43" s="37">
        <f t="shared" si="38"/>
        <v>0</v>
      </c>
      <c r="M43" s="74">
        <v>0</v>
      </c>
      <c r="N43" s="37">
        <f t="shared" si="39"/>
        <v>0</v>
      </c>
      <c r="O43" s="74">
        <v>0</v>
      </c>
      <c r="P43" s="71">
        <f t="shared" si="40"/>
        <v>0</v>
      </c>
      <c r="Q43" s="57">
        <f t="shared" si="41"/>
        <v>0</v>
      </c>
      <c r="R43" s="39">
        <f t="shared" si="42"/>
        <v>0</v>
      </c>
      <c r="S43" s="38">
        <v>0</v>
      </c>
      <c r="T43" s="69">
        <f t="shared" si="43"/>
        <v>0</v>
      </c>
      <c r="U43" s="74">
        <v>4</v>
      </c>
      <c r="V43" s="69">
        <f t="shared" si="44"/>
        <v>10181.81818181818</v>
      </c>
      <c r="W43" s="74">
        <v>9</v>
      </c>
      <c r="X43" s="69">
        <f t="shared" si="45"/>
        <v>22909.090909090904</v>
      </c>
      <c r="Y43" s="74">
        <v>4</v>
      </c>
      <c r="Z43" s="69">
        <f t="shared" si="46"/>
        <v>10181.81818181818</v>
      </c>
      <c r="AA43" s="74">
        <v>1</v>
      </c>
      <c r="AB43" s="68">
        <f t="shared" si="47"/>
        <v>2545.454545454545</v>
      </c>
      <c r="AC43" s="67">
        <f t="shared" si="48"/>
        <v>18</v>
      </c>
      <c r="AD43" s="66">
        <f t="shared" si="49"/>
        <v>45818.181818181809</v>
      </c>
      <c r="AE43" s="57">
        <v>0</v>
      </c>
      <c r="AF43" s="57">
        <f t="shared" si="50"/>
        <v>13418.181818181811</v>
      </c>
      <c r="AG43" s="52">
        <v>0</v>
      </c>
      <c r="AH43" s="63">
        <f t="shared" si="51"/>
        <v>0</v>
      </c>
      <c r="AI43" s="65">
        <f t="shared" si="52"/>
        <v>20</v>
      </c>
      <c r="AJ43" s="63">
        <f t="shared" si="53"/>
        <v>36000</v>
      </c>
      <c r="AK43" s="145">
        <v>0</v>
      </c>
      <c r="AL43" s="63">
        <f t="shared" si="54"/>
        <v>0</v>
      </c>
      <c r="AM43" s="130"/>
    </row>
    <row r="44" spans="1:39" s="2" customFormat="1" x14ac:dyDescent="0.3">
      <c r="A44" s="78" t="s">
        <v>69</v>
      </c>
      <c r="B44" s="47">
        <f>17000/10</f>
        <v>1700</v>
      </c>
      <c r="C44" s="77">
        <f>2700/1.1</f>
        <v>2454.5454545454545</v>
      </c>
      <c r="D44" s="54">
        <v>10</v>
      </c>
      <c r="E44" s="44">
        <v>14</v>
      </c>
      <c r="F44" s="76">
        <f t="shared" si="35"/>
        <v>23800</v>
      </c>
      <c r="G44" s="145">
        <v>0</v>
      </c>
      <c r="H44" s="69">
        <f t="shared" si="36"/>
        <v>0</v>
      </c>
      <c r="I44" s="74">
        <v>0</v>
      </c>
      <c r="J44" s="37">
        <f t="shared" si="37"/>
        <v>0</v>
      </c>
      <c r="K44" s="74">
        <v>0</v>
      </c>
      <c r="L44" s="37">
        <f t="shared" si="38"/>
        <v>0</v>
      </c>
      <c r="M44" s="74">
        <v>0</v>
      </c>
      <c r="N44" s="37">
        <f t="shared" si="39"/>
        <v>0</v>
      </c>
      <c r="O44" s="74">
        <v>0</v>
      </c>
      <c r="P44" s="71">
        <f t="shared" si="40"/>
        <v>0</v>
      </c>
      <c r="Q44" s="57">
        <f t="shared" si="41"/>
        <v>0</v>
      </c>
      <c r="R44" s="39">
        <f t="shared" si="42"/>
        <v>0</v>
      </c>
      <c r="S44" s="38">
        <v>0</v>
      </c>
      <c r="T44" s="69">
        <f t="shared" si="43"/>
        <v>0</v>
      </c>
      <c r="U44" s="74">
        <v>0</v>
      </c>
      <c r="V44" s="69">
        <f t="shared" si="44"/>
        <v>0</v>
      </c>
      <c r="W44" s="74">
        <v>1</v>
      </c>
      <c r="X44" s="69">
        <f t="shared" si="45"/>
        <v>2454.5454545454545</v>
      </c>
      <c r="Y44" s="74">
        <v>0</v>
      </c>
      <c r="Z44" s="69">
        <f t="shared" si="46"/>
        <v>0</v>
      </c>
      <c r="AA44" s="74">
        <v>0</v>
      </c>
      <c r="AB44" s="68">
        <f t="shared" si="47"/>
        <v>0</v>
      </c>
      <c r="AC44" s="67">
        <f t="shared" si="48"/>
        <v>1</v>
      </c>
      <c r="AD44" s="66">
        <f t="shared" si="49"/>
        <v>2454.5454545454545</v>
      </c>
      <c r="AE44" s="57">
        <v>0</v>
      </c>
      <c r="AF44" s="57">
        <f t="shared" si="50"/>
        <v>754.5454545454545</v>
      </c>
      <c r="AG44" s="52">
        <v>0</v>
      </c>
      <c r="AH44" s="63">
        <f t="shared" si="51"/>
        <v>0</v>
      </c>
      <c r="AI44" s="65">
        <f t="shared" si="52"/>
        <v>13</v>
      </c>
      <c r="AJ44" s="63">
        <f t="shared" si="53"/>
        <v>22100</v>
      </c>
      <c r="AK44" s="145">
        <v>0</v>
      </c>
      <c r="AL44" s="63">
        <f t="shared" si="54"/>
        <v>0</v>
      </c>
      <c r="AM44" s="130"/>
    </row>
    <row r="45" spans="1:39" s="2" customFormat="1" x14ac:dyDescent="0.3">
      <c r="A45" s="120" t="s">
        <v>87</v>
      </c>
      <c r="B45" s="74">
        <f>13800/12</f>
        <v>1150</v>
      </c>
      <c r="C45" s="38">
        <f>1800/1.1</f>
        <v>1636.3636363636363</v>
      </c>
      <c r="D45" s="73">
        <v>12</v>
      </c>
      <c r="E45" s="44">
        <v>0</v>
      </c>
      <c r="F45" s="110">
        <f t="shared" si="35"/>
        <v>0</v>
      </c>
      <c r="G45" s="145">
        <v>0</v>
      </c>
      <c r="H45" s="109">
        <f t="shared" si="36"/>
        <v>0</v>
      </c>
      <c r="I45" s="74">
        <v>0</v>
      </c>
      <c r="J45" s="37">
        <f t="shared" si="37"/>
        <v>0</v>
      </c>
      <c r="K45" s="74">
        <v>0</v>
      </c>
      <c r="L45" s="37">
        <f t="shared" si="38"/>
        <v>0</v>
      </c>
      <c r="M45" s="74">
        <v>0</v>
      </c>
      <c r="N45" s="37">
        <f t="shared" si="39"/>
        <v>0</v>
      </c>
      <c r="O45" s="74">
        <v>0</v>
      </c>
      <c r="P45" s="71">
        <f t="shared" si="40"/>
        <v>0</v>
      </c>
      <c r="Q45" s="57">
        <f t="shared" si="41"/>
        <v>0</v>
      </c>
      <c r="R45" s="148">
        <f t="shared" si="42"/>
        <v>0</v>
      </c>
      <c r="S45" s="38">
        <v>0</v>
      </c>
      <c r="T45" s="69">
        <f t="shared" si="43"/>
        <v>0</v>
      </c>
      <c r="U45" s="74">
        <v>0</v>
      </c>
      <c r="V45" s="69">
        <f t="shared" si="44"/>
        <v>0</v>
      </c>
      <c r="W45" s="74">
        <v>0</v>
      </c>
      <c r="X45" s="69">
        <f t="shared" si="45"/>
        <v>0</v>
      </c>
      <c r="Y45" s="74">
        <v>0</v>
      </c>
      <c r="Z45" s="109">
        <f t="shared" si="46"/>
        <v>0</v>
      </c>
      <c r="AA45" s="74">
        <v>0</v>
      </c>
      <c r="AB45" s="68">
        <f t="shared" si="47"/>
        <v>0</v>
      </c>
      <c r="AC45" s="67">
        <f t="shared" si="48"/>
        <v>0</v>
      </c>
      <c r="AD45" s="66">
        <f t="shared" si="49"/>
        <v>0</v>
      </c>
      <c r="AE45" s="57">
        <v>0</v>
      </c>
      <c r="AF45" s="57">
        <f t="shared" si="50"/>
        <v>0</v>
      </c>
      <c r="AG45" s="52">
        <v>0</v>
      </c>
      <c r="AH45" s="63">
        <f t="shared" si="51"/>
        <v>0</v>
      </c>
      <c r="AI45" s="65">
        <f t="shared" si="52"/>
        <v>0</v>
      </c>
      <c r="AJ45" s="63">
        <f t="shared" si="53"/>
        <v>0</v>
      </c>
      <c r="AK45" s="145">
        <v>0</v>
      </c>
      <c r="AL45" s="63">
        <f t="shared" si="54"/>
        <v>0</v>
      </c>
      <c r="AM45" s="130"/>
    </row>
    <row r="46" spans="1:39" s="2" customFormat="1" x14ac:dyDescent="0.3">
      <c r="A46" s="120" t="s">
        <v>46</v>
      </c>
      <c r="B46" s="74">
        <f>13800/12</f>
        <v>1150</v>
      </c>
      <c r="C46" s="38">
        <v>1636</v>
      </c>
      <c r="D46" s="73">
        <v>12</v>
      </c>
      <c r="E46" s="44">
        <v>0</v>
      </c>
      <c r="F46" s="110">
        <f t="shared" si="35"/>
        <v>0</v>
      </c>
      <c r="G46" s="145">
        <v>0</v>
      </c>
      <c r="H46" s="109">
        <f t="shared" si="36"/>
        <v>0</v>
      </c>
      <c r="I46" s="74">
        <v>0</v>
      </c>
      <c r="J46" s="37">
        <f t="shared" si="37"/>
        <v>0</v>
      </c>
      <c r="K46" s="74">
        <v>0</v>
      </c>
      <c r="L46" s="37">
        <f t="shared" si="38"/>
        <v>0</v>
      </c>
      <c r="M46" s="74">
        <v>0</v>
      </c>
      <c r="N46" s="37">
        <f t="shared" si="39"/>
        <v>0</v>
      </c>
      <c r="O46" s="74">
        <v>0</v>
      </c>
      <c r="P46" s="71">
        <f t="shared" si="40"/>
        <v>0</v>
      </c>
      <c r="Q46" s="57">
        <f t="shared" si="41"/>
        <v>0</v>
      </c>
      <c r="R46" s="39">
        <f t="shared" si="42"/>
        <v>0</v>
      </c>
      <c r="S46" s="38">
        <v>0</v>
      </c>
      <c r="T46" s="69">
        <f t="shared" si="43"/>
        <v>0</v>
      </c>
      <c r="U46" s="74">
        <v>0</v>
      </c>
      <c r="V46" s="69">
        <f t="shared" si="44"/>
        <v>0</v>
      </c>
      <c r="W46" s="74">
        <v>0</v>
      </c>
      <c r="X46" s="69">
        <f t="shared" si="45"/>
        <v>0</v>
      </c>
      <c r="Y46" s="74">
        <v>0</v>
      </c>
      <c r="Z46" s="109">
        <f t="shared" si="46"/>
        <v>0</v>
      </c>
      <c r="AA46" s="74">
        <v>0</v>
      </c>
      <c r="AB46" s="68">
        <f t="shared" si="47"/>
        <v>0</v>
      </c>
      <c r="AC46" s="67">
        <f t="shared" si="48"/>
        <v>0</v>
      </c>
      <c r="AD46" s="66">
        <f t="shared" si="49"/>
        <v>0</v>
      </c>
      <c r="AE46" s="57">
        <v>0</v>
      </c>
      <c r="AF46" s="57">
        <f t="shared" si="50"/>
        <v>0</v>
      </c>
      <c r="AG46" s="52">
        <v>0</v>
      </c>
      <c r="AH46" s="63">
        <f t="shared" si="51"/>
        <v>0</v>
      </c>
      <c r="AI46" s="65">
        <f t="shared" si="52"/>
        <v>0</v>
      </c>
      <c r="AJ46" s="63">
        <f t="shared" si="53"/>
        <v>0</v>
      </c>
      <c r="AK46" s="145">
        <v>0</v>
      </c>
      <c r="AL46" s="63">
        <f t="shared" si="54"/>
        <v>0</v>
      </c>
      <c r="AM46" s="130"/>
    </row>
    <row r="47" spans="1:39" s="2" customFormat="1" x14ac:dyDescent="0.3">
      <c r="A47" s="58" t="s">
        <v>8</v>
      </c>
      <c r="B47" s="47">
        <f>28800/16</f>
        <v>1800</v>
      </c>
      <c r="C47" s="46">
        <f>2800/1.1</f>
        <v>2545.454545454545</v>
      </c>
      <c r="D47" s="54">
        <v>16</v>
      </c>
      <c r="E47" s="44">
        <v>0</v>
      </c>
      <c r="F47" s="147">
        <f t="shared" si="35"/>
        <v>0</v>
      </c>
      <c r="G47" s="145">
        <v>0</v>
      </c>
      <c r="H47" s="37">
        <f t="shared" si="36"/>
        <v>0</v>
      </c>
      <c r="I47" s="74">
        <v>0</v>
      </c>
      <c r="J47" s="37">
        <f t="shared" si="37"/>
        <v>0</v>
      </c>
      <c r="K47" s="74">
        <v>0</v>
      </c>
      <c r="L47" s="37">
        <f t="shared" si="38"/>
        <v>0</v>
      </c>
      <c r="M47" s="74">
        <v>0</v>
      </c>
      <c r="N47" s="37">
        <f t="shared" si="39"/>
        <v>0</v>
      </c>
      <c r="O47" s="74">
        <v>0</v>
      </c>
      <c r="P47" s="37">
        <f t="shared" si="40"/>
        <v>0</v>
      </c>
      <c r="Q47" s="36">
        <f t="shared" si="41"/>
        <v>0</v>
      </c>
      <c r="R47" s="146">
        <f t="shared" si="42"/>
        <v>0</v>
      </c>
      <c r="S47" s="38">
        <v>0</v>
      </c>
      <c r="T47" s="69">
        <f t="shared" si="43"/>
        <v>0</v>
      </c>
      <c r="U47" s="74">
        <v>0</v>
      </c>
      <c r="V47" s="37">
        <f t="shared" si="44"/>
        <v>0</v>
      </c>
      <c r="W47" s="74">
        <v>0</v>
      </c>
      <c r="X47" s="37">
        <f t="shared" si="45"/>
        <v>0</v>
      </c>
      <c r="Y47" s="74">
        <v>0</v>
      </c>
      <c r="Z47" s="37">
        <f t="shared" si="46"/>
        <v>0</v>
      </c>
      <c r="AA47" s="74">
        <v>0</v>
      </c>
      <c r="AB47" s="37">
        <f t="shared" si="47"/>
        <v>0</v>
      </c>
      <c r="AC47" s="36">
        <f t="shared" si="48"/>
        <v>0</v>
      </c>
      <c r="AD47" s="36">
        <f t="shared" si="49"/>
        <v>0</v>
      </c>
      <c r="AE47" s="36">
        <v>0</v>
      </c>
      <c r="AF47" s="57">
        <f t="shared" si="50"/>
        <v>0</v>
      </c>
      <c r="AG47" s="52">
        <v>0</v>
      </c>
      <c r="AH47" s="63">
        <f t="shared" si="51"/>
        <v>0</v>
      </c>
      <c r="AI47" s="65">
        <f t="shared" si="52"/>
        <v>0</v>
      </c>
      <c r="AJ47" s="63">
        <f t="shared" si="53"/>
        <v>0</v>
      </c>
      <c r="AK47" s="145">
        <v>0</v>
      </c>
      <c r="AL47" s="107">
        <f t="shared" si="54"/>
        <v>0</v>
      </c>
      <c r="AM47" s="130"/>
    </row>
    <row r="48" spans="1:39" s="2" customFormat="1" x14ac:dyDescent="0.3">
      <c r="A48" s="58" t="s">
        <v>86</v>
      </c>
      <c r="B48" s="47">
        <f>30400/16</f>
        <v>1900</v>
      </c>
      <c r="C48" s="46">
        <f>2800/1.1</f>
        <v>2545.454545454545</v>
      </c>
      <c r="D48" s="54">
        <v>16</v>
      </c>
      <c r="E48" s="44">
        <v>0</v>
      </c>
      <c r="F48" s="147">
        <f t="shared" si="35"/>
        <v>0</v>
      </c>
      <c r="G48" s="145">
        <v>0</v>
      </c>
      <c r="H48" s="37">
        <f t="shared" si="36"/>
        <v>0</v>
      </c>
      <c r="I48" s="74">
        <v>0</v>
      </c>
      <c r="J48" s="37">
        <f t="shared" si="37"/>
        <v>0</v>
      </c>
      <c r="K48" s="74">
        <v>0</v>
      </c>
      <c r="L48" s="37">
        <f t="shared" si="38"/>
        <v>0</v>
      </c>
      <c r="M48" s="74">
        <v>0</v>
      </c>
      <c r="N48" s="37">
        <f t="shared" si="39"/>
        <v>0</v>
      </c>
      <c r="O48" s="74">
        <v>0</v>
      </c>
      <c r="P48" s="37">
        <f t="shared" si="40"/>
        <v>0</v>
      </c>
      <c r="Q48" s="36">
        <f t="shared" si="41"/>
        <v>0</v>
      </c>
      <c r="R48" s="146">
        <f t="shared" si="42"/>
        <v>0</v>
      </c>
      <c r="S48" s="38">
        <v>0</v>
      </c>
      <c r="T48" s="69">
        <f t="shared" si="43"/>
        <v>0</v>
      </c>
      <c r="U48" s="74">
        <v>0</v>
      </c>
      <c r="V48" s="37">
        <f t="shared" si="44"/>
        <v>0</v>
      </c>
      <c r="W48" s="74">
        <v>0</v>
      </c>
      <c r="X48" s="37">
        <f t="shared" si="45"/>
        <v>0</v>
      </c>
      <c r="Y48" s="74">
        <v>0</v>
      </c>
      <c r="Z48" s="37">
        <f t="shared" si="46"/>
        <v>0</v>
      </c>
      <c r="AA48" s="74">
        <v>0</v>
      </c>
      <c r="AB48" s="37">
        <f t="shared" si="47"/>
        <v>0</v>
      </c>
      <c r="AC48" s="36">
        <f t="shared" si="48"/>
        <v>0</v>
      </c>
      <c r="AD48" s="36">
        <f t="shared" si="49"/>
        <v>0</v>
      </c>
      <c r="AE48" s="36">
        <v>0</v>
      </c>
      <c r="AF48" s="57">
        <f t="shared" si="50"/>
        <v>0</v>
      </c>
      <c r="AG48" s="52">
        <v>0</v>
      </c>
      <c r="AH48" s="63">
        <f t="shared" si="51"/>
        <v>0</v>
      </c>
      <c r="AI48" s="65">
        <f t="shared" si="52"/>
        <v>0</v>
      </c>
      <c r="AJ48" s="63">
        <f t="shared" si="53"/>
        <v>0</v>
      </c>
      <c r="AK48" s="145">
        <v>0</v>
      </c>
      <c r="AL48" s="107">
        <f t="shared" si="54"/>
        <v>0</v>
      </c>
      <c r="AM48" s="130"/>
    </row>
    <row r="49" spans="1:39" s="2" customFormat="1" x14ac:dyDescent="0.3">
      <c r="A49" s="55" t="s">
        <v>9</v>
      </c>
      <c r="B49" s="47">
        <f>3600/6</f>
        <v>600</v>
      </c>
      <c r="C49" s="46">
        <f>2000/1.1</f>
        <v>1818.181818181818</v>
      </c>
      <c r="D49" s="54">
        <v>6</v>
      </c>
      <c r="E49" s="44">
        <v>0</v>
      </c>
      <c r="F49" s="147">
        <f t="shared" si="35"/>
        <v>0</v>
      </c>
      <c r="G49" s="145">
        <v>0</v>
      </c>
      <c r="H49" s="37">
        <f t="shared" si="36"/>
        <v>0</v>
      </c>
      <c r="I49" s="74">
        <v>0</v>
      </c>
      <c r="J49" s="37">
        <f t="shared" si="37"/>
        <v>0</v>
      </c>
      <c r="K49" s="74">
        <v>0</v>
      </c>
      <c r="L49" s="37">
        <f t="shared" si="38"/>
        <v>0</v>
      </c>
      <c r="M49" s="74">
        <v>0</v>
      </c>
      <c r="N49" s="37">
        <f t="shared" si="39"/>
        <v>0</v>
      </c>
      <c r="O49" s="74">
        <v>0</v>
      </c>
      <c r="P49" s="37">
        <f t="shared" si="40"/>
        <v>0</v>
      </c>
      <c r="Q49" s="36">
        <f t="shared" si="41"/>
        <v>0</v>
      </c>
      <c r="R49" s="146">
        <f t="shared" si="42"/>
        <v>0</v>
      </c>
      <c r="S49" s="38">
        <v>0</v>
      </c>
      <c r="T49" s="69">
        <f t="shared" si="43"/>
        <v>0</v>
      </c>
      <c r="U49" s="74">
        <v>0</v>
      </c>
      <c r="V49" s="37">
        <f t="shared" si="44"/>
        <v>0</v>
      </c>
      <c r="W49" s="74">
        <v>0</v>
      </c>
      <c r="X49" s="37">
        <f t="shared" si="45"/>
        <v>0</v>
      </c>
      <c r="Y49" s="74">
        <v>0</v>
      </c>
      <c r="Z49" s="37">
        <f t="shared" si="46"/>
        <v>0</v>
      </c>
      <c r="AA49" s="74">
        <v>0</v>
      </c>
      <c r="AB49" s="37">
        <f t="shared" si="47"/>
        <v>0</v>
      </c>
      <c r="AC49" s="36">
        <f t="shared" si="48"/>
        <v>0</v>
      </c>
      <c r="AD49" s="36">
        <f t="shared" si="49"/>
        <v>0</v>
      </c>
      <c r="AE49" s="36">
        <v>0</v>
      </c>
      <c r="AF49" s="57">
        <f t="shared" si="50"/>
        <v>0</v>
      </c>
      <c r="AG49" s="52">
        <v>0</v>
      </c>
      <c r="AH49" s="63">
        <f t="shared" si="51"/>
        <v>0</v>
      </c>
      <c r="AI49" s="65">
        <f t="shared" si="52"/>
        <v>0</v>
      </c>
      <c r="AJ49" s="63">
        <f t="shared" si="53"/>
        <v>0</v>
      </c>
      <c r="AK49" s="145">
        <v>0</v>
      </c>
      <c r="AL49" s="107">
        <f t="shared" si="54"/>
        <v>0</v>
      </c>
      <c r="AM49" s="130"/>
    </row>
    <row r="50" spans="1:39" s="2" customFormat="1" x14ac:dyDescent="0.3">
      <c r="A50" s="55" t="s">
        <v>116</v>
      </c>
      <c r="B50" s="47">
        <f>3600/6</f>
        <v>600</v>
      </c>
      <c r="C50" s="46">
        <f>2000/1.1</f>
        <v>1818.181818181818</v>
      </c>
      <c r="D50" s="54">
        <v>6</v>
      </c>
      <c r="E50" s="44">
        <v>0</v>
      </c>
      <c r="F50" s="147">
        <f t="shared" si="35"/>
        <v>0</v>
      </c>
      <c r="G50" s="145">
        <v>0</v>
      </c>
      <c r="H50" s="37">
        <f t="shared" si="36"/>
        <v>0</v>
      </c>
      <c r="I50" s="74">
        <v>0</v>
      </c>
      <c r="J50" s="37">
        <f t="shared" si="37"/>
        <v>0</v>
      </c>
      <c r="K50" s="74">
        <v>0</v>
      </c>
      <c r="L50" s="37">
        <f t="shared" si="38"/>
        <v>0</v>
      </c>
      <c r="M50" s="74">
        <v>0</v>
      </c>
      <c r="N50" s="37">
        <f t="shared" si="39"/>
        <v>0</v>
      </c>
      <c r="O50" s="74">
        <v>0</v>
      </c>
      <c r="P50" s="37">
        <f t="shared" si="40"/>
        <v>0</v>
      </c>
      <c r="Q50" s="36">
        <f t="shared" si="41"/>
        <v>0</v>
      </c>
      <c r="R50" s="146">
        <f t="shared" si="42"/>
        <v>0</v>
      </c>
      <c r="S50" s="38">
        <v>0</v>
      </c>
      <c r="T50" s="69">
        <f t="shared" si="43"/>
        <v>0</v>
      </c>
      <c r="U50" s="74">
        <v>0</v>
      </c>
      <c r="V50" s="37">
        <f t="shared" si="44"/>
        <v>0</v>
      </c>
      <c r="W50" s="74">
        <v>0</v>
      </c>
      <c r="X50" s="37">
        <f t="shared" si="45"/>
        <v>0</v>
      </c>
      <c r="Y50" s="74">
        <v>0</v>
      </c>
      <c r="Z50" s="37">
        <f t="shared" si="46"/>
        <v>0</v>
      </c>
      <c r="AA50" s="74">
        <v>0</v>
      </c>
      <c r="AB50" s="37">
        <f t="shared" si="47"/>
        <v>0</v>
      </c>
      <c r="AC50" s="36">
        <f t="shared" si="48"/>
        <v>0</v>
      </c>
      <c r="AD50" s="36">
        <f t="shared" si="49"/>
        <v>0</v>
      </c>
      <c r="AE50" s="36">
        <v>0</v>
      </c>
      <c r="AF50" s="57">
        <f t="shared" si="50"/>
        <v>0</v>
      </c>
      <c r="AG50" s="52">
        <v>0</v>
      </c>
      <c r="AH50" s="63">
        <f t="shared" si="51"/>
        <v>0</v>
      </c>
      <c r="AI50" s="65">
        <f t="shared" si="52"/>
        <v>0</v>
      </c>
      <c r="AJ50" s="63">
        <f t="shared" si="53"/>
        <v>0</v>
      </c>
      <c r="AK50" s="145">
        <v>0</v>
      </c>
      <c r="AL50" s="107">
        <f t="shared" si="54"/>
        <v>0</v>
      </c>
      <c r="AM50" s="130"/>
    </row>
    <row r="51" spans="1:39" s="2" customFormat="1" x14ac:dyDescent="0.3">
      <c r="A51" s="55" t="s">
        <v>48</v>
      </c>
      <c r="B51" s="47">
        <f>3600/6</f>
        <v>600</v>
      </c>
      <c r="C51" s="46">
        <f>2000/1.1</f>
        <v>1818.181818181818</v>
      </c>
      <c r="D51" s="54">
        <v>6</v>
      </c>
      <c r="E51" s="44">
        <v>1</v>
      </c>
      <c r="F51" s="147">
        <f t="shared" si="35"/>
        <v>600</v>
      </c>
      <c r="G51" s="145">
        <v>0</v>
      </c>
      <c r="H51" s="37">
        <f t="shared" si="36"/>
        <v>0</v>
      </c>
      <c r="I51" s="74">
        <v>0</v>
      </c>
      <c r="J51" s="37">
        <f t="shared" si="37"/>
        <v>0</v>
      </c>
      <c r="K51" s="74">
        <v>0</v>
      </c>
      <c r="L51" s="37">
        <f t="shared" si="38"/>
        <v>0</v>
      </c>
      <c r="M51" s="74">
        <v>0</v>
      </c>
      <c r="N51" s="37">
        <f t="shared" si="39"/>
        <v>0</v>
      </c>
      <c r="O51" s="74">
        <v>0</v>
      </c>
      <c r="P51" s="37">
        <f t="shared" si="40"/>
        <v>0</v>
      </c>
      <c r="Q51" s="36">
        <f t="shared" si="41"/>
        <v>0</v>
      </c>
      <c r="R51" s="146">
        <f t="shared" si="42"/>
        <v>0</v>
      </c>
      <c r="S51" s="38">
        <v>1</v>
      </c>
      <c r="T51" s="69">
        <f t="shared" si="43"/>
        <v>1818.181818181818</v>
      </c>
      <c r="U51" s="74">
        <v>0</v>
      </c>
      <c r="V51" s="37">
        <f t="shared" si="44"/>
        <v>0</v>
      </c>
      <c r="W51" s="74">
        <v>0</v>
      </c>
      <c r="X51" s="37">
        <f t="shared" si="45"/>
        <v>0</v>
      </c>
      <c r="Y51" s="74">
        <v>0</v>
      </c>
      <c r="Z51" s="37">
        <f t="shared" si="46"/>
        <v>0</v>
      </c>
      <c r="AA51" s="74">
        <v>0</v>
      </c>
      <c r="AB51" s="37">
        <f t="shared" si="47"/>
        <v>0</v>
      </c>
      <c r="AC51" s="36">
        <f t="shared" si="48"/>
        <v>1</v>
      </c>
      <c r="AD51" s="36">
        <f t="shared" si="49"/>
        <v>1818.181818181818</v>
      </c>
      <c r="AE51" s="36">
        <v>0</v>
      </c>
      <c r="AF51" s="57">
        <f t="shared" si="50"/>
        <v>1218.181818181818</v>
      </c>
      <c r="AG51" s="52">
        <v>0</v>
      </c>
      <c r="AH51" s="63">
        <f t="shared" si="51"/>
        <v>0</v>
      </c>
      <c r="AI51" s="65">
        <f t="shared" si="52"/>
        <v>0</v>
      </c>
      <c r="AJ51" s="63">
        <f t="shared" si="53"/>
        <v>0</v>
      </c>
      <c r="AK51" s="145">
        <v>0</v>
      </c>
      <c r="AL51" s="107">
        <f t="shared" si="54"/>
        <v>0</v>
      </c>
      <c r="AM51" s="130"/>
    </row>
    <row r="52" spans="1:39" s="2" customFormat="1" x14ac:dyDescent="0.3">
      <c r="A52" s="48" t="s">
        <v>142</v>
      </c>
      <c r="B52" s="47">
        <f>8100/6</f>
        <v>1350</v>
      </c>
      <c r="C52" s="46">
        <f>2800/1.1</f>
        <v>2545.454545454545</v>
      </c>
      <c r="D52" s="50">
        <v>6</v>
      </c>
      <c r="E52" s="44">
        <v>0</v>
      </c>
      <c r="F52" s="147">
        <f t="shared" si="35"/>
        <v>0</v>
      </c>
      <c r="G52" s="145">
        <v>0</v>
      </c>
      <c r="H52" s="37">
        <f t="shared" si="36"/>
        <v>0</v>
      </c>
      <c r="I52" s="74">
        <v>0</v>
      </c>
      <c r="J52" s="37">
        <f t="shared" si="37"/>
        <v>0</v>
      </c>
      <c r="K52" s="74">
        <v>0</v>
      </c>
      <c r="L52" s="37">
        <f t="shared" si="38"/>
        <v>0</v>
      </c>
      <c r="M52" s="74">
        <v>0</v>
      </c>
      <c r="N52" s="37">
        <f t="shared" si="39"/>
        <v>0</v>
      </c>
      <c r="O52" s="74">
        <v>0</v>
      </c>
      <c r="P52" s="37">
        <f t="shared" si="40"/>
        <v>0</v>
      </c>
      <c r="Q52" s="36">
        <f t="shared" si="41"/>
        <v>0</v>
      </c>
      <c r="R52" s="146">
        <f t="shared" si="42"/>
        <v>0</v>
      </c>
      <c r="S52" s="38">
        <v>0</v>
      </c>
      <c r="T52" s="69">
        <f t="shared" si="43"/>
        <v>0</v>
      </c>
      <c r="U52" s="74">
        <v>0</v>
      </c>
      <c r="V52" s="37">
        <f t="shared" si="44"/>
        <v>0</v>
      </c>
      <c r="W52" s="74">
        <v>0</v>
      </c>
      <c r="X52" s="37">
        <f t="shared" si="45"/>
        <v>0</v>
      </c>
      <c r="Y52" s="74">
        <v>0</v>
      </c>
      <c r="Z52" s="37">
        <f t="shared" si="46"/>
        <v>0</v>
      </c>
      <c r="AA52" s="74">
        <v>0</v>
      </c>
      <c r="AB52" s="37">
        <f t="shared" si="47"/>
        <v>0</v>
      </c>
      <c r="AC52" s="36">
        <f t="shared" si="48"/>
        <v>0</v>
      </c>
      <c r="AD52" s="36">
        <f t="shared" si="49"/>
        <v>0</v>
      </c>
      <c r="AE52" s="36">
        <v>0</v>
      </c>
      <c r="AF52" s="57">
        <f t="shared" si="50"/>
        <v>0</v>
      </c>
      <c r="AG52" s="52">
        <v>0</v>
      </c>
      <c r="AH52" s="63">
        <f t="shared" si="51"/>
        <v>0</v>
      </c>
      <c r="AI52" s="65">
        <f t="shared" si="52"/>
        <v>0</v>
      </c>
      <c r="AJ52" s="63">
        <f t="shared" si="53"/>
        <v>0</v>
      </c>
      <c r="AK52" s="145">
        <v>0</v>
      </c>
      <c r="AL52" s="107">
        <f t="shared" si="54"/>
        <v>0</v>
      </c>
      <c r="AM52" s="130"/>
    </row>
    <row r="53" spans="1:39" s="2" customFormat="1" x14ac:dyDescent="0.3">
      <c r="A53" s="48" t="s">
        <v>65</v>
      </c>
      <c r="B53" s="53">
        <f>6600/6</f>
        <v>1100</v>
      </c>
      <c r="C53" s="46">
        <f>2800/1.1</f>
        <v>2545.454545454545</v>
      </c>
      <c r="D53" s="50">
        <v>6</v>
      </c>
      <c r="E53" s="44">
        <v>0</v>
      </c>
      <c r="F53" s="147">
        <f t="shared" si="35"/>
        <v>0</v>
      </c>
      <c r="G53" s="145">
        <v>0</v>
      </c>
      <c r="H53" s="37">
        <f t="shared" si="36"/>
        <v>0</v>
      </c>
      <c r="I53" s="74">
        <v>0</v>
      </c>
      <c r="J53" s="37">
        <f t="shared" si="37"/>
        <v>0</v>
      </c>
      <c r="K53" s="74">
        <v>0</v>
      </c>
      <c r="L53" s="37">
        <f t="shared" si="38"/>
        <v>0</v>
      </c>
      <c r="M53" s="74">
        <v>0</v>
      </c>
      <c r="N53" s="37">
        <f t="shared" si="39"/>
        <v>0</v>
      </c>
      <c r="O53" s="74">
        <v>0</v>
      </c>
      <c r="P53" s="37">
        <f t="shared" si="40"/>
        <v>0</v>
      </c>
      <c r="Q53" s="36">
        <f t="shared" si="41"/>
        <v>0</v>
      </c>
      <c r="R53" s="146">
        <f t="shared" si="42"/>
        <v>0</v>
      </c>
      <c r="S53" s="38">
        <v>0</v>
      </c>
      <c r="T53" s="69">
        <f t="shared" si="43"/>
        <v>0</v>
      </c>
      <c r="U53" s="74">
        <v>0</v>
      </c>
      <c r="V53" s="37">
        <f t="shared" si="44"/>
        <v>0</v>
      </c>
      <c r="W53" s="74">
        <v>0</v>
      </c>
      <c r="X53" s="37">
        <f t="shared" si="45"/>
        <v>0</v>
      </c>
      <c r="Y53" s="74">
        <v>0</v>
      </c>
      <c r="Z53" s="37">
        <f t="shared" si="46"/>
        <v>0</v>
      </c>
      <c r="AA53" s="74">
        <v>0</v>
      </c>
      <c r="AB53" s="37">
        <f t="shared" si="47"/>
        <v>0</v>
      </c>
      <c r="AC53" s="36">
        <f t="shared" si="48"/>
        <v>0</v>
      </c>
      <c r="AD53" s="36">
        <f t="shared" si="49"/>
        <v>0</v>
      </c>
      <c r="AE53" s="36">
        <v>0</v>
      </c>
      <c r="AF53" s="57">
        <f t="shared" si="50"/>
        <v>0</v>
      </c>
      <c r="AG53" s="52">
        <v>0</v>
      </c>
      <c r="AH53" s="63">
        <f t="shared" si="51"/>
        <v>0</v>
      </c>
      <c r="AI53" s="65">
        <f t="shared" si="52"/>
        <v>0</v>
      </c>
      <c r="AJ53" s="63">
        <f t="shared" si="53"/>
        <v>0</v>
      </c>
      <c r="AK53" s="145">
        <v>0</v>
      </c>
      <c r="AL53" s="107">
        <f t="shared" si="54"/>
        <v>0</v>
      </c>
      <c r="AM53" s="130"/>
    </row>
    <row r="54" spans="1:39" s="2" customFormat="1" x14ac:dyDescent="0.3">
      <c r="A54" s="48" t="s">
        <v>64</v>
      </c>
      <c r="B54" s="47">
        <f>16200/12</f>
        <v>1350</v>
      </c>
      <c r="C54" s="46">
        <f>2800/1.1</f>
        <v>2545.454545454545</v>
      </c>
      <c r="D54" s="50">
        <v>12</v>
      </c>
      <c r="E54" s="44">
        <v>0</v>
      </c>
      <c r="F54" s="147">
        <f t="shared" si="35"/>
        <v>0</v>
      </c>
      <c r="G54" s="145">
        <v>0</v>
      </c>
      <c r="H54" s="37">
        <f t="shared" si="36"/>
        <v>0</v>
      </c>
      <c r="I54" s="74">
        <v>0</v>
      </c>
      <c r="J54" s="37">
        <f t="shared" si="37"/>
        <v>0</v>
      </c>
      <c r="K54" s="74">
        <v>0</v>
      </c>
      <c r="L54" s="37">
        <f t="shared" si="38"/>
        <v>0</v>
      </c>
      <c r="M54" s="74">
        <v>0</v>
      </c>
      <c r="N54" s="37">
        <f t="shared" si="39"/>
        <v>0</v>
      </c>
      <c r="O54" s="74">
        <v>0</v>
      </c>
      <c r="P54" s="37">
        <f t="shared" si="40"/>
        <v>0</v>
      </c>
      <c r="Q54" s="36">
        <f t="shared" si="41"/>
        <v>0</v>
      </c>
      <c r="R54" s="146">
        <f t="shared" si="42"/>
        <v>0</v>
      </c>
      <c r="S54" s="38">
        <v>0</v>
      </c>
      <c r="T54" s="69">
        <f t="shared" si="43"/>
        <v>0</v>
      </c>
      <c r="U54" s="74">
        <v>0</v>
      </c>
      <c r="V54" s="37">
        <f t="shared" si="44"/>
        <v>0</v>
      </c>
      <c r="W54" s="74">
        <v>0</v>
      </c>
      <c r="X54" s="37">
        <f t="shared" si="45"/>
        <v>0</v>
      </c>
      <c r="Y54" s="74">
        <v>0</v>
      </c>
      <c r="Z54" s="37">
        <f t="shared" si="46"/>
        <v>0</v>
      </c>
      <c r="AA54" s="74">
        <v>0</v>
      </c>
      <c r="AB54" s="37">
        <f t="shared" si="47"/>
        <v>0</v>
      </c>
      <c r="AC54" s="36">
        <f t="shared" si="48"/>
        <v>0</v>
      </c>
      <c r="AD54" s="36">
        <f t="shared" si="49"/>
        <v>0</v>
      </c>
      <c r="AE54" s="36">
        <v>0</v>
      </c>
      <c r="AF54" s="57">
        <f t="shared" si="50"/>
        <v>0</v>
      </c>
      <c r="AG54" s="52">
        <v>0</v>
      </c>
      <c r="AH54" s="63">
        <f t="shared" si="51"/>
        <v>0</v>
      </c>
      <c r="AI54" s="65">
        <f t="shared" si="52"/>
        <v>0</v>
      </c>
      <c r="AJ54" s="63">
        <f t="shared" si="53"/>
        <v>0</v>
      </c>
      <c r="AK54" s="145">
        <v>0</v>
      </c>
      <c r="AL54" s="107">
        <f t="shared" si="54"/>
        <v>0</v>
      </c>
      <c r="AM54" s="130"/>
    </row>
    <row r="55" spans="1:39" s="2" customFormat="1" x14ac:dyDescent="0.3">
      <c r="A55" s="48" t="s">
        <v>63</v>
      </c>
      <c r="B55" s="47">
        <f>16200/12</f>
        <v>1350</v>
      </c>
      <c r="C55" s="46">
        <f>2800/1.1</f>
        <v>2545.454545454545</v>
      </c>
      <c r="D55" s="50">
        <v>12</v>
      </c>
      <c r="E55" s="44">
        <v>0</v>
      </c>
      <c r="F55" s="147">
        <f t="shared" si="35"/>
        <v>0</v>
      </c>
      <c r="G55" s="145">
        <v>0</v>
      </c>
      <c r="H55" s="37">
        <f t="shared" si="36"/>
        <v>0</v>
      </c>
      <c r="I55" s="74">
        <v>0</v>
      </c>
      <c r="J55" s="37">
        <f t="shared" si="37"/>
        <v>0</v>
      </c>
      <c r="K55" s="74">
        <v>0</v>
      </c>
      <c r="L55" s="37">
        <f t="shared" si="38"/>
        <v>0</v>
      </c>
      <c r="M55" s="74">
        <v>0</v>
      </c>
      <c r="N55" s="37">
        <f t="shared" si="39"/>
        <v>0</v>
      </c>
      <c r="O55" s="74">
        <v>0</v>
      </c>
      <c r="P55" s="37">
        <f t="shared" si="40"/>
        <v>0</v>
      </c>
      <c r="Q55" s="36">
        <f t="shared" si="41"/>
        <v>0</v>
      </c>
      <c r="R55" s="146">
        <f t="shared" si="42"/>
        <v>0</v>
      </c>
      <c r="S55" s="38">
        <v>0</v>
      </c>
      <c r="T55" s="69">
        <f t="shared" si="43"/>
        <v>0</v>
      </c>
      <c r="U55" s="74">
        <v>0</v>
      </c>
      <c r="V55" s="37">
        <f t="shared" si="44"/>
        <v>0</v>
      </c>
      <c r="W55" s="74">
        <v>0</v>
      </c>
      <c r="X55" s="37">
        <f t="shared" si="45"/>
        <v>0</v>
      </c>
      <c r="Y55" s="74">
        <v>0</v>
      </c>
      <c r="Z55" s="37">
        <f t="shared" si="46"/>
        <v>0</v>
      </c>
      <c r="AA55" s="74">
        <v>0</v>
      </c>
      <c r="AB55" s="37">
        <f t="shared" si="47"/>
        <v>0</v>
      </c>
      <c r="AC55" s="36">
        <f t="shared" si="48"/>
        <v>0</v>
      </c>
      <c r="AD55" s="36">
        <f t="shared" si="49"/>
        <v>0</v>
      </c>
      <c r="AE55" s="36">
        <v>0</v>
      </c>
      <c r="AF55" s="57">
        <f t="shared" si="50"/>
        <v>0</v>
      </c>
      <c r="AG55" s="52">
        <v>0</v>
      </c>
      <c r="AH55" s="63">
        <f t="shared" si="51"/>
        <v>0</v>
      </c>
      <c r="AI55" s="65">
        <f t="shared" si="52"/>
        <v>0</v>
      </c>
      <c r="AJ55" s="63">
        <f t="shared" si="53"/>
        <v>0</v>
      </c>
      <c r="AK55" s="145">
        <v>0</v>
      </c>
      <c r="AL55" s="107">
        <f t="shared" si="54"/>
        <v>0</v>
      </c>
      <c r="AM55" s="130"/>
    </row>
    <row r="56" spans="1:39" s="2" customFormat="1" x14ac:dyDescent="0.3">
      <c r="A56" s="48" t="s">
        <v>62</v>
      </c>
      <c r="B56" s="47">
        <f>42000/20</f>
        <v>2100</v>
      </c>
      <c r="C56" s="46">
        <f>3200/1.1</f>
        <v>2909.090909090909</v>
      </c>
      <c r="D56" s="50">
        <v>20</v>
      </c>
      <c r="E56" s="44">
        <v>0</v>
      </c>
      <c r="F56" s="147">
        <f t="shared" si="35"/>
        <v>0</v>
      </c>
      <c r="G56" s="145">
        <v>0</v>
      </c>
      <c r="H56" s="37">
        <f t="shared" si="36"/>
        <v>0</v>
      </c>
      <c r="I56" s="74">
        <v>0</v>
      </c>
      <c r="J56" s="37">
        <f t="shared" si="37"/>
        <v>0</v>
      </c>
      <c r="K56" s="74">
        <v>0</v>
      </c>
      <c r="L56" s="37">
        <f t="shared" si="38"/>
        <v>0</v>
      </c>
      <c r="M56" s="74">
        <v>0</v>
      </c>
      <c r="N56" s="37">
        <f t="shared" si="39"/>
        <v>0</v>
      </c>
      <c r="O56" s="74">
        <v>0</v>
      </c>
      <c r="P56" s="37">
        <f t="shared" si="40"/>
        <v>0</v>
      </c>
      <c r="Q56" s="36">
        <f t="shared" si="41"/>
        <v>0</v>
      </c>
      <c r="R56" s="146">
        <f t="shared" si="42"/>
        <v>0</v>
      </c>
      <c r="S56" s="38">
        <v>0</v>
      </c>
      <c r="T56" s="69">
        <f t="shared" si="43"/>
        <v>0</v>
      </c>
      <c r="U56" s="74">
        <v>0</v>
      </c>
      <c r="V56" s="37">
        <f t="shared" si="44"/>
        <v>0</v>
      </c>
      <c r="W56" s="74">
        <v>0</v>
      </c>
      <c r="X56" s="37">
        <f t="shared" si="45"/>
        <v>0</v>
      </c>
      <c r="Y56" s="74">
        <v>0</v>
      </c>
      <c r="Z56" s="37">
        <f t="shared" si="46"/>
        <v>0</v>
      </c>
      <c r="AA56" s="74">
        <v>0</v>
      </c>
      <c r="AB56" s="37">
        <f t="shared" si="47"/>
        <v>0</v>
      </c>
      <c r="AC56" s="36">
        <f t="shared" si="48"/>
        <v>0</v>
      </c>
      <c r="AD56" s="36">
        <f t="shared" si="49"/>
        <v>0</v>
      </c>
      <c r="AE56" s="36">
        <v>0</v>
      </c>
      <c r="AF56" s="57">
        <f t="shared" si="50"/>
        <v>0</v>
      </c>
      <c r="AG56" s="52">
        <v>0</v>
      </c>
      <c r="AH56" s="63">
        <f t="shared" si="51"/>
        <v>0</v>
      </c>
      <c r="AI56" s="65">
        <f t="shared" si="52"/>
        <v>0</v>
      </c>
      <c r="AJ56" s="63">
        <f t="shared" si="53"/>
        <v>0</v>
      </c>
      <c r="AK56" s="145">
        <v>0</v>
      </c>
      <c r="AL56" s="107">
        <f t="shared" si="54"/>
        <v>0</v>
      </c>
      <c r="AM56" s="130"/>
    </row>
    <row r="57" spans="1:39" s="2" customFormat="1" x14ac:dyDescent="0.3">
      <c r="A57" s="48" t="s">
        <v>58</v>
      </c>
      <c r="B57" s="47">
        <f>13800/12</f>
        <v>1150</v>
      </c>
      <c r="C57" s="46">
        <f>2300/1.1</f>
        <v>2090.9090909090905</v>
      </c>
      <c r="D57" s="50">
        <v>12</v>
      </c>
      <c r="E57" s="44">
        <v>0</v>
      </c>
      <c r="F57" s="147">
        <f t="shared" si="35"/>
        <v>0</v>
      </c>
      <c r="G57" s="145">
        <v>0</v>
      </c>
      <c r="H57" s="37">
        <f t="shared" si="36"/>
        <v>0</v>
      </c>
      <c r="I57" s="74">
        <v>0</v>
      </c>
      <c r="J57" s="37">
        <f t="shared" si="37"/>
        <v>0</v>
      </c>
      <c r="K57" s="74">
        <v>0</v>
      </c>
      <c r="L57" s="37">
        <f t="shared" si="38"/>
        <v>0</v>
      </c>
      <c r="M57" s="74">
        <v>0</v>
      </c>
      <c r="N57" s="37">
        <f t="shared" si="39"/>
        <v>0</v>
      </c>
      <c r="O57" s="74">
        <v>0</v>
      </c>
      <c r="P57" s="37">
        <f t="shared" si="40"/>
        <v>0</v>
      </c>
      <c r="Q57" s="36">
        <f t="shared" si="41"/>
        <v>0</v>
      </c>
      <c r="R57" s="146">
        <f t="shared" si="42"/>
        <v>0</v>
      </c>
      <c r="S57" s="38">
        <v>0</v>
      </c>
      <c r="T57" s="69">
        <f t="shared" si="43"/>
        <v>0</v>
      </c>
      <c r="U57" s="74">
        <v>0</v>
      </c>
      <c r="V57" s="37">
        <f t="shared" si="44"/>
        <v>0</v>
      </c>
      <c r="W57" s="74">
        <v>0</v>
      </c>
      <c r="X57" s="37">
        <f t="shared" si="45"/>
        <v>0</v>
      </c>
      <c r="Y57" s="74">
        <v>0</v>
      </c>
      <c r="Z57" s="37">
        <f t="shared" si="46"/>
        <v>0</v>
      </c>
      <c r="AA57" s="74">
        <v>0</v>
      </c>
      <c r="AB57" s="37">
        <f t="shared" si="47"/>
        <v>0</v>
      </c>
      <c r="AC57" s="36">
        <f t="shared" si="48"/>
        <v>0</v>
      </c>
      <c r="AD57" s="36">
        <f t="shared" si="49"/>
        <v>0</v>
      </c>
      <c r="AE57" s="36">
        <v>0</v>
      </c>
      <c r="AF57" s="57">
        <f t="shared" si="50"/>
        <v>0</v>
      </c>
      <c r="AG57" s="52">
        <v>0</v>
      </c>
      <c r="AH57" s="63">
        <f t="shared" si="51"/>
        <v>0</v>
      </c>
      <c r="AI57" s="65">
        <f t="shared" si="52"/>
        <v>0</v>
      </c>
      <c r="AJ57" s="63">
        <f t="shared" si="53"/>
        <v>0</v>
      </c>
      <c r="AK57" s="145">
        <v>0</v>
      </c>
      <c r="AL57" s="107">
        <f t="shared" si="54"/>
        <v>0</v>
      </c>
      <c r="AM57" s="130"/>
    </row>
    <row r="58" spans="1:39" s="2" customFormat="1" x14ac:dyDescent="0.3">
      <c r="A58" s="48" t="s">
        <v>136</v>
      </c>
      <c r="B58" s="47">
        <f>30000/24</f>
        <v>1250</v>
      </c>
      <c r="C58" s="46">
        <f>2800/1.1</f>
        <v>2545.454545454545</v>
      </c>
      <c r="D58" s="50">
        <v>24</v>
      </c>
      <c r="E58" s="44">
        <v>0</v>
      </c>
      <c r="F58" s="147">
        <f t="shared" si="35"/>
        <v>0</v>
      </c>
      <c r="G58" s="145">
        <v>0</v>
      </c>
      <c r="H58" s="37">
        <f t="shared" si="36"/>
        <v>0</v>
      </c>
      <c r="I58" s="74">
        <v>0</v>
      </c>
      <c r="J58" s="37">
        <f t="shared" si="37"/>
        <v>0</v>
      </c>
      <c r="K58" s="74">
        <v>0</v>
      </c>
      <c r="L58" s="37">
        <f t="shared" si="38"/>
        <v>0</v>
      </c>
      <c r="M58" s="74">
        <v>0</v>
      </c>
      <c r="N58" s="37">
        <f t="shared" si="39"/>
        <v>0</v>
      </c>
      <c r="O58" s="74">
        <v>0</v>
      </c>
      <c r="P58" s="37">
        <f t="shared" si="40"/>
        <v>0</v>
      </c>
      <c r="Q58" s="36">
        <f t="shared" si="41"/>
        <v>0</v>
      </c>
      <c r="R58" s="146">
        <f t="shared" si="42"/>
        <v>0</v>
      </c>
      <c r="S58" s="38">
        <v>0</v>
      </c>
      <c r="T58" s="69">
        <f t="shared" si="43"/>
        <v>0</v>
      </c>
      <c r="U58" s="74">
        <v>0</v>
      </c>
      <c r="V58" s="37">
        <f t="shared" si="44"/>
        <v>0</v>
      </c>
      <c r="W58" s="74">
        <v>0</v>
      </c>
      <c r="X58" s="37">
        <f t="shared" si="45"/>
        <v>0</v>
      </c>
      <c r="Y58" s="74">
        <v>0</v>
      </c>
      <c r="Z58" s="37">
        <f t="shared" si="46"/>
        <v>0</v>
      </c>
      <c r="AA58" s="74">
        <v>0</v>
      </c>
      <c r="AB58" s="37">
        <f t="shared" si="47"/>
        <v>0</v>
      </c>
      <c r="AC58" s="36">
        <f t="shared" si="48"/>
        <v>0</v>
      </c>
      <c r="AD58" s="36">
        <f t="shared" si="49"/>
        <v>0</v>
      </c>
      <c r="AE58" s="36">
        <v>0</v>
      </c>
      <c r="AF58" s="57">
        <f t="shared" si="50"/>
        <v>0</v>
      </c>
      <c r="AG58" s="52">
        <v>0</v>
      </c>
      <c r="AH58" s="63">
        <f t="shared" si="51"/>
        <v>0</v>
      </c>
      <c r="AI58" s="65">
        <f t="shared" si="52"/>
        <v>0</v>
      </c>
      <c r="AJ58" s="63">
        <f t="shared" si="53"/>
        <v>0</v>
      </c>
      <c r="AK58" s="145">
        <v>0</v>
      </c>
      <c r="AL58" s="107">
        <f t="shared" si="54"/>
        <v>0</v>
      </c>
      <c r="AM58" s="130"/>
    </row>
    <row r="59" spans="1:39" s="2" customFormat="1" ht="17.25" thickBot="1" x14ac:dyDescent="0.35">
      <c r="A59" s="48" t="s">
        <v>61</v>
      </c>
      <c r="B59" s="47">
        <f>14400/24</f>
        <v>600</v>
      </c>
      <c r="C59" s="46">
        <f>800/1.1</f>
        <v>727.27272727272725</v>
      </c>
      <c r="D59" s="45">
        <v>24</v>
      </c>
      <c r="E59" s="44">
        <v>4</v>
      </c>
      <c r="F59" s="147">
        <f t="shared" si="35"/>
        <v>2400</v>
      </c>
      <c r="G59" s="145">
        <v>0</v>
      </c>
      <c r="H59" s="37">
        <f t="shared" si="36"/>
        <v>0</v>
      </c>
      <c r="I59" s="74">
        <v>0</v>
      </c>
      <c r="J59" s="37">
        <f t="shared" si="37"/>
        <v>0</v>
      </c>
      <c r="K59" s="74">
        <v>0</v>
      </c>
      <c r="L59" s="37">
        <f t="shared" si="38"/>
        <v>0</v>
      </c>
      <c r="M59" s="74">
        <v>0</v>
      </c>
      <c r="N59" s="37">
        <f t="shared" si="39"/>
        <v>0</v>
      </c>
      <c r="O59" s="74">
        <v>0</v>
      </c>
      <c r="P59" s="37">
        <f t="shared" si="40"/>
        <v>0</v>
      </c>
      <c r="Q59" s="36">
        <f t="shared" si="41"/>
        <v>0</v>
      </c>
      <c r="R59" s="146">
        <f t="shared" si="42"/>
        <v>0</v>
      </c>
      <c r="S59" s="38">
        <v>1</v>
      </c>
      <c r="T59" s="69">
        <f t="shared" si="43"/>
        <v>727.27272727272725</v>
      </c>
      <c r="U59" s="74">
        <v>0</v>
      </c>
      <c r="V59" s="37">
        <f t="shared" si="44"/>
        <v>0</v>
      </c>
      <c r="W59" s="74">
        <v>0</v>
      </c>
      <c r="X59" s="37">
        <f t="shared" si="45"/>
        <v>0</v>
      </c>
      <c r="Y59" s="74">
        <v>0</v>
      </c>
      <c r="Z59" s="37">
        <f t="shared" si="46"/>
        <v>0</v>
      </c>
      <c r="AA59" s="74">
        <v>0</v>
      </c>
      <c r="AB59" s="37">
        <f t="shared" si="47"/>
        <v>0</v>
      </c>
      <c r="AC59" s="36">
        <f t="shared" si="48"/>
        <v>1</v>
      </c>
      <c r="AD59" s="36">
        <f t="shared" si="49"/>
        <v>727.27272727272725</v>
      </c>
      <c r="AE59" s="36">
        <v>0</v>
      </c>
      <c r="AF59" s="57">
        <f t="shared" si="50"/>
        <v>127.27272727272725</v>
      </c>
      <c r="AG59" s="52">
        <v>0</v>
      </c>
      <c r="AH59" s="63">
        <f t="shared" si="51"/>
        <v>0</v>
      </c>
      <c r="AI59" s="65">
        <f t="shared" si="52"/>
        <v>3</v>
      </c>
      <c r="AJ59" s="63">
        <f t="shared" si="53"/>
        <v>1800</v>
      </c>
      <c r="AK59" s="145">
        <v>0</v>
      </c>
      <c r="AL59" s="144">
        <f t="shared" si="54"/>
        <v>0</v>
      </c>
      <c r="AM59" s="130"/>
    </row>
    <row r="60" spans="1:39" s="2" customFormat="1" ht="17.25" thickBot="1" x14ac:dyDescent="0.35">
      <c r="A60" s="573" t="s">
        <v>57</v>
      </c>
      <c r="B60" s="574"/>
      <c r="C60" s="574"/>
      <c r="D60" s="574"/>
      <c r="E60" s="29">
        <f t="shared" ref="E60:AL60" si="55">SUM(E37:E59)</f>
        <v>136</v>
      </c>
      <c r="F60" s="28">
        <f t="shared" si="55"/>
        <v>228900</v>
      </c>
      <c r="G60" s="27">
        <f t="shared" si="55"/>
        <v>0</v>
      </c>
      <c r="H60" s="14">
        <f t="shared" si="55"/>
        <v>0</v>
      </c>
      <c r="I60" s="26">
        <f t="shared" si="55"/>
        <v>0</v>
      </c>
      <c r="J60" s="25">
        <f t="shared" si="55"/>
        <v>0</v>
      </c>
      <c r="K60" s="24">
        <f t="shared" si="55"/>
        <v>0</v>
      </c>
      <c r="L60" s="14">
        <f t="shared" si="55"/>
        <v>0</v>
      </c>
      <c r="M60" s="24">
        <f t="shared" si="55"/>
        <v>0</v>
      </c>
      <c r="N60" s="14">
        <f t="shared" si="55"/>
        <v>0</v>
      </c>
      <c r="O60" s="23">
        <f t="shared" si="55"/>
        <v>0</v>
      </c>
      <c r="P60" s="14">
        <f t="shared" si="55"/>
        <v>0</v>
      </c>
      <c r="Q60" s="17">
        <f t="shared" si="55"/>
        <v>0</v>
      </c>
      <c r="R60" s="16">
        <f t="shared" si="55"/>
        <v>0</v>
      </c>
      <c r="S60" s="129">
        <f t="shared" si="55"/>
        <v>6</v>
      </c>
      <c r="T60" s="21">
        <f t="shared" si="55"/>
        <v>12545.454545454546</v>
      </c>
      <c r="U60" s="20">
        <f t="shared" si="55"/>
        <v>20</v>
      </c>
      <c r="V60" s="21">
        <f t="shared" si="55"/>
        <v>49909.090909090897</v>
      </c>
      <c r="W60" s="20">
        <f t="shared" si="55"/>
        <v>37</v>
      </c>
      <c r="X60" s="21">
        <f t="shared" si="55"/>
        <v>93181.818181818162</v>
      </c>
      <c r="Y60" s="20">
        <f t="shared" si="55"/>
        <v>12</v>
      </c>
      <c r="Z60" s="143">
        <f t="shared" si="55"/>
        <v>30363.63636363636</v>
      </c>
      <c r="AA60" s="142">
        <f t="shared" si="55"/>
        <v>8</v>
      </c>
      <c r="AB60" s="19">
        <f t="shared" si="55"/>
        <v>20272.727272727268</v>
      </c>
      <c r="AC60" s="17">
        <f t="shared" si="55"/>
        <v>83</v>
      </c>
      <c r="AD60" s="18">
        <f t="shared" si="55"/>
        <v>206272.72727272724</v>
      </c>
      <c r="AE60" s="17">
        <f t="shared" si="55"/>
        <v>0</v>
      </c>
      <c r="AF60" s="18">
        <f t="shared" si="55"/>
        <v>65872.72727272725</v>
      </c>
      <c r="AG60" s="15">
        <f t="shared" si="55"/>
        <v>0</v>
      </c>
      <c r="AH60" s="12">
        <f t="shared" si="55"/>
        <v>0</v>
      </c>
      <c r="AI60" s="13">
        <f t="shared" si="55"/>
        <v>53</v>
      </c>
      <c r="AJ60" s="12">
        <f t="shared" si="55"/>
        <v>88500</v>
      </c>
      <c r="AK60" s="141">
        <f t="shared" si="55"/>
        <v>0</v>
      </c>
      <c r="AL60" s="12">
        <f t="shared" si="55"/>
        <v>0</v>
      </c>
      <c r="AM60" s="11"/>
    </row>
    <row r="61" spans="1:39" s="2" customFormat="1" ht="17.25" thickBot="1" x14ac:dyDescent="0.35">
      <c r="A61" s="10"/>
      <c r="B61" s="126"/>
      <c r="C61" s="126"/>
      <c r="D61" s="10"/>
      <c r="E61" s="4"/>
      <c r="F61" s="6"/>
      <c r="G61" s="4"/>
      <c r="H61" s="9">
        <f>H60*1.1</f>
        <v>0</v>
      </c>
      <c r="I61" s="5"/>
      <c r="J61" s="9">
        <f>J60*1.1</f>
        <v>0</v>
      </c>
      <c r="K61" s="5"/>
      <c r="L61" s="9">
        <f>L60*1.1</f>
        <v>0</v>
      </c>
      <c r="M61" s="5"/>
      <c r="N61" s="9">
        <f>N60*1.1</f>
        <v>0</v>
      </c>
      <c r="O61" s="5"/>
      <c r="P61" s="9">
        <f>P60*1.1</f>
        <v>0</v>
      </c>
      <c r="Q61" s="5"/>
      <c r="R61" s="8">
        <f>R60*1.1</f>
        <v>0</v>
      </c>
      <c r="S61" s="587" t="s">
        <v>131</v>
      </c>
      <c r="T61" s="587"/>
      <c r="U61" s="587"/>
      <c r="V61" s="587"/>
      <c r="W61" s="587"/>
      <c r="X61" s="587"/>
      <c r="Y61" s="587"/>
      <c r="Z61" s="587"/>
      <c r="AA61" s="587"/>
      <c r="AB61" s="587"/>
      <c r="AC61" s="587"/>
      <c r="AD61" s="587"/>
      <c r="AE61" s="181"/>
      <c r="AF61" s="127">
        <f>AF60/(R60+F60)</f>
        <v>0.28777949878867298</v>
      </c>
      <c r="AG61" s="4"/>
      <c r="AH61" s="6"/>
      <c r="AI61" s="4"/>
      <c r="AJ61" s="6"/>
      <c r="AK61" s="5"/>
      <c r="AL61" s="3"/>
    </row>
    <row r="62" spans="1:39" s="2" customFormat="1" x14ac:dyDescent="0.3">
      <c r="A62" s="10"/>
      <c r="B62" s="126"/>
      <c r="C62" s="126"/>
      <c r="D62" s="10"/>
      <c r="E62" s="10"/>
      <c r="F62" s="10"/>
      <c r="G62" s="10"/>
      <c r="H62" s="125"/>
      <c r="I62" s="10"/>
      <c r="J62" s="125"/>
      <c r="K62" s="10"/>
      <c r="L62" s="125"/>
      <c r="N62" s="125"/>
      <c r="O62" s="10"/>
      <c r="P62" s="125"/>
      <c r="Q62" s="10"/>
      <c r="R62" s="125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3"/>
      <c r="AG62" s="10"/>
      <c r="AH62" s="10"/>
      <c r="AI62" s="10"/>
      <c r="AJ62" s="10"/>
      <c r="AK62" s="10"/>
    </row>
    <row r="63" spans="1:39" s="2" customFormat="1" x14ac:dyDescent="0.3"/>
    <row r="64" spans="1:39" s="2" customFormat="1" ht="16.5" customHeight="1" thickBot="1" x14ac:dyDescent="0.35">
      <c r="A64" s="98" t="s">
        <v>146</v>
      </c>
      <c r="B64" s="97"/>
      <c r="C64" s="97"/>
      <c r="D64" s="94"/>
      <c r="E64" s="95"/>
      <c r="F64" s="95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3"/>
      <c r="AH64" s="93"/>
      <c r="AI64" s="93"/>
      <c r="AJ64" s="93"/>
      <c r="AK64" s="93"/>
    </row>
    <row r="65" spans="1:39" s="2" customFormat="1" ht="17.25" thickBot="1" x14ac:dyDescent="0.35">
      <c r="A65" s="10"/>
      <c r="B65" s="10"/>
      <c r="C65" s="10"/>
      <c r="D65" s="10"/>
      <c r="E65" s="92"/>
      <c r="F65" s="134"/>
      <c r="G65" s="619" t="s">
        <v>10</v>
      </c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1"/>
      <c r="S65" s="622" t="s">
        <v>129</v>
      </c>
      <c r="T65" s="622"/>
      <c r="U65" s="622"/>
      <c r="V65" s="622"/>
      <c r="W65" s="622"/>
      <c r="X65" s="622"/>
      <c r="Y65" s="622"/>
      <c r="Z65" s="622"/>
      <c r="AA65" s="622"/>
      <c r="AB65" s="622"/>
      <c r="AC65" s="622"/>
      <c r="AD65" s="622"/>
      <c r="AE65" s="622"/>
      <c r="AF65" s="622"/>
      <c r="AG65" s="92"/>
      <c r="AH65" s="89"/>
      <c r="AI65" s="92"/>
      <c r="AJ65" s="91"/>
      <c r="AK65" s="140"/>
      <c r="AL65" s="139"/>
      <c r="AM65" s="138" t="s">
        <v>11</v>
      </c>
    </row>
    <row r="66" spans="1:39" s="2" customFormat="1" ht="16.5" customHeight="1" x14ac:dyDescent="0.3">
      <c r="A66" s="652" t="s">
        <v>111</v>
      </c>
      <c r="B66" s="636" t="s">
        <v>110</v>
      </c>
      <c r="C66" s="565" t="s">
        <v>109</v>
      </c>
      <c r="D66" s="647" t="s">
        <v>108</v>
      </c>
      <c r="E66" s="654" t="s">
        <v>128</v>
      </c>
      <c r="F66" s="656" t="s">
        <v>107</v>
      </c>
      <c r="G66" s="629" t="s">
        <v>106</v>
      </c>
      <c r="H66" s="633" t="s">
        <v>127</v>
      </c>
      <c r="I66" s="658" t="s">
        <v>0</v>
      </c>
      <c r="J66" s="633" t="s">
        <v>74</v>
      </c>
      <c r="K66" s="625" t="s">
        <v>1</v>
      </c>
      <c r="L66" s="633" t="s">
        <v>19</v>
      </c>
      <c r="M66" s="658" t="s">
        <v>2</v>
      </c>
      <c r="N66" s="633" t="s">
        <v>104</v>
      </c>
      <c r="O66" s="625" t="s">
        <v>3</v>
      </c>
      <c r="P66" s="633" t="s">
        <v>103</v>
      </c>
      <c r="Q66" s="639" t="s">
        <v>22</v>
      </c>
      <c r="R66" s="607" t="s">
        <v>23</v>
      </c>
      <c r="S66" s="609" t="s">
        <v>24</v>
      </c>
      <c r="T66" s="611" t="s">
        <v>101</v>
      </c>
      <c r="U66" s="640" t="s">
        <v>4</v>
      </c>
      <c r="V66" s="611" t="s">
        <v>100</v>
      </c>
      <c r="W66" s="640" t="s">
        <v>5</v>
      </c>
      <c r="X66" s="611" t="s">
        <v>27</v>
      </c>
      <c r="Y66" s="609" t="s">
        <v>6</v>
      </c>
      <c r="Z66" s="611" t="s">
        <v>123</v>
      </c>
      <c r="AA66" s="640" t="s">
        <v>7</v>
      </c>
      <c r="AB66" s="611" t="s">
        <v>28</v>
      </c>
      <c r="AC66" s="642" t="s">
        <v>73</v>
      </c>
      <c r="AD66" s="639" t="s">
        <v>30</v>
      </c>
      <c r="AE66" s="639" t="s">
        <v>121</v>
      </c>
      <c r="AF66" s="623" t="s">
        <v>97</v>
      </c>
      <c r="AG66" s="615" t="s">
        <v>33</v>
      </c>
      <c r="AH66" s="627" t="s">
        <v>140</v>
      </c>
      <c r="AI66" s="629" t="s">
        <v>71</v>
      </c>
      <c r="AJ66" s="627" t="s">
        <v>119</v>
      </c>
      <c r="AK66" s="634" t="s">
        <v>139</v>
      </c>
      <c r="AL66" s="627" t="s">
        <v>36</v>
      </c>
      <c r="AM66" s="605" t="s">
        <v>70</v>
      </c>
    </row>
    <row r="67" spans="1:39" s="2" customFormat="1" ht="17.25" customHeight="1" thickBot="1" x14ac:dyDescent="0.35">
      <c r="A67" s="653"/>
      <c r="B67" s="637"/>
      <c r="C67" s="566"/>
      <c r="D67" s="648"/>
      <c r="E67" s="655"/>
      <c r="F67" s="657"/>
      <c r="G67" s="630"/>
      <c r="H67" s="583"/>
      <c r="I67" s="659"/>
      <c r="J67" s="583"/>
      <c r="K67" s="626"/>
      <c r="L67" s="583"/>
      <c r="M67" s="659"/>
      <c r="N67" s="583"/>
      <c r="O67" s="626"/>
      <c r="P67" s="583"/>
      <c r="Q67" s="602"/>
      <c r="R67" s="608"/>
      <c r="S67" s="610"/>
      <c r="T67" s="612"/>
      <c r="U67" s="641"/>
      <c r="V67" s="612"/>
      <c r="W67" s="641"/>
      <c r="X67" s="612"/>
      <c r="Y67" s="610"/>
      <c r="Z67" s="612"/>
      <c r="AA67" s="641"/>
      <c r="AB67" s="612"/>
      <c r="AC67" s="593"/>
      <c r="AD67" s="602"/>
      <c r="AE67" s="602"/>
      <c r="AF67" s="624"/>
      <c r="AG67" s="616"/>
      <c r="AH67" s="631"/>
      <c r="AI67" s="630"/>
      <c r="AJ67" s="631"/>
      <c r="AK67" s="638"/>
      <c r="AL67" s="631"/>
      <c r="AM67" s="606"/>
    </row>
    <row r="68" spans="1:39" s="2" customFormat="1" x14ac:dyDescent="0.3">
      <c r="A68" s="87" t="s">
        <v>133</v>
      </c>
      <c r="B68" s="61">
        <f>15500/10</f>
        <v>1550</v>
      </c>
      <c r="C68" s="77">
        <f>2700/1.1</f>
        <v>2454.5454545454545</v>
      </c>
      <c r="D68" s="86">
        <v>10</v>
      </c>
      <c r="E68" s="44">
        <v>5</v>
      </c>
      <c r="F68" s="76">
        <f t="shared" ref="F68:F90" si="56">B68*E68</f>
        <v>7750</v>
      </c>
      <c r="G68" s="72">
        <v>0</v>
      </c>
      <c r="H68" s="84">
        <f t="shared" ref="H68:H90" si="57">B68*G68</f>
        <v>0</v>
      </c>
      <c r="I68" s="38">
        <v>0</v>
      </c>
      <c r="J68" s="84">
        <f t="shared" ref="J68:J90" si="58">B68*I68</f>
        <v>0</v>
      </c>
      <c r="K68" s="38">
        <v>0</v>
      </c>
      <c r="L68" s="84">
        <f t="shared" ref="L68:L90" si="59">B68*K68</f>
        <v>0</v>
      </c>
      <c r="M68" s="38">
        <v>0</v>
      </c>
      <c r="N68" s="84">
        <f t="shared" ref="N68:N90" si="60">B68*M68</f>
        <v>0</v>
      </c>
      <c r="O68" s="38">
        <v>0</v>
      </c>
      <c r="P68" s="71">
        <f t="shared" ref="P68:P90" si="61">B68*O68</f>
        <v>0</v>
      </c>
      <c r="Q68" s="57">
        <f t="shared" ref="Q68:Q90" si="62">G68+I68+K68+M68+O68</f>
        <v>0</v>
      </c>
      <c r="R68" s="83">
        <f t="shared" ref="R68:R90" si="63">Q68*B68</f>
        <v>0</v>
      </c>
      <c r="S68" s="38">
        <v>1</v>
      </c>
      <c r="T68" s="82">
        <f t="shared" ref="T68:T90" si="64">C68*S68</f>
        <v>2454.5454545454545</v>
      </c>
      <c r="U68" s="38">
        <v>3</v>
      </c>
      <c r="V68" s="82">
        <f t="shared" ref="V68:V90" si="65">C68*U68</f>
        <v>7363.636363636364</v>
      </c>
      <c r="W68" s="38">
        <v>1</v>
      </c>
      <c r="X68" s="82">
        <f t="shared" ref="X68:X90" si="66">C68*W68</f>
        <v>2454.5454545454545</v>
      </c>
      <c r="Y68" s="38">
        <v>0</v>
      </c>
      <c r="Z68" s="82">
        <f t="shared" ref="Z68:Z90" si="67">C68*Y68</f>
        <v>0</v>
      </c>
      <c r="AA68" s="38">
        <v>0</v>
      </c>
      <c r="AB68" s="68">
        <f t="shared" ref="AB68:AB90" si="68">C68*AA68</f>
        <v>0</v>
      </c>
      <c r="AC68" s="67">
        <f t="shared" ref="AC68:AC90" si="69">S68+U68+W68+Y68+AA68</f>
        <v>5</v>
      </c>
      <c r="AD68" s="66">
        <f t="shared" ref="AD68:AD90" si="70">AC68*C68</f>
        <v>12272.727272727272</v>
      </c>
      <c r="AE68" s="36">
        <v>0</v>
      </c>
      <c r="AF68" s="57">
        <f t="shared" ref="AF68:AF90" si="71">((C68-B68)*AC68)-AE68</f>
        <v>4522.7272727272721</v>
      </c>
      <c r="AG68" s="52">
        <v>0</v>
      </c>
      <c r="AH68" s="63">
        <f t="shared" ref="AH68:AH90" si="72">B68*AG68</f>
        <v>0</v>
      </c>
      <c r="AI68" s="65">
        <f t="shared" ref="AI68:AI90" si="73">E68+Q68-AC68-AG68</f>
        <v>0</v>
      </c>
      <c r="AJ68" s="81">
        <f t="shared" ref="AJ68:AJ90" si="74">B68*AI68</f>
        <v>0</v>
      </c>
      <c r="AK68" s="65">
        <v>0</v>
      </c>
      <c r="AL68" s="63">
        <f t="shared" ref="AL68:AL90" si="75">AK68*B68</f>
        <v>0</v>
      </c>
      <c r="AM68" s="75"/>
    </row>
    <row r="69" spans="1:39" s="2" customFormat="1" x14ac:dyDescent="0.3">
      <c r="A69" s="56" t="s">
        <v>39</v>
      </c>
      <c r="B69" s="74">
        <f>15500/10</f>
        <v>1550</v>
      </c>
      <c r="C69" s="77">
        <f>2700/1.1</f>
        <v>2454.5454545454545</v>
      </c>
      <c r="D69" s="73">
        <v>10</v>
      </c>
      <c r="E69" s="44">
        <v>0</v>
      </c>
      <c r="F69" s="76">
        <f t="shared" si="56"/>
        <v>0</v>
      </c>
      <c r="G69" s="72">
        <v>0</v>
      </c>
      <c r="H69" s="69">
        <f t="shared" si="57"/>
        <v>0</v>
      </c>
      <c r="I69" s="38">
        <v>0</v>
      </c>
      <c r="J69" s="37">
        <f t="shared" si="58"/>
        <v>0</v>
      </c>
      <c r="K69" s="38">
        <v>0</v>
      </c>
      <c r="L69" s="37">
        <f t="shared" si="59"/>
        <v>0</v>
      </c>
      <c r="M69" s="38">
        <v>0</v>
      </c>
      <c r="N69" s="37">
        <f t="shared" si="60"/>
        <v>0</v>
      </c>
      <c r="O69" s="38">
        <v>0</v>
      </c>
      <c r="P69" s="71">
        <f t="shared" si="61"/>
        <v>0</v>
      </c>
      <c r="Q69" s="57">
        <f t="shared" si="62"/>
        <v>0</v>
      </c>
      <c r="R69" s="70">
        <f t="shared" si="63"/>
        <v>0</v>
      </c>
      <c r="S69" s="38">
        <v>0</v>
      </c>
      <c r="T69" s="69">
        <f t="shared" si="64"/>
        <v>0</v>
      </c>
      <c r="U69" s="38">
        <v>0</v>
      </c>
      <c r="V69" s="69">
        <f t="shared" si="65"/>
        <v>0</v>
      </c>
      <c r="W69" s="38">
        <v>0</v>
      </c>
      <c r="X69" s="69">
        <f t="shared" si="66"/>
        <v>0</v>
      </c>
      <c r="Y69" s="38">
        <v>0</v>
      </c>
      <c r="Z69" s="69">
        <f t="shared" si="67"/>
        <v>0</v>
      </c>
      <c r="AA69" s="38">
        <v>0</v>
      </c>
      <c r="AB69" s="68">
        <f t="shared" si="68"/>
        <v>0</v>
      </c>
      <c r="AC69" s="67">
        <f t="shared" si="69"/>
        <v>0</v>
      </c>
      <c r="AD69" s="66">
        <f t="shared" si="70"/>
        <v>0</v>
      </c>
      <c r="AE69" s="36">
        <v>0</v>
      </c>
      <c r="AF69" s="57">
        <f t="shared" si="71"/>
        <v>0</v>
      </c>
      <c r="AG69" s="52">
        <v>0</v>
      </c>
      <c r="AH69" s="63">
        <f t="shared" si="72"/>
        <v>0</v>
      </c>
      <c r="AI69" s="65">
        <f t="shared" si="73"/>
        <v>0</v>
      </c>
      <c r="AJ69" s="64">
        <f t="shared" si="74"/>
        <v>0</v>
      </c>
      <c r="AK69" s="65">
        <v>0</v>
      </c>
      <c r="AL69" s="63">
        <f t="shared" si="75"/>
        <v>0</v>
      </c>
      <c r="AM69" s="62"/>
    </row>
    <row r="70" spans="1:39" s="2" customFormat="1" x14ac:dyDescent="0.3">
      <c r="A70" s="56" t="s">
        <v>40</v>
      </c>
      <c r="B70" s="74">
        <f>18000/10</f>
        <v>1800</v>
      </c>
      <c r="C70" s="77">
        <f>2800/1.1</f>
        <v>2545.454545454545</v>
      </c>
      <c r="D70" s="73">
        <v>10</v>
      </c>
      <c r="E70" s="44">
        <v>5</v>
      </c>
      <c r="F70" s="76">
        <f t="shared" si="56"/>
        <v>9000</v>
      </c>
      <c r="G70" s="72">
        <v>0</v>
      </c>
      <c r="H70" s="69">
        <f t="shared" si="57"/>
        <v>0</v>
      </c>
      <c r="I70" s="38">
        <v>0</v>
      </c>
      <c r="J70" s="37">
        <f t="shared" si="58"/>
        <v>0</v>
      </c>
      <c r="K70" s="38">
        <v>0</v>
      </c>
      <c r="L70" s="37">
        <f t="shared" si="59"/>
        <v>0</v>
      </c>
      <c r="M70" s="38">
        <v>0</v>
      </c>
      <c r="N70" s="37">
        <f t="shared" si="60"/>
        <v>0</v>
      </c>
      <c r="O70" s="38">
        <v>0</v>
      </c>
      <c r="P70" s="71">
        <f t="shared" si="61"/>
        <v>0</v>
      </c>
      <c r="Q70" s="57">
        <f t="shared" si="62"/>
        <v>0</v>
      </c>
      <c r="R70" s="70">
        <f t="shared" si="63"/>
        <v>0</v>
      </c>
      <c r="S70" s="38">
        <v>0</v>
      </c>
      <c r="T70" s="69">
        <f t="shared" si="64"/>
        <v>0</v>
      </c>
      <c r="U70" s="38">
        <v>1</v>
      </c>
      <c r="V70" s="69">
        <f t="shared" si="65"/>
        <v>2545.454545454545</v>
      </c>
      <c r="W70" s="38">
        <v>4</v>
      </c>
      <c r="X70" s="69">
        <f t="shared" si="66"/>
        <v>10181.81818181818</v>
      </c>
      <c r="Y70" s="38">
        <v>0</v>
      </c>
      <c r="Z70" s="69">
        <f t="shared" si="67"/>
        <v>0</v>
      </c>
      <c r="AA70" s="38">
        <v>0</v>
      </c>
      <c r="AB70" s="68">
        <f t="shared" si="68"/>
        <v>0</v>
      </c>
      <c r="AC70" s="67">
        <f t="shared" si="69"/>
        <v>5</v>
      </c>
      <c r="AD70" s="66">
        <f t="shared" si="70"/>
        <v>12727.272727272724</v>
      </c>
      <c r="AE70" s="36">
        <v>0</v>
      </c>
      <c r="AF70" s="57">
        <f t="shared" si="71"/>
        <v>3727.2727272727252</v>
      </c>
      <c r="AG70" s="52">
        <v>0</v>
      </c>
      <c r="AH70" s="63">
        <f t="shared" si="72"/>
        <v>0</v>
      </c>
      <c r="AI70" s="65">
        <f t="shared" si="73"/>
        <v>0</v>
      </c>
      <c r="AJ70" s="64">
        <f t="shared" si="74"/>
        <v>0</v>
      </c>
      <c r="AK70" s="65">
        <v>0</v>
      </c>
      <c r="AL70" s="63">
        <f t="shared" si="75"/>
        <v>0</v>
      </c>
      <c r="AM70" s="75"/>
    </row>
    <row r="71" spans="1:39" s="2" customFormat="1" x14ac:dyDescent="0.3">
      <c r="A71" s="79" t="s">
        <v>137</v>
      </c>
      <c r="B71" s="47">
        <f>15500/10</f>
        <v>1550</v>
      </c>
      <c r="C71" s="77">
        <f>2700/1.1</f>
        <v>2454.5454545454545</v>
      </c>
      <c r="D71" s="54">
        <v>10</v>
      </c>
      <c r="E71" s="44">
        <v>0</v>
      </c>
      <c r="F71" s="76">
        <f t="shared" si="56"/>
        <v>0</v>
      </c>
      <c r="G71" s="72">
        <v>0</v>
      </c>
      <c r="H71" s="69">
        <f t="shared" si="57"/>
        <v>0</v>
      </c>
      <c r="I71" s="38">
        <v>0</v>
      </c>
      <c r="J71" s="37">
        <f t="shared" si="58"/>
        <v>0</v>
      </c>
      <c r="K71" s="38">
        <v>0</v>
      </c>
      <c r="L71" s="37">
        <f t="shared" si="59"/>
        <v>0</v>
      </c>
      <c r="M71" s="38">
        <v>0</v>
      </c>
      <c r="N71" s="37">
        <f t="shared" si="60"/>
        <v>0</v>
      </c>
      <c r="O71" s="38">
        <v>0</v>
      </c>
      <c r="P71" s="71">
        <f t="shared" si="61"/>
        <v>0</v>
      </c>
      <c r="Q71" s="57">
        <f t="shared" si="62"/>
        <v>0</v>
      </c>
      <c r="R71" s="70">
        <f t="shared" si="63"/>
        <v>0</v>
      </c>
      <c r="S71" s="38">
        <v>0</v>
      </c>
      <c r="T71" s="69">
        <f t="shared" si="64"/>
        <v>0</v>
      </c>
      <c r="U71" s="38">
        <v>0</v>
      </c>
      <c r="V71" s="69">
        <f t="shared" si="65"/>
        <v>0</v>
      </c>
      <c r="W71" s="38">
        <v>0</v>
      </c>
      <c r="X71" s="69">
        <f t="shared" si="66"/>
        <v>0</v>
      </c>
      <c r="Y71" s="38">
        <v>0</v>
      </c>
      <c r="Z71" s="69">
        <f t="shared" si="67"/>
        <v>0</v>
      </c>
      <c r="AA71" s="38">
        <v>0</v>
      </c>
      <c r="AB71" s="68">
        <f t="shared" si="68"/>
        <v>0</v>
      </c>
      <c r="AC71" s="67">
        <f t="shared" si="69"/>
        <v>0</v>
      </c>
      <c r="AD71" s="66">
        <f t="shared" si="70"/>
        <v>0</v>
      </c>
      <c r="AE71" s="36">
        <v>0</v>
      </c>
      <c r="AF71" s="57">
        <f t="shared" si="71"/>
        <v>0</v>
      </c>
      <c r="AG71" s="52">
        <v>0</v>
      </c>
      <c r="AH71" s="63">
        <f t="shared" si="72"/>
        <v>0</v>
      </c>
      <c r="AI71" s="65">
        <f t="shared" si="73"/>
        <v>0</v>
      </c>
      <c r="AJ71" s="64">
        <f t="shared" si="74"/>
        <v>0</v>
      </c>
      <c r="AK71" s="65">
        <v>0</v>
      </c>
      <c r="AL71" s="63">
        <f t="shared" si="75"/>
        <v>0</v>
      </c>
      <c r="AM71" s="99"/>
    </row>
    <row r="72" spans="1:39" s="2" customFormat="1" x14ac:dyDescent="0.3">
      <c r="A72" s="79" t="s">
        <v>42</v>
      </c>
      <c r="B72" s="47">
        <f>15500/10</f>
        <v>1550</v>
      </c>
      <c r="C72" s="77">
        <f>2700/1.1</f>
        <v>2454.5454545454545</v>
      </c>
      <c r="D72" s="54">
        <v>10</v>
      </c>
      <c r="E72" s="44">
        <v>0</v>
      </c>
      <c r="F72" s="76">
        <f t="shared" si="56"/>
        <v>0</v>
      </c>
      <c r="G72" s="72">
        <v>0</v>
      </c>
      <c r="H72" s="69">
        <f t="shared" si="57"/>
        <v>0</v>
      </c>
      <c r="I72" s="38">
        <v>0</v>
      </c>
      <c r="J72" s="37">
        <f t="shared" si="58"/>
        <v>0</v>
      </c>
      <c r="K72" s="38">
        <v>0</v>
      </c>
      <c r="L72" s="37">
        <f t="shared" si="59"/>
        <v>0</v>
      </c>
      <c r="M72" s="38">
        <v>0</v>
      </c>
      <c r="N72" s="37">
        <f t="shared" si="60"/>
        <v>0</v>
      </c>
      <c r="O72" s="38">
        <v>0</v>
      </c>
      <c r="P72" s="71">
        <f t="shared" si="61"/>
        <v>0</v>
      </c>
      <c r="Q72" s="57">
        <f t="shared" si="62"/>
        <v>0</v>
      </c>
      <c r="R72" s="70">
        <f t="shared" si="63"/>
        <v>0</v>
      </c>
      <c r="S72" s="38">
        <v>0</v>
      </c>
      <c r="T72" s="69">
        <f t="shared" si="64"/>
        <v>0</v>
      </c>
      <c r="U72" s="38">
        <v>0</v>
      </c>
      <c r="V72" s="69">
        <f t="shared" si="65"/>
        <v>0</v>
      </c>
      <c r="W72" s="38">
        <v>0</v>
      </c>
      <c r="X72" s="69">
        <f t="shared" si="66"/>
        <v>0</v>
      </c>
      <c r="Y72" s="38">
        <v>0</v>
      </c>
      <c r="Z72" s="69">
        <f t="shared" si="67"/>
        <v>0</v>
      </c>
      <c r="AA72" s="38">
        <v>0</v>
      </c>
      <c r="AB72" s="68">
        <f t="shared" si="68"/>
        <v>0</v>
      </c>
      <c r="AC72" s="67">
        <f t="shared" si="69"/>
        <v>0</v>
      </c>
      <c r="AD72" s="66">
        <f t="shared" si="70"/>
        <v>0</v>
      </c>
      <c r="AE72" s="36">
        <v>0</v>
      </c>
      <c r="AF72" s="57">
        <f t="shared" si="71"/>
        <v>0</v>
      </c>
      <c r="AG72" s="52">
        <v>0</v>
      </c>
      <c r="AH72" s="63">
        <f t="shared" si="72"/>
        <v>0</v>
      </c>
      <c r="AI72" s="65">
        <f t="shared" si="73"/>
        <v>0</v>
      </c>
      <c r="AJ72" s="64">
        <f t="shared" si="74"/>
        <v>0</v>
      </c>
      <c r="AK72" s="65">
        <v>0</v>
      </c>
      <c r="AL72" s="63">
        <f t="shared" si="75"/>
        <v>0</v>
      </c>
      <c r="AM72" s="75"/>
    </row>
    <row r="73" spans="1:39" s="2" customFormat="1" x14ac:dyDescent="0.3">
      <c r="A73" s="78" t="s">
        <v>68</v>
      </c>
      <c r="B73" s="47">
        <f>15500/10</f>
        <v>1550</v>
      </c>
      <c r="C73" s="77">
        <f>2700/1.1</f>
        <v>2454.5454545454545</v>
      </c>
      <c r="D73" s="54">
        <v>10</v>
      </c>
      <c r="E73" s="44">
        <v>0</v>
      </c>
      <c r="F73" s="76">
        <f t="shared" si="56"/>
        <v>0</v>
      </c>
      <c r="G73" s="72">
        <v>0</v>
      </c>
      <c r="H73" s="69">
        <f t="shared" si="57"/>
        <v>0</v>
      </c>
      <c r="I73" s="38">
        <v>0</v>
      </c>
      <c r="J73" s="37">
        <f t="shared" si="58"/>
        <v>0</v>
      </c>
      <c r="K73" s="38">
        <v>0</v>
      </c>
      <c r="L73" s="37">
        <f t="shared" si="59"/>
        <v>0</v>
      </c>
      <c r="M73" s="38">
        <v>0</v>
      </c>
      <c r="N73" s="37">
        <f t="shared" si="60"/>
        <v>0</v>
      </c>
      <c r="O73" s="38">
        <v>0</v>
      </c>
      <c r="P73" s="71">
        <f t="shared" si="61"/>
        <v>0</v>
      </c>
      <c r="Q73" s="57">
        <f t="shared" si="62"/>
        <v>0</v>
      </c>
      <c r="R73" s="70">
        <f t="shared" si="63"/>
        <v>0</v>
      </c>
      <c r="S73" s="38">
        <v>0</v>
      </c>
      <c r="T73" s="69">
        <f t="shared" si="64"/>
        <v>0</v>
      </c>
      <c r="U73" s="38">
        <v>0</v>
      </c>
      <c r="V73" s="69">
        <f t="shared" si="65"/>
        <v>0</v>
      </c>
      <c r="W73" s="38">
        <v>0</v>
      </c>
      <c r="X73" s="69">
        <f t="shared" si="66"/>
        <v>0</v>
      </c>
      <c r="Y73" s="38">
        <v>0</v>
      </c>
      <c r="Z73" s="69">
        <f t="shared" si="67"/>
        <v>0</v>
      </c>
      <c r="AA73" s="38">
        <v>0</v>
      </c>
      <c r="AB73" s="68">
        <f t="shared" si="68"/>
        <v>0</v>
      </c>
      <c r="AC73" s="67">
        <f t="shared" si="69"/>
        <v>0</v>
      </c>
      <c r="AD73" s="66">
        <f t="shared" si="70"/>
        <v>0</v>
      </c>
      <c r="AE73" s="36">
        <v>0</v>
      </c>
      <c r="AF73" s="57">
        <f t="shared" si="71"/>
        <v>0</v>
      </c>
      <c r="AG73" s="52">
        <v>0</v>
      </c>
      <c r="AH73" s="63">
        <f t="shared" si="72"/>
        <v>0</v>
      </c>
      <c r="AI73" s="65">
        <f t="shared" si="73"/>
        <v>0</v>
      </c>
      <c r="AJ73" s="64">
        <f t="shared" si="74"/>
        <v>0</v>
      </c>
      <c r="AK73" s="65">
        <v>0</v>
      </c>
      <c r="AL73" s="63">
        <f t="shared" si="75"/>
        <v>0</v>
      </c>
      <c r="AM73" s="75"/>
    </row>
    <row r="74" spans="1:39" s="2" customFormat="1" x14ac:dyDescent="0.3">
      <c r="A74" s="79" t="s">
        <v>89</v>
      </c>
      <c r="B74" s="47">
        <f>18000/10</f>
        <v>1800</v>
      </c>
      <c r="C74" s="77">
        <f>2800/1.1</f>
        <v>2545.454545454545</v>
      </c>
      <c r="D74" s="54">
        <v>10</v>
      </c>
      <c r="E74" s="44">
        <v>3</v>
      </c>
      <c r="F74" s="76">
        <f t="shared" si="56"/>
        <v>5400</v>
      </c>
      <c r="G74" s="72">
        <v>0</v>
      </c>
      <c r="H74" s="69">
        <f t="shared" si="57"/>
        <v>0</v>
      </c>
      <c r="I74" s="38">
        <v>0</v>
      </c>
      <c r="J74" s="37">
        <f t="shared" si="58"/>
        <v>0</v>
      </c>
      <c r="K74" s="38">
        <v>0</v>
      </c>
      <c r="L74" s="37">
        <f t="shared" si="59"/>
        <v>0</v>
      </c>
      <c r="M74" s="38">
        <v>0</v>
      </c>
      <c r="N74" s="37">
        <f t="shared" si="60"/>
        <v>0</v>
      </c>
      <c r="O74" s="38">
        <v>0</v>
      </c>
      <c r="P74" s="71">
        <f t="shared" si="61"/>
        <v>0</v>
      </c>
      <c r="Q74" s="57">
        <f t="shared" si="62"/>
        <v>0</v>
      </c>
      <c r="R74" s="70">
        <f t="shared" si="63"/>
        <v>0</v>
      </c>
      <c r="S74" s="38">
        <v>1</v>
      </c>
      <c r="T74" s="69">
        <f t="shared" si="64"/>
        <v>2545.454545454545</v>
      </c>
      <c r="U74" s="38">
        <v>0</v>
      </c>
      <c r="V74" s="69">
        <f t="shared" si="65"/>
        <v>0</v>
      </c>
      <c r="W74" s="38">
        <v>2</v>
      </c>
      <c r="X74" s="69">
        <f t="shared" si="66"/>
        <v>5090.9090909090901</v>
      </c>
      <c r="Y74" s="38">
        <v>0</v>
      </c>
      <c r="Z74" s="69">
        <f t="shared" si="67"/>
        <v>0</v>
      </c>
      <c r="AA74" s="38">
        <v>0</v>
      </c>
      <c r="AB74" s="68">
        <f t="shared" si="68"/>
        <v>0</v>
      </c>
      <c r="AC74" s="67">
        <f t="shared" si="69"/>
        <v>3</v>
      </c>
      <c r="AD74" s="66">
        <f t="shared" si="70"/>
        <v>7636.3636363636351</v>
      </c>
      <c r="AE74" s="36">
        <v>0</v>
      </c>
      <c r="AF74" s="57">
        <f t="shared" si="71"/>
        <v>2236.3636363636351</v>
      </c>
      <c r="AG74" s="52">
        <v>0</v>
      </c>
      <c r="AH74" s="63">
        <f t="shared" si="72"/>
        <v>0</v>
      </c>
      <c r="AI74" s="65">
        <f t="shared" si="73"/>
        <v>0</v>
      </c>
      <c r="AJ74" s="64">
        <f t="shared" si="74"/>
        <v>0</v>
      </c>
      <c r="AK74" s="65">
        <v>0</v>
      </c>
      <c r="AL74" s="63">
        <f t="shared" si="75"/>
        <v>0</v>
      </c>
      <c r="AM74" s="75"/>
    </row>
    <row r="75" spans="1:39" s="2" customFormat="1" x14ac:dyDescent="0.3">
      <c r="A75" s="78" t="s">
        <v>69</v>
      </c>
      <c r="B75" s="47">
        <f>17000/10</f>
        <v>1700</v>
      </c>
      <c r="C75" s="77">
        <f>2700/1.1</f>
        <v>2454.5454545454545</v>
      </c>
      <c r="D75" s="54">
        <v>10</v>
      </c>
      <c r="E75" s="44">
        <v>0</v>
      </c>
      <c r="F75" s="76">
        <f t="shared" si="56"/>
        <v>0</v>
      </c>
      <c r="G75" s="72">
        <v>0</v>
      </c>
      <c r="H75" s="69">
        <f t="shared" si="57"/>
        <v>0</v>
      </c>
      <c r="I75" s="38">
        <v>0</v>
      </c>
      <c r="J75" s="37">
        <f t="shared" si="58"/>
        <v>0</v>
      </c>
      <c r="K75" s="38">
        <v>0</v>
      </c>
      <c r="L75" s="37">
        <f t="shared" si="59"/>
        <v>0</v>
      </c>
      <c r="M75" s="38">
        <v>0</v>
      </c>
      <c r="N75" s="37">
        <f t="shared" si="60"/>
        <v>0</v>
      </c>
      <c r="O75" s="38">
        <v>0</v>
      </c>
      <c r="P75" s="71">
        <f t="shared" si="61"/>
        <v>0</v>
      </c>
      <c r="Q75" s="57">
        <f t="shared" si="62"/>
        <v>0</v>
      </c>
      <c r="R75" s="70">
        <f t="shared" si="63"/>
        <v>0</v>
      </c>
      <c r="S75" s="38">
        <v>0</v>
      </c>
      <c r="T75" s="69">
        <f t="shared" si="64"/>
        <v>0</v>
      </c>
      <c r="U75" s="38">
        <v>0</v>
      </c>
      <c r="V75" s="69">
        <f t="shared" si="65"/>
        <v>0</v>
      </c>
      <c r="W75" s="38">
        <v>0</v>
      </c>
      <c r="X75" s="69">
        <f t="shared" si="66"/>
        <v>0</v>
      </c>
      <c r="Y75" s="38">
        <v>0</v>
      </c>
      <c r="Z75" s="69">
        <f t="shared" si="67"/>
        <v>0</v>
      </c>
      <c r="AA75" s="38">
        <v>0</v>
      </c>
      <c r="AB75" s="68">
        <f t="shared" si="68"/>
        <v>0</v>
      </c>
      <c r="AC75" s="67">
        <f t="shared" si="69"/>
        <v>0</v>
      </c>
      <c r="AD75" s="66">
        <f t="shared" si="70"/>
        <v>0</v>
      </c>
      <c r="AE75" s="36">
        <v>0</v>
      </c>
      <c r="AF75" s="57">
        <f t="shared" si="71"/>
        <v>0</v>
      </c>
      <c r="AG75" s="52">
        <v>0</v>
      </c>
      <c r="AH75" s="63">
        <f t="shared" si="72"/>
        <v>0</v>
      </c>
      <c r="AI75" s="65">
        <f t="shared" si="73"/>
        <v>0</v>
      </c>
      <c r="AJ75" s="64">
        <f t="shared" si="74"/>
        <v>0</v>
      </c>
      <c r="AK75" s="65">
        <v>0</v>
      </c>
      <c r="AL75" s="63">
        <f t="shared" si="75"/>
        <v>0</v>
      </c>
      <c r="AM75" s="75"/>
    </row>
    <row r="76" spans="1:39" s="2" customFormat="1" x14ac:dyDescent="0.3">
      <c r="A76" s="56" t="s">
        <v>87</v>
      </c>
      <c r="B76" s="74">
        <f>13800/12</f>
        <v>1150</v>
      </c>
      <c r="C76" s="38">
        <f>1800/1.1</f>
        <v>1636.3636363636363</v>
      </c>
      <c r="D76" s="73">
        <v>12</v>
      </c>
      <c r="E76" s="44">
        <v>0</v>
      </c>
      <c r="F76" s="76">
        <f t="shared" si="56"/>
        <v>0</v>
      </c>
      <c r="G76" s="72">
        <v>0</v>
      </c>
      <c r="H76" s="69">
        <f t="shared" si="57"/>
        <v>0</v>
      </c>
      <c r="I76" s="38">
        <v>0</v>
      </c>
      <c r="J76" s="37">
        <f t="shared" si="58"/>
        <v>0</v>
      </c>
      <c r="K76" s="38">
        <v>0</v>
      </c>
      <c r="L76" s="37">
        <f t="shared" si="59"/>
        <v>0</v>
      </c>
      <c r="M76" s="38">
        <v>0</v>
      </c>
      <c r="N76" s="37">
        <f t="shared" si="60"/>
        <v>0</v>
      </c>
      <c r="O76" s="38">
        <v>0</v>
      </c>
      <c r="P76" s="71">
        <f t="shared" si="61"/>
        <v>0</v>
      </c>
      <c r="Q76" s="57">
        <f t="shared" si="62"/>
        <v>0</v>
      </c>
      <c r="R76" s="70">
        <f t="shared" si="63"/>
        <v>0</v>
      </c>
      <c r="S76" s="38">
        <v>0</v>
      </c>
      <c r="T76" s="69">
        <f t="shared" si="64"/>
        <v>0</v>
      </c>
      <c r="U76" s="38">
        <v>0</v>
      </c>
      <c r="V76" s="69">
        <f t="shared" si="65"/>
        <v>0</v>
      </c>
      <c r="W76" s="38">
        <v>0</v>
      </c>
      <c r="X76" s="69">
        <f t="shared" si="66"/>
        <v>0</v>
      </c>
      <c r="Y76" s="38">
        <v>0</v>
      </c>
      <c r="Z76" s="69">
        <f t="shared" si="67"/>
        <v>0</v>
      </c>
      <c r="AA76" s="38">
        <v>0</v>
      </c>
      <c r="AB76" s="68">
        <f t="shared" si="68"/>
        <v>0</v>
      </c>
      <c r="AC76" s="67">
        <f t="shared" si="69"/>
        <v>0</v>
      </c>
      <c r="AD76" s="66">
        <f t="shared" si="70"/>
        <v>0</v>
      </c>
      <c r="AE76" s="36">
        <v>0</v>
      </c>
      <c r="AF76" s="57">
        <f t="shared" si="71"/>
        <v>0</v>
      </c>
      <c r="AG76" s="52">
        <v>0</v>
      </c>
      <c r="AH76" s="63">
        <f t="shared" si="72"/>
        <v>0</v>
      </c>
      <c r="AI76" s="65">
        <f t="shared" si="73"/>
        <v>0</v>
      </c>
      <c r="AJ76" s="64">
        <f t="shared" si="74"/>
        <v>0</v>
      </c>
      <c r="AK76" s="65">
        <v>0</v>
      </c>
      <c r="AL76" s="63">
        <f t="shared" si="75"/>
        <v>0</v>
      </c>
      <c r="AM76" s="75"/>
    </row>
    <row r="77" spans="1:39" s="2" customFormat="1" ht="18.75" customHeight="1" x14ac:dyDescent="0.3">
      <c r="A77" s="56" t="s">
        <v>117</v>
      </c>
      <c r="B77" s="74">
        <f>13800/12</f>
        <v>1150</v>
      </c>
      <c r="C77" s="38">
        <v>1636</v>
      </c>
      <c r="D77" s="73">
        <v>12</v>
      </c>
      <c r="E77" s="44">
        <v>0</v>
      </c>
      <c r="F77" s="76">
        <f t="shared" si="56"/>
        <v>0</v>
      </c>
      <c r="G77" s="72">
        <v>0</v>
      </c>
      <c r="H77" s="69">
        <f t="shared" si="57"/>
        <v>0</v>
      </c>
      <c r="I77" s="38">
        <v>0</v>
      </c>
      <c r="J77" s="37">
        <f t="shared" si="58"/>
        <v>0</v>
      </c>
      <c r="K77" s="38">
        <v>0</v>
      </c>
      <c r="L77" s="37">
        <f t="shared" si="59"/>
        <v>0</v>
      </c>
      <c r="M77" s="38">
        <v>0</v>
      </c>
      <c r="N77" s="37">
        <f t="shared" si="60"/>
        <v>0</v>
      </c>
      <c r="O77" s="38">
        <v>0</v>
      </c>
      <c r="P77" s="71">
        <f t="shared" si="61"/>
        <v>0</v>
      </c>
      <c r="Q77" s="57">
        <f t="shared" si="62"/>
        <v>0</v>
      </c>
      <c r="R77" s="70">
        <f t="shared" si="63"/>
        <v>0</v>
      </c>
      <c r="S77" s="38">
        <v>0</v>
      </c>
      <c r="T77" s="69">
        <f t="shared" si="64"/>
        <v>0</v>
      </c>
      <c r="U77" s="38">
        <v>0</v>
      </c>
      <c r="V77" s="69">
        <f t="shared" si="65"/>
        <v>0</v>
      </c>
      <c r="W77" s="38">
        <v>0</v>
      </c>
      <c r="X77" s="69">
        <f t="shared" si="66"/>
        <v>0</v>
      </c>
      <c r="Y77" s="38">
        <v>0</v>
      </c>
      <c r="Z77" s="69">
        <f t="shared" si="67"/>
        <v>0</v>
      </c>
      <c r="AA77" s="38">
        <v>0</v>
      </c>
      <c r="AB77" s="68">
        <f t="shared" si="68"/>
        <v>0</v>
      </c>
      <c r="AC77" s="67">
        <f t="shared" si="69"/>
        <v>0</v>
      </c>
      <c r="AD77" s="66">
        <f t="shared" si="70"/>
        <v>0</v>
      </c>
      <c r="AE77" s="36">
        <v>0</v>
      </c>
      <c r="AF77" s="57">
        <f t="shared" si="71"/>
        <v>0</v>
      </c>
      <c r="AG77" s="52">
        <v>0</v>
      </c>
      <c r="AH77" s="63">
        <f t="shared" si="72"/>
        <v>0</v>
      </c>
      <c r="AI77" s="65">
        <f t="shared" si="73"/>
        <v>0</v>
      </c>
      <c r="AJ77" s="64">
        <f t="shared" si="74"/>
        <v>0</v>
      </c>
      <c r="AK77" s="65">
        <v>0</v>
      </c>
      <c r="AL77" s="63">
        <f t="shared" si="75"/>
        <v>0</v>
      </c>
      <c r="AM77" s="62"/>
    </row>
    <row r="78" spans="1:39" s="2" customFormat="1" x14ac:dyDescent="0.3">
      <c r="A78" s="56" t="s">
        <v>8</v>
      </c>
      <c r="B78" s="47">
        <f>28800/16</f>
        <v>1800</v>
      </c>
      <c r="C78" s="46">
        <f>2800/1.1</f>
        <v>2545.454545454545</v>
      </c>
      <c r="D78" s="54">
        <v>16</v>
      </c>
      <c r="E78" s="44">
        <v>0</v>
      </c>
      <c r="F78" s="43">
        <f t="shared" si="56"/>
        <v>0</v>
      </c>
      <c r="G78" s="42">
        <v>0</v>
      </c>
      <c r="H78" s="37">
        <f t="shared" si="57"/>
        <v>0</v>
      </c>
      <c r="I78" s="38">
        <v>0</v>
      </c>
      <c r="J78" s="37">
        <f t="shared" si="58"/>
        <v>0</v>
      </c>
      <c r="K78" s="38">
        <v>0</v>
      </c>
      <c r="L78" s="37">
        <f t="shared" si="59"/>
        <v>0</v>
      </c>
      <c r="M78" s="38">
        <v>0</v>
      </c>
      <c r="N78" s="37">
        <f t="shared" si="60"/>
        <v>0</v>
      </c>
      <c r="O78" s="38">
        <v>0</v>
      </c>
      <c r="P78" s="37">
        <f t="shared" si="61"/>
        <v>0</v>
      </c>
      <c r="Q78" s="36">
        <f t="shared" si="62"/>
        <v>0</v>
      </c>
      <c r="R78" s="39">
        <f t="shared" si="63"/>
        <v>0</v>
      </c>
      <c r="S78" s="38">
        <v>0</v>
      </c>
      <c r="T78" s="37">
        <f t="shared" si="64"/>
        <v>0</v>
      </c>
      <c r="U78" s="38">
        <v>0</v>
      </c>
      <c r="V78" s="37">
        <f t="shared" si="65"/>
        <v>0</v>
      </c>
      <c r="W78" s="38">
        <v>0</v>
      </c>
      <c r="X78" s="37">
        <f t="shared" si="66"/>
        <v>0</v>
      </c>
      <c r="Y78" s="38">
        <v>0</v>
      </c>
      <c r="Z78" s="37">
        <f t="shared" si="67"/>
        <v>0</v>
      </c>
      <c r="AA78" s="38">
        <v>0</v>
      </c>
      <c r="AB78" s="37">
        <f t="shared" si="68"/>
        <v>0</v>
      </c>
      <c r="AC78" s="36">
        <f t="shared" si="69"/>
        <v>0</v>
      </c>
      <c r="AD78" s="36">
        <f t="shared" si="70"/>
        <v>0</v>
      </c>
      <c r="AE78" s="36">
        <v>0</v>
      </c>
      <c r="AF78" s="131">
        <f t="shared" si="71"/>
        <v>0</v>
      </c>
      <c r="AG78" s="34">
        <v>0</v>
      </c>
      <c r="AH78" s="31">
        <f t="shared" si="72"/>
        <v>0</v>
      </c>
      <c r="AI78" s="32">
        <f t="shared" si="73"/>
        <v>0</v>
      </c>
      <c r="AJ78" s="33">
        <f t="shared" si="74"/>
        <v>0</v>
      </c>
      <c r="AK78" s="65">
        <v>0</v>
      </c>
      <c r="AL78" s="31">
        <f t="shared" si="75"/>
        <v>0</v>
      </c>
      <c r="AM78" s="49"/>
    </row>
    <row r="79" spans="1:39" s="2" customFormat="1" x14ac:dyDescent="0.3">
      <c r="A79" s="58" t="s">
        <v>86</v>
      </c>
      <c r="B79" s="47">
        <f>30400/16</f>
        <v>1900</v>
      </c>
      <c r="C79" s="46">
        <f>2800/1.1</f>
        <v>2545.454545454545</v>
      </c>
      <c r="D79" s="54">
        <v>16</v>
      </c>
      <c r="E79" s="44">
        <v>0</v>
      </c>
      <c r="F79" s="43">
        <f t="shared" si="56"/>
        <v>0</v>
      </c>
      <c r="G79" s="42">
        <v>0</v>
      </c>
      <c r="H79" s="37">
        <f t="shared" si="57"/>
        <v>0</v>
      </c>
      <c r="I79" s="38">
        <v>0</v>
      </c>
      <c r="J79" s="37">
        <f t="shared" si="58"/>
        <v>0</v>
      </c>
      <c r="K79" s="38">
        <v>0</v>
      </c>
      <c r="L79" s="37">
        <f t="shared" si="59"/>
        <v>0</v>
      </c>
      <c r="M79" s="38">
        <v>0</v>
      </c>
      <c r="N79" s="37">
        <f t="shared" si="60"/>
        <v>0</v>
      </c>
      <c r="O79" s="38">
        <v>0</v>
      </c>
      <c r="P79" s="37">
        <f t="shared" si="61"/>
        <v>0</v>
      </c>
      <c r="Q79" s="36">
        <f t="shared" si="62"/>
        <v>0</v>
      </c>
      <c r="R79" s="39">
        <f t="shared" si="63"/>
        <v>0</v>
      </c>
      <c r="S79" s="38">
        <v>0</v>
      </c>
      <c r="T79" s="37">
        <f t="shared" si="64"/>
        <v>0</v>
      </c>
      <c r="U79" s="38">
        <v>0</v>
      </c>
      <c r="V79" s="37">
        <f t="shared" si="65"/>
        <v>0</v>
      </c>
      <c r="W79" s="38">
        <v>0</v>
      </c>
      <c r="X79" s="37">
        <f t="shared" si="66"/>
        <v>0</v>
      </c>
      <c r="Y79" s="38">
        <v>0</v>
      </c>
      <c r="Z79" s="37">
        <f t="shared" si="67"/>
        <v>0</v>
      </c>
      <c r="AA79" s="38">
        <v>0</v>
      </c>
      <c r="AB79" s="37">
        <f t="shared" si="68"/>
        <v>0</v>
      </c>
      <c r="AC79" s="36">
        <f t="shared" si="69"/>
        <v>0</v>
      </c>
      <c r="AD79" s="36">
        <f t="shared" si="70"/>
        <v>0</v>
      </c>
      <c r="AE79" s="36">
        <v>0</v>
      </c>
      <c r="AF79" s="131">
        <f t="shared" si="71"/>
        <v>0</v>
      </c>
      <c r="AG79" s="34">
        <v>0</v>
      </c>
      <c r="AH79" s="31">
        <f t="shared" si="72"/>
        <v>0</v>
      </c>
      <c r="AI79" s="32">
        <f t="shared" si="73"/>
        <v>0</v>
      </c>
      <c r="AJ79" s="33">
        <f t="shared" si="74"/>
        <v>0</v>
      </c>
      <c r="AK79" s="65">
        <v>0</v>
      </c>
      <c r="AL79" s="31">
        <f t="shared" si="75"/>
        <v>0</v>
      </c>
      <c r="AM79" s="49"/>
    </row>
    <row r="80" spans="1:39" s="2" customFormat="1" x14ac:dyDescent="0.3">
      <c r="A80" s="56" t="s">
        <v>9</v>
      </c>
      <c r="B80" s="47">
        <f>3600/6</f>
        <v>600</v>
      </c>
      <c r="C80" s="46">
        <f>2000/1.1</f>
        <v>1818.181818181818</v>
      </c>
      <c r="D80" s="54">
        <v>6</v>
      </c>
      <c r="E80" s="44">
        <v>0</v>
      </c>
      <c r="F80" s="43">
        <f t="shared" si="56"/>
        <v>0</v>
      </c>
      <c r="G80" s="42">
        <v>0</v>
      </c>
      <c r="H80" s="37">
        <f t="shared" si="57"/>
        <v>0</v>
      </c>
      <c r="I80" s="38">
        <v>0</v>
      </c>
      <c r="J80" s="37">
        <f t="shared" si="58"/>
        <v>0</v>
      </c>
      <c r="K80" s="38">
        <v>0</v>
      </c>
      <c r="L80" s="37">
        <f t="shared" si="59"/>
        <v>0</v>
      </c>
      <c r="M80" s="38">
        <v>0</v>
      </c>
      <c r="N80" s="37">
        <f t="shared" si="60"/>
        <v>0</v>
      </c>
      <c r="O80" s="38">
        <v>0</v>
      </c>
      <c r="P80" s="37">
        <f t="shared" si="61"/>
        <v>0</v>
      </c>
      <c r="Q80" s="36">
        <f t="shared" si="62"/>
        <v>0</v>
      </c>
      <c r="R80" s="39">
        <f t="shared" si="63"/>
        <v>0</v>
      </c>
      <c r="S80" s="38">
        <v>0</v>
      </c>
      <c r="T80" s="37">
        <f t="shared" si="64"/>
        <v>0</v>
      </c>
      <c r="U80" s="38">
        <v>0</v>
      </c>
      <c r="V80" s="37">
        <f t="shared" si="65"/>
        <v>0</v>
      </c>
      <c r="W80" s="38">
        <v>0</v>
      </c>
      <c r="X80" s="37">
        <f t="shared" si="66"/>
        <v>0</v>
      </c>
      <c r="Y80" s="38">
        <v>0</v>
      </c>
      <c r="Z80" s="37">
        <f t="shared" si="67"/>
        <v>0</v>
      </c>
      <c r="AA80" s="38">
        <v>0</v>
      </c>
      <c r="AB80" s="37">
        <f t="shared" si="68"/>
        <v>0</v>
      </c>
      <c r="AC80" s="36">
        <f t="shared" si="69"/>
        <v>0</v>
      </c>
      <c r="AD80" s="36">
        <f t="shared" si="70"/>
        <v>0</v>
      </c>
      <c r="AE80" s="36">
        <v>0</v>
      </c>
      <c r="AF80" s="131">
        <f t="shared" si="71"/>
        <v>0</v>
      </c>
      <c r="AG80" s="34">
        <v>0</v>
      </c>
      <c r="AH80" s="31">
        <f t="shared" si="72"/>
        <v>0</v>
      </c>
      <c r="AI80" s="32">
        <f t="shared" si="73"/>
        <v>0</v>
      </c>
      <c r="AJ80" s="33">
        <f t="shared" si="74"/>
        <v>0</v>
      </c>
      <c r="AK80" s="65">
        <v>0</v>
      </c>
      <c r="AL80" s="31">
        <f t="shared" si="75"/>
        <v>0</v>
      </c>
      <c r="AM80" s="49"/>
    </row>
    <row r="81" spans="1:39" s="2" customFormat="1" x14ac:dyDescent="0.3">
      <c r="A81" s="55" t="s">
        <v>116</v>
      </c>
      <c r="B81" s="47">
        <f>3600/6</f>
        <v>600</v>
      </c>
      <c r="C81" s="46">
        <f>2000/1.1</f>
        <v>1818.181818181818</v>
      </c>
      <c r="D81" s="54">
        <v>6</v>
      </c>
      <c r="E81" s="44">
        <v>0</v>
      </c>
      <c r="F81" s="43">
        <f t="shared" si="56"/>
        <v>0</v>
      </c>
      <c r="G81" s="42">
        <v>0</v>
      </c>
      <c r="H81" s="37">
        <f t="shared" si="57"/>
        <v>0</v>
      </c>
      <c r="I81" s="38">
        <v>0</v>
      </c>
      <c r="J81" s="37">
        <f t="shared" si="58"/>
        <v>0</v>
      </c>
      <c r="K81" s="38">
        <v>0</v>
      </c>
      <c r="L81" s="37">
        <f t="shared" si="59"/>
        <v>0</v>
      </c>
      <c r="M81" s="38">
        <v>0</v>
      </c>
      <c r="N81" s="37">
        <f t="shared" si="60"/>
        <v>0</v>
      </c>
      <c r="O81" s="38">
        <v>0</v>
      </c>
      <c r="P81" s="37">
        <f t="shared" si="61"/>
        <v>0</v>
      </c>
      <c r="Q81" s="36">
        <f t="shared" si="62"/>
        <v>0</v>
      </c>
      <c r="R81" s="39">
        <f t="shared" si="63"/>
        <v>0</v>
      </c>
      <c r="S81" s="38">
        <v>0</v>
      </c>
      <c r="T81" s="37">
        <f t="shared" si="64"/>
        <v>0</v>
      </c>
      <c r="U81" s="38">
        <v>0</v>
      </c>
      <c r="V81" s="37">
        <f t="shared" si="65"/>
        <v>0</v>
      </c>
      <c r="W81" s="38">
        <v>0</v>
      </c>
      <c r="X81" s="37">
        <f t="shared" si="66"/>
        <v>0</v>
      </c>
      <c r="Y81" s="38">
        <v>0</v>
      </c>
      <c r="Z81" s="37">
        <f t="shared" si="67"/>
        <v>0</v>
      </c>
      <c r="AA81" s="38">
        <v>0</v>
      </c>
      <c r="AB81" s="37">
        <f t="shared" si="68"/>
        <v>0</v>
      </c>
      <c r="AC81" s="36">
        <f t="shared" si="69"/>
        <v>0</v>
      </c>
      <c r="AD81" s="36">
        <f t="shared" si="70"/>
        <v>0</v>
      </c>
      <c r="AE81" s="36">
        <v>0</v>
      </c>
      <c r="AF81" s="131">
        <f t="shared" si="71"/>
        <v>0</v>
      </c>
      <c r="AG81" s="34">
        <v>0</v>
      </c>
      <c r="AH81" s="31">
        <f t="shared" si="72"/>
        <v>0</v>
      </c>
      <c r="AI81" s="32">
        <f t="shared" si="73"/>
        <v>0</v>
      </c>
      <c r="AJ81" s="33">
        <f t="shared" si="74"/>
        <v>0</v>
      </c>
      <c r="AK81" s="65">
        <v>0</v>
      </c>
      <c r="AL81" s="31">
        <f t="shared" si="75"/>
        <v>0</v>
      </c>
      <c r="AM81" s="49"/>
    </row>
    <row r="82" spans="1:39" s="2" customFormat="1" x14ac:dyDescent="0.3">
      <c r="A82" s="55" t="s">
        <v>115</v>
      </c>
      <c r="B82" s="47">
        <f>3600/6</f>
        <v>600</v>
      </c>
      <c r="C82" s="46">
        <f>2000/1.1</f>
        <v>1818.181818181818</v>
      </c>
      <c r="D82" s="54">
        <v>6</v>
      </c>
      <c r="E82" s="44">
        <v>0</v>
      </c>
      <c r="F82" s="43">
        <f t="shared" si="56"/>
        <v>0</v>
      </c>
      <c r="G82" s="42">
        <v>0</v>
      </c>
      <c r="H82" s="37">
        <f t="shared" si="57"/>
        <v>0</v>
      </c>
      <c r="I82" s="38">
        <v>0</v>
      </c>
      <c r="J82" s="37">
        <f t="shared" si="58"/>
        <v>0</v>
      </c>
      <c r="K82" s="38">
        <v>0</v>
      </c>
      <c r="L82" s="37">
        <f t="shared" si="59"/>
        <v>0</v>
      </c>
      <c r="M82" s="38">
        <v>0</v>
      </c>
      <c r="N82" s="37">
        <f t="shared" si="60"/>
        <v>0</v>
      </c>
      <c r="O82" s="38">
        <v>0</v>
      </c>
      <c r="P82" s="37">
        <f t="shared" si="61"/>
        <v>0</v>
      </c>
      <c r="Q82" s="36">
        <f t="shared" si="62"/>
        <v>0</v>
      </c>
      <c r="R82" s="39">
        <f t="shared" si="63"/>
        <v>0</v>
      </c>
      <c r="S82" s="38">
        <v>0</v>
      </c>
      <c r="T82" s="37">
        <f t="shared" si="64"/>
        <v>0</v>
      </c>
      <c r="U82" s="38">
        <v>0</v>
      </c>
      <c r="V82" s="37">
        <f t="shared" si="65"/>
        <v>0</v>
      </c>
      <c r="W82" s="38">
        <v>0</v>
      </c>
      <c r="X82" s="37">
        <f t="shared" si="66"/>
        <v>0</v>
      </c>
      <c r="Y82" s="38">
        <v>0</v>
      </c>
      <c r="Z82" s="37">
        <f t="shared" si="67"/>
        <v>0</v>
      </c>
      <c r="AA82" s="38">
        <v>0</v>
      </c>
      <c r="AB82" s="37">
        <f t="shared" si="68"/>
        <v>0</v>
      </c>
      <c r="AC82" s="36">
        <f t="shared" si="69"/>
        <v>0</v>
      </c>
      <c r="AD82" s="36">
        <f t="shared" si="70"/>
        <v>0</v>
      </c>
      <c r="AE82" s="36">
        <v>0</v>
      </c>
      <c r="AF82" s="131">
        <f t="shared" si="71"/>
        <v>0</v>
      </c>
      <c r="AG82" s="34">
        <v>0</v>
      </c>
      <c r="AH82" s="31">
        <f t="shared" si="72"/>
        <v>0</v>
      </c>
      <c r="AI82" s="32">
        <f t="shared" si="73"/>
        <v>0</v>
      </c>
      <c r="AJ82" s="33">
        <f t="shared" si="74"/>
        <v>0</v>
      </c>
      <c r="AK82" s="65">
        <v>0</v>
      </c>
      <c r="AL82" s="31">
        <f t="shared" si="75"/>
        <v>0</v>
      </c>
      <c r="AM82" s="49"/>
    </row>
    <row r="83" spans="1:39" s="2" customFormat="1" x14ac:dyDescent="0.3">
      <c r="A83" s="48" t="s">
        <v>142</v>
      </c>
      <c r="B83" s="47">
        <f>8100/6</f>
        <v>1350</v>
      </c>
      <c r="C83" s="46">
        <f>2800/1.1</f>
        <v>2545.454545454545</v>
      </c>
      <c r="D83" s="50">
        <v>6</v>
      </c>
      <c r="E83" s="44">
        <v>0</v>
      </c>
      <c r="F83" s="43">
        <f t="shared" si="56"/>
        <v>0</v>
      </c>
      <c r="G83" s="42">
        <v>0</v>
      </c>
      <c r="H83" s="37">
        <f t="shared" si="57"/>
        <v>0</v>
      </c>
      <c r="I83" s="38">
        <v>0</v>
      </c>
      <c r="J83" s="37">
        <f t="shared" si="58"/>
        <v>0</v>
      </c>
      <c r="K83" s="38">
        <v>0</v>
      </c>
      <c r="L83" s="37">
        <f t="shared" si="59"/>
        <v>0</v>
      </c>
      <c r="M83" s="38">
        <v>0</v>
      </c>
      <c r="N83" s="37">
        <f t="shared" si="60"/>
        <v>0</v>
      </c>
      <c r="O83" s="38">
        <v>0</v>
      </c>
      <c r="P83" s="37">
        <f t="shared" si="61"/>
        <v>0</v>
      </c>
      <c r="Q83" s="36">
        <f t="shared" si="62"/>
        <v>0</v>
      </c>
      <c r="R83" s="39">
        <f t="shared" si="63"/>
        <v>0</v>
      </c>
      <c r="S83" s="38">
        <v>0</v>
      </c>
      <c r="T83" s="37">
        <f t="shared" si="64"/>
        <v>0</v>
      </c>
      <c r="U83" s="38">
        <v>0</v>
      </c>
      <c r="V83" s="37">
        <f t="shared" si="65"/>
        <v>0</v>
      </c>
      <c r="W83" s="38">
        <v>0</v>
      </c>
      <c r="X83" s="37">
        <f t="shared" si="66"/>
        <v>0</v>
      </c>
      <c r="Y83" s="38">
        <v>0</v>
      </c>
      <c r="Z83" s="37">
        <f t="shared" si="67"/>
        <v>0</v>
      </c>
      <c r="AA83" s="38">
        <v>0</v>
      </c>
      <c r="AB83" s="37">
        <f t="shared" si="68"/>
        <v>0</v>
      </c>
      <c r="AC83" s="36">
        <f t="shared" si="69"/>
        <v>0</v>
      </c>
      <c r="AD83" s="36">
        <f t="shared" si="70"/>
        <v>0</v>
      </c>
      <c r="AE83" s="36">
        <v>0</v>
      </c>
      <c r="AF83" s="131">
        <f t="shared" si="71"/>
        <v>0</v>
      </c>
      <c r="AG83" s="34">
        <v>0</v>
      </c>
      <c r="AH83" s="31">
        <f t="shared" si="72"/>
        <v>0</v>
      </c>
      <c r="AI83" s="32">
        <f t="shared" si="73"/>
        <v>0</v>
      </c>
      <c r="AJ83" s="33">
        <f t="shared" si="74"/>
        <v>0</v>
      </c>
      <c r="AK83" s="65">
        <v>0</v>
      </c>
      <c r="AL83" s="31">
        <f t="shared" si="75"/>
        <v>0</v>
      </c>
      <c r="AM83" s="49"/>
    </row>
    <row r="84" spans="1:39" s="2" customFormat="1" x14ac:dyDescent="0.3">
      <c r="A84" s="48" t="s">
        <v>65</v>
      </c>
      <c r="B84" s="53">
        <f>6600/6</f>
        <v>1100</v>
      </c>
      <c r="C84" s="46">
        <f>2800/1.1</f>
        <v>2545.454545454545</v>
      </c>
      <c r="D84" s="50">
        <v>6</v>
      </c>
      <c r="E84" s="44">
        <v>0</v>
      </c>
      <c r="F84" s="43">
        <f t="shared" si="56"/>
        <v>0</v>
      </c>
      <c r="G84" s="42">
        <v>0</v>
      </c>
      <c r="H84" s="37">
        <f t="shared" si="57"/>
        <v>0</v>
      </c>
      <c r="I84" s="38">
        <v>0</v>
      </c>
      <c r="J84" s="37">
        <f t="shared" si="58"/>
        <v>0</v>
      </c>
      <c r="K84" s="38">
        <v>0</v>
      </c>
      <c r="L84" s="37">
        <f t="shared" si="59"/>
        <v>0</v>
      </c>
      <c r="M84" s="38">
        <v>0</v>
      </c>
      <c r="N84" s="37">
        <f t="shared" si="60"/>
        <v>0</v>
      </c>
      <c r="O84" s="38">
        <v>0</v>
      </c>
      <c r="P84" s="37">
        <f t="shared" si="61"/>
        <v>0</v>
      </c>
      <c r="Q84" s="36">
        <f t="shared" si="62"/>
        <v>0</v>
      </c>
      <c r="R84" s="39">
        <f t="shared" si="63"/>
        <v>0</v>
      </c>
      <c r="S84" s="38">
        <v>0</v>
      </c>
      <c r="T84" s="37">
        <f t="shared" si="64"/>
        <v>0</v>
      </c>
      <c r="U84" s="38">
        <v>0</v>
      </c>
      <c r="V84" s="37">
        <f t="shared" si="65"/>
        <v>0</v>
      </c>
      <c r="W84" s="38">
        <v>0</v>
      </c>
      <c r="X84" s="37">
        <f t="shared" si="66"/>
        <v>0</v>
      </c>
      <c r="Y84" s="38">
        <v>0</v>
      </c>
      <c r="Z84" s="37">
        <f t="shared" si="67"/>
        <v>0</v>
      </c>
      <c r="AA84" s="38">
        <v>0</v>
      </c>
      <c r="AB84" s="37">
        <f t="shared" si="68"/>
        <v>0</v>
      </c>
      <c r="AC84" s="36">
        <f t="shared" si="69"/>
        <v>0</v>
      </c>
      <c r="AD84" s="36">
        <f t="shared" si="70"/>
        <v>0</v>
      </c>
      <c r="AE84" s="36">
        <v>0</v>
      </c>
      <c r="AF84" s="131">
        <f t="shared" si="71"/>
        <v>0</v>
      </c>
      <c r="AG84" s="34">
        <v>0</v>
      </c>
      <c r="AH84" s="31">
        <f t="shared" si="72"/>
        <v>0</v>
      </c>
      <c r="AI84" s="32">
        <f t="shared" si="73"/>
        <v>0</v>
      </c>
      <c r="AJ84" s="33">
        <f t="shared" si="74"/>
        <v>0</v>
      </c>
      <c r="AK84" s="65">
        <v>0</v>
      </c>
      <c r="AL84" s="31">
        <f t="shared" si="75"/>
        <v>0</v>
      </c>
      <c r="AM84" s="49"/>
    </row>
    <row r="85" spans="1:39" s="2" customFormat="1" x14ac:dyDescent="0.3">
      <c r="A85" s="48" t="s">
        <v>64</v>
      </c>
      <c r="B85" s="47">
        <f>16200/12</f>
        <v>1350</v>
      </c>
      <c r="C85" s="46">
        <f>2800/1.1</f>
        <v>2545.454545454545</v>
      </c>
      <c r="D85" s="50">
        <v>12</v>
      </c>
      <c r="E85" s="44">
        <v>0</v>
      </c>
      <c r="F85" s="43">
        <f t="shared" si="56"/>
        <v>0</v>
      </c>
      <c r="G85" s="42">
        <v>0</v>
      </c>
      <c r="H85" s="37">
        <f t="shared" si="57"/>
        <v>0</v>
      </c>
      <c r="I85" s="38">
        <v>0</v>
      </c>
      <c r="J85" s="37">
        <f t="shared" si="58"/>
        <v>0</v>
      </c>
      <c r="K85" s="38">
        <v>0</v>
      </c>
      <c r="L85" s="37">
        <f t="shared" si="59"/>
        <v>0</v>
      </c>
      <c r="M85" s="38">
        <v>0</v>
      </c>
      <c r="N85" s="37">
        <f t="shared" si="60"/>
        <v>0</v>
      </c>
      <c r="O85" s="38">
        <v>0</v>
      </c>
      <c r="P85" s="37">
        <f t="shared" si="61"/>
        <v>0</v>
      </c>
      <c r="Q85" s="36">
        <f t="shared" si="62"/>
        <v>0</v>
      </c>
      <c r="R85" s="39">
        <f t="shared" si="63"/>
        <v>0</v>
      </c>
      <c r="S85" s="38">
        <v>0</v>
      </c>
      <c r="T85" s="37">
        <f t="shared" si="64"/>
        <v>0</v>
      </c>
      <c r="U85" s="38">
        <v>0</v>
      </c>
      <c r="V85" s="37">
        <f t="shared" si="65"/>
        <v>0</v>
      </c>
      <c r="W85" s="38">
        <v>0</v>
      </c>
      <c r="X85" s="37">
        <f t="shared" si="66"/>
        <v>0</v>
      </c>
      <c r="Y85" s="38">
        <v>0</v>
      </c>
      <c r="Z85" s="37">
        <f t="shared" si="67"/>
        <v>0</v>
      </c>
      <c r="AA85" s="38">
        <v>0</v>
      </c>
      <c r="AB85" s="37">
        <f t="shared" si="68"/>
        <v>0</v>
      </c>
      <c r="AC85" s="36">
        <f t="shared" si="69"/>
        <v>0</v>
      </c>
      <c r="AD85" s="36">
        <f t="shared" si="70"/>
        <v>0</v>
      </c>
      <c r="AE85" s="36">
        <v>0</v>
      </c>
      <c r="AF85" s="131">
        <f t="shared" si="71"/>
        <v>0</v>
      </c>
      <c r="AG85" s="34">
        <v>0</v>
      </c>
      <c r="AH85" s="31">
        <f t="shared" si="72"/>
        <v>0</v>
      </c>
      <c r="AI85" s="32">
        <f t="shared" si="73"/>
        <v>0</v>
      </c>
      <c r="AJ85" s="33">
        <f t="shared" si="74"/>
        <v>0</v>
      </c>
      <c r="AK85" s="65">
        <v>0</v>
      </c>
      <c r="AL85" s="31">
        <f t="shared" si="75"/>
        <v>0</v>
      </c>
      <c r="AM85" s="49"/>
    </row>
    <row r="86" spans="1:39" s="2" customFormat="1" x14ac:dyDescent="0.3">
      <c r="A86" s="48" t="s">
        <v>63</v>
      </c>
      <c r="B86" s="47">
        <f>16200/12</f>
        <v>1350</v>
      </c>
      <c r="C86" s="46">
        <f>2800/1.1</f>
        <v>2545.454545454545</v>
      </c>
      <c r="D86" s="50">
        <v>12</v>
      </c>
      <c r="E86" s="44">
        <v>0</v>
      </c>
      <c r="F86" s="43">
        <f t="shared" si="56"/>
        <v>0</v>
      </c>
      <c r="G86" s="42">
        <v>0</v>
      </c>
      <c r="H86" s="37">
        <f t="shared" si="57"/>
        <v>0</v>
      </c>
      <c r="I86" s="38">
        <v>0</v>
      </c>
      <c r="J86" s="37">
        <f t="shared" si="58"/>
        <v>0</v>
      </c>
      <c r="K86" s="38">
        <v>0</v>
      </c>
      <c r="L86" s="37">
        <f t="shared" si="59"/>
        <v>0</v>
      </c>
      <c r="M86" s="38">
        <v>0</v>
      </c>
      <c r="N86" s="37">
        <f t="shared" si="60"/>
        <v>0</v>
      </c>
      <c r="O86" s="38">
        <v>0</v>
      </c>
      <c r="P86" s="37">
        <f t="shared" si="61"/>
        <v>0</v>
      </c>
      <c r="Q86" s="36">
        <f t="shared" si="62"/>
        <v>0</v>
      </c>
      <c r="R86" s="39">
        <f t="shared" si="63"/>
        <v>0</v>
      </c>
      <c r="S86" s="38">
        <v>0</v>
      </c>
      <c r="T86" s="37">
        <f t="shared" si="64"/>
        <v>0</v>
      </c>
      <c r="U86" s="38">
        <v>0</v>
      </c>
      <c r="V86" s="37">
        <f t="shared" si="65"/>
        <v>0</v>
      </c>
      <c r="W86" s="38">
        <v>0</v>
      </c>
      <c r="X86" s="37">
        <f t="shared" si="66"/>
        <v>0</v>
      </c>
      <c r="Y86" s="38">
        <v>0</v>
      </c>
      <c r="Z86" s="37">
        <f t="shared" si="67"/>
        <v>0</v>
      </c>
      <c r="AA86" s="38">
        <v>0</v>
      </c>
      <c r="AB86" s="37">
        <f t="shared" si="68"/>
        <v>0</v>
      </c>
      <c r="AC86" s="36">
        <f t="shared" si="69"/>
        <v>0</v>
      </c>
      <c r="AD86" s="36">
        <f t="shared" si="70"/>
        <v>0</v>
      </c>
      <c r="AE86" s="36">
        <v>0</v>
      </c>
      <c r="AF86" s="131">
        <f t="shared" si="71"/>
        <v>0</v>
      </c>
      <c r="AG86" s="34">
        <v>0</v>
      </c>
      <c r="AH86" s="31">
        <f t="shared" si="72"/>
        <v>0</v>
      </c>
      <c r="AI86" s="32">
        <f t="shared" si="73"/>
        <v>0</v>
      </c>
      <c r="AJ86" s="33">
        <f t="shared" si="74"/>
        <v>0</v>
      </c>
      <c r="AK86" s="65">
        <v>0</v>
      </c>
      <c r="AL86" s="31">
        <f t="shared" si="75"/>
        <v>0</v>
      </c>
      <c r="AM86" s="49"/>
    </row>
    <row r="87" spans="1:39" s="2" customFormat="1" x14ac:dyDescent="0.3">
      <c r="A87" s="48" t="s">
        <v>62</v>
      </c>
      <c r="B87" s="47">
        <f>42000/20</f>
        <v>2100</v>
      </c>
      <c r="C87" s="46">
        <f>3200/1.1</f>
        <v>2909.090909090909</v>
      </c>
      <c r="D87" s="50">
        <v>20</v>
      </c>
      <c r="E87" s="44">
        <v>0</v>
      </c>
      <c r="F87" s="43">
        <f t="shared" si="56"/>
        <v>0</v>
      </c>
      <c r="G87" s="42">
        <v>0</v>
      </c>
      <c r="H87" s="37">
        <f t="shared" si="57"/>
        <v>0</v>
      </c>
      <c r="I87" s="38">
        <v>0</v>
      </c>
      <c r="J87" s="37">
        <f t="shared" si="58"/>
        <v>0</v>
      </c>
      <c r="K87" s="38">
        <v>0</v>
      </c>
      <c r="L87" s="37">
        <f t="shared" si="59"/>
        <v>0</v>
      </c>
      <c r="M87" s="38">
        <v>0</v>
      </c>
      <c r="N87" s="37">
        <f t="shared" si="60"/>
        <v>0</v>
      </c>
      <c r="O87" s="38">
        <v>0</v>
      </c>
      <c r="P87" s="37">
        <f t="shared" si="61"/>
        <v>0</v>
      </c>
      <c r="Q87" s="36">
        <f t="shared" si="62"/>
        <v>0</v>
      </c>
      <c r="R87" s="39">
        <f t="shared" si="63"/>
        <v>0</v>
      </c>
      <c r="S87" s="38">
        <v>0</v>
      </c>
      <c r="T87" s="37">
        <f t="shared" si="64"/>
        <v>0</v>
      </c>
      <c r="U87" s="38">
        <v>0</v>
      </c>
      <c r="V87" s="37">
        <f t="shared" si="65"/>
        <v>0</v>
      </c>
      <c r="W87" s="38">
        <v>0</v>
      </c>
      <c r="X87" s="37">
        <f t="shared" si="66"/>
        <v>0</v>
      </c>
      <c r="Y87" s="38">
        <v>0</v>
      </c>
      <c r="Z87" s="37">
        <f t="shared" si="67"/>
        <v>0</v>
      </c>
      <c r="AA87" s="38">
        <v>0</v>
      </c>
      <c r="AB87" s="37">
        <f t="shared" si="68"/>
        <v>0</v>
      </c>
      <c r="AC87" s="36">
        <f t="shared" si="69"/>
        <v>0</v>
      </c>
      <c r="AD87" s="36">
        <f t="shared" si="70"/>
        <v>0</v>
      </c>
      <c r="AE87" s="36">
        <v>0</v>
      </c>
      <c r="AF87" s="131">
        <f t="shared" si="71"/>
        <v>0</v>
      </c>
      <c r="AG87" s="34">
        <v>0</v>
      </c>
      <c r="AH87" s="31">
        <f t="shared" si="72"/>
        <v>0</v>
      </c>
      <c r="AI87" s="32">
        <f t="shared" si="73"/>
        <v>0</v>
      </c>
      <c r="AJ87" s="33">
        <f t="shared" si="74"/>
        <v>0</v>
      </c>
      <c r="AK87" s="65">
        <v>0</v>
      </c>
      <c r="AL87" s="31">
        <f t="shared" si="75"/>
        <v>0</v>
      </c>
      <c r="AM87" s="49"/>
    </row>
    <row r="88" spans="1:39" s="2" customFormat="1" x14ac:dyDescent="0.3">
      <c r="A88" s="48" t="s">
        <v>58</v>
      </c>
      <c r="B88" s="47">
        <f>13800/12</f>
        <v>1150</v>
      </c>
      <c r="C88" s="46">
        <f>2300/1.1</f>
        <v>2090.9090909090905</v>
      </c>
      <c r="D88" s="50">
        <v>12</v>
      </c>
      <c r="E88" s="44">
        <v>0</v>
      </c>
      <c r="F88" s="43">
        <f t="shared" si="56"/>
        <v>0</v>
      </c>
      <c r="G88" s="42">
        <v>0</v>
      </c>
      <c r="H88" s="37">
        <f t="shared" si="57"/>
        <v>0</v>
      </c>
      <c r="I88" s="38">
        <v>0</v>
      </c>
      <c r="J88" s="37">
        <f t="shared" si="58"/>
        <v>0</v>
      </c>
      <c r="K88" s="38">
        <v>0</v>
      </c>
      <c r="L88" s="37">
        <f t="shared" si="59"/>
        <v>0</v>
      </c>
      <c r="M88" s="38">
        <v>0</v>
      </c>
      <c r="N88" s="37">
        <f t="shared" si="60"/>
        <v>0</v>
      </c>
      <c r="O88" s="38">
        <v>0</v>
      </c>
      <c r="P88" s="37">
        <f t="shared" si="61"/>
        <v>0</v>
      </c>
      <c r="Q88" s="36">
        <f t="shared" si="62"/>
        <v>0</v>
      </c>
      <c r="R88" s="39">
        <f t="shared" si="63"/>
        <v>0</v>
      </c>
      <c r="S88" s="38">
        <v>0</v>
      </c>
      <c r="T88" s="37">
        <f t="shared" si="64"/>
        <v>0</v>
      </c>
      <c r="U88" s="38">
        <v>0</v>
      </c>
      <c r="V88" s="37">
        <f t="shared" si="65"/>
        <v>0</v>
      </c>
      <c r="W88" s="38">
        <v>0</v>
      </c>
      <c r="X88" s="37">
        <f t="shared" si="66"/>
        <v>0</v>
      </c>
      <c r="Y88" s="38">
        <v>0</v>
      </c>
      <c r="Z88" s="37">
        <f t="shared" si="67"/>
        <v>0</v>
      </c>
      <c r="AA88" s="38">
        <v>0</v>
      </c>
      <c r="AB88" s="37">
        <f t="shared" si="68"/>
        <v>0</v>
      </c>
      <c r="AC88" s="36">
        <f t="shared" si="69"/>
        <v>0</v>
      </c>
      <c r="AD88" s="36">
        <f t="shared" si="70"/>
        <v>0</v>
      </c>
      <c r="AE88" s="36">
        <v>0</v>
      </c>
      <c r="AF88" s="131">
        <f t="shared" si="71"/>
        <v>0</v>
      </c>
      <c r="AG88" s="34">
        <v>0</v>
      </c>
      <c r="AH88" s="31">
        <f t="shared" si="72"/>
        <v>0</v>
      </c>
      <c r="AI88" s="32">
        <f t="shared" si="73"/>
        <v>0</v>
      </c>
      <c r="AJ88" s="33">
        <f t="shared" si="74"/>
        <v>0</v>
      </c>
      <c r="AK88" s="65">
        <v>0</v>
      </c>
      <c r="AL88" s="31">
        <f t="shared" si="75"/>
        <v>0</v>
      </c>
      <c r="AM88" s="49"/>
    </row>
    <row r="89" spans="1:39" s="2" customFormat="1" x14ac:dyDescent="0.3">
      <c r="A89" s="48" t="s">
        <v>136</v>
      </c>
      <c r="B89" s="47">
        <f>30000/24</f>
        <v>1250</v>
      </c>
      <c r="C89" s="46">
        <f>2800/1.1</f>
        <v>2545.454545454545</v>
      </c>
      <c r="D89" s="50">
        <v>24</v>
      </c>
      <c r="E89" s="44">
        <v>0</v>
      </c>
      <c r="F89" s="43">
        <f t="shared" si="56"/>
        <v>0</v>
      </c>
      <c r="G89" s="42">
        <v>0</v>
      </c>
      <c r="H89" s="37">
        <f t="shared" si="57"/>
        <v>0</v>
      </c>
      <c r="I89" s="38">
        <v>0</v>
      </c>
      <c r="J89" s="37">
        <f t="shared" si="58"/>
        <v>0</v>
      </c>
      <c r="K89" s="38">
        <v>0</v>
      </c>
      <c r="L89" s="37">
        <f t="shared" si="59"/>
        <v>0</v>
      </c>
      <c r="M89" s="38">
        <v>0</v>
      </c>
      <c r="N89" s="37">
        <f t="shared" si="60"/>
        <v>0</v>
      </c>
      <c r="O89" s="38">
        <v>0</v>
      </c>
      <c r="P89" s="37">
        <f t="shared" si="61"/>
        <v>0</v>
      </c>
      <c r="Q89" s="36">
        <f t="shared" si="62"/>
        <v>0</v>
      </c>
      <c r="R89" s="39">
        <f t="shared" si="63"/>
        <v>0</v>
      </c>
      <c r="S89" s="38">
        <v>0</v>
      </c>
      <c r="T89" s="37">
        <f t="shared" si="64"/>
        <v>0</v>
      </c>
      <c r="U89" s="38">
        <v>0</v>
      </c>
      <c r="V89" s="37">
        <f t="shared" si="65"/>
        <v>0</v>
      </c>
      <c r="W89" s="38">
        <v>0</v>
      </c>
      <c r="X89" s="37">
        <f t="shared" si="66"/>
        <v>0</v>
      </c>
      <c r="Y89" s="38">
        <v>0</v>
      </c>
      <c r="Z89" s="37">
        <f t="shared" si="67"/>
        <v>0</v>
      </c>
      <c r="AA89" s="38">
        <v>0</v>
      </c>
      <c r="AB89" s="37">
        <f t="shared" si="68"/>
        <v>0</v>
      </c>
      <c r="AC89" s="36">
        <f t="shared" si="69"/>
        <v>0</v>
      </c>
      <c r="AD89" s="36">
        <f t="shared" si="70"/>
        <v>0</v>
      </c>
      <c r="AE89" s="36">
        <v>0</v>
      </c>
      <c r="AF89" s="131">
        <f t="shared" si="71"/>
        <v>0</v>
      </c>
      <c r="AG89" s="34">
        <v>0</v>
      </c>
      <c r="AH89" s="31">
        <f t="shared" si="72"/>
        <v>0</v>
      </c>
      <c r="AI89" s="32">
        <f t="shared" si="73"/>
        <v>0</v>
      </c>
      <c r="AJ89" s="33">
        <f t="shared" si="74"/>
        <v>0</v>
      </c>
      <c r="AK89" s="65">
        <v>0</v>
      </c>
      <c r="AL89" s="31">
        <f t="shared" si="75"/>
        <v>0</v>
      </c>
      <c r="AM89" s="49"/>
    </row>
    <row r="90" spans="1:39" s="2" customFormat="1" ht="17.25" thickBot="1" x14ac:dyDescent="0.35">
      <c r="A90" s="137" t="s">
        <v>82</v>
      </c>
      <c r="B90" s="47">
        <f>14400/24</f>
        <v>600</v>
      </c>
      <c r="C90" s="46">
        <f>800/1.1</f>
        <v>727.27272727272725</v>
      </c>
      <c r="D90" s="45">
        <v>24</v>
      </c>
      <c r="E90" s="44">
        <v>0</v>
      </c>
      <c r="F90" s="43">
        <f t="shared" si="56"/>
        <v>0</v>
      </c>
      <c r="G90" s="42">
        <v>0</v>
      </c>
      <c r="H90" s="37">
        <f t="shared" si="57"/>
        <v>0</v>
      </c>
      <c r="I90" s="38">
        <v>0</v>
      </c>
      <c r="J90" s="37">
        <f t="shared" si="58"/>
        <v>0</v>
      </c>
      <c r="K90" s="38">
        <v>0</v>
      </c>
      <c r="L90" s="37">
        <f t="shared" si="59"/>
        <v>0</v>
      </c>
      <c r="M90" s="38">
        <v>0</v>
      </c>
      <c r="N90" s="37">
        <f t="shared" si="60"/>
        <v>0</v>
      </c>
      <c r="O90" s="38">
        <v>0</v>
      </c>
      <c r="P90" s="37">
        <f t="shared" si="61"/>
        <v>0</v>
      </c>
      <c r="Q90" s="36">
        <f t="shared" si="62"/>
        <v>0</v>
      </c>
      <c r="R90" s="39">
        <f t="shared" si="63"/>
        <v>0</v>
      </c>
      <c r="S90" s="38">
        <v>0</v>
      </c>
      <c r="T90" s="37">
        <f t="shared" si="64"/>
        <v>0</v>
      </c>
      <c r="U90" s="38">
        <v>0</v>
      </c>
      <c r="V90" s="37">
        <f t="shared" si="65"/>
        <v>0</v>
      </c>
      <c r="W90" s="38">
        <v>0</v>
      </c>
      <c r="X90" s="37">
        <f t="shared" si="66"/>
        <v>0</v>
      </c>
      <c r="Y90" s="38">
        <v>0</v>
      </c>
      <c r="Z90" s="37">
        <f t="shared" si="67"/>
        <v>0</v>
      </c>
      <c r="AA90" s="38">
        <v>0</v>
      </c>
      <c r="AB90" s="37">
        <f t="shared" si="68"/>
        <v>0</v>
      </c>
      <c r="AC90" s="36">
        <f t="shared" si="69"/>
        <v>0</v>
      </c>
      <c r="AD90" s="36">
        <f t="shared" si="70"/>
        <v>0</v>
      </c>
      <c r="AE90" s="36">
        <v>0</v>
      </c>
      <c r="AF90" s="131">
        <f t="shared" si="71"/>
        <v>0</v>
      </c>
      <c r="AG90" s="34">
        <v>0</v>
      </c>
      <c r="AH90" s="31">
        <f t="shared" si="72"/>
        <v>0</v>
      </c>
      <c r="AI90" s="32">
        <f t="shared" si="73"/>
        <v>0</v>
      </c>
      <c r="AJ90" s="33">
        <f t="shared" si="74"/>
        <v>0</v>
      </c>
      <c r="AK90" s="65">
        <v>0</v>
      </c>
      <c r="AL90" s="31">
        <f t="shared" si="75"/>
        <v>0</v>
      </c>
      <c r="AM90" s="49"/>
    </row>
    <row r="91" spans="1:39" s="2" customFormat="1" ht="17.25" thickBot="1" x14ac:dyDescent="0.35">
      <c r="A91" s="573" t="s">
        <v>57</v>
      </c>
      <c r="B91" s="574"/>
      <c r="C91" s="574"/>
      <c r="D91" s="574"/>
      <c r="E91" s="117">
        <f t="shared" ref="E91:AL91" si="76">SUM(E68:E90)</f>
        <v>13</v>
      </c>
      <c r="F91" s="105">
        <f t="shared" si="76"/>
        <v>22150</v>
      </c>
      <c r="G91" s="27">
        <f t="shared" si="76"/>
        <v>0</v>
      </c>
      <c r="H91" s="14">
        <f t="shared" si="76"/>
        <v>0</v>
      </c>
      <c r="I91" s="104">
        <f t="shared" si="76"/>
        <v>0</v>
      </c>
      <c r="J91" s="14">
        <f t="shared" si="76"/>
        <v>0</v>
      </c>
      <c r="K91" s="103">
        <f t="shared" si="76"/>
        <v>0</v>
      </c>
      <c r="L91" s="14">
        <f t="shared" si="76"/>
        <v>0</v>
      </c>
      <c r="M91" s="24">
        <f t="shared" si="76"/>
        <v>0</v>
      </c>
      <c r="N91" s="14">
        <f t="shared" si="76"/>
        <v>0</v>
      </c>
      <c r="O91" s="104">
        <f t="shared" si="76"/>
        <v>0</v>
      </c>
      <c r="P91" s="14">
        <f t="shared" si="76"/>
        <v>0</v>
      </c>
      <c r="Q91" s="17">
        <f t="shared" si="76"/>
        <v>0</v>
      </c>
      <c r="R91" s="16">
        <f t="shared" si="76"/>
        <v>0</v>
      </c>
      <c r="S91" s="129">
        <f t="shared" si="76"/>
        <v>2</v>
      </c>
      <c r="T91" s="21">
        <f t="shared" si="76"/>
        <v>5000</v>
      </c>
      <c r="U91" s="103">
        <f t="shared" si="76"/>
        <v>4</v>
      </c>
      <c r="V91" s="21">
        <f t="shared" si="76"/>
        <v>9909.0909090909081</v>
      </c>
      <c r="W91" s="128">
        <f t="shared" si="76"/>
        <v>7</v>
      </c>
      <c r="X91" s="21">
        <f t="shared" si="76"/>
        <v>17727.272727272724</v>
      </c>
      <c r="Y91" s="103">
        <f t="shared" si="76"/>
        <v>0</v>
      </c>
      <c r="Z91" s="21">
        <f t="shared" si="76"/>
        <v>0</v>
      </c>
      <c r="AA91" s="103">
        <f t="shared" si="76"/>
        <v>0</v>
      </c>
      <c r="AB91" s="19">
        <f t="shared" si="76"/>
        <v>0</v>
      </c>
      <c r="AC91" s="17">
        <f t="shared" si="76"/>
        <v>13</v>
      </c>
      <c r="AD91" s="18">
        <f t="shared" si="76"/>
        <v>32636.363636363632</v>
      </c>
      <c r="AE91" s="17">
        <f t="shared" si="76"/>
        <v>0</v>
      </c>
      <c r="AF91" s="18">
        <f t="shared" si="76"/>
        <v>10486.363636363632</v>
      </c>
      <c r="AG91" s="15">
        <f t="shared" si="76"/>
        <v>0</v>
      </c>
      <c r="AH91" s="12">
        <f t="shared" si="76"/>
        <v>0</v>
      </c>
      <c r="AI91" s="13">
        <f t="shared" si="76"/>
        <v>0</v>
      </c>
      <c r="AJ91" s="14">
        <f t="shared" si="76"/>
        <v>0</v>
      </c>
      <c r="AK91" s="13">
        <f t="shared" si="76"/>
        <v>0</v>
      </c>
      <c r="AL91" s="12">
        <f t="shared" si="76"/>
        <v>0</v>
      </c>
      <c r="AM91" s="11"/>
    </row>
    <row r="92" spans="1:39" s="2" customFormat="1" ht="17.25" thickBot="1" x14ac:dyDescent="0.35">
      <c r="A92" s="10"/>
      <c r="B92" s="10"/>
      <c r="C92" s="10"/>
      <c r="D92" s="10"/>
      <c r="E92" s="4"/>
      <c r="F92" s="6"/>
      <c r="G92" s="4"/>
      <c r="H92" s="9">
        <f>H91*1.1</f>
        <v>0</v>
      </c>
      <c r="I92" s="5"/>
      <c r="J92" s="9">
        <f>J91*1.1</f>
        <v>0</v>
      </c>
      <c r="K92" s="5"/>
      <c r="L92" s="9">
        <f>L91*1.1</f>
        <v>0</v>
      </c>
      <c r="M92" s="5"/>
      <c r="N92" s="9">
        <f>N91*1.1</f>
        <v>0</v>
      </c>
      <c r="O92" s="5"/>
      <c r="P92" s="9">
        <f>P91*1.1</f>
        <v>0</v>
      </c>
      <c r="Q92" s="5"/>
      <c r="R92" s="8">
        <f>R91*1.1</f>
        <v>0</v>
      </c>
      <c r="S92" s="587" t="s">
        <v>131</v>
      </c>
      <c r="T92" s="587"/>
      <c r="U92" s="587"/>
      <c r="V92" s="587"/>
      <c r="W92" s="587"/>
      <c r="X92" s="587"/>
      <c r="Y92" s="587"/>
      <c r="Z92" s="587"/>
      <c r="AA92" s="587"/>
      <c r="AB92" s="587"/>
      <c r="AC92" s="587"/>
      <c r="AD92" s="587"/>
      <c r="AE92" s="181"/>
      <c r="AF92" s="127">
        <f>AF91/(R91+F91)</f>
        <v>0.47342499486968997</v>
      </c>
      <c r="AG92" s="4"/>
      <c r="AH92" s="6"/>
      <c r="AI92" s="4"/>
      <c r="AJ92" s="5"/>
      <c r="AK92" s="136"/>
      <c r="AL92" s="135"/>
    </row>
    <row r="93" spans="1:39" s="2" customFormat="1" x14ac:dyDescent="0.3">
      <c r="A93" s="10"/>
      <c r="B93" s="10"/>
      <c r="C93" s="10"/>
      <c r="D93" s="10"/>
      <c r="E93" s="91"/>
      <c r="F93" s="10"/>
      <c r="G93" s="10"/>
      <c r="H93" s="125"/>
      <c r="I93" s="10"/>
      <c r="J93" s="125"/>
      <c r="K93" s="10"/>
      <c r="L93" s="125"/>
      <c r="M93" s="10"/>
      <c r="N93" s="125"/>
      <c r="O93" s="10"/>
      <c r="P93" s="125"/>
      <c r="Q93" s="10"/>
      <c r="R93" s="125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3"/>
      <c r="AG93" s="10"/>
      <c r="AH93" s="10"/>
      <c r="AI93" s="10"/>
      <c r="AJ93" s="10"/>
      <c r="AK93" s="10"/>
    </row>
    <row r="94" spans="1:39" s="2" customFormat="1" ht="17.25" thickBot="1" x14ac:dyDescent="0.35">
      <c r="A94" s="98" t="s">
        <v>145</v>
      </c>
      <c r="B94" s="97"/>
      <c r="C94" s="97"/>
      <c r="D94" s="94"/>
      <c r="E94" s="95"/>
      <c r="F94" s="95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3"/>
      <c r="AH94" s="93"/>
      <c r="AI94" s="93"/>
      <c r="AJ94" s="93"/>
      <c r="AK94" s="93"/>
    </row>
    <row r="95" spans="1:39" s="2" customFormat="1" ht="17.25" thickBot="1" x14ac:dyDescent="0.35">
      <c r="A95" s="10"/>
      <c r="B95" s="10"/>
      <c r="C95" s="10"/>
      <c r="D95" s="10"/>
      <c r="E95" s="92"/>
      <c r="F95" s="134"/>
      <c r="G95" s="619" t="s">
        <v>10</v>
      </c>
      <c r="H95" s="620"/>
      <c r="I95" s="620"/>
      <c r="J95" s="620"/>
      <c r="K95" s="620"/>
      <c r="L95" s="620"/>
      <c r="M95" s="620"/>
      <c r="N95" s="620"/>
      <c r="O95" s="620"/>
      <c r="P95" s="620"/>
      <c r="Q95" s="620"/>
      <c r="R95" s="621"/>
      <c r="S95" s="622" t="s">
        <v>49</v>
      </c>
      <c r="T95" s="622"/>
      <c r="U95" s="622"/>
      <c r="V95" s="622"/>
      <c r="W95" s="622"/>
      <c r="X95" s="622"/>
      <c r="Y95" s="622"/>
      <c r="Z95" s="622"/>
      <c r="AA95" s="622"/>
      <c r="AB95" s="622"/>
      <c r="AC95" s="622"/>
      <c r="AD95" s="622"/>
      <c r="AE95" s="622"/>
      <c r="AF95" s="622"/>
      <c r="AG95" s="92"/>
      <c r="AH95" s="89"/>
      <c r="AI95" s="92"/>
      <c r="AJ95" s="91"/>
      <c r="AK95" s="112"/>
      <c r="AL95" s="113"/>
      <c r="AM95" s="133" t="s">
        <v>112</v>
      </c>
    </row>
    <row r="96" spans="1:39" s="2" customFormat="1" ht="16.5" customHeight="1" x14ac:dyDescent="0.3">
      <c r="A96" s="652" t="s">
        <v>111</v>
      </c>
      <c r="B96" s="636" t="s">
        <v>110</v>
      </c>
      <c r="C96" s="565" t="s">
        <v>109</v>
      </c>
      <c r="D96" s="647" t="s">
        <v>108</v>
      </c>
      <c r="E96" s="654" t="s">
        <v>15</v>
      </c>
      <c r="F96" s="656" t="s">
        <v>78</v>
      </c>
      <c r="G96" s="629" t="s">
        <v>106</v>
      </c>
      <c r="H96" s="633" t="s">
        <v>18</v>
      </c>
      <c r="I96" s="658" t="s">
        <v>0</v>
      </c>
      <c r="J96" s="633" t="s">
        <v>74</v>
      </c>
      <c r="K96" s="658" t="s">
        <v>1</v>
      </c>
      <c r="L96" s="633" t="s">
        <v>105</v>
      </c>
      <c r="M96" s="625" t="s">
        <v>2</v>
      </c>
      <c r="N96" s="633" t="s">
        <v>104</v>
      </c>
      <c r="O96" s="625" t="s">
        <v>3</v>
      </c>
      <c r="P96" s="633" t="s">
        <v>103</v>
      </c>
      <c r="Q96" s="639" t="s">
        <v>22</v>
      </c>
      <c r="R96" s="607" t="s">
        <v>102</v>
      </c>
      <c r="S96" s="609" t="s">
        <v>24</v>
      </c>
      <c r="T96" s="611" t="s">
        <v>101</v>
      </c>
      <c r="U96" s="640" t="s">
        <v>4</v>
      </c>
      <c r="V96" s="611" t="s">
        <v>100</v>
      </c>
      <c r="W96" s="640" t="s">
        <v>5</v>
      </c>
      <c r="X96" s="611" t="s">
        <v>99</v>
      </c>
      <c r="Y96" s="609" t="s">
        <v>6</v>
      </c>
      <c r="Z96" s="611" t="s">
        <v>77</v>
      </c>
      <c r="AA96" s="640" t="s">
        <v>7</v>
      </c>
      <c r="AB96" s="611" t="s">
        <v>28</v>
      </c>
      <c r="AC96" s="642" t="s">
        <v>73</v>
      </c>
      <c r="AD96" s="639" t="s">
        <v>122</v>
      </c>
      <c r="AE96" s="639" t="s">
        <v>31</v>
      </c>
      <c r="AF96" s="623" t="s">
        <v>97</v>
      </c>
      <c r="AG96" s="615" t="s">
        <v>33</v>
      </c>
      <c r="AH96" s="627" t="s">
        <v>140</v>
      </c>
      <c r="AI96" s="629" t="s">
        <v>120</v>
      </c>
      <c r="AJ96" s="627" t="s">
        <v>34</v>
      </c>
      <c r="AK96" s="634" t="s">
        <v>35</v>
      </c>
      <c r="AL96" s="627" t="s">
        <v>96</v>
      </c>
      <c r="AM96" s="605" t="s">
        <v>70</v>
      </c>
    </row>
    <row r="97" spans="1:39" s="2" customFormat="1" ht="17.25" customHeight="1" thickBot="1" x14ac:dyDescent="0.35">
      <c r="A97" s="653"/>
      <c r="B97" s="637"/>
      <c r="C97" s="566"/>
      <c r="D97" s="648"/>
      <c r="E97" s="655"/>
      <c r="F97" s="657"/>
      <c r="G97" s="630"/>
      <c r="H97" s="583"/>
      <c r="I97" s="659"/>
      <c r="J97" s="583"/>
      <c r="K97" s="659"/>
      <c r="L97" s="583"/>
      <c r="M97" s="626"/>
      <c r="N97" s="583"/>
      <c r="O97" s="626"/>
      <c r="P97" s="583"/>
      <c r="Q97" s="602"/>
      <c r="R97" s="608"/>
      <c r="S97" s="610"/>
      <c r="T97" s="612"/>
      <c r="U97" s="641"/>
      <c r="V97" s="612"/>
      <c r="W97" s="641"/>
      <c r="X97" s="612"/>
      <c r="Y97" s="610"/>
      <c r="Z97" s="612"/>
      <c r="AA97" s="641"/>
      <c r="AB97" s="612"/>
      <c r="AC97" s="593"/>
      <c r="AD97" s="602"/>
      <c r="AE97" s="602"/>
      <c r="AF97" s="624"/>
      <c r="AG97" s="616"/>
      <c r="AH97" s="631"/>
      <c r="AI97" s="630"/>
      <c r="AJ97" s="631"/>
      <c r="AK97" s="638"/>
      <c r="AL97" s="631"/>
      <c r="AM97" s="606"/>
    </row>
    <row r="98" spans="1:39" s="2" customFormat="1" x14ac:dyDescent="0.3">
      <c r="A98" s="87" t="s">
        <v>38</v>
      </c>
      <c r="B98" s="61">
        <f>15500/10</f>
        <v>1550</v>
      </c>
      <c r="C98" s="77">
        <f>2700/1.1</f>
        <v>2454.5454545454545</v>
      </c>
      <c r="D98" s="86">
        <v>10</v>
      </c>
      <c r="E98" s="44">
        <v>0</v>
      </c>
      <c r="F98" s="76">
        <f t="shared" ref="F98:F120" si="77">B98*E98</f>
        <v>0</v>
      </c>
      <c r="G98" s="72">
        <v>0</v>
      </c>
      <c r="H98" s="84">
        <f t="shared" ref="H98:H120" si="78">B98*G98</f>
        <v>0</v>
      </c>
      <c r="I98" s="74">
        <v>0</v>
      </c>
      <c r="J98" s="84">
        <f t="shared" ref="J98:J120" si="79">B98*I98</f>
        <v>0</v>
      </c>
      <c r="K98" s="38">
        <v>0</v>
      </c>
      <c r="L98" s="37">
        <f t="shared" ref="L98:L120" si="80">B98*K98</f>
        <v>0</v>
      </c>
      <c r="M98" s="74">
        <v>0</v>
      </c>
      <c r="N98" s="84">
        <f t="shared" ref="N98:N120" si="81">B98*M98</f>
        <v>0</v>
      </c>
      <c r="O98" s="74">
        <v>0</v>
      </c>
      <c r="P98" s="71">
        <f t="shared" ref="P98:P120" si="82">B98*O98</f>
        <v>0</v>
      </c>
      <c r="Q98" s="57">
        <f t="shared" ref="Q98:Q120" si="83">G98+I98+K98+M98+O98</f>
        <v>0</v>
      </c>
      <c r="R98" s="83">
        <f t="shared" ref="R98:R120" si="84">Q98*B98</f>
        <v>0</v>
      </c>
      <c r="S98" s="38">
        <v>0</v>
      </c>
      <c r="T98" s="82">
        <f t="shared" ref="T98:T120" si="85">C98*S98</f>
        <v>0</v>
      </c>
      <c r="U98" s="38">
        <v>0</v>
      </c>
      <c r="V98" s="82">
        <f t="shared" ref="V98:V120" si="86">C98*U98</f>
        <v>0</v>
      </c>
      <c r="W98" s="38">
        <v>0</v>
      </c>
      <c r="X98" s="82">
        <f t="shared" ref="X98:X120" si="87">C98*W98</f>
        <v>0</v>
      </c>
      <c r="Y98" s="38">
        <v>0</v>
      </c>
      <c r="Z98" s="82">
        <f t="shared" ref="Z98:Z120" si="88">C98*Y98</f>
        <v>0</v>
      </c>
      <c r="AA98" s="38">
        <v>0</v>
      </c>
      <c r="AB98" s="68">
        <f t="shared" ref="AB98:AB120" si="89">C98*AA98</f>
        <v>0</v>
      </c>
      <c r="AC98" s="67">
        <f t="shared" ref="AC98:AC120" si="90">S98+U98+W98+Y98+AA98</f>
        <v>0</v>
      </c>
      <c r="AD98" s="66">
        <f t="shared" ref="AD98:AD120" si="91">AC98*C98</f>
        <v>0</v>
      </c>
      <c r="AE98" s="57">
        <v>0</v>
      </c>
      <c r="AF98" s="57">
        <f t="shared" ref="AF98:AF120" si="92">((C98-B98)*AC98)-AE98</f>
        <v>0</v>
      </c>
      <c r="AG98" s="52">
        <v>0</v>
      </c>
      <c r="AH98" s="63">
        <f t="shared" ref="AH98:AH120" si="93">B98*AG98</f>
        <v>0</v>
      </c>
      <c r="AI98" s="65">
        <f t="shared" ref="AI98:AI120" si="94">E98+Q98-AC98-AG98</f>
        <v>0</v>
      </c>
      <c r="AJ98" s="81">
        <f t="shared" ref="AJ98:AJ120" si="95">B98*AI98</f>
        <v>0</v>
      </c>
      <c r="AK98" s="65">
        <v>0</v>
      </c>
      <c r="AL98" s="63">
        <f t="shared" ref="AL98:AL120" si="96">AK98*B98</f>
        <v>0</v>
      </c>
      <c r="AM98" s="180"/>
    </row>
    <row r="99" spans="1:39" s="2" customFormat="1" x14ac:dyDescent="0.3">
      <c r="A99" s="56" t="s">
        <v>138</v>
      </c>
      <c r="B99" s="74">
        <f>15500/10</f>
        <v>1550</v>
      </c>
      <c r="C99" s="77">
        <f>2700/1.1</f>
        <v>2454.5454545454545</v>
      </c>
      <c r="D99" s="73">
        <v>10</v>
      </c>
      <c r="E99" s="44">
        <v>0</v>
      </c>
      <c r="F99" s="76">
        <f t="shared" si="77"/>
        <v>0</v>
      </c>
      <c r="G99" s="72">
        <v>0</v>
      </c>
      <c r="H99" s="69">
        <f t="shared" si="78"/>
        <v>0</v>
      </c>
      <c r="I99" s="74">
        <v>0</v>
      </c>
      <c r="J99" s="37">
        <f t="shared" si="79"/>
        <v>0</v>
      </c>
      <c r="K99" s="38">
        <v>0</v>
      </c>
      <c r="L99" s="37">
        <f t="shared" si="80"/>
        <v>0</v>
      </c>
      <c r="M99" s="74">
        <v>0</v>
      </c>
      <c r="N99" s="37">
        <f t="shared" si="81"/>
        <v>0</v>
      </c>
      <c r="O99" s="74">
        <v>0</v>
      </c>
      <c r="P99" s="71">
        <f t="shared" si="82"/>
        <v>0</v>
      </c>
      <c r="Q99" s="57">
        <f t="shared" si="83"/>
        <v>0</v>
      </c>
      <c r="R99" s="70">
        <f t="shared" si="84"/>
        <v>0</v>
      </c>
      <c r="S99" s="38">
        <v>0</v>
      </c>
      <c r="T99" s="69">
        <f t="shared" si="85"/>
        <v>0</v>
      </c>
      <c r="U99" s="38">
        <v>0</v>
      </c>
      <c r="V99" s="69">
        <f t="shared" si="86"/>
        <v>0</v>
      </c>
      <c r="W99" s="38">
        <v>0</v>
      </c>
      <c r="X99" s="69">
        <f t="shared" si="87"/>
        <v>0</v>
      </c>
      <c r="Y99" s="38">
        <v>0</v>
      </c>
      <c r="Z99" s="69">
        <f t="shared" si="88"/>
        <v>0</v>
      </c>
      <c r="AA99" s="38">
        <v>0</v>
      </c>
      <c r="AB99" s="68">
        <f t="shared" si="89"/>
        <v>0</v>
      </c>
      <c r="AC99" s="67">
        <f t="shared" si="90"/>
        <v>0</v>
      </c>
      <c r="AD99" s="66">
        <f t="shared" si="91"/>
        <v>0</v>
      </c>
      <c r="AE99" s="57">
        <v>0</v>
      </c>
      <c r="AF99" s="57">
        <f t="shared" si="92"/>
        <v>0</v>
      </c>
      <c r="AG99" s="52">
        <v>0</v>
      </c>
      <c r="AH99" s="63">
        <f t="shared" si="93"/>
        <v>0</v>
      </c>
      <c r="AI99" s="65">
        <f t="shared" si="94"/>
        <v>0</v>
      </c>
      <c r="AJ99" s="64">
        <f t="shared" si="95"/>
        <v>0</v>
      </c>
      <c r="AK99" s="65">
        <v>0</v>
      </c>
      <c r="AL99" s="63">
        <f t="shared" si="96"/>
        <v>0</v>
      </c>
      <c r="AM99" s="75"/>
    </row>
    <row r="100" spans="1:39" s="2" customFormat="1" x14ac:dyDescent="0.3">
      <c r="A100" s="56" t="s">
        <v>143</v>
      </c>
      <c r="B100" s="74">
        <f>18000/10</f>
        <v>1800</v>
      </c>
      <c r="C100" s="77">
        <f>2800/1.1</f>
        <v>2545.454545454545</v>
      </c>
      <c r="D100" s="73">
        <v>10</v>
      </c>
      <c r="E100" s="44">
        <v>0</v>
      </c>
      <c r="F100" s="76">
        <f t="shared" si="77"/>
        <v>0</v>
      </c>
      <c r="G100" s="72">
        <v>0</v>
      </c>
      <c r="H100" s="69">
        <f t="shared" si="78"/>
        <v>0</v>
      </c>
      <c r="I100" s="74">
        <v>0</v>
      </c>
      <c r="J100" s="37">
        <f t="shared" si="79"/>
        <v>0</v>
      </c>
      <c r="K100" s="38">
        <v>0</v>
      </c>
      <c r="L100" s="37">
        <f t="shared" si="80"/>
        <v>0</v>
      </c>
      <c r="M100" s="74">
        <v>0</v>
      </c>
      <c r="N100" s="37">
        <f t="shared" si="81"/>
        <v>0</v>
      </c>
      <c r="O100" s="74">
        <v>0</v>
      </c>
      <c r="P100" s="71">
        <f t="shared" si="82"/>
        <v>0</v>
      </c>
      <c r="Q100" s="57">
        <f t="shared" si="83"/>
        <v>0</v>
      </c>
      <c r="R100" s="70">
        <f t="shared" si="84"/>
        <v>0</v>
      </c>
      <c r="S100" s="38">
        <v>0</v>
      </c>
      <c r="T100" s="69">
        <f t="shared" si="85"/>
        <v>0</v>
      </c>
      <c r="U100" s="38">
        <v>0</v>
      </c>
      <c r="V100" s="69">
        <f t="shared" si="86"/>
        <v>0</v>
      </c>
      <c r="W100" s="38">
        <v>0</v>
      </c>
      <c r="X100" s="69">
        <f t="shared" si="87"/>
        <v>0</v>
      </c>
      <c r="Y100" s="38">
        <v>0</v>
      </c>
      <c r="Z100" s="69">
        <f t="shared" si="88"/>
        <v>0</v>
      </c>
      <c r="AA100" s="38">
        <v>0</v>
      </c>
      <c r="AB100" s="68">
        <f t="shared" si="89"/>
        <v>0</v>
      </c>
      <c r="AC100" s="67">
        <f t="shared" si="90"/>
        <v>0</v>
      </c>
      <c r="AD100" s="66">
        <f t="shared" si="91"/>
        <v>0</v>
      </c>
      <c r="AE100" s="57">
        <v>0</v>
      </c>
      <c r="AF100" s="57">
        <f t="shared" si="92"/>
        <v>0</v>
      </c>
      <c r="AG100" s="52">
        <v>0</v>
      </c>
      <c r="AH100" s="63">
        <f t="shared" si="93"/>
        <v>0</v>
      </c>
      <c r="AI100" s="65">
        <f t="shared" si="94"/>
        <v>0</v>
      </c>
      <c r="AJ100" s="64">
        <f t="shared" si="95"/>
        <v>0</v>
      </c>
      <c r="AK100" s="65">
        <v>0</v>
      </c>
      <c r="AL100" s="63">
        <f t="shared" si="96"/>
        <v>0</v>
      </c>
      <c r="AM100" s="75"/>
    </row>
    <row r="101" spans="1:39" s="2" customFormat="1" x14ac:dyDescent="0.3">
      <c r="A101" s="79" t="s">
        <v>41</v>
      </c>
      <c r="B101" s="47">
        <f>15500/10</f>
        <v>1550</v>
      </c>
      <c r="C101" s="77">
        <f>2700/1.1</f>
        <v>2454.5454545454545</v>
      </c>
      <c r="D101" s="54">
        <v>10</v>
      </c>
      <c r="E101" s="44">
        <v>0</v>
      </c>
      <c r="F101" s="76">
        <f t="shared" si="77"/>
        <v>0</v>
      </c>
      <c r="G101" s="72">
        <v>0</v>
      </c>
      <c r="H101" s="69">
        <f t="shared" si="78"/>
        <v>0</v>
      </c>
      <c r="I101" s="74">
        <v>0</v>
      </c>
      <c r="J101" s="37">
        <f t="shared" si="79"/>
        <v>0</v>
      </c>
      <c r="K101" s="38">
        <v>0</v>
      </c>
      <c r="L101" s="37">
        <f t="shared" si="80"/>
        <v>0</v>
      </c>
      <c r="M101" s="74">
        <v>0</v>
      </c>
      <c r="N101" s="37">
        <f t="shared" si="81"/>
        <v>0</v>
      </c>
      <c r="O101" s="74">
        <v>0</v>
      </c>
      <c r="P101" s="71">
        <f t="shared" si="82"/>
        <v>0</v>
      </c>
      <c r="Q101" s="57">
        <f t="shared" si="83"/>
        <v>0</v>
      </c>
      <c r="R101" s="70">
        <f t="shared" si="84"/>
        <v>0</v>
      </c>
      <c r="S101" s="38">
        <v>0</v>
      </c>
      <c r="T101" s="69">
        <f t="shared" si="85"/>
        <v>0</v>
      </c>
      <c r="U101" s="38">
        <v>0</v>
      </c>
      <c r="V101" s="69">
        <f t="shared" si="86"/>
        <v>0</v>
      </c>
      <c r="W101" s="38">
        <v>0</v>
      </c>
      <c r="X101" s="69">
        <f t="shared" si="87"/>
        <v>0</v>
      </c>
      <c r="Y101" s="38">
        <v>0</v>
      </c>
      <c r="Z101" s="69">
        <f t="shared" si="88"/>
        <v>0</v>
      </c>
      <c r="AA101" s="38">
        <v>0</v>
      </c>
      <c r="AB101" s="68">
        <f t="shared" si="89"/>
        <v>0</v>
      </c>
      <c r="AC101" s="67">
        <f t="shared" si="90"/>
        <v>0</v>
      </c>
      <c r="AD101" s="66">
        <f t="shared" si="91"/>
        <v>0</v>
      </c>
      <c r="AE101" s="57">
        <v>0</v>
      </c>
      <c r="AF101" s="57">
        <f t="shared" si="92"/>
        <v>0</v>
      </c>
      <c r="AG101" s="52">
        <v>0</v>
      </c>
      <c r="AH101" s="63">
        <f t="shared" si="93"/>
        <v>0</v>
      </c>
      <c r="AI101" s="65">
        <f t="shared" si="94"/>
        <v>0</v>
      </c>
      <c r="AJ101" s="64">
        <f t="shared" si="95"/>
        <v>0</v>
      </c>
      <c r="AK101" s="65">
        <v>0</v>
      </c>
      <c r="AL101" s="63">
        <f t="shared" si="96"/>
        <v>0</v>
      </c>
      <c r="AM101" s="75"/>
    </row>
    <row r="102" spans="1:39" s="2" customFormat="1" x14ac:dyDescent="0.3">
      <c r="A102" s="79" t="s">
        <v>42</v>
      </c>
      <c r="B102" s="47">
        <f>15500/10</f>
        <v>1550</v>
      </c>
      <c r="C102" s="77">
        <f>2700/1.1</f>
        <v>2454.5454545454545</v>
      </c>
      <c r="D102" s="54">
        <v>10</v>
      </c>
      <c r="E102" s="44">
        <v>0</v>
      </c>
      <c r="F102" s="76">
        <f t="shared" si="77"/>
        <v>0</v>
      </c>
      <c r="G102" s="72">
        <v>0</v>
      </c>
      <c r="H102" s="69">
        <f t="shared" si="78"/>
        <v>0</v>
      </c>
      <c r="I102" s="74">
        <v>0</v>
      </c>
      <c r="J102" s="37">
        <f t="shared" si="79"/>
        <v>0</v>
      </c>
      <c r="K102" s="38">
        <v>0</v>
      </c>
      <c r="L102" s="37">
        <f t="shared" si="80"/>
        <v>0</v>
      </c>
      <c r="M102" s="74">
        <v>0</v>
      </c>
      <c r="N102" s="37">
        <f t="shared" si="81"/>
        <v>0</v>
      </c>
      <c r="O102" s="74">
        <v>0</v>
      </c>
      <c r="P102" s="71">
        <f t="shared" si="82"/>
        <v>0</v>
      </c>
      <c r="Q102" s="57">
        <f t="shared" si="83"/>
        <v>0</v>
      </c>
      <c r="R102" s="70">
        <f t="shared" si="84"/>
        <v>0</v>
      </c>
      <c r="S102" s="38">
        <v>0</v>
      </c>
      <c r="T102" s="69">
        <f t="shared" si="85"/>
        <v>0</v>
      </c>
      <c r="U102" s="38">
        <v>0</v>
      </c>
      <c r="V102" s="69">
        <f t="shared" si="86"/>
        <v>0</v>
      </c>
      <c r="W102" s="38">
        <v>0</v>
      </c>
      <c r="X102" s="69">
        <f t="shared" si="87"/>
        <v>0</v>
      </c>
      <c r="Y102" s="38">
        <v>0</v>
      </c>
      <c r="Z102" s="69">
        <f t="shared" si="88"/>
        <v>0</v>
      </c>
      <c r="AA102" s="38">
        <v>0</v>
      </c>
      <c r="AB102" s="68">
        <f t="shared" si="89"/>
        <v>0</v>
      </c>
      <c r="AC102" s="67">
        <f t="shared" si="90"/>
        <v>0</v>
      </c>
      <c r="AD102" s="66">
        <f t="shared" si="91"/>
        <v>0</v>
      </c>
      <c r="AE102" s="57">
        <v>0</v>
      </c>
      <c r="AF102" s="57">
        <f t="shared" si="92"/>
        <v>0</v>
      </c>
      <c r="AG102" s="52">
        <v>0</v>
      </c>
      <c r="AH102" s="63">
        <f t="shared" si="93"/>
        <v>0</v>
      </c>
      <c r="AI102" s="65">
        <f t="shared" si="94"/>
        <v>0</v>
      </c>
      <c r="AJ102" s="64">
        <f t="shared" si="95"/>
        <v>0</v>
      </c>
      <c r="AK102" s="65">
        <v>0</v>
      </c>
      <c r="AL102" s="63">
        <f t="shared" si="96"/>
        <v>0</v>
      </c>
      <c r="AM102" s="75"/>
    </row>
    <row r="103" spans="1:39" s="2" customFormat="1" x14ac:dyDescent="0.3">
      <c r="A103" s="78" t="s">
        <v>68</v>
      </c>
      <c r="B103" s="47">
        <f>15500/10</f>
        <v>1550</v>
      </c>
      <c r="C103" s="77">
        <f>2700/1.1</f>
        <v>2454.5454545454545</v>
      </c>
      <c r="D103" s="54">
        <v>10</v>
      </c>
      <c r="E103" s="44">
        <v>0</v>
      </c>
      <c r="F103" s="76">
        <f t="shared" si="77"/>
        <v>0</v>
      </c>
      <c r="G103" s="72">
        <v>0</v>
      </c>
      <c r="H103" s="69">
        <f t="shared" si="78"/>
        <v>0</v>
      </c>
      <c r="I103" s="74">
        <v>0</v>
      </c>
      <c r="J103" s="37">
        <f t="shared" si="79"/>
        <v>0</v>
      </c>
      <c r="K103" s="38">
        <v>0</v>
      </c>
      <c r="L103" s="37">
        <f t="shared" si="80"/>
        <v>0</v>
      </c>
      <c r="M103" s="74">
        <v>0</v>
      </c>
      <c r="N103" s="37">
        <f t="shared" si="81"/>
        <v>0</v>
      </c>
      <c r="O103" s="74">
        <v>0</v>
      </c>
      <c r="P103" s="71">
        <f t="shared" si="82"/>
        <v>0</v>
      </c>
      <c r="Q103" s="57">
        <f t="shared" si="83"/>
        <v>0</v>
      </c>
      <c r="R103" s="70">
        <f t="shared" si="84"/>
        <v>0</v>
      </c>
      <c r="S103" s="38">
        <v>0</v>
      </c>
      <c r="T103" s="69">
        <f t="shared" si="85"/>
        <v>0</v>
      </c>
      <c r="U103" s="38">
        <v>0</v>
      </c>
      <c r="V103" s="69">
        <f t="shared" si="86"/>
        <v>0</v>
      </c>
      <c r="W103" s="38">
        <v>0</v>
      </c>
      <c r="X103" s="69">
        <f t="shared" si="87"/>
        <v>0</v>
      </c>
      <c r="Y103" s="38">
        <v>0</v>
      </c>
      <c r="Z103" s="69">
        <f t="shared" si="88"/>
        <v>0</v>
      </c>
      <c r="AA103" s="38">
        <v>0</v>
      </c>
      <c r="AB103" s="68">
        <f t="shared" si="89"/>
        <v>0</v>
      </c>
      <c r="AC103" s="67">
        <f t="shared" si="90"/>
        <v>0</v>
      </c>
      <c r="AD103" s="66">
        <f t="shared" si="91"/>
        <v>0</v>
      </c>
      <c r="AE103" s="57">
        <v>0</v>
      </c>
      <c r="AF103" s="57">
        <f t="shared" si="92"/>
        <v>0</v>
      </c>
      <c r="AG103" s="52">
        <v>0</v>
      </c>
      <c r="AH103" s="63">
        <f t="shared" si="93"/>
        <v>0</v>
      </c>
      <c r="AI103" s="65">
        <f t="shared" si="94"/>
        <v>0</v>
      </c>
      <c r="AJ103" s="64">
        <f t="shared" si="95"/>
        <v>0</v>
      </c>
      <c r="AK103" s="65">
        <v>0</v>
      </c>
      <c r="AL103" s="63">
        <f t="shared" si="96"/>
        <v>0</v>
      </c>
      <c r="AM103" s="75"/>
    </row>
    <row r="104" spans="1:39" s="2" customFormat="1" x14ac:dyDescent="0.3">
      <c r="A104" s="79" t="s">
        <v>89</v>
      </c>
      <c r="B104" s="47">
        <f>18000/10</f>
        <v>1800</v>
      </c>
      <c r="C104" s="77">
        <f>2800/1.1</f>
        <v>2545.454545454545</v>
      </c>
      <c r="D104" s="54">
        <v>10</v>
      </c>
      <c r="E104" s="44">
        <v>0</v>
      </c>
      <c r="F104" s="76">
        <f t="shared" si="77"/>
        <v>0</v>
      </c>
      <c r="G104" s="72">
        <v>0</v>
      </c>
      <c r="H104" s="69">
        <f t="shared" si="78"/>
        <v>0</v>
      </c>
      <c r="I104" s="74">
        <v>0</v>
      </c>
      <c r="J104" s="37">
        <f t="shared" si="79"/>
        <v>0</v>
      </c>
      <c r="K104" s="38">
        <v>0</v>
      </c>
      <c r="L104" s="37">
        <f t="shared" si="80"/>
        <v>0</v>
      </c>
      <c r="M104" s="74">
        <v>0</v>
      </c>
      <c r="N104" s="37">
        <f t="shared" si="81"/>
        <v>0</v>
      </c>
      <c r="O104" s="74">
        <v>0</v>
      </c>
      <c r="P104" s="71">
        <f t="shared" si="82"/>
        <v>0</v>
      </c>
      <c r="Q104" s="57">
        <f t="shared" si="83"/>
        <v>0</v>
      </c>
      <c r="R104" s="70">
        <f t="shared" si="84"/>
        <v>0</v>
      </c>
      <c r="S104" s="38">
        <v>0</v>
      </c>
      <c r="T104" s="69">
        <f t="shared" si="85"/>
        <v>0</v>
      </c>
      <c r="U104" s="38">
        <v>0</v>
      </c>
      <c r="V104" s="69">
        <f t="shared" si="86"/>
        <v>0</v>
      </c>
      <c r="W104" s="38">
        <v>0</v>
      </c>
      <c r="X104" s="69">
        <f t="shared" si="87"/>
        <v>0</v>
      </c>
      <c r="Y104" s="38">
        <v>0</v>
      </c>
      <c r="Z104" s="69">
        <f t="shared" si="88"/>
        <v>0</v>
      </c>
      <c r="AA104" s="38">
        <v>0</v>
      </c>
      <c r="AB104" s="68">
        <f t="shared" si="89"/>
        <v>0</v>
      </c>
      <c r="AC104" s="67">
        <f t="shared" si="90"/>
        <v>0</v>
      </c>
      <c r="AD104" s="66">
        <f t="shared" si="91"/>
        <v>0</v>
      </c>
      <c r="AE104" s="57">
        <v>0</v>
      </c>
      <c r="AF104" s="57">
        <f t="shared" si="92"/>
        <v>0</v>
      </c>
      <c r="AG104" s="52">
        <v>0</v>
      </c>
      <c r="AH104" s="63">
        <f t="shared" si="93"/>
        <v>0</v>
      </c>
      <c r="AI104" s="65">
        <f t="shared" si="94"/>
        <v>0</v>
      </c>
      <c r="AJ104" s="64">
        <f t="shared" si="95"/>
        <v>0</v>
      </c>
      <c r="AK104" s="65">
        <v>0</v>
      </c>
      <c r="AL104" s="63">
        <f t="shared" si="96"/>
        <v>0</v>
      </c>
      <c r="AM104" s="75"/>
    </row>
    <row r="105" spans="1:39" s="2" customFormat="1" x14ac:dyDescent="0.3">
      <c r="A105" s="78" t="s">
        <v>69</v>
      </c>
      <c r="B105" s="47">
        <f>17000/10</f>
        <v>1700</v>
      </c>
      <c r="C105" s="77">
        <f>2700/1.1</f>
        <v>2454.5454545454545</v>
      </c>
      <c r="D105" s="54">
        <v>10</v>
      </c>
      <c r="E105" s="44">
        <v>0</v>
      </c>
      <c r="F105" s="76">
        <f t="shared" si="77"/>
        <v>0</v>
      </c>
      <c r="G105" s="72">
        <v>0</v>
      </c>
      <c r="H105" s="69">
        <f t="shared" si="78"/>
        <v>0</v>
      </c>
      <c r="I105" s="74">
        <v>0</v>
      </c>
      <c r="J105" s="37">
        <f t="shared" si="79"/>
        <v>0</v>
      </c>
      <c r="K105" s="38">
        <v>0</v>
      </c>
      <c r="L105" s="37">
        <f t="shared" si="80"/>
        <v>0</v>
      </c>
      <c r="M105" s="74">
        <v>0</v>
      </c>
      <c r="N105" s="37">
        <f t="shared" si="81"/>
        <v>0</v>
      </c>
      <c r="O105" s="74">
        <v>0</v>
      </c>
      <c r="P105" s="71">
        <f t="shared" si="82"/>
        <v>0</v>
      </c>
      <c r="Q105" s="57">
        <f t="shared" si="83"/>
        <v>0</v>
      </c>
      <c r="R105" s="70">
        <f t="shared" si="84"/>
        <v>0</v>
      </c>
      <c r="S105" s="38">
        <v>0</v>
      </c>
      <c r="T105" s="69">
        <f t="shared" si="85"/>
        <v>0</v>
      </c>
      <c r="U105" s="38">
        <v>0</v>
      </c>
      <c r="V105" s="69">
        <f t="shared" si="86"/>
        <v>0</v>
      </c>
      <c r="W105" s="38">
        <v>0</v>
      </c>
      <c r="X105" s="69">
        <f t="shared" si="87"/>
        <v>0</v>
      </c>
      <c r="Y105" s="38">
        <v>0</v>
      </c>
      <c r="Z105" s="69">
        <f t="shared" si="88"/>
        <v>0</v>
      </c>
      <c r="AA105" s="38">
        <v>0</v>
      </c>
      <c r="AB105" s="68">
        <f t="shared" si="89"/>
        <v>0</v>
      </c>
      <c r="AC105" s="67">
        <f t="shared" si="90"/>
        <v>0</v>
      </c>
      <c r="AD105" s="66">
        <f t="shared" si="91"/>
        <v>0</v>
      </c>
      <c r="AE105" s="57">
        <v>0</v>
      </c>
      <c r="AF105" s="57">
        <f t="shared" si="92"/>
        <v>0</v>
      </c>
      <c r="AG105" s="52">
        <v>0</v>
      </c>
      <c r="AH105" s="63">
        <f t="shared" si="93"/>
        <v>0</v>
      </c>
      <c r="AI105" s="65">
        <f t="shared" si="94"/>
        <v>0</v>
      </c>
      <c r="AJ105" s="64">
        <f t="shared" si="95"/>
        <v>0</v>
      </c>
      <c r="AK105" s="65">
        <v>0</v>
      </c>
      <c r="AL105" s="63">
        <f t="shared" si="96"/>
        <v>0</v>
      </c>
      <c r="AM105" s="75"/>
    </row>
    <row r="106" spans="1:39" s="2" customFormat="1" x14ac:dyDescent="0.3">
      <c r="A106" s="56" t="s">
        <v>45</v>
      </c>
      <c r="B106" s="74">
        <f>13800/12</f>
        <v>1150</v>
      </c>
      <c r="C106" s="38">
        <f>1800/1.1</f>
        <v>1636.3636363636363</v>
      </c>
      <c r="D106" s="73">
        <v>12</v>
      </c>
      <c r="E106" s="44">
        <v>0</v>
      </c>
      <c r="F106" s="76">
        <f t="shared" si="77"/>
        <v>0</v>
      </c>
      <c r="G106" s="72">
        <v>0</v>
      </c>
      <c r="H106" s="69">
        <f t="shared" si="78"/>
        <v>0</v>
      </c>
      <c r="I106" s="74">
        <v>0</v>
      </c>
      <c r="J106" s="37">
        <f t="shared" si="79"/>
        <v>0</v>
      </c>
      <c r="K106" s="38">
        <v>0</v>
      </c>
      <c r="L106" s="37">
        <f t="shared" si="80"/>
        <v>0</v>
      </c>
      <c r="M106" s="74">
        <v>0</v>
      </c>
      <c r="N106" s="37">
        <f t="shared" si="81"/>
        <v>0</v>
      </c>
      <c r="O106" s="74">
        <v>0</v>
      </c>
      <c r="P106" s="71">
        <f t="shared" si="82"/>
        <v>0</v>
      </c>
      <c r="Q106" s="57">
        <f t="shared" si="83"/>
        <v>0</v>
      </c>
      <c r="R106" s="70">
        <f t="shared" si="84"/>
        <v>0</v>
      </c>
      <c r="S106" s="38">
        <v>0</v>
      </c>
      <c r="T106" s="69">
        <f t="shared" si="85"/>
        <v>0</v>
      </c>
      <c r="U106" s="38">
        <v>0</v>
      </c>
      <c r="V106" s="69">
        <f t="shared" si="86"/>
        <v>0</v>
      </c>
      <c r="W106" s="38">
        <v>0</v>
      </c>
      <c r="X106" s="69">
        <f t="shared" si="87"/>
        <v>0</v>
      </c>
      <c r="Y106" s="38">
        <v>0</v>
      </c>
      <c r="Z106" s="69">
        <f t="shared" si="88"/>
        <v>0</v>
      </c>
      <c r="AA106" s="38">
        <v>0</v>
      </c>
      <c r="AB106" s="68">
        <f t="shared" si="89"/>
        <v>0</v>
      </c>
      <c r="AC106" s="67">
        <f t="shared" si="90"/>
        <v>0</v>
      </c>
      <c r="AD106" s="66">
        <f t="shared" si="91"/>
        <v>0</v>
      </c>
      <c r="AE106" s="57">
        <v>0</v>
      </c>
      <c r="AF106" s="57">
        <f t="shared" si="92"/>
        <v>0</v>
      </c>
      <c r="AG106" s="52">
        <v>0</v>
      </c>
      <c r="AH106" s="63">
        <f t="shared" si="93"/>
        <v>0</v>
      </c>
      <c r="AI106" s="65">
        <f t="shared" si="94"/>
        <v>0</v>
      </c>
      <c r="AJ106" s="64">
        <f t="shared" si="95"/>
        <v>0</v>
      </c>
      <c r="AK106" s="65">
        <v>0</v>
      </c>
      <c r="AL106" s="63">
        <f t="shared" si="96"/>
        <v>0</v>
      </c>
      <c r="AM106" s="75"/>
    </row>
    <row r="107" spans="1:39" s="2" customFormat="1" x14ac:dyDescent="0.3">
      <c r="A107" s="56" t="s">
        <v>117</v>
      </c>
      <c r="B107" s="74">
        <f>13800/12</f>
        <v>1150</v>
      </c>
      <c r="C107" s="38">
        <v>1636</v>
      </c>
      <c r="D107" s="73">
        <v>12</v>
      </c>
      <c r="E107" s="44">
        <v>0</v>
      </c>
      <c r="F107" s="76">
        <f t="shared" si="77"/>
        <v>0</v>
      </c>
      <c r="G107" s="72">
        <v>0</v>
      </c>
      <c r="H107" s="69">
        <f t="shared" si="78"/>
        <v>0</v>
      </c>
      <c r="I107" s="74">
        <v>0</v>
      </c>
      <c r="J107" s="37">
        <f t="shared" si="79"/>
        <v>0</v>
      </c>
      <c r="K107" s="38">
        <v>0</v>
      </c>
      <c r="L107" s="37">
        <f t="shared" si="80"/>
        <v>0</v>
      </c>
      <c r="M107" s="74">
        <v>0</v>
      </c>
      <c r="N107" s="37">
        <f t="shared" si="81"/>
        <v>0</v>
      </c>
      <c r="O107" s="74">
        <v>0</v>
      </c>
      <c r="P107" s="71">
        <f t="shared" si="82"/>
        <v>0</v>
      </c>
      <c r="Q107" s="57">
        <f t="shared" si="83"/>
        <v>0</v>
      </c>
      <c r="R107" s="70">
        <f t="shared" si="84"/>
        <v>0</v>
      </c>
      <c r="S107" s="38">
        <v>0</v>
      </c>
      <c r="T107" s="69">
        <f t="shared" si="85"/>
        <v>0</v>
      </c>
      <c r="U107" s="38">
        <v>0</v>
      </c>
      <c r="V107" s="69">
        <f t="shared" si="86"/>
        <v>0</v>
      </c>
      <c r="W107" s="38">
        <v>0</v>
      </c>
      <c r="X107" s="69">
        <f t="shared" si="87"/>
        <v>0</v>
      </c>
      <c r="Y107" s="38">
        <v>0</v>
      </c>
      <c r="Z107" s="69">
        <f t="shared" si="88"/>
        <v>0</v>
      </c>
      <c r="AA107" s="38">
        <v>0</v>
      </c>
      <c r="AB107" s="68">
        <f t="shared" si="89"/>
        <v>0</v>
      </c>
      <c r="AC107" s="67">
        <f t="shared" si="90"/>
        <v>0</v>
      </c>
      <c r="AD107" s="66">
        <f t="shared" si="91"/>
        <v>0</v>
      </c>
      <c r="AE107" s="57">
        <v>0</v>
      </c>
      <c r="AF107" s="57">
        <f t="shared" si="92"/>
        <v>0</v>
      </c>
      <c r="AG107" s="52">
        <v>0</v>
      </c>
      <c r="AH107" s="63">
        <f t="shared" si="93"/>
        <v>0</v>
      </c>
      <c r="AI107" s="65">
        <f t="shared" si="94"/>
        <v>0</v>
      </c>
      <c r="AJ107" s="64">
        <f t="shared" si="95"/>
        <v>0</v>
      </c>
      <c r="AK107" s="65">
        <v>0</v>
      </c>
      <c r="AL107" s="63">
        <f t="shared" si="96"/>
        <v>0</v>
      </c>
      <c r="AM107" s="75"/>
    </row>
    <row r="108" spans="1:39" s="2" customFormat="1" x14ac:dyDescent="0.3">
      <c r="A108" s="56" t="s">
        <v>8</v>
      </c>
      <c r="B108" s="47">
        <f>28800/16</f>
        <v>1800</v>
      </c>
      <c r="C108" s="46">
        <f>2800/1.1</f>
        <v>2545.454545454545</v>
      </c>
      <c r="D108" s="54">
        <v>16</v>
      </c>
      <c r="E108" s="44">
        <v>0</v>
      </c>
      <c r="F108" s="43">
        <f t="shared" si="77"/>
        <v>0</v>
      </c>
      <c r="G108" s="42">
        <v>0</v>
      </c>
      <c r="H108" s="37">
        <f t="shared" si="78"/>
        <v>0</v>
      </c>
      <c r="I108" s="74">
        <v>0</v>
      </c>
      <c r="J108" s="37">
        <f t="shared" si="79"/>
        <v>0</v>
      </c>
      <c r="K108" s="38">
        <v>0</v>
      </c>
      <c r="L108" s="37">
        <f t="shared" si="80"/>
        <v>0</v>
      </c>
      <c r="M108" s="74">
        <v>0</v>
      </c>
      <c r="N108" s="37">
        <f t="shared" si="81"/>
        <v>0</v>
      </c>
      <c r="O108" s="74">
        <v>0</v>
      </c>
      <c r="P108" s="37">
        <f t="shared" si="82"/>
        <v>0</v>
      </c>
      <c r="Q108" s="36">
        <f t="shared" si="83"/>
        <v>0</v>
      </c>
      <c r="R108" s="39">
        <f t="shared" si="84"/>
        <v>0</v>
      </c>
      <c r="S108" s="38">
        <v>0</v>
      </c>
      <c r="T108" s="37">
        <f t="shared" si="85"/>
        <v>0</v>
      </c>
      <c r="U108" s="38">
        <v>0</v>
      </c>
      <c r="V108" s="37">
        <f t="shared" si="86"/>
        <v>0</v>
      </c>
      <c r="W108" s="38">
        <v>0</v>
      </c>
      <c r="X108" s="37">
        <f t="shared" si="87"/>
        <v>0</v>
      </c>
      <c r="Y108" s="38">
        <v>0</v>
      </c>
      <c r="Z108" s="37">
        <f t="shared" si="88"/>
        <v>0</v>
      </c>
      <c r="AA108" s="38">
        <v>0</v>
      </c>
      <c r="AB108" s="37">
        <f t="shared" si="89"/>
        <v>0</v>
      </c>
      <c r="AC108" s="36">
        <f t="shared" si="90"/>
        <v>0</v>
      </c>
      <c r="AD108" s="36">
        <f t="shared" si="91"/>
        <v>0</v>
      </c>
      <c r="AE108" s="57">
        <v>0</v>
      </c>
      <c r="AF108" s="131">
        <f t="shared" si="92"/>
        <v>0</v>
      </c>
      <c r="AG108" s="52">
        <v>0</v>
      </c>
      <c r="AH108" s="31">
        <f t="shared" si="93"/>
        <v>0</v>
      </c>
      <c r="AI108" s="65">
        <f t="shared" si="94"/>
        <v>0</v>
      </c>
      <c r="AJ108" s="33">
        <f t="shared" si="95"/>
        <v>0</v>
      </c>
      <c r="AK108" s="65">
        <v>0</v>
      </c>
      <c r="AL108" s="31">
        <f t="shared" si="96"/>
        <v>0</v>
      </c>
      <c r="AM108" s="75"/>
    </row>
    <row r="109" spans="1:39" s="2" customFormat="1" x14ac:dyDescent="0.3">
      <c r="A109" s="58" t="s">
        <v>86</v>
      </c>
      <c r="B109" s="47">
        <f>30400/16</f>
        <v>1900</v>
      </c>
      <c r="C109" s="46">
        <f>2800/1.1</f>
        <v>2545.454545454545</v>
      </c>
      <c r="D109" s="54">
        <v>16</v>
      </c>
      <c r="E109" s="44">
        <v>0</v>
      </c>
      <c r="F109" s="43">
        <f t="shared" si="77"/>
        <v>0</v>
      </c>
      <c r="G109" s="42">
        <v>0</v>
      </c>
      <c r="H109" s="37">
        <f t="shared" si="78"/>
        <v>0</v>
      </c>
      <c r="I109" s="74">
        <v>0</v>
      </c>
      <c r="J109" s="37">
        <f t="shared" si="79"/>
        <v>0</v>
      </c>
      <c r="K109" s="38">
        <v>0</v>
      </c>
      <c r="L109" s="37">
        <f t="shared" si="80"/>
        <v>0</v>
      </c>
      <c r="M109" s="74">
        <v>0</v>
      </c>
      <c r="N109" s="37">
        <f t="shared" si="81"/>
        <v>0</v>
      </c>
      <c r="O109" s="74">
        <v>0</v>
      </c>
      <c r="P109" s="37">
        <f t="shared" si="82"/>
        <v>0</v>
      </c>
      <c r="Q109" s="36">
        <f t="shared" si="83"/>
        <v>0</v>
      </c>
      <c r="R109" s="39">
        <f t="shared" si="84"/>
        <v>0</v>
      </c>
      <c r="S109" s="38">
        <v>0</v>
      </c>
      <c r="T109" s="37">
        <f t="shared" si="85"/>
        <v>0</v>
      </c>
      <c r="U109" s="38">
        <v>0</v>
      </c>
      <c r="V109" s="37">
        <f t="shared" si="86"/>
        <v>0</v>
      </c>
      <c r="W109" s="38">
        <v>0</v>
      </c>
      <c r="X109" s="37">
        <f t="shared" si="87"/>
        <v>0</v>
      </c>
      <c r="Y109" s="38">
        <v>0</v>
      </c>
      <c r="Z109" s="37">
        <f t="shared" si="88"/>
        <v>0</v>
      </c>
      <c r="AA109" s="38">
        <v>0</v>
      </c>
      <c r="AB109" s="37">
        <f t="shared" si="89"/>
        <v>0</v>
      </c>
      <c r="AC109" s="36">
        <f t="shared" si="90"/>
        <v>0</v>
      </c>
      <c r="AD109" s="36">
        <f t="shared" si="91"/>
        <v>0</v>
      </c>
      <c r="AE109" s="57">
        <v>0</v>
      </c>
      <c r="AF109" s="131">
        <f t="shared" si="92"/>
        <v>0</v>
      </c>
      <c r="AG109" s="52">
        <v>0</v>
      </c>
      <c r="AH109" s="31">
        <f t="shared" si="93"/>
        <v>0</v>
      </c>
      <c r="AI109" s="65">
        <f t="shared" si="94"/>
        <v>0</v>
      </c>
      <c r="AJ109" s="33">
        <f t="shared" si="95"/>
        <v>0</v>
      </c>
      <c r="AK109" s="65">
        <v>0</v>
      </c>
      <c r="AL109" s="31">
        <f t="shared" si="96"/>
        <v>0</v>
      </c>
      <c r="AM109" s="75"/>
    </row>
    <row r="110" spans="1:39" s="2" customFormat="1" x14ac:dyDescent="0.3">
      <c r="A110" s="56" t="s">
        <v>9</v>
      </c>
      <c r="B110" s="47">
        <f>3600/6</f>
        <v>600</v>
      </c>
      <c r="C110" s="46">
        <f>2000/1.1</f>
        <v>1818.181818181818</v>
      </c>
      <c r="D110" s="54">
        <v>6</v>
      </c>
      <c r="E110" s="44">
        <v>0</v>
      </c>
      <c r="F110" s="43">
        <f t="shared" si="77"/>
        <v>0</v>
      </c>
      <c r="G110" s="42">
        <v>0</v>
      </c>
      <c r="H110" s="37">
        <f t="shared" si="78"/>
        <v>0</v>
      </c>
      <c r="I110" s="74">
        <v>0</v>
      </c>
      <c r="J110" s="37">
        <f t="shared" si="79"/>
        <v>0</v>
      </c>
      <c r="K110" s="38">
        <v>0</v>
      </c>
      <c r="L110" s="37">
        <f t="shared" si="80"/>
        <v>0</v>
      </c>
      <c r="M110" s="74">
        <v>0</v>
      </c>
      <c r="N110" s="37">
        <f t="shared" si="81"/>
        <v>0</v>
      </c>
      <c r="O110" s="74">
        <v>0</v>
      </c>
      <c r="P110" s="37">
        <f t="shared" si="82"/>
        <v>0</v>
      </c>
      <c r="Q110" s="36">
        <f t="shared" si="83"/>
        <v>0</v>
      </c>
      <c r="R110" s="39">
        <f t="shared" si="84"/>
        <v>0</v>
      </c>
      <c r="S110" s="38">
        <v>0</v>
      </c>
      <c r="T110" s="37">
        <f t="shared" si="85"/>
        <v>0</v>
      </c>
      <c r="U110" s="38">
        <v>0</v>
      </c>
      <c r="V110" s="37">
        <f t="shared" si="86"/>
        <v>0</v>
      </c>
      <c r="W110" s="38">
        <v>0</v>
      </c>
      <c r="X110" s="37">
        <f t="shared" si="87"/>
        <v>0</v>
      </c>
      <c r="Y110" s="38">
        <v>0</v>
      </c>
      <c r="Z110" s="37">
        <f t="shared" si="88"/>
        <v>0</v>
      </c>
      <c r="AA110" s="38">
        <v>0</v>
      </c>
      <c r="AB110" s="37">
        <f t="shared" si="89"/>
        <v>0</v>
      </c>
      <c r="AC110" s="36">
        <f t="shared" si="90"/>
        <v>0</v>
      </c>
      <c r="AD110" s="36">
        <f t="shared" si="91"/>
        <v>0</v>
      </c>
      <c r="AE110" s="57">
        <v>0</v>
      </c>
      <c r="AF110" s="131">
        <f t="shared" si="92"/>
        <v>0</v>
      </c>
      <c r="AG110" s="52">
        <v>0</v>
      </c>
      <c r="AH110" s="31">
        <f t="shared" si="93"/>
        <v>0</v>
      </c>
      <c r="AI110" s="65">
        <f t="shared" si="94"/>
        <v>0</v>
      </c>
      <c r="AJ110" s="33">
        <f t="shared" si="95"/>
        <v>0</v>
      </c>
      <c r="AK110" s="65">
        <v>0</v>
      </c>
      <c r="AL110" s="31">
        <f t="shared" si="96"/>
        <v>0</v>
      </c>
      <c r="AM110" s="75"/>
    </row>
    <row r="111" spans="1:39" s="2" customFormat="1" x14ac:dyDescent="0.3">
      <c r="A111" s="55" t="s">
        <v>47</v>
      </c>
      <c r="B111" s="47">
        <f>3600/6</f>
        <v>600</v>
      </c>
      <c r="C111" s="46">
        <f>2000/1.1</f>
        <v>1818.181818181818</v>
      </c>
      <c r="D111" s="54">
        <v>6</v>
      </c>
      <c r="E111" s="44">
        <v>0</v>
      </c>
      <c r="F111" s="43">
        <f t="shared" si="77"/>
        <v>0</v>
      </c>
      <c r="G111" s="42">
        <v>0</v>
      </c>
      <c r="H111" s="37">
        <f t="shared" si="78"/>
        <v>0</v>
      </c>
      <c r="I111" s="74">
        <v>0</v>
      </c>
      <c r="J111" s="37">
        <f t="shared" si="79"/>
        <v>0</v>
      </c>
      <c r="K111" s="38">
        <v>0</v>
      </c>
      <c r="L111" s="37">
        <f t="shared" si="80"/>
        <v>0</v>
      </c>
      <c r="M111" s="74">
        <v>0</v>
      </c>
      <c r="N111" s="37">
        <f t="shared" si="81"/>
        <v>0</v>
      </c>
      <c r="O111" s="74">
        <v>0</v>
      </c>
      <c r="P111" s="37">
        <f t="shared" si="82"/>
        <v>0</v>
      </c>
      <c r="Q111" s="36">
        <f t="shared" si="83"/>
        <v>0</v>
      </c>
      <c r="R111" s="39">
        <f t="shared" si="84"/>
        <v>0</v>
      </c>
      <c r="S111" s="38">
        <v>0</v>
      </c>
      <c r="T111" s="37">
        <f t="shared" si="85"/>
        <v>0</v>
      </c>
      <c r="U111" s="38">
        <v>0</v>
      </c>
      <c r="V111" s="37">
        <f t="shared" si="86"/>
        <v>0</v>
      </c>
      <c r="W111" s="38">
        <v>0</v>
      </c>
      <c r="X111" s="37">
        <f t="shared" si="87"/>
        <v>0</v>
      </c>
      <c r="Y111" s="38">
        <v>0</v>
      </c>
      <c r="Z111" s="37">
        <f t="shared" si="88"/>
        <v>0</v>
      </c>
      <c r="AA111" s="38">
        <v>0</v>
      </c>
      <c r="AB111" s="37">
        <f t="shared" si="89"/>
        <v>0</v>
      </c>
      <c r="AC111" s="36">
        <f t="shared" si="90"/>
        <v>0</v>
      </c>
      <c r="AD111" s="36">
        <f t="shared" si="91"/>
        <v>0</v>
      </c>
      <c r="AE111" s="57">
        <v>0</v>
      </c>
      <c r="AF111" s="131">
        <f t="shared" si="92"/>
        <v>0</v>
      </c>
      <c r="AG111" s="52">
        <v>0</v>
      </c>
      <c r="AH111" s="31">
        <f t="shared" si="93"/>
        <v>0</v>
      </c>
      <c r="AI111" s="65">
        <f t="shared" si="94"/>
        <v>0</v>
      </c>
      <c r="AJ111" s="33">
        <f t="shared" si="95"/>
        <v>0</v>
      </c>
      <c r="AK111" s="65">
        <v>0</v>
      </c>
      <c r="AL111" s="31">
        <f t="shared" si="96"/>
        <v>0</v>
      </c>
      <c r="AM111" s="75"/>
    </row>
    <row r="112" spans="1:39" s="2" customFormat="1" x14ac:dyDescent="0.3">
      <c r="A112" s="55" t="s">
        <v>115</v>
      </c>
      <c r="B112" s="47">
        <f>3600/6</f>
        <v>600</v>
      </c>
      <c r="C112" s="46">
        <f>2000/1.1</f>
        <v>1818.181818181818</v>
      </c>
      <c r="D112" s="54">
        <v>6</v>
      </c>
      <c r="E112" s="44">
        <v>0</v>
      </c>
      <c r="F112" s="43">
        <f t="shared" si="77"/>
        <v>0</v>
      </c>
      <c r="G112" s="42">
        <v>0</v>
      </c>
      <c r="H112" s="37">
        <f t="shared" si="78"/>
        <v>0</v>
      </c>
      <c r="I112" s="74">
        <v>0</v>
      </c>
      <c r="J112" s="37">
        <f t="shared" si="79"/>
        <v>0</v>
      </c>
      <c r="K112" s="38">
        <v>0</v>
      </c>
      <c r="L112" s="37">
        <f t="shared" si="80"/>
        <v>0</v>
      </c>
      <c r="M112" s="74">
        <v>0</v>
      </c>
      <c r="N112" s="37">
        <f t="shared" si="81"/>
        <v>0</v>
      </c>
      <c r="O112" s="74">
        <v>0</v>
      </c>
      <c r="P112" s="37">
        <f t="shared" si="82"/>
        <v>0</v>
      </c>
      <c r="Q112" s="36">
        <f t="shared" si="83"/>
        <v>0</v>
      </c>
      <c r="R112" s="39">
        <f t="shared" si="84"/>
        <v>0</v>
      </c>
      <c r="S112" s="38">
        <v>0</v>
      </c>
      <c r="T112" s="37">
        <f t="shared" si="85"/>
        <v>0</v>
      </c>
      <c r="U112" s="38">
        <v>0</v>
      </c>
      <c r="V112" s="37">
        <f t="shared" si="86"/>
        <v>0</v>
      </c>
      <c r="W112" s="38">
        <v>0</v>
      </c>
      <c r="X112" s="37">
        <f t="shared" si="87"/>
        <v>0</v>
      </c>
      <c r="Y112" s="38">
        <v>0</v>
      </c>
      <c r="Z112" s="37">
        <f t="shared" si="88"/>
        <v>0</v>
      </c>
      <c r="AA112" s="38">
        <v>0</v>
      </c>
      <c r="AB112" s="37">
        <f t="shared" si="89"/>
        <v>0</v>
      </c>
      <c r="AC112" s="36">
        <f t="shared" si="90"/>
        <v>0</v>
      </c>
      <c r="AD112" s="36">
        <f t="shared" si="91"/>
        <v>0</v>
      </c>
      <c r="AE112" s="57">
        <v>0</v>
      </c>
      <c r="AF112" s="131">
        <f t="shared" si="92"/>
        <v>0</v>
      </c>
      <c r="AG112" s="52">
        <v>0</v>
      </c>
      <c r="AH112" s="31">
        <f t="shared" si="93"/>
        <v>0</v>
      </c>
      <c r="AI112" s="65">
        <f t="shared" si="94"/>
        <v>0</v>
      </c>
      <c r="AJ112" s="33">
        <f t="shared" si="95"/>
        <v>0</v>
      </c>
      <c r="AK112" s="65">
        <v>0</v>
      </c>
      <c r="AL112" s="31">
        <f t="shared" si="96"/>
        <v>0</v>
      </c>
      <c r="AM112" s="75"/>
    </row>
    <row r="113" spans="1:39" s="2" customFormat="1" x14ac:dyDescent="0.3">
      <c r="A113" s="48" t="s">
        <v>142</v>
      </c>
      <c r="B113" s="47">
        <f>8100/6</f>
        <v>1350</v>
      </c>
      <c r="C113" s="46">
        <f>2800/1.1</f>
        <v>2545.454545454545</v>
      </c>
      <c r="D113" s="50">
        <v>6</v>
      </c>
      <c r="E113" s="44">
        <v>0</v>
      </c>
      <c r="F113" s="43">
        <f t="shared" si="77"/>
        <v>0</v>
      </c>
      <c r="G113" s="42">
        <v>0</v>
      </c>
      <c r="H113" s="37">
        <f t="shared" si="78"/>
        <v>0</v>
      </c>
      <c r="I113" s="74">
        <v>0</v>
      </c>
      <c r="J113" s="37">
        <f t="shared" si="79"/>
        <v>0</v>
      </c>
      <c r="K113" s="38">
        <v>0</v>
      </c>
      <c r="L113" s="37">
        <f t="shared" si="80"/>
        <v>0</v>
      </c>
      <c r="M113" s="74">
        <v>0</v>
      </c>
      <c r="N113" s="37">
        <f t="shared" si="81"/>
        <v>0</v>
      </c>
      <c r="O113" s="74">
        <v>0</v>
      </c>
      <c r="P113" s="37">
        <f t="shared" si="82"/>
        <v>0</v>
      </c>
      <c r="Q113" s="36">
        <f t="shared" si="83"/>
        <v>0</v>
      </c>
      <c r="R113" s="39">
        <f t="shared" si="84"/>
        <v>0</v>
      </c>
      <c r="S113" s="38">
        <v>0</v>
      </c>
      <c r="T113" s="37">
        <f t="shared" si="85"/>
        <v>0</v>
      </c>
      <c r="U113" s="38">
        <v>0</v>
      </c>
      <c r="V113" s="37">
        <f t="shared" si="86"/>
        <v>0</v>
      </c>
      <c r="W113" s="38">
        <v>0</v>
      </c>
      <c r="X113" s="37">
        <f t="shared" si="87"/>
        <v>0</v>
      </c>
      <c r="Y113" s="38">
        <v>0</v>
      </c>
      <c r="Z113" s="37">
        <f t="shared" si="88"/>
        <v>0</v>
      </c>
      <c r="AA113" s="38">
        <v>0</v>
      </c>
      <c r="AB113" s="37">
        <f t="shared" si="89"/>
        <v>0</v>
      </c>
      <c r="AC113" s="36">
        <f t="shared" si="90"/>
        <v>0</v>
      </c>
      <c r="AD113" s="36">
        <f t="shared" si="91"/>
        <v>0</v>
      </c>
      <c r="AE113" s="57">
        <v>0</v>
      </c>
      <c r="AF113" s="131">
        <f t="shared" si="92"/>
        <v>0</v>
      </c>
      <c r="AG113" s="34">
        <v>0</v>
      </c>
      <c r="AH113" s="31">
        <f t="shared" si="93"/>
        <v>0</v>
      </c>
      <c r="AI113" s="65">
        <f t="shared" si="94"/>
        <v>0</v>
      </c>
      <c r="AJ113" s="33">
        <f t="shared" si="95"/>
        <v>0</v>
      </c>
      <c r="AK113" s="65">
        <v>0</v>
      </c>
      <c r="AL113" s="31">
        <f t="shared" si="96"/>
        <v>0</v>
      </c>
      <c r="AM113" s="75"/>
    </row>
    <row r="114" spans="1:39" s="2" customFormat="1" x14ac:dyDescent="0.3">
      <c r="A114" s="48" t="s">
        <v>85</v>
      </c>
      <c r="B114" s="53">
        <f>6600/6</f>
        <v>1100</v>
      </c>
      <c r="C114" s="46">
        <f>2800/1.1</f>
        <v>2545.454545454545</v>
      </c>
      <c r="D114" s="50">
        <v>6</v>
      </c>
      <c r="E114" s="44">
        <v>0</v>
      </c>
      <c r="F114" s="43">
        <f t="shared" si="77"/>
        <v>0</v>
      </c>
      <c r="G114" s="42">
        <v>0</v>
      </c>
      <c r="H114" s="37">
        <f t="shared" si="78"/>
        <v>0</v>
      </c>
      <c r="I114" s="74">
        <v>0</v>
      </c>
      <c r="J114" s="37">
        <f t="shared" si="79"/>
        <v>0</v>
      </c>
      <c r="K114" s="38">
        <v>0</v>
      </c>
      <c r="L114" s="37">
        <f t="shared" si="80"/>
        <v>0</v>
      </c>
      <c r="M114" s="74">
        <v>0</v>
      </c>
      <c r="N114" s="37">
        <f t="shared" si="81"/>
        <v>0</v>
      </c>
      <c r="O114" s="74">
        <v>0</v>
      </c>
      <c r="P114" s="37">
        <f t="shared" si="82"/>
        <v>0</v>
      </c>
      <c r="Q114" s="36">
        <f t="shared" si="83"/>
        <v>0</v>
      </c>
      <c r="R114" s="39">
        <f t="shared" si="84"/>
        <v>0</v>
      </c>
      <c r="S114" s="38">
        <v>0</v>
      </c>
      <c r="T114" s="37">
        <f t="shared" si="85"/>
        <v>0</v>
      </c>
      <c r="U114" s="38">
        <v>0</v>
      </c>
      <c r="V114" s="37">
        <f t="shared" si="86"/>
        <v>0</v>
      </c>
      <c r="W114" s="38">
        <v>0</v>
      </c>
      <c r="X114" s="37">
        <f t="shared" si="87"/>
        <v>0</v>
      </c>
      <c r="Y114" s="38">
        <v>0</v>
      </c>
      <c r="Z114" s="37">
        <f t="shared" si="88"/>
        <v>0</v>
      </c>
      <c r="AA114" s="38">
        <v>0</v>
      </c>
      <c r="AB114" s="37">
        <f t="shared" si="89"/>
        <v>0</v>
      </c>
      <c r="AC114" s="36">
        <f t="shared" si="90"/>
        <v>0</v>
      </c>
      <c r="AD114" s="36">
        <f t="shared" si="91"/>
        <v>0</v>
      </c>
      <c r="AE114" s="57">
        <v>0</v>
      </c>
      <c r="AF114" s="131">
        <f t="shared" si="92"/>
        <v>0</v>
      </c>
      <c r="AG114" s="34">
        <v>0</v>
      </c>
      <c r="AH114" s="31">
        <f t="shared" si="93"/>
        <v>0</v>
      </c>
      <c r="AI114" s="65">
        <f t="shared" si="94"/>
        <v>0</v>
      </c>
      <c r="AJ114" s="33">
        <f t="shared" si="95"/>
        <v>0</v>
      </c>
      <c r="AK114" s="65">
        <v>0</v>
      </c>
      <c r="AL114" s="31">
        <f t="shared" si="96"/>
        <v>0</v>
      </c>
      <c r="AM114" s="75"/>
    </row>
    <row r="115" spans="1:39" s="2" customFormat="1" x14ac:dyDescent="0.3">
      <c r="A115" s="48" t="s">
        <v>64</v>
      </c>
      <c r="B115" s="47">
        <f>16200/12</f>
        <v>1350</v>
      </c>
      <c r="C115" s="46">
        <f>2800/1.1</f>
        <v>2545.454545454545</v>
      </c>
      <c r="D115" s="50">
        <v>12</v>
      </c>
      <c r="E115" s="44">
        <v>0</v>
      </c>
      <c r="F115" s="43">
        <f t="shared" si="77"/>
        <v>0</v>
      </c>
      <c r="G115" s="42">
        <v>0</v>
      </c>
      <c r="H115" s="37">
        <f t="shared" si="78"/>
        <v>0</v>
      </c>
      <c r="I115" s="74">
        <v>0</v>
      </c>
      <c r="J115" s="37">
        <f t="shared" si="79"/>
        <v>0</v>
      </c>
      <c r="K115" s="38">
        <v>0</v>
      </c>
      <c r="L115" s="37">
        <f t="shared" si="80"/>
        <v>0</v>
      </c>
      <c r="M115" s="74">
        <v>0</v>
      </c>
      <c r="N115" s="37">
        <f t="shared" si="81"/>
        <v>0</v>
      </c>
      <c r="O115" s="74">
        <v>0</v>
      </c>
      <c r="P115" s="37">
        <f t="shared" si="82"/>
        <v>0</v>
      </c>
      <c r="Q115" s="36">
        <f t="shared" si="83"/>
        <v>0</v>
      </c>
      <c r="R115" s="39">
        <f t="shared" si="84"/>
        <v>0</v>
      </c>
      <c r="S115" s="38">
        <v>0</v>
      </c>
      <c r="T115" s="37">
        <f t="shared" si="85"/>
        <v>0</v>
      </c>
      <c r="U115" s="38">
        <v>0</v>
      </c>
      <c r="V115" s="37">
        <f t="shared" si="86"/>
        <v>0</v>
      </c>
      <c r="W115" s="38">
        <v>0</v>
      </c>
      <c r="X115" s="37">
        <f t="shared" si="87"/>
        <v>0</v>
      </c>
      <c r="Y115" s="38">
        <v>0</v>
      </c>
      <c r="Z115" s="37">
        <f t="shared" si="88"/>
        <v>0</v>
      </c>
      <c r="AA115" s="38">
        <v>0</v>
      </c>
      <c r="AB115" s="37">
        <f t="shared" si="89"/>
        <v>0</v>
      </c>
      <c r="AC115" s="36">
        <f t="shared" si="90"/>
        <v>0</v>
      </c>
      <c r="AD115" s="36">
        <f t="shared" si="91"/>
        <v>0</v>
      </c>
      <c r="AE115" s="57">
        <v>0</v>
      </c>
      <c r="AF115" s="131">
        <f t="shared" si="92"/>
        <v>0</v>
      </c>
      <c r="AG115" s="34">
        <v>0</v>
      </c>
      <c r="AH115" s="31">
        <f t="shared" si="93"/>
        <v>0</v>
      </c>
      <c r="AI115" s="65">
        <f t="shared" si="94"/>
        <v>0</v>
      </c>
      <c r="AJ115" s="33">
        <f t="shared" si="95"/>
        <v>0</v>
      </c>
      <c r="AK115" s="65">
        <v>0</v>
      </c>
      <c r="AL115" s="31">
        <f t="shared" si="96"/>
        <v>0</v>
      </c>
      <c r="AM115" s="75"/>
    </row>
    <row r="116" spans="1:39" s="2" customFormat="1" x14ac:dyDescent="0.3">
      <c r="A116" s="48" t="s">
        <v>132</v>
      </c>
      <c r="B116" s="47">
        <f>16200/12</f>
        <v>1350</v>
      </c>
      <c r="C116" s="46">
        <f>2800/1.1</f>
        <v>2545.454545454545</v>
      </c>
      <c r="D116" s="50">
        <v>12</v>
      </c>
      <c r="E116" s="44">
        <v>0</v>
      </c>
      <c r="F116" s="43">
        <f t="shared" si="77"/>
        <v>0</v>
      </c>
      <c r="G116" s="42">
        <v>0</v>
      </c>
      <c r="H116" s="37">
        <f t="shared" si="78"/>
        <v>0</v>
      </c>
      <c r="I116" s="74">
        <v>0</v>
      </c>
      <c r="J116" s="37">
        <f t="shared" si="79"/>
        <v>0</v>
      </c>
      <c r="K116" s="38">
        <v>0</v>
      </c>
      <c r="L116" s="37">
        <f t="shared" si="80"/>
        <v>0</v>
      </c>
      <c r="M116" s="74">
        <v>0</v>
      </c>
      <c r="N116" s="37">
        <f t="shared" si="81"/>
        <v>0</v>
      </c>
      <c r="O116" s="74">
        <v>0</v>
      </c>
      <c r="P116" s="37">
        <f t="shared" si="82"/>
        <v>0</v>
      </c>
      <c r="Q116" s="36">
        <f t="shared" si="83"/>
        <v>0</v>
      </c>
      <c r="R116" s="39">
        <f t="shared" si="84"/>
        <v>0</v>
      </c>
      <c r="S116" s="38">
        <v>0</v>
      </c>
      <c r="T116" s="37">
        <f t="shared" si="85"/>
        <v>0</v>
      </c>
      <c r="U116" s="38">
        <v>0</v>
      </c>
      <c r="V116" s="37">
        <f t="shared" si="86"/>
        <v>0</v>
      </c>
      <c r="W116" s="38">
        <v>0</v>
      </c>
      <c r="X116" s="37">
        <f t="shared" si="87"/>
        <v>0</v>
      </c>
      <c r="Y116" s="38">
        <v>0</v>
      </c>
      <c r="Z116" s="37">
        <f t="shared" si="88"/>
        <v>0</v>
      </c>
      <c r="AA116" s="38">
        <v>0</v>
      </c>
      <c r="AB116" s="37">
        <f t="shared" si="89"/>
        <v>0</v>
      </c>
      <c r="AC116" s="36">
        <f t="shared" si="90"/>
        <v>0</v>
      </c>
      <c r="AD116" s="36">
        <f t="shared" si="91"/>
        <v>0</v>
      </c>
      <c r="AE116" s="57">
        <v>0</v>
      </c>
      <c r="AF116" s="131">
        <f t="shared" si="92"/>
        <v>0</v>
      </c>
      <c r="AG116" s="34">
        <v>0</v>
      </c>
      <c r="AH116" s="31">
        <f t="shared" si="93"/>
        <v>0</v>
      </c>
      <c r="AI116" s="65">
        <f t="shared" si="94"/>
        <v>0</v>
      </c>
      <c r="AJ116" s="33">
        <f t="shared" si="95"/>
        <v>0</v>
      </c>
      <c r="AK116" s="65">
        <v>0</v>
      </c>
      <c r="AL116" s="31">
        <f t="shared" si="96"/>
        <v>0</v>
      </c>
      <c r="AM116" s="75"/>
    </row>
    <row r="117" spans="1:39" s="2" customFormat="1" x14ac:dyDescent="0.3">
      <c r="A117" s="48" t="s">
        <v>83</v>
      </c>
      <c r="B117" s="47">
        <f>42000/20</f>
        <v>2100</v>
      </c>
      <c r="C117" s="46">
        <f>3200/1.1</f>
        <v>2909.090909090909</v>
      </c>
      <c r="D117" s="50">
        <v>20</v>
      </c>
      <c r="E117" s="44">
        <v>0</v>
      </c>
      <c r="F117" s="43">
        <f t="shared" si="77"/>
        <v>0</v>
      </c>
      <c r="G117" s="42">
        <v>0</v>
      </c>
      <c r="H117" s="37">
        <f t="shared" si="78"/>
        <v>0</v>
      </c>
      <c r="I117" s="74">
        <v>0</v>
      </c>
      <c r="J117" s="37">
        <f t="shared" si="79"/>
        <v>0</v>
      </c>
      <c r="K117" s="38">
        <v>0</v>
      </c>
      <c r="L117" s="37">
        <f t="shared" si="80"/>
        <v>0</v>
      </c>
      <c r="M117" s="74">
        <v>0</v>
      </c>
      <c r="N117" s="37">
        <f t="shared" si="81"/>
        <v>0</v>
      </c>
      <c r="O117" s="74">
        <v>0</v>
      </c>
      <c r="P117" s="37">
        <f t="shared" si="82"/>
        <v>0</v>
      </c>
      <c r="Q117" s="36">
        <f t="shared" si="83"/>
        <v>0</v>
      </c>
      <c r="R117" s="39">
        <f t="shared" si="84"/>
        <v>0</v>
      </c>
      <c r="S117" s="38">
        <v>0</v>
      </c>
      <c r="T117" s="37">
        <f t="shared" si="85"/>
        <v>0</v>
      </c>
      <c r="U117" s="38">
        <v>0</v>
      </c>
      <c r="V117" s="37">
        <f t="shared" si="86"/>
        <v>0</v>
      </c>
      <c r="W117" s="38">
        <v>0</v>
      </c>
      <c r="X117" s="37">
        <f t="shared" si="87"/>
        <v>0</v>
      </c>
      <c r="Y117" s="38">
        <v>0</v>
      </c>
      <c r="Z117" s="37">
        <f t="shared" si="88"/>
        <v>0</v>
      </c>
      <c r="AA117" s="38">
        <v>0</v>
      </c>
      <c r="AB117" s="37">
        <f t="shared" si="89"/>
        <v>0</v>
      </c>
      <c r="AC117" s="36">
        <f t="shared" si="90"/>
        <v>0</v>
      </c>
      <c r="AD117" s="36">
        <f t="shared" si="91"/>
        <v>0</v>
      </c>
      <c r="AE117" s="57">
        <v>0</v>
      </c>
      <c r="AF117" s="131">
        <f t="shared" si="92"/>
        <v>0</v>
      </c>
      <c r="AG117" s="34">
        <v>0</v>
      </c>
      <c r="AH117" s="31">
        <f t="shared" si="93"/>
        <v>0</v>
      </c>
      <c r="AI117" s="65">
        <f t="shared" si="94"/>
        <v>0</v>
      </c>
      <c r="AJ117" s="33">
        <f t="shared" si="95"/>
        <v>0</v>
      </c>
      <c r="AK117" s="65">
        <v>0</v>
      </c>
      <c r="AL117" s="31">
        <f t="shared" si="96"/>
        <v>0</v>
      </c>
      <c r="AM117" s="75"/>
    </row>
    <row r="118" spans="1:39" s="2" customFormat="1" x14ac:dyDescent="0.3">
      <c r="A118" s="48" t="s">
        <v>114</v>
      </c>
      <c r="B118" s="47">
        <f>13800/12</f>
        <v>1150</v>
      </c>
      <c r="C118" s="46">
        <f>2300/1.1</f>
        <v>2090.9090909090905</v>
      </c>
      <c r="D118" s="50">
        <v>12</v>
      </c>
      <c r="E118" s="44">
        <v>0</v>
      </c>
      <c r="F118" s="43">
        <f t="shared" si="77"/>
        <v>0</v>
      </c>
      <c r="G118" s="42">
        <v>0</v>
      </c>
      <c r="H118" s="37">
        <f t="shared" si="78"/>
        <v>0</v>
      </c>
      <c r="I118" s="74">
        <v>0</v>
      </c>
      <c r="J118" s="37">
        <f t="shared" si="79"/>
        <v>0</v>
      </c>
      <c r="K118" s="38">
        <v>0</v>
      </c>
      <c r="L118" s="37">
        <f t="shared" si="80"/>
        <v>0</v>
      </c>
      <c r="M118" s="74">
        <v>0</v>
      </c>
      <c r="N118" s="37">
        <f t="shared" si="81"/>
        <v>0</v>
      </c>
      <c r="O118" s="74">
        <v>0</v>
      </c>
      <c r="P118" s="37">
        <f t="shared" si="82"/>
        <v>0</v>
      </c>
      <c r="Q118" s="36">
        <f t="shared" si="83"/>
        <v>0</v>
      </c>
      <c r="R118" s="39">
        <f t="shared" si="84"/>
        <v>0</v>
      </c>
      <c r="S118" s="38">
        <v>0</v>
      </c>
      <c r="T118" s="37">
        <f t="shared" si="85"/>
        <v>0</v>
      </c>
      <c r="U118" s="38">
        <v>0</v>
      </c>
      <c r="V118" s="37">
        <f t="shared" si="86"/>
        <v>0</v>
      </c>
      <c r="W118" s="38">
        <v>0</v>
      </c>
      <c r="X118" s="37">
        <f t="shared" si="87"/>
        <v>0</v>
      </c>
      <c r="Y118" s="38">
        <v>0</v>
      </c>
      <c r="Z118" s="37">
        <f t="shared" si="88"/>
        <v>0</v>
      </c>
      <c r="AA118" s="38">
        <v>0</v>
      </c>
      <c r="AB118" s="37">
        <f t="shared" si="89"/>
        <v>0</v>
      </c>
      <c r="AC118" s="36">
        <f t="shared" si="90"/>
        <v>0</v>
      </c>
      <c r="AD118" s="36">
        <f t="shared" si="91"/>
        <v>0</v>
      </c>
      <c r="AE118" s="57">
        <v>0</v>
      </c>
      <c r="AF118" s="131">
        <f t="shared" si="92"/>
        <v>0</v>
      </c>
      <c r="AG118" s="34">
        <v>0</v>
      </c>
      <c r="AH118" s="31">
        <f t="shared" si="93"/>
        <v>0</v>
      </c>
      <c r="AI118" s="65">
        <f t="shared" si="94"/>
        <v>0</v>
      </c>
      <c r="AJ118" s="33">
        <f t="shared" si="95"/>
        <v>0</v>
      </c>
      <c r="AK118" s="65">
        <v>0</v>
      </c>
      <c r="AL118" s="31">
        <f t="shared" si="96"/>
        <v>0</v>
      </c>
      <c r="AM118" s="75"/>
    </row>
    <row r="119" spans="1:39" s="2" customFormat="1" x14ac:dyDescent="0.3">
      <c r="A119" s="48" t="s">
        <v>136</v>
      </c>
      <c r="B119" s="47">
        <f>30000/24</f>
        <v>1250</v>
      </c>
      <c r="C119" s="46">
        <f>2800/1.1</f>
        <v>2545.454545454545</v>
      </c>
      <c r="D119" s="50">
        <v>24</v>
      </c>
      <c r="E119" s="44">
        <v>0</v>
      </c>
      <c r="F119" s="43">
        <f t="shared" si="77"/>
        <v>0</v>
      </c>
      <c r="G119" s="42">
        <v>0</v>
      </c>
      <c r="H119" s="37">
        <f t="shared" si="78"/>
        <v>0</v>
      </c>
      <c r="I119" s="74">
        <v>0</v>
      </c>
      <c r="J119" s="37">
        <f t="shared" si="79"/>
        <v>0</v>
      </c>
      <c r="K119" s="38">
        <v>0</v>
      </c>
      <c r="L119" s="37">
        <f t="shared" si="80"/>
        <v>0</v>
      </c>
      <c r="M119" s="74">
        <v>0</v>
      </c>
      <c r="N119" s="37">
        <f t="shared" si="81"/>
        <v>0</v>
      </c>
      <c r="O119" s="74">
        <v>0</v>
      </c>
      <c r="P119" s="37">
        <f t="shared" si="82"/>
        <v>0</v>
      </c>
      <c r="Q119" s="36">
        <f t="shared" si="83"/>
        <v>0</v>
      </c>
      <c r="R119" s="39">
        <f t="shared" si="84"/>
        <v>0</v>
      </c>
      <c r="S119" s="38">
        <v>0</v>
      </c>
      <c r="T119" s="37">
        <f t="shared" si="85"/>
        <v>0</v>
      </c>
      <c r="U119" s="38">
        <v>0</v>
      </c>
      <c r="V119" s="37">
        <f t="shared" si="86"/>
        <v>0</v>
      </c>
      <c r="W119" s="38">
        <v>0</v>
      </c>
      <c r="X119" s="37">
        <f t="shared" si="87"/>
        <v>0</v>
      </c>
      <c r="Y119" s="38">
        <v>0</v>
      </c>
      <c r="Z119" s="37">
        <f t="shared" si="88"/>
        <v>0</v>
      </c>
      <c r="AA119" s="38">
        <v>0</v>
      </c>
      <c r="AB119" s="37">
        <f t="shared" si="89"/>
        <v>0</v>
      </c>
      <c r="AC119" s="36">
        <f t="shared" si="90"/>
        <v>0</v>
      </c>
      <c r="AD119" s="36">
        <f t="shared" si="91"/>
        <v>0</v>
      </c>
      <c r="AE119" s="36">
        <v>0</v>
      </c>
      <c r="AF119" s="131">
        <f t="shared" si="92"/>
        <v>0</v>
      </c>
      <c r="AG119" s="34">
        <v>0</v>
      </c>
      <c r="AH119" s="31">
        <f t="shared" si="93"/>
        <v>0</v>
      </c>
      <c r="AI119" s="65">
        <f t="shared" si="94"/>
        <v>0</v>
      </c>
      <c r="AJ119" s="33">
        <f t="shared" si="95"/>
        <v>0</v>
      </c>
      <c r="AK119" s="65">
        <v>0</v>
      </c>
      <c r="AL119" s="31">
        <f t="shared" si="96"/>
        <v>0</v>
      </c>
      <c r="AM119" s="75"/>
    </row>
    <row r="120" spans="1:39" s="2" customFormat="1" ht="17.25" thickBot="1" x14ac:dyDescent="0.35">
      <c r="A120" s="48" t="s">
        <v>82</v>
      </c>
      <c r="B120" s="47">
        <f>14400/24</f>
        <v>600</v>
      </c>
      <c r="C120" s="46">
        <f>800/1.1</f>
        <v>727.27272727272725</v>
      </c>
      <c r="D120" s="45">
        <v>24</v>
      </c>
      <c r="E120" s="44">
        <v>0</v>
      </c>
      <c r="F120" s="43">
        <f t="shared" si="77"/>
        <v>0</v>
      </c>
      <c r="G120" s="42">
        <v>0</v>
      </c>
      <c r="H120" s="37">
        <f t="shared" si="78"/>
        <v>0</v>
      </c>
      <c r="I120" s="74">
        <v>0</v>
      </c>
      <c r="J120" s="37">
        <f t="shared" si="79"/>
        <v>0</v>
      </c>
      <c r="K120" s="38">
        <v>0</v>
      </c>
      <c r="L120" s="37">
        <f t="shared" si="80"/>
        <v>0</v>
      </c>
      <c r="M120" s="74">
        <v>0</v>
      </c>
      <c r="N120" s="37">
        <f t="shared" si="81"/>
        <v>0</v>
      </c>
      <c r="O120" s="74">
        <v>0</v>
      </c>
      <c r="P120" s="37">
        <f t="shared" si="82"/>
        <v>0</v>
      </c>
      <c r="Q120" s="36">
        <f t="shared" si="83"/>
        <v>0</v>
      </c>
      <c r="R120" s="39">
        <f t="shared" si="84"/>
        <v>0</v>
      </c>
      <c r="S120" s="38">
        <v>0</v>
      </c>
      <c r="T120" s="37">
        <f t="shared" si="85"/>
        <v>0</v>
      </c>
      <c r="U120" s="38">
        <v>0</v>
      </c>
      <c r="V120" s="37">
        <f t="shared" si="86"/>
        <v>0</v>
      </c>
      <c r="W120" s="38">
        <v>0</v>
      </c>
      <c r="X120" s="37">
        <f t="shared" si="87"/>
        <v>0</v>
      </c>
      <c r="Y120" s="38">
        <v>0</v>
      </c>
      <c r="Z120" s="37">
        <f t="shared" si="88"/>
        <v>0</v>
      </c>
      <c r="AA120" s="38">
        <v>0</v>
      </c>
      <c r="AB120" s="37">
        <f t="shared" si="89"/>
        <v>0</v>
      </c>
      <c r="AC120" s="36">
        <f t="shared" si="90"/>
        <v>0</v>
      </c>
      <c r="AD120" s="36">
        <f t="shared" si="91"/>
        <v>0</v>
      </c>
      <c r="AE120" s="36">
        <v>0</v>
      </c>
      <c r="AF120" s="131">
        <f t="shared" si="92"/>
        <v>0</v>
      </c>
      <c r="AG120" s="34">
        <v>0</v>
      </c>
      <c r="AH120" s="31">
        <f t="shared" si="93"/>
        <v>0</v>
      </c>
      <c r="AI120" s="65">
        <f t="shared" si="94"/>
        <v>0</v>
      </c>
      <c r="AJ120" s="33">
        <f t="shared" si="95"/>
        <v>0</v>
      </c>
      <c r="AK120" s="65">
        <v>0</v>
      </c>
      <c r="AL120" s="31">
        <f t="shared" si="96"/>
        <v>0</v>
      </c>
      <c r="AM120" s="75"/>
    </row>
    <row r="121" spans="1:39" s="2" customFormat="1" ht="17.25" thickBot="1" x14ac:dyDescent="0.35">
      <c r="A121" s="573" t="s">
        <v>113</v>
      </c>
      <c r="B121" s="574"/>
      <c r="C121" s="574"/>
      <c r="D121" s="574"/>
      <c r="E121" s="117">
        <f t="shared" ref="E121:AL121" si="97">SUM(E98:E120)</f>
        <v>0</v>
      </c>
      <c r="F121" s="105">
        <f t="shared" si="97"/>
        <v>0</v>
      </c>
      <c r="G121" s="27">
        <f t="shared" si="97"/>
        <v>0</v>
      </c>
      <c r="H121" s="14">
        <f t="shared" si="97"/>
        <v>0</v>
      </c>
      <c r="I121" s="104">
        <f t="shared" si="97"/>
        <v>0</v>
      </c>
      <c r="J121" s="14">
        <f t="shared" si="97"/>
        <v>0</v>
      </c>
      <c r="K121" s="103">
        <f t="shared" si="97"/>
        <v>0</v>
      </c>
      <c r="L121" s="14">
        <f t="shared" si="97"/>
        <v>0</v>
      </c>
      <c r="M121" s="24">
        <f t="shared" si="97"/>
        <v>0</v>
      </c>
      <c r="N121" s="14">
        <f t="shared" si="97"/>
        <v>0</v>
      </c>
      <c r="O121" s="104">
        <f t="shared" si="97"/>
        <v>0</v>
      </c>
      <c r="P121" s="14">
        <f t="shared" si="97"/>
        <v>0</v>
      </c>
      <c r="Q121" s="17">
        <f t="shared" si="97"/>
        <v>0</v>
      </c>
      <c r="R121" s="16">
        <f t="shared" si="97"/>
        <v>0</v>
      </c>
      <c r="S121" s="129">
        <f t="shared" si="97"/>
        <v>0</v>
      </c>
      <c r="T121" s="21">
        <f t="shared" si="97"/>
        <v>0</v>
      </c>
      <c r="U121" s="103">
        <f t="shared" si="97"/>
        <v>0</v>
      </c>
      <c r="V121" s="21">
        <f t="shared" si="97"/>
        <v>0</v>
      </c>
      <c r="W121" s="128">
        <f t="shared" si="97"/>
        <v>0</v>
      </c>
      <c r="X121" s="21">
        <f t="shared" si="97"/>
        <v>0</v>
      </c>
      <c r="Y121" s="103">
        <f t="shared" si="97"/>
        <v>0</v>
      </c>
      <c r="Z121" s="21">
        <f t="shared" si="97"/>
        <v>0</v>
      </c>
      <c r="AA121" s="103">
        <f t="shared" si="97"/>
        <v>0</v>
      </c>
      <c r="AB121" s="19">
        <f t="shared" si="97"/>
        <v>0</v>
      </c>
      <c r="AC121" s="17">
        <f t="shared" si="97"/>
        <v>0</v>
      </c>
      <c r="AD121" s="18">
        <f t="shared" si="97"/>
        <v>0</v>
      </c>
      <c r="AE121" s="17">
        <f t="shared" si="97"/>
        <v>0</v>
      </c>
      <c r="AF121" s="18">
        <f t="shared" si="97"/>
        <v>0</v>
      </c>
      <c r="AG121" s="15">
        <f t="shared" si="97"/>
        <v>0</v>
      </c>
      <c r="AH121" s="12">
        <f t="shared" si="97"/>
        <v>0</v>
      </c>
      <c r="AI121" s="13">
        <f t="shared" si="97"/>
        <v>0</v>
      </c>
      <c r="AJ121" s="14">
        <f t="shared" si="97"/>
        <v>0</v>
      </c>
      <c r="AK121" s="13">
        <f t="shared" si="97"/>
        <v>0</v>
      </c>
      <c r="AL121" s="12">
        <f t="shared" si="97"/>
        <v>0</v>
      </c>
      <c r="AM121" s="11"/>
    </row>
    <row r="122" spans="1:39" s="2" customFormat="1" ht="17.25" thickBot="1" x14ac:dyDescent="0.35">
      <c r="A122" s="10"/>
      <c r="B122" s="10"/>
      <c r="C122" s="10"/>
      <c r="D122" s="10"/>
      <c r="E122" s="4"/>
      <c r="F122" s="6"/>
      <c r="G122" s="4"/>
      <c r="H122" s="9">
        <f>H121*1.1</f>
        <v>0</v>
      </c>
      <c r="I122" s="5"/>
      <c r="J122" s="9">
        <f>J121*1.1</f>
        <v>0</v>
      </c>
      <c r="K122" s="5"/>
      <c r="L122" s="9">
        <f>L121*1.1</f>
        <v>0</v>
      </c>
      <c r="M122" s="5"/>
      <c r="N122" s="9">
        <f>N121*1.1</f>
        <v>0</v>
      </c>
      <c r="O122" s="5"/>
      <c r="P122" s="9">
        <f>P121*1.1</f>
        <v>0</v>
      </c>
      <c r="Q122" s="5"/>
      <c r="R122" s="8">
        <f>R121*1.1</f>
        <v>0</v>
      </c>
      <c r="S122" s="587" t="s">
        <v>50</v>
      </c>
      <c r="T122" s="587"/>
      <c r="U122" s="587"/>
      <c r="V122" s="587"/>
      <c r="W122" s="587"/>
      <c r="X122" s="587"/>
      <c r="Y122" s="587"/>
      <c r="Z122" s="587"/>
      <c r="AA122" s="587"/>
      <c r="AB122" s="587"/>
      <c r="AC122" s="587"/>
      <c r="AD122" s="587"/>
      <c r="AE122" s="181"/>
      <c r="AF122" s="127" t="e">
        <f>AF121/(R121+F121)</f>
        <v>#DIV/0!</v>
      </c>
      <c r="AG122" s="4"/>
      <c r="AH122" s="6"/>
      <c r="AI122" s="4"/>
      <c r="AJ122" s="5"/>
      <c r="AK122" s="4"/>
      <c r="AL122" s="3"/>
    </row>
    <row r="123" spans="1:39" s="2" customFormat="1" x14ac:dyDescent="0.3"/>
    <row r="124" spans="1:39" s="2" customFormat="1" ht="17.25" thickBot="1" x14ac:dyDescent="0.35">
      <c r="A124" s="98" t="s">
        <v>144</v>
      </c>
      <c r="B124" s="97"/>
      <c r="C124" s="97"/>
      <c r="D124" s="94"/>
      <c r="E124" s="95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3"/>
      <c r="AH124" s="93"/>
      <c r="AI124" s="93"/>
      <c r="AJ124" s="93"/>
      <c r="AK124" s="93"/>
    </row>
    <row r="125" spans="1:39" s="2" customFormat="1" ht="17.25" thickBot="1" x14ac:dyDescent="0.35">
      <c r="A125" s="10"/>
      <c r="B125" s="10"/>
      <c r="C125" s="10"/>
      <c r="D125" s="10"/>
      <c r="E125" s="115"/>
      <c r="F125" s="114"/>
      <c r="G125" s="619" t="s">
        <v>130</v>
      </c>
      <c r="H125" s="620"/>
      <c r="I125" s="620"/>
      <c r="J125" s="620"/>
      <c r="K125" s="620"/>
      <c r="L125" s="620"/>
      <c r="M125" s="620"/>
      <c r="N125" s="620"/>
      <c r="O125" s="620"/>
      <c r="P125" s="620"/>
      <c r="Q125" s="620"/>
      <c r="R125" s="621"/>
      <c r="S125" s="660" t="s">
        <v>49</v>
      </c>
      <c r="T125" s="622"/>
      <c r="U125" s="622"/>
      <c r="V125" s="622"/>
      <c r="W125" s="622"/>
      <c r="X125" s="622"/>
      <c r="Y125" s="622"/>
      <c r="Z125" s="622"/>
      <c r="AA125" s="622"/>
      <c r="AB125" s="622"/>
      <c r="AC125" s="622"/>
      <c r="AD125" s="622"/>
      <c r="AE125" s="622"/>
      <c r="AF125" s="661"/>
      <c r="AG125" s="92"/>
      <c r="AH125" s="89"/>
      <c r="AI125" s="92"/>
      <c r="AJ125" s="91"/>
      <c r="AK125" s="112"/>
      <c r="AL125" s="113"/>
      <c r="AM125" s="88" t="s">
        <v>112</v>
      </c>
    </row>
    <row r="126" spans="1:39" s="2" customFormat="1" ht="16.5" customHeight="1" x14ac:dyDescent="0.3">
      <c r="A126" s="652" t="s">
        <v>12</v>
      </c>
      <c r="B126" s="662" t="s">
        <v>13</v>
      </c>
      <c r="C126" s="565" t="s">
        <v>109</v>
      </c>
      <c r="D126" s="627" t="s">
        <v>108</v>
      </c>
      <c r="E126" s="569" t="s">
        <v>15</v>
      </c>
      <c r="F126" s="571" t="s">
        <v>78</v>
      </c>
      <c r="G126" s="629" t="s">
        <v>106</v>
      </c>
      <c r="H126" s="633" t="s">
        <v>18</v>
      </c>
      <c r="I126" s="625" t="s">
        <v>0</v>
      </c>
      <c r="J126" s="633" t="s">
        <v>74</v>
      </c>
      <c r="K126" s="658" t="s">
        <v>1</v>
      </c>
      <c r="L126" s="633" t="s">
        <v>105</v>
      </c>
      <c r="M126" s="625" t="s">
        <v>2</v>
      </c>
      <c r="N126" s="633" t="s">
        <v>104</v>
      </c>
      <c r="O126" s="625" t="s">
        <v>3</v>
      </c>
      <c r="P126" s="633" t="s">
        <v>103</v>
      </c>
      <c r="Q126" s="639" t="s">
        <v>125</v>
      </c>
      <c r="R126" s="607" t="s">
        <v>23</v>
      </c>
      <c r="S126" s="664" t="s">
        <v>124</v>
      </c>
      <c r="T126" s="611" t="s">
        <v>101</v>
      </c>
      <c r="U126" s="640" t="s">
        <v>4</v>
      </c>
      <c r="V126" s="611" t="s">
        <v>100</v>
      </c>
      <c r="W126" s="640" t="s">
        <v>5</v>
      </c>
      <c r="X126" s="611" t="s">
        <v>99</v>
      </c>
      <c r="Y126" s="640" t="s">
        <v>6</v>
      </c>
      <c r="Z126" s="611" t="s">
        <v>77</v>
      </c>
      <c r="AA126" s="640" t="s">
        <v>7</v>
      </c>
      <c r="AB126" s="611" t="s">
        <v>98</v>
      </c>
      <c r="AC126" s="642" t="s">
        <v>73</v>
      </c>
      <c r="AD126" s="639" t="s">
        <v>30</v>
      </c>
      <c r="AE126" s="639" t="s">
        <v>31</v>
      </c>
      <c r="AF126" s="607" t="s">
        <v>97</v>
      </c>
      <c r="AG126" s="615" t="s">
        <v>33</v>
      </c>
      <c r="AH126" s="627" t="s">
        <v>140</v>
      </c>
      <c r="AI126" s="629" t="s">
        <v>120</v>
      </c>
      <c r="AJ126" s="627" t="s">
        <v>34</v>
      </c>
      <c r="AK126" s="634" t="s">
        <v>35</v>
      </c>
      <c r="AL126" s="627" t="s">
        <v>96</v>
      </c>
      <c r="AM126" s="605" t="s">
        <v>70</v>
      </c>
    </row>
    <row r="127" spans="1:39" s="2" customFormat="1" ht="17.25" customHeight="1" thickBot="1" x14ac:dyDescent="0.35">
      <c r="A127" s="653"/>
      <c r="B127" s="663"/>
      <c r="C127" s="566"/>
      <c r="D127" s="631"/>
      <c r="E127" s="651"/>
      <c r="F127" s="657"/>
      <c r="G127" s="630"/>
      <c r="H127" s="583"/>
      <c r="I127" s="626"/>
      <c r="J127" s="583"/>
      <c r="K127" s="659"/>
      <c r="L127" s="583"/>
      <c r="M127" s="626"/>
      <c r="N127" s="583"/>
      <c r="O127" s="626"/>
      <c r="P127" s="583"/>
      <c r="Q127" s="602"/>
      <c r="R127" s="608"/>
      <c r="S127" s="665"/>
      <c r="T127" s="612"/>
      <c r="U127" s="641"/>
      <c r="V127" s="612"/>
      <c r="W127" s="641"/>
      <c r="X127" s="612"/>
      <c r="Y127" s="641"/>
      <c r="Z127" s="612"/>
      <c r="AA127" s="641"/>
      <c r="AB127" s="612"/>
      <c r="AC127" s="593"/>
      <c r="AD127" s="602"/>
      <c r="AE127" s="602"/>
      <c r="AF127" s="608"/>
      <c r="AG127" s="616"/>
      <c r="AH127" s="631"/>
      <c r="AI127" s="630"/>
      <c r="AJ127" s="631"/>
      <c r="AK127" s="638"/>
      <c r="AL127" s="631"/>
      <c r="AM127" s="606"/>
    </row>
    <row r="128" spans="1:39" s="2" customFormat="1" x14ac:dyDescent="0.3">
      <c r="A128" s="87" t="s">
        <v>38</v>
      </c>
      <c r="B128" s="61">
        <f>15500/10</f>
        <v>1550</v>
      </c>
      <c r="C128" s="77">
        <f>2700/1.1</f>
        <v>2454.5454545454545</v>
      </c>
      <c r="D128" s="86">
        <v>10</v>
      </c>
      <c r="E128" s="44">
        <v>5</v>
      </c>
      <c r="F128" s="111">
        <f t="shared" ref="F128:F150" si="98">B128*E128</f>
        <v>7750</v>
      </c>
      <c r="G128" s="42">
        <v>0</v>
      </c>
      <c r="H128" s="84">
        <f t="shared" ref="H128:H150" si="99">B128*G128</f>
        <v>0</v>
      </c>
      <c r="I128" s="74">
        <v>0</v>
      </c>
      <c r="J128" s="84">
        <f t="shared" ref="J128:J150" si="100">B128*I128</f>
        <v>0</v>
      </c>
      <c r="K128" s="74">
        <v>0</v>
      </c>
      <c r="L128" s="37">
        <f t="shared" ref="L128:L150" si="101">B128*K128</f>
        <v>0</v>
      </c>
      <c r="M128" s="74">
        <v>0</v>
      </c>
      <c r="N128" s="37">
        <f t="shared" ref="N128:N150" si="102">B128*M128</f>
        <v>0</v>
      </c>
      <c r="O128" s="74">
        <v>0</v>
      </c>
      <c r="P128" s="71">
        <f t="shared" ref="P128:P150" si="103">B128*O128</f>
        <v>0</v>
      </c>
      <c r="Q128" s="57">
        <f t="shared" ref="Q128:Q150" si="104">G128+I128+K128+M128+O128</f>
        <v>0</v>
      </c>
      <c r="R128" s="83">
        <f t="shared" ref="R128:R150" si="105">Q128*B128</f>
        <v>0</v>
      </c>
      <c r="S128" s="38">
        <v>3</v>
      </c>
      <c r="T128" s="109">
        <f t="shared" ref="T128:T150" si="106">C128*S128</f>
        <v>7363.636363636364</v>
      </c>
      <c r="U128" s="38">
        <v>2</v>
      </c>
      <c r="V128" s="109">
        <f t="shared" ref="V128:V150" si="107">C128*U128</f>
        <v>4909.090909090909</v>
      </c>
      <c r="W128" s="38">
        <v>0</v>
      </c>
      <c r="X128" s="109">
        <f t="shared" ref="X128:X150" si="108">C128*W128</f>
        <v>0</v>
      </c>
      <c r="Y128" s="38">
        <v>0</v>
      </c>
      <c r="Z128" s="109">
        <f t="shared" ref="Z128:Z150" si="109">C128*Y128</f>
        <v>0</v>
      </c>
      <c r="AA128" s="38">
        <v>0</v>
      </c>
      <c r="AB128" s="68">
        <f t="shared" ref="AB128:AB150" si="110">C128*AA128</f>
        <v>0</v>
      </c>
      <c r="AC128" s="67">
        <f t="shared" ref="AC128:AC150" si="111">S128+U128+W128+Y128+AA128</f>
        <v>5</v>
      </c>
      <c r="AD128" s="66">
        <f t="shared" ref="AD128:AD150" si="112">AC128*C128</f>
        <v>12272.727272727272</v>
      </c>
      <c r="AE128" s="57">
        <v>0</v>
      </c>
      <c r="AF128" s="57">
        <f t="shared" ref="AF128:AF150" si="113">((C128-B128)*AC128)-AE128</f>
        <v>4522.7272727272721</v>
      </c>
      <c r="AG128" s="52">
        <v>0</v>
      </c>
      <c r="AH128" s="63">
        <f t="shared" ref="AH128:AH150" si="114">B128*AG128</f>
        <v>0</v>
      </c>
      <c r="AI128" s="65">
        <f t="shared" ref="AI128:AI150" si="115">E128+Q128-AC128-AG128</f>
        <v>0</v>
      </c>
      <c r="AJ128" s="81">
        <f t="shared" ref="AJ128:AJ150" si="116">B128*AI128</f>
        <v>0</v>
      </c>
      <c r="AK128" s="42">
        <v>0</v>
      </c>
      <c r="AL128" s="63">
        <f t="shared" ref="AL128:AL150" si="117">AK128*B128</f>
        <v>0</v>
      </c>
      <c r="AM128" s="75"/>
    </row>
    <row r="129" spans="1:39" s="2" customFormat="1" x14ac:dyDescent="0.3">
      <c r="A129" s="56" t="s">
        <v>39</v>
      </c>
      <c r="B129" s="74">
        <f>15500/10</f>
        <v>1550</v>
      </c>
      <c r="C129" s="77">
        <f>2700/1.1</f>
        <v>2454.5454545454545</v>
      </c>
      <c r="D129" s="73">
        <v>10</v>
      </c>
      <c r="E129" s="44">
        <v>0</v>
      </c>
      <c r="F129" s="110">
        <f t="shared" si="98"/>
        <v>0</v>
      </c>
      <c r="G129" s="42">
        <v>0</v>
      </c>
      <c r="H129" s="37">
        <f t="shared" si="99"/>
        <v>0</v>
      </c>
      <c r="I129" s="74">
        <v>0</v>
      </c>
      <c r="J129" s="37">
        <f t="shared" si="100"/>
        <v>0</v>
      </c>
      <c r="K129" s="74">
        <v>0</v>
      </c>
      <c r="L129" s="37">
        <f t="shared" si="101"/>
        <v>0</v>
      </c>
      <c r="M129" s="74">
        <v>0</v>
      </c>
      <c r="N129" s="37">
        <f t="shared" si="102"/>
        <v>0</v>
      </c>
      <c r="O129" s="74">
        <v>0</v>
      </c>
      <c r="P129" s="71">
        <f t="shared" si="103"/>
        <v>0</v>
      </c>
      <c r="Q129" s="57">
        <f t="shared" si="104"/>
        <v>0</v>
      </c>
      <c r="R129" s="70">
        <f t="shared" si="105"/>
        <v>0</v>
      </c>
      <c r="S129" s="38">
        <v>0</v>
      </c>
      <c r="T129" s="109">
        <f t="shared" si="106"/>
        <v>0</v>
      </c>
      <c r="U129" s="38">
        <v>0</v>
      </c>
      <c r="V129" s="109">
        <f t="shared" si="107"/>
        <v>0</v>
      </c>
      <c r="W129" s="38">
        <v>0</v>
      </c>
      <c r="X129" s="109">
        <f t="shared" si="108"/>
        <v>0</v>
      </c>
      <c r="Y129" s="38">
        <v>0</v>
      </c>
      <c r="Z129" s="109">
        <f t="shared" si="109"/>
        <v>0</v>
      </c>
      <c r="AA129" s="38">
        <v>0</v>
      </c>
      <c r="AB129" s="68">
        <f t="shared" si="110"/>
        <v>0</v>
      </c>
      <c r="AC129" s="67">
        <f t="shared" si="111"/>
        <v>0</v>
      </c>
      <c r="AD129" s="66">
        <f t="shared" si="112"/>
        <v>0</v>
      </c>
      <c r="AE129" s="57">
        <v>0</v>
      </c>
      <c r="AF129" s="57">
        <f t="shared" si="113"/>
        <v>0</v>
      </c>
      <c r="AG129" s="52">
        <v>0</v>
      </c>
      <c r="AH129" s="63">
        <f t="shared" si="114"/>
        <v>0</v>
      </c>
      <c r="AI129" s="65">
        <f t="shared" si="115"/>
        <v>0</v>
      </c>
      <c r="AJ129" s="64">
        <f t="shared" si="116"/>
        <v>0</v>
      </c>
      <c r="AK129" s="42">
        <v>0</v>
      </c>
      <c r="AL129" s="63">
        <f t="shared" si="117"/>
        <v>0</v>
      </c>
      <c r="AM129" s="75"/>
    </row>
    <row r="130" spans="1:39" s="2" customFormat="1" x14ac:dyDescent="0.3">
      <c r="A130" s="56" t="s">
        <v>143</v>
      </c>
      <c r="B130" s="74">
        <f>18000/10</f>
        <v>1800</v>
      </c>
      <c r="C130" s="77">
        <f>2800/1.1</f>
        <v>2545.454545454545</v>
      </c>
      <c r="D130" s="73">
        <v>10</v>
      </c>
      <c r="E130" s="44">
        <v>8</v>
      </c>
      <c r="F130" s="110">
        <f t="shared" si="98"/>
        <v>14400</v>
      </c>
      <c r="G130" s="42">
        <v>0</v>
      </c>
      <c r="H130" s="69">
        <f t="shared" si="99"/>
        <v>0</v>
      </c>
      <c r="I130" s="74">
        <v>0</v>
      </c>
      <c r="J130" s="37">
        <f t="shared" si="100"/>
        <v>0</v>
      </c>
      <c r="K130" s="74">
        <v>0</v>
      </c>
      <c r="L130" s="37">
        <f t="shared" si="101"/>
        <v>0</v>
      </c>
      <c r="M130" s="74">
        <v>0</v>
      </c>
      <c r="N130" s="37">
        <f t="shared" si="102"/>
        <v>0</v>
      </c>
      <c r="O130" s="74">
        <v>0</v>
      </c>
      <c r="P130" s="71">
        <f t="shared" si="103"/>
        <v>0</v>
      </c>
      <c r="Q130" s="57">
        <f t="shared" si="104"/>
        <v>0</v>
      </c>
      <c r="R130" s="70">
        <f t="shared" si="105"/>
        <v>0</v>
      </c>
      <c r="S130" s="38">
        <v>6</v>
      </c>
      <c r="T130" s="109">
        <f t="shared" si="106"/>
        <v>15272.72727272727</v>
      </c>
      <c r="U130" s="38">
        <v>2</v>
      </c>
      <c r="V130" s="109">
        <f t="shared" si="107"/>
        <v>5090.9090909090901</v>
      </c>
      <c r="W130" s="38">
        <v>0</v>
      </c>
      <c r="X130" s="109">
        <f t="shared" si="108"/>
        <v>0</v>
      </c>
      <c r="Y130" s="38">
        <v>0</v>
      </c>
      <c r="Z130" s="109">
        <f t="shared" si="109"/>
        <v>0</v>
      </c>
      <c r="AA130" s="38">
        <v>0</v>
      </c>
      <c r="AB130" s="68">
        <f t="shared" si="110"/>
        <v>0</v>
      </c>
      <c r="AC130" s="67">
        <f t="shared" si="111"/>
        <v>8</v>
      </c>
      <c r="AD130" s="66">
        <f t="shared" si="112"/>
        <v>20363.63636363636</v>
      </c>
      <c r="AE130" s="57">
        <v>0</v>
      </c>
      <c r="AF130" s="57">
        <f t="shared" si="113"/>
        <v>5963.6363636363603</v>
      </c>
      <c r="AG130" s="52">
        <v>0</v>
      </c>
      <c r="AH130" s="63">
        <f t="shared" si="114"/>
        <v>0</v>
      </c>
      <c r="AI130" s="65">
        <f t="shared" si="115"/>
        <v>0</v>
      </c>
      <c r="AJ130" s="64">
        <f t="shared" si="116"/>
        <v>0</v>
      </c>
      <c r="AK130" s="42">
        <v>0</v>
      </c>
      <c r="AL130" s="63">
        <f t="shared" si="117"/>
        <v>0</v>
      </c>
      <c r="AM130" s="75"/>
    </row>
    <row r="131" spans="1:39" s="2" customFormat="1" x14ac:dyDescent="0.3">
      <c r="A131" s="79" t="s">
        <v>41</v>
      </c>
      <c r="B131" s="47">
        <f>15500/10</f>
        <v>1550</v>
      </c>
      <c r="C131" s="77">
        <f>2700/1.1</f>
        <v>2454.5454545454545</v>
      </c>
      <c r="D131" s="54">
        <v>10</v>
      </c>
      <c r="E131" s="44">
        <v>0</v>
      </c>
      <c r="F131" s="110">
        <f t="shared" si="98"/>
        <v>0</v>
      </c>
      <c r="G131" s="42">
        <v>0</v>
      </c>
      <c r="H131" s="69">
        <f t="shared" si="99"/>
        <v>0</v>
      </c>
      <c r="I131" s="74">
        <v>0</v>
      </c>
      <c r="J131" s="37">
        <f t="shared" si="100"/>
        <v>0</v>
      </c>
      <c r="K131" s="74">
        <v>0</v>
      </c>
      <c r="L131" s="37">
        <f t="shared" si="101"/>
        <v>0</v>
      </c>
      <c r="M131" s="74">
        <v>0</v>
      </c>
      <c r="N131" s="37">
        <f t="shared" si="102"/>
        <v>0</v>
      </c>
      <c r="O131" s="74">
        <v>0</v>
      </c>
      <c r="P131" s="71">
        <f t="shared" si="103"/>
        <v>0</v>
      </c>
      <c r="Q131" s="57">
        <f t="shared" si="104"/>
        <v>0</v>
      </c>
      <c r="R131" s="70">
        <f t="shared" si="105"/>
        <v>0</v>
      </c>
      <c r="S131" s="38">
        <v>0</v>
      </c>
      <c r="T131" s="109">
        <f t="shared" si="106"/>
        <v>0</v>
      </c>
      <c r="U131" s="38">
        <v>0</v>
      </c>
      <c r="V131" s="109">
        <f t="shared" si="107"/>
        <v>0</v>
      </c>
      <c r="W131" s="38">
        <v>0</v>
      </c>
      <c r="X131" s="109">
        <f t="shared" si="108"/>
        <v>0</v>
      </c>
      <c r="Y131" s="38">
        <v>0</v>
      </c>
      <c r="Z131" s="109">
        <f t="shared" si="109"/>
        <v>0</v>
      </c>
      <c r="AA131" s="38">
        <v>0</v>
      </c>
      <c r="AB131" s="68">
        <f t="shared" si="110"/>
        <v>0</v>
      </c>
      <c r="AC131" s="67">
        <f t="shared" si="111"/>
        <v>0</v>
      </c>
      <c r="AD131" s="66">
        <f t="shared" si="112"/>
        <v>0</v>
      </c>
      <c r="AE131" s="57">
        <v>0</v>
      </c>
      <c r="AF131" s="57">
        <f t="shared" si="113"/>
        <v>0</v>
      </c>
      <c r="AG131" s="52">
        <v>0</v>
      </c>
      <c r="AH131" s="63">
        <f t="shared" si="114"/>
        <v>0</v>
      </c>
      <c r="AI131" s="65">
        <f t="shared" si="115"/>
        <v>0</v>
      </c>
      <c r="AJ131" s="64">
        <f t="shared" si="116"/>
        <v>0</v>
      </c>
      <c r="AK131" s="42">
        <v>0</v>
      </c>
      <c r="AL131" s="63">
        <f t="shared" si="117"/>
        <v>0</v>
      </c>
      <c r="AM131" s="75"/>
    </row>
    <row r="132" spans="1:39" s="2" customFormat="1" x14ac:dyDescent="0.3">
      <c r="A132" s="79" t="s">
        <v>42</v>
      </c>
      <c r="B132" s="47">
        <f>15500/10</f>
        <v>1550</v>
      </c>
      <c r="C132" s="77">
        <f>2700/1.1</f>
        <v>2454.5454545454545</v>
      </c>
      <c r="D132" s="54">
        <v>10</v>
      </c>
      <c r="E132" s="44">
        <v>0</v>
      </c>
      <c r="F132" s="110">
        <f t="shared" si="98"/>
        <v>0</v>
      </c>
      <c r="G132" s="42">
        <v>0</v>
      </c>
      <c r="H132" s="69">
        <f t="shared" si="99"/>
        <v>0</v>
      </c>
      <c r="I132" s="74">
        <v>0</v>
      </c>
      <c r="J132" s="37">
        <f t="shared" si="100"/>
        <v>0</v>
      </c>
      <c r="K132" s="74">
        <v>0</v>
      </c>
      <c r="L132" s="37">
        <f t="shared" si="101"/>
        <v>0</v>
      </c>
      <c r="M132" s="74">
        <v>0</v>
      </c>
      <c r="N132" s="37">
        <f t="shared" si="102"/>
        <v>0</v>
      </c>
      <c r="O132" s="74">
        <v>0</v>
      </c>
      <c r="P132" s="71">
        <f t="shared" si="103"/>
        <v>0</v>
      </c>
      <c r="Q132" s="57">
        <f t="shared" si="104"/>
        <v>0</v>
      </c>
      <c r="R132" s="70">
        <f t="shared" si="105"/>
        <v>0</v>
      </c>
      <c r="S132" s="38">
        <v>0</v>
      </c>
      <c r="T132" s="109">
        <f t="shared" si="106"/>
        <v>0</v>
      </c>
      <c r="U132" s="38">
        <v>0</v>
      </c>
      <c r="V132" s="109">
        <f t="shared" si="107"/>
        <v>0</v>
      </c>
      <c r="W132" s="38">
        <v>0</v>
      </c>
      <c r="X132" s="109">
        <f t="shared" si="108"/>
        <v>0</v>
      </c>
      <c r="Y132" s="38">
        <v>0</v>
      </c>
      <c r="Z132" s="109">
        <f t="shared" si="109"/>
        <v>0</v>
      </c>
      <c r="AA132" s="38">
        <v>0</v>
      </c>
      <c r="AB132" s="68">
        <f t="shared" si="110"/>
        <v>0</v>
      </c>
      <c r="AC132" s="67">
        <f t="shared" si="111"/>
        <v>0</v>
      </c>
      <c r="AD132" s="66">
        <f t="shared" si="112"/>
        <v>0</v>
      </c>
      <c r="AE132" s="57">
        <v>0</v>
      </c>
      <c r="AF132" s="57">
        <f t="shared" si="113"/>
        <v>0</v>
      </c>
      <c r="AG132" s="52">
        <v>0</v>
      </c>
      <c r="AH132" s="63">
        <f t="shared" si="114"/>
        <v>0</v>
      </c>
      <c r="AI132" s="65">
        <f t="shared" si="115"/>
        <v>0</v>
      </c>
      <c r="AJ132" s="64">
        <f t="shared" si="116"/>
        <v>0</v>
      </c>
      <c r="AK132" s="42">
        <v>0</v>
      </c>
      <c r="AL132" s="63">
        <f t="shared" si="117"/>
        <v>0</v>
      </c>
      <c r="AM132" s="75"/>
    </row>
    <row r="133" spans="1:39" s="2" customFormat="1" x14ac:dyDescent="0.3">
      <c r="A133" s="78" t="s">
        <v>118</v>
      </c>
      <c r="B133" s="47">
        <f>15500/10</f>
        <v>1550</v>
      </c>
      <c r="C133" s="77">
        <f>2700/1.1</f>
        <v>2454.5454545454545</v>
      </c>
      <c r="D133" s="54">
        <v>10</v>
      </c>
      <c r="E133" s="44">
        <v>12</v>
      </c>
      <c r="F133" s="110">
        <f t="shared" si="98"/>
        <v>18600</v>
      </c>
      <c r="G133" s="42">
        <v>0</v>
      </c>
      <c r="H133" s="69">
        <f t="shared" si="99"/>
        <v>0</v>
      </c>
      <c r="I133" s="74">
        <v>0</v>
      </c>
      <c r="J133" s="37">
        <f t="shared" si="100"/>
        <v>0</v>
      </c>
      <c r="K133" s="74">
        <v>0</v>
      </c>
      <c r="L133" s="37">
        <f t="shared" si="101"/>
        <v>0</v>
      </c>
      <c r="M133" s="74">
        <v>0</v>
      </c>
      <c r="N133" s="37">
        <f t="shared" si="102"/>
        <v>0</v>
      </c>
      <c r="O133" s="74">
        <v>0</v>
      </c>
      <c r="P133" s="71">
        <f t="shared" si="103"/>
        <v>0</v>
      </c>
      <c r="Q133" s="57">
        <f t="shared" si="104"/>
        <v>0</v>
      </c>
      <c r="R133" s="70">
        <f t="shared" si="105"/>
        <v>0</v>
      </c>
      <c r="S133" s="38">
        <v>1</v>
      </c>
      <c r="T133" s="109">
        <f t="shared" si="106"/>
        <v>2454.5454545454545</v>
      </c>
      <c r="U133" s="38">
        <v>4</v>
      </c>
      <c r="V133" s="109">
        <f t="shared" si="107"/>
        <v>9818.181818181818</v>
      </c>
      <c r="W133" s="38">
        <v>7</v>
      </c>
      <c r="X133" s="109">
        <f t="shared" si="108"/>
        <v>17181.81818181818</v>
      </c>
      <c r="Y133" s="38">
        <v>0</v>
      </c>
      <c r="Z133" s="109">
        <f t="shared" si="109"/>
        <v>0</v>
      </c>
      <c r="AA133" s="38">
        <v>0</v>
      </c>
      <c r="AB133" s="68">
        <f t="shared" si="110"/>
        <v>0</v>
      </c>
      <c r="AC133" s="67">
        <f t="shared" si="111"/>
        <v>12</v>
      </c>
      <c r="AD133" s="66">
        <f t="shared" si="112"/>
        <v>29454.545454545456</v>
      </c>
      <c r="AE133" s="57">
        <v>2700</v>
      </c>
      <c r="AF133" s="57">
        <f t="shared" si="113"/>
        <v>8154.545454545454</v>
      </c>
      <c r="AG133" s="52">
        <v>0</v>
      </c>
      <c r="AH133" s="63">
        <f t="shared" si="114"/>
        <v>0</v>
      </c>
      <c r="AI133" s="65">
        <f t="shared" si="115"/>
        <v>0</v>
      </c>
      <c r="AJ133" s="64">
        <f t="shared" si="116"/>
        <v>0</v>
      </c>
      <c r="AK133" s="42">
        <v>0</v>
      </c>
      <c r="AL133" s="63">
        <f t="shared" si="117"/>
        <v>0</v>
      </c>
      <c r="AM133" s="75"/>
    </row>
    <row r="134" spans="1:39" s="2" customFormat="1" x14ac:dyDescent="0.3">
      <c r="A134" s="79" t="s">
        <v>89</v>
      </c>
      <c r="B134" s="47">
        <f>18000/10</f>
        <v>1800</v>
      </c>
      <c r="C134" s="77">
        <f>2800/1.1</f>
        <v>2545.454545454545</v>
      </c>
      <c r="D134" s="54">
        <v>10</v>
      </c>
      <c r="E134" s="44">
        <v>10</v>
      </c>
      <c r="F134" s="76">
        <f t="shared" si="98"/>
        <v>18000</v>
      </c>
      <c r="G134" s="42">
        <v>0</v>
      </c>
      <c r="H134" s="69">
        <f t="shared" si="99"/>
        <v>0</v>
      </c>
      <c r="I134" s="74">
        <v>0</v>
      </c>
      <c r="J134" s="37">
        <f t="shared" si="100"/>
        <v>0</v>
      </c>
      <c r="K134" s="74">
        <v>0</v>
      </c>
      <c r="L134" s="37">
        <f t="shared" si="101"/>
        <v>0</v>
      </c>
      <c r="M134" s="74">
        <v>0</v>
      </c>
      <c r="N134" s="37">
        <f t="shared" si="102"/>
        <v>0</v>
      </c>
      <c r="O134" s="74">
        <v>0</v>
      </c>
      <c r="P134" s="71">
        <f t="shared" si="103"/>
        <v>0</v>
      </c>
      <c r="Q134" s="57">
        <f t="shared" si="104"/>
        <v>0</v>
      </c>
      <c r="R134" s="39">
        <f t="shared" si="105"/>
        <v>0</v>
      </c>
      <c r="S134" s="38">
        <v>1</v>
      </c>
      <c r="T134" s="37">
        <f t="shared" si="106"/>
        <v>2545.454545454545</v>
      </c>
      <c r="U134" s="38">
        <v>8</v>
      </c>
      <c r="V134" s="69">
        <f t="shared" si="107"/>
        <v>20363.63636363636</v>
      </c>
      <c r="W134" s="38">
        <v>1</v>
      </c>
      <c r="X134" s="69">
        <f t="shared" si="108"/>
        <v>2545.454545454545</v>
      </c>
      <c r="Y134" s="38">
        <v>0</v>
      </c>
      <c r="Z134" s="69">
        <f t="shared" si="109"/>
        <v>0</v>
      </c>
      <c r="AA134" s="38">
        <v>0</v>
      </c>
      <c r="AB134" s="68">
        <f t="shared" si="110"/>
        <v>0</v>
      </c>
      <c r="AC134" s="67">
        <f t="shared" si="111"/>
        <v>10</v>
      </c>
      <c r="AD134" s="66">
        <f t="shared" si="112"/>
        <v>25454.545454545449</v>
      </c>
      <c r="AE134" s="57">
        <v>0</v>
      </c>
      <c r="AF134" s="57">
        <f t="shared" si="113"/>
        <v>7454.5454545454504</v>
      </c>
      <c r="AG134" s="52">
        <v>0</v>
      </c>
      <c r="AH134" s="63">
        <f t="shared" si="114"/>
        <v>0</v>
      </c>
      <c r="AI134" s="65">
        <f t="shared" si="115"/>
        <v>0</v>
      </c>
      <c r="AJ134" s="64">
        <f t="shared" si="116"/>
        <v>0</v>
      </c>
      <c r="AK134" s="42">
        <v>0</v>
      </c>
      <c r="AL134" s="63">
        <f t="shared" si="117"/>
        <v>0</v>
      </c>
      <c r="AM134" s="75"/>
    </row>
    <row r="135" spans="1:39" s="2" customFormat="1" x14ac:dyDescent="0.3">
      <c r="A135" s="78" t="s">
        <v>69</v>
      </c>
      <c r="B135" s="47">
        <f>17000/10</f>
        <v>1700</v>
      </c>
      <c r="C135" s="77">
        <f>2700/1.1</f>
        <v>2454.5454545454545</v>
      </c>
      <c r="D135" s="54">
        <v>10</v>
      </c>
      <c r="E135" s="44">
        <v>30</v>
      </c>
      <c r="F135" s="76">
        <f t="shared" si="98"/>
        <v>51000</v>
      </c>
      <c r="G135" s="42">
        <v>0</v>
      </c>
      <c r="H135" s="69">
        <f t="shared" si="99"/>
        <v>0</v>
      </c>
      <c r="I135" s="74">
        <v>0</v>
      </c>
      <c r="J135" s="37">
        <f t="shared" si="100"/>
        <v>0</v>
      </c>
      <c r="K135" s="74">
        <v>0</v>
      </c>
      <c r="L135" s="37">
        <f t="shared" si="101"/>
        <v>0</v>
      </c>
      <c r="M135" s="74">
        <v>0</v>
      </c>
      <c r="N135" s="37">
        <f t="shared" si="102"/>
        <v>0</v>
      </c>
      <c r="O135" s="74">
        <v>0</v>
      </c>
      <c r="P135" s="71">
        <f t="shared" si="103"/>
        <v>0</v>
      </c>
      <c r="Q135" s="57">
        <f t="shared" si="104"/>
        <v>0</v>
      </c>
      <c r="R135" s="39">
        <f t="shared" si="105"/>
        <v>0</v>
      </c>
      <c r="S135" s="38">
        <v>0</v>
      </c>
      <c r="T135" s="37">
        <f t="shared" si="106"/>
        <v>0</v>
      </c>
      <c r="U135" s="38">
        <v>7</v>
      </c>
      <c r="V135" s="69">
        <f t="shared" si="107"/>
        <v>17181.81818181818</v>
      </c>
      <c r="W135" s="38">
        <v>9</v>
      </c>
      <c r="X135" s="69">
        <f t="shared" si="108"/>
        <v>22090.909090909092</v>
      </c>
      <c r="Y135" s="38">
        <v>13</v>
      </c>
      <c r="Z135" s="69">
        <f t="shared" si="109"/>
        <v>31909.090909090908</v>
      </c>
      <c r="AA135" s="38">
        <v>1</v>
      </c>
      <c r="AB135" s="68">
        <f t="shared" si="110"/>
        <v>2454.5454545454545</v>
      </c>
      <c r="AC135" s="67">
        <f t="shared" si="111"/>
        <v>30</v>
      </c>
      <c r="AD135" s="66">
        <f t="shared" si="112"/>
        <v>73636.363636363632</v>
      </c>
      <c r="AE135" s="57">
        <v>0</v>
      </c>
      <c r="AF135" s="57">
        <f t="shared" si="113"/>
        <v>22636.363636363636</v>
      </c>
      <c r="AG135" s="52">
        <v>0</v>
      </c>
      <c r="AH135" s="63">
        <f t="shared" si="114"/>
        <v>0</v>
      </c>
      <c r="AI135" s="65">
        <f t="shared" si="115"/>
        <v>0</v>
      </c>
      <c r="AJ135" s="64">
        <f t="shared" si="116"/>
        <v>0</v>
      </c>
      <c r="AK135" s="42">
        <v>0</v>
      </c>
      <c r="AL135" s="63">
        <f t="shared" si="117"/>
        <v>0</v>
      </c>
      <c r="AM135" s="75"/>
    </row>
    <row r="136" spans="1:39" s="2" customFormat="1" x14ac:dyDescent="0.3">
      <c r="A136" s="79" t="s">
        <v>87</v>
      </c>
      <c r="B136" s="74">
        <f>13800/12</f>
        <v>1150</v>
      </c>
      <c r="C136" s="38">
        <f>1800/1.1</f>
        <v>1636.3636363636363</v>
      </c>
      <c r="D136" s="73">
        <v>12</v>
      </c>
      <c r="E136" s="44">
        <v>28</v>
      </c>
      <c r="F136" s="110">
        <f t="shared" si="98"/>
        <v>32200</v>
      </c>
      <c r="G136" s="42">
        <v>0</v>
      </c>
      <c r="H136" s="69">
        <f t="shared" si="99"/>
        <v>0</v>
      </c>
      <c r="I136" s="74">
        <v>0</v>
      </c>
      <c r="J136" s="37">
        <f t="shared" si="100"/>
        <v>0</v>
      </c>
      <c r="K136" s="74">
        <v>0</v>
      </c>
      <c r="L136" s="37">
        <f t="shared" si="101"/>
        <v>0</v>
      </c>
      <c r="M136" s="74">
        <v>0</v>
      </c>
      <c r="N136" s="37">
        <f t="shared" si="102"/>
        <v>0</v>
      </c>
      <c r="O136" s="74">
        <v>0</v>
      </c>
      <c r="P136" s="71">
        <f t="shared" si="103"/>
        <v>0</v>
      </c>
      <c r="Q136" s="57">
        <f t="shared" si="104"/>
        <v>0</v>
      </c>
      <c r="R136" s="70">
        <f t="shared" si="105"/>
        <v>0</v>
      </c>
      <c r="S136" s="38">
        <v>0</v>
      </c>
      <c r="T136" s="37">
        <f t="shared" si="106"/>
        <v>0</v>
      </c>
      <c r="U136" s="38">
        <v>5</v>
      </c>
      <c r="V136" s="109">
        <f t="shared" si="107"/>
        <v>8181.8181818181811</v>
      </c>
      <c r="W136" s="38">
        <v>1</v>
      </c>
      <c r="X136" s="109">
        <f t="shared" si="108"/>
        <v>1636.3636363636363</v>
      </c>
      <c r="Y136" s="38">
        <v>0</v>
      </c>
      <c r="Z136" s="109">
        <f t="shared" si="109"/>
        <v>0</v>
      </c>
      <c r="AA136" s="38">
        <v>2</v>
      </c>
      <c r="AB136" s="68">
        <f t="shared" si="110"/>
        <v>3272.7272727272725</v>
      </c>
      <c r="AC136" s="67">
        <f t="shared" si="111"/>
        <v>8</v>
      </c>
      <c r="AD136" s="66">
        <f t="shared" si="112"/>
        <v>13090.90909090909</v>
      </c>
      <c r="AE136" s="57">
        <v>0</v>
      </c>
      <c r="AF136" s="57">
        <f t="shared" si="113"/>
        <v>3890.9090909090901</v>
      </c>
      <c r="AG136" s="52">
        <v>0</v>
      </c>
      <c r="AH136" s="63">
        <f t="shared" si="114"/>
        <v>0</v>
      </c>
      <c r="AI136" s="65">
        <f t="shared" si="115"/>
        <v>20</v>
      </c>
      <c r="AJ136" s="64">
        <f t="shared" si="116"/>
        <v>23000</v>
      </c>
      <c r="AK136" s="42">
        <v>0</v>
      </c>
      <c r="AL136" s="63">
        <f t="shared" si="117"/>
        <v>0</v>
      </c>
      <c r="AM136" s="75"/>
    </row>
    <row r="137" spans="1:39" s="2" customFormat="1" x14ac:dyDescent="0.3">
      <c r="A137" s="79" t="s">
        <v>117</v>
      </c>
      <c r="B137" s="74">
        <f>13800/12</f>
        <v>1150</v>
      </c>
      <c r="C137" s="38">
        <v>1636</v>
      </c>
      <c r="D137" s="73">
        <v>12</v>
      </c>
      <c r="E137" s="44">
        <v>0</v>
      </c>
      <c r="F137" s="110">
        <f t="shared" si="98"/>
        <v>0</v>
      </c>
      <c r="G137" s="42">
        <v>0</v>
      </c>
      <c r="H137" s="69">
        <f t="shared" si="99"/>
        <v>0</v>
      </c>
      <c r="I137" s="74">
        <v>0</v>
      </c>
      <c r="J137" s="37">
        <f t="shared" si="100"/>
        <v>0</v>
      </c>
      <c r="K137" s="74">
        <v>0</v>
      </c>
      <c r="L137" s="37">
        <f t="shared" si="101"/>
        <v>0</v>
      </c>
      <c r="M137" s="74">
        <v>0</v>
      </c>
      <c r="N137" s="37">
        <f t="shared" si="102"/>
        <v>0</v>
      </c>
      <c r="O137" s="74">
        <v>0</v>
      </c>
      <c r="P137" s="71">
        <f t="shared" si="103"/>
        <v>0</v>
      </c>
      <c r="Q137" s="57">
        <f t="shared" si="104"/>
        <v>0</v>
      </c>
      <c r="R137" s="70">
        <f t="shared" si="105"/>
        <v>0</v>
      </c>
      <c r="S137" s="38">
        <v>0</v>
      </c>
      <c r="T137" s="109">
        <f t="shared" si="106"/>
        <v>0</v>
      </c>
      <c r="U137" s="38">
        <v>0</v>
      </c>
      <c r="V137" s="109">
        <f t="shared" si="107"/>
        <v>0</v>
      </c>
      <c r="W137" s="38">
        <v>0</v>
      </c>
      <c r="X137" s="109">
        <f t="shared" si="108"/>
        <v>0</v>
      </c>
      <c r="Y137" s="38">
        <v>0</v>
      </c>
      <c r="Z137" s="109">
        <f t="shared" si="109"/>
        <v>0</v>
      </c>
      <c r="AA137" s="38">
        <v>0</v>
      </c>
      <c r="AB137" s="68">
        <f t="shared" si="110"/>
        <v>0</v>
      </c>
      <c r="AC137" s="67">
        <f t="shared" si="111"/>
        <v>0</v>
      </c>
      <c r="AD137" s="66">
        <f t="shared" si="112"/>
        <v>0</v>
      </c>
      <c r="AE137" s="57">
        <v>0</v>
      </c>
      <c r="AF137" s="57">
        <f t="shared" si="113"/>
        <v>0</v>
      </c>
      <c r="AG137" s="52">
        <v>0</v>
      </c>
      <c r="AH137" s="63">
        <f t="shared" si="114"/>
        <v>0</v>
      </c>
      <c r="AI137" s="65">
        <f t="shared" si="115"/>
        <v>0</v>
      </c>
      <c r="AJ137" s="64">
        <f t="shared" si="116"/>
        <v>0</v>
      </c>
      <c r="AK137" s="42">
        <v>0</v>
      </c>
      <c r="AL137" s="63">
        <f t="shared" si="117"/>
        <v>0</v>
      </c>
      <c r="AM137" s="75"/>
    </row>
    <row r="138" spans="1:39" s="2" customFormat="1" x14ac:dyDescent="0.3">
      <c r="A138" s="79" t="s">
        <v>8</v>
      </c>
      <c r="B138" s="47">
        <f>28800/16</f>
        <v>1800</v>
      </c>
      <c r="C138" s="46">
        <f>2800/1.1</f>
        <v>2545.454545454545</v>
      </c>
      <c r="D138" s="54">
        <v>16</v>
      </c>
      <c r="E138" s="44">
        <v>0</v>
      </c>
      <c r="F138" s="43">
        <f t="shared" si="98"/>
        <v>0</v>
      </c>
      <c r="G138" s="42">
        <v>0</v>
      </c>
      <c r="H138" s="37">
        <f t="shared" si="99"/>
        <v>0</v>
      </c>
      <c r="I138" s="74">
        <v>0</v>
      </c>
      <c r="J138" s="37">
        <f t="shared" si="100"/>
        <v>0</v>
      </c>
      <c r="K138" s="74">
        <v>0</v>
      </c>
      <c r="L138" s="37">
        <f t="shared" si="101"/>
        <v>0</v>
      </c>
      <c r="M138" s="74">
        <v>0</v>
      </c>
      <c r="N138" s="37">
        <f t="shared" si="102"/>
        <v>0</v>
      </c>
      <c r="O138" s="74">
        <v>0</v>
      </c>
      <c r="P138" s="37">
        <f t="shared" si="103"/>
        <v>0</v>
      </c>
      <c r="Q138" s="36">
        <f t="shared" si="104"/>
        <v>0</v>
      </c>
      <c r="R138" s="39">
        <f t="shared" si="105"/>
        <v>0</v>
      </c>
      <c r="S138" s="38">
        <v>0</v>
      </c>
      <c r="T138" s="37">
        <f t="shared" si="106"/>
        <v>0</v>
      </c>
      <c r="U138" s="38">
        <v>0</v>
      </c>
      <c r="V138" s="37">
        <f t="shared" si="107"/>
        <v>0</v>
      </c>
      <c r="W138" s="38">
        <v>0</v>
      </c>
      <c r="X138" s="37">
        <f t="shared" si="108"/>
        <v>0</v>
      </c>
      <c r="Y138" s="38">
        <v>0</v>
      </c>
      <c r="Z138" s="37">
        <f t="shared" si="109"/>
        <v>0</v>
      </c>
      <c r="AA138" s="38">
        <v>0</v>
      </c>
      <c r="AB138" s="37">
        <f t="shared" si="110"/>
        <v>0</v>
      </c>
      <c r="AC138" s="36">
        <f t="shared" si="111"/>
        <v>0</v>
      </c>
      <c r="AD138" s="36">
        <f t="shared" si="112"/>
        <v>0</v>
      </c>
      <c r="AE138" s="36">
        <v>0</v>
      </c>
      <c r="AF138" s="131">
        <f t="shared" si="113"/>
        <v>0</v>
      </c>
      <c r="AG138" s="52">
        <v>0</v>
      </c>
      <c r="AH138" s="107">
        <f t="shared" si="114"/>
        <v>0</v>
      </c>
      <c r="AI138" s="32">
        <f t="shared" si="115"/>
        <v>0</v>
      </c>
      <c r="AJ138" s="33">
        <f t="shared" si="116"/>
        <v>0</v>
      </c>
      <c r="AK138" s="42">
        <v>0</v>
      </c>
      <c r="AL138" s="107">
        <f t="shared" si="117"/>
        <v>0</v>
      </c>
      <c r="AM138" s="59"/>
    </row>
    <row r="139" spans="1:39" s="2" customFormat="1" x14ac:dyDescent="0.3">
      <c r="A139" s="58" t="s">
        <v>66</v>
      </c>
      <c r="B139" s="47">
        <f>30400/16</f>
        <v>1900</v>
      </c>
      <c r="C139" s="46">
        <f>2800/1.1</f>
        <v>2545.454545454545</v>
      </c>
      <c r="D139" s="54">
        <v>16</v>
      </c>
      <c r="E139" s="44">
        <v>0</v>
      </c>
      <c r="F139" s="43">
        <f t="shared" si="98"/>
        <v>0</v>
      </c>
      <c r="G139" s="42">
        <v>0</v>
      </c>
      <c r="H139" s="37">
        <f t="shared" si="99"/>
        <v>0</v>
      </c>
      <c r="I139" s="74">
        <v>0</v>
      </c>
      <c r="J139" s="37">
        <f t="shared" si="100"/>
        <v>0</v>
      </c>
      <c r="K139" s="74">
        <v>0</v>
      </c>
      <c r="L139" s="37">
        <f t="shared" si="101"/>
        <v>0</v>
      </c>
      <c r="M139" s="74">
        <v>0</v>
      </c>
      <c r="N139" s="37">
        <f t="shared" si="102"/>
        <v>0</v>
      </c>
      <c r="O139" s="74">
        <v>0</v>
      </c>
      <c r="P139" s="37">
        <f t="shared" si="103"/>
        <v>0</v>
      </c>
      <c r="Q139" s="36">
        <f t="shared" si="104"/>
        <v>0</v>
      </c>
      <c r="R139" s="39">
        <f t="shared" si="105"/>
        <v>0</v>
      </c>
      <c r="S139" s="38">
        <v>0</v>
      </c>
      <c r="T139" s="37">
        <f t="shared" si="106"/>
        <v>0</v>
      </c>
      <c r="U139" s="38">
        <v>0</v>
      </c>
      <c r="V139" s="37">
        <f t="shared" si="107"/>
        <v>0</v>
      </c>
      <c r="W139" s="38">
        <v>0</v>
      </c>
      <c r="X139" s="37">
        <f t="shared" si="108"/>
        <v>0</v>
      </c>
      <c r="Y139" s="38">
        <v>0</v>
      </c>
      <c r="Z139" s="37">
        <f t="shared" si="109"/>
        <v>0</v>
      </c>
      <c r="AA139" s="38">
        <v>0</v>
      </c>
      <c r="AB139" s="37">
        <f t="shared" si="110"/>
        <v>0</v>
      </c>
      <c r="AC139" s="36">
        <f t="shared" si="111"/>
        <v>0</v>
      </c>
      <c r="AD139" s="36">
        <f t="shared" si="112"/>
        <v>0</v>
      </c>
      <c r="AE139" s="36">
        <v>0</v>
      </c>
      <c r="AF139" s="131">
        <f t="shared" si="113"/>
        <v>0</v>
      </c>
      <c r="AG139" s="52">
        <v>0</v>
      </c>
      <c r="AH139" s="107">
        <f t="shared" si="114"/>
        <v>0</v>
      </c>
      <c r="AI139" s="32">
        <f t="shared" si="115"/>
        <v>0</v>
      </c>
      <c r="AJ139" s="33">
        <f t="shared" si="116"/>
        <v>0</v>
      </c>
      <c r="AK139" s="42">
        <v>0</v>
      </c>
      <c r="AL139" s="107">
        <f t="shared" si="117"/>
        <v>0</v>
      </c>
      <c r="AM139" s="59"/>
    </row>
    <row r="140" spans="1:39" s="2" customFormat="1" x14ac:dyDescent="0.3">
      <c r="A140" s="79" t="s">
        <v>9</v>
      </c>
      <c r="B140" s="47">
        <f>3600/6</f>
        <v>600</v>
      </c>
      <c r="C140" s="46">
        <f>2000/1.1</f>
        <v>1818.181818181818</v>
      </c>
      <c r="D140" s="132">
        <v>6</v>
      </c>
      <c r="E140" s="44">
        <v>0</v>
      </c>
      <c r="F140" s="43">
        <f t="shared" si="98"/>
        <v>0</v>
      </c>
      <c r="G140" s="42">
        <v>0</v>
      </c>
      <c r="H140" s="37">
        <f t="shared" si="99"/>
        <v>0</v>
      </c>
      <c r="I140" s="74">
        <v>0</v>
      </c>
      <c r="J140" s="37">
        <f t="shared" si="100"/>
        <v>0</v>
      </c>
      <c r="K140" s="74">
        <v>0</v>
      </c>
      <c r="L140" s="37">
        <f t="shared" si="101"/>
        <v>0</v>
      </c>
      <c r="M140" s="74">
        <v>0</v>
      </c>
      <c r="N140" s="37">
        <f t="shared" si="102"/>
        <v>0</v>
      </c>
      <c r="O140" s="74">
        <v>0</v>
      </c>
      <c r="P140" s="37">
        <f t="shared" si="103"/>
        <v>0</v>
      </c>
      <c r="Q140" s="36">
        <f t="shared" si="104"/>
        <v>0</v>
      </c>
      <c r="R140" s="39">
        <f t="shared" si="105"/>
        <v>0</v>
      </c>
      <c r="S140" s="38">
        <v>0</v>
      </c>
      <c r="T140" s="37">
        <f t="shared" si="106"/>
        <v>0</v>
      </c>
      <c r="U140" s="38">
        <v>0</v>
      </c>
      <c r="V140" s="37">
        <f t="shared" si="107"/>
        <v>0</v>
      </c>
      <c r="W140" s="38">
        <v>0</v>
      </c>
      <c r="X140" s="37">
        <f t="shared" si="108"/>
        <v>0</v>
      </c>
      <c r="Y140" s="38">
        <v>0</v>
      </c>
      <c r="Z140" s="37">
        <f t="shared" si="109"/>
        <v>0</v>
      </c>
      <c r="AA140" s="38">
        <v>0</v>
      </c>
      <c r="AB140" s="37">
        <f t="shared" si="110"/>
        <v>0</v>
      </c>
      <c r="AC140" s="36">
        <f t="shared" si="111"/>
        <v>0</v>
      </c>
      <c r="AD140" s="36">
        <f t="shared" si="112"/>
        <v>0</v>
      </c>
      <c r="AE140" s="36">
        <v>0</v>
      </c>
      <c r="AF140" s="131">
        <f t="shared" si="113"/>
        <v>0</v>
      </c>
      <c r="AG140" s="34">
        <v>0</v>
      </c>
      <c r="AH140" s="107">
        <f t="shared" si="114"/>
        <v>0</v>
      </c>
      <c r="AI140" s="32">
        <f t="shared" si="115"/>
        <v>0</v>
      </c>
      <c r="AJ140" s="33">
        <f t="shared" si="116"/>
        <v>0</v>
      </c>
      <c r="AK140" s="42">
        <v>0</v>
      </c>
      <c r="AL140" s="107">
        <f t="shared" si="117"/>
        <v>0</v>
      </c>
      <c r="AM140" s="59"/>
    </row>
    <row r="141" spans="1:39" s="2" customFormat="1" x14ac:dyDescent="0.3">
      <c r="A141" s="55" t="s">
        <v>116</v>
      </c>
      <c r="B141" s="47">
        <f>3600/6</f>
        <v>600</v>
      </c>
      <c r="C141" s="46">
        <f>2000/1.1</f>
        <v>1818.181818181818</v>
      </c>
      <c r="D141" s="54">
        <v>6</v>
      </c>
      <c r="E141" s="44">
        <v>10</v>
      </c>
      <c r="F141" s="43">
        <f t="shared" si="98"/>
        <v>6000</v>
      </c>
      <c r="G141" s="42">
        <v>0</v>
      </c>
      <c r="H141" s="37">
        <f t="shared" si="99"/>
        <v>0</v>
      </c>
      <c r="I141" s="74">
        <v>0</v>
      </c>
      <c r="J141" s="37">
        <f t="shared" si="100"/>
        <v>0</v>
      </c>
      <c r="K141" s="74">
        <v>0</v>
      </c>
      <c r="L141" s="37">
        <f t="shared" si="101"/>
        <v>0</v>
      </c>
      <c r="M141" s="74">
        <v>0</v>
      </c>
      <c r="N141" s="37">
        <f t="shared" si="102"/>
        <v>0</v>
      </c>
      <c r="O141" s="74">
        <v>0</v>
      </c>
      <c r="P141" s="37">
        <f t="shared" si="103"/>
        <v>0</v>
      </c>
      <c r="Q141" s="36">
        <f t="shared" si="104"/>
        <v>0</v>
      </c>
      <c r="R141" s="39">
        <f t="shared" si="105"/>
        <v>0</v>
      </c>
      <c r="S141" s="38">
        <v>0</v>
      </c>
      <c r="T141" s="37">
        <f t="shared" si="106"/>
        <v>0</v>
      </c>
      <c r="U141" s="38">
        <v>3</v>
      </c>
      <c r="V141" s="37">
        <f t="shared" si="107"/>
        <v>5454.545454545454</v>
      </c>
      <c r="W141" s="38">
        <v>1</v>
      </c>
      <c r="X141" s="37">
        <f t="shared" si="108"/>
        <v>1818.181818181818</v>
      </c>
      <c r="Y141" s="38">
        <v>0</v>
      </c>
      <c r="Z141" s="37">
        <f t="shared" si="109"/>
        <v>0</v>
      </c>
      <c r="AA141" s="38">
        <v>0</v>
      </c>
      <c r="AB141" s="37">
        <f t="shared" si="110"/>
        <v>0</v>
      </c>
      <c r="AC141" s="36">
        <f t="shared" si="111"/>
        <v>4</v>
      </c>
      <c r="AD141" s="36">
        <f t="shared" si="112"/>
        <v>7272.7272727272721</v>
      </c>
      <c r="AE141" s="36">
        <v>0</v>
      </c>
      <c r="AF141" s="131">
        <f t="shared" si="113"/>
        <v>4872.7272727272721</v>
      </c>
      <c r="AG141" s="34">
        <v>0</v>
      </c>
      <c r="AH141" s="107">
        <f t="shared" si="114"/>
        <v>0</v>
      </c>
      <c r="AI141" s="32">
        <f t="shared" si="115"/>
        <v>6</v>
      </c>
      <c r="AJ141" s="33">
        <f t="shared" si="116"/>
        <v>3600</v>
      </c>
      <c r="AK141" s="42">
        <v>0</v>
      </c>
      <c r="AL141" s="107">
        <f t="shared" si="117"/>
        <v>0</v>
      </c>
      <c r="AM141" s="130"/>
    </row>
    <row r="142" spans="1:39" s="2" customFormat="1" x14ac:dyDescent="0.3">
      <c r="A142" s="55" t="s">
        <v>48</v>
      </c>
      <c r="B142" s="47">
        <f>3600/6</f>
        <v>600</v>
      </c>
      <c r="C142" s="46">
        <f>2000/1.1</f>
        <v>1818.181818181818</v>
      </c>
      <c r="D142" s="54">
        <v>6</v>
      </c>
      <c r="E142" s="44">
        <v>0</v>
      </c>
      <c r="F142" s="43">
        <f t="shared" si="98"/>
        <v>0</v>
      </c>
      <c r="G142" s="42">
        <v>0</v>
      </c>
      <c r="H142" s="37">
        <f t="shared" si="99"/>
        <v>0</v>
      </c>
      <c r="I142" s="74">
        <v>0</v>
      </c>
      <c r="J142" s="37">
        <f t="shared" si="100"/>
        <v>0</v>
      </c>
      <c r="K142" s="74">
        <v>0</v>
      </c>
      <c r="L142" s="37">
        <f t="shared" si="101"/>
        <v>0</v>
      </c>
      <c r="M142" s="74">
        <v>0</v>
      </c>
      <c r="N142" s="37">
        <f t="shared" si="102"/>
        <v>0</v>
      </c>
      <c r="O142" s="74">
        <v>0</v>
      </c>
      <c r="P142" s="37">
        <f t="shared" si="103"/>
        <v>0</v>
      </c>
      <c r="Q142" s="36">
        <f t="shared" si="104"/>
        <v>0</v>
      </c>
      <c r="R142" s="39">
        <f t="shared" si="105"/>
        <v>0</v>
      </c>
      <c r="S142" s="38">
        <v>0</v>
      </c>
      <c r="T142" s="37">
        <f t="shared" si="106"/>
        <v>0</v>
      </c>
      <c r="U142" s="38">
        <v>0</v>
      </c>
      <c r="V142" s="37">
        <f t="shared" si="107"/>
        <v>0</v>
      </c>
      <c r="W142" s="38">
        <v>0</v>
      </c>
      <c r="X142" s="37">
        <f t="shared" si="108"/>
        <v>0</v>
      </c>
      <c r="Y142" s="38">
        <v>0</v>
      </c>
      <c r="Z142" s="37">
        <f t="shared" si="109"/>
        <v>0</v>
      </c>
      <c r="AA142" s="38">
        <v>0</v>
      </c>
      <c r="AB142" s="37">
        <f t="shared" si="110"/>
        <v>0</v>
      </c>
      <c r="AC142" s="36">
        <f t="shared" si="111"/>
        <v>0</v>
      </c>
      <c r="AD142" s="36">
        <f t="shared" si="112"/>
        <v>0</v>
      </c>
      <c r="AE142" s="36">
        <v>0</v>
      </c>
      <c r="AF142" s="131">
        <f t="shared" si="113"/>
        <v>0</v>
      </c>
      <c r="AG142" s="34">
        <v>0</v>
      </c>
      <c r="AH142" s="107">
        <f t="shared" si="114"/>
        <v>0</v>
      </c>
      <c r="AI142" s="32">
        <f t="shared" si="115"/>
        <v>0</v>
      </c>
      <c r="AJ142" s="33">
        <f t="shared" si="116"/>
        <v>0</v>
      </c>
      <c r="AK142" s="42">
        <v>0</v>
      </c>
      <c r="AL142" s="107">
        <f t="shared" si="117"/>
        <v>0</v>
      </c>
      <c r="AM142" s="59"/>
    </row>
    <row r="143" spans="1:39" s="2" customFormat="1" x14ac:dyDescent="0.3">
      <c r="A143" s="48" t="s">
        <v>142</v>
      </c>
      <c r="B143" s="47">
        <f>8100/6</f>
        <v>1350</v>
      </c>
      <c r="C143" s="46">
        <f>2800/1.1</f>
        <v>2545.454545454545</v>
      </c>
      <c r="D143" s="50">
        <v>6</v>
      </c>
      <c r="E143" s="44">
        <v>0</v>
      </c>
      <c r="F143" s="43">
        <f t="shared" si="98"/>
        <v>0</v>
      </c>
      <c r="G143" s="42">
        <v>0</v>
      </c>
      <c r="H143" s="37">
        <f t="shared" si="99"/>
        <v>0</v>
      </c>
      <c r="I143" s="74">
        <v>0</v>
      </c>
      <c r="J143" s="37">
        <f t="shared" si="100"/>
        <v>0</v>
      </c>
      <c r="K143" s="74">
        <v>0</v>
      </c>
      <c r="L143" s="37">
        <f t="shared" si="101"/>
        <v>0</v>
      </c>
      <c r="M143" s="74">
        <v>0</v>
      </c>
      <c r="N143" s="37">
        <f t="shared" si="102"/>
        <v>0</v>
      </c>
      <c r="O143" s="74">
        <v>0</v>
      </c>
      <c r="P143" s="37">
        <f t="shared" si="103"/>
        <v>0</v>
      </c>
      <c r="Q143" s="36">
        <f t="shared" si="104"/>
        <v>0</v>
      </c>
      <c r="R143" s="39">
        <f t="shared" si="105"/>
        <v>0</v>
      </c>
      <c r="S143" s="38">
        <v>0</v>
      </c>
      <c r="T143" s="37">
        <f t="shared" si="106"/>
        <v>0</v>
      </c>
      <c r="U143" s="38">
        <v>0</v>
      </c>
      <c r="V143" s="37">
        <f t="shared" si="107"/>
        <v>0</v>
      </c>
      <c r="W143" s="38">
        <v>0</v>
      </c>
      <c r="X143" s="37">
        <f t="shared" si="108"/>
        <v>0</v>
      </c>
      <c r="Y143" s="38">
        <v>0</v>
      </c>
      <c r="Z143" s="37">
        <f t="shared" si="109"/>
        <v>0</v>
      </c>
      <c r="AA143" s="38">
        <v>0</v>
      </c>
      <c r="AB143" s="37">
        <f t="shared" si="110"/>
        <v>0</v>
      </c>
      <c r="AC143" s="36">
        <f t="shared" si="111"/>
        <v>0</v>
      </c>
      <c r="AD143" s="36">
        <f t="shared" si="112"/>
        <v>0</v>
      </c>
      <c r="AE143" s="36">
        <v>0</v>
      </c>
      <c r="AF143" s="131">
        <f t="shared" si="113"/>
        <v>0</v>
      </c>
      <c r="AG143" s="34">
        <v>0</v>
      </c>
      <c r="AH143" s="107">
        <f t="shared" si="114"/>
        <v>0</v>
      </c>
      <c r="AI143" s="32">
        <f t="shared" si="115"/>
        <v>0</v>
      </c>
      <c r="AJ143" s="33">
        <f t="shared" si="116"/>
        <v>0</v>
      </c>
      <c r="AK143" s="42">
        <v>0</v>
      </c>
      <c r="AL143" s="107">
        <f t="shared" si="117"/>
        <v>0</v>
      </c>
      <c r="AM143" s="59"/>
    </row>
    <row r="144" spans="1:39" s="2" customFormat="1" x14ac:dyDescent="0.3">
      <c r="A144" s="48" t="s">
        <v>85</v>
      </c>
      <c r="B144" s="53">
        <f>6600/6</f>
        <v>1100</v>
      </c>
      <c r="C144" s="46">
        <f>2800/1.1</f>
        <v>2545.454545454545</v>
      </c>
      <c r="D144" s="50">
        <v>6</v>
      </c>
      <c r="E144" s="44">
        <v>0</v>
      </c>
      <c r="F144" s="43">
        <f t="shared" si="98"/>
        <v>0</v>
      </c>
      <c r="G144" s="42">
        <v>0</v>
      </c>
      <c r="H144" s="37">
        <f t="shared" si="99"/>
        <v>0</v>
      </c>
      <c r="I144" s="74">
        <v>0</v>
      </c>
      <c r="J144" s="37">
        <f t="shared" si="100"/>
        <v>0</v>
      </c>
      <c r="K144" s="74">
        <v>0</v>
      </c>
      <c r="L144" s="37">
        <f t="shared" si="101"/>
        <v>0</v>
      </c>
      <c r="M144" s="74">
        <v>0</v>
      </c>
      <c r="N144" s="37">
        <f t="shared" si="102"/>
        <v>0</v>
      </c>
      <c r="O144" s="74">
        <v>0</v>
      </c>
      <c r="P144" s="37">
        <f t="shared" si="103"/>
        <v>0</v>
      </c>
      <c r="Q144" s="36">
        <f t="shared" si="104"/>
        <v>0</v>
      </c>
      <c r="R144" s="39">
        <f t="shared" si="105"/>
        <v>0</v>
      </c>
      <c r="S144" s="38">
        <v>0</v>
      </c>
      <c r="T144" s="37">
        <f t="shared" si="106"/>
        <v>0</v>
      </c>
      <c r="U144" s="38">
        <v>0</v>
      </c>
      <c r="V144" s="37">
        <f t="shared" si="107"/>
        <v>0</v>
      </c>
      <c r="W144" s="38">
        <v>0</v>
      </c>
      <c r="X144" s="37">
        <f t="shared" si="108"/>
        <v>0</v>
      </c>
      <c r="Y144" s="38">
        <v>0</v>
      </c>
      <c r="Z144" s="37">
        <f t="shared" si="109"/>
        <v>0</v>
      </c>
      <c r="AA144" s="38">
        <v>0</v>
      </c>
      <c r="AB144" s="37">
        <f t="shared" si="110"/>
        <v>0</v>
      </c>
      <c r="AC144" s="36">
        <f t="shared" si="111"/>
        <v>0</v>
      </c>
      <c r="AD144" s="36">
        <f t="shared" si="112"/>
        <v>0</v>
      </c>
      <c r="AE144" s="36">
        <v>0</v>
      </c>
      <c r="AF144" s="131">
        <f t="shared" si="113"/>
        <v>0</v>
      </c>
      <c r="AG144" s="34">
        <v>0</v>
      </c>
      <c r="AH144" s="107">
        <f t="shared" si="114"/>
        <v>0</v>
      </c>
      <c r="AI144" s="32">
        <f t="shared" si="115"/>
        <v>0</v>
      </c>
      <c r="AJ144" s="33">
        <f t="shared" si="116"/>
        <v>0</v>
      </c>
      <c r="AK144" s="42">
        <v>0</v>
      </c>
      <c r="AL144" s="107">
        <f t="shared" si="117"/>
        <v>0</v>
      </c>
      <c r="AM144" s="59"/>
    </row>
    <row r="145" spans="1:39" s="2" customFormat="1" x14ac:dyDescent="0.3">
      <c r="A145" s="48" t="s">
        <v>84</v>
      </c>
      <c r="B145" s="47">
        <f>16200/12</f>
        <v>1350</v>
      </c>
      <c r="C145" s="46">
        <f>2800/1.1</f>
        <v>2545.454545454545</v>
      </c>
      <c r="D145" s="50">
        <v>12</v>
      </c>
      <c r="E145" s="44">
        <v>0</v>
      </c>
      <c r="F145" s="43">
        <f t="shared" si="98"/>
        <v>0</v>
      </c>
      <c r="G145" s="42">
        <v>0</v>
      </c>
      <c r="H145" s="37">
        <f t="shared" si="99"/>
        <v>0</v>
      </c>
      <c r="I145" s="74">
        <v>0</v>
      </c>
      <c r="J145" s="37">
        <f t="shared" si="100"/>
        <v>0</v>
      </c>
      <c r="K145" s="74">
        <v>0</v>
      </c>
      <c r="L145" s="37">
        <f t="shared" si="101"/>
        <v>0</v>
      </c>
      <c r="M145" s="74">
        <v>0</v>
      </c>
      <c r="N145" s="37">
        <f t="shared" si="102"/>
        <v>0</v>
      </c>
      <c r="O145" s="74">
        <v>0</v>
      </c>
      <c r="P145" s="37">
        <f t="shared" si="103"/>
        <v>0</v>
      </c>
      <c r="Q145" s="36">
        <f t="shared" si="104"/>
        <v>0</v>
      </c>
      <c r="R145" s="39">
        <f t="shared" si="105"/>
        <v>0</v>
      </c>
      <c r="S145" s="38">
        <v>0</v>
      </c>
      <c r="T145" s="37">
        <f t="shared" si="106"/>
        <v>0</v>
      </c>
      <c r="U145" s="38">
        <v>0</v>
      </c>
      <c r="V145" s="37">
        <f t="shared" si="107"/>
        <v>0</v>
      </c>
      <c r="W145" s="38">
        <v>0</v>
      </c>
      <c r="X145" s="37">
        <f t="shared" si="108"/>
        <v>0</v>
      </c>
      <c r="Y145" s="38">
        <v>0</v>
      </c>
      <c r="Z145" s="37">
        <f t="shared" si="109"/>
        <v>0</v>
      </c>
      <c r="AA145" s="38">
        <v>0</v>
      </c>
      <c r="AB145" s="37">
        <f t="shared" si="110"/>
        <v>0</v>
      </c>
      <c r="AC145" s="36">
        <f t="shared" si="111"/>
        <v>0</v>
      </c>
      <c r="AD145" s="36">
        <f t="shared" si="112"/>
        <v>0</v>
      </c>
      <c r="AE145" s="36">
        <v>0</v>
      </c>
      <c r="AF145" s="131">
        <f t="shared" si="113"/>
        <v>0</v>
      </c>
      <c r="AG145" s="34">
        <v>0</v>
      </c>
      <c r="AH145" s="107">
        <f t="shared" si="114"/>
        <v>0</v>
      </c>
      <c r="AI145" s="32">
        <f t="shared" si="115"/>
        <v>0</v>
      </c>
      <c r="AJ145" s="33">
        <f t="shared" si="116"/>
        <v>0</v>
      </c>
      <c r="AK145" s="42">
        <v>0</v>
      </c>
      <c r="AL145" s="107">
        <f t="shared" si="117"/>
        <v>0</v>
      </c>
      <c r="AM145" s="59"/>
    </row>
    <row r="146" spans="1:39" s="2" customFormat="1" x14ac:dyDescent="0.3">
      <c r="A146" s="48" t="s">
        <v>132</v>
      </c>
      <c r="B146" s="47">
        <f>16200/12</f>
        <v>1350</v>
      </c>
      <c r="C146" s="46">
        <f>2800/1.1</f>
        <v>2545.454545454545</v>
      </c>
      <c r="D146" s="50">
        <v>12</v>
      </c>
      <c r="E146" s="44">
        <v>0</v>
      </c>
      <c r="F146" s="43">
        <f t="shared" si="98"/>
        <v>0</v>
      </c>
      <c r="G146" s="42">
        <v>0</v>
      </c>
      <c r="H146" s="37">
        <f t="shared" si="99"/>
        <v>0</v>
      </c>
      <c r="I146" s="74">
        <v>0</v>
      </c>
      <c r="J146" s="37">
        <f t="shared" si="100"/>
        <v>0</v>
      </c>
      <c r="K146" s="74">
        <v>0</v>
      </c>
      <c r="L146" s="37">
        <f t="shared" si="101"/>
        <v>0</v>
      </c>
      <c r="M146" s="74">
        <v>0</v>
      </c>
      <c r="N146" s="37">
        <f t="shared" si="102"/>
        <v>0</v>
      </c>
      <c r="O146" s="74">
        <v>0</v>
      </c>
      <c r="P146" s="37">
        <f t="shared" si="103"/>
        <v>0</v>
      </c>
      <c r="Q146" s="36">
        <f t="shared" si="104"/>
        <v>0</v>
      </c>
      <c r="R146" s="39">
        <f t="shared" si="105"/>
        <v>0</v>
      </c>
      <c r="S146" s="38">
        <v>0</v>
      </c>
      <c r="T146" s="37">
        <f t="shared" si="106"/>
        <v>0</v>
      </c>
      <c r="U146" s="38">
        <v>0</v>
      </c>
      <c r="V146" s="37">
        <f t="shared" si="107"/>
        <v>0</v>
      </c>
      <c r="W146" s="38">
        <v>0</v>
      </c>
      <c r="X146" s="37">
        <f t="shared" si="108"/>
        <v>0</v>
      </c>
      <c r="Y146" s="38">
        <v>0</v>
      </c>
      <c r="Z146" s="37">
        <f t="shared" si="109"/>
        <v>0</v>
      </c>
      <c r="AA146" s="38">
        <v>0</v>
      </c>
      <c r="AB146" s="37">
        <f t="shared" si="110"/>
        <v>0</v>
      </c>
      <c r="AC146" s="36">
        <f t="shared" si="111"/>
        <v>0</v>
      </c>
      <c r="AD146" s="36">
        <f t="shared" si="112"/>
        <v>0</v>
      </c>
      <c r="AE146" s="36">
        <v>0</v>
      </c>
      <c r="AF146" s="131">
        <f t="shared" si="113"/>
        <v>0</v>
      </c>
      <c r="AG146" s="34">
        <v>0</v>
      </c>
      <c r="AH146" s="107">
        <f t="shared" si="114"/>
        <v>0</v>
      </c>
      <c r="AI146" s="32">
        <f t="shared" si="115"/>
        <v>0</v>
      </c>
      <c r="AJ146" s="33">
        <f t="shared" si="116"/>
        <v>0</v>
      </c>
      <c r="AK146" s="42">
        <v>0</v>
      </c>
      <c r="AL146" s="107">
        <f t="shared" si="117"/>
        <v>0</v>
      </c>
      <c r="AM146" s="59"/>
    </row>
    <row r="147" spans="1:39" s="2" customFormat="1" x14ac:dyDescent="0.3">
      <c r="A147" s="48" t="s">
        <v>62</v>
      </c>
      <c r="B147" s="47">
        <f>42000/20</f>
        <v>2100</v>
      </c>
      <c r="C147" s="46">
        <f>3200/1.1</f>
        <v>2909.090909090909</v>
      </c>
      <c r="D147" s="50">
        <v>20</v>
      </c>
      <c r="E147" s="44">
        <v>0</v>
      </c>
      <c r="F147" s="43">
        <f t="shared" si="98"/>
        <v>0</v>
      </c>
      <c r="G147" s="42">
        <v>0</v>
      </c>
      <c r="H147" s="37">
        <f t="shared" si="99"/>
        <v>0</v>
      </c>
      <c r="I147" s="74">
        <v>0</v>
      </c>
      <c r="J147" s="37">
        <f t="shared" si="100"/>
        <v>0</v>
      </c>
      <c r="K147" s="74">
        <v>0</v>
      </c>
      <c r="L147" s="37">
        <f t="shared" si="101"/>
        <v>0</v>
      </c>
      <c r="M147" s="74">
        <v>0</v>
      </c>
      <c r="N147" s="37">
        <f t="shared" si="102"/>
        <v>0</v>
      </c>
      <c r="O147" s="74">
        <v>0</v>
      </c>
      <c r="P147" s="37">
        <f t="shared" si="103"/>
        <v>0</v>
      </c>
      <c r="Q147" s="36">
        <f t="shared" si="104"/>
        <v>0</v>
      </c>
      <c r="R147" s="39">
        <f t="shared" si="105"/>
        <v>0</v>
      </c>
      <c r="S147" s="38">
        <v>0</v>
      </c>
      <c r="T147" s="37">
        <f t="shared" si="106"/>
        <v>0</v>
      </c>
      <c r="U147" s="38">
        <v>0</v>
      </c>
      <c r="V147" s="37">
        <f t="shared" si="107"/>
        <v>0</v>
      </c>
      <c r="W147" s="38">
        <v>0</v>
      </c>
      <c r="X147" s="37">
        <f t="shared" si="108"/>
        <v>0</v>
      </c>
      <c r="Y147" s="38">
        <v>0</v>
      </c>
      <c r="Z147" s="37">
        <f t="shared" si="109"/>
        <v>0</v>
      </c>
      <c r="AA147" s="38">
        <v>0</v>
      </c>
      <c r="AB147" s="37">
        <f t="shared" si="110"/>
        <v>0</v>
      </c>
      <c r="AC147" s="36">
        <f t="shared" si="111"/>
        <v>0</v>
      </c>
      <c r="AD147" s="36">
        <f t="shared" si="112"/>
        <v>0</v>
      </c>
      <c r="AE147" s="36">
        <v>0</v>
      </c>
      <c r="AF147" s="131">
        <f t="shared" si="113"/>
        <v>0</v>
      </c>
      <c r="AG147" s="34">
        <v>0</v>
      </c>
      <c r="AH147" s="107">
        <f t="shared" si="114"/>
        <v>0</v>
      </c>
      <c r="AI147" s="32">
        <f t="shared" si="115"/>
        <v>0</v>
      </c>
      <c r="AJ147" s="33">
        <f t="shared" si="116"/>
        <v>0</v>
      </c>
      <c r="AK147" s="42">
        <v>0</v>
      </c>
      <c r="AL147" s="107">
        <f t="shared" si="117"/>
        <v>0</v>
      </c>
      <c r="AM147" s="59"/>
    </row>
    <row r="148" spans="1:39" s="2" customFormat="1" x14ac:dyDescent="0.3">
      <c r="A148" s="48" t="s">
        <v>114</v>
      </c>
      <c r="B148" s="47">
        <f>13800/12</f>
        <v>1150</v>
      </c>
      <c r="C148" s="46">
        <f>2300/1.1</f>
        <v>2090.9090909090905</v>
      </c>
      <c r="D148" s="50">
        <v>12</v>
      </c>
      <c r="E148" s="44">
        <v>0</v>
      </c>
      <c r="F148" s="43">
        <f t="shared" si="98"/>
        <v>0</v>
      </c>
      <c r="G148" s="42">
        <v>0</v>
      </c>
      <c r="H148" s="37">
        <f t="shared" si="99"/>
        <v>0</v>
      </c>
      <c r="I148" s="74">
        <v>0</v>
      </c>
      <c r="J148" s="37">
        <f t="shared" si="100"/>
        <v>0</v>
      </c>
      <c r="K148" s="74">
        <v>0</v>
      </c>
      <c r="L148" s="37">
        <f t="shared" si="101"/>
        <v>0</v>
      </c>
      <c r="M148" s="74">
        <v>0</v>
      </c>
      <c r="N148" s="37">
        <f t="shared" si="102"/>
        <v>0</v>
      </c>
      <c r="O148" s="74">
        <v>0</v>
      </c>
      <c r="P148" s="37">
        <f t="shared" si="103"/>
        <v>0</v>
      </c>
      <c r="Q148" s="36">
        <f t="shared" si="104"/>
        <v>0</v>
      </c>
      <c r="R148" s="39">
        <f t="shared" si="105"/>
        <v>0</v>
      </c>
      <c r="S148" s="38">
        <v>0</v>
      </c>
      <c r="T148" s="37">
        <f t="shared" si="106"/>
        <v>0</v>
      </c>
      <c r="U148" s="38">
        <v>0</v>
      </c>
      <c r="V148" s="37">
        <f t="shared" si="107"/>
        <v>0</v>
      </c>
      <c r="W148" s="38">
        <v>0</v>
      </c>
      <c r="X148" s="37">
        <f t="shared" si="108"/>
        <v>0</v>
      </c>
      <c r="Y148" s="38">
        <v>0</v>
      </c>
      <c r="Z148" s="37">
        <f t="shared" si="109"/>
        <v>0</v>
      </c>
      <c r="AA148" s="38">
        <v>0</v>
      </c>
      <c r="AB148" s="37">
        <f t="shared" si="110"/>
        <v>0</v>
      </c>
      <c r="AC148" s="36">
        <f t="shared" si="111"/>
        <v>0</v>
      </c>
      <c r="AD148" s="36">
        <f t="shared" si="112"/>
        <v>0</v>
      </c>
      <c r="AE148" s="36">
        <v>0</v>
      </c>
      <c r="AF148" s="131">
        <f t="shared" si="113"/>
        <v>0</v>
      </c>
      <c r="AG148" s="34">
        <v>0</v>
      </c>
      <c r="AH148" s="107">
        <f t="shared" si="114"/>
        <v>0</v>
      </c>
      <c r="AI148" s="32">
        <f t="shared" si="115"/>
        <v>0</v>
      </c>
      <c r="AJ148" s="33">
        <f t="shared" si="116"/>
        <v>0</v>
      </c>
      <c r="AK148" s="42">
        <v>0</v>
      </c>
      <c r="AL148" s="107">
        <f t="shared" si="117"/>
        <v>0</v>
      </c>
      <c r="AM148" s="59"/>
    </row>
    <row r="149" spans="1:39" s="2" customFormat="1" x14ac:dyDescent="0.3">
      <c r="A149" s="48" t="s">
        <v>60</v>
      </c>
      <c r="B149" s="47">
        <f>30000/24</f>
        <v>1250</v>
      </c>
      <c r="C149" s="46">
        <f>2800/1.1</f>
        <v>2545.454545454545</v>
      </c>
      <c r="D149" s="50">
        <v>24</v>
      </c>
      <c r="E149" s="44">
        <v>0</v>
      </c>
      <c r="F149" s="43">
        <f t="shared" si="98"/>
        <v>0</v>
      </c>
      <c r="G149" s="42">
        <v>0</v>
      </c>
      <c r="H149" s="37">
        <f t="shared" si="99"/>
        <v>0</v>
      </c>
      <c r="I149" s="74">
        <v>0</v>
      </c>
      <c r="J149" s="37">
        <f t="shared" si="100"/>
        <v>0</v>
      </c>
      <c r="K149" s="74">
        <v>0</v>
      </c>
      <c r="L149" s="37">
        <f t="shared" si="101"/>
        <v>0</v>
      </c>
      <c r="M149" s="74">
        <v>0</v>
      </c>
      <c r="N149" s="37">
        <f t="shared" si="102"/>
        <v>0</v>
      </c>
      <c r="O149" s="74">
        <v>0</v>
      </c>
      <c r="P149" s="37">
        <f t="shared" si="103"/>
        <v>0</v>
      </c>
      <c r="Q149" s="36">
        <f t="shared" si="104"/>
        <v>0</v>
      </c>
      <c r="R149" s="39">
        <f t="shared" si="105"/>
        <v>0</v>
      </c>
      <c r="S149" s="38">
        <v>0</v>
      </c>
      <c r="T149" s="37">
        <f t="shared" si="106"/>
        <v>0</v>
      </c>
      <c r="U149" s="38">
        <v>0</v>
      </c>
      <c r="V149" s="37">
        <f t="shared" si="107"/>
        <v>0</v>
      </c>
      <c r="W149" s="38">
        <v>0</v>
      </c>
      <c r="X149" s="37">
        <f t="shared" si="108"/>
        <v>0</v>
      </c>
      <c r="Y149" s="38">
        <v>0</v>
      </c>
      <c r="Z149" s="37">
        <f t="shared" si="109"/>
        <v>0</v>
      </c>
      <c r="AA149" s="38">
        <v>0</v>
      </c>
      <c r="AB149" s="37">
        <f t="shared" si="110"/>
        <v>0</v>
      </c>
      <c r="AC149" s="36">
        <f t="shared" si="111"/>
        <v>0</v>
      </c>
      <c r="AD149" s="36">
        <f t="shared" si="112"/>
        <v>0</v>
      </c>
      <c r="AE149" s="36">
        <v>0</v>
      </c>
      <c r="AF149" s="131">
        <f t="shared" si="113"/>
        <v>0</v>
      </c>
      <c r="AG149" s="34">
        <v>0</v>
      </c>
      <c r="AH149" s="107">
        <f t="shared" si="114"/>
        <v>0</v>
      </c>
      <c r="AI149" s="32">
        <f t="shared" si="115"/>
        <v>0</v>
      </c>
      <c r="AJ149" s="33">
        <f t="shared" si="116"/>
        <v>0</v>
      </c>
      <c r="AK149" s="42">
        <v>0</v>
      </c>
      <c r="AL149" s="107">
        <f t="shared" si="117"/>
        <v>0</v>
      </c>
      <c r="AM149" s="59"/>
    </row>
    <row r="150" spans="1:39" s="2" customFormat="1" ht="17.25" thickBot="1" x14ac:dyDescent="0.35">
      <c r="A150" s="48" t="s">
        <v>61</v>
      </c>
      <c r="B150" s="47">
        <f>14400/24</f>
        <v>600</v>
      </c>
      <c r="C150" s="46">
        <f>800/1.1</f>
        <v>727.27272727272725</v>
      </c>
      <c r="D150" s="45">
        <v>24</v>
      </c>
      <c r="E150" s="44">
        <v>22</v>
      </c>
      <c r="F150" s="43">
        <f t="shared" si="98"/>
        <v>13200</v>
      </c>
      <c r="G150" s="42">
        <v>0</v>
      </c>
      <c r="H150" s="37">
        <f t="shared" si="99"/>
        <v>0</v>
      </c>
      <c r="I150" s="74">
        <v>0</v>
      </c>
      <c r="J150" s="37">
        <f t="shared" si="100"/>
        <v>0</v>
      </c>
      <c r="K150" s="74">
        <v>0</v>
      </c>
      <c r="L150" s="37">
        <f t="shared" si="101"/>
        <v>0</v>
      </c>
      <c r="M150" s="74">
        <v>0</v>
      </c>
      <c r="N150" s="37">
        <f t="shared" si="102"/>
        <v>0</v>
      </c>
      <c r="O150" s="74">
        <v>0</v>
      </c>
      <c r="P150" s="37">
        <f t="shared" si="103"/>
        <v>0</v>
      </c>
      <c r="Q150" s="36">
        <f t="shared" si="104"/>
        <v>0</v>
      </c>
      <c r="R150" s="39">
        <f t="shared" si="105"/>
        <v>0</v>
      </c>
      <c r="S150" s="38">
        <v>0</v>
      </c>
      <c r="T150" s="37">
        <f t="shared" si="106"/>
        <v>0</v>
      </c>
      <c r="U150" s="38">
        <v>3</v>
      </c>
      <c r="V150" s="37">
        <f t="shared" si="107"/>
        <v>2181.818181818182</v>
      </c>
      <c r="W150" s="38">
        <v>1</v>
      </c>
      <c r="X150" s="37">
        <f t="shared" si="108"/>
        <v>727.27272727272725</v>
      </c>
      <c r="Y150" s="38">
        <v>0</v>
      </c>
      <c r="Z150" s="37">
        <f t="shared" si="109"/>
        <v>0</v>
      </c>
      <c r="AA150" s="38">
        <v>0</v>
      </c>
      <c r="AB150" s="37">
        <f t="shared" si="110"/>
        <v>0</v>
      </c>
      <c r="AC150" s="36">
        <f t="shared" si="111"/>
        <v>4</v>
      </c>
      <c r="AD150" s="36">
        <f t="shared" si="112"/>
        <v>2909.090909090909</v>
      </c>
      <c r="AE150" s="36">
        <v>0</v>
      </c>
      <c r="AF150" s="131">
        <f t="shared" si="113"/>
        <v>509.09090909090901</v>
      </c>
      <c r="AG150" s="34">
        <v>0</v>
      </c>
      <c r="AH150" s="107">
        <f t="shared" si="114"/>
        <v>0</v>
      </c>
      <c r="AI150" s="32">
        <f t="shared" si="115"/>
        <v>18</v>
      </c>
      <c r="AJ150" s="33">
        <f t="shared" si="116"/>
        <v>10800</v>
      </c>
      <c r="AK150" s="42">
        <v>0</v>
      </c>
      <c r="AL150" s="107">
        <f t="shared" si="117"/>
        <v>0</v>
      </c>
      <c r="AM150" s="130"/>
    </row>
    <row r="151" spans="1:39" s="2" customFormat="1" ht="17.25" thickBot="1" x14ac:dyDescent="0.35">
      <c r="A151" s="573" t="s">
        <v>113</v>
      </c>
      <c r="B151" s="574"/>
      <c r="C151" s="574"/>
      <c r="D151" s="666"/>
      <c r="E151" s="117">
        <f t="shared" ref="E151:AL151" si="118">SUM(E128:E150)</f>
        <v>125</v>
      </c>
      <c r="F151" s="105">
        <f t="shared" si="118"/>
        <v>161150</v>
      </c>
      <c r="G151" s="27">
        <f t="shared" si="118"/>
        <v>0</v>
      </c>
      <c r="H151" s="14">
        <f t="shared" si="118"/>
        <v>0</v>
      </c>
      <c r="I151" s="26">
        <f t="shared" si="118"/>
        <v>0</v>
      </c>
      <c r="J151" s="25">
        <f t="shared" si="118"/>
        <v>0</v>
      </c>
      <c r="K151" s="104">
        <f t="shared" si="118"/>
        <v>0</v>
      </c>
      <c r="L151" s="14">
        <f t="shared" si="118"/>
        <v>0</v>
      </c>
      <c r="M151" s="104">
        <f t="shared" si="118"/>
        <v>0</v>
      </c>
      <c r="N151" s="14">
        <f t="shared" si="118"/>
        <v>0</v>
      </c>
      <c r="O151" s="103">
        <f t="shared" si="118"/>
        <v>0</v>
      </c>
      <c r="P151" s="14">
        <f t="shared" si="118"/>
        <v>0</v>
      </c>
      <c r="Q151" s="17">
        <f t="shared" si="118"/>
        <v>0</v>
      </c>
      <c r="R151" s="16">
        <f t="shared" si="118"/>
        <v>0</v>
      </c>
      <c r="S151" s="129">
        <f t="shared" si="118"/>
        <v>11</v>
      </c>
      <c r="T151" s="21">
        <f t="shared" si="118"/>
        <v>27636.363636363632</v>
      </c>
      <c r="U151" s="128">
        <f t="shared" si="118"/>
        <v>34</v>
      </c>
      <c r="V151" s="21">
        <f t="shared" si="118"/>
        <v>73181.818181818162</v>
      </c>
      <c r="W151" s="103">
        <f t="shared" si="118"/>
        <v>20</v>
      </c>
      <c r="X151" s="21">
        <f t="shared" si="118"/>
        <v>46000</v>
      </c>
      <c r="Y151" s="128">
        <f t="shared" si="118"/>
        <v>13</v>
      </c>
      <c r="Z151" s="21">
        <f t="shared" si="118"/>
        <v>31909.090909090908</v>
      </c>
      <c r="AA151" s="103">
        <f t="shared" si="118"/>
        <v>3</v>
      </c>
      <c r="AB151" s="19">
        <f t="shared" si="118"/>
        <v>5727.272727272727</v>
      </c>
      <c r="AC151" s="17">
        <f t="shared" si="118"/>
        <v>81</v>
      </c>
      <c r="AD151" s="18">
        <f t="shared" si="118"/>
        <v>184454.54545454544</v>
      </c>
      <c r="AE151" s="17">
        <f t="shared" si="118"/>
        <v>2700</v>
      </c>
      <c r="AF151" s="18">
        <f t="shared" si="118"/>
        <v>58004.545454545449</v>
      </c>
      <c r="AG151" s="15">
        <f t="shared" si="118"/>
        <v>0</v>
      </c>
      <c r="AH151" s="12">
        <f t="shared" si="118"/>
        <v>0</v>
      </c>
      <c r="AI151" s="13">
        <f t="shared" si="118"/>
        <v>44</v>
      </c>
      <c r="AJ151" s="14">
        <f t="shared" si="118"/>
        <v>37400</v>
      </c>
      <c r="AK151" s="13">
        <f t="shared" si="118"/>
        <v>0</v>
      </c>
      <c r="AL151" s="12">
        <f t="shared" si="118"/>
        <v>0</v>
      </c>
      <c r="AM151" s="11"/>
    </row>
    <row r="152" spans="1:39" s="2" customFormat="1" ht="17.25" thickBot="1" x14ac:dyDescent="0.35">
      <c r="A152" s="10"/>
      <c r="B152" s="10"/>
      <c r="C152" s="10"/>
      <c r="D152" s="10"/>
      <c r="E152" s="4"/>
      <c r="F152" s="6"/>
      <c r="G152" s="4"/>
      <c r="H152" s="9">
        <f>H151*1.1</f>
        <v>0</v>
      </c>
      <c r="I152" s="5"/>
      <c r="J152" s="101">
        <f>J151*1.1</f>
        <v>0</v>
      </c>
      <c r="K152" s="5"/>
      <c r="L152" s="9">
        <f>L151*1.1</f>
        <v>0</v>
      </c>
      <c r="M152" s="5"/>
      <c r="N152" s="9">
        <f>N151*1.1</f>
        <v>0</v>
      </c>
      <c r="O152" s="5"/>
      <c r="P152" s="9">
        <f>P151*1.1</f>
        <v>0</v>
      </c>
      <c r="Q152" s="5"/>
      <c r="R152" s="8">
        <f>R151*1.1</f>
        <v>0</v>
      </c>
      <c r="S152" s="587" t="s">
        <v>50</v>
      </c>
      <c r="T152" s="587"/>
      <c r="U152" s="587"/>
      <c r="V152" s="587"/>
      <c r="W152" s="587"/>
      <c r="X152" s="587"/>
      <c r="Y152" s="587"/>
      <c r="Z152" s="587"/>
      <c r="AA152" s="587"/>
      <c r="AB152" s="587"/>
      <c r="AC152" s="587"/>
      <c r="AD152" s="587"/>
      <c r="AE152" s="181"/>
      <c r="AF152" s="127">
        <f>AF151/(R151+F151)</f>
        <v>0.35994133077595686</v>
      </c>
      <c r="AG152" s="4"/>
      <c r="AH152" s="6"/>
      <c r="AI152" s="4"/>
      <c r="AJ152" s="5"/>
      <c r="AK152" s="4"/>
      <c r="AL152" s="3"/>
    </row>
    <row r="153" spans="1:39" s="2" customFormat="1" x14ac:dyDescent="0.3">
      <c r="A153" s="10"/>
      <c r="B153" s="10"/>
      <c r="C153" s="10"/>
      <c r="D153" s="10"/>
      <c r="E153" s="91"/>
      <c r="F153" s="10"/>
      <c r="G153" s="10"/>
      <c r="H153" s="125"/>
      <c r="I153" s="10"/>
      <c r="J153" s="126"/>
      <c r="K153" s="10"/>
      <c r="L153" s="125"/>
      <c r="M153" s="10"/>
      <c r="N153" s="125"/>
      <c r="O153" s="10"/>
      <c r="P153" s="125"/>
      <c r="Q153" s="10"/>
      <c r="R153" s="125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3"/>
      <c r="AG153" s="10"/>
      <c r="AH153" s="10"/>
      <c r="AI153" s="10"/>
      <c r="AJ153" s="10"/>
      <c r="AK153" s="10"/>
    </row>
    <row r="154" spans="1:39" s="2" customFormat="1" ht="17.25" thickBot="1" x14ac:dyDescent="0.35">
      <c r="A154" s="98" t="s">
        <v>141</v>
      </c>
      <c r="B154" s="97"/>
      <c r="C154" s="97"/>
      <c r="D154" s="94"/>
      <c r="E154" s="95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3"/>
      <c r="AH154" s="93"/>
      <c r="AI154" s="93"/>
      <c r="AJ154" s="93"/>
      <c r="AK154" s="93"/>
    </row>
    <row r="155" spans="1:39" s="2" customFormat="1" ht="17.25" thickBot="1" x14ac:dyDescent="0.35">
      <c r="A155" s="10"/>
      <c r="B155" s="10"/>
      <c r="C155" s="10"/>
      <c r="D155" s="10"/>
      <c r="E155" s="115"/>
      <c r="F155" s="114"/>
      <c r="G155" s="619" t="s">
        <v>130</v>
      </c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1"/>
      <c r="S155" s="660" t="s">
        <v>49</v>
      </c>
      <c r="T155" s="622"/>
      <c r="U155" s="622"/>
      <c r="V155" s="622"/>
      <c r="W155" s="622"/>
      <c r="X155" s="622"/>
      <c r="Y155" s="622"/>
      <c r="Z155" s="622"/>
      <c r="AA155" s="622"/>
      <c r="AB155" s="622"/>
      <c r="AC155" s="622"/>
      <c r="AD155" s="622"/>
      <c r="AE155" s="622"/>
      <c r="AF155" s="661"/>
      <c r="AG155" s="92"/>
      <c r="AH155" s="89"/>
      <c r="AI155" s="92"/>
      <c r="AJ155" s="91"/>
      <c r="AK155" s="112"/>
      <c r="AL155" s="113"/>
      <c r="AM155" s="88" t="s">
        <v>11</v>
      </c>
    </row>
    <row r="156" spans="1:39" s="2" customFormat="1" ht="16.5" customHeight="1" x14ac:dyDescent="0.3">
      <c r="A156" s="561" t="s">
        <v>111</v>
      </c>
      <c r="B156" s="563" t="s">
        <v>13</v>
      </c>
      <c r="C156" s="565" t="s">
        <v>14</v>
      </c>
      <c r="D156" s="671" t="s">
        <v>51</v>
      </c>
      <c r="E156" s="569" t="s">
        <v>15</v>
      </c>
      <c r="F156" s="649" t="s">
        <v>78</v>
      </c>
      <c r="G156" s="629" t="s">
        <v>106</v>
      </c>
      <c r="H156" s="633" t="s">
        <v>127</v>
      </c>
      <c r="I156" s="647" t="s">
        <v>0</v>
      </c>
      <c r="J156" s="633" t="s">
        <v>126</v>
      </c>
      <c r="K156" s="647" t="s">
        <v>1</v>
      </c>
      <c r="L156" s="633" t="s">
        <v>105</v>
      </c>
      <c r="M156" s="625" t="s">
        <v>2</v>
      </c>
      <c r="N156" s="633" t="s">
        <v>104</v>
      </c>
      <c r="O156" s="625" t="s">
        <v>3</v>
      </c>
      <c r="P156" s="633" t="s">
        <v>21</v>
      </c>
      <c r="Q156" s="639" t="s">
        <v>22</v>
      </c>
      <c r="R156" s="607" t="s">
        <v>23</v>
      </c>
      <c r="S156" s="667" t="s">
        <v>124</v>
      </c>
      <c r="T156" s="611" t="s">
        <v>101</v>
      </c>
      <c r="U156" s="668" t="s">
        <v>4</v>
      </c>
      <c r="V156" s="670" t="s">
        <v>26</v>
      </c>
      <c r="W156" s="668" t="s">
        <v>5</v>
      </c>
      <c r="X156" s="670" t="s">
        <v>27</v>
      </c>
      <c r="Y156" s="668" t="s">
        <v>6</v>
      </c>
      <c r="Z156" s="670" t="s">
        <v>123</v>
      </c>
      <c r="AA156" s="668" t="s">
        <v>7</v>
      </c>
      <c r="AB156" s="673" t="s">
        <v>98</v>
      </c>
      <c r="AC156" s="642" t="s">
        <v>135</v>
      </c>
      <c r="AD156" s="669" t="s">
        <v>30</v>
      </c>
      <c r="AE156" s="639" t="s">
        <v>31</v>
      </c>
      <c r="AF156" s="607" t="s">
        <v>97</v>
      </c>
      <c r="AG156" s="615" t="s">
        <v>134</v>
      </c>
      <c r="AH156" s="627" t="s">
        <v>140</v>
      </c>
      <c r="AI156" s="629" t="s">
        <v>120</v>
      </c>
      <c r="AJ156" s="627" t="s">
        <v>34</v>
      </c>
      <c r="AK156" s="634" t="s">
        <v>139</v>
      </c>
      <c r="AL156" s="627" t="s">
        <v>36</v>
      </c>
      <c r="AM156" s="605" t="s">
        <v>95</v>
      </c>
    </row>
    <row r="157" spans="1:39" s="2" customFormat="1" ht="17.25" customHeight="1" thickBot="1" x14ac:dyDescent="0.35">
      <c r="A157" s="562"/>
      <c r="B157" s="564"/>
      <c r="C157" s="566"/>
      <c r="D157" s="672"/>
      <c r="E157" s="651"/>
      <c r="F157" s="650"/>
      <c r="G157" s="638"/>
      <c r="H157" s="583"/>
      <c r="I157" s="585"/>
      <c r="J157" s="583"/>
      <c r="K157" s="585"/>
      <c r="L157" s="583"/>
      <c r="M157" s="566"/>
      <c r="N157" s="583"/>
      <c r="O157" s="566"/>
      <c r="P157" s="583"/>
      <c r="Q157" s="602"/>
      <c r="R157" s="614"/>
      <c r="S157" s="589"/>
      <c r="T157" s="612"/>
      <c r="U157" s="577"/>
      <c r="V157" s="579"/>
      <c r="W157" s="577"/>
      <c r="X157" s="579"/>
      <c r="Y157" s="577"/>
      <c r="Z157" s="579"/>
      <c r="AA157" s="577"/>
      <c r="AB157" s="618"/>
      <c r="AC157" s="593"/>
      <c r="AD157" s="595"/>
      <c r="AE157" s="602"/>
      <c r="AF157" s="614"/>
      <c r="AG157" s="616"/>
      <c r="AH157" s="628"/>
      <c r="AI157" s="630"/>
      <c r="AJ157" s="631"/>
      <c r="AK157" s="638"/>
      <c r="AL157" s="628"/>
      <c r="AM157" s="606"/>
    </row>
    <row r="158" spans="1:39" s="2" customFormat="1" x14ac:dyDescent="0.3">
      <c r="A158" s="122" t="s">
        <v>133</v>
      </c>
      <c r="B158" s="61">
        <f>15500/10</f>
        <v>1550</v>
      </c>
      <c r="C158" s="77">
        <f>2700/1.1</f>
        <v>2454.5454545454545</v>
      </c>
      <c r="D158" s="86">
        <v>10</v>
      </c>
      <c r="E158" s="121">
        <v>0</v>
      </c>
      <c r="F158" s="111">
        <f t="shared" ref="F158:F180" si="119">B158*E158</f>
        <v>0</v>
      </c>
      <c r="G158" s="42">
        <v>0</v>
      </c>
      <c r="H158" s="109">
        <f t="shared" ref="H158:H180" si="120">B158*G158</f>
        <v>0</v>
      </c>
      <c r="I158" s="61">
        <v>0</v>
      </c>
      <c r="J158" s="37">
        <f t="shared" ref="J158:J180" si="121">B158*I158</f>
        <v>0</v>
      </c>
      <c r="K158" s="51">
        <v>0</v>
      </c>
      <c r="L158" s="37">
        <f t="shared" ref="L158:L180" si="122">B158*K158</f>
        <v>0</v>
      </c>
      <c r="M158" s="51">
        <v>0</v>
      </c>
      <c r="N158" s="37">
        <f t="shared" ref="N158:N180" si="123">B158*M158</f>
        <v>0</v>
      </c>
      <c r="O158" s="51">
        <v>0</v>
      </c>
      <c r="P158" s="71">
        <f t="shared" ref="P158:P180" si="124">B158*O158</f>
        <v>0</v>
      </c>
      <c r="Q158" s="57">
        <f t="shared" ref="Q158:Q180" si="125">G158+I158+K158+M158+O158</f>
        <v>0</v>
      </c>
      <c r="R158" s="83">
        <f t="shared" ref="R158:R180" si="126">Q158*B158</f>
        <v>0</v>
      </c>
      <c r="S158" s="65">
        <v>0</v>
      </c>
      <c r="T158" s="109">
        <f t="shared" ref="T158:T180" si="127">C158*S158</f>
        <v>0</v>
      </c>
      <c r="U158" s="51">
        <v>0</v>
      </c>
      <c r="V158" s="109">
        <f t="shared" ref="V158:V180" si="128">C158*U158</f>
        <v>0</v>
      </c>
      <c r="W158" s="61">
        <v>0</v>
      </c>
      <c r="X158" s="109">
        <f t="shared" ref="X158:X180" si="129">C158*W158</f>
        <v>0</v>
      </c>
      <c r="Y158" s="61">
        <v>0</v>
      </c>
      <c r="Z158" s="109">
        <f t="shared" ref="Z158:Z180" si="130">C158*Y158</f>
        <v>0</v>
      </c>
      <c r="AA158" s="51">
        <v>0</v>
      </c>
      <c r="AB158" s="68">
        <f t="shared" ref="AB158:AB180" si="131">C158*AA158</f>
        <v>0</v>
      </c>
      <c r="AC158" s="67">
        <f t="shared" ref="AC158:AC180" si="132">S158+U158+W158+Y158+AA158</f>
        <v>0</v>
      </c>
      <c r="AD158" s="66">
        <f t="shared" ref="AD158:AD180" si="133">AC158*C158</f>
        <v>0</v>
      </c>
      <c r="AE158" s="57">
        <v>0</v>
      </c>
      <c r="AF158" s="60">
        <f t="shared" ref="AF158:AF180" si="134">((C158-B158)*AC158)-AE158</f>
        <v>0</v>
      </c>
      <c r="AG158" s="52">
        <v>0</v>
      </c>
      <c r="AH158" s="63">
        <f t="shared" ref="AH158:AH180" si="135">B158*AG158</f>
        <v>0</v>
      </c>
      <c r="AI158" s="65">
        <f t="shared" ref="AI158:AI180" si="136">E158+Q158-AC158-AG158</f>
        <v>0</v>
      </c>
      <c r="AJ158" s="81">
        <f t="shared" ref="AJ158:AJ180" si="137">B158*AI158</f>
        <v>0</v>
      </c>
      <c r="AK158" s="65">
        <v>0</v>
      </c>
      <c r="AL158" s="63">
        <f t="shared" ref="AL158:AL180" si="138">AK158*B158</f>
        <v>0</v>
      </c>
      <c r="AM158" s="75"/>
    </row>
    <row r="159" spans="1:39" s="2" customFormat="1" x14ac:dyDescent="0.3">
      <c r="A159" s="120" t="s">
        <v>138</v>
      </c>
      <c r="B159" s="74">
        <f>15500/10</f>
        <v>1550</v>
      </c>
      <c r="C159" s="77">
        <f>2700/1.1</f>
        <v>2454.5454545454545</v>
      </c>
      <c r="D159" s="73">
        <v>10</v>
      </c>
      <c r="E159" s="44">
        <v>0</v>
      </c>
      <c r="F159" s="110">
        <f t="shared" si="119"/>
        <v>0</v>
      </c>
      <c r="G159" s="108">
        <v>0</v>
      </c>
      <c r="H159" s="109">
        <f t="shared" si="120"/>
        <v>0</v>
      </c>
      <c r="I159" s="61">
        <v>0</v>
      </c>
      <c r="J159" s="37">
        <f t="shared" si="121"/>
        <v>0</v>
      </c>
      <c r="K159" s="51">
        <v>0</v>
      </c>
      <c r="L159" s="37">
        <f t="shared" si="122"/>
        <v>0</v>
      </c>
      <c r="M159" s="51">
        <v>0</v>
      </c>
      <c r="N159" s="37">
        <f t="shared" si="123"/>
        <v>0</v>
      </c>
      <c r="O159" s="51">
        <v>0</v>
      </c>
      <c r="P159" s="71">
        <f t="shared" si="124"/>
        <v>0</v>
      </c>
      <c r="Q159" s="57">
        <f t="shared" si="125"/>
        <v>0</v>
      </c>
      <c r="R159" s="70">
        <f t="shared" si="126"/>
        <v>0</v>
      </c>
      <c r="S159" s="65">
        <v>0</v>
      </c>
      <c r="T159" s="109">
        <f t="shared" si="127"/>
        <v>0</v>
      </c>
      <c r="U159" s="51">
        <v>0</v>
      </c>
      <c r="V159" s="109">
        <f t="shared" si="128"/>
        <v>0</v>
      </c>
      <c r="W159" s="61">
        <v>0</v>
      </c>
      <c r="X159" s="109">
        <f t="shared" si="129"/>
        <v>0</v>
      </c>
      <c r="Y159" s="61">
        <v>0</v>
      </c>
      <c r="Z159" s="109">
        <f t="shared" si="130"/>
        <v>0</v>
      </c>
      <c r="AA159" s="51">
        <v>0</v>
      </c>
      <c r="AB159" s="68">
        <f t="shared" si="131"/>
        <v>0</v>
      </c>
      <c r="AC159" s="67">
        <f t="shared" si="132"/>
        <v>0</v>
      </c>
      <c r="AD159" s="66">
        <f t="shared" si="133"/>
        <v>0</v>
      </c>
      <c r="AE159" s="57">
        <v>0</v>
      </c>
      <c r="AF159" s="60">
        <f t="shared" si="134"/>
        <v>0</v>
      </c>
      <c r="AG159" s="52">
        <v>0</v>
      </c>
      <c r="AH159" s="63">
        <f t="shared" si="135"/>
        <v>0</v>
      </c>
      <c r="AI159" s="65">
        <f t="shared" si="136"/>
        <v>0</v>
      </c>
      <c r="AJ159" s="64">
        <f t="shared" si="137"/>
        <v>0</v>
      </c>
      <c r="AK159" s="65">
        <v>0</v>
      </c>
      <c r="AL159" s="63">
        <f t="shared" si="138"/>
        <v>0</v>
      </c>
      <c r="AM159" s="75"/>
    </row>
    <row r="160" spans="1:39" s="2" customFormat="1" x14ac:dyDescent="0.3">
      <c r="A160" s="120" t="s">
        <v>40</v>
      </c>
      <c r="B160" s="74">
        <f>18000/10</f>
        <v>1800</v>
      </c>
      <c r="C160" s="77">
        <f>2800/1.1</f>
        <v>2545.454545454545</v>
      </c>
      <c r="D160" s="73">
        <v>10</v>
      </c>
      <c r="E160" s="44">
        <v>0</v>
      </c>
      <c r="F160" s="110">
        <f t="shared" si="119"/>
        <v>0</v>
      </c>
      <c r="G160" s="108">
        <v>0</v>
      </c>
      <c r="H160" s="109">
        <f t="shared" si="120"/>
        <v>0</v>
      </c>
      <c r="I160" s="61">
        <v>0</v>
      </c>
      <c r="J160" s="37">
        <f t="shared" si="121"/>
        <v>0</v>
      </c>
      <c r="K160" s="51">
        <v>0</v>
      </c>
      <c r="L160" s="37">
        <f t="shared" si="122"/>
        <v>0</v>
      </c>
      <c r="M160" s="51">
        <v>0</v>
      </c>
      <c r="N160" s="37">
        <f t="shared" si="123"/>
        <v>0</v>
      </c>
      <c r="O160" s="51">
        <v>0</v>
      </c>
      <c r="P160" s="71">
        <f t="shared" si="124"/>
        <v>0</v>
      </c>
      <c r="Q160" s="57">
        <f t="shared" si="125"/>
        <v>0</v>
      </c>
      <c r="R160" s="70">
        <f t="shared" si="126"/>
        <v>0</v>
      </c>
      <c r="S160" s="65">
        <v>0</v>
      </c>
      <c r="T160" s="109">
        <f t="shared" si="127"/>
        <v>0</v>
      </c>
      <c r="U160" s="51">
        <v>0</v>
      </c>
      <c r="V160" s="109">
        <f t="shared" si="128"/>
        <v>0</v>
      </c>
      <c r="W160" s="61">
        <v>0</v>
      </c>
      <c r="X160" s="109">
        <f t="shared" si="129"/>
        <v>0</v>
      </c>
      <c r="Y160" s="61">
        <v>0</v>
      </c>
      <c r="Z160" s="109">
        <f t="shared" si="130"/>
        <v>0</v>
      </c>
      <c r="AA160" s="51">
        <v>0</v>
      </c>
      <c r="AB160" s="68">
        <f t="shared" si="131"/>
        <v>0</v>
      </c>
      <c r="AC160" s="67">
        <f t="shared" si="132"/>
        <v>0</v>
      </c>
      <c r="AD160" s="66">
        <f t="shared" si="133"/>
        <v>0</v>
      </c>
      <c r="AE160" s="57">
        <v>0</v>
      </c>
      <c r="AF160" s="60">
        <f t="shared" si="134"/>
        <v>0</v>
      </c>
      <c r="AG160" s="52">
        <v>0</v>
      </c>
      <c r="AH160" s="63">
        <f t="shared" si="135"/>
        <v>0</v>
      </c>
      <c r="AI160" s="65">
        <f t="shared" si="136"/>
        <v>0</v>
      </c>
      <c r="AJ160" s="64">
        <f t="shared" si="137"/>
        <v>0</v>
      </c>
      <c r="AK160" s="65">
        <v>0</v>
      </c>
      <c r="AL160" s="63">
        <f t="shared" si="138"/>
        <v>0</v>
      </c>
      <c r="AM160" s="75"/>
    </row>
    <row r="161" spans="1:39" s="2" customFormat="1" x14ac:dyDescent="0.3">
      <c r="A161" s="78" t="s">
        <v>137</v>
      </c>
      <c r="B161" s="47">
        <f>15500/10</f>
        <v>1550</v>
      </c>
      <c r="C161" s="77">
        <f>2700/1.1</f>
        <v>2454.5454545454545</v>
      </c>
      <c r="D161" s="54">
        <v>10</v>
      </c>
      <c r="E161" s="44">
        <v>0</v>
      </c>
      <c r="F161" s="110">
        <f t="shared" si="119"/>
        <v>0</v>
      </c>
      <c r="G161" s="108">
        <v>0</v>
      </c>
      <c r="H161" s="109">
        <f t="shared" si="120"/>
        <v>0</v>
      </c>
      <c r="I161" s="61">
        <v>0</v>
      </c>
      <c r="J161" s="37">
        <f t="shared" si="121"/>
        <v>0</v>
      </c>
      <c r="K161" s="51">
        <v>0</v>
      </c>
      <c r="L161" s="37">
        <f t="shared" si="122"/>
        <v>0</v>
      </c>
      <c r="M161" s="51">
        <v>0</v>
      </c>
      <c r="N161" s="37">
        <f t="shared" si="123"/>
        <v>0</v>
      </c>
      <c r="O161" s="51">
        <v>0</v>
      </c>
      <c r="P161" s="71">
        <f t="shared" si="124"/>
        <v>0</v>
      </c>
      <c r="Q161" s="57">
        <f t="shared" si="125"/>
        <v>0</v>
      </c>
      <c r="R161" s="70">
        <f t="shared" si="126"/>
        <v>0</v>
      </c>
      <c r="S161" s="65">
        <v>0</v>
      </c>
      <c r="T161" s="109">
        <f t="shared" si="127"/>
        <v>0</v>
      </c>
      <c r="U161" s="51">
        <v>0</v>
      </c>
      <c r="V161" s="109">
        <f t="shared" si="128"/>
        <v>0</v>
      </c>
      <c r="W161" s="61">
        <v>0</v>
      </c>
      <c r="X161" s="109">
        <f t="shared" si="129"/>
        <v>0</v>
      </c>
      <c r="Y161" s="61">
        <v>0</v>
      </c>
      <c r="Z161" s="109">
        <f t="shared" si="130"/>
        <v>0</v>
      </c>
      <c r="AA161" s="51">
        <v>0</v>
      </c>
      <c r="AB161" s="68">
        <f t="shared" si="131"/>
        <v>0</v>
      </c>
      <c r="AC161" s="67">
        <f t="shared" si="132"/>
        <v>0</v>
      </c>
      <c r="AD161" s="66">
        <f t="shared" si="133"/>
        <v>0</v>
      </c>
      <c r="AE161" s="57">
        <v>0</v>
      </c>
      <c r="AF161" s="60">
        <f t="shared" si="134"/>
        <v>0</v>
      </c>
      <c r="AG161" s="52">
        <v>0</v>
      </c>
      <c r="AH161" s="63">
        <f t="shared" si="135"/>
        <v>0</v>
      </c>
      <c r="AI161" s="65">
        <f t="shared" si="136"/>
        <v>0</v>
      </c>
      <c r="AJ161" s="64">
        <f t="shared" si="137"/>
        <v>0</v>
      </c>
      <c r="AK161" s="65">
        <v>0</v>
      </c>
      <c r="AL161" s="63">
        <f t="shared" si="138"/>
        <v>0</v>
      </c>
      <c r="AM161" s="75"/>
    </row>
    <row r="162" spans="1:39" s="2" customFormat="1" x14ac:dyDescent="0.3">
      <c r="A162" s="78" t="s">
        <v>42</v>
      </c>
      <c r="B162" s="47">
        <f>18000/10</f>
        <v>1800</v>
      </c>
      <c r="C162" s="77">
        <f>2700/1.1</f>
        <v>2454.5454545454545</v>
      </c>
      <c r="D162" s="54">
        <v>10</v>
      </c>
      <c r="E162" s="44">
        <v>0</v>
      </c>
      <c r="F162" s="110">
        <f t="shared" si="119"/>
        <v>0</v>
      </c>
      <c r="G162" s="108">
        <v>0</v>
      </c>
      <c r="H162" s="109">
        <f t="shared" si="120"/>
        <v>0</v>
      </c>
      <c r="I162" s="61">
        <v>0</v>
      </c>
      <c r="J162" s="37">
        <f t="shared" si="121"/>
        <v>0</v>
      </c>
      <c r="K162" s="51">
        <v>0</v>
      </c>
      <c r="L162" s="37">
        <f t="shared" si="122"/>
        <v>0</v>
      </c>
      <c r="M162" s="51">
        <v>0</v>
      </c>
      <c r="N162" s="37">
        <f t="shared" si="123"/>
        <v>0</v>
      </c>
      <c r="O162" s="51">
        <v>0</v>
      </c>
      <c r="P162" s="71">
        <f t="shared" si="124"/>
        <v>0</v>
      </c>
      <c r="Q162" s="57">
        <f t="shared" si="125"/>
        <v>0</v>
      </c>
      <c r="R162" s="70">
        <f t="shared" si="126"/>
        <v>0</v>
      </c>
      <c r="S162" s="65">
        <v>0</v>
      </c>
      <c r="T162" s="109">
        <f t="shared" si="127"/>
        <v>0</v>
      </c>
      <c r="U162" s="51">
        <v>0</v>
      </c>
      <c r="V162" s="109">
        <f t="shared" si="128"/>
        <v>0</v>
      </c>
      <c r="W162" s="61">
        <v>0</v>
      </c>
      <c r="X162" s="109">
        <f t="shared" si="129"/>
        <v>0</v>
      </c>
      <c r="Y162" s="61">
        <v>0</v>
      </c>
      <c r="Z162" s="109">
        <f t="shared" si="130"/>
        <v>0</v>
      </c>
      <c r="AA162" s="51">
        <v>0</v>
      </c>
      <c r="AB162" s="68">
        <f t="shared" si="131"/>
        <v>0</v>
      </c>
      <c r="AC162" s="67">
        <f t="shared" si="132"/>
        <v>0</v>
      </c>
      <c r="AD162" s="66">
        <f t="shared" si="133"/>
        <v>0</v>
      </c>
      <c r="AE162" s="57">
        <v>0</v>
      </c>
      <c r="AF162" s="60">
        <f t="shared" si="134"/>
        <v>0</v>
      </c>
      <c r="AG162" s="52">
        <v>0</v>
      </c>
      <c r="AH162" s="63">
        <f t="shared" si="135"/>
        <v>0</v>
      </c>
      <c r="AI162" s="65">
        <f t="shared" si="136"/>
        <v>0</v>
      </c>
      <c r="AJ162" s="64">
        <f t="shared" si="137"/>
        <v>0</v>
      </c>
      <c r="AK162" s="65">
        <v>0</v>
      </c>
      <c r="AL162" s="63">
        <f t="shared" si="138"/>
        <v>0</v>
      </c>
      <c r="AM162" s="75"/>
    </row>
    <row r="163" spans="1:39" s="2" customFormat="1" x14ac:dyDescent="0.3">
      <c r="A163" s="78" t="s">
        <v>118</v>
      </c>
      <c r="B163" s="47">
        <f>15500/10</f>
        <v>1550</v>
      </c>
      <c r="C163" s="77">
        <f>2700/1.1</f>
        <v>2454.5454545454545</v>
      </c>
      <c r="D163" s="54">
        <v>10</v>
      </c>
      <c r="E163" s="44">
        <v>0</v>
      </c>
      <c r="F163" s="110">
        <f t="shared" si="119"/>
        <v>0</v>
      </c>
      <c r="G163" s="108">
        <v>0</v>
      </c>
      <c r="H163" s="109">
        <f t="shared" si="120"/>
        <v>0</v>
      </c>
      <c r="I163" s="61">
        <v>0</v>
      </c>
      <c r="J163" s="37">
        <f t="shared" si="121"/>
        <v>0</v>
      </c>
      <c r="K163" s="51">
        <v>0</v>
      </c>
      <c r="L163" s="37">
        <f t="shared" si="122"/>
        <v>0</v>
      </c>
      <c r="M163" s="51">
        <v>0</v>
      </c>
      <c r="N163" s="37">
        <f t="shared" si="123"/>
        <v>0</v>
      </c>
      <c r="O163" s="51">
        <v>0</v>
      </c>
      <c r="P163" s="71">
        <f t="shared" si="124"/>
        <v>0</v>
      </c>
      <c r="Q163" s="57">
        <f t="shared" si="125"/>
        <v>0</v>
      </c>
      <c r="R163" s="70">
        <f t="shared" si="126"/>
        <v>0</v>
      </c>
      <c r="S163" s="65">
        <v>0</v>
      </c>
      <c r="T163" s="109">
        <f t="shared" si="127"/>
        <v>0</v>
      </c>
      <c r="U163" s="51">
        <v>0</v>
      </c>
      <c r="V163" s="109">
        <f t="shared" si="128"/>
        <v>0</v>
      </c>
      <c r="W163" s="61">
        <v>0</v>
      </c>
      <c r="X163" s="109">
        <f t="shared" si="129"/>
        <v>0</v>
      </c>
      <c r="Y163" s="61">
        <v>0</v>
      </c>
      <c r="Z163" s="109">
        <f t="shared" si="130"/>
        <v>0</v>
      </c>
      <c r="AA163" s="51">
        <v>0</v>
      </c>
      <c r="AB163" s="68">
        <f t="shared" si="131"/>
        <v>0</v>
      </c>
      <c r="AC163" s="67">
        <f t="shared" si="132"/>
        <v>0</v>
      </c>
      <c r="AD163" s="66">
        <f t="shared" si="133"/>
        <v>0</v>
      </c>
      <c r="AE163" s="57">
        <v>0</v>
      </c>
      <c r="AF163" s="60">
        <f t="shared" si="134"/>
        <v>0</v>
      </c>
      <c r="AG163" s="52">
        <v>0</v>
      </c>
      <c r="AH163" s="63">
        <f t="shared" si="135"/>
        <v>0</v>
      </c>
      <c r="AI163" s="65">
        <f t="shared" si="136"/>
        <v>0</v>
      </c>
      <c r="AJ163" s="64">
        <f t="shared" si="137"/>
        <v>0</v>
      </c>
      <c r="AK163" s="65">
        <v>0</v>
      </c>
      <c r="AL163" s="63">
        <f t="shared" si="138"/>
        <v>0</v>
      </c>
      <c r="AM163" s="75"/>
    </row>
    <row r="164" spans="1:39" s="2" customFormat="1" x14ac:dyDescent="0.3">
      <c r="A164" s="78" t="s">
        <v>43</v>
      </c>
      <c r="B164" s="47">
        <f>18000/10</f>
        <v>1800</v>
      </c>
      <c r="C164" s="77">
        <f>2800/1.1</f>
        <v>2545.454545454545</v>
      </c>
      <c r="D164" s="54">
        <v>10</v>
      </c>
      <c r="E164" s="44">
        <v>0</v>
      </c>
      <c r="F164" s="76">
        <f t="shared" si="119"/>
        <v>0</v>
      </c>
      <c r="G164" s="108">
        <v>0</v>
      </c>
      <c r="H164" s="69">
        <f t="shared" si="120"/>
        <v>0</v>
      </c>
      <c r="I164" s="61">
        <v>0</v>
      </c>
      <c r="J164" s="37">
        <f t="shared" si="121"/>
        <v>0</v>
      </c>
      <c r="K164" s="51">
        <v>0</v>
      </c>
      <c r="L164" s="37">
        <f t="shared" si="122"/>
        <v>0</v>
      </c>
      <c r="M164" s="74">
        <v>0</v>
      </c>
      <c r="N164" s="37">
        <f t="shared" si="123"/>
        <v>0</v>
      </c>
      <c r="O164" s="51">
        <v>0</v>
      </c>
      <c r="P164" s="71">
        <f t="shared" si="124"/>
        <v>0</v>
      </c>
      <c r="Q164" s="57">
        <f t="shared" si="125"/>
        <v>0</v>
      </c>
      <c r="R164" s="70">
        <f t="shared" si="126"/>
        <v>0</v>
      </c>
      <c r="S164" s="65">
        <v>0</v>
      </c>
      <c r="T164" s="71">
        <f t="shared" si="127"/>
        <v>0</v>
      </c>
      <c r="U164" s="33">
        <v>0</v>
      </c>
      <c r="V164" s="69">
        <f t="shared" si="128"/>
        <v>0</v>
      </c>
      <c r="W164" s="61">
        <v>0</v>
      </c>
      <c r="X164" s="69">
        <f t="shared" si="129"/>
        <v>0</v>
      </c>
      <c r="Y164" s="61">
        <v>0</v>
      </c>
      <c r="Z164" s="69">
        <f t="shared" si="130"/>
        <v>0</v>
      </c>
      <c r="AA164" s="51">
        <v>0</v>
      </c>
      <c r="AB164" s="68">
        <f t="shared" si="131"/>
        <v>0</v>
      </c>
      <c r="AC164" s="67">
        <f t="shared" si="132"/>
        <v>0</v>
      </c>
      <c r="AD164" s="66">
        <f t="shared" si="133"/>
        <v>0</v>
      </c>
      <c r="AE164" s="57">
        <v>0</v>
      </c>
      <c r="AF164" s="60">
        <f t="shared" si="134"/>
        <v>0</v>
      </c>
      <c r="AG164" s="52">
        <v>0</v>
      </c>
      <c r="AH164" s="63">
        <f t="shared" si="135"/>
        <v>0</v>
      </c>
      <c r="AI164" s="65">
        <f t="shared" si="136"/>
        <v>0</v>
      </c>
      <c r="AJ164" s="64">
        <f t="shared" si="137"/>
        <v>0</v>
      </c>
      <c r="AK164" s="65">
        <v>0</v>
      </c>
      <c r="AL164" s="63">
        <f t="shared" si="138"/>
        <v>0</v>
      </c>
      <c r="AM164" s="75"/>
    </row>
    <row r="165" spans="1:39" s="2" customFormat="1" x14ac:dyDescent="0.3">
      <c r="A165" s="78" t="s">
        <v>88</v>
      </c>
      <c r="B165" s="47">
        <f>17000/10</f>
        <v>1700</v>
      </c>
      <c r="C165" s="77">
        <f>2700/1.1</f>
        <v>2454.5454545454545</v>
      </c>
      <c r="D165" s="54">
        <v>10</v>
      </c>
      <c r="E165" s="44">
        <v>0</v>
      </c>
      <c r="F165" s="76">
        <f t="shared" si="119"/>
        <v>0</v>
      </c>
      <c r="G165" s="72">
        <v>0</v>
      </c>
      <c r="H165" s="69">
        <f t="shared" si="120"/>
        <v>0</v>
      </c>
      <c r="I165" s="61">
        <v>0</v>
      </c>
      <c r="J165" s="37">
        <f t="shared" si="121"/>
        <v>0</v>
      </c>
      <c r="K165" s="51">
        <v>0</v>
      </c>
      <c r="L165" s="37">
        <f t="shared" si="122"/>
        <v>0</v>
      </c>
      <c r="M165" s="74">
        <v>0</v>
      </c>
      <c r="N165" s="37">
        <f t="shared" si="123"/>
        <v>0</v>
      </c>
      <c r="O165" s="51">
        <v>0</v>
      </c>
      <c r="P165" s="71">
        <f t="shared" si="124"/>
        <v>0</v>
      </c>
      <c r="Q165" s="57">
        <f t="shared" si="125"/>
        <v>0</v>
      </c>
      <c r="R165" s="70">
        <f t="shared" si="126"/>
        <v>0</v>
      </c>
      <c r="S165" s="65">
        <v>0</v>
      </c>
      <c r="T165" s="71">
        <f t="shared" si="127"/>
        <v>0</v>
      </c>
      <c r="U165" s="33">
        <v>0</v>
      </c>
      <c r="V165" s="69">
        <f t="shared" si="128"/>
        <v>0</v>
      </c>
      <c r="W165" s="61">
        <v>0</v>
      </c>
      <c r="X165" s="69">
        <f t="shared" si="129"/>
        <v>0</v>
      </c>
      <c r="Y165" s="61">
        <v>0</v>
      </c>
      <c r="Z165" s="69">
        <f t="shared" si="130"/>
        <v>0</v>
      </c>
      <c r="AA165" s="51">
        <v>0</v>
      </c>
      <c r="AB165" s="68">
        <f t="shared" si="131"/>
        <v>0</v>
      </c>
      <c r="AC165" s="67">
        <f t="shared" si="132"/>
        <v>0</v>
      </c>
      <c r="AD165" s="66">
        <f t="shared" si="133"/>
        <v>0</v>
      </c>
      <c r="AE165" s="57">
        <v>0</v>
      </c>
      <c r="AF165" s="60">
        <f t="shared" si="134"/>
        <v>0</v>
      </c>
      <c r="AG165" s="52">
        <v>0</v>
      </c>
      <c r="AH165" s="63">
        <f t="shared" si="135"/>
        <v>0</v>
      </c>
      <c r="AI165" s="65">
        <f t="shared" si="136"/>
        <v>0</v>
      </c>
      <c r="AJ165" s="64">
        <f t="shared" si="137"/>
        <v>0</v>
      </c>
      <c r="AK165" s="65">
        <v>0</v>
      </c>
      <c r="AL165" s="63">
        <f t="shared" si="138"/>
        <v>0</v>
      </c>
      <c r="AM165" s="75"/>
    </row>
    <row r="166" spans="1:39" s="2" customFormat="1" x14ac:dyDescent="0.3">
      <c r="A166" s="78" t="s">
        <v>87</v>
      </c>
      <c r="B166" s="74">
        <f>13800/12</f>
        <v>1150</v>
      </c>
      <c r="C166" s="38">
        <f>1800/1.1</f>
        <v>1636.3636363636363</v>
      </c>
      <c r="D166" s="73">
        <v>12</v>
      </c>
      <c r="E166" s="44">
        <v>0</v>
      </c>
      <c r="F166" s="110">
        <f t="shared" si="119"/>
        <v>0</v>
      </c>
      <c r="G166" s="108">
        <v>0</v>
      </c>
      <c r="H166" s="109">
        <f t="shared" si="120"/>
        <v>0</v>
      </c>
      <c r="I166" s="61">
        <v>0</v>
      </c>
      <c r="J166" s="37">
        <f t="shared" si="121"/>
        <v>0</v>
      </c>
      <c r="K166" s="51">
        <v>0</v>
      </c>
      <c r="L166" s="37">
        <f t="shared" si="122"/>
        <v>0</v>
      </c>
      <c r="M166" s="51">
        <v>0</v>
      </c>
      <c r="N166" s="37">
        <f t="shared" si="123"/>
        <v>0</v>
      </c>
      <c r="O166" s="51">
        <v>0</v>
      </c>
      <c r="P166" s="71">
        <f t="shared" si="124"/>
        <v>0</v>
      </c>
      <c r="Q166" s="57">
        <f t="shared" si="125"/>
        <v>0</v>
      </c>
      <c r="R166" s="70">
        <f t="shared" si="126"/>
        <v>0</v>
      </c>
      <c r="S166" s="65">
        <v>0</v>
      </c>
      <c r="T166" s="119">
        <f t="shared" si="127"/>
        <v>0</v>
      </c>
      <c r="U166" s="51">
        <v>0</v>
      </c>
      <c r="V166" s="109">
        <f t="shared" si="128"/>
        <v>0</v>
      </c>
      <c r="W166" s="61">
        <v>0</v>
      </c>
      <c r="X166" s="109">
        <f t="shared" si="129"/>
        <v>0</v>
      </c>
      <c r="Y166" s="61">
        <v>0</v>
      </c>
      <c r="Z166" s="109">
        <f t="shared" si="130"/>
        <v>0</v>
      </c>
      <c r="AA166" s="51">
        <v>0</v>
      </c>
      <c r="AB166" s="68">
        <f t="shared" si="131"/>
        <v>0</v>
      </c>
      <c r="AC166" s="67">
        <f t="shared" si="132"/>
        <v>0</v>
      </c>
      <c r="AD166" s="66">
        <f t="shared" si="133"/>
        <v>0</v>
      </c>
      <c r="AE166" s="57">
        <v>0</v>
      </c>
      <c r="AF166" s="60">
        <f t="shared" si="134"/>
        <v>0</v>
      </c>
      <c r="AG166" s="52">
        <v>0</v>
      </c>
      <c r="AH166" s="63">
        <f t="shared" si="135"/>
        <v>0</v>
      </c>
      <c r="AI166" s="65">
        <f t="shared" si="136"/>
        <v>0</v>
      </c>
      <c r="AJ166" s="64">
        <f t="shared" si="137"/>
        <v>0</v>
      </c>
      <c r="AK166" s="65">
        <v>0</v>
      </c>
      <c r="AL166" s="63">
        <f t="shared" si="138"/>
        <v>0</v>
      </c>
      <c r="AM166" s="75"/>
    </row>
    <row r="167" spans="1:39" s="2" customFormat="1" x14ac:dyDescent="0.3">
      <c r="A167" s="78" t="s">
        <v>46</v>
      </c>
      <c r="B167" s="74">
        <f>13800/12</f>
        <v>1150</v>
      </c>
      <c r="C167" s="38">
        <v>1636</v>
      </c>
      <c r="D167" s="73">
        <v>12</v>
      </c>
      <c r="E167" s="44">
        <v>0</v>
      </c>
      <c r="F167" s="110">
        <f t="shared" si="119"/>
        <v>0</v>
      </c>
      <c r="G167" s="108">
        <v>0</v>
      </c>
      <c r="H167" s="109">
        <f t="shared" si="120"/>
        <v>0</v>
      </c>
      <c r="I167" s="61">
        <v>0</v>
      </c>
      <c r="J167" s="37">
        <f t="shared" si="121"/>
        <v>0</v>
      </c>
      <c r="K167" s="51">
        <v>0</v>
      </c>
      <c r="L167" s="37">
        <f t="shared" si="122"/>
        <v>0</v>
      </c>
      <c r="M167" s="51">
        <v>0</v>
      </c>
      <c r="N167" s="37">
        <f t="shared" si="123"/>
        <v>0</v>
      </c>
      <c r="O167" s="51">
        <v>0</v>
      </c>
      <c r="P167" s="71">
        <f t="shared" si="124"/>
        <v>0</v>
      </c>
      <c r="Q167" s="57">
        <f t="shared" si="125"/>
        <v>0</v>
      </c>
      <c r="R167" s="70">
        <f t="shared" si="126"/>
        <v>0</v>
      </c>
      <c r="S167" s="65">
        <v>0</v>
      </c>
      <c r="T167" s="37">
        <f t="shared" si="127"/>
        <v>0</v>
      </c>
      <c r="U167" s="51">
        <v>0</v>
      </c>
      <c r="V167" s="109">
        <f t="shared" si="128"/>
        <v>0</v>
      </c>
      <c r="W167" s="61">
        <v>0</v>
      </c>
      <c r="X167" s="109">
        <f t="shared" si="129"/>
        <v>0</v>
      </c>
      <c r="Y167" s="61">
        <v>0</v>
      </c>
      <c r="Z167" s="109">
        <f t="shared" si="130"/>
        <v>0</v>
      </c>
      <c r="AA167" s="51">
        <v>0</v>
      </c>
      <c r="AB167" s="68">
        <f t="shared" si="131"/>
        <v>0</v>
      </c>
      <c r="AC167" s="67">
        <f t="shared" si="132"/>
        <v>0</v>
      </c>
      <c r="AD167" s="66">
        <f t="shared" si="133"/>
        <v>0</v>
      </c>
      <c r="AE167" s="57">
        <v>0</v>
      </c>
      <c r="AF167" s="60">
        <f t="shared" si="134"/>
        <v>0</v>
      </c>
      <c r="AG167" s="52">
        <v>0</v>
      </c>
      <c r="AH167" s="63">
        <f t="shared" si="135"/>
        <v>0</v>
      </c>
      <c r="AI167" s="65">
        <f t="shared" si="136"/>
        <v>0</v>
      </c>
      <c r="AJ167" s="64">
        <f t="shared" si="137"/>
        <v>0</v>
      </c>
      <c r="AK167" s="65">
        <v>0</v>
      </c>
      <c r="AL167" s="63">
        <f t="shared" si="138"/>
        <v>0</v>
      </c>
      <c r="AM167" s="75"/>
    </row>
    <row r="168" spans="1:39" s="2" customFormat="1" x14ac:dyDescent="0.3">
      <c r="A168" s="55" t="s">
        <v>8</v>
      </c>
      <c r="B168" s="47">
        <f>28800/16</f>
        <v>1800</v>
      </c>
      <c r="C168" s="46">
        <f>2800/1.1</f>
        <v>2545.454545454545</v>
      </c>
      <c r="D168" s="54">
        <v>16</v>
      </c>
      <c r="E168" s="44">
        <v>0</v>
      </c>
      <c r="F168" s="43">
        <f t="shared" si="119"/>
        <v>0</v>
      </c>
      <c r="G168" s="108">
        <v>0</v>
      </c>
      <c r="H168" s="37">
        <f t="shared" si="120"/>
        <v>0</v>
      </c>
      <c r="I168" s="38">
        <v>0</v>
      </c>
      <c r="J168" s="37">
        <f t="shared" si="121"/>
        <v>0</v>
      </c>
      <c r="K168" s="33">
        <v>0</v>
      </c>
      <c r="L168" s="37">
        <f t="shared" si="122"/>
        <v>0</v>
      </c>
      <c r="M168" s="33">
        <v>0</v>
      </c>
      <c r="N168" s="37">
        <f t="shared" si="123"/>
        <v>0</v>
      </c>
      <c r="O168" s="33">
        <v>0</v>
      </c>
      <c r="P168" s="37">
        <f t="shared" si="124"/>
        <v>0</v>
      </c>
      <c r="Q168" s="36">
        <f t="shared" si="125"/>
        <v>0</v>
      </c>
      <c r="R168" s="39">
        <f t="shared" si="126"/>
        <v>0</v>
      </c>
      <c r="S168" s="32">
        <v>0</v>
      </c>
      <c r="T168" s="37">
        <f t="shared" si="127"/>
        <v>0</v>
      </c>
      <c r="U168" s="33">
        <v>0</v>
      </c>
      <c r="V168" s="37">
        <f t="shared" si="128"/>
        <v>0</v>
      </c>
      <c r="W168" s="38">
        <v>0</v>
      </c>
      <c r="X168" s="37">
        <f t="shared" si="129"/>
        <v>0</v>
      </c>
      <c r="Y168" s="38">
        <v>0</v>
      </c>
      <c r="Z168" s="37">
        <f t="shared" si="130"/>
        <v>0</v>
      </c>
      <c r="AA168" s="33">
        <v>0</v>
      </c>
      <c r="AB168" s="37">
        <f t="shared" si="131"/>
        <v>0</v>
      </c>
      <c r="AC168" s="36">
        <f t="shared" si="132"/>
        <v>0</v>
      </c>
      <c r="AD168" s="36">
        <f t="shared" si="133"/>
        <v>0</v>
      </c>
      <c r="AE168" s="36">
        <v>0</v>
      </c>
      <c r="AF168" s="35">
        <f t="shared" si="134"/>
        <v>0</v>
      </c>
      <c r="AG168" s="118">
        <v>0</v>
      </c>
      <c r="AH168" s="107">
        <f t="shared" si="135"/>
        <v>0</v>
      </c>
      <c r="AI168" s="32">
        <f t="shared" si="136"/>
        <v>0</v>
      </c>
      <c r="AJ168" s="33">
        <f t="shared" si="137"/>
        <v>0</v>
      </c>
      <c r="AK168" s="32">
        <v>0</v>
      </c>
      <c r="AL168" s="107">
        <f t="shared" si="138"/>
        <v>0</v>
      </c>
      <c r="AM168" s="59"/>
    </row>
    <row r="169" spans="1:39" s="2" customFormat="1" x14ac:dyDescent="0.3">
      <c r="A169" s="58" t="s">
        <v>86</v>
      </c>
      <c r="B169" s="47">
        <f>30400/16</f>
        <v>1900</v>
      </c>
      <c r="C169" s="46">
        <f>2800/1.1</f>
        <v>2545.454545454545</v>
      </c>
      <c r="D169" s="54">
        <v>16</v>
      </c>
      <c r="E169" s="44">
        <v>0</v>
      </c>
      <c r="F169" s="43">
        <f t="shared" si="119"/>
        <v>0</v>
      </c>
      <c r="G169" s="108">
        <v>0</v>
      </c>
      <c r="H169" s="37">
        <f t="shared" si="120"/>
        <v>0</v>
      </c>
      <c r="I169" s="38">
        <v>0</v>
      </c>
      <c r="J169" s="37">
        <f t="shared" si="121"/>
        <v>0</v>
      </c>
      <c r="K169" s="33">
        <v>0</v>
      </c>
      <c r="L169" s="37">
        <f t="shared" si="122"/>
        <v>0</v>
      </c>
      <c r="M169" s="33">
        <v>0</v>
      </c>
      <c r="N169" s="37">
        <f t="shared" si="123"/>
        <v>0</v>
      </c>
      <c r="O169" s="33">
        <v>0</v>
      </c>
      <c r="P169" s="37">
        <f t="shared" si="124"/>
        <v>0</v>
      </c>
      <c r="Q169" s="36">
        <f t="shared" si="125"/>
        <v>0</v>
      </c>
      <c r="R169" s="39">
        <f t="shared" si="126"/>
        <v>0</v>
      </c>
      <c r="S169" s="32">
        <v>0</v>
      </c>
      <c r="T169" s="37">
        <f t="shared" si="127"/>
        <v>0</v>
      </c>
      <c r="U169" s="33">
        <v>0</v>
      </c>
      <c r="V169" s="37">
        <f t="shared" si="128"/>
        <v>0</v>
      </c>
      <c r="W169" s="38">
        <v>0</v>
      </c>
      <c r="X169" s="37">
        <f t="shared" si="129"/>
        <v>0</v>
      </c>
      <c r="Y169" s="38">
        <v>0</v>
      </c>
      <c r="Z169" s="37">
        <f t="shared" si="130"/>
        <v>0</v>
      </c>
      <c r="AA169" s="33">
        <v>0</v>
      </c>
      <c r="AB169" s="37">
        <f t="shared" si="131"/>
        <v>0</v>
      </c>
      <c r="AC169" s="36">
        <f t="shared" si="132"/>
        <v>0</v>
      </c>
      <c r="AD169" s="36">
        <f t="shared" si="133"/>
        <v>0</v>
      </c>
      <c r="AE169" s="36">
        <v>0</v>
      </c>
      <c r="AF169" s="35">
        <f t="shared" si="134"/>
        <v>0</v>
      </c>
      <c r="AG169" s="118">
        <v>0</v>
      </c>
      <c r="AH169" s="107">
        <f t="shared" si="135"/>
        <v>0</v>
      </c>
      <c r="AI169" s="32">
        <f t="shared" si="136"/>
        <v>0</v>
      </c>
      <c r="AJ169" s="33">
        <f t="shared" si="137"/>
        <v>0</v>
      </c>
      <c r="AK169" s="32">
        <v>0</v>
      </c>
      <c r="AL169" s="107">
        <f t="shared" si="138"/>
        <v>0</v>
      </c>
      <c r="AM169" s="59"/>
    </row>
    <row r="170" spans="1:39" s="2" customFormat="1" ht="15.75" customHeight="1" x14ac:dyDescent="0.3">
      <c r="A170" s="55" t="s">
        <v>9</v>
      </c>
      <c r="B170" s="47">
        <f>3600/6</f>
        <v>600</v>
      </c>
      <c r="C170" s="46">
        <f>2000/1.1</f>
        <v>1818.181818181818</v>
      </c>
      <c r="D170" s="54">
        <v>6</v>
      </c>
      <c r="E170" s="44">
        <v>0</v>
      </c>
      <c r="F170" s="43">
        <f t="shared" si="119"/>
        <v>0</v>
      </c>
      <c r="G170" s="108">
        <v>0</v>
      </c>
      <c r="H170" s="37">
        <f t="shared" si="120"/>
        <v>0</v>
      </c>
      <c r="I170" s="38">
        <v>0</v>
      </c>
      <c r="J170" s="37">
        <f t="shared" si="121"/>
        <v>0</v>
      </c>
      <c r="K170" s="33">
        <v>0</v>
      </c>
      <c r="L170" s="37">
        <f t="shared" si="122"/>
        <v>0</v>
      </c>
      <c r="M170" s="33">
        <v>0</v>
      </c>
      <c r="N170" s="37">
        <f t="shared" si="123"/>
        <v>0</v>
      </c>
      <c r="O170" s="33">
        <v>0</v>
      </c>
      <c r="P170" s="37">
        <f t="shared" si="124"/>
        <v>0</v>
      </c>
      <c r="Q170" s="36">
        <f t="shared" si="125"/>
        <v>0</v>
      </c>
      <c r="R170" s="39">
        <f t="shared" si="126"/>
        <v>0</v>
      </c>
      <c r="S170" s="32">
        <v>0</v>
      </c>
      <c r="T170" s="37">
        <f t="shared" si="127"/>
        <v>0</v>
      </c>
      <c r="U170" s="33">
        <v>0</v>
      </c>
      <c r="V170" s="37">
        <f t="shared" si="128"/>
        <v>0</v>
      </c>
      <c r="W170" s="38">
        <v>0</v>
      </c>
      <c r="X170" s="37">
        <f t="shared" si="129"/>
        <v>0</v>
      </c>
      <c r="Y170" s="38">
        <v>0</v>
      </c>
      <c r="Z170" s="37">
        <f t="shared" si="130"/>
        <v>0</v>
      </c>
      <c r="AA170" s="33">
        <v>0</v>
      </c>
      <c r="AB170" s="37">
        <f t="shared" si="131"/>
        <v>0</v>
      </c>
      <c r="AC170" s="36">
        <f t="shared" si="132"/>
        <v>0</v>
      </c>
      <c r="AD170" s="36">
        <f t="shared" si="133"/>
        <v>0</v>
      </c>
      <c r="AE170" s="36">
        <v>0</v>
      </c>
      <c r="AF170" s="35">
        <f t="shared" si="134"/>
        <v>0</v>
      </c>
      <c r="AG170" s="118">
        <v>0</v>
      </c>
      <c r="AH170" s="107">
        <f t="shared" si="135"/>
        <v>0</v>
      </c>
      <c r="AI170" s="32">
        <f t="shared" si="136"/>
        <v>0</v>
      </c>
      <c r="AJ170" s="33">
        <f t="shared" si="137"/>
        <v>0</v>
      </c>
      <c r="AK170" s="32">
        <v>0</v>
      </c>
      <c r="AL170" s="107">
        <f t="shared" si="138"/>
        <v>0</v>
      </c>
      <c r="AM170" s="59"/>
    </row>
    <row r="171" spans="1:39" s="2" customFormat="1" x14ac:dyDescent="0.3">
      <c r="A171" s="55" t="s">
        <v>47</v>
      </c>
      <c r="B171" s="47">
        <f>3600/6</f>
        <v>600</v>
      </c>
      <c r="C171" s="46">
        <f>2000/1.1</f>
        <v>1818.181818181818</v>
      </c>
      <c r="D171" s="54">
        <v>6</v>
      </c>
      <c r="E171" s="44">
        <v>0</v>
      </c>
      <c r="F171" s="43">
        <f t="shared" si="119"/>
        <v>0</v>
      </c>
      <c r="G171" s="108">
        <v>0</v>
      </c>
      <c r="H171" s="37">
        <f t="shared" si="120"/>
        <v>0</v>
      </c>
      <c r="I171" s="38">
        <v>0</v>
      </c>
      <c r="J171" s="37">
        <f t="shared" si="121"/>
        <v>0</v>
      </c>
      <c r="K171" s="33">
        <v>0</v>
      </c>
      <c r="L171" s="37">
        <f t="shared" si="122"/>
        <v>0</v>
      </c>
      <c r="M171" s="33">
        <v>0</v>
      </c>
      <c r="N171" s="37">
        <f t="shared" si="123"/>
        <v>0</v>
      </c>
      <c r="O171" s="33">
        <v>0</v>
      </c>
      <c r="P171" s="37">
        <f t="shared" si="124"/>
        <v>0</v>
      </c>
      <c r="Q171" s="36">
        <f t="shared" si="125"/>
        <v>0</v>
      </c>
      <c r="R171" s="39">
        <f t="shared" si="126"/>
        <v>0</v>
      </c>
      <c r="S171" s="32">
        <v>0</v>
      </c>
      <c r="T171" s="37">
        <f t="shared" si="127"/>
        <v>0</v>
      </c>
      <c r="U171" s="33">
        <v>0</v>
      </c>
      <c r="V171" s="37">
        <f t="shared" si="128"/>
        <v>0</v>
      </c>
      <c r="W171" s="38">
        <v>0</v>
      </c>
      <c r="X171" s="37">
        <f t="shared" si="129"/>
        <v>0</v>
      </c>
      <c r="Y171" s="38">
        <v>0</v>
      </c>
      <c r="Z171" s="37">
        <f t="shared" si="130"/>
        <v>0</v>
      </c>
      <c r="AA171" s="33">
        <v>0</v>
      </c>
      <c r="AB171" s="37">
        <f t="shared" si="131"/>
        <v>0</v>
      </c>
      <c r="AC171" s="36">
        <f t="shared" si="132"/>
        <v>0</v>
      </c>
      <c r="AD171" s="36">
        <f t="shared" si="133"/>
        <v>0</v>
      </c>
      <c r="AE171" s="36">
        <v>0</v>
      </c>
      <c r="AF171" s="35">
        <f t="shared" si="134"/>
        <v>0</v>
      </c>
      <c r="AG171" s="118">
        <v>0</v>
      </c>
      <c r="AH171" s="107">
        <f t="shared" si="135"/>
        <v>0</v>
      </c>
      <c r="AI171" s="32">
        <f t="shared" si="136"/>
        <v>0</v>
      </c>
      <c r="AJ171" s="33">
        <f t="shared" si="137"/>
        <v>0</v>
      </c>
      <c r="AK171" s="32">
        <v>0</v>
      </c>
      <c r="AL171" s="107">
        <f t="shared" si="138"/>
        <v>0</v>
      </c>
      <c r="AM171" s="59"/>
    </row>
    <row r="172" spans="1:39" s="2" customFormat="1" x14ac:dyDescent="0.3">
      <c r="A172" s="55" t="s">
        <v>48</v>
      </c>
      <c r="B172" s="47">
        <f>3600/6</f>
        <v>600</v>
      </c>
      <c r="C172" s="46">
        <f>2000/1.1</f>
        <v>1818.181818181818</v>
      </c>
      <c r="D172" s="54">
        <v>6</v>
      </c>
      <c r="E172" s="44">
        <v>0</v>
      </c>
      <c r="F172" s="43">
        <f t="shared" si="119"/>
        <v>0</v>
      </c>
      <c r="G172" s="108">
        <v>0</v>
      </c>
      <c r="H172" s="37">
        <f t="shared" si="120"/>
        <v>0</v>
      </c>
      <c r="I172" s="38">
        <v>0</v>
      </c>
      <c r="J172" s="37">
        <f t="shared" si="121"/>
        <v>0</v>
      </c>
      <c r="K172" s="33">
        <v>0</v>
      </c>
      <c r="L172" s="37">
        <f t="shared" si="122"/>
        <v>0</v>
      </c>
      <c r="M172" s="33">
        <v>0</v>
      </c>
      <c r="N172" s="37">
        <f t="shared" si="123"/>
        <v>0</v>
      </c>
      <c r="O172" s="33">
        <v>0</v>
      </c>
      <c r="P172" s="37">
        <f t="shared" si="124"/>
        <v>0</v>
      </c>
      <c r="Q172" s="36">
        <f t="shared" si="125"/>
        <v>0</v>
      </c>
      <c r="R172" s="39">
        <f t="shared" si="126"/>
        <v>0</v>
      </c>
      <c r="S172" s="32">
        <v>0</v>
      </c>
      <c r="T172" s="37">
        <f t="shared" si="127"/>
        <v>0</v>
      </c>
      <c r="U172" s="33">
        <v>0</v>
      </c>
      <c r="V172" s="37">
        <f t="shared" si="128"/>
        <v>0</v>
      </c>
      <c r="W172" s="38">
        <v>0</v>
      </c>
      <c r="X172" s="37">
        <f t="shared" si="129"/>
        <v>0</v>
      </c>
      <c r="Y172" s="38">
        <v>0</v>
      </c>
      <c r="Z172" s="37">
        <f t="shared" si="130"/>
        <v>0</v>
      </c>
      <c r="AA172" s="33">
        <v>0</v>
      </c>
      <c r="AB172" s="37">
        <f t="shared" si="131"/>
        <v>0</v>
      </c>
      <c r="AC172" s="36">
        <f t="shared" si="132"/>
        <v>0</v>
      </c>
      <c r="AD172" s="36">
        <f t="shared" si="133"/>
        <v>0</v>
      </c>
      <c r="AE172" s="36">
        <v>0</v>
      </c>
      <c r="AF172" s="35">
        <f t="shared" si="134"/>
        <v>0</v>
      </c>
      <c r="AG172" s="118">
        <v>0</v>
      </c>
      <c r="AH172" s="107">
        <f t="shared" si="135"/>
        <v>0</v>
      </c>
      <c r="AI172" s="32">
        <f t="shared" si="136"/>
        <v>0</v>
      </c>
      <c r="AJ172" s="33">
        <f t="shared" si="137"/>
        <v>0</v>
      </c>
      <c r="AK172" s="32">
        <v>0</v>
      </c>
      <c r="AL172" s="107">
        <f t="shared" si="138"/>
        <v>0</v>
      </c>
      <c r="AM172" s="59"/>
    </row>
    <row r="173" spans="1:39" s="2" customFormat="1" x14ac:dyDescent="0.3">
      <c r="A173" s="48" t="s">
        <v>59</v>
      </c>
      <c r="B173" s="47">
        <f>8100/6</f>
        <v>1350</v>
      </c>
      <c r="C173" s="46">
        <f>2800/1.1</f>
        <v>2545.454545454545</v>
      </c>
      <c r="D173" s="50">
        <v>6</v>
      </c>
      <c r="E173" s="44">
        <v>0</v>
      </c>
      <c r="F173" s="43">
        <f t="shared" si="119"/>
        <v>0</v>
      </c>
      <c r="G173" s="108">
        <v>0</v>
      </c>
      <c r="H173" s="37">
        <f t="shared" si="120"/>
        <v>0</v>
      </c>
      <c r="I173" s="38">
        <v>0</v>
      </c>
      <c r="J173" s="37">
        <f t="shared" si="121"/>
        <v>0</v>
      </c>
      <c r="K173" s="33">
        <v>0</v>
      </c>
      <c r="L173" s="37">
        <f t="shared" si="122"/>
        <v>0</v>
      </c>
      <c r="M173" s="33">
        <v>0</v>
      </c>
      <c r="N173" s="37">
        <f t="shared" si="123"/>
        <v>0</v>
      </c>
      <c r="O173" s="33">
        <v>0</v>
      </c>
      <c r="P173" s="37">
        <f t="shared" si="124"/>
        <v>0</v>
      </c>
      <c r="Q173" s="36">
        <f t="shared" si="125"/>
        <v>0</v>
      </c>
      <c r="R173" s="39">
        <f t="shared" si="126"/>
        <v>0</v>
      </c>
      <c r="S173" s="32">
        <v>0</v>
      </c>
      <c r="T173" s="37">
        <f t="shared" si="127"/>
        <v>0</v>
      </c>
      <c r="U173" s="33">
        <v>0</v>
      </c>
      <c r="V173" s="37">
        <f t="shared" si="128"/>
        <v>0</v>
      </c>
      <c r="W173" s="38">
        <v>0</v>
      </c>
      <c r="X173" s="37">
        <f t="shared" si="129"/>
        <v>0</v>
      </c>
      <c r="Y173" s="38">
        <v>0</v>
      </c>
      <c r="Z173" s="37">
        <f t="shared" si="130"/>
        <v>0</v>
      </c>
      <c r="AA173" s="33">
        <v>0</v>
      </c>
      <c r="AB173" s="37">
        <f t="shared" si="131"/>
        <v>0</v>
      </c>
      <c r="AC173" s="36">
        <f t="shared" si="132"/>
        <v>0</v>
      </c>
      <c r="AD173" s="36">
        <f t="shared" si="133"/>
        <v>0</v>
      </c>
      <c r="AE173" s="36">
        <v>0</v>
      </c>
      <c r="AF173" s="35">
        <f t="shared" si="134"/>
        <v>0</v>
      </c>
      <c r="AG173" s="118">
        <v>0</v>
      </c>
      <c r="AH173" s="107">
        <f t="shared" si="135"/>
        <v>0</v>
      </c>
      <c r="AI173" s="32">
        <f t="shared" si="136"/>
        <v>0</v>
      </c>
      <c r="AJ173" s="33">
        <f t="shared" si="137"/>
        <v>0</v>
      </c>
      <c r="AK173" s="32">
        <v>0</v>
      </c>
      <c r="AL173" s="107">
        <f t="shared" si="138"/>
        <v>0</v>
      </c>
      <c r="AM173" s="59"/>
    </row>
    <row r="174" spans="1:39" s="2" customFormat="1" x14ac:dyDescent="0.3">
      <c r="A174" s="48" t="s">
        <v>65</v>
      </c>
      <c r="B174" s="53">
        <f>6600/6</f>
        <v>1100</v>
      </c>
      <c r="C174" s="46">
        <f>2800/1.1</f>
        <v>2545.454545454545</v>
      </c>
      <c r="D174" s="50">
        <v>6</v>
      </c>
      <c r="E174" s="44">
        <v>0</v>
      </c>
      <c r="F174" s="43">
        <f t="shared" si="119"/>
        <v>0</v>
      </c>
      <c r="G174" s="108">
        <v>0</v>
      </c>
      <c r="H174" s="37">
        <f t="shared" si="120"/>
        <v>0</v>
      </c>
      <c r="I174" s="38">
        <v>0</v>
      </c>
      <c r="J174" s="37">
        <f t="shared" si="121"/>
        <v>0</v>
      </c>
      <c r="K174" s="33">
        <v>0</v>
      </c>
      <c r="L174" s="37">
        <f t="shared" si="122"/>
        <v>0</v>
      </c>
      <c r="M174" s="33">
        <v>0</v>
      </c>
      <c r="N174" s="37">
        <f t="shared" si="123"/>
        <v>0</v>
      </c>
      <c r="O174" s="33">
        <v>0</v>
      </c>
      <c r="P174" s="37">
        <f t="shared" si="124"/>
        <v>0</v>
      </c>
      <c r="Q174" s="36">
        <f t="shared" si="125"/>
        <v>0</v>
      </c>
      <c r="R174" s="39">
        <f t="shared" si="126"/>
        <v>0</v>
      </c>
      <c r="S174" s="32">
        <v>0</v>
      </c>
      <c r="T174" s="37">
        <f t="shared" si="127"/>
        <v>0</v>
      </c>
      <c r="U174" s="33">
        <v>0</v>
      </c>
      <c r="V174" s="37">
        <f t="shared" si="128"/>
        <v>0</v>
      </c>
      <c r="W174" s="38">
        <v>0</v>
      </c>
      <c r="X174" s="37">
        <f t="shared" si="129"/>
        <v>0</v>
      </c>
      <c r="Y174" s="38">
        <v>0</v>
      </c>
      <c r="Z174" s="37">
        <f t="shared" si="130"/>
        <v>0</v>
      </c>
      <c r="AA174" s="33">
        <v>0</v>
      </c>
      <c r="AB174" s="37">
        <f t="shared" si="131"/>
        <v>0</v>
      </c>
      <c r="AC174" s="36">
        <f t="shared" si="132"/>
        <v>0</v>
      </c>
      <c r="AD174" s="36">
        <f t="shared" si="133"/>
        <v>0</v>
      </c>
      <c r="AE174" s="36">
        <v>0</v>
      </c>
      <c r="AF174" s="35">
        <f t="shared" si="134"/>
        <v>0</v>
      </c>
      <c r="AG174" s="118">
        <v>0</v>
      </c>
      <c r="AH174" s="107">
        <f t="shared" si="135"/>
        <v>0</v>
      </c>
      <c r="AI174" s="32">
        <f t="shared" si="136"/>
        <v>0</v>
      </c>
      <c r="AJ174" s="33">
        <f t="shared" si="137"/>
        <v>0</v>
      </c>
      <c r="AK174" s="32">
        <v>0</v>
      </c>
      <c r="AL174" s="107">
        <f t="shared" si="138"/>
        <v>0</v>
      </c>
      <c r="AM174" s="59"/>
    </row>
    <row r="175" spans="1:39" s="2" customFormat="1" x14ac:dyDescent="0.3">
      <c r="A175" s="48" t="s">
        <v>64</v>
      </c>
      <c r="B175" s="47">
        <f>16200/12</f>
        <v>1350</v>
      </c>
      <c r="C175" s="46">
        <f>2800/1.1</f>
        <v>2545.454545454545</v>
      </c>
      <c r="D175" s="50">
        <v>12</v>
      </c>
      <c r="E175" s="44">
        <v>0</v>
      </c>
      <c r="F175" s="43">
        <f t="shared" si="119"/>
        <v>0</v>
      </c>
      <c r="G175" s="108">
        <v>0</v>
      </c>
      <c r="H175" s="37">
        <f t="shared" si="120"/>
        <v>0</v>
      </c>
      <c r="I175" s="38">
        <v>0</v>
      </c>
      <c r="J175" s="37">
        <f t="shared" si="121"/>
        <v>0</v>
      </c>
      <c r="K175" s="33">
        <v>0</v>
      </c>
      <c r="L175" s="37">
        <f t="shared" si="122"/>
        <v>0</v>
      </c>
      <c r="M175" s="33">
        <v>0</v>
      </c>
      <c r="N175" s="37">
        <f t="shared" si="123"/>
        <v>0</v>
      </c>
      <c r="O175" s="33">
        <v>0</v>
      </c>
      <c r="P175" s="37">
        <f t="shared" si="124"/>
        <v>0</v>
      </c>
      <c r="Q175" s="36">
        <f t="shared" si="125"/>
        <v>0</v>
      </c>
      <c r="R175" s="39">
        <f t="shared" si="126"/>
        <v>0</v>
      </c>
      <c r="S175" s="32">
        <v>0</v>
      </c>
      <c r="T175" s="37">
        <f t="shared" si="127"/>
        <v>0</v>
      </c>
      <c r="U175" s="33">
        <v>0</v>
      </c>
      <c r="V175" s="37">
        <f t="shared" si="128"/>
        <v>0</v>
      </c>
      <c r="W175" s="38">
        <v>0</v>
      </c>
      <c r="X175" s="37">
        <f t="shared" si="129"/>
        <v>0</v>
      </c>
      <c r="Y175" s="38">
        <v>0</v>
      </c>
      <c r="Z175" s="37">
        <f t="shared" si="130"/>
        <v>0</v>
      </c>
      <c r="AA175" s="33">
        <v>0</v>
      </c>
      <c r="AB175" s="37">
        <f t="shared" si="131"/>
        <v>0</v>
      </c>
      <c r="AC175" s="36">
        <f t="shared" si="132"/>
        <v>0</v>
      </c>
      <c r="AD175" s="36">
        <f t="shared" si="133"/>
        <v>0</v>
      </c>
      <c r="AE175" s="36">
        <v>0</v>
      </c>
      <c r="AF175" s="35">
        <f t="shared" si="134"/>
        <v>0</v>
      </c>
      <c r="AG175" s="118">
        <v>0</v>
      </c>
      <c r="AH175" s="107">
        <f t="shared" si="135"/>
        <v>0</v>
      </c>
      <c r="AI175" s="32">
        <f t="shared" si="136"/>
        <v>0</v>
      </c>
      <c r="AJ175" s="33">
        <f t="shared" si="137"/>
        <v>0</v>
      </c>
      <c r="AK175" s="32">
        <v>0</v>
      </c>
      <c r="AL175" s="107">
        <f t="shared" si="138"/>
        <v>0</v>
      </c>
      <c r="AM175" s="59"/>
    </row>
    <row r="176" spans="1:39" s="2" customFormat="1" x14ac:dyDescent="0.3">
      <c r="A176" s="48" t="s">
        <v>132</v>
      </c>
      <c r="B176" s="47">
        <f>16200/12</f>
        <v>1350</v>
      </c>
      <c r="C176" s="46">
        <f>2800/1.1</f>
        <v>2545.454545454545</v>
      </c>
      <c r="D176" s="50">
        <v>12</v>
      </c>
      <c r="E176" s="44">
        <v>0</v>
      </c>
      <c r="F176" s="43">
        <f t="shared" si="119"/>
        <v>0</v>
      </c>
      <c r="G176" s="108">
        <v>0</v>
      </c>
      <c r="H176" s="37">
        <f t="shared" si="120"/>
        <v>0</v>
      </c>
      <c r="I176" s="38">
        <v>0</v>
      </c>
      <c r="J176" s="37">
        <f t="shared" si="121"/>
        <v>0</v>
      </c>
      <c r="K176" s="33">
        <v>0</v>
      </c>
      <c r="L176" s="37">
        <f t="shared" si="122"/>
        <v>0</v>
      </c>
      <c r="M176" s="33">
        <v>0</v>
      </c>
      <c r="N176" s="37">
        <f t="shared" si="123"/>
        <v>0</v>
      </c>
      <c r="O176" s="33">
        <v>0</v>
      </c>
      <c r="P176" s="37">
        <f t="shared" si="124"/>
        <v>0</v>
      </c>
      <c r="Q176" s="36">
        <f t="shared" si="125"/>
        <v>0</v>
      </c>
      <c r="R176" s="39">
        <f t="shared" si="126"/>
        <v>0</v>
      </c>
      <c r="S176" s="32">
        <v>0</v>
      </c>
      <c r="T176" s="37">
        <f t="shared" si="127"/>
        <v>0</v>
      </c>
      <c r="U176" s="33">
        <v>0</v>
      </c>
      <c r="V176" s="37">
        <f t="shared" si="128"/>
        <v>0</v>
      </c>
      <c r="W176" s="38">
        <v>0</v>
      </c>
      <c r="X176" s="37">
        <f t="shared" si="129"/>
        <v>0</v>
      </c>
      <c r="Y176" s="38">
        <v>0</v>
      </c>
      <c r="Z176" s="37">
        <f t="shared" si="130"/>
        <v>0</v>
      </c>
      <c r="AA176" s="33">
        <v>0</v>
      </c>
      <c r="AB176" s="37">
        <f t="shared" si="131"/>
        <v>0</v>
      </c>
      <c r="AC176" s="36">
        <f t="shared" si="132"/>
        <v>0</v>
      </c>
      <c r="AD176" s="36">
        <f t="shared" si="133"/>
        <v>0</v>
      </c>
      <c r="AE176" s="36">
        <v>0</v>
      </c>
      <c r="AF176" s="35">
        <f t="shared" si="134"/>
        <v>0</v>
      </c>
      <c r="AG176" s="118">
        <v>0</v>
      </c>
      <c r="AH176" s="107">
        <f t="shared" si="135"/>
        <v>0</v>
      </c>
      <c r="AI176" s="32">
        <f t="shared" si="136"/>
        <v>0</v>
      </c>
      <c r="AJ176" s="33">
        <f t="shared" si="137"/>
        <v>0</v>
      </c>
      <c r="AK176" s="32">
        <v>0</v>
      </c>
      <c r="AL176" s="107">
        <f t="shared" si="138"/>
        <v>0</v>
      </c>
      <c r="AM176" s="59"/>
    </row>
    <row r="177" spans="1:39" s="2" customFormat="1" x14ac:dyDescent="0.3">
      <c r="A177" s="48" t="s">
        <v>83</v>
      </c>
      <c r="B177" s="47">
        <f>42000/20</f>
        <v>2100</v>
      </c>
      <c r="C177" s="46">
        <f>3200/1.1</f>
        <v>2909.090909090909</v>
      </c>
      <c r="D177" s="50">
        <v>20</v>
      </c>
      <c r="E177" s="44">
        <v>0</v>
      </c>
      <c r="F177" s="43">
        <f t="shared" si="119"/>
        <v>0</v>
      </c>
      <c r="G177" s="108">
        <v>0</v>
      </c>
      <c r="H177" s="37">
        <f t="shared" si="120"/>
        <v>0</v>
      </c>
      <c r="I177" s="38">
        <v>0</v>
      </c>
      <c r="J177" s="37">
        <f t="shared" si="121"/>
        <v>0</v>
      </c>
      <c r="K177" s="33">
        <v>0</v>
      </c>
      <c r="L177" s="37">
        <f t="shared" si="122"/>
        <v>0</v>
      </c>
      <c r="M177" s="33">
        <v>0</v>
      </c>
      <c r="N177" s="37">
        <f t="shared" si="123"/>
        <v>0</v>
      </c>
      <c r="O177" s="33">
        <v>0</v>
      </c>
      <c r="P177" s="37">
        <f t="shared" si="124"/>
        <v>0</v>
      </c>
      <c r="Q177" s="36">
        <f t="shared" si="125"/>
        <v>0</v>
      </c>
      <c r="R177" s="39">
        <f t="shared" si="126"/>
        <v>0</v>
      </c>
      <c r="S177" s="32">
        <v>0</v>
      </c>
      <c r="T177" s="37">
        <f t="shared" si="127"/>
        <v>0</v>
      </c>
      <c r="U177" s="33">
        <v>0</v>
      </c>
      <c r="V177" s="37">
        <f t="shared" si="128"/>
        <v>0</v>
      </c>
      <c r="W177" s="38">
        <v>0</v>
      </c>
      <c r="X177" s="37">
        <f t="shared" si="129"/>
        <v>0</v>
      </c>
      <c r="Y177" s="38">
        <v>0</v>
      </c>
      <c r="Z177" s="37">
        <f t="shared" si="130"/>
        <v>0</v>
      </c>
      <c r="AA177" s="33">
        <v>0</v>
      </c>
      <c r="AB177" s="37">
        <f t="shared" si="131"/>
        <v>0</v>
      </c>
      <c r="AC177" s="36">
        <f t="shared" si="132"/>
        <v>0</v>
      </c>
      <c r="AD177" s="36">
        <f t="shared" si="133"/>
        <v>0</v>
      </c>
      <c r="AE177" s="36">
        <v>0</v>
      </c>
      <c r="AF177" s="35">
        <f t="shared" si="134"/>
        <v>0</v>
      </c>
      <c r="AG177" s="118">
        <v>0</v>
      </c>
      <c r="AH177" s="107">
        <f t="shared" si="135"/>
        <v>0</v>
      </c>
      <c r="AI177" s="32">
        <f t="shared" si="136"/>
        <v>0</v>
      </c>
      <c r="AJ177" s="33">
        <f t="shared" si="137"/>
        <v>0</v>
      </c>
      <c r="AK177" s="32">
        <v>0</v>
      </c>
      <c r="AL177" s="107">
        <f t="shared" si="138"/>
        <v>0</v>
      </c>
      <c r="AM177" s="59"/>
    </row>
    <row r="178" spans="1:39" s="2" customFormat="1" x14ac:dyDescent="0.3">
      <c r="A178" s="48" t="s">
        <v>114</v>
      </c>
      <c r="B178" s="47">
        <f>13800/12</f>
        <v>1150</v>
      </c>
      <c r="C178" s="46">
        <f>2300/1.1</f>
        <v>2090.9090909090905</v>
      </c>
      <c r="D178" s="50">
        <v>12</v>
      </c>
      <c r="E178" s="44">
        <v>0</v>
      </c>
      <c r="F178" s="43">
        <f t="shared" si="119"/>
        <v>0</v>
      </c>
      <c r="G178" s="108">
        <v>0</v>
      </c>
      <c r="H178" s="37">
        <f t="shared" si="120"/>
        <v>0</v>
      </c>
      <c r="I178" s="38">
        <v>0</v>
      </c>
      <c r="J178" s="37">
        <f t="shared" si="121"/>
        <v>0</v>
      </c>
      <c r="K178" s="33">
        <v>0</v>
      </c>
      <c r="L178" s="37">
        <f t="shared" si="122"/>
        <v>0</v>
      </c>
      <c r="M178" s="33">
        <v>0</v>
      </c>
      <c r="N178" s="37">
        <f t="shared" si="123"/>
        <v>0</v>
      </c>
      <c r="O178" s="33">
        <v>0</v>
      </c>
      <c r="P178" s="37">
        <f t="shared" si="124"/>
        <v>0</v>
      </c>
      <c r="Q178" s="36">
        <f t="shared" si="125"/>
        <v>0</v>
      </c>
      <c r="R178" s="39">
        <f t="shared" si="126"/>
        <v>0</v>
      </c>
      <c r="S178" s="32">
        <v>0</v>
      </c>
      <c r="T178" s="37">
        <f t="shared" si="127"/>
        <v>0</v>
      </c>
      <c r="U178" s="33">
        <v>0</v>
      </c>
      <c r="V178" s="37">
        <f t="shared" si="128"/>
        <v>0</v>
      </c>
      <c r="W178" s="38">
        <v>0</v>
      </c>
      <c r="X178" s="37">
        <f t="shared" si="129"/>
        <v>0</v>
      </c>
      <c r="Y178" s="38">
        <v>0</v>
      </c>
      <c r="Z178" s="37">
        <f t="shared" si="130"/>
        <v>0</v>
      </c>
      <c r="AA178" s="33">
        <v>0</v>
      </c>
      <c r="AB178" s="37">
        <f t="shared" si="131"/>
        <v>0</v>
      </c>
      <c r="AC178" s="36">
        <f t="shared" si="132"/>
        <v>0</v>
      </c>
      <c r="AD178" s="36">
        <f t="shared" si="133"/>
        <v>0</v>
      </c>
      <c r="AE178" s="36">
        <v>0</v>
      </c>
      <c r="AF178" s="35">
        <f t="shared" si="134"/>
        <v>0</v>
      </c>
      <c r="AG178" s="118">
        <v>0</v>
      </c>
      <c r="AH178" s="107">
        <f t="shared" si="135"/>
        <v>0</v>
      </c>
      <c r="AI178" s="32">
        <f t="shared" si="136"/>
        <v>0</v>
      </c>
      <c r="AJ178" s="33">
        <f t="shared" si="137"/>
        <v>0</v>
      </c>
      <c r="AK178" s="32">
        <v>0</v>
      </c>
      <c r="AL178" s="107">
        <f t="shared" si="138"/>
        <v>0</v>
      </c>
      <c r="AM178" s="59"/>
    </row>
    <row r="179" spans="1:39" s="2" customFormat="1" x14ac:dyDescent="0.3">
      <c r="A179" s="48" t="s">
        <v>136</v>
      </c>
      <c r="B179" s="47">
        <f>30000/24</f>
        <v>1250</v>
      </c>
      <c r="C179" s="46">
        <f>2800/1.1</f>
        <v>2545.454545454545</v>
      </c>
      <c r="D179" s="50">
        <v>24</v>
      </c>
      <c r="E179" s="44">
        <v>0</v>
      </c>
      <c r="F179" s="43">
        <f t="shared" si="119"/>
        <v>0</v>
      </c>
      <c r="G179" s="108">
        <v>0</v>
      </c>
      <c r="H179" s="37">
        <f t="shared" si="120"/>
        <v>0</v>
      </c>
      <c r="I179" s="38">
        <v>0</v>
      </c>
      <c r="J179" s="37">
        <f t="shared" si="121"/>
        <v>0</v>
      </c>
      <c r="K179" s="33">
        <v>0</v>
      </c>
      <c r="L179" s="37">
        <f t="shared" si="122"/>
        <v>0</v>
      </c>
      <c r="M179" s="33">
        <v>0</v>
      </c>
      <c r="N179" s="37">
        <f t="shared" si="123"/>
        <v>0</v>
      </c>
      <c r="O179" s="33">
        <v>0</v>
      </c>
      <c r="P179" s="37">
        <f t="shared" si="124"/>
        <v>0</v>
      </c>
      <c r="Q179" s="36">
        <f t="shared" si="125"/>
        <v>0</v>
      </c>
      <c r="R179" s="39">
        <f t="shared" si="126"/>
        <v>0</v>
      </c>
      <c r="S179" s="32">
        <v>0</v>
      </c>
      <c r="T179" s="37">
        <f t="shared" si="127"/>
        <v>0</v>
      </c>
      <c r="U179" s="33">
        <v>0</v>
      </c>
      <c r="V179" s="37">
        <f t="shared" si="128"/>
        <v>0</v>
      </c>
      <c r="W179" s="38">
        <v>0</v>
      </c>
      <c r="X179" s="37">
        <f t="shared" si="129"/>
        <v>0</v>
      </c>
      <c r="Y179" s="38">
        <v>0</v>
      </c>
      <c r="Z179" s="37">
        <f t="shared" si="130"/>
        <v>0</v>
      </c>
      <c r="AA179" s="33">
        <v>0</v>
      </c>
      <c r="AB179" s="37">
        <f t="shared" si="131"/>
        <v>0</v>
      </c>
      <c r="AC179" s="36">
        <f t="shared" si="132"/>
        <v>0</v>
      </c>
      <c r="AD179" s="36">
        <f t="shared" si="133"/>
        <v>0</v>
      </c>
      <c r="AE179" s="36">
        <v>0</v>
      </c>
      <c r="AF179" s="35">
        <f t="shared" si="134"/>
        <v>0</v>
      </c>
      <c r="AG179" s="118">
        <v>0</v>
      </c>
      <c r="AH179" s="107">
        <f t="shared" si="135"/>
        <v>0</v>
      </c>
      <c r="AI179" s="32">
        <f t="shared" si="136"/>
        <v>0</v>
      </c>
      <c r="AJ179" s="33">
        <f t="shared" si="137"/>
        <v>0</v>
      </c>
      <c r="AK179" s="32">
        <v>0</v>
      </c>
      <c r="AL179" s="107">
        <f t="shared" si="138"/>
        <v>0</v>
      </c>
      <c r="AM179" s="59"/>
    </row>
    <row r="180" spans="1:39" s="2" customFormat="1" ht="17.25" thickBot="1" x14ac:dyDescent="0.35">
      <c r="A180" s="48" t="s">
        <v>82</v>
      </c>
      <c r="B180" s="47">
        <f>14400/24</f>
        <v>600</v>
      </c>
      <c r="C180" s="46">
        <f>800/1.1</f>
        <v>727.27272727272725</v>
      </c>
      <c r="D180" s="45">
        <v>24</v>
      </c>
      <c r="E180" s="44">
        <v>0</v>
      </c>
      <c r="F180" s="43">
        <f t="shared" si="119"/>
        <v>0</v>
      </c>
      <c r="G180" s="108">
        <v>0</v>
      </c>
      <c r="H180" s="37">
        <f t="shared" si="120"/>
        <v>0</v>
      </c>
      <c r="I180" s="38">
        <v>0</v>
      </c>
      <c r="J180" s="37">
        <f t="shared" si="121"/>
        <v>0</v>
      </c>
      <c r="K180" s="33">
        <v>0</v>
      </c>
      <c r="L180" s="37">
        <f t="shared" si="122"/>
        <v>0</v>
      </c>
      <c r="M180" s="33">
        <v>0</v>
      </c>
      <c r="N180" s="37">
        <f t="shared" si="123"/>
        <v>0</v>
      </c>
      <c r="O180" s="33">
        <v>0</v>
      </c>
      <c r="P180" s="37">
        <f t="shared" si="124"/>
        <v>0</v>
      </c>
      <c r="Q180" s="36">
        <f t="shared" si="125"/>
        <v>0</v>
      </c>
      <c r="R180" s="39">
        <f t="shared" si="126"/>
        <v>0</v>
      </c>
      <c r="S180" s="32">
        <v>0</v>
      </c>
      <c r="T180" s="37">
        <f t="shared" si="127"/>
        <v>0</v>
      </c>
      <c r="U180" s="33">
        <v>0</v>
      </c>
      <c r="V180" s="37">
        <f t="shared" si="128"/>
        <v>0</v>
      </c>
      <c r="W180" s="38">
        <v>0</v>
      </c>
      <c r="X180" s="37">
        <f t="shared" si="129"/>
        <v>0</v>
      </c>
      <c r="Y180" s="38">
        <v>0</v>
      </c>
      <c r="Z180" s="37">
        <f t="shared" si="130"/>
        <v>0</v>
      </c>
      <c r="AA180" s="33">
        <v>0</v>
      </c>
      <c r="AB180" s="37">
        <f t="shared" si="131"/>
        <v>0</v>
      </c>
      <c r="AC180" s="36">
        <f t="shared" si="132"/>
        <v>0</v>
      </c>
      <c r="AD180" s="36">
        <f t="shared" si="133"/>
        <v>0</v>
      </c>
      <c r="AE180" s="36">
        <v>0</v>
      </c>
      <c r="AF180" s="35">
        <f t="shared" si="134"/>
        <v>0</v>
      </c>
      <c r="AG180" s="118">
        <v>0</v>
      </c>
      <c r="AH180" s="107">
        <f t="shared" si="135"/>
        <v>0</v>
      </c>
      <c r="AI180" s="32">
        <f t="shared" si="136"/>
        <v>0</v>
      </c>
      <c r="AJ180" s="33">
        <f t="shared" si="137"/>
        <v>0</v>
      </c>
      <c r="AK180" s="32">
        <v>0</v>
      </c>
      <c r="AL180" s="107">
        <f t="shared" si="138"/>
        <v>0</v>
      </c>
      <c r="AM180" s="59"/>
    </row>
    <row r="181" spans="1:39" s="2" customFormat="1" ht="17.25" thickBot="1" x14ac:dyDescent="0.35">
      <c r="A181" s="573" t="s">
        <v>57</v>
      </c>
      <c r="B181" s="574"/>
      <c r="C181" s="574"/>
      <c r="D181" s="574"/>
      <c r="E181" s="117">
        <f t="shared" ref="E181:S181" si="139">SUM(E158:E180)</f>
        <v>0</v>
      </c>
      <c r="F181" s="105">
        <f t="shared" si="139"/>
        <v>0</v>
      </c>
      <c r="G181" s="27">
        <f t="shared" si="139"/>
        <v>0</v>
      </c>
      <c r="H181" s="14">
        <f t="shared" si="139"/>
        <v>0</v>
      </c>
      <c r="I181" s="26">
        <f t="shared" si="139"/>
        <v>0</v>
      </c>
      <c r="J181" s="25">
        <f t="shared" si="139"/>
        <v>0</v>
      </c>
      <c r="K181" s="104">
        <f t="shared" si="139"/>
        <v>0</v>
      </c>
      <c r="L181" s="14">
        <f t="shared" si="139"/>
        <v>0</v>
      </c>
      <c r="M181" s="104">
        <f t="shared" si="139"/>
        <v>0</v>
      </c>
      <c r="N181" s="14">
        <f t="shared" si="139"/>
        <v>0</v>
      </c>
      <c r="O181" s="103">
        <f t="shared" si="139"/>
        <v>0</v>
      </c>
      <c r="P181" s="14">
        <f t="shared" si="139"/>
        <v>0</v>
      </c>
      <c r="Q181" s="17">
        <f t="shared" si="139"/>
        <v>0</v>
      </c>
      <c r="R181" s="16">
        <f t="shared" si="139"/>
        <v>0</v>
      </c>
      <c r="S181" s="22">
        <f t="shared" si="139"/>
        <v>0</v>
      </c>
      <c r="T181" s="22">
        <f t="shared" ref="T181:AL181" si="140">SUM(T158:T180)</f>
        <v>0</v>
      </c>
      <c r="U181" s="22">
        <f t="shared" si="140"/>
        <v>0</v>
      </c>
      <c r="V181" s="22">
        <f t="shared" si="140"/>
        <v>0</v>
      </c>
      <c r="W181" s="22">
        <f t="shared" si="140"/>
        <v>0</v>
      </c>
      <c r="X181" s="22">
        <f t="shared" si="140"/>
        <v>0</v>
      </c>
      <c r="Y181" s="22">
        <f t="shared" si="140"/>
        <v>0</v>
      </c>
      <c r="Z181" s="22">
        <f t="shared" si="140"/>
        <v>0</v>
      </c>
      <c r="AA181" s="22">
        <f t="shared" si="140"/>
        <v>0</v>
      </c>
      <c r="AB181" s="22">
        <f t="shared" si="140"/>
        <v>0</v>
      </c>
      <c r="AC181" s="22">
        <f t="shared" si="140"/>
        <v>0</v>
      </c>
      <c r="AD181" s="22">
        <f t="shared" si="140"/>
        <v>0</v>
      </c>
      <c r="AE181" s="22">
        <f t="shared" si="140"/>
        <v>0</v>
      </c>
      <c r="AF181" s="22">
        <f t="shared" si="140"/>
        <v>0</v>
      </c>
      <c r="AG181" s="22">
        <f t="shared" si="140"/>
        <v>0</v>
      </c>
      <c r="AH181" s="22">
        <f t="shared" si="140"/>
        <v>0</v>
      </c>
      <c r="AI181" s="22">
        <f t="shared" si="140"/>
        <v>0</v>
      </c>
      <c r="AJ181" s="22">
        <f t="shared" si="140"/>
        <v>0</v>
      </c>
      <c r="AK181" s="22">
        <f t="shared" si="140"/>
        <v>0</v>
      </c>
      <c r="AL181" s="22">
        <f t="shared" si="140"/>
        <v>0</v>
      </c>
      <c r="AM181" s="11"/>
    </row>
    <row r="182" spans="1:39" s="2" customFormat="1" ht="17.25" thickBot="1" x14ac:dyDescent="0.35">
      <c r="A182" s="10"/>
      <c r="B182" s="10"/>
      <c r="C182" s="10"/>
      <c r="D182" s="10"/>
      <c r="E182" s="4"/>
      <c r="F182" s="6"/>
      <c r="G182" s="4"/>
      <c r="H182" s="9">
        <f>H181*1.1</f>
        <v>0</v>
      </c>
      <c r="I182" s="5"/>
      <c r="J182" s="101">
        <f>J181*1.1</f>
        <v>0</v>
      </c>
      <c r="K182" s="5"/>
      <c r="L182" s="9">
        <f>L181*1.1</f>
        <v>0</v>
      </c>
      <c r="M182" s="5"/>
      <c r="N182" s="9">
        <f>N181*1.1</f>
        <v>0</v>
      </c>
      <c r="O182" s="5"/>
      <c r="P182" s="9">
        <f>P181*1.1</f>
        <v>0</v>
      </c>
      <c r="Q182" s="5"/>
      <c r="R182" s="8">
        <f>R181*1.1</f>
        <v>0</v>
      </c>
      <c r="S182" s="586" t="s">
        <v>50</v>
      </c>
      <c r="T182" s="587"/>
      <c r="U182" s="587"/>
      <c r="V182" s="587"/>
      <c r="W182" s="587"/>
      <c r="X182" s="587"/>
      <c r="Y182" s="587"/>
      <c r="Z182" s="587"/>
      <c r="AA182" s="587"/>
      <c r="AB182" s="587"/>
      <c r="AC182" s="587"/>
      <c r="AD182" s="587"/>
      <c r="AE182" s="181"/>
      <c r="AF182" s="116" t="e">
        <f>AF181/(R181+F181)</f>
        <v>#DIV/0!</v>
      </c>
      <c r="AG182" s="4"/>
      <c r="AH182" s="6"/>
      <c r="AI182" s="4"/>
      <c r="AJ182" s="5"/>
      <c r="AK182" s="4"/>
      <c r="AL182" s="3"/>
    </row>
    <row r="183" spans="1:39" s="100" customFormat="1" x14ac:dyDescent="0.3"/>
    <row r="184" spans="1:39" s="2" customFormat="1" ht="17.25" thickBot="1" x14ac:dyDescent="0.35">
      <c r="A184" s="98" t="s">
        <v>79</v>
      </c>
      <c r="B184" s="97"/>
      <c r="C184" s="97"/>
      <c r="D184" s="94"/>
      <c r="E184" s="95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3"/>
      <c r="AH184" s="93"/>
      <c r="AI184" s="93"/>
      <c r="AJ184" s="93"/>
      <c r="AK184" s="93"/>
    </row>
    <row r="185" spans="1:39" s="2" customFormat="1" ht="17.25" thickBot="1" x14ac:dyDescent="0.35">
      <c r="A185" s="10"/>
      <c r="B185" s="10"/>
      <c r="C185" s="10"/>
      <c r="D185" s="10"/>
      <c r="E185" s="115"/>
      <c r="F185" s="114"/>
      <c r="G185" s="619" t="s">
        <v>130</v>
      </c>
      <c r="H185" s="620"/>
      <c r="I185" s="620"/>
      <c r="J185" s="620"/>
      <c r="K185" s="620"/>
      <c r="L185" s="620"/>
      <c r="M185" s="620"/>
      <c r="N185" s="620"/>
      <c r="O185" s="620"/>
      <c r="P185" s="620"/>
      <c r="Q185" s="620"/>
      <c r="R185" s="621"/>
      <c r="S185" s="660" t="s">
        <v>129</v>
      </c>
      <c r="T185" s="622"/>
      <c r="U185" s="622"/>
      <c r="V185" s="622"/>
      <c r="W185" s="622"/>
      <c r="X185" s="622"/>
      <c r="Y185" s="622"/>
      <c r="Z185" s="622"/>
      <c r="AA185" s="622"/>
      <c r="AB185" s="622"/>
      <c r="AC185" s="622"/>
      <c r="AD185" s="622"/>
      <c r="AE185" s="622"/>
      <c r="AF185" s="661"/>
      <c r="AG185" s="92"/>
      <c r="AH185" s="89"/>
      <c r="AI185" s="92"/>
      <c r="AJ185" s="91"/>
      <c r="AK185" s="112"/>
      <c r="AL185" s="113"/>
      <c r="AM185" s="112" t="s">
        <v>11</v>
      </c>
    </row>
    <row r="186" spans="1:39" s="2" customFormat="1" ht="16.5" customHeight="1" x14ac:dyDescent="0.3">
      <c r="A186" s="674" t="s">
        <v>12</v>
      </c>
      <c r="B186" s="563" t="s">
        <v>110</v>
      </c>
      <c r="C186" s="565" t="s">
        <v>109</v>
      </c>
      <c r="D186" s="671" t="s">
        <v>108</v>
      </c>
      <c r="E186" s="569" t="s">
        <v>128</v>
      </c>
      <c r="F186" s="649" t="s">
        <v>78</v>
      </c>
      <c r="G186" s="629" t="s">
        <v>106</v>
      </c>
      <c r="H186" s="633" t="s">
        <v>18</v>
      </c>
      <c r="I186" s="647" t="s">
        <v>0</v>
      </c>
      <c r="J186" s="633" t="s">
        <v>74</v>
      </c>
      <c r="K186" s="676" t="s">
        <v>1</v>
      </c>
      <c r="L186" s="633" t="s">
        <v>19</v>
      </c>
      <c r="M186" s="625" t="s">
        <v>2</v>
      </c>
      <c r="N186" s="633" t="s">
        <v>104</v>
      </c>
      <c r="O186" s="625" t="s">
        <v>3</v>
      </c>
      <c r="P186" s="633" t="s">
        <v>21</v>
      </c>
      <c r="Q186" s="639" t="s">
        <v>125</v>
      </c>
      <c r="R186" s="607" t="s">
        <v>102</v>
      </c>
      <c r="S186" s="667" t="s">
        <v>24</v>
      </c>
      <c r="T186" s="611" t="s">
        <v>25</v>
      </c>
      <c r="U186" s="668" t="s">
        <v>4</v>
      </c>
      <c r="V186" s="670" t="s">
        <v>100</v>
      </c>
      <c r="W186" s="668" t="s">
        <v>5</v>
      </c>
      <c r="X186" s="670" t="s">
        <v>27</v>
      </c>
      <c r="Y186" s="668" t="s">
        <v>6</v>
      </c>
      <c r="Z186" s="670" t="s">
        <v>77</v>
      </c>
      <c r="AA186" s="668" t="s">
        <v>7</v>
      </c>
      <c r="AB186" s="673" t="s">
        <v>28</v>
      </c>
      <c r="AC186" s="642" t="s">
        <v>135</v>
      </c>
      <c r="AD186" s="669" t="s">
        <v>30</v>
      </c>
      <c r="AE186" s="639" t="s">
        <v>31</v>
      </c>
      <c r="AF186" s="607" t="s">
        <v>97</v>
      </c>
      <c r="AG186" s="615" t="s">
        <v>134</v>
      </c>
      <c r="AH186" s="627" t="s">
        <v>72</v>
      </c>
      <c r="AI186" s="629" t="s">
        <v>120</v>
      </c>
      <c r="AJ186" s="627" t="s">
        <v>119</v>
      </c>
      <c r="AK186" s="634" t="s">
        <v>35</v>
      </c>
      <c r="AL186" s="627" t="s">
        <v>96</v>
      </c>
      <c r="AM186" s="605" t="s">
        <v>70</v>
      </c>
    </row>
    <row r="187" spans="1:39" s="2" customFormat="1" ht="17.25" customHeight="1" thickBot="1" x14ac:dyDescent="0.35">
      <c r="A187" s="675"/>
      <c r="B187" s="564"/>
      <c r="C187" s="566"/>
      <c r="D187" s="672"/>
      <c r="E187" s="651"/>
      <c r="F187" s="650"/>
      <c r="G187" s="638"/>
      <c r="H187" s="583"/>
      <c r="I187" s="585"/>
      <c r="J187" s="583"/>
      <c r="K187" s="581"/>
      <c r="L187" s="583"/>
      <c r="M187" s="566"/>
      <c r="N187" s="583"/>
      <c r="O187" s="566"/>
      <c r="P187" s="583"/>
      <c r="Q187" s="602"/>
      <c r="R187" s="614"/>
      <c r="S187" s="589"/>
      <c r="T187" s="612"/>
      <c r="U187" s="577"/>
      <c r="V187" s="579"/>
      <c r="W187" s="577"/>
      <c r="X187" s="579"/>
      <c r="Y187" s="577"/>
      <c r="Z187" s="579"/>
      <c r="AA187" s="577"/>
      <c r="AB187" s="618"/>
      <c r="AC187" s="593"/>
      <c r="AD187" s="595"/>
      <c r="AE187" s="602"/>
      <c r="AF187" s="614"/>
      <c r="AG187" s="616"/>
      <c r="AH187" s="628"/>
      <c r="AI187" s="630"/>
      <c r="AJ187" s="631"/>
      <c r="AK187" s="638"/>
      <c r="AL187" s="628"/>
      <c r="AM187" s="606"/>
    </row>
    <row r="188" spans="1:39" s="2" customFormat="1" x14ac:dyDescent="0.3">
      <c r="A188" s="87" t="s">
        <v>133</v>
      </c>
      <c r="B188" s="61">
        <f>15500/10</f>
        <v>1550</v>
      </c>
      <c r="C188" s="77">
        <f>2700/1.1</f>
        <v>2454.5454545454545</v>
      </c>
      <c r="D188" s="86">
        <v>10</v>
      </c>
      <c r="E188" s="44">
        <v>1</v>
      </c>
      <c r="F188" s="111">
        <f t="shared" ref="F188:F210" si="141">B188*E188</f>
        <v>1550</v>
      </c>
      <c r="G188" s="108">
        <v>0</v>
      </c>
      <c r="H188" s="84">
        <f t="shared" ref="H188:H210" si="142">B188*G188</f>
        <v>0</v>
      </c>
      <c r="I188" s="38">
        <v>0</v>
      </c>
      <c r="J188" s="84">
        <f t="shared" ref="J188:J210" si="143">B188*I188</f>
        <v>0</v>
      </c>
      <c r="K188" s="74">
        <v>0</v>
      </c>
      <c r="L188" s="37">
        <f t="shared" ref="L188:L210" si="144">B188*K188</f>
        <v>0</v>
      </c>
      <c r="M188" s="74">
        <v>0</v>
      </c>
      <c r="N188" s="37">
        <f t="shared" ref="N188:N210" si="145">B188*M188</f>
        <v>0</v>
      </c>
      <c r="O188" s="74">
        <v>0</v>
      </c>
      <c r="P188" s="71">
        <f t="shared" ref="P188:P210" si="146">B188*O188</f>
        <v>0</v>
      </c>
      <c r="Q188" s="57">
        <f t="shared" ref="Q188:Q210" si="147">G188+I188+K188+M188+O188</f>
        <v>0</v>
      </c>
      <c r="R188" s="83">
        <f t="shared" ref="R188:R210" si="148">Q188*B188</f>
        <v>0</v>
      </c>
      <c r="S188" s="38">
        <v>1</v>
      </c>
      <c r="T188" s="109">
        <f t="shared" ref="T188:T210" si="149">C188*S188</f>
        <v>2454.5454545454545</v>
      </c>
      <c r="U188" s="38">
        <v>0</v>
      </c>
      <c r="V188" s="109">
        <f t="shared" ref="V188:V210" si="150">C188*U188</f>
        <v>0</v>
      </c>
      <c r="W188" s="38">
        <v>0</v>
      </c>
      <c r="X188" s="109">
        <f t="shared" ref="X188:X210" si="151">C188*W188</f>
        <v>0</v>
      </c>
      <c r="Y188" s="74">
        <v>0</v>
      </c>
      <c r="Z188" s="109">
        <f t="shared" ref="Z188:Z210" si="152">C188*Y188</f>
        <v>0</v>
      </c>
      <c r="AA188" s="74">
        <v>0</v>
      </c>
      <c r="AB188" s="68">
        <f t="shared" ref="AB188:AB210" si="153">C188*AA188</f>
        <v>0</v>
      </c>
      <c r="AC188" s="67">
        <f t="shared" ref="AC188:AC210" si="154">S188+U188+W188+Y188+AA188</f>
        <v>1</v>
      </c>
      <c r="AD188" s="66">
        <f t="shared" ref="AD188:AD210" si="155">AC188*C188</f>
        <v>2454.5454545454545</v>
      </c>
      <c r="AE188" s="57">
        <v>0</v>
      </c>
      <c r="AF188" s="60">
        <f t="shared" ref="AF188:AF210" si="156">((C188-B188)*AC188)-AE188</f>
        <v>904.5454545454545</v>
      </c>
      <c r="AG188" s="52">
        <v>0</v>
      </c>
      <c r="AH188" s="63">
        <f t="shared" ref="AH188:AH210" si="157">B188*AG188</f>
        <v>0</v>
      </c>
      <c r="AI188" s="65">
        <f t="shared" ref="AI188:AI210" si="158">E188+Q188-AC188-AG188</f>
        <v>0</v>
      </c>
      <c r="AJ188" s="81">
        <f t="shared" ref="AJ188:AJ210" si="159">B188*AI188</f>
        <v>0</v>
      </c>
      <c r="AK188" s="65">
        <v>0</v>
      </c>
      <c r="AL188" s="63">
        <f t="shared" ref="AL188:AL210" si="160">AK188*B188</f>
        <v>0</v>
      </c>
      <c r="AM188" s="75"/>
    </row>
    <row r="189" spans="1:39" s="2" customFormat="1" ht="18" customHeight="1" x14ac:dyDescent="0.3">
      <c r="A189" s="56" t="s">
        <v>39</v>
      </c>
      <c r="B189" s="74">
        <f>15500/10</f>
        <v>1550</v>
      </c>
      <c r="C189" s="77">
        <f>2700/1.1</f>
        <v>2454.5454545454545</v>
      </c>
      <c r="D189" s="73">
        <v>10</v>
      </c>
      <c r="E189" s="44">
        <v>0</v>
      </c>
      <c r="F189" s="110">
        <f t="shared" si="141"/>
        <v>0</v>
      </c>
      <c r="G189" s="108">
        <v>0</v>
      </c>
      <c r="H189" s="69">
        <f t="shared" si="142"/>
        <v>0</v>
      </c>
      <c r="I189" s="38">
        <v>0</v>
      </c>
      <c r="J189" s="37">
        <f t="shared" si="143"/>
        <v>0</v>
      </c>
      <c r="K189" s="74">
        <v>0</v>
      </c>
      <c r="L189" s="37">
        <f t="shared" si="144"/>
        <v>0</v>
      </c>
      <c r="M189" s="74">
        <v>0</v>
      </c>
      <c r="N189" s="37">
        <f t="shared" si="145"/>
        <v>0</v>
      </c>
      <c r="O189" s="74">
        <v>0</v>
      </c>
      <c r="P189" s="71">
        <f t="shared" si="146"/>
        <v>0</v>
      </c>
      <c r="Q189" s="57">
        <f t="shared" si="147"/>
        <v>0</v>
      </c>
      <c r="R189" s="70">
        <f t="shared" si="148"/>
        <v>0</v>
      </c>
      <c r="S189" s="38">
        <v>0</v>
      </c>
      <c r="T189" s="109">
        <f t="shared" si="149"/>
        <v>0</v>
      </c>
      <c r="U189" s="38">
        <v>0</v>
      </c>
      <c r="V189" s="109">
        <f t="shared" si="150"/>
        <v>0</v>
      </c>
      <c r="W189" s="38">
        <v>0</v>
      </c>
      <c r="X189" s="109">
        <f t="shared" si="151"/>
        <v>0</v>
      </c>
      <c r="Y189" s="74">
        <v>0</v>
      </c>
      <c r="Z189" s="109">
        <f t="shared" si="152"/>
        <v>0</v>
      </c>
      <c r="AA189" s="74">
        <v>0</v>
      </c>
      <c r="AB189" s="68">
        <f t="shared" si="153"/>
        <v>0</v>
      </c>
      <c r="AC189" s="67">
        <f t="shared" si="154"/>
        <v>0</v>
      </c>
      <c r="AD189" s="66">
        <f t="shared" si="155"/>
        <v>0</v>
      </c>
      <c r="AE189" s="57">
        <v>0</v>
      </c>
      <c r="AF189" s="60">
        <f t="shared" si="156"/>
        <v>0</v>
      </c>
      <c r="AG189" s="52">
        <v>0</v>
      </c>
      <c r="AH189" s="63">
        <f t="shared" si="157"/>
        <v>0</v>
      </c>
      <c r="AI189" s="65">
        <f t="shared" si="158"/>
        <v>0</v>
      </c>
      <c r="AJ189" s="64">
        <f t="shared" si="159"/>
        <v>0</v>
      </c>
      <c r="AK189" s="65">
        <v>0</v>
      </c>
      <c r="AL189" s="63">
        <f t="shared" si="160"/>
        <v>0</v>
      </c>
      <c r="AM189" s="75"/>
    </row>
    <row r="190" spans="1:39" s="2" customFormat="1" x14ac:dyDescent="0.3">
      <c r="A190" s="56" t="s">
        <v>40</v>
      </c>
      <c r="B190" s="74">
        <f>18000/10</f>
        <v>1800</v>
      </c>
      <c r="C190" s="77">
        <f>2800/1.1</f>
        <v>2545.454545454545</v>
      </c>
      <c r="D190" s="73">
        <v>10</v>
      </c>
      <c r="E190" s="44">
        <v>3</v>
      </c>
      <c r="F190" s="110">
        <f t="shared" si="141"/>
        <v>5400</v>
      </c>
      <c r="G190" s="108">
        <v>0</v>
      </c>
      <c r="H190" s="69">
        <f t="shared" si="142"/>
        <v>0</v>
      </c>
      <c r="I190" s="38">
        <v>0</v>
      </c>
      <c r="J190" s="37">
        <f t="shared" si="143"/>
        <v>0</v>
      </c>
      <c r="K190" s="74">
        <v>0</v>
      </c>
      <c r="L190" s="37">
        <f t="shared" si="144"/>
        <v>0</v>
      </c>
      <c r="M190" s="74">
        <v>0</v>
      </c>
      <c r="N190" s="37">
        <f t="shared" si="145"/>
        <v>0</v>
      </c>
      <c r="O190" s="74">
        <v>0</v>
      </c>
      <c r="P190" s="71">
        <f t="shared" si="146"/>
        <v>0</v>
      </c>
      <c r="Q190" s="57">
        <f t="shared" si="147"/>
        <v>0</v>
      </c>
      <c r="R190" s="70">
        <f t="shared" si="148"/>
        <v>0</v>
      </c>
      <c r="S190" s="38">
        <v>3</v>
      </c>
      <c r="T190" s="109">
        <f t="shared" si="149"/>
        <v>7636.3636363636351</v>
      </c>
      <c r="U190" s="38">
        <v>0</v>
      </c>
      <c r="V190" s="109">
        <f t="shared" si="150"/>
        <v>0</v>
      </c>
      <c r="W190" s="38">
        <v>0</v>
      </c>
      <c r="X190" s="109">
        <f t="shared" si="151"/>
        <v>0</v>
      </c>
      <c r="Y190" s="74">
        <v>0</v>
      </c>
      <c r="Z190" s="109">
        <f t="shared" si="152"/>
        <v>0</v>
      </c>
      <c r="AA190" s="74">
        <v>0</v>
      </c>
      <c r="AB190" s="68">
        <f t="shared" si="153"/>
        <v>0</v>
      </c>
      <c r="AC190" s="67">
        <f t="shared" si="154"/>
        <v>3</v>
      </c>
      <c r="AD190" s="66">
        <f t="shared" si="155"/>
        <v>7636.3636363636351</v>
      </c>
      <c r="AE190" s="57">
        <v>0</v>
      </c>
      <c r="AF190" s="60">
        <f t="shared" si="156"/>
        <v>2236.3636363636351</v>
      </c>
      <c r="AG190" s="52">
        <v>0</v>
      </c>
      <c r="AH190" s="63">
        <f t="shared" si="157"/>
        <v>0</v>
      </c>
      <c r="AI190" s="65">
        <f t="shared" si="158"/>
        <v>0</v>
      </c>
      <c r="AJ190" s="64">
        <f t="shared" si="159"/>
        <v>0</v>
      </c>
      <c r="AK190" s="65">
        <v>0</v>
      </c>
      <c r="AL190" s="63">
        <f t="shared" si="160"/>
        <v>0</v>
      </c>
      <c r="AM190" s="75"/>
    </row>
    <row r="191" spans="1:39" s="2" customFormat="1" x14ac:dyDescent="0.3">
      <c r="A191" s="79" t="s">
        <v>41</v>
      </c>
      <c r="B191" s="47">
        <f>15500/10</f>
        <v>1550</v>
      </c>
      <c r="C191" s="77">
        <f>2700/1.1</f>
        <v>2454.5454545454545</v>
      </c>
      <c r="D191" s="54">
        <v>10</v>
      </c>
      <c r="E191" s="44">
        <v>0</v>
      </c>
      <c r="F191" s="110">
        <f t="shared" si="141"/>
        <v>0</v>
      </c>
      <c r="G191" s="108">
        <v>0</v>
      </c>
      <c r="H191" s="69">
        <f t="shared" si="142"/>
        <v>0</v>
      </c>
      <c r="I191" s="38">
        <v>0</v>
      </c>
      <c r="J191" s="37">
        <f t="shared" si="143"/>
        <v>0</v>
      </c>
      <c r="K191" s="74">
        <v>0</v>
      </c>
      <c r="L191" s="37">
        <f t="shared" si="144"/>
        <v>0</v>
      </c>
      <c r="M191" s="74">
        <v>0</v>
      </c>
      <c r="N191" s="37">
        <f t="shared" si="145"/>
        <v>0</v>
      </c>
      <c r="O191" s="74">
        <v>0</v>
      </c>
      <c r="P191" s="71">
        <f t="shared" si="146"/>
        <v>0</v>
      </c>
      <c r="Q191" s="57">
        <f t="shared" si="147"/>
        <v>0</v>
      </c>
      <c r="R191" s="70">
        <f t="shared" si="148"/>
        <v>0</v>
      </c>
      <c r="S191" s="38">
        <v>0</v>
      </c>
      <c r="T191" s="109">
        <f t="shared" si="149"/>
        <v>0</v>
      </c>
      <c r="U191" s="38">
        <v>0</v>
      </c>
      <c r="V191" s="109">
        <f t="shared" si="150"/>
        <v>0</v>
      </c>
      <c r="W191" s="38">
        <v>0</v>
      </c>
      <c r="X191" s="109">
        <f t="shared" si="151"/>
        <v>0</v>
      </c>
      <c r="Y191" s="74">
        <v>0</v>
      </c>
      <c r="Z191" s="109">
        <f t="shared" si="152"/>
        <v>0</v>
      </c>
      <c r="AA191" s="74">
        <v>0</v>
      </c>
      <c r="AB191" s="68">
        <f t="shared" si="153"/>
        <v>0</v>
      </c>
      <c r="AC191" s="67">
        <f t="shared" si="154"/>
        <v>0</v>
      </c>
      <c r="AD191" s="66">
        <f t="shared" si="155"/>
        <v>0</v>
      </c>
      <c r="AE191" s="57">
        <v>0</v>
      </c>
      <c r="AF191" s="60">
        <f t="shared" si="156"/>
        <v>0</v>
      </c>
      <c r="AG191" s="52">
        <v>0</v>
      </c>
      <c r="AH191" s="63">
        <f t="shared" si="157"/>
        <v>0</v>
      </c>
      <c r="AI191" s="65">
        <f t="shared" si="158"/>
        <v>0</v>
      </c>
      <c r="AJ191" s="64">
        <f t="shared" si="159"/>
        <v>0</v>
      </c>
      <c r="AK191" s="65">
        <v>0</v>
      </c>
      <c r="AL191" s="63">
        <f t="shared" si="160"/>
        <v>0</v>
      </c>
      <c r="AM191" s="75"/>
    </row>
    <row r="192" spans="1:39" s="2" customFormat="1" x14ac:dyDescent="0.3">
      <c r="A192" s="79" t="s">
        <v>42</v>
      </c>
      <c r="B192" s="47">
        <f>15500/10</f>
        <v>1550</v>
      </c>
      <c r="C192" s="77">
        <f>2700/1.1</f>
        <v>2454.5454545454545</v>
      </c>
      <c r="D192" s="54">
        <v>10</v>
      </c>
      <c r="E192" s="44">
        <v>13</v>
      </c>
      <c r="F192" s="110">
        <f t="shared" si="141"/>
        <v>20150</v>
      </c>
      <c r="G192" s="108">
        <v>0</v>
      </c>
      <c r="H192" s="69">
        <f t="shared" si="142"/>
        <v>0</v>
      </c>
      <c r="I192" s="38">
        <v>0</v>
      </c>
      <c r="J192" s="37">
        <f t="shared" si="143"/>
        <v>0</v>
      </c>
      <c r="K192" s="74">
        <v>0</v>
      </c>
      <c r="L192" s="37">
        <f t="shared" si="144"/>
        <v>0</v>
      </c>
      <c r="M192" s="74">
        <v>0</v>
      </c>
      <c r="N192" s="37">
        <f t="shared" si="145"/>
        <v>0</v>
      </c>
      <c r="O192" s="74">
        <v>0</v>
      </c>
      <c r="P192" s="71">
        <f t="shared" si="146"/>
        <v>0</v>
      </c>
      <c r="Q192" s="57">
        <f t="shared" si="147"/>
        <v>0</v>
      </c>
      <c r="R192" s="70">
        <f t="shared" si="148"/>
        <v>0</v>
      </c>
      <c r="S192" s="38">
        <v>1</v>
      </c>
      <c r="T192" s="109">
        <f t="shared" si="149"/>
        <v>2454.5454545454545</v>
      </c>
      <c r="U192" s="38">
        <v>5</v>
      </c>
      <c r="V192" s="109">
        <f t="shared" si="150"/>
        <v>12272.727272727272</v>
      </c>
      <c r="W192" s="38">
        <v>1</v>
      </c>
      <c r="X192" s="109">
        <f t="shared" si="151"/>
        <v>2454.5454545454545</v>
      </c>
      <c r="Y192" s="74">
        <v>0</v>
      </c>
      <c r="Z192" s="109">
        <f t="shared" si="152"/>
        <v>0</v>
      </c>
      <c r="AA192" s="74">
        <v>0</v>
      </c>
      <c r="AB192" s="68">
        <f t="shared" si="153"/>
        <v>0</v>
      </c>
      <c r="AC192" s="67">
        <f t="shared" si="154"/>
        <v>7</v>
      </c>
      <c r="AD192" s="66">
        <f t="shared" si="155"/>
        <v>17181.81818181818</v>
      </c>
      <c r="AE192" s="57">
        <v>0</v>
      </c>
      <c r="AF192" s="60">
        <f t="shared" si="156"/>
        <v>6331.818181818182</v>
      </c>
      <c r="AG192" s="52">
        <v>0</v>
      </c>
      <c r="AH192" s="63">
        <f t="shared" si="157"/>
        <v>0</v>
      </c>
      <c r="AI192" s="65">
        <f t="shared" si="158"/>
        <v>6</v>
      </c>
      <c r="AJ192" s="64">
        <f t="shared" si="159"/>
        <v>9300</v>
      </c>
      <c r="AK192" s="65">
        <v>0</v>
      </c>
      <c r="AL192" s="63">
        <f t="shared" si="160"/>
        <v>0</v>
      </c>
      <c r="AM192" s="75"/>
    </row>
    <row r="193" spans="1:39" s="2" customFormat="1" x14ac:dyDescent="0.3">
      <c r="A193" s="78" t="s">
        <v>68</v>
      </c>
      <c r="B193" s="47">
        <f>15500/10</f>
        <v>1550</v>
      </c>
      <c r="C193" s="77">
        <f>2700/1.1</f>
        <v>2454.5454545454545</v>
      </c>
      <c r="D193" s="54">
        <v>10</v>
      </c>
      <c r="E193" s="44">
        <v>0</v>
      </c>
      <c r="F193" s="110">
        <f t="shared" si="141"/>
        <v>0</v>
      </c>
      <c r="G193" s="108">
        <v>0</v>
      </c>
      <c r="H193" s="69">
        <f t="shared" si="142"/>
        <v>0</v>
      </c>
      <c r="I193" s="38">
        <v>0</v>
      </c>
      <c r="J193" s="37">
        <f t="shared" si="143"/>
        <v>0</v>
      </c>
      <c r="K193" s="74">
        <v>0</v>
      </c>
      <c r="L193" s="37">
        <f t="shared" si="144"/>
        <v>0</v>
      </c>
      <c r="M193" s="74">
        <v>0</v>
      </c>
      <c r="N193" s="37">
        <f t="shared" si="145"/>
        <v>0</v>
      </c>
      <c r="O193" s="74">
        <v>0</v>
      </c>
      <c r="P193" s="71">
        <f t="shared" si="146"/>
        <v>0</v>
      </c>
      <c r="Q193" s="57">
        <f t="shared" si="147"/>
        <v>0</v>
      </c>
      <c r="R193" s="70">
        <f t="shared" si="148"/>
        <v>0</v>
      </c>
      <c r="S193" s="38">
        <v>0</v>
      </c>
      <c r="T193" s="109">
        <f t="shared" si="149"/>
        <v>0</v>
      </c>
      <c r="U193" s="38">
        <v>0</v>
      </c>
      <c r="V193" s="109">
        <f t="shared" si="150"/>
        <v>0</v>
      </c>
      <c r="W193" s="38">
        <v>0</v>
      </c>
      <c r="X193" s="109">
        <f t="shared" si="151"/>
        <v>0</v>
      </c>
      <c r="Y193" s="74">
        <v>0</v>
      </c>
      <c r="Z193" s="109">
        <f t="shared" si="152"/>
        <v>0</v>
      </c>
      <c r="AA193" s="74">
        <v>0</v>
      </c>
      <c r="AB193" s="68">
        <f t="shared" si="153"/>
        <v>0</v>
      </c>
      <c r="AC193" s="67">
        <f t="shared" si="154"/>
        <v>0</v>
      </c>
      <c r="AD193" s="66">
        <f t="shared" si="155"/>
        <v>0</v>
      </c>
      <c r="AE193" s="57">
        <v>0</v>
      </c>
      <c r="AF193" s="60">
        <f t="shared" si="156"/>
        <v>0</v>
      </c>
      <c r="AG193" s="52">
        <v>0</v>
      </c>
      <c r="AH193" s="63">
        <f t="shared" si="157"/>
        <v>0</v>
      </c>
      <c r="AI193" s="65">
        <f t="shared" si="158"/>
        <v>0</v>
      </c>
      <c r="AJ193" s="64">
        <f t="shared" si="159"/>
        <v>0</v>
      </c>
      <c r="AK193" s="65">
        <v>0</v>
      </c>
      <c r="AL193" s="63">
        <f t="shared" si="160"/>
        <v>0</v>
      </c>
      <c r="AM193" s="75"/>
    </row>
    <row r="194" spans="1:39" s="2" customFormat="1" x14ac:dyDescent="0.3">
      <c r="A194" s="79" t="s">
        <v>43</v>
      </c>
      <c r="B194" s="47">
        <f>18000/10</f>
        <v>1800</v>
      </c>
      <c r="C194" s="77">
        <f>2800/1.1</f>
        <v>2545.454545454545</v>
      </c>
      <c r="D194" s="54">
        <v>10</v>
      </c>
      <c r="E194" s="44">
        <v>2</v>
      </c>
      <c r="F194" s="76">
        <f t="shared" si="141"/>
        <v>3600</v>
      </c>
      <c r="G194" s="108">
        <v>0</v>
      </c>
      <c r="H194" s="69">
        <f t="shared" si="142"/>
        <v>0</v>
      </c>
      <c r="I194" s="38">
        <v>0</v>
      </c>
      <c r="J194" s="37">
        <f t="shared" si="143"/>
        <v>0</v>
      </c>
      <c r="K194" s="74">
        <v>0</v>
      </c>
      <c r="L194" s="37">
        <f t="shared" si="144"/>
        <v>0</v>
      </c>
      <c r="M194" s="74">
        <v>0</v>
      </c>
      <c r="N194" s="37">
        <f t="shared" si="145"/>
        <v>0</v>
      </c>
      <c r="O194" s="74">
        <v>0</v>
      </c>
      <c r="P194" s="71">
        <f t="shared" si="146"/>
        <v>0</v>
      </c>
      <c r="Q194" s="57">
        <f t="shared" si="147"/>
        <v>0</v>
      </c>
      <c r="R194" s="70">
        <f t="shared" si="148"/>
        <v>0</v>
      </c>
      <c r="S194" s="38">
        <v>0</v>
      </c>
      <c r="T194" s="37">
        <f t="shared" si="149"/>
        <v>0</v>
      </c>
      <c r="U194" s="38">
        <v>2</v>
      </c>
      <c r="V194" s="69">
        <f t="shared" si="150"/>
        <v>5090.9090909090901</v>
      </c>
      <c r="W194" s="38">
        <v>0</v>
      </c>
      <c r="X194" s="69">
        <f t="shared" si="151"/>
        <v>0</v>
      </c>
      <c r="Y194" s="74">
        <v>0</v>
      </c>
      <c r="Z194" s="69">
        <f t="shared" si="152"/>
        <v>0</v>
      </c>
      <c r="AA194" s="74">
        <v>0</v>
      </c>
      <c r="AB194" s="68">
        <f t="shared" si="153"/>
        <v>0</v>
      </c>
      <c r="AC194" s="67">
        <f t="shared" si="154"/>
        <v>2</v>
      </c>
      <c r="AD194" s="66">
        <f t="shared" si="155"/>
        <v>5090.9090909090901</v>
      </c>
      <c r="AE194" s="57">
        <v>0</v>
      </c>
      <c r="AF194" s="60">
        <f t="shared" si="156"/>
        <v>1490.9090909090901</v>
      </c>
      <c r="AG194" s="52">
        <v>0</v>
      </c>
      <c r="AH194" s="63">
        <f t="shared" si="157"/>
        <v>0</v>
      </c>
      <c r="AI194" s="65">
        <f t="shared" si="158"/>
        <v>0</v>
      </c>
      <c r="AJ194" s="64">
        <f t="shared" si="159"/>
        <v>0</v>
      </c>
      <c r="AK194" s="65">
        <v>0</v>
      </c>
      <c r="AL194" s="63">
        <f t="shared" si="160"/>
        <v>0</v>
      </c>
      <c r="AM194" s="75"/>
    </row>
    <row r="195" spans="1:39" s="2" customFormat="1" x14ac:dyDescent="0.3">
      <c r="A195" s="78" t="s">
        <v>88</v>
      </c>
      <c r="B195" s="47">
        <f>17000/10</f>
        <v>1700</v>
      </c>
      <c r="C195" s="77">
        <f>2700/1.1</f>
        <v>2454.5454545454545</v>
      </c>
      <c r="D195" s="54">
        <v>10</v>
      </c>
      <c r="E195" s="44">
        <v>0</v>
      </c>
      <c r="F195" s="110">
        <f t="shared" si="141"/>
        <v>0</v>
      </c>
      <c r="G195" s="108">
        <v>0</v>
      </c>
      <c r="H195" s="69">
        <f t="shared" si="142"/>
        <v>0</v>
      </c>
      <c r="I195" s="38">
        <v>0</v>
      </c>
      <c r="J195" s="37">
        <f t="shared" si="143"/>
        <v>0</v>
      </c>
      <c r="K195" s="74">
        <v>0</v>
      </c>
      <c r="L195" s="37">
        <f t="shared" si="144"/>
        <v>0</v>
      </c>
      <c r="M195" s="74">
        <v>0</v>
      </c>
      <c r="N195" s="37">
        <f t="shared" si="145"/>
        <v>0</v>
      </c>
      <c r="O195" s="74">
        <v>0</v>
      </c>
      <c r="P195" s="71">
        <f t="shared" si="146"/>
        <v>0</v>
      </c>
      <c r="Q195" s="57">
        <f t="shared" si="147"/>
        <v>0</v>
      </c>
      <c r="R195" s="70">
        <f t="shared" si="148"/>
        <v>0</v>
      </c>
      <c r="S195" s="38">
        <v>0</v>
      </c>
      <c r="T195" s="109">
        <f t="shared" si="149"/>
        <v>0</v>
      </c>
      <c r="U195" s="38">
        <v>0</v>
      </c>
      <c r="V195" s="109">
        <f t="shared" si="150"/>
        <v>0</v>
      </c>
      <c r="W195" s="38">
        <v>0</v>
      </c>
      <c r="X195" s="109">
        <f t="shared" si="151"/>
        <v>0</v>
      </c>
      <c r="Y195" s="74">
        <v>0</v>
      </c>
      <c r="Z195" s="109">
        <f t="shared" si="152"/>
        <v>0</v>
      </c>
      <c r="AA195" s="74">
        <v>0</v>
      </c>
      <c r="AB195" s="68">
        <f t="shared" si="153"/>
        <v>0</v>
      </c>
      <c r="AC195" s="67">
        <f t="shared" si="154"/>
        <v>0</v>
      </c>
      <c r="AD195" s="66">
        <f t="shared" si="155"/>
        <v>0</v>
      </c>
      <c r="AE195" s="57">
        <v>0</v>
      </c>
      <c r="AF195" s="60">
        <f t="shared" si="156"/>
        <v>0</v>
      </c>
      <c r="AG195" s="52">
        <v>0</v>
      </c>
      <c r="AH195" s="63">
        <f t="shared" si="157"/>
        <v>0</v>
      </c>
      <c r="AI195" s="65">
        <f t="shared" si="158"/>
        <v>0</v>
      </c>
      <c r="AJ195" s="64">
        <f t="shared" si="159"/>
        <v>0</v>
      </c>
      <c r="AK195" s="65">
        <v>0</v>
      </c>
      <c r="AL195" s="63">
        <f t="shared" si="160"/>
        <v>0</v>
      </c>
      <c r="AM195" s="75"/>
    </row>
    <row r="196" spans="1:39" s="2" customFormat="1" ht="15.75" customHeight="1" x14ac:dyDescent="0.3">
      <c r="A196" s="79" t="s">
        <v>45</v>
      </c>
      <c r="B196" s="74">
        <f>13800/12</f>
        <v>1150</v>
      </c>
      <c r="C196" s="38">
        <f>1800/1.1</f>
        <v>1636.3636363636363</v>
      </c>
      <c r="D196" s="73">
        <v>12</v>
      </c>
      <c r="E196" s="44">
        <v>0</v>
      </c>
      <c r="F196" s="110">
        <f t="shared" si="141"/>
        <v>0</v>
      </c>
      <c r="G196" s="108">
        <v>0</v>
      </c>
      <c r="H196" s="69">
        <f t="shared" si="142"/>
        <v>0</v>
      </c>
      <c r="I196" s="38">
        <v>0</v>
      </c>
      <c r="J196" s="37">
        <f t="shared" si="143"/>
        <v>0</v>
      </c>
      <c r="K196" s="74">
        <v>0</v>
      </c>
      <c r="L196" s="37">
        <f t="shared" si="144"/>
        <v>0</v>
      </c>
      <c r="M196" s="74">
        <v>0</v>
      </c>
      <c r="N196" s="37">
        <f t="shared" si="145"/>
        <v>0</v>
      </c>
      <c r="O196" s="74">
        <v>0</v>
      </c>
      <c r="P196" s="71">
        <f t="shared" si="146"/>
        <v>0</v>
      </c>
      <c r="Q196" s="57">
        <f t="shared" si="147"/>
        <v>0</v>
      </c>
      <c r="R196" s="70">
        <f t="shared" si="148"/>
        <v>0</v>
      </c>
      <c r="S196" s="38">
        <v>0</v>
      </c>
      <c r="T196" s="37">
        <f t="shared" si="149"/>
        <v>0</v>
      </c>
      <c r="U196" s="38">
        <v>0</v>
      </c>
      <c r="V196" s="109">
        <f t="shared" si="150"/>
        <v>0</v>
      </c>
      <c r="W196" s="38">
        <v>0</v>
      </c>
      <c r="X196" s="109">
        <f t="shared" si="151"/>
        <v>0</v>
      </c>
      <c r="Y196" s="74">
        <v>0</v>
      </c>
      <c r="Z196" s="109">
        <f t="shared" si="152"/>
        <v>0</v>
      </c>
      <c r="AA196" s="74">
        <v>0</v>
      </c>
      <c r="AB196" s="68">
        <f t="shared" si="153"/>
        <v>0</v>
      </c>
      <c r="AC196" s="67">
        <f t="shared" si="154"/>
        <v>0</v>
      </c>
      <c r="AD196" s="66">
        <f t="shared" si="155"/>
        <v>0</v>
      </c>
      <c r="AE196" s="57">
        <v>0</v>
      </c>
      <c r="AF196" s="60">
        <f t="shared" si="156"/>
        <v>0</v>
      </c>
      <c r="AG196" s="52">
        <v>0</v>
      </c>
      <c r="AH196" s="63">
        <f t="shared" si="157"/>
        <v>0</v>
      </c>
      <c r="AI196" s="65">
        <f t="shared" si="158"/>
        <v>0</v>
      </c>
      <c r="AJ196" s="64">
        <f t="shared" si="159"/>
        <v>0</v>
      </c>
      <c r="AK196" s="65">
        <v>0</v>
      </c>
      <c r="AL196" s="63">
        <f t="shared" si="160"/>
        <v>0</v>
      </c>
      <c r="AM196" s="75"/>
    </row>
    <row r="197" spans="1:39" s="2" customFormat="1" x14ac:dyDescent="0.3">
      <c r="A197" s="79" t="s">
        <v>117</v>
      </c>
      <c r="B197" s="74">
        <f>13800/12</f>
        <v>1150</v>
      </c>
      <c r="C197" s="38">
        <v>1636</v>
      </c>
      <c r="D197" s="73">
        <v>12</v>
      </c>
      <c r="E197" s="44">
        <v>0</v>
      </c>
      <c r="F197" s="110">
        <f t="shared" si="141"/>
        <v>0</v>
      </c>
      <c r="G197" s="108">
        <v>0</v>
      </c>
      <c r="H197" s="69">
        <f t="shared" si="142"/>
        <v>0</v>
      </c>
      <c r="I197" s="38">
        <v>0</v>
      </c>
      <c r="J197" s="37">
        <f t="shared" si="143"/>
        <v>0</v>
      </c>
      <c r="K197" s="74">
        <v>0</v>
      </c>
      <c r="L197" s="37">
        <f t="shared" si="144"/>
        <v>0</v>
      </c>
      <c r="M197" s="74">
        <v>0</v>
      </c>
      <c r="N197" s="37">
        <f t="shared" si="145"/>
        <v>0</v>
      </c>
      <c r="O197" s="74">
        <v>0</v>
      </c>
      <c r="P197" s="71">
        <f t="shared" si="146"/>
        <v>0</v>
      </c>
      <c r="Q197" s="57">
        <f t="shared" si="147"/>
        <v>0</v>
      </c>
      <c r="R197" s="70">
        <f t="shared" si="148"/>
        <v>0</v>
      </c>
      <c r="S197" s="38">
        <v>0</v>
      </c>
      <c r="T197" s="109">
        <f t="shared" si="149"/>
        <v>0</v>
      </c>
      <c r="U197" s="38">
        <v>0</v>
      </c>
      <c r="V197" s="109">
        <f t="shared" si="150"/>
        <v>0</v>
      </c>
      <c r="W197" s="38">
        <v>0</v>
      </c>
      <c r="X197" s="109">
        <f t="shared" si="151"/>
        <v>0</v>
      </c>
      <c r="Y197" s="74">
        <v>0</v>
      </c>
      <c r="Z197" s="109">
        <f t="shared" si="152"/>
        <v>0</v>
      </c>
      <c r="AA197" s="74">
        <v>0</v>
      </c>
      <c r="AB197" s="68">
        <f t="shared" si="153"/>
        <v>0</v>
      </c>
      <c r="AC197" s="67">
        <f t="shared" si="154"/>
        <v>0</v>
      </c>
      <c r="AD197" s="66">
        <f t="shared" si="155"/>
        <v>0</v>
      </c>
      <c r="AE197" s="57">
        <v>0</v>
      </c>
      <c r="AF197" s="60">
        <f t="shared" si="156"/>
        <v>0</v>
      </c>
      <c r="AG197" s="52">
        <v>0</v>
      </c>
      <c r="AH197" s="63">
        <f t="shared" si="157"/>
        <v>0</v>
      </c>
      <c r="AI197" s="65">
        <f t="shared" si="158"/>
        <v>0</v>
      </c>
      <c r="AJ197" s="64">
        <f t="shared" si="159"/>
        <v>0</v>
      </c>
      <c r="AK197" s="65">
        <v>0</v>
      </c>
      <c r="AL197" s="63">
        <f t="shared" si="160"/>
        <v>0</v>
      </c>
      <c r="AM197" s="75"/>
    </row>
    <row r="198" spans="1:39" s="2" customFormat="1" x14ac:dyDescent="0.3">
      <c r="A198" s="79" t="s">
        <v>8</v>
      </c>
      <c r="B198" s="47">
        <f>28800/16</f>
        <v>1800</v>
      </c>
      <c r="C198" s="46">
        <f>2800/1.1</f>
        <v>2545.454545454545</v>
      </c>
      <c r="D198" s="54">
        <v>16</v>
      </c>
      <c r="E198" s="44">
        <v>0</v>
      </c>
      <c r="F198" s="43">
        <f t="shared" si="141"/>
        <v>0</v>
      </c>
      <c r="G198" s="108">
        <v>0</v>
      </c>
      <c r="H198" s="37">
        <f t="shared" si="142"/>
        <v>0</v>
      </c>
      <c r="I198" s="38">
        <v>0</v>
      </c>
      <c r="J198" s="37">
        <f t="shared" si="143"/>
        <v>0</v>
      </c>
      <c r="K198" s="74">
        <v>0</v>
      </c>
      <c r="L198" s="37">
        <f t="shared" si="144"/>
        <v>0</v>
      </c>
      <c r="M198" s="74">
        <v>0</v>
      </c>
      <c r="N198" s="37">
        <f t="shared" si="145"/>
        <v>0</v>
      </c>
      <c r="O198" s="74">
        <v>0</v>
      </c>
      <c r="P198" s="37">
        <f t="shared" si="146"/>
        <v>0</v>
      </c>
      <c r="Q198" s="36">
        <f t="shared" si="147"/>
        <v>0</v>
      </c>
      <c r="R198" s="39">
        <f t="shared" si="148"/>
        <v>0</v>
      </c>
      <c r="S198" s="38">
        <v>0</v>
      </c>
      <c r="T198" s="37">
        <f t="shared" si="149"/>
        <v>0</v>
      </c>
      <c r="U198" s="38">
        <v>0</v>
      </c>
      <c r="V198" s="37">
        <f t="shared" si="150"/>
        <v>0</v>
      </c>
      <c r="W198" s="38">
        <v>0</v>
      </c>
      <c r="X198" s="37">
        <f t="shared" si="151"/>
        <v>0</v>
      </c>
      <c r="Y198" s="74">
        <v>0</v>
      </c>
      <c r="Z198" s="37">
        <f t="shared" si="152"/>
        <v>0</v>
      </c>
      <c r="AA198" s="74">
        <v>0</v>
      </c>
      <c r="AB198" s="37">
        <f t="shared" si="153"/>
        <v>0</v>
      </c>
      <c r="AC198" s="36">
        <f t="shared" si="154"/>
        <v>0</v>
      </c>
      <c r="AD198" s="36">
        <f t="shared" si="155"/>
        <v>0</v>
      </c>
      <c r="AE198" s="57">
        <v>0</v>
      </c>
      <c r="AF198" s="35">
        <f t="shared" si="156"/>
        <v>0</v>
      </c>
      <c r="AG198" s="52">
        <v>0</v>
      </c>
      <c r="AH198" s="107">
        <f t="shared" si="157"/>
        <v>0</v>
      </c>
      <c r="AI198" s="32">
        <f t="shared" si="158"/>
        <v>0</v>
      </c>
      <c r="AJ198" s="33">
        <f t="shared" si="159"/>
        <v>0</v>
      </c>
      <c r="AK198" s="65">
        <v>0</v>
      </c>
      <c r="AL198" s="107">
        <f t="shared" si="160"/>
        <v>0</v>
      </c>
      <c r="AM198" s="75"/>
    </row>
    <row r="199" spans="1:39" s="2" customFormat="1" x14ac:dyDescent="0.3">
      <c r="A199" s="58" t="s">
        <v>86</v>
      </c>
      <c r="B199" s="47">
        <f>30400/16</f>
        <v>1900</v>
      </c>
      <c r="C199" s="46">
        <f>2800/1.1</f>
        <v>2545.454545454545</v>
      </c>
      <c r="D199" s="54">
        <v>16</v>
      </c>
      <c r="E199" s="44">
        <v>0</v>
      </c>
      <c r="F199" s="43">
        <f t="shared" si="141"/>
        <v>0</v>
      </c>
      <c r="G199" s="108">
        <v>0</v>
      </c>
      <c r="H199" s="37">
        <f t="shared" si="142"/>
        <v>0</v>
      </c>
      <c r="I199" s="38">
        <v>0</v>
      </c>
      <c r="J199" s="37">
        <f t="shared" si="143"/>
        <v>0</v>
      </c>
      <c r="K199" s="74">
        <v>0</v>
      </c>
      <c r="L199" s="37">
        <f t="shared" si="144"/>
        <v>0</v>
      </c>
      <c r="M199" s="74">
        <v>0</v>
      </c>
      <c r="N199" s="37">
        <f t="shared" si="145"/>
        <v>0</v>
      </c>
      <c r="O199" s="74">
        <v>0</v>
      </c>
      <c r="P199" s="37">
        <f t="shared" si="146"/>
        <v>0</v>
      </c>
      <c r="Q199" s="36">
        <f t="shared" si="147"/>
        <v>0</v>
      </c>
      <c r="R199" s="39">
        <f t="shared" si="148"/>
        <v>0</v>
      </c>
      <c r="S199" s="38">
        <v>0</v>
      </c>
      <c r="T199" s="37">
        <f t="shared" si="149"/>
        <v>0</v>
      </c>
      <c r="U199" s="38">
        <v>0</v>
      </c>
      <c r="V199" s="37">
        <f t="shared" si="150"/>
        <v>0</v>
      </c>
      <c r="W199" s="38">
        <v>0</v>
      </c>
      <c r="X199" s="37">
        <f t="shared" si="151"/>
        <v>0</v>
      </c>
      <c r="Y199" s="74">
        <v>0</v>
      </c>
      <c r="Z199" s="37">
        <f t="shared" si="152"/>
        <v>0</v>
      </c>
      <c r="AA199" s="74">
        <v>0</v>
      </c>
      <c r="AB199" s="37">
        <f t="shared" si="153"/>
        <v>0</v>
      </c>
      <c r="AC199" s="36">
        <f t="shared" si="154"/>
        <v>0</v>
      </c>
      <c r="AD199" s="36">
        <f t="shared" si="155"/>
        <v>0</v>
      </c>
      <c r="AE199" s="36">
        <v>0</v>
      </c>
      <c r="AF199" s="35">
        <f t="shared" si="156"/>
        <v>0</v>
      </c>
      <c r="AG199" s="52">
        <v>0</v>
      </c>
      <c r="AH199" s="107">
        <f t="shared" si="157"/>
        <v>0</v>
      </c>
      <c r="AI199" s="32">
        <f t="shared" si="158"/>
        <v>0</v>
      </c>
      <c r="AJ199" s="33">
        <f t="shared" si="159"/>
        <v>0</v>
      </c>
      <c r="AK199" s="65">
        <v>0</v>
      </c>
      <c r="AL199" s="107">
        <f t="shared" si="160"/>
        <v>0</v>
      </c>
      <c r="AM199" s="75"/>
    </row>
    <row r="200" spans="1:39" s="2" customFormat="1" x14ac:dyDescent="0.3">
      <c r="A200" s="79" t="s">
        <v>9</v>
      </c>
      <c r="B200" s="47">
        <f>3600/6</f>
        <v>600</v>
      </c>
      <c r="C200" s="46">
        <f>2000/1.1</f>
        <v>1818.181818181818</v>
      </c>
      <c r="D200" s="54">
        <v>6</v>
      </c>
      <c r="E200" s="44">
        <v>0</v>
      </c>
      <c r="F200" s="43">
        <f t="shared" si="141"/>
        <v>0</v>
      </c>
      <c r="G200" s="108">
        <v>0</v>
      </c>
      <c r="H200" s="37">
        <f t="shared" si="142"/>
        <v>0</v>
      </c>
      <c r="I200" s="38">
        <v>0</v>
      </c>
      <c r="J200" s="37">
        <f t="shared" si="143"/>
        <v>0</v>
      </c>
      <c r="K200" s="74">
        <v>0</v>
      </c>
      <c r="L200" s="37">
        <f t="shared" si="144"/>
        <v>0</v>
      </c>
      <c r="M200" s="74">
        <v>0</v>
      </c>
      <c r="N200" s="37">
        <f t="shared" si="145"/>
        <v>0</v>
      </c>
      <c r="O200" s="74">
        <v>0</v>
      </c>
      <c r="P200" s="37">
        <f t="shared" si="146"/>
        <v>0</v>
      </c>
      <c r="Q200" s="36">
        <f t="shared" si="147"/>
        <v>0</v>
      </c>
      <c r="R200" s="39">
        <f t="shared" si="148"/>
        <v>0</v>
      </c>
      <c r="S200" s="38">
        <v>0</v>
      </c>
      <c r="T200" s="37">
        <f t="shared" si="149"/>
        <v>0</v>
      </c>
      <c r="U200" s="38">
        <v>0</v>
      </c>
      <c r="V200" s="37">
        <f t="shared" si="150"/>
        <v>0</v>
      </c>
      <c r="W200" s="38">
        <v>0</v>
      </c>
      <c r="X200" s="37">
        <f t="shared" si="151"/>
        <v>0</v>
      </c>
      <c r="Y200" s="74">
        <v>0</v>
      </c>
      <c r="Z200" s="37">
        <f t="shared" si="152"/>
        <v>0</v>
      </c>
      <c r="AA200" s="74">
        <v>0</v>
      </c>
      <c r="AB200" s="37">
        <f t="shared" si="153"/>
        <v>0</v>
      </c>
      <c r="AC200" s="36">
        <f t="shared" si="154"/>
        <v>0</v>
      </c>
      <c r="AD200" s="36">
        <f t="shared" si="155"/>
        <v>0</v>
      </c>
      <c r="AE200" s="36">
        <v>0</v>
      </c>
      <c r="AF200" s="35">
        <f t="shared" si="156"/>
        <v>0</v>
      </c>
      <c r="AG200" s="52">
        <v>0</v>
      </c>
      <c r="AH200" s="107">
        <f t="shared" si="157"/>
        <v>0</v>
      </c>
      <c r="AI200" s="32">
        <f t="shared" si="158"/>
        <v>0</v>
      </c>
      <c r="AJ200" s="33">
        <f t="shared" si="159"/>
        <v>0</v>
      </c>
      <c r="AK200" s="65">
        <v>0</v>
      </c>
      <c r="AL200" s="107">
        <f t="shared" si="160"/>
        <v>0</v>
      </c>
      <c r="AM200" s="75"/>
    </row>
    <row r="201" spans="1:39" s="2" customFormat="1" x14ac:dyDescent="0.3">
      <c r="A201" s="55" t="s">
        <v>47</v>
      </c>
      <c r="B201" s="47">
        <f>3600/6</f>
        <v>600</v>
      </c>
      <c r="C201" s="46">
        <f>2000/1.1</f>
        <v>1818.181818181818</v>
      </c>
      <c r="D201" s="54">
        <v>6</v>
      </c>
      <c r="E201" s="44">
        <v>0</v>
      </c>
      <c r="F201" s="43">
        <f t="shared" si="141"/>
        <v>0</v>
      </c>
      <c r="G201" s="108">
        <v>0</v>
      </c>
      <c r="H201" s="37">
        <f t="shared" si="142"/>
        <v>0</v>
      </c>
      <c r="I201" s="38">
        <v>0</v>
      </c>
      <c r="J201" s="37">
        <f t="shared" si="143"/>
        <v>0</v>
      </c>
      <c r="K201" s="74">
        <v>0</v>
      </c>
      <c r="L201" s="37">
        <f t="shared" si="144"/>
        <v>0</v>
      </c>
      <c r="M201" s="74">
        <v>0</v>
      </c>
      <c r="N201" s="37">
        <f t="shared" si="145"/>
        <v>0</v>
      </c>
      <c r="O201" s="74">
        <v>0</v>
      </c>
      <c r="P201" s="37">
        <f t="shared" si="146"/>
        <v>0</v>
      </c>
      <c r="Q201" s="36">
        <f t="shared" si="147"/>
        <v>0</v>
      </c>
      <c r="R201" s="39">
        <f t="shared" si="148"/>
        <v>0</v>
      </c>
      <c r="S201" s="38">
        <v>0</v>
      </c>
      <c r="T201" s="37">
        <f t="shared" si="149"/>
        <v>0</v>
      </c>
      <c r="U201" s="38">
        <v>0</v>
      </c>
      <c r="V201" s="37">
        <f t="shared" si="150"/>
        <v>0</v>
      </c>
      <c r="W201" s="38">
        <v>0</v>
      </c>
      <c r="X201" s="37">
        <f t="shared" si="151"/>
        <v>0</v>
      </c>
      <c r="Y201" s="74">
        <v>0</v>
      </c>
      <c r="Z201" s="37">
        <f t="shared" si="152"/>
        <v>0</v>
      </c>
      <c r="AA201" s="74">
        <v>0</v>
      </c>
      <c r="AB201" s="37">
        <f t="shared" si="153"/>
        <v>0</v>
      </c>
      <c r="AC201" s="36">
        <f t="shared" si="154"/>
        <v>0</v>
      </c>
      <c r="AD201" s="36">
        <f t="shared" si="155"/>
        <v>0</v>
      </c>
      <c r="AE201" s="36">
        <v>0</v>
      </c>
      <c r="AF201" s="35">
        <f t="shared" si="156"/>
        <v>0</v>
      </c>
      <c r="AG201" s="52">
        <v>0</v>
      </c>
      <c r="AH201" s="107">
        <f t="shared" si="157"/>
        <v>0</v>
      </c>
      <c r="AI201" s="32">
        <f t="shared" si="158"/>
        <v>0</v>
      </c>
      <c r="AJ201" s="33">
        <f t="shared" si="159"/>
        <v>0</v>
      </c>
      <c r="AK201" s="65">
        <v>0</v>
      </c>
      <c r="AL201" s="107">
        <f t="shared" si="160"/>
        <v>0</v>
      </c>
      <c r="AM201" s="75"/>
    </row>
    <row r="202" spans="1:39" s="2" customFormat="1" x14ac:dyDescent="0.3">
      <c r="A202" s="55" t="s">
        <v>48</v>
      </c>
      <c r="B202" s="47">
        <f>3600/6</f>
        <v>600</v>
      </c>
      <c r="C202" s="46">
        <f>2000/1.1</f>
        <v>1818.181818181818</v>
      </c>
      <c r="D202" s="54">
        <v>6</v>
      </c>
      <c r="E202" s="44">
        <v>0</v>
      </c>
      <c r="F202" s="43">
        <f t="shared" si="141"/>
        <v>0</v>
      </c>
      <c r="G202" s="108">
        <v>0</v>
      </c>
      <c r="H202" s="37">
        <f t="shared" si="142"/>
        <v>0</v>
      </c>
      <c r="I202" s="38">
        <v>0</v>
      </c>
      <c r="J202" s="37">
        <f t="shared" si="143"/>
        <v>0</v>
      </c>
      <c r="K202" s="74">
        <v>0</v>
      </c>
      <c r="L202" s="37">
        <f t="shared" si="144"/>
        <v>0</v>
      </c>
      <c r="M202" s="74">
        <v>0</v>
      </c>
      <c r="N202" s="37">
        <f t="shared" si="145"/>
        <v>0</v>
      </c>
      <c r="O202" s="74">
        <v>0</v>
      </c>
      <c r="P202" s="37">
        <f t="shared" si="146"/>
        <v>0</v>
      </c>
      <c r="Q202" s="36">
        <f t="shared" si="147"/>
        <v>0</v>
      </c>
      <c r="R202" s="39">
        <f t="shared" si="148"/>
        <v>0</v>
      </c>
      <c r="S202" s="38">
        <v>0</v>
      </c>
      <c r="T202" s="37">
        <f t="shared" si="149"/>
        <v>0</v>
      </c>
      <c r="U202" s="38">
        <v>0</v>
      </c>
      <c r="V202" s="37">
        <f t="shared" si="150"/>
        <v>0</v>
      </c>
      <c r="W202" s="38">
        <v>0</v>
      </c>
      <c r="X202" s="37">
        <f t="shared" si="151"/>
        <v>0</v>
      </c>
      <c r="Y202" s="74">
        <v>0</v>
      </c>
      <c r="Z202" s="37">
        <f t="shared" si="152"/>
        <v>0</v>
      </c>
      <c r="AA202" s="74">
        <v>0</v>
      </c>
      <c r="AB202" s="37">
        <f t="shared" si="153"/>
        <v>0</v>
      </c>
      <c r="AC202" s="36">
        <f t="shared" si="154"/>
        <v>0</v>
      </c>
      <c r="AD202" s="36">
        <f t="shared" si="155"/>
        <v>0</v>
      </c>
      <c r="AE202" s="36">
        <v>0</v>
      </c>
      <c r="AF202" s="35">
        <f t="shared" si="156"/>
        <v>0</v>
      </c>
      <c r="AG202" s="52">
        <v>0</v>
      </c>
      <c r="AH202" s="107">
        <f t="shared" si="157"/>
        <v>0</v>
      </c>
      <c r="AI202" s="32">
        <f t="shared" si="158"/>
        <v>0</v>
      </c>
      <c r="AJ202" s="33">
        <f t="shared" si="159"/>
        <v>0</v>
      </c>
      <c r="AK202" s="65">
        <v>0</v>
      </c>
      <c r="AL202" s="107">
        <f t="shared" si="160"/>
        <v>0</v>
      </c>
      <c r="AM202" s="75"/>
    </row>
    <row r="203" spans="1:39" s="2" customFormat="1" x14ac:dyDescent="0.3">
      <c r="A203" s="48" t="s">
        <v>59</v>
      </c>
      <c r="B203" s="47">
        <f>8100/6</f>
        <v>1350</v>
      </c>
      <c r="C203" s="46">
        <f>2800/1.1</f>
        <v>2545.454545454545</v>
      </c>
      <c r="D203" s="50">
        <v>6</v>
      </c>
      <c r="E203" s="44">
        <v>0</v>
      </c>
      <c r="F203" s="43">
        <f t="shared" si="141"/>
        <v>0</v>
      </c>
      <c r="G203" s="108">
        <v>0</v>
      </c>
      <c r="H203" s="37">
        <f t="shared" si="142"/>
        <v>0</v>
      </c>
      <c r="I203" s="38">
        <v>0</v>
      </c>
      <c r="J203" s="37">
        <f t="shared" si="143"/>
        <v>0</v>
      </c>
      <c r="K203" s="74">
        <v>0</v>
      </c>
      <c r="L203" s="37">
        <f t="shared" si="144"/>
        <v>0</v>
      </c>
      <c r="M203" s="74">
        <v>0</v>
      </c>
      <c r="N203" s="37">
        <f t="shared" si="145"/>
        <v>0</v>
      </c>
      <c r="O203" s="74">
        <v>0</v>
      </c>
      <c r="P203" s="37">
        <f t="shared" si="146"/>
        <v>0</v>
      </c>
      <c r="Q203" s="36">
        <f t="shared" si="147"/>
        <v>0</v>
      </c>
      <c r="R203" s="39">
        <f t="shared" si="148"/>
        <v>0</v>
      </c>
      <c r="S203" s="38">
        <v>0</v>
      </c>
      <c r="T203" s="37">
        <f t="shared" si="149"/>
        <v>0</v>
      </c>
      <c r="U203" s="38">
        <v>0</v>
      </c>
      <c r="V203" s="37">
        <f t="shared" si="150"/>
        <v>0</v>
      </c>
      <c r="W203" s="38">
        <v>0</v>
      </c>
      <c r="X203" s="37">
        <f t="shared" si="151"/>
        <v>0</v>
      </c>
      <c r="Y203" s="74">
        <v>0</v>
      </c>
      <c r="Z203" s="37">
        <f t="shared" si="152"/>
        <v>0</v>
      </c>
      <c r="AA203" s="74">
        <v>0</v>
      </c>
      <c r="AB203" s="37">
        <f t="shared" si="153"/>
        <v>0</v>
      </c>
      <c r="AC203" s="36">
        <f t="shared" si="154"/>
        <v>0</v>
      </c>
      <c r="AD203" s="36">
        <f t="shared" si="155"/>
        <v>0</v>
      </c>
      <c r="AE203" s="36">
        <v>0</v>
      </c>
      <c r="AF203" s="35">
        <f t="shared" si="156"/>
        <v>0</v>
      </c>
      <c r="AG203" s="52">
        <v>0</v>
      </c>
      <c r="AH203" s="107">
        <f t="shared" si="157"/>
        <v>0</v>
      </c>
      <c r="AI203" s="32">
        <f t="shared" si="158"/>
        <v>0</v>
      </c>
      <c r="AJ203" s="33">
        <f t="shared" si="159"/>
        <v>0</v>
      </c>
      <c r="AK203" s="65">
        <v>0</v>
      </c>
      <c r="AL203" s="107">
        <f t="shared" si="160"/>
        <v>0</v>
      </c>
      <c r="AM203" s="75"/>
    </row>
    <row r="204" spans="1:39" s="2" customFormat="1" x14ac:dyDescent="0.3">
      <c r="A204" s="48" t="s">
        <v>85</v>
      </c>
      <c r="B204" s="53">
        <f>6600/6</f>
        <v>1100</v>
      </c>
      <c r="C204" s="46">
        <f>2800/1.1</f>
        <v>2545.454545454545</v>
      </c>
      <c r="D204" s="50">
        <v>6</v>
      </c>
      <c r="E204" s="44">
        <v>0</v>
      </c>
      <c r="F204" s="43">
        <f t="shared" si="141"/>
        <v>0</v>
      </c>
      <c r="G204" s="108">
        <v>0</v>
      </c>
      <c r="H204" s="37">
        <f t="shared" si="142"/>
        <v>0</v>
      </c>
      <c r="I204" s="38">
        <v>0</v>
      </c>
      <c r="J204" s="37">
        <f t="shared" si="143"/>
        <v>0</v>
      </c>
      <c r="K204" s="74">
        <v>0</v>
      </c>
      <c r="L204" s="37">
        <f t="shared" si="144"/>
        <v>0</v>
      </c>
      <c r="M204" s="74">
        <v>0</v>
      </c>
      <c r="N204" s="37">
        <f t="shared" si="145"/>
        <v>0</v>
      </c>
      <c r="O204" s="74">
        <v>0</v>
      </c>
      <c r="P204" s="37">
        <f t="shared" si="146"/>
        <v>0</v>
      </c>
      <c r="Q204" s="36">
        <f t="shared" si="147"/>
        <v>0</v>
      </c>
      <c r="R204" s="39">
        <f t="shared" si="148"/>
        <v>0</v>
      </c>
      <c r="S204" s="38">
        <v>0</v>
      </c>
      <c r="T204" s="37">
        <f t="shared" si="149"/>
        <v>0</v>
      </c>
      <c r="U204" s="38">
        <v>0</v>
      </c>
      <c r="V204" s="37">
        <f t="shared" si="150"/>
        <v>0</v>
      </c>
      <c r="W204" s="38">
        <v>0</v>
      </c>
      <c r="X204" s="37">
        <f t="shared" si="151"/>
        <v>0</v>
      </c>
      <c r="Y204" s="74">
        <v>0</v>
      </c>
      <c r="Z204" s="37">
        <f t="shared" si="152"/>
        <v>0</v>
      </c>
      <c r="AA204" s="74">
        <v>0</v>
      </c>
      <c r="AB204" s="37">
        <f t="shared" si="153"/>
        <v>0</v>
      </c>
      <c r="AC204" s="36">
        <f t="shared" si="154"/>
        <v>0</v>
      </c>
      <c r="AD204" s="36">
        <f t="shared" si="155"/>
        <v>0</v>
      </c>
      <c r="AE204" s="36">
        <v>0</v>
      </c>
      <c r="AF204" s="35">
        <f t="shared" si="156"/>
        <v>0</v>
      </c>
      <c r="AG204" s="52">
        <v>0</v>
      </c>
      <c r="AH204" s="107">
        <f t="shared" si="157"/>
        <v>0</v>
      </c>
      <c r="AI204" s="32">
        <f t="shared" si="158"/>
        <v>0</v>
      </c>
      <c r="AJ204" s="33">
        <f t="shared" si="159"/>
        <v>0</v>
      </c>
      <c r="AK204" s="65">
        <v>0</v>
      </c>
      <c r="AL204" s="107">
        <f t="shared" si="160"/>
        <v>0</v>
      </c>
      <c r="AM204" s="75"/>
    </row>
    <row r="205" spans="1:39" s="2" customFormat="1" x14ac:dyDescent="0.3">
      <c r="A205" s="48" t="s">
        <v>64</v>
      </c>
      <c r="B205" s="47">
        <f>16200/12</f>
        <v>1350</v>
      </c>
      <c r="C205" s="46">
        <f>2800/1.1</f>
        <v>2545.454545454545</v>
      </c>
      <c r="D205" s="50">
        <v>12</v>
      </c>
      <c r="E205" s="44">
        <v>0</v>
      </c>
      <c r="F205" s="43">
        <f t="shared" si="141"/>
        <v>0</v>
      </c>
      <c r="G205" s="108">
        <v>0</v>
      </c>
      <c r="H205" s="37">
        <f t="shared" si="142"/>
        <v>0</v>
      </c>
      <c r="I205" s="38">
        <v>0</v>
      </c>
      <c r="J205" s="37">
        <f t="shared" si="143"/>
        <v>0</v>
      </c>
      <c r="K205" s="74">
        <v>0</v>
      </c>
      <c r="L205" s="37">
        <f t="shared" si="144"/>
        <v>0</v>
      </c>
      <c r="M205" s="74">
        <v>0</v>
      </c>
      <c r="N205" s="37">
        <f t="shared" si="145"/>
        <v>0</v>
      </c>
      <c r="O205" s="74">
        <v>0</v>
      </c>
      <c r="P205" s="37">
        <f t="shared" si="146"/>
        <v>0</v>
      </c>
      <c r="Q205" s="36">
        <f t="shared" si="147"/>
        <v>0</v>
      </c>
      <c r="R205" s="39">
        <f t="shared" si="148"/>
        <v>0</v>
      </c>
      <c r="S205" s="38">
        <v>0</v>
      </c>
      <c r="T205" s="37">
        <f t="shared" si="149"/>
        <v>0</v>
      </c>
      <c r="U205" s="38">
        <v>0</v>
      </c>
      <c r="V205" s="37">
        <f t="shared" si="150"/>
        <v>0</v>
      </c>
      <c r="W205" s="38">
        <v>0</v>
      </c>
      <c r="X205" s="37">
        <f t="shared" si="151"/>
        <v>0</v>
      </c>
      <c r="Y205" s="74">
        <v>0</v>
      </c>
      <c r="Z205" s="37">
        <f t="shared" si="152"/>
        <v>0</v>
      </c>
      <c r="AA205" s="74">
        <v>0</v>
      </c>
      <c r="AB205" s="37">
        <f t="shared" si="153"/>
        <v>0</v>
      </c>
      <c r="AC205" s="36">
        <f t="shared" si="154"/>
        <v>0</v>
      </c>
      <c r="AD205" s="36">
        <f t="shared" si="155"/>
        <v>0</v>
      </c>
      <c r="AE205" s="36">
        <v>0</v>
      </c>
      <c r="AF205" s="35">
        <f t="shared" si="156"/>
        <v>0</v>
      </c>
      <c r="AG205" s="52">
        <v>0</v>
      </c>
      <c r="AH205" s="107">
        <f t="shared" si="157"/>
        <v>0</v>
      </c>
      <c r="AI205" s="32">
        <f t="shared" si="158"/>
        <v>0</v>
      </c>
      <c r="AJ205" s="33">
        <f t="shared" si="159"/>
        <v>0</v>
      </c>
      <c r="AK205" s="65">
        <v>0</v>
      </c>
      <c r="AL205" s="107">
        <f t="shared" si="160"/>
        <v>0</v>
      </c>
      <c r="AM205" s="75"/>
    </row>
    <row r="206" spans="1:39" s="2" customFormat="1" x14ac:dyDescent="0.3">
      <c r="A206" s="48" t="s">
        <v>132</v>
      </c>
      <c r="B206" s="47">
        <f>16200/12</f>
        <v>1350</v>
      </c>
      <c r="C206" s="46">
        <f>2800/1.1</f>
        <v>2545.454545454545</v>
      </c>
      <c r="D206" s="50">
        <v>12</v>
      </c>
      <c r="E206" s="44">
        <v>0</v>
      </c>
      <c r="F206" s="43">
        <f t="shared" si="141"/>
        <v>0</v>
      </c>
      <c r="G206" s="108">
        <v>0</v>
      </c>
      <c r="H206" s="37">
        <f t="shared" si="142"/>
        <v>0</v>
      </c>
      <c r="I206" s="38">
        <v>0</v>
      </c>
      <c r="J206" s="37">
        <f t="shared" si="143"/>
        <v>0</v>
      </c>
      <c r="K206" s="74">
        <v>0</v>
      </c>
      <c r="L206" s="37">
        <f t="shared" si="144"/>
        <v>0</v>
      </c>
      <c r="M206" s="74">
        <v>0</v>
      </c>
      <c r="N206" s="37">
        <f t="shared" si="145"/>
        <v>0</v>
      </c>
      <c r="O206" s="74">
        <v>0</v>
      </c>
      <c r="P206" s="37">
        <f t="shared" si="146"/>
        <v>0</v>
      </c>
      <c r="Q206" s="36">
        <f t="shared" si="147"/>
        <v>0</v>
      </c>
      <c r="R206" s="39">
        <f t="shared" si="148"/>
        <v>0</v>
      </c>
      <c r="S206" s="38">
        <v>0</v>
      </c>
      <c r="T206" s="37">
        <f t="shared" si="149"/>
        <v>0</v>
      </c>
      <c r="U206" s="38">
        <v>0</v>
      </c>
      <c r="V206" s="37">
        <f t="shared" si="150"/>
        <v>0</v>
      </c>
      <c r="W206" s="38">
        <v>0</v>
      </c>
      <c r="X206" s="37">
        <f t="shared" si="151"/>
        <v>0</v>
      </c>
      <c r="Y206" s="74">
        <v>0</v>
      </c>
      <c r="Z206" s="37">
        <f t="shared" si="152"/>
        <v>0</v>
      </c>
      <c r="AA206" s="74">
        <v>0</v>
      </c>
      <c r="AB206" s="37">
        <f t="shared" si="153"/>
        <v>0</v>
      </c>
      <c r="AC206" s="36">
        <f t="shared" si="154"/>
        <v>0</v>
      </c>
      <c r="AD206" s="36">
        <f t="shared" si="155"/>
        <v>0</v>
      </c>
      <c r="AE206" s="36">
        <v>0</v>
      </c>
      <c r="AF206" s="35">
        <f t="shared" si="156"/>
        <v>0</v>
      </c>
      <c r="AG206" s="52">
        <v>0</v>
      </c>
      <c r="AH206" s="107">
        <f t="shared" si="157"/>
        <v>0</v>
      </c>
      <c r="AI206" s="32">
        <f t="shared" si="158"/>
        <v>0</v>
      </c>
      <c r="AJ206" s="33">
        <f t="shared" si="159"/>
        <v>0</v>
      </c>
      <c r="AK206" s="65">
        <v>0</v>
      </c>
      <c r="AL206" s="107">
        <f t="shared" si="160"/>
        <v>0</v>
      </c>
      <c r="AM206" s="75"/>
    </row>
    <row r="207" spans="1:39" s="2" customFormat="1" x14ac:dyDescent="0.3">
      <c r="A207" s="48" t="s">
        <v>83</v>
      </c>
      <c r="B207" s="47">
        <f>42000/20</f>
        <v>2100</v>
      </c>
      <c r="C207" s="46">
        <f>3200/1.1</f>
        <v>2909.090909090909</v>
      </c>
      <c r="D207" s="50">
        <v>20</v>
      </c>
      <c r="E207" s="44">
        <v>0</v>
      </c>
      <c r="F207" s="43">
        <f t="shared" si="141"/>
        <v>0</v>
      </c>
      <c r="G207" s="108">
        <v>0</v>
      </c>
      <c r="H207" s="37">
        <f t="shared" si="142"/>
        <v>0</v>
      </c>
      <c r="I207" s="38">
        <v>0</v>
      </c>
      <c r="J207" s="37">
        <f t="shared" si="143"/>
        <v>0</v>
      </c>
      <c r="K207" s="74">
        <v>0</v>
      </c>
      <c r="L207" s="37">
        <f t="shared" si="144"/>
        <v>0</v>
      </c>
      <c r="M207" s="74">
        <v>0</v>
      </c>
      <c r="N207" s="37">
        <f t="shared" si="145"/>
        <v>0</v>
      </c>
      <c r="O207" s="74">
        <v>0</v>
      </c>
      <c r="P207" s="37">
        <f t="shared" si="146"/>
        <v>0</v>
      </c>
      <c r="Q207" s="36">
        <f t="shared" si="147"/>
        <v>0</v>
      </c>
      <c r="R207" s="39">
        <f t="shared" si="148"/>
        <v>0</v>
      </c>
      <c r="S207" s="38">
        <v>0</v>
      </c>
      <c r="T207" s="37">
        <f t="shared" si="149"/>
        <v>0</v>
      </c>
      <c r="U207" s="38">
        <v>0</v>
      </c>
      <c r="V207" s="37">
        <f t="shared" si="150"/>
        <v>0</v>
      </c>
      <c r="W207" s="38">
        <v>0</v>
      </c>
      <c r="X207" s="37">
        <f t="shared" si="151"/>
        <v>0</v>
      </c>
      <c r="Y207" s="74">
        <v>0</v>
      </c>
      <c r="Z207" s="37">
        <f t="shared" si="152"/>
        <v>0</v>
      </c>
      <c r="AA207" s="74">
        <v>0</v>
      </c>
      <c r="AB207" s="37">
        <f t="shared" si="153"/>
        <v>0</v>
      </c>
      <c r="AC207" s="36">
        <f t="shared" si="154"/>
        <v>0</v>
      </c>
      <c r="AD207" s="36">
        <f t="shared" si="155"/>
        <v>0</v>
      </c>
      <c r="AE207" s="36">
        <v>0</v>
      </c>
      <c r="AF207" s="35">
        <f t="shared" si="156"/>
        <v>0</v>
      </c>
      <c r="AG207" s="52">
        <v>0</v>
      </c>
      <c r="AH207" s="107">
        <f t="shared" si="157"/>
        <v>0</v>
      </c>
      <c r="AI207" s="32">
        <f t="shared" si="158"/>
        <v>0</v>
      </c>
      <c r="AJ207" s="33">
        <f t="shared" si="159"/>
        <v>0</v>
      </c>
      <c r="AK207" s="65">
        <v>0</v>
      </c>
      <c r="AL207" s="107">
        <f t="shared" si="160"/>
        <v>0</v>
      </c>
      <c r="AM207" s="75"/>
    </row>
    <row r="208" spans="1:39" s="2" customFormat="1" x14ac:dyDescent="0.3">
      <c r="A208" s="48" t="s">
        <v>114</v>
      </c>
      <c r="B208" s="47">
        <f>13800/12</f>
        <v>1150</v>
      </c>
      <c r="C208" s="46">
        <f>2300/1.1</f>
        <v>2090.9090909090905</v>
      </c>
      <c r="D208" s="50">
        <v>12</v>
      </c>
      <c r="E208" s="44">
        <v>0</v>
      </c>
      <c r="F208" s="43">
        <f t="shared" si="141"/>
        <v>0</v>
      </c>
      <c r="G208" s="108">
        <v>0</v>
      </c>
      <c r="H208" s="37">
        <f t="shared" si="142"/>
        <v>0</v>
      </c>
      <c r="I208" s="38">
        <v>0</v>
      </c>
      <c r="J208" s="37">
        <f t="shared" si="143"/>
        <v>0</v>
      </c>
      <c r="K208" s="74">
        <v>0</v>
      </c>
      <c r="L208" s="37">
        <f t="shared" si="144"/>
        <v>0</v>
      </c>
      <c r="M208" s="74">
        <v>0</v>
      </c>
      <c r="N208" s="37">
        <f t="shared" si="145"/>
        <v>0</v>
      </c>
      <c r="O208" s="74">
        <v>0</v>
      </c>
      <c r="P208" s="37">
        <f t="shared" si="146"/>
        <v>0</v>
      </c>
      <c r="Q208" s="36">
        <f t="shared" si="147"/>
        <v>0</v>
      </c>
      <c r="R208" s="39">
        <f t="shared" si="148"/>
        <v>0</v>
      </c>
      <c r="S208" s="38">
        <v>0</v>
      </c>
      <c r="T208" s="37">
        <f t="shared" si="149"/>
        <v>0</v>
      </c>
      <c r="U208" s="38">
        <v>0</v>
      </c>
      <c r="V208" s="37">
        <f t="shared" si="150"/>
        <v>0</v>
      </c>
      <c r="W208" s="38">
        <v>0</v>
      </c>
      <c r="X208" s="37">
        <f t="shared" si="151"/>
        <v>0</v>
      </c>
      <c r="Y208" s="74">
        <v>0</v>
      </c>
      <c r="Z208" s="37">
        <f t="shared" si="152"/>
        <v>0</v>
      </c>
      <c r="AA208" s="74">
        <v>0</v>
      </c>
      <c r="AB208" s="37">
        <f t="shared" si="153"/>
        <v>0</v>
      </c>
      <c r="AC208" s="36">
        <f t="shared" si="154"/>
        <v>0</v>
      </c>
      <c r="AD208" s="36">
        <f t="shared" si="155"/>
        <v>0</v>
      </c>
      <c r="AE208" s="36">
        <v>0</v>
      </c>
      <c r="AF208" s="35">
        <f t="shared" si="156"/>
        <v>0</v>
      </c>
      <c r="AG208" s="52">
        <v>0</v>
      </c>
      <c r="AH208" s="107">
        <f t="shared" si="157"/>
        <v>0</v>
      </c>
      <c r="AI208" s="32">
        <f t="shared" si="158"/>
        <v>0</v>
      </c>
      <c r="AJ208" s="33">
        <f t="shared" si="159"/>
        <v>0</v>
      </c>
      <c r="AK208" s="65">
        <v>0</v>
      </c>
      <c r="AL208" s="107">
        <f t="shared" si="160"/>
        <v>0</v>
      </c>
      <c r="AM208" s="75"/>
    </row>
    <row r="209" spans="1:39" s="2" customFormat="1" x14ac:dyDescent="0.3">
      <c r="A209" s="48" t="s">
        <v>60</v>
      </c>
      <c r="B209" s="47">
        <f>30000/24</f>
        <v>1250</v>
      </c>
      <c r="C209" s="46">
        <f>2800/1.1</f>
        <v>2545.454545454545</v>
      </c>
      <c r="D209" s="50">
        <v>24</v>
      </c>
      <c r="E209" s="44">
        <v>0</v>
      </c>
      <c r="F209" s="43">
        <f t="shared" si="141"/>
        <v>0</v>
      </c>
      <c r="G209" s="108">
        <v>0</v>
      </c>
      <c r="H209" s="37">
        <f t="shared" si="142"/>
        <v>0</v>
      </c>
      <c r="I209" s="38">
        <v>0</v>
      </c>
      <c r="J209" s="37">
        <f t="shared" si="143"/>
        <v>0</v>
      </c>
      <c r="K209" s="74">
        <v>0</v>
      </c>
      <c r="L209" s="37">
        <f t="shared" si="144"/>
        <v>0</v>
      </c>
      <c r="M209" s="74">
        <v>0</v>
      </c>
      <c r="N209" s="37">
        <f t="shared" si="145"/>
        <v>0</v>
      </c>
      <c r="O209" s="74">
        <v>0</v>
      </c>
      <c r="P209" s="37">
        <f t="shared" si="146"/>
        <v>0</v>
      </c>
      <c r="Q209" s="36">
        <f t="shared" si="147"/>
        <v>0</v>
      </c>
      <c r="R209" s="39">
        <f t="shared" si="148"/>
        <v>0</v>
      </c>
      <c r="S209" s="38">
        <v>0</v>
      </c>
      <c r="T209" s="37">
        <f t="shared" si="149"/>
        <v>0</v>
      </c>
      <c r="U209" s="38">
        <v>0</v>
      </c>
      <c r="V209" s="37">
        <f t="shared" si="150"/>
        <v>0</v>
      </c>
      <c r="W209" s="38">
        <v>0</v>
      </c>
      <c r="X209" s="37">
        <f t="shared" si="151"/>
        <v>0</v>
      </c>
      <c r="Y209" s="74">
        <v>0</v>
      </c>
      <c r="Z209" s="37">
        <f t="shared" si="152"/>
        <v>0</v>
      </c>
      <c r="AA209" s="74">
        <v>0</v>
      </c>
      <c r="AB209" s="37">
        <f t="shared" si="153"/>
        <v>0</v>
      </c>
      <c r="AC209" s="36">
        <f t="shared" si="154"/>
        <v>0</v>
      </c>
      <c r="AD209" s="36">
        <f t="shared" si="155"/>
        <v>0</v>
      </c>
      <c r="AE209" s="36">
        <v>0</v>
      </c>
      <c r="AF209" s="35">
        <f t="shared" si="156"/>
        <v>0</v>
      </c>
      <c r="AG209" s="52">
        <v>0</v>
      </c>
      <c r="AH209" s="107">
        <f t="shared" si="157"/>
        <v>0</v>
      </c>
      <c r="AI209" s="32">
        <f t="shared" si="158"/>
        <v>0</v>
      </c>
      <c r="AJ209" s="33">
        <f t="shared" si="159"/>
        <v>0</v>
      </c>
      <c r="AK209" s="65">
        <v>0</v>
      </c>
      <c r="AL209" s="107">
        <f t="shared" si="160"/>
        <v>0</v>
      </c>
      <c r="AM209" s="75"/>
    </row>
    <row r="210" spans="1:39" s="2" customFormat="1" ht="17.25" thickBot="1" x14ac:dyDescent="0.35">
      <c r="A210" s="48" t="s">
        <v>61</v>
      </c>
      <c r="B210" s="47">
        <f>14400/24</f>
        <v>600</v>
      </c>
      <c r="C210" s="46">
        <f>800/1.1</f>
        <v>727.27272727272725</v>
      </c>
      <c r="D210" s="45">
        <v>24</v>
      </c>
      <c r="E210" s="44">
        <v>0</v>
      </c>
      <c r="F210" s="43">
        <f t="shared" si="141"/>
        <v>0</v>
      </c>
      <c r="G210" s="108">
        <v>0</v>
      </c>
      <c r="H210" s="37">
        <f t="shared" si="142"/>
        <v>0</v>
      </c>
      <c r="I210" s="38">
        <v>0</v>
      </c>
      <c r="J210" s="37">
        <f t="shared" si="143"/>
        <v>0</v>
      </c>
      <c r="K210" s="74">
        <v>0</v>
      </c>
      <c r="L210" s="37">
        <f t="shared" si="144"/>
        <v>0</v>
      </c>
      <c r="M210" s="74">
        <v>0</v>
      </c>
      <c r="N210" s="37">
        <f t="shared" si="145"/>
        <v>0</v>
      </c>
      <c r="O210" s="74">
        <v>0</v>
      </c>
      <c r="P210" s="37">
        <f t="shared" si="146"/>
        <v>0</v>
      </c>
      <c r="Q210" s="36">
        <f t="shared" si="147"/>
        <v>0</v>
      </c>
      <c r="R210" s="39">
        <f t="shared" si="148"/>
        <v>0</v>
      </c>
      <c r="S210" s="38">
        <v>0</v>
      </c>
      <c r="T210" s="37">
        <f t="shared" si="149"/>
        <v>0</v>
      </c>
      <c r="U210" s="38">
        <v>0</v>
      </c>
      <c r="V210" s="37">
        <f t="shared" si="150"/>
        <v>0</v>
      </c>
      <c r="W210" s="38">
        <v>0</v>
      </c>
      <c r="X210" s="37">
        <f t="shared" si="151"/>
        <v>0</v>
      </c>
      <c r="Y210" s="74">
        <v>0</v>
      </c>
      <c r="Z210" s="37">
        <f t="shared" si="152"/>
        <v>0</v>
      </c>
      <c r="AA210" s="74">
        <v>0</v>
      </c>
      <c r="AB210" s="37">
        <f t="shared" si="153"/>
        <v>0</v>
      </c>
      <c r="AC210" s="36">
        <f t="shared" si="154"/>
        <v>0</v>
      </c>
      <c r="AD210" s="36">
        <f t="shared" si="155"/>
        <v>0</v>
      </c>
      <c r="AE210" s="36">
        <v>0</v>
      </c>
      <c r="AF210" s="35">
        <f t="shared" si="156"/>
        <v>0</v>
      </c>
      <c r="AG210" s="52">
        <v>0</v>
      </c>
      <c r="AH210" s="107">
        <f t="shared" si="157"/>
        <v>0</v>
      </c>
      <c r="AI210" s="32">
        <f t="shared" si="158"/>
        <v>0</v>
      </c>
      <c r="AJ210" s="33">
        <f t="shared" si="159"/>
        <v>0</v>
      </c>
      <c r="AK210" s="65">
        <v>0</v>
      </c>
      <c r="AL210" s="107">
        <f t="shared" si="160"/>
        <v>0</v>
      </c>
      <c r="AM210" s="75"/>
    </row>
    <row r="211" spans="1:39" s="2" customFormat="1" ht="17.25" thickBot="1" x14ac:dyDescent="0.35">
      <c r="A211" s="573" t="s">
        <v>57</v>
      </c>
      <c r="B211" s="574"/>
      <c r="C211" s="574"/>
      <c r="D211" s="666"/>
      <c r="E211" s="106">
        <f t="shared" ref="E211:AL211" si="161">SUM(E188:E210)</f>
        <v>19</v>
      </c>
      <c r="F211" s="106">
        <f t="shared" si="161"/>
        <v>30700</v>
      </c>
      <c r="G211" s="362">
        <f t="shared" si="161"/>
        <v>0</v>
      </c>
      <c r="H211" s="106">
        <f t="shared" si="161"/>
        <v>0</v>
      </c>
      <c r="I211" s="362">
        <f t="shared" si="161"/>
        <v>0</v>
      </c>
      <c r="J211" s="106">
        <f t="shared" si="161"/>
        <v>0</v>
      </c>
      <c r="K211" s="362">
        <f t="shared" si="161"/>
        <v>0</v>
      </c>
      <c r="L211" s="106">
        <f t="shared" si="161"/>
        <v>0</v>
      </c>
      <c r="M211" s="362">
        <f t="shared" si="161"/>
        <v>0</v>
      </c>
      <c r="N211" s="106">
        <f t="shared" si="161"/>
        <v>0</v>
      </c>
      <c r="O211" s="362">
        <f t="shared" si="161"/>
        <v>0</v>
      </c>
      <c r="P211" s="106">
        <f t="shared" si="161"/>
        <v>0</v>
      </c>
      <c r="Q211" s="106">
        <f t="shared" si="161"/>
        <v>0</v>
      </c>
      <c r="R211" s="106">
        <f t="shared" si="161"/>
        <v>0</v>
      </c>
      <c r="S211" s="362">
        <f t="shared" si="161"/>
        <v>5</v>
      </c>
      <c r="T211" s="106">
        <f t="shared" si="161"/>
        <v>12545.454545454544</v>
      </c>
      <c r="U211" s="362">
        <f t="shared" si="161"/>
        <v>7</v>
      </c>
      <c r="V211" s="106">
        <f t="shared" si="161"/>
        <v>17363.63636363636</v>
      </c>
      <c r="W211" s="362">
        <f t="shared" si="161"/>
        <v>1</v>
      </c>
      <c r="X211" s="106">
        <f t="shared" si="161"/>
        <v>2454.5454545454545</v>
      </c>
      <c r="Y211" s="362">
        <f t="shared" si="161"/>
        <v>0</v>
      </c>
      <c r="Z211" s="106">
        <f t="shared" si="161"/>
        <v>0</v>
      </c>
      <c r="AA211" s="362">
        <f t="shared" si="161"/>
        <v>0</v>
      </c>
      <c r="AB211" s="106">
        <f t="shared" si="161"/>
        <v>0</v>
      </c>
      <c r="AC211" s="106">
        <f t="shared" si="161"/>
        <v>13</v>
      </c>
      <c r="AD211" s="106">
        <f t="shared" si="161"/>
        <v>32363.63636363636</v>
      </c>
      <c r="AE211" s="106">
        <f t="shared" si="161"/>
        <v>0</v>
      </c>
      <c r="AF211" s="106">
        <f t="shared" si="161"/>
        <v>10963.636363636362</v>
      </c>
      <c r="AG211" s="106">
        <f t="shared" si="161"/>
        <v>0</v>
      </c>
      <c r="AH211" s="106">
        <f t="shared" si="161"/>
        <v>0</v>
      </c>
      <c r="AI211" s="362">
        <f t="shared" si="161"/>
        <v>6</v>
      </c>
      <c r="AJ211" s="106">
        <f t="shared" si="161"/>
        <v>9300</v>
      </c>
      <c r="AK211" s="362">
        <f t="shared" si="161"/>
        <v>0</v>
      </c>
      <c r="AL211" s="106">
        <f t="shared" si="161"/>
        <v>0</v>
      </c>
      <c r="AM211" s="11"/>
    </row>
    <row r="212" spans="1:39" s="2" customFormat="1" ht="17.25" thickBot="1" x14ac:dyDescent="0.35">
      <c r="A212" s="10"/>
      <c r="B212" s="10"/>
      <c r="C212" s="10"/>
      <c r="D212" s="10"/>
      <c r="E212" s="4"/>
      <c r="F212" s="6"/>
      <c r="G212" s="4"/>
      <c r="H212" s="9">
        <f>H211*1.1</f>
        <v>0</v>
      </c>
      <c r="I212" s="5"/>
      <c r="J212" s="101">
        <f>J211*1.1</f>
        <v>0</v>
      </c>
      <c r="K212" s="5"/>
      <c r="L212" s="9">
        <f>L211*1.1</f>
        <v>0</v>
      </c>
      <c r="M212" s="5"/>
      <c r="N212" s="9">
        <f>N211*1.1</f>
        <v>0</v>
      </c>
      <c r="O212" s="5"/>
      <c r="P212" s="9">
        <f>P211*1.1</f>
        <v>0</v>
      </c>
      <c r="Q212" s="5"/>
      <c r="R212" s="8">
        <f>R211*1.1</f>
        <v>0</v>
      </c>
      <c r="S212" s="586" t="s">
        <v>131</v>
      </c>
      <c r="T212" s="587"/>
      <c r="U212" s="587"/>
      <c r="V212" s="587"/>
      <c r="W212" s="587"/>
      <c r="X212" s="587"/>
      <c r="Y212" s="587"/>
      <c r="Z212" s="587"/>
      <c r="AA212" s="587"/>
      <c r="AB212" s="587"/>
      <c r="AC212" s="587"/>
      <c r="AD212" s="587"/>
      <c r="AE212" s="181"/>
      <c r="AF212" s="7">
        <f>AF211/(R211+F211)</f>
        <v>0.35712170565590756</v>
      </c>
      <c r="AG212" s="4"/>
      <c r="AH212" s="6"/>
      <c r="AI212" s="4"/>
      <c r="AJ212" s="5"/>
      <c r="AK212" s="4"/>
      <c r="AL212" s="3"/>
    </row>
    <row r="213" spans="1:39" s="100" customFormat="1" x14ac:dyDescent="0.3"/>
    <row r="214" spans="1:39" s="2" customFormat="1" x14ac:dyDescent="0.3"/>
    <row r="215" spans="1:39" s="2" customFormat="1" ht="17.25" thickBot="1" x14ac:dyDescent="0.35">
      <c r="A215" s="98" t="s">
        <v>80</v>
      </c>
      <c r="B215" s="97"/>
      <c r="C215" s="97"/>
      <c r="D215" s="96"/>
      <c r="E215" s="95"/>
      <c r="F215" s="95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3"/>
      <c r="AH215" s="93"/>
      <c r="AI215" s="93"/>
      <c r="AJ215" s="93"/>
      <c r="AK215" s="93"/>
    </row>
    <row r="216" spans="1:39" s="2" customFormat="1" ht="17.25" thickBot="1" x14ac:dyDescent="0.35">
      <c r="A216" s="10"/>
      <c r="B216" s="10"/>
      <c r="C216" s="10"/>
      <c r="D216" s="10"/>
      <c r="E216" s="92"/>
      <c r="F216" s="89"/>
      <c r="G216" s="619" t="s">
        <v>130</v>
      </c>
      <c r="H216" s="620"/>
      <c r="I216" s="620"/>
      <c r="J216" s="620"/>
      <c r="K216" s="620"/>
      <c r="L216" s="620"/>
      <c r="M216" s="620"/>
      <c r="N216" s="620"/>
      <c r="O216" s="620"/>
      <c r="P216" s="620"/>
      <c r="Q216" s="620"/>
      <c r="R216" s="621"/>
      <c r="S216" s="660" t="s">
        <v>129</v>
      </c>
      <c r="T216" s="622"/>
      <c r="U216" s="622"/>
      <c r="V216" s="622"/>
      <c r="W216" s="622"/>
      <c r="X216" s="622"/>
      <c r="Y216" s="622"/>
      <c r="Z216" s="622"/>
      <c r="AA216" s="622"/>
      <c r="AB216" s="622"/>
      <c r="AC216" s="622"/>
      <c r="AD216" s="622"/>
      <c r="AE216" s="622"/>
      <c r="AF216" s="661"/>
      <c r="AG216" s="92"/>
      <c r="AH216" s="89"/>
      <c r="AI216" s="92"/>
      <c r="AJ216" s="91"/>
      <c r="AK216" s="90"/>
      <c r="AL216" s="89"/>
      <c r="AM216" s="88" t="s">
        <v>112</v>
      </c>
    </row>
    <row r="217" spans="1:39" s="2" customFormat="1" ht="16.5" customHeight="1" x14ac:dyDescent="0.3">
      <c r="A217" s="652" t="s">
        <v>12</v>
      </c>
      <c r="B217" s="636" t="s">
        <v>13</v>
      </c>
      <c r="C217" s="565" t="s">
        <v>14</v>
      </c>
      <c r="D217" s="647" t="s">
        <v>51</v>
      </c>
      <c r="E217" s="569" t="s">
        <v>128</v>
      </c>
      <c r="F217" s="571" t="s">
        <v>78</v>
      </c>
      <c r="G217" s="629" t="s">
        <v>106</v>
      </c>
      <c r="H217" s="633" t="s">
        <v>127</v>
      </c>
      <c r="I217" s="625" t="s">
        <v>0</v>
      </c>
      <c r="J217" s="633" t="s">
        <v>126</v>
      </c>
      <c r="K217" s="625" t="s">
        <v>1</v>
      </c>
      <c r="L217" s="633" t="s">
        <v>105</v>
      </c>
      <c r="M217" s="625" t="s">
        <v>2</v>
      </c>
      <c r="N217" s="633" t="s">
        <v>104</v>
      </c>
      <c r="O217" s="625" t="s">
        <v>3</v>
      </c>
      <c r="P217" s="633" t="s">
        <v>103</v>
      </c>
      <c r="Q217" s="639" t="s">
        <v>125</v>
      </c>
      <c r="R217" s="607" t="s">
        <v>102</v>
      </c>
      <c r="S217" s="664" t="s">
        <v>124</v>
      </c>
      <c r="T217" s="611" t="s">
        <v>101</v>
      </c>
      <c r="U217" s="640" t="s">
        <v>4</v>
      </c>
      <c r="V217" s="611" t="s">
        <v>100</v>
      </c>
      <c r="W217" s="640" t="s">
        <v>5</v>
      </c>
      <c r="X217" s="611" t="s">
        <v>99</v>
      </c>
      <c r="Y217" s="640" t="s">
        <v>6</v>
      </c>
      <c r="Z217" s="611" t="s">
        <v>123</v>
      </c>
      <c r="AA217" s="640" t="s">
        <v>7</v>
      </c>
      <c r="AB217" s="611" t="s">
        <v>28</v>
      </c>
      <c r="AC217" s="642" t="s">
        <v>73</v>
      </c>
      <c r="AD217" s="639" t="s">
        <v>122</v>
      </c>
      <c r="AE217" s="639" t="s">
        <v>121</v>
      </c>
      <c r="AF217" s="607" t="s">
        <v>32</v>
      </c>
      <c r="AG217" s="615" t="s">
        <v>33</v>
      </c>
      <c r="AH217" s="627" t="s">
        <v>72</v>
      </c>
      <c r="AI217" s="629" t="s">
        <v>120</v>
      </c>
      <c r="AJ217" s="627" t="s">
        <v>119</v>
      </c>
      <c r="AK217" s="634" t="s">
        <v>35</v>
      </c>
      <c r="AL217" s="627" t="s">
        <v>96</v>
      </c>
      <c r="AM217" s="605" t="s">
        <v>70</v>
      </c>
    </row>
    <row r="218" spans="1:39" s="2" customFormat="1" ht="17.25" customHeight="1" thickBot="1" x14ac:dyDescent="0.35">
      <c r="A218" s="653"/>
      <c r="B218" s="637"/>
      <c r="C218" s="566"/>
      <c r="D218" s="648"/>
      <c r="E218" s="651"/>
      <c r="F218" s="657"/>
      <c r="G218" s="630"/>
      <c r="H218" s="583"/>
      <c r="I218" s="626"/>
      <c r="J218" s="583"/>
      <c r="K218" s="626"/>
      <c r="L218" s="583"/>
      <c r="M218" s="626"/>
      <c r="N218" s="583"/>
      <c r="O218" s="626"/>
      <c r="P218" s="583"/>
      <c r="Q218" s="602"/>
      <c r="R218" s="608"/>
      <c r="S218" s="665"/>
      <c r="T218" s="612"/>
      <c r="U218" s="641"/>
      <c r="V218" s="612"/>
      <c r="W218" s="641"/>
      <c r="X218" s="612"/>
      <c r="Y218" s="641"/>
      <c r="Z218" s="612"/>
      <c r="AA218" s="641"/>
      <c r="AB218" s="612"/>
      <c r="AC218" s="593"/>
      <c r="AD218" s="602"/>
      <c r="AE218" s="602"/>
      <c r="AF218" s="608"/>
      <c r="AG218" s="616"/>
      <c r="AH218" s="631"/>
      <c r="AI218" s="630"/>
      <c r="AJ218" s="631"/>
      <c r="AK218" s="638"/>
      <c r="AL218" s="631"/>
      <c r="AM218" s="606"/>
    </row>
    <row r="219" spans="1:39" s="2" customFormat="1" x14ac:dyDescent="0.3">
      <c r="A219" s="87" t="s">
        <v>76</v>
      </c>
      <c r="B219" s="61">
        <f>15500/10</f>
        <v>1550</v>
      </c>
      <c r="C219" s="77">
        <f>2700/1.1</f>
        <v>2454.5454545454545</v>
      </c>
      <c r="D219" s="86">
        <v>10</v>
      </c>
      <c r="E219" s="44">
        <v>0</v>
      </c>
      <c r="F219" s="85">
        <f t="shared" ref="F219:F241" si="162">B219*E219</f>
        <v>0</v>
      </c>
      <c r="G219" s="42">
        <v>0</v>
      </c>
      <c r="H219" s="84">
        <f t="shared" ref="H219:H241" si="163">B219*G219</f>
        <v>0</v>
      </c>
      <c r="I219" s="38">
        <v>0</v>
      </c>
      <c r="J219" s="84">
        <f t="shared" ref="J219:J241" si="164">B219*I219</f>
        <v>0</v>
      </c>
      <c r="K219" s="74">
        <v>0</v>
      </c>
      <c r="L219" s="37">
        <f t="shared" ref="L219:L241" si="165">B219*K219</f>
        <v>0</v>
      </c>
      <c r="M219" s="38">
        <v>0</v>
      </c>
      <c r="N219" s="84">
        <f t="shared" ref="N219:N241" si="166">B219*M219</f>
        <v>0</v>
      </c>
      <c r="O219" s="61">
        <v>0</v>
      </c>
      <c r="P219" s="71">
        <f t="shared" ref="P219:P241" si="167">B219*O219</f>
        <v>0</v>
      </c>
      <c r="Q219" s="57">
        <f t="shared" ref="Q219:Q241" si="168">G219+I219+K219+M219+O219</f>
        <v>0</v>
      </c>
      <c r="R219" s="83">
        <f t="shared" ref="R219:R241" si="169">Q219*B219</f>
        <v>0</v>
      </c>
      <c r="S219" s="38">
        <v>0</v>
      </c>
      <c r="T219" s="82">
        <f t="shared" ref="T219:T241" si="170">C219*S219</f>
        <v>0</v>
      </c>
      <c r="U219" s="38">
        <v>0</v>
      </c>
      <c r="V219" s="82">
        <f t="shared" ref="V219:V227" si="171">C219*U219</f>
        <v>0</v>
      </c>
      <c r="W219" s="38">
        <v>0</v>
      </c>
      <c r="X219" s="82">
        <f t="shared" ref="X219:X241" si="172">C219*W219</f>
        <v>0</v>
      </c>
      <c r="Y219" s="74">
        <v>0</v>
      </c>
      <c r="Z219" s="82">
        <f t="shared" ref="Z219:Z241" si="173">C219*Y219</f>
        <v>0</v>
      </c>
      <c r="AA219" s="74">
        <v>0</v>
      </c>
      <c r="AB219" s="68">
        <f t="shared" ref="AB219:AB241" si="174">C219*AA219</f>
        <v>0</v>
      </c>
      <c r="AC219" s="67">
        <f t="shared" ref="AC219:AC241" si="175">S219+U219+W219+Y219+AA219</f>
        <v>0</v>
      </c>
      <c r="AD219" s="66">
        <f t="shared" ref="AD219:AD241" si="176">AC219*C219</f>
        <v>0</v>
      </c>
      <c r="AE219" s="57">
        <v>0</v>
      </c>
      <c r="AF219" s="60">
        <f t="shared" ref="AF219:AF241" si="177">((C219-B219)*AC219)-AE219</f>
        <v>0</v>
      </c>
      <c r="AG219" s="52">
        <v>0</v>
      </c>
      <c r="AH219" s="63">
        <f t="shared" ref="AH219:AH241" si="178">B219*AG219</f>
        <v>0</v>
      </c>
      <c r="AI219" s="65">
        <f t="shared" ref="AI219:AI241" si="179">E219+Q219-AC219-AG219</f>
        <v>0</v>
      </c>
      <c r="AJ219" s="81">
        <f t="shared" ref="AJ219:AJ241" si="180">B219*AI219</f>
        <v>0</v>
      </c>
      <c r="AK219" s="65">
        <v>0</v>
      </c>
      <c r="AL219" s="63">
        <f t="shared" ref="AL219:AL228" si="181">AK219*B219</f>
        <v>0</v>
      </c>
      <c r="AM219" s="75"/>
    </row>
    <row r="220" spans="1:39" s="2" customFormat="1" x14ac:dyDescent="0.3">
      <c r="A220" s="56" t="s">
        <v>56</v>
      </c>
      <c r="B220" s="74">
        <f>15500/10</f>
        <v>1550</v>
      </c>
      <c r="C220" s="77">
        <f>2700/1.1</f>
        <v>2454.5454545454545</v>
      </c>
      <c r="D220" s="73">
        <v>10</v>
      </c>
      <c r="E220" s="44">
        <v>0</v>
      </c>
      <c r="F220" s="43">
        <f t="shared" si="162"/>
        <v>0</v>
      </c>
      <c r="G220" s="42">
        <v>0</v>
      </c>
      <c r="H220" s="69">
        <f t="shared" si="163"/>
        <v>0</v>
      </c>
      <c r="I220" s="38">
        <v>0</v>
      </c>
      <c r="J220" s="37">
        <f t="shared" si="164"/>
        <v>0</v>
      </c>
      <c r="K220" s="74">
        <v>0</v>
      </c>
      <c r="L220" s="37">
        <f t="shared" si="165"/>
        <v>0</v>
      </c>
      <c r="M220" s="38">
        <v>0</v>
      </c>
      <c r="N220" s="37">
        <f t="shared" si="166"/>
        <v>0</v>
      </c>
      <c r="O220" s="61">
        <v>0</v>
      </c>
      <c r="P220" s="71">
        <f t="shared" si="167"/>
        <v>0</v>
      </c>
      <c r="Q220" s="57">
        <f t="shared" si="168"/>
        <v>0</v>
      </c>
      <c r="R220" s="70">
        <f t="shared" si="169"/>
        <v>0</v>
      </c>
      <c r="S220" s="38">
        <v>0</v>
      </c>
      <c r="T220" s="69">
        <f t="shared" si="170"/>
        <v>0</v>
      </c>
      <c r="U220" s="38">
        <v>0</v>
      </c>
      <c r="V220" s="69">
        <f t="shared" si="171"/>
        <v>0</v>
      </c>
      <c r="W220" s="38">
        <v>0</v>
      </c>
      <c r="X220" s="69">
        <f t="shared" si="172"/>
        <v>0</v>
      </c>
      <c r="Y220" s="74">
        <v>0</v>
      </c>
      <c r="Z220" s="69">
        <f t="shared" si="173"/>
        <v>0</v>
      </c>
      <c r="AA220" s="74">
        <v>0</v>
      </c>
      <c r="AB220" s="68">
        <f t="shared" si="174"/>
        <v>0</v>
      </c>
      <c r="AC220" s="67">
        <f t="shared" si="175"/>
        <v>0</v>
      </c>
      <c r="AD220" s="66">
        <f t="shared" si="176"/>
        <v>0</v>
      </c>
      <c r="AE220" s="57">
        <v>0</v>
      </c>
      <c r="AF220" s="60">
        <f t="shared" si="177"/>
        <v>0</v>
      </c>
      <c r="AG220" s="52">
        <v>0</v>
      </c>
      <c r="AH220" s="63">
        <f t="shared" si="178"/>
        <v>0</v>
      </c>
      <c r="AI220" s="65">
        <f t="shared" si="179"/>
        <v>0</v>
      </c>
      <c r="AJ220" s="64">
        <f t="shared" si="180"/>
        <v>0</v>
      </c>
      <c r="AK220" s="65">
        <v>0</v>
      </c>
      <c r="AL220" s="63">
        <f t="shared" si="181"/>
        <v>0</v>
      </c>
      <c r="AM220" s="62"/>
    </row>
    <row r="221" spans="1:39" s="2" customFormat="1" x14ac:dyDescent="0.3">
      <c r="A221" s="56" t="s">
        <v>93</v>
      </c>
      <c r="B221" s="74">
        <f>18000/10</f>
        <v>1800</v>
      </c>
      <c r="C221" s="77">
        <f>2800/1.1</f>
        <v>2545.454545454545</v>
      </c>
      <c r="D221" s="73">
        <v>10</v>
      </c>
      <c r="E221" s="44">
        <v>0</v>
      </c>
      <c r="F221" s="43">
        <f t="shared" si="162"/>
        <v>0</v>
      </c>
      <c r="G221" s="42">
        <v>0</v>
      </c>
      <c r="H221" s="69">
        <f t="shared" si="163"/>
        <v>0</v>
      </c>
      <c r="I221" s="38">
        <v>0</v>
      </c>
      <c r="J221" s="37">
        <f t="shared" si="164"/>
        <v>0</v>
      </c>
      <c r="K221" s="74">
        <v>0</v>
      </c>
      <c r="L221" s="37">
        <f t="shared" si="165"/>
        <v>0</v>
      </c>
      <c r="M221" s="38">
        <v>0</v>
      </c>
      <c r="N221" s="37">
        <f t="shared" si="166"/>
        <v>0</v>
      </c>
      <c r="O221" s="61">
        <v>0</v>
      </c>
      <c r="P221" s="71">
        <f t="shared" si="167"/>
        <v>0</v>
      </c>
      <c r="Q221" s="57">
        <f t="shared" si="168"/>
        <v>0</v>
      </c>
      <c r="R221" s="70">
        <f t="shared" si="169"/>
        <v>0</v>
      </c>
      <c r="S221" s="38">
        <v>0</v>
      </c>
      <c r="T221" s="69">
        <f t="shared" si="170"/>
        <v>0</v>
      </c>
      <c r="U221" s="38">
        <v>0</v>
      </c>
      <c r="V221" s="69">
        <f t="shared" si="171"/>
        <v>0</v>
      </c>
      <c r="W221" s="38">
        <v>0</v>
      </c>
      <c r="X221" s="69">
        <f t="shared" si="172"/>
        <v>0</v>
      </c>
      <c r="Y221" s="74">
        <v>0</v>
      </c>
      <c r="Z221" s="69">
        <f t="shared" si="173"/>
        <v>0</v>
      </c>
      <c r="AA221" s="74">
        <v>0</v>
      </c>
      <c r="AB221" s="68">
        <f t="shared" si="174"/>
        <v>0</v>
      </c>
      <c r="AC221" s="67">
        <f t="shared" si="175"/>
        <v>0</v>
      </c>
      <c r="AD221" s="66">
        <f t="shared" si="176"/>
        <v>0</v>
      </c>
      <c r="AE221" s="57">
        <v>0</v>
      </c>
      <c r="AF221" s="60">
        <f t="shared" si="177"/>
        <v>0</v>
      </c>
      <c r="AG221" s="52">
        <v>0</v>
      </c>
      <c r="AH221" s="63">
        <f t="shared" si="178"/>
        <v>0</v>
      </c>
      <c r="AI221" s="65">
        <f t="shared" si="179"/>
        <v>0</v>
      </c>
      <c r="AJ221" s="64">
        <f t="shared" si="180"/>
        <v>0</v>
      </c>
      <c r="AK221" s="65">
        <v>0</v>
      </c>
      <c r="AL221" s="63">
        <f t="shared" si="181"/>
        <v>0</v>
      </c>
      <c r="AM221" s="75"/>
    </row>
    <row r="222" spans="1:39" s="2" customFormat="1" x14ac:dyDescent="0.3">
      <c r="A222" s="79" t="s">
        <v>92</v>
      </c>
      <c r="B222" s="47">
        <f>15500/10</f>
        <v>1550</v>
      </c>
      <c r="C222" s="77">
        <f>2700/1.1</f>
        <v>2454.5454545454545</v>
      </c>
      <c r="D222" s="54">
        <v>10</v>
      </c>
      <c r="E222" s="44">
        <v>0</v>
      </c>
      <c r="F222" s="43">
        <f t="shared" si="162"/>
        <v>0</v>
      </c>
      <c r="G222" s="42">
        <v>0</v>
      </c>
      <c r="H222" s="69">
        <f t="shared" si="163"/>
        <v>0</v>
      </c>
      <c r="I222" s="38">
        <v>0</v>
      </c>
      <c r="J222" s="37">
        <f t="shared" si="164"/>
        <v>0</v>
      </c>
      <c r="K222" s="74">
        <v>0</v>
      </c>
      <c r="L222" s="37">
        <f t="shared" si="165"/>
        <v>0</v>
      </c>
      <c r="M222" s="38">
        <v>0</v>
      </c>
      <c r="N222" s="37">
        <f t="shared" si="166"/>
        <v>0</v>
      </c>
      <c r="O222" s="61">
        <v>0</v>
      </c>
      <c r="P222" s="71">
        <f t="shared" si="167"/>
        <v>0</v>
      </c>
      <c r="Q222" s="57">
        <f t="shared" si="168"/>
        <v>0</v>
      </c>
      <c r="R222" s="70">
        <f t="shared" si="169"/>
        <v>0</v>
      </c>
      <c r="S222" s="38">
        <v>0</v>
      </c>
      <c r="T222" s="69">
        <f t="shared" si="170"/>
        <v>0</v>
      </c>
      <c r="U222" s="38">
        <v>0</v>
      </c>
      <c r="V222" s="69">
        <f t="shared" si="171"/>
        <v>0</v>
      </c>
      <c r="W222" s="38">
        <v>0</v>
      </c>
      <c r="X222" s="69">
        <f t="shared" si="172"/>
        <v>0</v>
      </c>
      <c r="Y222" s="74">
        <v>0</v>
      </c>
      <c r="Z222" s="69">
        <f t="shared" si="173"/>
        <v>0</v>
      </c>
      <c r="AA222" s="74">
        <v>0</v>
      </c>
      <c r="AB222" s="68">
        <f t="shared" si="174"/>
        <v>0</v>
      </c>
      <c r="AC222" s="67">
        <f t="shared" si="175"/>
        <v>0</v>
      </c>
      <c r="AD222" s="66">
        <f t="shared" si="176"/>
        <v>0</v>
      </c>
      <c r="AE222" s="57">
        <v>0</v>
      </c>
      <c r="AF222" s="60">
        <f t="shared" si="177"/>
        <v>0</v>
      </c>
      <c r="AG222" s="52">
        <v>0</v>
      </c>
      <c r="AH222" s="63">
        <f t="shared" si="178"/>
        <v>0</v>
      </c>
      <c r="AI222" s="65">
        <f t="shared" si="179"/>
        <v>0</v>
      </c>
      <c r="AJ222" s="64">
        <f t="shared" si="180"/>
        <v>0</v>
      </c>
      <c r="AK222" s="65">
        <v>0</v>
      </c>
      <c r="AL222" s="63">
        <f t="shared" si="181"/>
        <v>0</v>
      </c>
      <c r="AM222" s="99"/>
    </row>
    <row r="223" spans="1:39" s="2" customFormat="1" x14ac:dyDescent="0.3">
      <c r="A223" s="79" t="s">
        <v>75</v>
      </c>
      <c r="B223" s="47">
        <f>15500/10</f>
        <v>1550</v>
      </c>
      <c r="C223" s="77">
        <f>2700/1.1</f>
        <v>2454.5454545454545</v>
      </c>
      <c r="D223" s="54">
        <v>10</v>
      </c>
      <c r="E223" s="44">
        <v>0</v>
      </c>
      <c r="F223" s="43">
        <f t="shared" si="162"/>
        <v>0</v>
      </c>
      <c r="G223" s="42">
        <v>0</v>
      </c>
      <c r="H223" s="69">
        <f t="shared" si="163"/>
        <v>0</v>
      </c>
      <c r="I223" s="38">
        <v>0</v>
      </c>
      <c r="J223" s="37">
        <f t="shared" si="164"/>
        <v>0</v>
      </c>
      <c r="K223" s="74">
        <v>0</v>
      </c>
      <c r="L223" s="37">
        <f t="shared" si="165"/>
        <v>0</v>
      </c>
      <c r="M223" s="38">
        <v>0</v>
      </c>
      <c r="N223" s="37">
        <f t="shared" si="166"/>
        <v>0</v>
      </c>
      <c r="O223" s="61">
        <v>0</v>
      </c>
      <c r="P223" s="71">
        <f t="shared" si="167"/>
        <v>0</v>
      </c>
      <c r="Q223" s="57">
        <f t="shared" si="168"/>
        <v>0</v>
      </c>
      <c r="R223" s="70">
        <f t="shared" si="169"/>
        <v>0</v>
      </c>
      <c r="S223" s="38">
        <v>0</v>
      </c>
      <c r="T223" s="69">
        <f t="shared" si="170"/>
        <v>0</v>
      </c>
      <c r="U223" s="38">
        <v>0</v>
      </c>
      <c r="V223" s="69">
        <f t="shared" si="171"/>
        <v>0</v>
      </c>
      <c r="W223" s="38">
        <v>0</v>
      </c>
      <c r="X223" s="69">
        <f t="shared" si="172"/>
        <v>0</v>
      </c>
      <c r="Y223" s="74">
        <v>0</v>
      </c>
      <c r="Z223" s="69">
        <f t="shared" si="173"/>
        <v>0</v>
      </c>
      <c r="AA223" s="74">
        <v>0</v>
      </c>
      <c r="AB223" s="68">
        <f t="shared" si="174"/>
        <v>0</v>
      </c>
      <c r="AC223" s="67">
        <f t="shared" si="175"/>
        <v>0</v>
      </c>
      <c r="AD223" s="66">
        <f t="shared" si="176"/>
        <v>0</v>
      </c>
      <c r="AE223" s="57">
        <v>0</v>
      </c>
      <c r="AF223" s="60">
        <f t="shared" si="177"/>
        <v>0</v>
      </c>
      <c r="AG223" s="52">
        <v>0</v>
      </c>
      <c r="AH223" s="63">
        <f t="shared" si="178"/>
        <v>0</v>
      </c>
      <c r="AI223" s="65">
        <f t="shared" si="179"/>
        <v>0</v>
      </c>
      <c r="AJ223" s="64">
        <f t="shared" si="180"/>
        <v>0</v>
      </c>
      <c r="AK223" s="65">
        <v>0</v>
      </c>
      <c r="AL223" s="63">
        <f t="shared" si="181"/>
        <v>0</v>
      </c>
      <c r="AM223" s="75"/>
    </row>
    <row r="224" spans="1:39" s="2" customFormat="1" x14ac:dyDescent="0.3">
      <c r="A224" s="78" t="s">
        <v>118</v>
      </c>
      <c r="B224" s="47">
        <f>15500/10</f>
        <v>1550</v>
      </c>
      <c r="C224" s="77">
        <f>2700/1.1</f>
        <v>2454.5454545454545</v>
      </c>
      <c r="D224" s="54">
        <v>10</v>
      </c>
      <c r="E224" s="44">
        <v>0</v>
      </c>
      <c r="F224" s="43">
        <f t="shared" si="162"/>
        <v>0</v>
      </c>
      <c r="G224" s="42">
        <v>0</v>
      </c>
      <c r="H224" s="69">
        <f t="shared" si="163"/>
        <v>0</v>
      </c>
      <c r="I224" s="38">
        <v>0</v>
      </c>
      <c r="J224" s="37">
        <f t="shared" si="164"/>
        <v>0</v>
      </c>
      <c r="K224" s="74">
        <v>0</v>
      </c>
      <c r="L224" s="37">
        <f t="shared" si="165"/>
        <v>0</v>
      </c>
      <c r="M224" s="38">
        <v>0</v>
      </c>
      <c r="N224" s="37">
        <f t="shared" si="166"/>
        <v>0</v>
      </c>
      <c r="O224" s="61">
        <v>0</v>
      </c>
      <c r="P224" s="71">
        <f t="shared" si="167"/>
        <v>0</v>
      </c>
      <c r="Q224" s="57">
        <f t="shared" si="168"/>
        <v>0</v>
      </c>
      <c r="R224" s="70">
        <f t="shared" si="169"/>
        <v>0</v>
      </c>
      <c r="S224" s="38">
        <v>0</v>
      </c>
      <c r="T224" s="69">
        <f t="shared" si="170"/>
        <v>0</v>
      </c>
      <c r="U224" s="38">
        <v>0</v>
      </c>
      <c r="V224" s="69">
        <f t="shared" si="171"/>
        <v>0</v>
      </c>
      <c r="W224" s="38">
        <v>0</v>
      </c>
      <c r="X224" s="69">
        <f t="shared" si="172"/>
        <v>0</v>
      </c>
      <c r="Y224" s="74">
        <v>0</v>
      </c>
      <c r="Z224" s="69">
        <f t="shared" si="173"/>
        <v>0</v>
      </c>
      <c r="AA224" s="74">
        <v>0</v>
      </c>
      <c r="AB224" s="68">
        <f t="shared" si="174"/>
        <v>0</v>
      </c>
      <c r="AC224" s="67">
        <f t="shared" si="175"/>
        <v>0</v>
      </c>
      <c r="AD224" s="66">
        <f t="shared" si="176"/>
        <v>0</v>
      </c>
      <c r="AE224" s="57">
        <v>0</v>
      </c>
      <c r="AF224" s="60">
        <f t="shared" si="177"/>
        <v>0</v>
      </c>
      <c r="AG224" s="52">
        <v>0</v>
      </c>
      <c r="AH224" s="63">
        <f t="shared" si="178"/>
        <v>0</v>
      </c>
      <c r="AI224" s="65">
        <f t="shared" si="179"/>
        <v>0</v>
      </c>
      <c r="AJ224" s="64">
        <f t="shared" si="180"/>
        <v>0</v>
      </c>
      <c r="AK224" s="65">
        <v>0</v>
      </c>
      <c r="AL224" s="63">
        <f t="shared" si="181"/>
        <v>0</v>
      </c>
      <c r="AM224" s="75"/>
    </row>
    <row r="225" spans="1:39" s="2" customFormat="1" x14ac:dyDescent="0.3">
      <c r="A225" s="79" t="s">
        <v>89</v>
      </c>
      <c r="B225" s="47">
        <f>18000/10</f>
        <v>1800</v>
      </c>
      <c r="C225" s="77">
        <f>2800/1.1</f>
        <v>2545.454545454545</v>
      </c>
      <c r="D225" s="54">
        <v>10</v>
      </c>
      <c r="E225" s="44">
        <v>0</v>
      </c>
      <c r="F225" s="76">
        <f t="shared" si="162"/>
        <v>0</v>
      </c>
      <c r="G225" s="42">
        <v>0</v>
      </c>
      <c r="H225" s="69">
        <f t="shared" si="163"/>
        <v>0</v>
      </c>
      <c r="I225" s="38">
        <v>0</v>
      </c>
      <c r="J225" s="37">
        <f t="shared" si="164"/>
        <v>0</v>
      </c>
      <c r="K225" s="74">
        <v>0</v>
      </c>
      <c r="L225" s="37">
        <f t="shared" si="165"/>
        <v>0</v>
      </c>
      <c r="M225" s="38">
        <v>0</v>
      </c>
      <c r="N225" s="37">
        <f t="shared" si="166"/>
        <v>0</v>
      </c>
      <c r="O225" s="61">
        <v>0</v>
      </c>
      <c r="P225" s="71">
        <f t="shared" si="167"/>
        <v>0</v>
      </c>
      <c r="Q225" s="57">
        <f t="shared" si="168"/>
        <v>0</v>
      </c>
      <c r="R225" s="70">
        <f t="shared" si="169"/>
        <v>0</v>
      </c>
      <c r="S225" s="38">
        <v>0</v>
      </c>
      <c r="T225" s="69">
        <f t="shared" si="170"/>
        <v>0</v>
      </c>
      <c r="U225" s="38">
        <v>0</v>
      </c>
      <c r="V225" s="69">
        <f t="shared" si="171"/>
        <v>0</v>
      </c>
      <c r="W225" s="38">
        <v>0</v>
      </c>
      <c r="X225" s="69">
        <f t="shared" si="172"/>
        <v>0</v>
      </c>
      <c r="Y225" s="74">
        <v>0</v>
      </c>
      <c r="Z225" s="69">
        <f t="shared" si="173"/>
        <v>0</v>
      </c>
      <c r="AA225" s="74">
        <v>0</v>
      </c>
      <c r="AB225" s="68">
        <f t="shared" si="174"/>
        <v>0</v>
      </c>
      <c r="AC225" s="67">
        <f t="shared" si="175"/>
        <v>0</v>
      </c>
      <c r="AD225" s="66">
        <f t="shared" si="176"/>
        <v>0</v>
      </c>
      <c r="AE225" s="57">
        <v>0</v>
      </c>
      <c r="AF225" s="60">
        <f t="shared" si="177"/>
        <v>0</v>
      </c>
      <c r="AG225" s="52">
        <v>0</v>
      </c>
      <c r="AH225" s="63">
        <f t="shared" si="178"/>
        <v>0</v>
      </c>
      <c r="AI225" s="65">
        <f t="shared" si="179"/>
        <v>0</v>
      </c>
      <c r="AJ225" s="64">
        <f t="shared" si="180"/>
        <v>0</v>
      </c>
      <c r="AK225" s="65">
        <v>0</v>
      </c>
      <c r="AL225" s="63">
        <f t="shared" si="181"/>
        <v>0</v>
      </c>
      <c r="AM225" s="75"/>
    </row>
    <row r="226" spans="1:39" s="2" customFormat="1" x14ac:dyDescent="0.3">
      <c r="A226" s="78" t="s">
        <v>69</v>
      </c>
      <c r="B226" s="47">
        <f>17000/10</f>
        <v>1700</v>
      </c>
      <c r="C226" s="77">
        <f>2700/1.1</f>
        <v>2454.5454545454545</v>
      </c>
      <c r="D226" s="54">
        <v>10</v>
      </c>
      <c r="E226" s="44">
        <v>0</v>
      </c>
      <c r="F226" s="76">
        <f t="shared" si="162"/>
        <v>0</v>
      </c>
      <c r="G226" s="42">
        <v>0</v>
      </c>
      <c r="H226" s="69">
        <f t="shared" si="163"/>
        <v>0</v>
      </c>
      <c r="I226" s="38">
        <v>0</v>
      </c>
      <c r="J226" s="37">
        <f t="shared" si="164"/>
        <v>0</v>
      </c>
      <c r="K226" s="74">
        <v>0</v>
      </c>
      <c r="L226" s="37">
        <f t="shared" si="165"/>
        <v>0</v>
      </c>
      <c r="M226" s="38">
        <v>0</v>
      </c>
      <c r="N226" s="37">
        <f t="shared" si="166"/>
        <v>0</v>
      </c>
      <c r="O226" s="61">
        <v>0</v>
      </c>
      <c r="P226" s="71">
        <f t="shared" si="167"/>
        <v>0</v>
      </c>
      <c r="Q226" s="57">
        <f t="shared" si="168"/>
        <v>0</v>
      </c>
      <c r="R226" s="70">
        <f t="shared" si="169"/>
        <v>0</v>
      </c>
      <c r="S226" s="38">
        <v>0</v>
      </c>
      <c r="T226" s="69">
        <f t="shared" si="170"/>
        <v>0</v>
      </c>
      <c r="U226" s="38">
        <v>0</v>
      </c>
      <c r="V226" s="69">
        <f t="shared" si="171"/>
        <v>0</v>
      </c>
      <c r="W226" s="38">
        <v>0</v>
      </c>
      <c r="X226" s="69">
        <f t="shared" si="172"/>
        <v>0</v>
      </c>
      <c r="Y226" s="74">
        <v>0</v>
      </c>
      <c r="Z226" s="69">
        <f t="shared" si="173"/>
        <v>0</v>
      </c>
      <c r="AA226" s="74">
        <v>0</v>
      </c>
      <c r="AB226" s="68">
        <f t="shared" si="174"/>
        <v>0</v>
      </c>
      <c r="AC226" s="67">
        <f t="shared" si="175"/>
        <v>0</v>
      </c>
      <c r="AD226" s="66">
        <f t="shared" si="176"/>
        <v>0</v>
      </c>
      <c r="AE226" s="57">
        <v>0</v>
      </c>
      <c r="AF226" s="60">
        <f t="shared" si="177"/>
        <v>0</v>
      </c>
      <c r="AG226" s="52">
        <v>0</v>
      </c>
      <c r="AH226" s="63">
        <f t="shared" si="178"/>
        <v>0</v>
      </c>
      <c r="AI226" s="65">
        <f t="shared" si="179"/>
        <v>0</v>
      </c>
      <c r="AJ226" s="64">
        <f t="shared" si="180"/>
        <v>0</v>
      </c>
      <c r="AK226" s="65">
        <v>0</v>
      </c>
      <c r="AL226" s="63">
        <f t="shared" si="181"/>
        <v>0</v>
      </c>
      <c r="AM226" s="75"/>
    </row>
    <row r="227" spans="1:39" s="2" customFormat="1" x14ac:dyDescent="0.3">
      <c r="A227" s="56" t="s">
        <v>45</v>
      </c>
      <c r="B227" s="74">
        <f>13800/12</f>
        <v>1150</v>
      </c>
      <c r="C227" s="38">
        <f>1800/1.1</f>
        <v>1636.3636363636363</v>
      </c>
      <c r="D227" s="73">
        <v>12</v>
      </c>
      <c r="E227" s="44">
        <v>0</v>
      </c>
      <c r="F227" s="43">
        <f t="shared" si="162"/>
        <v>0</v>
      </c>
      <c r="G227" s="42">
        <v>0</v>
      </c>
      <c r="H227" s="69">
        <f t="shared" si="163"/>
        <v>0</v>
      </c>
      <c r="I227" s="38">
        <v>0</v>
      </c>
      <c r="J227" s="37">
        <f t="shared" si="164"/>
        <v>0</v>
      </c>
      <c r="K227" s="74">
        <v>0</v>
      </c>
      <c r="L227" s="37">
        <f t="shared" si="165"/>
        <v>0</v>
      </c>
      <c r="M227" s="38">
        <v>0</v>
      </c>
      <c r="N227" s="37">
        <f t="shared" si="166"/>
        <v>0</v>
      </c>
      <c r="O227" s="61">
        <v>0</v>
      </c>
      <c r="P227" s="71">
        <f t="shared" si="167"/>
        <v>0</v>
      </c>
      <c r="Q227" s="57">
        <f t="shared" si="168"/>
        <v>0</v>
      </c>
      <c r="R227" s="70">
        <f t="shared" si="169"/>
        <v>0</v>
      </c>
      <c r="S227" s="38">
        <v>0</v>
      </c>
      <c r="T227" s="37">
        <f t="shared" si="170"/>
        <v>0</v>
      </c>
      <c r="U227" s="38">
        <v>0</v>
      </c>
      <c r="V227" s="69">
        <f t="shared" si="171"/>
        <v>0</v>
      </c>
      <c r="W227" s="38">
        <v>0</v>
      </c>
      <c r="X227" s="69">
        <f t="shared" si="172"/>
        <v>0</v>
      </c>
      <c r="Y227" s="74">
        <v>0</v>
      </c>
      <c r="Z227" s="69">
        <f t="shared" si="173"/>
        <v>0</v>
      </c>
      <c r="AA227" s="74">
        <v>0</v>
      </c>
      <c r="AB227" s="68">
        <f t="shared" si="174"/>
        <v>0</v>
      </c>
      <c r="AC227" s="67">
        <f t="shared" si="175"/>
        <v>0</v>
      </c>
      <c r="AD227" s="66">
        <f t="shared" si="176"/>
        <v>0</v>
      </c>
      <c r="AE227" s="57">
        <v>0</v>
      </c>
      <c r="AF227" s="60">
        <f t="shared" si="177"/>
        <v>0</v>
      </c>
      <c r="AG227" s="52">
        <v>0</v>
      </c>
      <c r="AH227" s="63">
        <f t="shared" si="178"/>
        <v>0</v>
      </c>
      <c r="AI227" s="65">
        <f t="shared" si="179"/>
        <v>0</v>
      </c>
      <c r="AJ227" s="64">
        <f t="shared" si="180"/>
        <v>0</v>
      </c>
      <c r="AK227" s="65">
        <v>0</v>
      </c>
      <c r="AL227" s="63">
        <f t="shared" si="181"/>
        <v>0</v>
      </c>
      <c r="AM227" s="62"/>
    </row>
    <row r="228" spans="1:39" s="2" customFormat="1" x14ac:dyDescent="0.3">
      <c r="A228" s="56" t="s">
        <v>117</v>
      </c>
      <c r="B228" s="74">
        <f>13800/12</f>
        <v>1150</v>
      </c>
      <c r="C228" s="38">
        <v>1636</v>
      </c>
      <c r="D228" s="73">
        <v>12</v>
      </c>
      <c r="E228" s="44">
        <v>0</v>
      </c>
      <c r="F228" s="43">
        <f t="shared" si="162"/>
        <v>0</v>
      </c>
      <c r="G228" s="42">
        <v>0</v>
      </c>
      <c r="H228" s="69">
        <f t="shared" si="163"/>
        <v>0</v>
      </c>
      <c r="I228" s="38">
        <v>0</v>
      </c>
      <c r="J228" s="37">
        <f t="shared" si="164"/>
        <v>0</v>
      </c>
      <c r="K228" s="74">
        <v>0</v>
      </c>
      <c r="L228" s="37">
        <f t="shared" si="165"/>
        <v>0</v>
      </c>
      <c r="M228" s="38">
        <v>0</v>
      </c>
      <c r="N228" s="37">
        <f t="shared" si="166"/>
        <v>0</v>
      </c>
      <c r="O228" s="61">
        <v>0</v>
      </c>
      <c r="P228" s="71">
        <f t="shared" si="167"/>
        <v>0</v>
      </c>
      <c r="Q228" s="57">
        <f t="shared" si="168"/>
        <v>0</v>
      </c>
      <c r="R228" s="70">
        <f t="shared" si="169"/>
        <v>0</v>
      </c>
      <c r="S228" s="38">
        <v>0</v>
      </c>
      <c r="T228" s="69">
        <f t="shared" si="170"/>
        <v>0</v>
      </c>
      <c r="U228" s="38">
        <v>0</v>
      </c>
      <c r="V228" s="69">
        <v>0</v>
      </c>
      <c r="W228" s="38">
        <v>0</v>
      </c>
      <c r="X228" s="69">
        <f t="shared" si="172"/>
        <v>0</v>
      </c>
      <c r="Y228" s="74">
        <v>0</v>
      </c>
      <c r="Z228" s="69">
        <f t="shared" si="173"/>
        <v>0</v>
      </c>
      <c r="AA228" s="74">
        <v>0</v>
      </c>
      <c r="AB228" s="68">
        <f t="shared" si="174"/>
        <v>0</v>
      </c>
      <c r="AC228" s="67">
        <f t="shared" si="175"/>
        <v>0</v>
      </c>
      <c r="AD228" s="66">
        <f t="shared" si="176"/>
        <v>0</v>
      </c>
      <c r="AE228" s="57">
        <v>0</v>
      </c>
      <c r="AF228" s="60">
        <f t="shared" si="177"/>
        <v>0</v>
      </c>
      <c r="AG228" s="52">
        <v>0</v>
      </c>
      <c r="AH228" s="63">
        <f t="shared" si="178"/>
        <v>0</v>
      </c>
      <c r="AI228" s="65">
        <f t="shared" si="179"/>
        <v>0</v>
      </c>
      <c r="AJ228" s="64">
        <f t="shared" si="180"/>
        <v>0</v>
      </c>
      <c r="AK228" s="65">
        <v>0</v>
      </c>
      <c r="AL228" s="63">
        <f t="shared" si="181"/>
        <v>0</v>
      </c>
      <c r="AM228" s="62"/>
    </row>
    <row r="229" spans="1:39" s="2" customFormat="1" x14ac:dyDescent="0.3">
      <c r="A229" s="56" t="s">
        <v>8</v>
      </c>
      <c r="B229" s="47">
        <f>28800/16</f>
        <v>1800</v>
      </c>
      <c r="C229" s="46">
        <f>2800/1.1</f>
        <v>2545.454545454545</v>
      </c>
      <c r="D229" s="54">
        <v>16</v>
      </c>
      <c r="E229" s="44">
        <v>0</v>
      </c>
      <c r="F229" s="43">
        <f t="shared" si="162"/>
        <v>0</v>
      </c>
      <c r="G229" s="42">
        <v>0</v>
      </c>
      <c r="H229" s="37">
        <f t="shared" si="163"/>
        <v>0</v>
      </c>
      <c r="I229" s="38">
        <v>0</v>
      </c>
      <c r="J229" s="37">
        <f t="shared" si="164"/>
        <v>0</v>
      </c>
      <c r="K229" s="74">
        <v>0</v>
      </c>
      <c r="L229" s="37">
        <f t="shared" si="165"/>
        <v>0</v>
      </c>
      <c r="M229" s="38">
        <v>0</v>
      </c>
      <c r="N229" s="37">
        <f t="shared" si="166"/>
        <v>0</v>
      </c>
      <c r="O229" s="38">
        <v>0</v>
      </c>
      <c r="P229" s="37">
        <f t="shared" si="167"/>
        <v>0</v>
      </c>
      <c r="Q229" s="36">
        <f t="shared" si="168"/>
        <v>0</v>
      </c>
      <c r="R229" s="39">
        <f t="shared" si="169"/>
        <v>0</v>
      </c>
      <c r="S229" s="38">
        <v>0</v>
      </c>
      <c r="T229" s="37">
        <f t="shared" si="170"/>
        <v>0</v>
      </c>
      <c r="U229" s="38">
        <v>0</v>
      </c>
      <c r="V229" s="37">
        <f t="shared" ref="V229:V241" si="182">C229*U229</f>
        <v>0</v>
      </c>
      <c r="W229" s="38">
        <v>0</v>
      </c>
      <c r="X229" s="37">
        <f t="shared" si="172"/>
        <v>0</v>
      </c>
      <c r="Y229" s="74">
        <v>0</v>
      </c>
      <c r="Z229" s="37">
        <f t="shared" si="173"/>
        <v>0</v>
      </c>
      <c r="AA229" s="74">
        <v>0</v>
      </c>
      <c r="AB229" s="37">
        <f t="shared" si="174"/>
        <v>0</v>
      </c>
      <c r="AC229" s="36">
        <f t="shared" si="175"/>
        <v>0</v>
      </c>
      <c r="AD229" s="36">
        <f t="shared" si="176"/>
        <v>0</v>
      </c>
      <c r="AE229" s="36">
        <v>0</v>
      </c>
      <c r="AF229" s="35">
        <f t="shared" si="177"/>
        <v>0</v>
      </c>
      <c r="AG229" s="34">
        <v>0</v>
      </c>
      <c r="AH229" s="31">
        <f t="shared" si="178"/>
        <v>0</v>
      </c>
      <c r="AI229" s="32">
        <f t="shared" si="179"/>
        <v>0</v>
      </c>
      <c r="AJ229" s="33">
        <f t="shared" si="180"/>
        <v>0</v>
      </c>
      <c r="AK229" s="32">
        <v>0</v>
      </c>
      <c r="AL229" s="31">
        <v>0</v>
      </c>
      <c r="AM229" s="49"/>
    </row>
    <row r="230" spans="1:39" s="2" customFormat="1" x14ac:dyDescent="0.3">
      <c r="A230" s="58" t="s">
        <v>86</v>
      </c>
      <c r="B230" s="47">
        <f>30400/16</f>
        <v>1900</v>
      </c>
      <c r="C230" s="46">
        <f>2800/1.1</f>
        <v>2545.454545454545</v>
      </c>
      <c r="D230" s="54">
        <v>16</v>
      </c>
      <c r="E230" s="44">
        <v>0</v>
      </c>
      <c r="F230" s="43">
        <f t="shared" si="162"/>
        <v>0</v>
      </c>
      <c r="G230" s="42">
        <v>0</v>
      </c>
      <c r="H230" s="37">
        <f t="shared" si="163"/>
        <v>0</v>
      </c>
      <c r="I230" s="38">
        <v>0</v>
      </c>
      <c r="J230" s="37">
        <f t="shared" si="164"/>
        <v>0</v>
      </c>
      <c r="K230" s="74">
        <v>0</v>
      </c>
      <c r="L230" s="37">
        <f t="shared" si="165"/>
        <v>0</v>
      </c>
      <c r="M230" s="38">
        <v>0</v>
      </c>
      <c r="N230" s="37">
        <f t="shared" si="166"/>
        <v>0</v>
      </c>
      <c r="O230" s="38">
        <v>0</v>
      </c>
      <c r="P230" s="37">
        <f t="shared" si="167"/>
        <v>0</v>
      </c>
      <c r="Q230" s="36">
        <f t="shared" si="168"/>
        <v>0</v>
      </c>
      <c r="R230" s="39">
        <f t="shared" si="169"/>
        <v>0</v>
      </c>
      <c r="S230" s="38">
        <v>0</v>
      </c>
      <c r="T230" s="37">
        <f t="shared" si="170"/>
        <v>0</v>
      </c>
      <c r="U230" s="38">
        <v>0</v>
      </c>
      <c r="V230" s="37">
        <f t="shared" si="182"/>
        <v>0</v>
      </c>
      <c r="W230" s="38">
        <v>0</v>
      </c>
      <c r="X230" s="37">
        <f t="shared" si="172"/>
        <v>0</v>
      </c>
      <c r="Y230" s="74">
        <v>0</v>
      </c>
      <c r="Z230" s="37">
        <f t="shared" si="173"/>
        <v>0</v>
      </c>
      <c r="AA230" s="74">
        <v>0</v>
      </c>
      <c r="AB230" s="37">
        <f t="shared" si="174"/>
        <v>0</v>
      </c>
      <c r="AC230" s="36">
        <f t="shared" si="175"/>
        <v>0</v>
      </c>
      <c r="AD230" s="36">
        <f t="shared" si="176"/>
        <v>0</v>
      </c>
      <c r="AE230" s="36">
        <v>0</v>
      </c>
      <c r="AF230" s="35">
        <f t="shared" si="177"/>
        <v>0</v>
      </c>
      <c r="AG230" s="34">
        <v>0</v>
      </c>
      <c r="AH230" s="31">
        <f t="shared" si="178"/>
        <v>0</v>
      </c>
      <c r="AI230" s="32">
        <f t="shared" si="179"/>
        <v>0</v>
      </c>
      <c r="AJ230" s="33">
        <f t="shared" si="180"/>
        <v>0</v>
      </c>
      <c r="AK230" s="32">
        <v>0</v>
      </c>
      <c r="AL230" s="31">
        <v>0</v>
      </c>
      <c r="AM230" s="49"/>
    </row>
    <row r="231" spans="1:39" s="2" customFormat="1" x14ac:dyDescent="0.3">
      <c r="A231" s="56" t="s">
        <v>9</v>
      </c>
      <c r="B231" s="47">
        <f>3600/6</f>
        <v>600</v>
      </c>
      <c r="C231" s="46">
        <f>2000/1.1</f>
        <v>1818.181818181818</v>
      </c>
      <c r="D231" s="54">
        <v>6</v>
      </c>
      <c r="E231" s="44">
        <v>0</v>
      </c>
      <c r="F231" s="43">
        <f t="shared" si="162"/>
        <v>0</v>
      </c>
      <c r="G231" s="42">
        <v>0</v>
      </c>
      <c r="H231" s="37">
        <f t="shared" si="163"/>
        <v>0</v>
      </c>
      <c r="I231" s="38">
        <v>0</v>
      </c>
      <c r="J231" s="37">
        <f t="shared" si="164"/>
        <v>0</v>
      </c>
      <c r="K231" s="74">
        <v>0</v>
      </c>
      <c r="L231" s="37">
        <f t="shared" si="165"/>
        <v>0</v>
      </c>
      <c r="M231" s="38">
        <v>0</v>
      </c>
      <c r="N231" s="37">
        <f t="shared" si="166"/>
        <v>0</v>
      </c>
      <c r="O231" s="38">
        <v>0</v>
      </c>
      <c r="P231" s="37">
        <f t="shared" si="167"/>
        <v>0</v>
      </c>
      <c r="Q231" s="36">
        <f t="shared" si="168"/>
        <v>0</v>
      </c>
      <c r="R231" s="39">
        <f t="shared" si="169"/>
        <v>0</v>
      </c>
      <c r="S231" s="38">
        <v>0</v>
      </c>
      <c r="T231" s="37">
        <f t="shared" si="170"/>
        <v>0</v>
      </c>
      <c r="U231" s="38">
        <v>0</v>
      </c>
      <c r="V231" s="37">
        <f t="shared" si="182"/>
        <v>0</v>
      </c>
      <c r="W231" s="38">
        <v>0</v>
      </c>
      <c r="X231" s="37">
        <f t="shared" si="172"/>
        <v>0</v>
      </c>
      <c r="Y231" s="74">
        <v>0</v>
      </c>
      <c r="Z231" s="37">
        <f t="shared" si="173"/>
        <v>0</v>
      </c>
      <c r="AA231" s="74">
        <v>0</v>
      </c>
      <c r="AB231" s="37">
        <f t="shared" si="174"/>
        <v>0</v>
      </c>
      <c r="AC231" s="36">
        <f t="shared" si="175"/>
        <v>0</v>
      </c>
      <c r="AD231" s="36">
        <f t="shared" si="176"/>
        <v>0</v>
      </c>
      <c r="AE231" s="36">
        <v>0</v>
      </c>
      <c r="AF231" s="35">
        <f t="shared" si="177"/>
        <v>0</v>
      </c>
      <c r="AG231" s="34">
        <v>0</v>
      </c>
      <c r="AH231" s="31">
        <f t="shared" si="178"/>
        <v>0</v>
      </c>
      <c r="AI231" s="32">
        <f t="shared" si="179"/>
        <v>0</v>
      </c>
      <c r="AJ231" s="33">
        <f t="shared" si="180"/>
        <v>0</v>
      </c>
      <c r="AK231" s="32">
        <v>0</v>
      </c>
      <c r="AL231" s="31">
        <v>0</v>
      </c>
      <c r="AM231" s="49"/>
    </row>
    <row r="232" spans="1:39" s="2" customFormat="1" x14ac:dyDescent="0.3">
      <c r="A232" s="55" t="s">
        <v>116</v>
      </c>
      <c r="B232" s="47">
        <f>3600/6</f>
        <v>600</v>
      </c>
      <c r="C232" s="46">
        <f>2000/1.1</f>
        <v>1818.181818181818</v>
      </c>
      <c r="D232" s="54">
        <v>6</v>
      </c>
      <c r="E232" s="44">
        <v>0</v>
      </c>
      <c r="F232" s="43">
        <f t="shared" si="162"/>
        <v>0</v>
      </c>
      <c r="G232" s="42">
        <v>0</v>
      </c>
      <c r="H232" s="37">
        <f t="shared" si="163"/>
        <v>0</v>
      </c>
      <c r="I232" s="38">
        <v>0</v>
      </c>
      <c r="J232" s="37">
        <f t="shared" si="164"/>
        <v>0</v>
      </c>
      <c r="K232" s="74">
        <v>0</v>
      </c>
      <c r="L232" s="37">
        <f t="shared" si="165"/>
        <v>0</v>
      </c>
      <c r="M232" s="38">
        <v>0</v>
      </c>
      <c r="N232" s="37">
        <f t="shared" si="166"/>
        <v>0</v>
      </c>
      <c r="O232" s="38">
        <v>0</v>
      </c>
      <c r="P232" s="37">
        <f t="shared" si="167"/>
        <v>0</v>
      </c>
      <c r="Q232" s="36">
        <f t="shared" si="168"/>
        <v>0</v>
      </c>
      <c r="R232" s="39">
        <f t="shared" si="169"/>
        <v>0</v>
      </c>
      <c r="S232" s="38">
        <v>0</v>
      </c>
      <c r="T232" s="37">
        <f t="shared" si="170"/>
        <v>0</v>
      </c>
      <c r="U232" s="38">
        <v>0</v>
      </c>
      <c r="V232" s="37">
        <f t="shared" si="182"/>
        <v>0</v>
      </c>
      <c r="W232" s="38">
        <v>0</v>
      </c>
      <c r="X232" s="37">
        <f t="shared" si="172"/>
        <v>0</v>
      </c>
      <c r="Y232" s="74">
        <v>0</v>
      </c>
      <c r="Z232" s="37">
        <f t="shared" si="173"/>
        <v>0</v>
      </c>
      <c r="AA232" s="74">
        <v>0</v>
      </c>
      <c r="AB232" s="37">
        <f t="shared" si="174"/>
        <v>0</v>
      </c>
      <c r="AC232" s="36">
        <f t="shared" si="175"/>
        <v>0</v>
      </c>
      <c r="AD232" s="36">
        <f t="shared" si="176"/>
        <v>0</v>
      </c>
      <c r="AE232" s="36">
        <v>0</v>
      </c>
      <c r="AF232" s="35">
        <f t="shared" si="177"/>
        <v>0</v>
      </c>
      <c r="AG232" s="34">
        <v>0</v>
      </c>
      <c r="AH232" s="31">
        <f t="shared" si="178"/>
        <v>0</v>
      </c>
      <c r="AI232" s="32">
        <f t="shared" si="179"/>
        <v>0</v>
      </c>
      <c r="AJ232" s="33">
        <f t="shared" si="180"/>
        <v>0</v>
      </c>
      <c r="AK232" s="32">
        <v>0</v>
      </c>
      <c r="AL232" s="31">
        <v>0</v>
      </c>
      <c r="AM232" s="49"/>
    </row>
    <row r="233" spans="1:39" s="2" customFormat="1" x14ac:dyDescent="0.3">
      <c r="A233" s="55" t="s">
        <v>115</v>
      </c>
      <c r="B233" s="47">
        <f>3600/6</f>
        <v>600</v>
      </c>
      <c r="C233" s="46">
        <f>2000/1.1</f>
        <v>1818.181818181818</v>
      </c>
      <c r="D233" s="54">
        <v>6</v>
      </c>
      <c r="E233" s="44">
        <v>0</v>
      </c>
      <c r="F233" s="43">
        <f t="shared" si="162"/>
        <v>0</v>
      </c>
      <c r="G233" s="42">
        <v>0</v>
      </c>
      <c r="H233" s="37">
        <f t="shared" si="163"/>
        <v>0</v>
      </c>
      <c r="I233" s="38">
        <v>0</v>
      </c>
      <c r="J233" s="37">
        <f t="shared" si="164"/>
        <v>0</v>
      </c>
      <c r="K233" s="74">
        <v>0</v>
      </c>
      <c r="L233" s="37">
        <f t="shared" si="165"/>
        <v>0</v>
      </c>
      <c r="M233" s="38">
        <v>0</v>
      </c>
      <c r="N233" s="37">
        <f t="shared" si="166"/>
        <v>0</v>
      </c>
      <c r="O233" s="38">
        <v>0</v>
      </c>
      <c r="P233" s="37">
        <f t="shared" si="167"/>
        <v>0</v>
      </c>
      <c r="Q233" s="36">
        <f t="shared" si="168"/>
        <v>0</v>
      </c>
      <c r="R233" s="39">
        <f t="shared" si="169"/>
        <v>0</v>
      </c>
      <c r="S233" s="38">
        <v>0</v>
      </c>
      <c r="T233" s="37">
        <f t="shared" si="170"/>
        <v>0</v>
      </c>
      <c r="U233" s="38">
        <v>0</v>
      </c>
      <c r="V233" s="37">
        <f t="shared" si="182"/>
        <v>0</v>
      </c>
      <c r="W233" s="38">
        <v>0</v>
      </c>
      <c r="X233" s="37">
        <f t="shared" si="172"/>
        <v>0</v>
      </c>
      <c r="Y233" s="74">
        <v>0</v>
      </c>
      <c r="Z233" s="37">
        <f t="shared" si="173"/>
        <v>0</v>
      </c>
      <c r="AA233" s="74">
        <v>0</v>
      </c>
      <c r="AB233" s="37">
        <f t="shared" si="174"/>
        <v>0</v>
      </c>
      <c r="AC233" s="36">
        <f t="shared" si="175"/>
        <v>0</v>
      </c>
      <c r="AD233" s="36">
        <f t="shared" si="176"/>
        <v>0</v>
      </c>
      <c r="AE233" s="36">
        <v>0</v>
      </c>
      <c r="AF233" s="35">
        <f t="shared" si="177"/>
        <v>0</v>
      </c>
      <c r="AG233" s="34">
        <v>0</v>
      </c>
      <c r="AH233" s="31">
        <f t="shared" si="178"/>
        <v>0</v>
      </c>
      <c r="AI233" s="32">
        <f t="shared" si="179"/>
        <v>0</v>
      </c>
      <c r="AJ233" s="33">
        <f t="shared" si="180"/>
        <v>0</v>
      </c>
      <c r="AK233" s="32">
        <v>0</v>
      </c>
      <c r="AL233" s="31">
        <v>0</v>
      </c>
      <c r="AM233" s="49"/>
    </row>
    <row r="234" spans="1:39" s="2" customFormat="1" x14ac:dyDescent="0.3">
      <c r="A234" s="48" t="s">
        <v>59</v>
      </c>
      <c r="B234" s="47">
        <f>8100/6</f>
        <v>1350</v>
      </c>
      <c r="C234" s="46">
        <f>2800/1.1</f>
        <v>2545.454545454545</v>
      </c>
      <c r="D234" s="50">
        <v>6</v>
      </c>
      <c r="E234" s="44">
        <v>0</v>
      </c>
      <c r="F234" s="43">
        <f t="shared" si="162"/>
        <v>0</v>
      </c>
      <c r="G234" s="42">
        <v>0</v>
      </c>
      <c r="H234" s="37">
        <f t="shared" si="163"/>
        <v>0</v>
      </c>
      <c r="I234" s="38">
        <v>0</v>
      </c>
      <c r="J234" s="37">
        <f t="shared" si="164"/>
        <v>0</v>
      </c>
      <c r="K234" s="74">
        <v>0</v>
      </c>
      <c r="L234" s="37">
        <f t="shared" si="165"/>
        <v>0</v>
      </c>
      <c r="M234" s="38">
        <v>0</v>
      </c>
      <c r="N234" s="37">
        <f t="shared" si="166"/>
        <v>0</v>
      </c>
      <c r="O234" s="38">
        <v>0</v>
      </c>
      <c r="P234" s="37">
        <f t="shared" si="167"/>
        <v>0</v>
      </c>
      <c r="Q234" s="36">
        <f t="shared" si="168"/>
        <v>0</v>
      </c>
      <c r="R234" s="39">
        <f t="shared" si="169"/>
        <v>0</v>
      </c>
      <c r="S234" s="38">
        <v>0</v>
      </c>
      <c r="T234" s="37">
        <f t="shared" si="170"/>
        <v>0</v>
      </c>
      <c r="U234" s="38">
        <v>0</v>
      </c>
      <c r="V234" s="37">
        <f t="shared" si="182"/>
        <v>0</v>
      </c>
      <c r="W234" s="38">
        <v>0</v>
      </c>
      <c r="X234" s="37">
        <f t="shared" si="172"/>
        <v>0</v>
      </c>
      <c r="Y234" s="74">
        <v>0</v>
      </c>
      <c r="Z234" s="37">
        <f t="shared" si="173"/>
        <v>0</v>
      </c>
      <c r="AA234" s="74">
        <v>0</v>
      </c>
      <c r="AB234" s="37">
        <f t="shared" si="174"/>
        <v>0</v>
      </c>
      <c r="AC234" s="36">
        <f t="shared" si="175"/>
        <v>0</v>
      </c>
      <c r="AD234" s="36">
        <f t="shared" si="176"/>
        <v>0</v>
      </c>
      <c r="AE234" s="36">
        <v>0</v>
      </c>
      <c r="AF234" s="35">
        <f t="shared" si="177"/>
        <v>0</v>
      </c>
      <c r="AG234" s="34">
        <v>0</v>
      </c>
      <c r="AH234" s="31">
        <f t="shared" si="178"/>
        <v>0</v>
      </c>
      <c r="AI234" s="32">
        <f t="shared" si="179"/>
        <v>0</v>
      </c>
      <c r="AJ234" s="33">
        <f t="shared" si="180"/>
        <v>0</v>
      </c>
      <c r="AK234" s="32">
        <v>0</v>
      </c>
      <c r="AL234" s="31">
        <v>0</v>
      </c>
      <c r="AM234" s="49"/>
    </row>
    <row r="235" spans="1:39" s="2" customFormat="1" x14ac:dyDescent="0.3">
      <c r="A235" s="48" t="s">
        <v>85</v>
      </c>
      <c r="B235" s="53">
        <f>6600/6</f>
        <v>1100</v>
      </c>
      <c r="C235" s="46">
        <f>2800/1.1</f>
        <v>2545.454545454545</v>
      </c>
      <c r="D235" s="50">
        <v>6</v>
      </c>
      <c r="E235" s="44">
        <v>0</v>
      </c>
      <c r="F235" s="43">
        <f t="shared" si="162"/>
        <v>0</v>
      </c>
      <c r="G235" s="42">
        <v>0</v>
      </c>
      <c r="H235" s="37">
        <f t="shared" si="163"/>
        <v>0</v>
      </c>
      <c r="I235" s="38">
        <v>0</v>
      </c>
      <c r="J235" s="37">
        <f t="shared" si="164"/>
        <v>0</v>
      </c>
      <c r="K235" s="74">
        <v>0</v>
      </c>
      <c r="L235" s="37">
        <f t="shared" si="165"/>
        <v>0</v>
      </c>
      <c r="M235" s="38">
        <v>0</v>
      </c>
      <c r="N235" s="37">
        <f t="shared" si="166"/>
        <v>0</v>
      </c>
      <c r="O235" s="38">
        <v>0</v>
      </c>
      <c r="P235" s="37">
        <f t="shared" si="167"/>
        <v>0</v>
      </c>
      <c r="Q235" s="36">
        <f t="shared" si="168"/>
        <v>0</v>
      </c>
      <c r="R235" s="39">
        <f t="shared" si="169"/>
        <v>0</v>
      </c>
      <c r="S235" s="38">
        <v>0</v>
      </c>
      <c r="T235" s="37">
        <f t="shared" si="170"/>
        <v>0</v>
      </c>
      <c r="U235" s="38">
        <v>0</v>
      </c>
      <c r="V235" s="37">
        <f t="shared" si="182"/>
        <v>0</v>
      </c>
      <c r="W235" s="38">
        <v>0</v>
      </c>
      <c r="X235" s="37">
        <f t="shared" si="172"/>
        <v>0</v>
      </c>
      <c r="Y235" s="74">
        <v>0</v>
      </c>
      <c r="Z235" s="37">
        <f t="shared" si="173"/>
        <v>0</v>
      </c>
      <c r="AA235" s="74">
        <v>0</v>
      </c>
      <c r="AB235" s="37">
        <f t="shared" si="174"/>
        <v>0</v>
      </c>
      <c r="AC235" s="36">
        <f t="shared" si="175"/>
        <v>0</v>
      </c>
      <c r="AD235" s="36">
        <f t="shared" si="176"/>
        <v>0</v>
      </c>
      <c r="AE235" s="36">
        <v>0</v>
      </c>
      <c r="AF235" s="35">
        <f t="shared" si="177"/>
        <v>0</v>
      </c>
      <c r="AG235" s="34">
        <v>0</v>
      </c>
      <c r="AH235" s="31">
        <f t="shared" si="178"/>
        <v>0</v>
      </c>
      <c r="AI235" s="32">
        <f t="shared" si="179"/>
        <v>0</v>
      </c>
      <c r="AJ235" s="33">
        <f t="shared" si="180"/>
        <v>0</v>
      </c>
      <c r="AK235" s="32">
        <v>0</v>
      </c>
      <c r="AL235" s="31">
        <v>0</v>
      </c>
      <c r="AM235" s="49"/>
    </row>
    <row r="236" spans="1:39" s="2" customFormat="1" x14ac:dyDescent="0.3">
      <c r="A236" s="48" t="s">
        <v>64</v>
      </c>
      <c r="B236" s="47">
        <f>16200/12</f>
        <v>1350</v>
      </c>
      <c r="C236" s="46">
        <f>2800/1.1</f>
        <v>2545.454545454545</v>
      </c>
      <c r="D236" s="50">
        <v>12</v>
      </c>
      <c r="E236" s="44">
        <v>0</v>
      </c>
      <c r="F236" s="43">
        <f t="shared" si="162"/>
        <v>0</v>
      </c>
      <c r="G236" s="42">
        <v>0</v>
      </c>
      <c r="H236" s="37">
        <f t="shared" si="163"/>
        <v>0</v>
      </c>
      <c r="I236" s="38">
        <v>0</v>
      </c>
      <c r="J236" s="37">
        <f t="shared" si="164"/>
        <v>0</v>
      </c>
      <c r="K236" s="74">
        <v>0</v>
      </c>
      <c r="L236" s="37">
        <f t="shared" si="165"/>
        <v>0</v>
      </c>
      <c r="M236" s="38">
        <v>0</v>
      </c>
      <c r="N236" s="37">
        <f t="shared" si="166"/>
        <v>0</v>
      </c>
      <c r="O236" s="38">
        <v>0</v>
      </c>
      <c r="P236" s="37">
        <f t="shared" si="167"/>
        <v>0</v>
      </c>
      <c r="Q236" s="36">
        <f t="shared" si="168"/>
        <v>0</v>
      </c>
      <c r="R236" s="39">
        <f t="shared" si="169"/>
        <v>0</v>
      </c>
      <c r="S236" s="38">
        <v>0</v>
      </c>
      <c r="T236" s="37">
        <f t="shared" si="170"/>
        <v>0</v>
      </c>
      <c r="U236" s="38">
        <v>0</v>
      </c>
      <c r="V236" s="37">
        <f t="shared" si="182"/>
        <v>0</v>
      </c>
      <c r="W236" s="38">
        <v>0</v>
      </c>
      <c r="X236" s="37">
        <f t="shared" si="172"/>
        <v>0</v>
      </c>
      <c r="Y236" s="74">
        <v>0</v>
      </c>
      <c r="Z236" s="37">
        <f t="shared" si="173"/>
        <v>0</v>
      </c>
      <c r="AA236" s="74">
        <v>0</v>
      </c>
      <c r="AB236" s="37">
        <f t="shared" si="174"/>
        <v>0</v>
      </c>
      <c r="AC236" s="36">
        <f t="shared" si="175"/>
        <v>0</v>
      </c>
      <c r="AD236" s="36">
        <f t="shared" si="176"/>
        <v>0</v>
      </c>
      <c r="AE236" s="36">
        <v>0</v>
      </c>
      <c r="AF236" s="35">
        <f t="shared" si="177"/>
        <v>0</v>
      </c>
      <c r="AG236" s="34">
        <v>0</v>
      </c>
      <c r="AH236" s="31">
        <f t="shared" si="178"/>
        <v>0</v>
      </c>
      <c r="AI236" s="32">
        <f t="shared" si="179"/>
        <v>0</v>
      </c>
      <c r="AJ236" s="33">
        <f t="shared" si="180"/>
        <v>0</v>
      </c>
      <c r="AK236" s="32">
        <v>0</v>
      </c>
      <c r="AL236" s="31">
        <v>0</v>
      </c>
      <c r="AM236" s="49"/>
    </row>
    <row r="237" spans="1:39" s="2" customFormat="1" x14ac:dyDescent="0.3">
      <c r="A237" s="48" t="s">
        <v>63</v>
      </c>
      <c r="B237" s="47">
        <f>16200/12</f>
        <v>1350</v>
      </c>
      <c r="C237" s="46">
        <f>2800/1.1</f>
        <v>2545.454545454545</v>
      </c>
      <c r="D237" s="50">
        <v>12</v>
      </c>
      <c r="E237" s="44">
        <v>0</v>
      </c>
      <c r="F237" s="43">
        <f t="shared" si="162"/>
        <v>0</v>
      </c>
      <c r="G237" s="42">
        <v>0</v>
      </c>
      <c r="H237" s="37">
        <f t="shared" si="163"/>
        <v>0</v>
      </c>
      <c r="I237" s="38">
        <v>0</v>
      </c>
      <c r="J237" s="37">
        <f t="shared" si="164"/>
        <v>0</v>
      </c>
      <c r="K237" s="74">
        <v>0</v>
      </c>
      <c r="L237" s="37">
        <f t="shared" si="165"/>
        <v>0</v>
      </c>
      <c r="M237" s="38">
        <v>0</v>
      </c>
      <c r="N237" s="37">
        <f t="shared" si="166"/>
        <v>0</v>
      </c>
      <c r="O237" s="38">
        <v>0</v>
      </c>
      <c r="P237" s="37">
        <f t="shared" si="167"/>
        <v>0</v>
      </c>
      <c r="Q237" s="36">
        <f t="shared" si="168"/>
        <v>0</v>
      </c>
      <c r="R237" s="39">
        <f t="shared" si="169"/>
        <v>0</v>
      </c>
      <c r="S237" s="38">
        <v>0</v>
      </c>
      <c r="T237" s="37">
        <f t="shared" si="170"/>
        <v>0</v>
      </c>
      <c r="U237" s="38">
        <v>0</v>
      </c>
      <c r="V237" s="37">
        <f t="shared" si="182"/>
        <v>0</v>
      </c>
      <c r="W237" s="38">
        <v>0</v>
      </c>
      <c r="X237" s="37">
        <f t="shared" si="172"/>
        <v>0</v>
      </c>
      <c r="Y237" s="74">
        <v>0</v>
      </c>
      <c r="Z237" s="37">
        <f t="shared" si="173"/>
        <v>0</v>
      </c>
      <c r="AA237" s="74">
        <v>0</v>
      </c>
      <c r="AB237" s="37">
        <f t="shared" si="174"/>
        <v>0</v>
      </c>
      <c r="AC237" s="36">
        <f t="shared" si="175"/>
        <v>0</v>
      </c>
      <c r="AD237" s="36">
        <f t="shared" si="176"/>
        <v>0</v>
      </c>
      <c r="AE237" s="36">
        <v>0</v>
      </c>
      <c r="AF237" s="35">
        <f t="shared" si="177"/>
        <v>0</v>
      </c>
      <c r="AG237" s="34">
        <v>0</v>
      </c>
      <c r="AH237" s="31">
        <f t="shared" si="178"/>
        <v>0</v>
      </c>
      <c r="AI237" s="32">
        <f t="shared" si="179"/>
        <v>0</v>
      </c>
      <c r="AJ237" s="33">
        <f t="shared" si="180"/>
        <v>0</v>
      </c>
      <c r="AK237" s="32">
        <v>0</v>
      </c>
      <c r="AL237" s="31">
        <v>0</v>
      </c>
      <c r="AM237" s="49"/>
    </row>
    <row r="238" spans="1:39" s="2" customFormat="1" x14ac:dyDescent="0.3">
      <c r="A238" s="48" t="s">
        <v>62</v>
      </c>
      <c r="B238" s="47">
        <f>42000/20</f>
        <v>2100</v>
      </c>
      <c r="C238" s="46">
        <f>3200/1.1</f>
        <v>2909.090909090909</v>
      </c>
      <c r="D238" s="50">
        <v>20</v>
      </c>
      <c r="E238" s="44">
        <v>0</v>
      </c>
      <c r="F238" s="43">
        <f t="shared" si="162"/>
        <v>0</v>
      </c>
      <c r="G238" s="42">
        <v>0</v>
      </c>
      <c r="H238" s="37">
        <f t="shared" si="163"/>
        <v>0</v>
      </c>
      <c r="I238" s="38">
        <v>0</v>
      </c>
      <c r="J238" s="37">
        <f t="shared" si="164"/>
        <v>0</v>
      </c>
      <c r="K238" s="74">
        <v>0</v>
      </c>
      <c r="L238" s="37">
        <f t="shared" si="165"/>
        <v>0</v>
      </c>
      <c r="M238" s="38">
        <v>0</v>
      </c>
      <c r="N238" s="37">
        <f t="shared" si="166"/>
        <v>0</v>
      </c>
      <c r="O238" s="38">
        <v>0</v>
      </c>
      <c r="P238" s="37">
        <f t="shared" si="167"/>
        <v>0</v>
      </c>
      <c r="Q238" s="36">
        <f t="shared" si="168"/>
        <v>0</v>
      </c>
      <c r="R238" s="39">
        <f t="shared" si="169"/>
        <v>0</v>
      </c>
      <c r="S238" s="38">
        <v>0</v>
      </c>
      <c r="T238" s="37">
        <f t="shared" si="170"/>
        <v>0</v>
      </c>
      <c r="U238" s="38">
        <v>0</v>
      </c>
      <c r="V238" s="37">
        <f t="shared" si="182"/>
        <v>0</v>
      </c>
      <c r="W238" s="38">
        <v>0</v>
      </c>
      <c r="X238" s="37">
        <f t="shared" si="172"/>
        <v>0</v>
      </c>
      <c r="Y238" s="74">
        <v>0</v>
      </c>
      <c r="Z238" s="37">
        <f t="shared" si="173"/>
        <v>0</v>
      </c>
      <c r="AA238" s="74">
        <v>0</v>
      </c>
      <c r="AB238" s="37">
        <f t="shared" si="174"/>
        <v>0</v>
      </c>
      <c r="AC238" s="36">
        <f t="shared" si="175"/>
        <v>0</v>
      </c>
      <c r="AD238" s="36">
        <f t="shared" si="176"/>
        <v>0</v>
      </c>
      <c r="AE238" s="36">
        <v>0</v>
      </c>
      <c r="AF238" s="35">
        <f t="shared" si="177"/>
        <v>0</v>
      </c>
      <c r="AG238" s="34">
        <v>0</v>
      </c>
      <c r="AH238" s="31">
        <f t="shared" si="178"/>
        <v>0</v>
      </c>
      <c r="AI238" s="32">
        <f t="shared" si="179"/>
        <v>0</v>
      </c>
      <c r="AJ238" s="33">
        <f t="shared" si="180"/>
        <v>0</v>
      </c>
      <c r="AK238" s="32">
        <v>0</v>
      </c>
      <c r="AL238" s="31">
        <v>0</v>
      </c>
      <c r="AM238" s="49"/>
    </row>
    <row r="239" spans="1:39" s="2" customFormat="1" x14ac:dyDescent="0.3">
      <c r="A239" s="48" t="s">
        <v>114</v>
      </c>
      <c r="B239" s="47">
        <f>13800/12</f>
        <v>1150</v>
      </c>
      <c r="C239" s="46">
        <f>2300/1.1</f>
        <v>2090.9090909090905</v>
      </c>
      <c r="D239" s="50">
        <v>12</v>
      </c>
      <c r="E239" s="44">
        <v>0</v>
      </c>
      <c r="F239" s="43">
        <f t="shared" si="162"/>
        <v>0</v>
      </c>
      <c r="G239" s="42">
        <v>0</v>
      </c>
      <c r="H239" s="37">
        <f t="shared" si="163"/>
        <v>0</v>
      </c>
      <c r="I239" s="38">
        <v>0</v>
      </c>
      <c r="J239" s="37">
        <f t="shared" si="164"/>
        <v>0</v>
      </c>
      <c r="K239" s="74">
        <v>0</v>
      </c>
      <c r="L239" s="37">
        <f t="shared" si="165"/>
        <v>0</v>
      </c>
      <c r="M239" s="38">
        <v>0</v>
      </c>
      <c r="N239" s="37">
        <f t="shared" si="166"/>
        <v>0</v>
      </c>
      <c r="O239" s="38">
        <v>0</v>
      </c>
      <c r="P239" s="37">
        <f t="shared" si="167"/>
        <v>0</v>
      </c>
      <c r="Q239" s="36">
        <f t="shared" si="168"/>
        <v>0</v>
      </c>
      <c r="R239" s="39">
        <f t="shared" si="169"/>
        <v>0</v>
      </c>
      <c r="S239" s="38">
        <v>0</v>
      </c>
      <c r="T239" s="37">
        <f t="shared" si="170"/>
        <v>0</v>
      </c>
      <c r="U239" s="38">
        <v>0</v>
      </c>
      <c r="V239" s="37">
        <f t="shared" si="182"/>
        <v>0</v>
      </c>
      <c r="W239" s="38">
        <v>0</v>
      </c>
      <c r="X239" s="37">
        <f t="shared" si="172"/>
        <v>0</v>
      </c>
      <c r="Y239" s="74">
        <v>0</v>
      </c>
      <c r="Z239" s="37">
        <f t="shared" si="173"/>
        <v>0</v>
      </c>
      <c r="AA239" s="74">
        <v>0</v>
      </c>
      <c r="AB239" s="37">
        <f t="shared" si="174"/>
        <v>0</v>
      </c>
      <c r="AC239" s="36">
        <f t="shared" si="175"/>
        <v>0</v>
      </c>
      <c r="AD239" s="36">
        <f t="shared" si="176"/>
        <v>0</v>
      </c>
      <c r="AE239" s="36">
        <v>0</v>
      </c>
      <c r="AF239" s="35">
        <f t="shared" si="177"/>
        <v>0</v>
      </c>
      <c r="AG239" s="34">
        <v>0</v>
      </c>
      <c r="AH239" s="31">
        <f t="shared" si="178"/>
        <v>0</v>
      </c>
      <c r="AI239" s="32">
        <f t="shared" si="179"/>
        <v>0</v>
      </c>
      <c r="AJ239" s="33">
        <f t="shared" si="180"/>
        <v>0</v>
      </c>
      <c r="AK239" s="32">
        <v>0</v>
      </c>
      <c r="AL239" s="31">
        <v>0</v>
      </c>
      <c r="AM239" s="49"/>
    </row>
    <row r="240" spans="1:39" s="2" customFormat="1" x14ac:dyDescent="0.3">
      <c r="A240" s="48" t="s">
        <v>60</v>
      </c>
      <c r="B240" s="47">
        <f>30000/24</f>
        <v>1250</v>
      </c>
      <c r="C240" s="46">
        <f>2800/1.1</f>
        <v>2545.454545454545</v>
      </c>
      <c r="D240" s="50">
        <v>24</v>
      </c>
      <c r="E240" s="44">
        <v>0</v>
      </c>
      <c r="F240" s="43">
        <f t="shared" si="162"/>
        <v>0</v>
      </c>
      <c r="G240" s="42">
        <v>0</v>
      </c>
      <c r="H240" s="37">
        <f t="shared" si="163"/>
        <v>0</v>
      </c>
      <c r="I240" s="38">
        <v>0</v>
      </c>
      <c r="J240" s="37">
        <f t="shared" si="164"/>
        <v>0</v>
      </c>
      <c r="K240" s="74">
        <v>0</v>
      </c>
      <c r="L240" s="37">
        <f t="shared" si="165"/>
        <v>0</v>
      </c>
      <c r="M240" s="38">
        <v>0</v>
      </c>
      <c r="N240" s="37">
        <f t="shared" si="166"/>
        <v>0</v>
      </c>
      <c r="O240" s="38">
        <v>0</v>
      </c>
      <c r="P240" s="37">
        <f t="shared" si="167"/>
        <v>0</v>
      </c>
      <c r="Q240" s="36">
        <f t="shared" si="168"/>
        <v>0</v>
      </c>
      <c r="R240" s="39">
        <f t="shared" si="169"/>
        <v>0</v>
      </c>
      <c r="S240" s="38">
        <v>0</v>
      </c>
      <c r="T240" s="37">
        <f t="shared" si="170"/>
        <v>0</v>
      </c>
      <c r="U240" s="38">
        <v>0</v>
      </c>
      <c r="V240" s="37">
        <f t="shared" si="182"/>
        <v>0</v>
      </c>
      <c r="W240" s="38">
        <v>0</v>
      </c>
      <c r="X240" s="37">
        <f t="shared" si="172"/>
        <v>0</v>
      </c>
      <c r="Y240" s="74">
        <v>0</v>
      </c>
      <c r="Z240" s="37">
        <f t="shared" si="173"/>
        <v>0</v>
      </c>
      <c r="AA240" s="74">
        <v>0</v>
      </c>
      <c r="AB240" s="37">
        <f t="shared" si="174"/>
        <v>0</v>
      </c>
      <c r="AC240" s="36">
        <f t="shared" si="175"/>
        <v>0</v>
      </c>
      <c r="AD240" s="36">
        <f t="shared" si="176"/>
        <v>0</v>
      </c>
      <c r="AE240" s="36">
        <v>0</v>
      </c>
      <c r="AF240" s="35">
        <f t="shared" si="177"/>
        <v>0</v>
      </c>
      <c r="AG240" s="34">
        <v>0</v>
      </c>
      <c r="AH240" s="31">
        <f t="shared" si="178"/>
        <v>0</v>
      </c>
      <c r="AI240" s="32">
        <f t="shared" si="179"/>
        <v>0</v>
      </c>
      <c r="AJ240" s="33">
        <f t="shared" si="180"/>
        <v>0</v>
      </c>
      <c r="AK240" s="32">
        <v>0</v>
      </c>
      <c r="AL240" s="31">
        <v>0</v>
      </c>
      <c r="AM240" s="49"/>
    </row>
    <row r="241" spans="1:39" s="2" customFormat="1" ht="17.25" thickBot="1" x14ac:dyDescent="0.35">
      <c r="A241" s="48" t="s">
        <v>82</v>
      </c>
      <c r="B241" s="47">
        <f>14400/24</f>
        <v>600</v>
      </c>
      <c r="C241" s="46">
        <f>800/1.1</f>
        <v>727.27272727272725</v>
      </c>
      <c r="D241" s="45">
        <v>24</v>
      </c>
      <c r="E241" s="44">
        <v>0</v>
      </c>
      <c r="F241" s="43">
        <f t="shared" si="162"/>
        <v>0</v>
      </c>
      <c r="G241" s="42">
        <v>0</v>
      </c>
      <c r="H241" s="37">
        <f t="shared" si="163"/>
        <v>0</v>
      </c>
      <c r="I241" s="38">
        <v>0</v>
      </c>
      <c r="J241" s="37">
        <f t="shared" si="164"/>
        <v>0</v>
      </c>
      <c r="K241" s="74">
        <v>0</v>
      </c>
      <c r="L241" s="37">
        <f t="shared" si="165"/>
        <v>0</v>
      </c>
      <c r="M241" s="38">
        <v>0</v>
      </c>
      <c r="N241" s="37">
        <f t="shared" si="166"/>
        <v>0</v>
      </c>
      <c r="O241" s="38">
        <v>0</v>
      </c>
      <c r="P241" s="37">
        <f t="shared" si="167"/>
        <v>0</v>
      </c>
      <c r="Q241" s="36">
        <f t="shared" si="168"/>
        <v>0</v>
      </c>
      <c r="R241" s="39">
        <f t="shared" si="169"/>
        <v>0</v>
      </c>
      <c r="S241" s="38">
        <v>0</v>
      </c>
      <c r="T241" s="37">
        <f t="shared" si="170"/>
        <v>0</v>
      </c>
      <c r="U241" s="38">
        <v>0</v>
      </c>
      <c r="V241" s="37">
        <f t="shared" si="182"/>
        <v>0</v>
      </c>
      <c r="W241" s="38">
        <v>0</v>
      </c>
      <c r="X241" s="37">
        <f t="shared" si="172"/>
        <v>0</v>
      </c>
      <c r="Y241" s="74">
        <v>0</v>
      </c>
      <c r="Z241" s="37">
        <f t="shared" si="173"/>
        <v>0</v>
      </c>
      <c r="AA241" s="74">
        <v>0</v>
      </c>
      <c r="AB241" s="37">
        <f t="shared" si="174"/>
        <v>0</v>
      </c>
      <c r="AC241" s="36">
        <f t="shared" si="175"/>
        <v>0</v>
      </c>
      <c r="AD241" s="36">
        <f t="shared" si="176"/>
        <v>0</v>
      </c>
      <c r="AE241" s="36">
        <v>0</v>
      </c>
      <c r="AF241" s="35">
        <f t="shared" si="177"/>
        <v>0</v>
      </c>
      <c r="AG241" s="34">
        <v>0</v>
      </c>
      <c r="AH241" s="31">
        <f t="shared" si="178"/>
        <v>0</v>
      </c>
      <c r="AI241" s="32">
        <f t="shared" si="179"/>
        <v>0</v>
      </c>
      <c r="AJ241" s="33">
        <f t="shared" si="180"/>
        <v>0</v>
      </c>
      <c r="AK241" s="32">
        <v>0</v>
      </c>
      <c r="AL241" s="31">
        <v>0</v>
      </c>
      <c r="AM241" s="49"/>
    </row>
    <row r="242" spans="1:39" s="2" customFormat="1" ht="17.25" thickBot="1" x14ac:dyDescent="0.35">
      <c r="A242" s="573" t="s">
        <v>113</v>
      </c>
      <c r="B242" s="574"/>
      <c r="C242" s="574"/>
      <c r="D242" s="574"/>
      <c r="E242" s="29">
        <f t="shared" ref="E242:AL242" si="183">SUM(E219:E241)</f>
        <v>0</v>
      </c>
      <c r="F242" s="29">
        <f t="shared" si="183"/>
        <v>0</v>
      </c>
      <c r="G242" s="29">
        <f t="shared" si="183"/>
        <v>0</v>
      </c>
      <c r="H242" s="29">
        <f t="shared" si="183"/>
        <v>0</v>
      </c>
      <c r="I242" s="29">
        <f t="shared" si="183"/>
        <v>0</v>
      </c>
      <c r="J242" s="29">
        <f t="shared" si="183"/>
        <v>0</v>
      </c>
      <c r="K242" s="29">
        <f t="shared" si="183"/>
        <v>0</v>
      </c>
      <c r="L242" s="29">
        <f t="shared" si="183"/>
        <v>0</v>
      </c>
      <c r="M242" s="29">
        <f t="shared" si="183"/>
        <v>0</v>
      </c>
      <c r="N242" s="29">
        <f t="shared" si="183"/>
        <v>0</v>
      </c>
      <c r="O242" s="29">
        <f t="shared" si="183"/>
        <v>0</v>
      </c>
      <c r="P242" s="29">
        <f t="shared" si="183"/>
        <v>0</v>
      </c>
      <c r="Q242" s="29">
        <f t="shared" si="183"/>
        <v>0</v>
      </c>
      <c r="R242" s="29">
        <f t="shared" si="183"/>
        <v>0</v>
      </c>
      <c r="S242" s="29">
        <f t="shared" si="183"/>
        <v>0</v>
      </c>
      <c r="T242" s="29">
        <f t="shared" si="183"/>
        <v>0</v>
      </c>
      <c r="U242" s="29">
        <f t="shared" si="183"/>
        <v>0</v>
      </c>
      <c r="V242" s="29">
        <f t="shared" si="183"/>
        <v>0</v>
      </c>
      <c r="W242" s="29">
        <f t="shared" si="183"/>
        <v>0</v>
      </c>
      <c r="X242" s="29">
        <f t="shared" si="183"/>
        <v>0</v>
      </c>
      <c r="Y242" s="29">
        <f t="shared" si="183"/>
        <v>0</v>
      </c>
      <c r="Z242" s="29">
        <f t="shared" si="183"/>
        <v>0</v>
      </c>
      <c r="AA242" s="29">
        <f t="shared" si="183"/>
        <v>0</v>
      </c>
      <c r="AB242" s="29">
        <f t="shared" si="183"/>
        <v>0</v>
      </c>
      <c r="AC242" s="29">
        <f t="shared" si="183"/>
        <v>0</v>
      </c>
      <c r="AD242" s="29">
        <f t="shared" si="183"/>
        <v>0</v>
      </c>
      <c r="AE242" s="29">
        <f t="shared" si="183"/>
        <v>0</v>
      </c>
      <c r="AF242" s="29">
        <f t="shared" si="183"/>
        <v>0</v>
      </c>
      <c r="AG242" s="29">
        <f t="shared" si="183"/>
        <v>0</v>
      </c>
      <c r="AH242" s="29">
        <f t="shared" si="183"/>
        <v>0</v>
      </c>
      <c r="AI242" s="29">
        <f t="shared" si="183"/>
        <v>0</v>
      </c>
      <c r="AJ242" s="29">
        <f t="shared" si="183"/>
        <v>0</v>
      </c>
      <c r="AK242" s="29">
        <f t="shared" si="183"/>
        <v>0</v>
      </c>
      <c r="AL242" s="29">
        <f t="shared" si="183"/>
        <v>0</v>
      </c>
      <c r="AM242" s="11"/>
    </row>
    <row r="243" spans="1:39" s="2" customFormat="1" ht="17.25" thickBot="1" x14ac:dyDescent="0.35">
      <c r="A243" s="10"/>
      <c r="B243" s="10"/>
      <c r="C243" s="10"/>
      <c r="D243" s="10"/>
      <c r="E243" s="4"/>
      <c r="F243" s="6"/>
      <c r="G243" s="4"/>
      <c r="H243" s="9">
        <f>H242*1.1</f>
        <v>0</v>
      </c>
      <c r="I243" s="5"/>
      <c r="J243" s="9">
        <f>J242*1.1</f>
        <v>0</v>
      </c>
      <c r="K243" s="5"/>
      <c r="L243" s="9">
        <f>L242*1.1</f>
        <v>0</v>
      </c>
      <c r="M243" s="5"/>
      <c r="N243" s="9">
        <f>N242*1.1</f>
        <v>0</v>
      </c>
      <c r="O243" s="5"/>
      <c r="P243" s="9">
        <f>P242*1.1</f>
        <v>0</v>
      </c>
      <c r="Q243" s="5"/>
      <c r="R243" s="8">
        <f>R242*1.1</f>
        <v>0</v>
      </c>
      <c r="S243" s="586" t="s">
        <v>50</v>
      </c>
      <c r="T243" s="587"/>
      <c r="U243" s="587"/>
      <c r="V243" s="587"/>
      <c r="W243" s="587"/>
      <c r="X243" s="587"/>
      <c r="Y243" s="587"/>
      <c r="Z243" s="587"/>
      <c r="AA243" s="587"/>
      <c r="AB243" s="587"/>
      <c r="AC243" s="587"/>
      <c r="AD243" s="587"/>
      <c r="AE243" s="181"/>
      <c r="AF243" s="7" t="e">
        <f>AF242/(R242+F242)</f>
        <v>#DIV/0!</v>
      </c>
      <c r="AG243" s="4"/>
      <c r="AH243" s="6"/>
      <c r="AI243" s="4"/>
      <c r="AJ243" s="5"/>
      <c r="AK243" s="4"/>
      <c r="AL243" s="3"/>
    </row>
    <row r="244" spans="1:39" s="2" customFormat="1" x14ac:dyDescent="0.3"/>
    <row r="245" spans="1:39" s="2" customFormat="1" ht="17.25" thickBot="1" x14ac:dyDescent="0.35">
      <c r="A245" s="98" t="s">
        <v>81</v>
      </c>
      <c r="B245" s="97"/>
      <c r="C245" s="97"/>
      <c r="D245" s="96"/>
      <c r="E245" s="95"/>
      <c r="F245" s="95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3"/>
      <c r="AH245" s="93"/>
      <c r="AI245" s="93"/>
      <c r="AJ245" s="93"/>
      <c r="AK245" s="93"/>
    </row>
    <row r="246" spans="1:39" s="2" customFormat="1" ht="17.25" thickBot="1" x14ac:dyDescent="0.35">
      <c r="A246" s="10"/>
      <c r="B246" s="10"/>
      <c r="C246" s="10"/>
      <c r="D246" s="10"/>
      <c r="E246" s="92"/>
      <c r="F246" s="89"/>
      <c r="G246" s="619" t="s">
        <v>10</v>
      </c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1"/>
      <c r="S246" s="660" t="s">
        <v>49</v>
      </c>
      <c r="T246" s="622"/>
      <c r="U246" s="622"/>
      <c r="V246" s="622"/>
      <c r="W246" s="622"/>
      <c r="X246" s="622"/>
      <c r="Y246" s="622"/>
      <c r="Z246" s="622"/>
      <c r="AA246" s="622"/>
      <c r="AB246" s="622"/>
      <c r="AC246" s="622"/>
      <c r="AD246" s="622"/>
      <c r="AE246" s="622"/>
      <c r="AF246" s="661"/>
      <c r="AG246" s="92"/>
      <c r="AH246" s="89"/>
      <c r="AI246" s="92"/>
      <c r="AJ246" s="91"/>
      <c r="AK246" s="90"/>
      <c r="AL246" s="89"/>
      <c r="AM246" s="88" t="s">
        <v>112</v>
      </c>
    </row>
    <row r="247" spans="1:39" s="2" customFormat="1" ht="16.5" customHeight="1" x14ac:dyDescent="0.3">
      <c r="A247" s="652" t="s">
        <v>111</v>
      </c>
      <c r="B247" s="636" t="s">
        <v>110</v>
      </c>
      <c r="C247" s="565" t="s">
        <v>109</v>
      </c>
      <c r="D247" s="647" t="s">
        <v>108</v>
      </c>
      <c r="E247" s="569" t="s">
        <v>15</v>
      </c>
      <c r="F247" s="571" t="s">
        <v>107</v>
      </c>
      <c r="G247" s="629" t="s">
        <v>106</v>
      </c>
      <c r="H247" s="633" t="s">
        <v>18</v>
      </c>
      <c r="I247" s="625" t="s">
        <v>0</v>
      </c>
      <c r="J247" s="633" t="s">
        <v>74</v>
      </c>
      <c r="K247" s="625" t="s">
        <v>1</v>
      </c>
      <c r="L247" s="633" t="s">
        <v>105</v>
      </c>
      <c r="M247" s="625" t="s">
        <v>2</v>
      </c>
      <c r="N247" s="633" t="s">
        <v>104</v>
      </c>
      <c r="O247" s="625" t="s">
        <v>3</v>
      </c>
      <c r="P247" s="633" t="s">
        <v>103</v>
      </c>
      <c r="Q247" s="639" t="s">
        <v>22</v>
      </c>
      <c r="R247" s="607" t="s">
        <v>102</v>
      </c>
      <c r="S247" s="664" t="s">
        <v>24</v>
      </c>
      <c r="T247" s="611" t="s">
        <v>101</v>
      </c>
      <c r="U247" s="640" t="s">
        <v>4</v>
      </c>
      <c r="V247" s="611" t="s">
        <v>100</v>
      </c>
      <c r="W247" s="640" t="s">
        <v>5</v>
      </c>
      <c r="X247" s="611" t="s">
        <v>99</v>
      </c>
      <c r="Y247" s="640" t="s">
        <v>6</v>
      </c>
      <c r="Z247" s="611" t="s">
        <v>77</v>
      </c>
      <c r="AA247" s="640" t="s">
        <v>7</v>
      </c>
      <c r="AB247" s="611" t="s">
        <v>98</v>
      </c>
      <c r="AC247" s="642" t="s">
        <v>73</v>
      </c>
      <c r="AD247" s="639" t="s">
        <v>30</v>
      </c>
      <c r="AE247" s="639" t="s">
        <v>31</v>
      </c>
      <c r="AF247" s="607" t="s">
        <v>97</v>
      </c>
      <c r="AG247" s="615" t="s">
        <v>33</v>
      </c>
      <c r="AH247" s="627" t="s">
        <v>72</v>
      </c>
      <c r="AI247" s="629" t="s">
        <v>71</v>
      </c>
      <c r="AJ247" s="627" t="s">
        <v>34</v>
      </c>
      <c r="AK247" s="634" t="s">
        <v>35</v>
      </c>
      <c r="AL247" s="627" t="s">
        <v>96</v>
      </c>
      <c r="AM247" s="605" t="s">
        <v>95</v>
      </c>
    </row>
    <row r="248" spans="1:39" s="2" customFormat="1" ht="17.25" customHeight="1" thickBot="1" x14ac:dyDescent="0.35">
      <c r="A248" s="653"/>
      <c r="B248" s="637"/>
      <c r="C248" s="566"/>
      <c r="D248" s="648"/>
      <c r="E248" s="651"/>
      <c r="F248" s="657"/>
      <c r="G248" s="630"/>
      <c r="H248" s="583"/>
      <c r="I248" s="626"/>
      <c r="J248" s="583"/>
      <c r="K248" s="626"/>
      <c r="L248" s="583"/>
      <c r="M248" s="626"/>
      <c r="N248" s="583"/>
      <c r="O248" s="626"/>
      <c r="P248" s="583"/>
      <c r="Q248" s="602"/>
      <c r="R248" s="608"/>
      <c r="S248" s="665"/>
      <c r="T248" s="612"/>
      <c r="U248" s="641"/>
      <c r="V248" s="612"/>
      <c r="W248" s="641"/>
      <c r="X248" s="612"/>
      <c r="Y248" s="641"/>
      <c r="Z248" s="612"/>
      <c r="AA248" s="641"/>
      <c r="AB248" s="612"/>
      <c r="AC248" s="593"/>
      <c r="AD248" s="602"/>
      <c r="AE248" s="602"/>
      <c r="AF248" s="608"/>
      <c r="AG248" s="616"/>
      <c r="AH248" s="631"/>
      <c r="AI248" s="630"/>
      <c r="AJ248" s="631"/>
      <c r="AK248" s="638"/>
      <c r="AL248" s="631"/>
      <c r="AM248" s="606"/>
    </row>
    <row r="249" spans="1:39" s="2" customFormat="1" x14ac:dyDescent="0.3">
      <c r="A249" s="87" t="s">
        <v>76</v>
      </c>
      <c r="B249" s="61">
        <f>15500/10</f>
        <v>1550</v>
      </c>
      <c r="C249" s="77">
        <f>2700/1.1</f>
        <v>2454.5454545454545</v>
      </c>
      <c r="D249" s="86">
        <v>10</v>
      </c>
      <c r="E249" s="44">
        <v>0</v>
      </c>
      <c r="F249" s="85">
        <f t="shared" ref="F249:F271" si="184">B249*E249</f>
        <v>0</v>
      </c>
      <c r="G249" s="72">
        <v>0</v>
      </c>
      <c r="H249" s="84">
        <f t="shared" ref="H249:H271" si="185">B249*G249</f>
        <v>0</v>
      </c>
      <c r="I249" s="74">
        <v>0</v>
      </c>
      <c r="J249" s="84">
        <f t="shared" ref="J249:J271" si="186">B249*I249</f>
        <v>0</v>
      </c>
      <c r="K249" s="51">
        <v>0</v>
      </c>
      <c r="L249" s="37">
        <f t="shared" ref="L249:L271" si="187">B249*K249</f>
        <v>0</v>
      </c>
      <c r="M249" s="74">
        <v>0</v>
      </c>
      <c r="N249" s="84">
        <f t="shared" ref="N249:N271" si="188">B249*M249</f>
        <v>0</v>
      </c>
      <c r="O249" s="38">
        <v>0</v>
      </c>
      <c r="P249" s="71">
        <f t="shared" ref="P249:P271" si="189">B249*O249</f>
        <v>0</v>
      </c>
      <c r="Q249" s="57">
        <f t="shared" ref="Q249:Q271" si="190">G249+I249+K249+M249+O249</f>
        <v>0</v>
      </c>
      <c r="R249" s="83">
        <f t="shared" ref="R249:R271" si="191">Q249*B249</f>
        <v>0</v>
      </c>
      <c r="S249" s="38">
        <v>0</v>
      </c>
      <c r="T249" s="82">
        <f t="shared" ref="T249:T271" si="192">C249*S249</f>
        <v>0</v>
      </c>
      <c r="U249" s="38">
        <v>0</v>
      </c>
      <c r="V249" s="82">
        <f t="shared" ref="V249:V271" si="193">C249*U249</f>
        <v>0</v>
      </c>
      <c r="W249" s="38">
        <v>0</v>
      </c>
      <c r="X249" s="82">
        <f t="shared" ref="X249:X271" si="194">C249*W249</f>
        <v>0</v>
      </c>
      <c r="Y249" s="38">
        <v>0</v>
      </c>
      <c r="Z249" s="82">
        <f t="shared" ref="Z249:Z271" si="195">C249*Y249</f>
        <v>0</v>
      </c>
      <c r="AA249" s="74">
        <v>0</v>
      </c>
      <c r="AB249" s="68">
        <f t="shared" ref="AB249:AB271" si="196">C249*AA249</f>
        <v>0</v>
      </c>
      <c r="AC249" s="67">
        <f t="shared" ref="AC249:AC271" si="197">S249+U249+W249+Y249+AA249</f>
        <v>0</v>
      </c>
      <c r="AD249" s="66">
        <f t="shared" ref="AD249:AD271" si="198">AC249*C249</f>
        <v>0</v>
      </c>
      <c r="AE249" s="57">
        <v>0</v>
      </c>
      <c r="AF249" s="60">
        <f t="shared" ref="AF249:AF271" si="199">((C249-B249)*AC249)-AE249</f>
        <v>0</v>
      </c>
      <c r="AG249" s="52">
        <v>0</v>
      </c>
      <c r="AH249" s="63">
        <f t="shared" ref="AH249:AH271" si="200">B249*AG249</f>
        <v>0</v>
      </c>
      <c r="AI249" s="65">
        <f t="shared" ref="AI249:AI271" si="201">E249+Q249-AC249-AG249</f>
        <v>0</v>
      </c>
      <c r="AJ249" s="81">
        <f t="shared" ref="AJ249:AJ271" si="202">B249*AI249</f>
        <v>0</v>
      </c>
      <c r="AK249" s="32">
        <v>0</v>
      </c>
      <c r="AL249" s="63">
        <f t="shared" ref="AL249:AL258" si="203">AK249*B249</f>
        <v>0</v>
      </c>
      <c r="AM249" s="62"/>
    </row>
    <row r="250" spans="1:39" s="2" customFormat="1" x14ac:dyDescent="0.3">
      <c r="A250" s="56" t="s">
        <v>94</v>
      </c>
      <c r="B250" s="74">
        <f>15500/10</f>
        <v>1550</v>
      </c>
      <c r="C250" s="77">
        <f>2700/1.1</f>
        <v>2454.5454545454545</v>
      </c>
      <c r="D250" s="73">
        <v>10</v>
      </c>
      <c r="E250" s="44">
        <v>0</v>
      </c>
      <c r="F250" s="43">
        <f t="shared" si="184"/>
        <v>0</v>
      </c>
      <c r="G250" s="72">
        <v>0</v>
      </c>
      <c r="H250" s="69">
        <f t="shared" si="185"/>
        <v>0</v>
      </c>
      <c r="I250" s="74">
        <v>0</v>
      </c>
      <c r="J250" s="37">
        <f t="shared" si="186"/>
        <v>0</v>
      </c>
      <c r="K250" s="51">
        <v>0</v>
      </c>
      <c r="L250" s="37">
        <f t="shared" si="187"/>
        <v>0</v>
      </c>
      <c r="M250" s="74">
        <v>0</v>
      </c>
      <c r="N250" s="37">
        <f t="shared" si="188"/>
        <v>0</v>
      </c>
      <c r="O250" s="38">
        <v>0</v>
      </c>
      <c r="P250" s="71">
        <f t="shared" si="189"/>
        <v>0</v>
      </c>
      <c r="Q250" s="57">
        <f t="shared" si="190"/>
        <v>0</v>
      </c>
      <c r="R250" s="70">
        <f t="shared" si="191"/>
        <v>0</v>
      </c>
      <c r="S250" s="38">
        <v>0</v>
      </c>
      <c r="T250" s="69">
        <f t="shared" si="192"/>
        <v>0</v>
      </c>
      <c r="U250" s="38">
        <v>0</v>
      </c>
      <c r="V250" s="69">
        <f t="shared" si="193"/>
        <v>0</v>
      </c>
      <c r="W250" s="38">
        <v>0</v>
      </c>
      <c r="X250" s="69">
        <f t="shared" si="194"/>
        <v>0</v>
      </c>
      <c r="Y250" s="38">
        <v>0</v>
      </c>
      <c r="Z250" s="69">
        <f t="shared" si="195"/>
        <v>0</v>
      </c>
      <c r="AA250" s="74">
        <v>0</v>
      </c>
      <c r="AB250" s="68">
        <f t="shared" si="196"/>
        <v>0</v>
      </c>
      <c r="AC250" s="67">
        <f t="shared" si="197"/>
        <v>0</v>
      </c>
      <c r="AD250" s="66">
        <f t="shared" si="198"/>
        <v>0</v>
      </c>
      <c r="AE250" s="57">
        <v>0</v>
      </c>
      <c r="AF250" s="60">
        <f t="shared" si="199"/>
        <v>0</v>
      </c>
      <c r="AG250" s="52">
        <v>0</v>
      </c>
      <c r="AH250" s="63">
        <f t="shared" si="200"/>
        <v>0</v>
      </c>
      <c r="AI250" s="65">
        <f t="shared" si="201"/>
        <v>0</v>
      </c>
      <c r="AJ250" s="64">
        <f t="shared" si="202"/>
        <v>0</v>
      </c>
      <c r="AK250" s="32">
        <v>0</v>
      </c>
      <c r="AL250" s="63">
        <f t="shared" si="203"/>
        <v>0</v>
      </c>
      <c r="AM250" s="62"/>
    </row>
    <row r="251" spans="1:39" s="2" customFormat="1" x14ac:dyDescent="0.3">
      <c r="A251" s="56" t="s">
        <v>93</v>
      </c>
      <c r="B251" s="74">
        <f>18000/10</f>
        <v>1800</v>
      </c>
      <c r="C251" s="77">
        <f>2800/1.1</f>
        <v>2545.454545454545</v>
      </c>
      <c r="D251" s="73">
        <v>10</v>
      </c>
      <c r="E251" s="44">
        <v>4</v>
      </c>
      <c r="F251" s="43">
        <f t="shared" si="184"/>
        <v>7200</v>
      </c>
      <c r="G251" s="72">
        <v>0</v>
      </c>
      <c r="H251" s="69">
        <f t="shared" si="185"/>
        <v>0</v>
      </c>
      <c r="I251" s="74">
        <v>0</v>
      </c>
      <c r="J251" s="37">
        <f t="shared" si="186"/>
        <v>0</v>
      </c>
      <c r="K251" s="51">
        <v>0</v>
      </c>
      <c r="L251" s="37">
        <f t="shared" si="187"/>
        <v>0</v>
      </c>
      <c r="M251" s="74">
        <v>0</v>
      </c>
      <c r="N251" s="37">
        <f t="shared" si="188"/>
        <v>0</v>
      </c>
      <c r="O251" s="38">
        <v>0</v>
      </c>
      <c r="P251" s="71">
        <f t="shared" si="189"/>
        <v>0</v>
      </c>
      <c r="Q251" s="57">
        <f t="shared" si="190"/>
        <v>0</v>
      </c>
      <c r="R251" s="70">
        <f t="shared" si="191"/>
        <v>0</v>
      </c>
      <c r="S251" s="38">
        <v>0</v>
      </c>
      <c r="T251" s="69">
        <f t="shared" si="192"/>
        <v>0</v>
      </c>
      <c r="U251" s="38">
        <v>1</v>
      </c>
      <c r="V251" s="69">
        <f t="shared" si="193"/>
        <v>2545.454545454545</v>
      </c>
      <c r="W251" s="38">
        <v>1</v>
      </c>
      <c r="X251" s="69">
        <f t="shared" si="194"/>
        <v>2545.454545454545</v>
      </c>
      <c r="Y251" s="38">
        <v>2</v>
      </c>
      <c r="Z251" s="69">
        <f t="shared" si="195"/>
        <v>5090.9090909090901</v>
      </c>
      <c r="AA251" s="74">
        <v>0</v>
      </c>
      <c r="AB251" s="68">
        <f t="shared" si="196"/>
        <v>0</v>
      </c>
      <c r="AC251" s="67">
        <f t="shared" si="197"/>
        <v>4</v>
      </c>
      <c r="AD251" s="66">
        <f t="shared" si="198"/>
        <v>10181.81818181818</v>
      </c>
      <c r="AE251" s="57">
        <v>0</v>
      </c>
      <c r="AF251" s="60">
        <f t="shared" si="199"/>
        <v>2981.8181818181802</v>
      </c>
      <c r="AG251" s="52">
        <v>0</v>
      </c>
      <c r="AH251" s="63">
        <f t="shared" si="200"/>
        <v>0</v>
      </c>
      <c r="AI251" s="80">
        <f t="shared" si="201"/>
        <v>0</v>
      </c>
      <c r="AJ251" s="64">
        <f t="shared" si="202"/>
        <v>0</v>
      </c>
      <c r="AK251" s="32">
        <v>0</v>
      </c>
      <c r="AL251" s="63">
        <f t="shared" si="203"/>
        <v>0</v>
      </c>
      <c r="AM251" s="62"/>
    </row>
    <row r="252" spans="1:39" s="2" customFormat="1" x14ac:dyDescent="0.3">
      <c r="A252" s="79" t="s">
        <v>92</v>
      </c>
      <c r="B252" s="47">
        <f>15500/10</f>
        <v>1550</v>
      </c>
      <c r="C252" s="77">
        <f>2700/1.1</f>
        <v>2454.5454545454545</v>
      </c>
      <c r="D252" s="54">
        <v>10</v>
      </c>
      <c r="E252" s="44">
        <v>0</v>
      </c>
      <c r="F252" s="43">
        <f t="shared" si="184"/>
        <v>0</v>
      </c>
      <c r="G252" s="72">
        <v>0</v>
      </c>
      <c r="H252" s="69">
        <f t="shared" si="185"/>
        <v>0</v>
      </c>
      <c r="I252" s="74">
        <v>0</v>
      </c>
      <c r="J252" s="37">
        <f t="shared" si="186"/>
        <v>0</v>
      </c>
      <c r="K252" s="51">
        <v>0</v>
      </c>
      <c r="L252" s="37">
        <f t="shared" si="187"/>
        <v>0</v>
      </c>
      <c r="M252" s="74">
        <v>0</v>
      </c>
      <c r="N252" s="37">
        <f t="shared" si="188"/>
        <v>0</v>
      </c>
      <c r="O252" s="38">
        <v>0</v>
      </c>
      <c r="P252" s="71">
        <f t="shared" si="189"/>
        <v>0</v>
      </c>
      <c r="Q252" s="57">
        <f t="shared" si="190"/>
        <v>0</v>
      </c>
      <c r="R252" s="70">
        <f t="shared" si="191"/>
        <v>0</v>
      </c>
      <c r="S252" s="38">
        <v>0</v>
      </c>
      <c r="T252" s="69">
        <f t="shared" si="192"/>
        <v>0</v>
      </c>
      <c r="U252" s="38">
        <v>0</v>
      </c>
      <c r="V252" s="69">
        <f t="shared" si="193"/>
        <v>0</v>
      </c>
      <c r="W252" s="38">
        <v>0</v>
      </c>
      <c r="X252" s="69">
        <f t="shared" si="194"/>
        <v>0</v>
      </c>
      <c r="Y252" s="38">
        <v>0</v>
      </c>
      <c r="Z252" s="69">
        <f t="shared" si="195"/>
        <v>0</v>
      </c>
      <c r="AA252" s="74">
        <v>0</v>
      </c>
      <c r="AB252" s="68">
        <f t="shared" si="196"/>
        <v>0</v>
      </c>
      <c r="AC252" s="67">
        <f t="shared" si="197"/>
        <v>0</v>
      </c>
      <c r="AD252" s="66">
        <f t="shared" si="198"/>
        <v>0</v>
      </c>
      <c r="AE252" s="57">
        <v>0</v>
      </c>
      <c r="AF252" s="60">
        <f t="shared" si="199"/>
        <v>0</v>
      </c>
      <c r="AG252" s="52">
        <v>0</v>
      </c>
      <c r="AH252" s="63">
        <f t="shared" si="200"/>
        <v>0</v>
      </c>
      <c r="AI252" s="65">
        <f t="shared" si="201"/>
        <v>0</v>
      </c>
      <c r="AJ252" s="64">
        <f t="shared" si="202"/>
        <v>0</v>
      </c>
      <c r="AK252" s="32">
        <v>0</v>
      </c>
      <c r="AL252" s="63">
        <f t="shared" si="203"/>
        <v>0</v>
      </c>
      <c r="AM252" s="62"/>
    </row>
    <row r="253" spans="1:39" s="2" customFormat="1" x14ac:dyDescent="0.3">
      <c r="A253" s="79" t="s">
        <v>91</v>
      </c>
      <c r="B253" s="47">
        <f>15500/10</f>
        <v>1550</v>
      </c>
      <c r="C253" s="77">
        <f>2700/1.1</f>
        <v>2454.5454545454545</v>
      </c>
      <c r="D253" s="54">
        <v>10</v>
      </c>
      <c r="E253" s="44">
        <v>0</v>
      </c>
      <c r="F253" s="43">
        <f t="shared" si="184"/>
        <v>0</v>
      </c>
      <c r="G253" s="72">
        <v>0</v>
      </c>
      <c r="H253" s="69">
        <f t="shared" si="185"/>
        <v>0</v>
      </c>
      <c r="I253" s="74">
        <v>0</v>
      </c>
      <c r="J253" s="37">
        <f t="shared" si="186"/>
        <v>0</v>
      </c>
      <c r="K253" s="51">
        <v>0</v>
      </c>
      <c r="L253" s="37">
        <f t="shared" si="187"/>
        <v>0</v>
      </c>
      <c r="M253" s="74">
        <v>0</v>
      </c>
      <c r="N253" s="37">
        <f t="shared" si="188"/>
        <v>0</v>
      </c>
      <c r="O253" s="38">
        <v>0</v>
      </c>
      <c r="P253" s="71">
        <f t="shared" si="189"/>
        <v>0</v>
      </c>
      <c r="Q253" s="57">
        <f t="shared" si="190"/>
        <v>0</v>
      </c>
      <c r="R253" s="70">
        <f t="shared" si="191"/>
        <v>0</v>
      </c>
      <c r="S253" s="38">
        <v>0</v>
      </c>
      <c r="T253" s="69">
        <f t="shared" si="192"/>
        <v>0</v>
      </c>
      <c r="U253" s="38">
        <v>0</v>
      </c>
      <c r="V253" s="69">
        <f t="shared" si="193"/>
        <v>0</v>
      </c>
      <c r="W253" s="38">
        <v>0</v>
      </c>
      <c r="X253" s="69">
        <f t="shared" si="194"/>
        <v>0</v>
      </c>
      <c r="Y253" s="38">
        <v>0</v>
      </c>
      <c r="Z253" s="69">
        <f t="shared" si="195"/>
        <v>0</v>
      </c>
      <c r="AA253" s="74">
        <v>0</v>
      </c>
      <c r="AB253" s="68">
        <f t="shared" si="196"/>
        <v>0</v>
      </c>
      <c r="AC253" s="67">
        <f t="shared" si="197"/>
        <v>0</v>
      </c>
      <c r="AD253" s="66">
        <f t="shared" si="198"/>
        <v>0</v>
      </c>
      <c r="AE253" s="57">
        <v>0</v>
      </c>
      <c r="AF253" s="60">
        <f t="shared" si="199"/>
        <v>0</v>
      </c>
      <c r="AG253" s="52">
        <v>0</v>
      </c>
      <c r="AH253" s="63">
        <f t="shared" si="200"/>
        <v>0</v>
      </c>
      <c r="AI253" s="65">
        <f t="shared" si="201"/>
        <v>0</v>
      </c>
      <c r="AJ253" s="64">
        <f t="shared" si="202"/>
        <v>0</v>
      </c>
      <c r="AK253" s="32">
        <v>0</v>
      </c>
      <c r="AL253" s="63">
        <f t="shared" si="203"/>
        <v>0</v>
      </c>
      <c r="AM253" s="62"/>
    </row>
    <row r="254" spans="1:39" s="2" customFormat="1" x14ac:dyDescent="0.3">
      <c r="A254" s="79" t="s">
        <v>90</v>
      </c>
      <c r="B254" s="47">
        <f>15500/10</f>
        <v>1550</v>
      </c>
      <c r="C254" s="77">
        <f>2700/1.1</f>
        <v>2454.5454545454545</v>
      </c>
      <c r="D254" s="54">
        <v>10</v>
      </c>
      <c r="E254" s="44">
        <v>0</v>
      </c>
      <c r="F254" s="43">
        <f t="shared" si="184"/>
        <v>0</v>
      </c>
      <c r="G254" s="72">
        <v>0</v>
      </c>
      <c r="H254" s="69">
        <f t="shared" si="185"/>
        <v>0</v>
      </c>
      <c r="I254" s="74">
        <v>0</v>
      </c>
      <c r="J254" s="37">
        <f t="shared" si="186"/>
        <v>0</v>
      </c>
      <c r="K254" s="51">
        <v>0</v>
      </c>
      <c r="L254" s="37">
        <f t="shared" si="187"/>
        <v>0</v>
      </c>
      <c r="M254" s="74">
        <v>0</v>
      </c>
      <c r="N254" s="37">
        <f t="shared" si="188"/>
        <v>0</v>
      </c>
      <c r="O254" s="38">
        <v>0</v>
      </c>
      <c r="P254" s="71">
        <f t="shared" si="189"/>
        <v>0</v>
      </c>
      <c r="Q254" s="57">
        <f t="shared" si="190"/>
        <v>0</v>
      </c>
      <c r="R254" s="70">
        <f t="shared" si="191"/>
        <v>0</v>
      </c>
      <c r="S254" s="38">
        <v>0</v>
      </c>
      <c r="T254" s="69">
        <f t="shared" si="192"/>
        <v>0</v>
      </c>
      <c r="U254" s="38">
        <v>0</v>
      </c>
      <c r="V254" s="69">
        <f t="shared" si="193"/>
        <v>0</v>
      </c>
      <c r="W254" s="38">
        <v>0</v>
      </c>
      <c r="X254" s="69">
        <f t="shared" si="194"/>
        <v>0</v>
      </c>
      <c r="Y254" s="38">
        <v>0</v>
      </c>
      <c r="Z254" s="69">
        <f t="shared" si="195"/>
        <v>0</v>
      </c>
      <c r="AA254" s="74">
        <v>0</v>
      </c>
      <c r="AB254" s="68">
        <f t="shared" si="196"/>
        <v>0</v>
      </c>
      <c r="AC254" s="67">
        <f t="shared" si="197"/>
        <v>0</v>
      </c>
      <c r="AD254" s="66">
        <f t="shared" si="198"/>
        <v>0</v>
      </c>
      <c r="AE254" s="57">
        <v>0</v>
      </c>
      <c r="AF254" s="60">
        <f t="shared" si="199"/>
        <v>0</v>
      </c>
      <c r="AG254" s="52">
        <v>0</v>
      </c>
      <c r="AH254" s="63">
        <f t="shared" si="200"/>
        <v>0</v>
      </c>
      <c r="AI254" s="65">
        <f t="shared" si="201"/>
        <v>0</v>
      </c>
      <c r="AJ254" s="64">
        <f t="shared" si="202"/>
        <v>0</v>
      </c>
      <c r="AK254" s="32">
        <v>0</v>
      </c>
      <c r="AL254" s="63">
        <f t="shared" si="203"/>
        <v>0</v>
      </c>
      <c r="AM254" s="62"/>
    </row>
    <row r="255" spans="1:39" s="2" customFormat="1" x14ac:dyDescent="0.3">
      <c r="A255" s="79" t="s">
        <v>89</v>
      </c>
      <c r="B255" s="47">
        <f>18000/10</f>
        <v>1800</v>
      </c>
      <c r="C255" s="77">
        <f>2800/1.1</f>
        <v>2545.454545454545</v>
      </c>
      <c r="D255" s="54">
        <v>10</v>
      </c>
      <c r="E255" s="44">
        <v>0</v>
      </c>
      <c r="F255" s="76">
        <f t="shared" si="184"/>
        <v>0</v>
      </c>
      <c r="G255" s="72">
        <v>0</v>
      </c>
      <c r="H255" s="69">
        <f t="shared" si="185"/>
        <v>0</v>
      </c>
      <c r="I255" s="74">
        <v>0</v>
      </c>
      <c r="J255" s="37">
        <f t="shared" si="186"/>
        <v>0</v>
      </c>
      <c r="K255" s="51">
        <v>0</v>
      </c>
      <c r="L255" s="37">
        <f t="shared" si="187"/>
        <v>0</v>
      </c>
      <c r="M255" s="74">
        <v>0</v>
      </c>
      <c r="N255" s="37">
        <f t="shared" si="188"/>
        <v>0</v>
      </c>
      <c r="O255" s="38">
        <v>0</v>
      </c>
      <c r="P255" s="71">
        <f t="shared" si="189"/>
        <v>0</v>
      </c>
      <c r="Q255" s="57">
        <f t="shared" si="190"/>
        <v>0</v>
      </c>
      <c r="R255" s="70">
        <f t="shared" si="191"/>
        <v>0</v>
      </c>
      <c r="S255" s="38">
        <v>0</v>
      </c>
      <c r="T255" s="69">
        <f t="shared" si="192"/>
        <v>0</v>
      </c>
      <c r="U255" s="38">
        <v>0</v>
      </c>
      <c r="V255" s="69">
        <f t="shared" si="193"/>
        <v>0</v>
      </c>
      <c r="W255" s="38">
        <v>0</v>
      </c>
      <c r="X255" s="69">
        <f t="shared" si="194"/>
        <v>0</v>
      </c>
      <c r="Y255" s="38">
        <v>0</v>
      </c>
      <c r="Z255" s="69">
        <f t="shared" si="195"/>
        <v>0</v>
      </c>
      <c r="AA255" s="74">
        <v>0</v>
      </c>
      <c r="AB255" s="68">
        <f t="shared" si="196"/>
        <v>0</v>
      </c>
      <c r="AC255" s="67">
        <f t="shared" si="197"/>
        <v>0</v>
      </c>
      <c r="AD255" s="66">
        <f t="shared" si="198"/>
        <v>0</v>
      </c>
      <c r="AE255" s="57">
        <v>0</v>
      </c>
      <c r="AF255" s="60">
        <f t="shared" si="199"/>
        <v>0</v>
      </c>
      <c r="AG255" s="52">
        <v>0</v>
      </c>
      <c r="AH255" s="63">
        <f t="shared" si="200"/>
        <v>0</v>
      </c>
      <c r="AI255" s="65">
        <f t="shared" si="201"/>
        <v>0</v>
      </c>
      <c r="AJ255" s="64">
        <f t="shared" si="202"/>
        <v>0</v>
      </c>
      <c r="AK255" s="32">
        <v>0</v>
      </c>
      <c r="AL255" s="63">
        <f t="shared" si="203"/>
        <v>0</v>
      </c>
      <c r="AM255" s="75"/>
    </row>
    <row r="256" spans="1:39" s="2" customFormat="1" x14ac:dyDescent="0.3">
      <c r="A256" s="78" t="s">
        <v>88</v>
      </c>
      <c r="B256" s="47">
        <f>17000/10</f>
        <v>1700</v>
      </c>
      <c r="C256" s="77">
        <f>2700/1.1</f>
        <v>2454.5454545454545</v>
      </c>
      <c r="D256" s="54">
        <v>10</v>
      </c>
      <c r="E256" s="44">
        <v>0</v>
      </c>
      <c r="F256" s="76">
        <f t="shared" si="184"/>
        <v>0</v>
      </c>
      <c r="G256" s="72">
        <v>0</v>
      </c>
      <c r="H256" s="69">
        <f t="shared" si="185"/>
        <v>0</v>
      </c>
      <c r="I256" s="74">
        <v>0</v>
      </c>
      <c r="J256" s="37">
        <f t="shared" si="186"/>
        <v>0</v>
      </c>
      <c r="K256" s="51">
        <v>0</v>
      </c>
      <c r="L256" s="37">
        <f t="shared" si="187"/>
        <v>0</v>
      </c>
      <c r="M256" s="74">
        <v>0</v>
      </c>
      <c r="N256" s="37">
        <f t="shared" si="188"/>
        <v>0</v>
      </c>
      <c r="O256" s="38">
        <v>0</v>
      </c>
      <c r="P256" s="71">
        <f t="shared" si="189"/>
        <v>0</v>
      </c>
      <c r="Q256" s="57">
        <f t="shared" si="190"/>
        <v>0</v>
      </c>
      <c r="R256" s="70">
        <f t="shared" si="191"/>
        <v>0</v>
      </c>
      <c r="S256" s="38">
        <v>0</v>
      </c>
      <c r="T256" s="69">
        <f t="shared" si="192"/>
        <v>0</v>
      </c>
      <c r="U256" s="38">
        <v>0</v>
      </c>
      <c r="V256" s="69">
        <f t="shared" si="193"/>
        <v>0</v>
      </c>
      <c r="W256" s="38">
        <v>0</v>
      </c>
      <c r="X256" s="69">
        <f t="shared" si="194"/>
        <v>0</v>
      </c>
      <c r="Y256" s="38">
        <v>0</v>
      </c>
      <c r="Z256" s="69">
        <f t="shared" si="195"/>
        <v>0</v>
      </c>
      <c r="AA256" s="74">
        <v>0</v>
      </c>
      <c r="AB256" s="68">
        <f t="shared" si="196"/>
        <v>0</v>
      </c>
      <c r="AC256" s="67">
        <f t="shared" si="197"/>
        <v>0</v>
      </c>
      <c r="AD256" s="66">
        <f t="shared" si="198"/>
        <v>0</v>
      </c>
      <c r="AE256" s="57">
        <v>0</v>
      </c>
      <c r="AF256" s="60">
        <f t="shared" si="199"/>
        <v>0</v>
      </c>
      <c r="AG256" s="52">
        <v>0</v>
      </c>
      <c r="AH256" s="63">
        <f t="shared" si="200"/>
        <v>0</v>
      </c>
      <c r="AI256" s="65">
        <f t="shared" si="201"/>
        <v>0</v>
      </c>
      <c r="AJ256" s="64">
        <f t="shared" si="202"/>
        <v>0</v>
      </c>
      <c r="AK256" s="32">
        <v>0</v>
      </c>
      <c r="AL256" s="63">
        <f t="shared" si="203"/>
        <v>0</v>
      </c>
      <c r="AM256" s="75"/>
    </row>
    <row r="257" spans="1:39" s="2" customFormat="1" x14ac:dyDescent="0.3">
      <c r="A257" s="56" t="s">
        <v>87</v>
      </c>
      <c r="B257" s="74">
        <f>13800/12</f>
        <v>1150</v>
      </c>
      <c r="C257" s="38">
        <f>1800/1.1</f>
        <v>1636.3636363636363</v>
      </c>
      <c r="D257" s="73">
        <v>12</v>
      </c>
      <c r="E257" s="44">
        <v>0</v>
      </c>
      <c r="F257" s="43">
        <f t="shared" si="184"/>
        <v>0</v>
      </c>
      <c r="G257" s="72">
        <v>0</v>
      </c>
      <c r="H257" s="69">
        <f t="shared" si="185"/>
        <v>0</v>
      </c>
      <c r="I257" s="74">
        <v>0</v>
      </c>
      <c r="J257" s="37">
        <f t="shared" si="186"/>
        <v>0</v>
      </c>
      <c r="K257" s="51">
        <v>0</v>
      </c>
      <c r="L257" s="37">
        <f t="shared" si="187"/>
        <v>0</v>
      </c>
      <c r="M257" s="74">
        <v>0</v>
      </c>
      <c r="N257" s="37">
        <f t="shared" si="188"/>
        <v>0</v>
      </c>
      <c r="O257" s="38">
        <v>0</v>
      </c>
      <c r="P257" s="71">
        <f t="shared" si="189"/>
        <v>0</v>
      </c>
      <c r="Q257" s="57">
        <f t="shared" si="190"/>
        <v>0</v>
      </c>
      <c r="R257" s="70">
        <f t="shared" si="191"/>
        <v>0</v>
      </c>
      <c r="S257" s="38">
        <v>0</v>
      </c>
      <c r="T257" s="37">
        <f t="shared" si="192"/>
        <v>0</v>
      </c>
      <c r="U257" s="38">
        <v>0</v>
      </c>
      <c r="V257" s="69">
        <f t="shared" si="193"/>
        <v>0</v>
      </c>
      <c r="W257" s="38">
        <v>0</v>
      </c>
      <c r="X257" s="69">
        <f t="shared" si="194"/>
        <v>0</v>
      </c>
      <c r="Y257" s="38">
        <v>0</v>
      </c>
      <c r="Z257" s="69">
        <f t="shared" si="195"/>
        <v>0</v>
      </c>
      <c r="AA257" s="74">
        <v>0</v>
      </c>
      <c r="AB257" s="68">
        <f t="shared" si="196"/>
        <v>0</v>
      </c>
      <c r="AC257" s="67">
        <f t="shared" si="197"/>
        <v>0</v>
      </c>
      <c r="AD257" s="66">
        <f t="shared" si="198"/>
        <v>0</v>
      </c>
      <c r="AE257" s="57">
        <v>0</v>
      </c>
      <c r="AF257" s="60">
        <f t="shared" si="199"/>
        <v>0</v>
      </c>
      <c r="AG257" s="52">
        <v>0</v>
      </c>
      <c r="AH257" s="63">
        <f t="shared" si="200"/>
        <v>0</v>
      </c>
      <c r="AI257" s="65">
        <f t="shared" si="201"/>
        <v>0</v>
      </c>
      <c r="AJ257" s="64">
        <f t="shared" si="202"/>
        <v>0</v>
      </c>
      <c r="AK257" s="32">
        <v>0</v>
      </c>
      <c r="AL257" s="63">
        <f t="shared" si="203"/>
        <v>0</v>
      </c>
      <c r="AM257" s="62"/>
    </row>
    <row r="258" spans="1:39" s="2" customFormat="1" x14ac:dyDescent="0.3">
      <c r="A258" s="56" t="s">
        <v>46</v>
      </c>
      <c r="B258" s="74">
        <f>13800/12</f>
        <v>1150</v>
      </c>
      <c r="C258" s="38">
        <v>1636</v>
      </c>
      <c r="D258" s="73">
        <v>12</v>
      </c>
      <c r="E258" s="44">
        <v>0</v>
      </c>
      <c r="F258" s="43">
        <f t="shared" si="184"/>
        <v>0</v>
      </c>
      <c r="G258" s="72">
        <v>0</v>
      </c>
      <c r="H258" s="69">
        <f t="shared" si="185"/>
        <v>0</v>
      </c>
      <c r="I258" s="74">
        <v>0</v>
      </c>
      <c r="J258" s="37">
        <f t="shared" si="186"/>
        <v>0</v>
      </c>
      <c r="K258" s="51">
        <v>0</v>
      </c>
      <c r="L258" s="37">
        <f t="shared" si="187"/>
        <v>0</v>
      </c>
      <c r="M258" s="74">
        <v>0</v>
      </c>
      <c r="N258" s="37">
        <f t="shared" si="188"/>
        <v>0</v>
      </c>
      <c r="O258" s="38">
        <v>0</v>
      </c>
      <c r="P258" s="71">
        <f t="shared" si="189"/>
        <v>0</v>
      </c>
      <c r="Q258" s="57">
        <f t="shared" si="190"/>
        <v>0</v>
      </c>
      <c r="R258" s="70">
        <f t="shared" si="191"/>
        <v>0</v>
      </c>
      <c r="S258" s="38">
        <v>0</v>
      </c>
      <c r="T258" s="69">
        <f t="shared" si="192"/>
        <v>0</v>
      </c>
      <c r="U258" s="38">
        <v>0</v>
      </c>
      <c r="V258" s="69">
        <f t="shared" si="193"/>
        <v>0</v>
      </c>
      <c r="W258" s="38">
        <v>0</v>
      </c>
      <c r="X258" s="69">
        <f t="shared" si="194"/>
        <v>0</v>
      </c>
      <c r="Y258" s="38">
        <v>0</v>
      </c>
      <c r="Z258" s="69">
        <f t="shared" si="195"/>
        <v>0</v>
      </c>
      <c r="AA258" s="74">
        <v>0</v>
      </c>
      <c r="AB258" s="68">
        <f t="shared" si="196"/>
        <v>0</v>
      </c>
      <c r="AC258" s="67">
        <f t="shared" si="197"/>
        <v>0</v>
      </c>
      <c r="AD258" s="66">
        <f t="shared" si="198"/>
        <v>0</v>
      </c>
      <c r="AE258" s="57">
        <v>0</v>
      </c>
      <c r="AF258" s="60">
        <f t="shared" si="199"/>
        <v>0</v>
      </c>
      <c r="AG258" s="52">
        <v>0</v>
      </c>
      <c r="AH258" s="63">
        <f t="shared" si="200"/>
        <v>0</v>
      </c>
      <c r="AI258" s="65">
        <f t="shared" si="201"/>
        <v>0</v>
      </c>
      <c r="AJ258" s="64">
        <f t="shared" si="202"/>
        <v>0</v>
      </c>
      <c r="AK258" s="32">
        <v>0</v>
      </c>
      <c r="AL258" s="63">
        <f t="shared" si="203"/>
        <v>0</v>
      </c>
      <c r="AM258" s="62"/>
    </row>
    <row r="259" spans="1:39" s="2" customFormat="1" x14ac:dyDescent="0.3">
      <c r="A259" s="56" t="s">
        <v>8</v>
      </c>
      <c r="B259" s="47">
        <f>28800/16</f>
        <v>1800</v>
      </c>
      <c r="C259" s="46">
        <f>2800/1.1</f>
        <v>2545.454545454545</v>
      </c>
      <c r="D259" s="54">
        <v>16</v>
      </c>
      <c r="E259" s="44">
        <v>0</v>
      </c>
      <c r="F259" s="43">
        <f t="shared" si="184"/>
        <v>0</v>
      </c>
      <c r="G259" s="42">
        <v>0</v>
      </c>
      <c r="H259" s="37">
        <f t="shared" si="185"/>
        <v>0</v>
      </c>
      <c r="I259" s="74">
        <v>0</v>
      </c>
      <c r="J259" s="37">
        <f t="shared" si="186"/>
        <v>0</v>
      </c>
      <c r="K259" s="51">
        <v>0</v>
      </c>
      <c r="L259" s="37">
        <f t="shared" si="187"/>
        <v>0</v>
      </c>
      <c r="M259" s="74">
        <v>0</v>
      </c>
      <c r="N259" s="37">
        <f t="shared" si="188"/>
        <v>0</v>
      </c>
      <c r="O259" s="38">
        <v>0</v>
      </c>
      <c r="P259" s="37">
        <f t="shared" si="189"/>
        <v>0</v>
      </c>
      <c r="Q259" s="36">
        <f t="shared" si="190"/>
        <v>0</v>
      </c>
      <c r="R259" s="39">
        <f t="shared" si="191"/>
        <v>0</v>
      </c>
      <c r="S259" s="38">
        <v>0</v>
      </c>
      <c r="T259" s="37">
        <f t="shared" si="192"/>
        <v>0</v>
      </c>
      <c r="U259" s="38">
        <v>0</v>
      </c>
      <c r="V259" s="37">
        <f t="shared" si="193"/>
        <v>0</v>
      </c>
      <c r="W259" s="38">
        <v>0</v>
      </c>
      <c r="X259" s="37">
        <f t="shared" si="194"/>
        <v>0</v>
      </c>
      <c r="Y259" s="38">
        <v>0</v>
      </c>
      <c r="Z259" s="37">
        <f t="shared" si="195"/>
        <v>0</v>
      </c>
      <c r="AA259" s="74">
        <v>0</v>
      </c>
      <c r="AB259" s="37">
        <f t="shared" si="196"/>
        <v>0</v>
      </c>
      <c r="AC259" s="36">
        <f t="shared" si="197"/>
        <v>0</v>
      </c>
      <c r="AD259" s="36">
        <f t="shared" si="198"/>
        <v>0</v>
      </c>
      <c r="AE259" s="57">
        <v>0</v>
      </c>
      <c r="AF259" s="60">
        <f t="shared" si="199"/>
        <v>0</v>
      </c>
      <c r="AG259" s="52">
        <v>0</v>
      </c>
      <c r="AH259" s="31">
        <f t="shared" si="200"/>
        <v>0</v>
      </c>
      <c r="AI259" s="32">
        <f t="shared" si="201"/>
        <v>0</v>
      </c>
      <c r="AJ259" s="33">
        <f t="shared" si="202"/>
        <v>0</v>
      </c>
      <c r="AK259" s="32">
        <v>0</v>
      </c>
      <c r="AL259" s="31">
        <v>0</v>
      </c>
      <c r="AM259" s="59"/>
    </row>
    <row r="260" spans="1:39" s="2" customFormat="1" x14ac:dyDescent="0.3">
      <c r="A260" s="58" t="s">
        <v>86</v>
      </c>
      <c r="B260" s="47">
        <f>30400/16</f>
        <v>1900</v>
      </c>
      <c r="C260" s="46">
        <f>2800/1.1</f>
        <v>2545.454545454545</v>
      </c>
      <c r="D260" s="54">
        <v>16</v>
      </c>
      <c r="E260" s="44">
        <v>0</v>
      </c>
      <c r="F260" s="43">
        <f t="shared" si="184"/>
        <v>0</v>
      </c>
      <c r="G260" s="42">
        <v>0</v>
      </c>
      <c r="H260" s="37">
        <f t="shared" si="185"/>
        <v>0</v>
      </c>
      <c r="I260" s="74">
        <v>0</v>
      </c>
      <c r="J260" s="37">
        <f t="shared" si="186"/>
        <v>0</v>
      </c>
      <c r="K260" s="51">
        <v>0</v>
      </c>
      <c r="L260" s="37">
        <f t="shared" si="187"/>
        <v>0</v>
      </c>
      <c r="M260" s="74">
        <v>0</v>
      </c>
      <c r="N260" s="37">
        <f t="shared" si="188"/>
        <v>0</v>
      </c>
      <c r="O260" s="38">
        <v>0</v>
      </c>
      <c r="P260" s="37">
        <f t="shared" si="189"/>
        <v>0</v>
      </c>
      <c r="Q260" s="36">
        <f t="shared" si="190"/>
        <v>0</v>
      </c>
      <c r="R260" s="39">
        <f t="shared" si="191"/>
        <v>0</v>
      </c>
      <c r="S260" s="38">
        <v>0</v>
      </c>
      <c r="T260" s="37">
        <f t="shared" si="192"/>
        <v>0</v>
      </c>
      <c r="U260" s="38">
        <v>0</v>
      </c>
      <c r="V260" s="37">
        <f t="shared" si="193"/>
        <v>0</v>
      </c>
      <c r="W260" s="38">
        <v>0</v>
      </c>
      <c r="X260" s="37">
        <f t="shared" si="194"/>
        <v>0</v>
      </c>
      <c r="Y260" s="38">
        <v>0</v>
      </c>
      <c r="Z260" s="37">
        <f t="shared" si="195"/>
        <v>0</v>
      </c>
      <c r="AA260" s="74">
        <v>0</v>
      </c>
      <c r="AB260" s="37">
        <f t="shared" si="196"/>
        <v>0</v>
      </c>
      <c r="AC260" s="36">
        <f t="shared" si="197"/>
        <v>0</v>
      </c>
      <c r="AD260" s="36">
        <f t="shared" si="198"/>
        <v>0</v>
      </c>
      <c r="AE260" s="57">
        <v>0</v>
      </c>
      <c r="AF260" s="35">
        <f t="shared" si="199"/>
        <v>0</v>
      </c>
      <c r="AG260" s="52">
        <v>0</v>
      </c>
      <c r="AH260" s="31">
        <f t="shared" si="200"/>
        <v>0</v>
      </c>
      <c r="AI260" s="32">
        <f t="shared" si="201"/>
        <v>0</v>
      </c>
      <c r="AJ260" s="33">
        <f t="shared" si="202"/>
        <v>0</v>
      </c>
      <c r="AK260" s="32">
        <v>0</v>
      </c>
      <c r="AL260" s="31">
        <v>0</v>
      </c>
      <c r="AM260" s="49"/>
    </row>
    <row r="261" spans="1:39" s="2" customFormat="1" x14ac:dyDescent="0.3">
      <c r="A261" s="56" t="s">
        <v>9</v>
      </c>
      <c r="B261" s="47">
        <f>3600/6</f>
        <v>600</v>
      </c>
      <c r="C261" s="46">
        <f>2000/1.1</f>
        <v>1818.181818181818</v>
      </c>
      <c r="D261" s="54">
        <v>6</v>
      </c>
      <c r="E261" s="44">
        <v>0</v>
      </c>
      <c r="F261" s="43">
        <f t="shared" si="184"/>
        <v>0</v>
      </c>
      <c r="G261" s="42">
        <v>0</v>
      </c>
      <c r="H261" s="37">
        <f t="shared" si="185"/>
        <v>0</v>
      </c>
      <c r="I261" s="74">
        <v>0</v>
      </c>
      <c r="J261" s="37">
        <f t="shared" si="186"/>
        <v>0</v>
      </c>
      <c r="K261" s="51">
        <v>0</v>
      </c>
      <c r="L261" s="37">
        <f t="shared" si="187"/>
        <v>0</v>
      </c>
      <c r="M261" s="74">
        <v>0</v>
      </c>
      <c r="N261" s="37">
        <f t="shared" si="188"/>
        <v>0</v>
      </c>
      <c r="O261" s="38">
        <v>0</v>
      </c>
      <c r="P261" s="37">
        <f t="shared" si="189"/>
        <v>0</v>
      </c>
      <c r="Q261" s="36">
        <f t="shared" si="190"/>
        <v>0</v>
      </c>
      <c r="R261" s="39">
        <f t="shared" si="191"/>
        <v>0</v>
      </c>
      <c r="S261" s="38">
        <v>0</v>
      </c>
      <c r="T261" s="37">
        <f t="shared" si="192"/>
        <v>0</v>
      </c>
      <c r="U261" s="38">
        <v>0</v>
      </c>
      <c r="V261" s="37">
        <f t="shared" si="193"/>
        <v>0</v>
      </c>
      <c r="W261" s="38">
        <v>0</v>
      </c>
      <c r="X261" s="37">
        <f t="shared" si="194"/>
        <v>0</v>
      </c>
      <c r="Y261" s="38">
        <v>0</v>
      </c>
      <c r="Z261" s="37">
        <f t="shared" si="195"/>
        <v>0</v>
      </c>
      <c r="AA261" s="74">
        <v>0</v>
      </c>
      <c r="AB261" s="37">
        <f t="shared" si="196"/>
        <v>0</v>
      </c>
      <c r="AC261" s="36">
        <f t="shared" si="197"/>
        <v>0</v>
      </c>
      <c r="AD261" s="36">
        <f t="shared" si="198"/>
        <v>0</v>
      </c>
      <c r="AE261" s="36">
        <v>0</v>
      </c>
      <c r="AF261" s="35">
        <f t="shared" si="199"/>
        <v>0</v>
      </c>
      <c r="AG261" s="52">
        <v>0</v>
      </c>
      <c r="AH261" s="31">
        <f t="shared" si="200"/>
        <v>0</v>
      </c>
      <c r="AI261" s="32">
        <f t="shared" si="201"/>
        <v>0</v>
      </c>
      <c r="AJ261" s="33">
        <f t="shared" si="202"/>
        <v>0</v>
      </c>
      <c r="AK261" s="32">
        <v>0</v>
      </c>
      <c r="AL261" s="31">
        <v>0</v>
      </c>
      <c r="AM261" s="30"/>
    </row>
    <row r="262" spans="1:39" s="2" customFormat="1" x14ac:dyDescent="0.3">
      <c r="A262" s="55" t="s">
        <v>47</v>
      </c>
      <c r="B262" s="47">
        <f>3600/6</f>
        <v>600</v>
      </c>
      <c r="C262" s="46">
        <f>2000/1.1</f>
        <v>1818.181818181818</v>
      </c>
      <c r="D262" s="54">
        <v>6</v>
      </c>
      <c r="E262" s="44">
        <v>0</v>
      </c>
      <c r="F262" s="43">
        <f t="shared" si="184"/>
        <v>0</v>
      </c>
      <c r="G262" s="42">
        <v>0</v>
      </c>
      <c r="H262" s="37">
        <f t="shared" si="185"/>
        <v>0</v>
      </c>
      <c r="I262" s="74">
        <v>0</v>
      </c>
      <c r="J262" s="37">
        <f t="shared" si="186"/>
        <v>0</v>
      </c>
      <c r="K262" s="51">
        <v>0</v>
      </c>
      <c r="L262" s="37">
        <f t="shared" si="187"/>
        <v>0</v>
      </c>
      <c r="M262" s="74">
        <v>0</v>
      </c>
      <c r="N262" s="37">
        <f t="shared" si="188"/>
        <v>0</v>
      </c>
      <c r="O262" s="38">
        <v>0</v>
      </c>
      <c r="P262" s="37">
        <f t="shared" si="189"/>
        <v>0</v>
      </c>
      <c r="Q262" s="36">
        <f t="shared" si="190"/>
        <v>0</v>
      </c>
      <c r="R262" s="39">
        <f t="shared" si="191"/>
        <v>0</v>
      </c>
      <c r="S262" s="38">
        <v>0</v>
      </c>
      <c r="T262" s="37">
        <f t="shared" si="192"/>
        <v>0</v>
      </c>
      <c r="U262" s="38">
        <v>0</v>
      </c>
      <c r="V262" s="37">
        <f t="shared" si="193"/>
        <v>0</v>
      </c>
      <c r="W262" s="38">
        <v>0</v>
      </c>
      <c r="X262" s="37">
        <f t="shared" si="194"/>
        <v>0</v>
      </c>
      <c r="Y262" s="38">
        <v>0</v>
      </c>
      <c r="Z262" s="37">
        <f t="shared" si="195"/>
        <v>0</v>
      </c>
      <c r="AA262" s="74">
        <v>0</v>
      </c>
      <c r="AB262" s="37">
        <f t="shared" si="196"/>
        <v>0</v>
      </c>
      <c r="AC262" s="36">
        <f t="shared" si="197"/>
        <v>0</v>
      </c>
      <c r="AD262" s="36">
        <f t="shared" si="198"/>
        <v>0</v>
      </c>
      <c r="AE262" s="36">
        <v>0</v>
      </c>
      <c r="AF262" s="35">
        <f t="shared" si="199"/>
        <v>0</v>
      </c>
      <c r="AG262" s="52">
        <v>0</v>
      </c>
      <c r="AH262" s="31">
        <f t="shared" si="200"/>
        <v>0</v>
      </c>
      <c r="AI262" s="32">
        <f t="shared" si="201"/>
        <v>0</v>
      </c>
      <c r="AJ262" s="33">
        <f t="shared" si="202"/>
        <v>0</v>
      </c>
      <c r="AK262" s="32">
        <v>0</v>
      </c>
      <c r="AL262" s="31">
        <v>0</v>
      </c>
      <c r="AM262" s="30"/>
    </row>
    <row r="263" spans="1:39" s="2" customFormat="1" x14ac:dyDescent="0.3">
      <c r="A263" s="55" t="s">
        <v>48</v>
      </c>
      <c r="B263" s="47">
        <f>3600/6</f>
        <v>600</v>
      </c>
      <c r="C263" s="46">
        <f>2000/1.1</f>
        <v>1818.181818181818</v>
      </c>
      <c r="D263" s="54">
        <v>6</v>
      </c>
      <c r="E263" s="44">
        <v>0</v>
      </c>
      <c r="F263" s="43">
        <f t="shared" si="184"/>
        <v>0</v>
      </c>
      <c r="G263" s="42">
        <v>0</v>
      </c>
      <c r="H263" s="37">
        <f t="shared" si="185"/>
        <v>0</v>
      </c>
      <c r="I263" s="74">
        <v>0</v>
      </c>
      <c r="J263" s="37">
        <f t="shared" si="186"/>
        <v>0</v>
      </c>
      <c r="K263" s="51">
        <v>0</v>
      </c>
      <c r="L263" s="37">
        <f t="shared" si="187"/>
        <v>0</v>
      </c>
      <c r="M263" s="74">
        <v>0</v>
      </c>
      <c r="N263" s="37">
        <f t="shared" si="188"/>
        <v>0</v>
      </c>
      <c r="O263" s="38">
        <v>0</v>
      </c>
      <c r="P263" s="37">
        <f t="shared" si="189"/>
        <v>0</v>
      </c>
      <c r="Q263" s="36">
        <f t="shared" si="190"/>
        <v>0</v>
      </c>
      <c r="R263" s="39">
        <f t="shared" si="191"/>
        <v>0</v>
      </c>
      <c r="S263" s="38">
        <v>0</v>
      </c>
      <c r="T263" s="37">
        <f t="shared" si="192"/>
        <v>0</v>
      </c>
      <c r="U263" s="38">
        <v>0</v>
      </c>
      <c r="V263" s="37">
        <f t="shared" si="193"/>
        <v>0</v>
      </c>
      <c r="W263" s="38">
        <v>0</v>
      </c>
      <c r="X263" s="37">
        <f t="shared" si="194"/>
        <v>0</v>
      </c>
      <c r="Y263" s="38">
        <v>0</v>
      </c>
      <c r="Z263" s="37">
        <f t="shared" si="195"/>
        <v>0</v>
      </c>
      <c r="AA263" s="74">
        <v>0</v>
      </c>
      <c r="AB263" s="37">
        <f t="shared" si="196"/>
        <v>0</v>
      </c>
      <c r="AC263" s="36">
        <f t="shared" si="197"/>
        <v>0</v>
      </c>
      <c r="AD263" s="36">
        <f t="shared" si="198"/>
        <v>0</v>
      </c>
      <c r="AE263" s="36">
        <v>0</v>
      </c>
      <c r="AF263" s="35">
        <f t="shared" si="199"/>
        <v>0</v>
      </c>
      <c r="AG263" s="52">
        <v>0</v>
      </c>
      <c r="AH263" s="31">
        <f t="shared" si="200"/>
        <v>0</v>
      </c>
      <c r="AI263" s="32">
        <f t="shared" si="201"/>
        <v>0</v>
      </c>
      <c r="AJ263" s="33">
        <f t="shared" si="202"/>
        <v>0</v>
      </c>
      <c r="AK263" s="32">
        <v>0</v>
      </c>
      <c r="AL263" s="31">
        <v>0</v>
      </c>
      <c r="AM263" s="49"/>
    </row>
    <row r="264" spans="1:39" s="2" customFormat="1" x14ac:dyDescent="0.3">
      <c r="A264" s="48" t="s">
        <v>59</v>
      </c>
      <c r="B264" s="47">
        <f>8100/6</f>
        <v>1350</v>
      </c>
      <c r="C264" s="46">
        <f>2800/1.1</f>
        <v>2545.454545454545</v>
      </c>
      <c r="D264" s="50">
        <v>6</v>
      </c>
      <c r="E264" s="44">
        <v>0</v>
      </c>
      <c r="F264" s="43">
        <f t="shared" si="184"/>
        <v>0</v>
      </c>
      <c r="G264" s="42">
        <v>0</v>
      </c>
      <c r="H264" s="37">
        <f t="shared" si="185"/>
        <v>0</v>
      </c>
      <c r="I264" s="74">
        <v>0</v>
      </c>
      <c r="J264" s="37">
        <f t="shared" si="186"/>
        <v>0</v>
      </c>
      <c r="K264" s="51">
        <v>0</v>
      </c>
      <c r="L264" s="37">
        <f t="shared" si="187"/>
        <v>0</v>
      </c>
      <c r="M264" s="74">
        <v>0</v>
      </c>
      <c r="N264" s="37">
        <f t="shared" si="188"/>
        <v>0</v>
      </c>
      <c r="O264" s="38">
        <v>0</v>
      </c>
      <c r="P264" s="37">
        <f t="shared" si="189"/>
        <v>0</v>
      </c>
      <c r="Q264" s="36">
        <f t="shared" si="190"/>
        <v>0</v>
      </c>
      <c r="R264" s="39">
        <f t="shared" si="191"/>
        <v>0</v>
      </c>
      <c r="S264" s="38">
        <v>0</v>
      </c>
      <c r="T264" s="37">
        <f t="shared" si="192"/>
        <v>0</v>
      </c>
      <c r="U264" s="38">
        <v>0</v>
      </c>
      <c r="V264" s="37">
        <f t="shared" si="193"/>
        <v>0</v>
      </c>
      <c r="W264" s="38">
        <v>0</v>
      </c>
      <c r="X264" s="37">
        <f t="shared" si="194"/>
        <v>0</v>
      </c>
      <c r="Y264" s="38">
        <v>0</v>
      </c>
      <c r="Z264" s="37">
        <f t="shared" si="195"/>
        <v>0</v>
      </c>
      <c r="AA264" s="74">
        <v>0</v>
      </c>
      <c r="AB264" s="37">
        <f t="shared" si="196"/>
        <v>0</v>
      </c>
      <c r="AC264" s="36">
        <f t="shared" si="197"/>
        <v>0</v>
      </c>
      <c r="AD264" s="36">
        <f t="shared" si="198"/>
        <v>0</v>
      </c>
      <c r="AE264" s="36">
        <v>0</v>
      </c>
      <c r="AF264" s="35">
        <f t="shared" si="199"/>
        <v>0</v>
      </c>
      <c r="AG264" s="52">
        <v>0</v>
      </c>
      <c r="AH264" s="31">
        <f t="shared" si="200"/>
        <v>0</v>
      </c>
      <c r="AI264" s="32">
        <f t="shared" si="201"/>
        <v>0</v>
      </c>
      <c r="AJ264" s="33">
        <f t="shared" si="202"/>
        <v>0</v>
      </c>
      <c r="AK264" s="32">
        <v>0</v>
      </c>
      <c r="AL264" s="31">
        <v>0</v>
      </c>
      <c r="AM264" s="49"/>
    </row>
    <row r="265" spans="1:39" s="2" customFormat="1" x14ac:dyDescent="0.3">
      <c r="A265" s="48" t="s">
        <v>85</v>
      </c>
      <c r="B265" s="53">
        <f>6600/6</f>
        <v>1100</v>
      </c>
      <c r="C265" s="46">
        <f>2800/1.1</f>
        <v>2545.454545454545</v>
      </c>
      <c r="D265" s="50">
        <v>6</v>
      </c>
      <c r="E265" s="44">
        <v>0</v>
      </c>
      <c r="F265" s="43">
        <f t="shared" si="184"/>
        <v>0</v>
      </c>
      <c r="G265" s="42">
        <v>0</v>
      </c>
      <c r="H265" s="37">
        <f t="shared" si="185"/>
        <v>0</v>
      </c>
      <c r="I265" s="74">
        <v>0</v>
      </c>
      <c r="J265" s="37">
        <f t="shared" si="186"/>
        <v>0</v>
      </c>
      <c r="K265" s="51">
        <v>0</v>
      </c>
      <c r="L265" s="37">
        <f t="shared" si="187"/>
        <v>0</v>
      </c>
      <c r="M265" s="74">
        <v>0</v>
      </c>
      <c r="N265" s="37">
        <f t="shared" si="188"/>
        <v>0</v>
      </c>
      <c r="O265" s="38">
        <v>0</v>
      </c>
      <c r="P265" s="37">
        <f t="shared" si="189"/>
        <v>0</v>
      </c>
      <c r="Q265" s="36">
        <f t="shared" si="190"/>
        <v>0</v>
      </c>
      <c r="R265" s="39">
        <f t="shared" si="191"/>
        <v>0</v>
      </c>
      <c r="S265" s="38">
        <v>0</v>
      </c>
      <c r="T265" s="37">
        <f t="shared" si="192"/>
        <v>0</v>
      </c>
      <c r="U265" s="38">
        <v>0</v>
      </c>
      <c r="V265" s="37">
        <f t="shared" si="193"/>
        <v>0</v>
      </c>
      <c r="W265" s="38">
        <v>0</v>
      </c>
      <c r="X265" s="37">
        <f t="shared" si="194"/>
        <v>0</v>
      </c>
      <c r="Y265" s="38">
        <v>0</v>
      </c>
      <c r="Z265" s="37">
        <f t="shared" si="195"/>
        <v>0</v>
      </c>
      <c r="AA265" s="74">
        <v>0</v>
      </c>
      <c r="AB265" s="37">
        <f t="shared" si="196"/>
        <v>0</v>
      </c>
      <c r="AC265" s="36">
        <f t="shared" si="197"/>
        <v>0</v>
      </c>
      <c r="AD265" s="36">
        <f t="shared" si="198"/>
        <v>0</v>
      </c>
      <c r="AE265" s="36">
        <v>0</v>
      </c>
      <c r="AF265" s="35">
        <f t="shared" si="199"/>
        <v>0</v>
      </c>
      <c r="AG265" s="52">
        <v>0</v>
      </c>
      <c r="AH265" s="31">
        <f t="shared" si="200"/>
        <v>0</v>
      </c>
      <c r="AI265" s="32">
        <f t="shared" si="201"/>
        <v>0</v>
      </c>
      <c r="AJ265" s="33">
        <f t="shared" si="202"/>
        <v>0</v>
      </c>
      <c r="AK265" s="32">
        <v>0</v>
      </c>
      <c r="AL265" s="31">
        <v>0</v>
      </c>
      <c r="AM265" s="49"/>
    </row>
    <row r="266" spans="1:39" s="2" customFormat="1" x14ac:dyDescent="0.3">
      <c r="A266" s="48" t="s">
        <v>84</v>
      </c>
      <c r="B266" s="47">
        <f>16200/12</f>
        <v>1350</v>
      </c>
      <c r="C266" s="46">
        <f>2800/1.1</f>
        <v>2545.454545454545</v>
      </c>
      <c r="D266" s="50">
        <v>12</v>
      </c>
      <c r="E266" s="44">
        <v>0</v>
      </c>
      <c r="F266" s="43">
        <f t="shared" si="184"/>
        <v>0</v>
      </c>
      <c r="G266" s="42">
        <v>0</v>
      </c>
      <c r="H266" s="37">
        <f t="shared" si="185"/>
        <v>0</v>
      </c>
      <c r="I266" s="74">
        <v>0</v>
      </c>
      <c r="J266" s="37">
        <f t="shared" si="186"/>
        <v>0</v>
      </c>
      <c r="K266" s="51">
        <v>0</v>
      </c>
      <c r="L266" s="37">
        <f t="shared" si="187"/>
        <v>0</v>
      </c>
      <c r="M266" s="74">
        <v>0</v>
      </c>
      <c r="N266" s="37">
        <f t="shared" si="188"/>
        <v>0</v>
      </c>
      <c r="O266" s="38">
        <v>0</v>
      </c>
      <c r="P266" s="37">
        <f t="shared" si="189"/>
        <v>0</v>
      </c>
      <c r="Q266" s="36">
        <f t="shared" si="190"/>
        <v>0</v>
      </c>
      <c r="R266" s="39">
        <f t="shared" si="191"/>
        <v>0</v>
      </c>
      <c r="S266" s="38">
        <v>0</v>
      </c>
      <c r="T266" s="37">
        <f t="shared" si="192"/>
        <v>0</v>
      </c>
      <c r="U266" s="38">
        <v>0</v>
      </c>
      <c r="V266" s="37">
        <f t="shared" si="193"/>
        <v>0</v>
      </c>
      <c r="W266" s="38">
        <v>0</v>
      </c>
      <c r="X266" s="37">
        <f t="shared" si="194"/>
        <v>0</v>
      </c>
      <c r="Y266" s="38">
        <v>0</v>
      </c>
      <c r="Z266" s="37">
        <f t="shared" si="195"/>
        <v>0</v>
      </c>
      <c r="AA266" s="74">
        <v>0</v>
      </c>
      <c r="AB266" s="37">
        <f t="shared" si="196"/>
        <v>0</v>
      </c>
      <c r="AC266" s="36">
        <f t="shared" si="197"/>
        <v>0</v>
      </c>
      <c r="AD266" s="36">
        <f t="shared" si="198"/>
        <v>0</v>
      </c>
      <c r="AE266" s="36">
        <v>0</v>
      </c>
      <c r="AF266" s="35">
        <f t="shared" si="199"/>
        <v>0</v>
      </c>
      <c r="AG266" s="34">
        <v>0</v>
      </c>
      <c r="AH266" s="31">
        <f t="shared" si="200"/>
        <v>0</v>
      </c>
      <c r="AI266" s="32">
        <f t="shared" si="201"/>
        <v>0</v>
      </c>
      <c r="AJ266" s="33">
        <f t="shared" si="202"/>
        <v>0</v>
      </c>
      <c r="AK266" s="32">
        <v>0</v>
      </c>
      <c r="AL266" s="31">
        <v>0</v>
      </c>
      <c r="AM266" s="49"/>
    </row>
    <row r="267" spans="1:39" s="2" customFormat="1" x14ac:dyDescent="0.3">
      <c r="A267" s="48" t="s">
        <v>63</v>
      </c>
      <c r="B267" s="47">
        <f>16200/12</f>
        <v>1350</v>
      </c>
      <c r="C267" s="46">
        <f>2800/1.1</f>
        <v>2545.454545454545</v>
      </c>
      <c r="D267" s="50">
        <v>12</v>
      </c>
      <c r="E267" s="44">
        <v>0</v>
      </c>
      <c r="F267" s="43">
        <f t="shared" si="184"/>
        <v>0</v>
      </c>
      <c r="G267" s="42">
        <v>0</v>
      </c>
      <c r="H267" s="37">
        <f t="shared" si="185"/>
        <v>0</v>
      </c>
      <c r="I267" s="74">
        <v>0</v>
      </c>
      <c r="J267" s="37">
        <f t="shared" si="186"/>
        <v>0</v>
      </c>
      <c r="K267" s="51">
        <v>0</v>
      </c>
      <c r="L267" s="37">
        <f t="shared" si="187"/>
        <v>0</v>
      </c>
      <c r="M267" s="74">
        <v>0</v>
      </c>
      <c r="N267" s="37">
        <f t="shared" si="188"/>
        <v>0</v>
      </c>
      <c r="O267" s="38">
        <v>0</v>
      </c>
      <c r="P267" s="37">
        <f t="shared" si="189"/>
        <v>0</v>
      </c>
      <c r="Q267" s="36">
        <f t="shared" si="190"/>
        <v>0</v>
      </c>
      <c r="R267" s="39">
        <f t="shared" si="191"/>
        <v>0</v>
      </c>
      <c r="S267" s="38">
        <v>0</v>
      </c>
      <c r="T267" s="37">
        <f t="shared" si="192"/>
        <v>0</v>
      </c>
      <c r="U267" s="38">
        <v>0</v>
      </c>
      <c r="V267" s="37">
        <f t="shared" si="193"/>
        <v>0</v>
      </c>
      <c r="W267" s="38">
        <v>0</v>
      </c>
      <c r="X267" s="37">
        <f t="shared" si="194"/>
        <v>0</v>
      </c>
      <c r="Y267" s="38">
        <v>0</v>
      </c>
      <c r="Z267" s="37">
        <f t="shared" si="195"/>
        <v>0</v>
      </c>
      <c r="AA267" s="74">
        <v>0</v>
      </c>
      <c r="AB267" s="37">
        <f t="shared" si="196"/>
        <v>0</v>
      </c>
      <c r="AC267" s="36">
        <f t="shared" si="197"/>
        <v>0</v>
      </c>
      <c r="AD267" s="36">
        <f t="shared" si="198"/>
        <v>0</v>
      </c>
      <c r="AE267" s="36">
        <v>0</v>
      </c>
      <c r="AF267" s="35">
        <f t="shared" si="199"/>
        <v>0</v>
      </c>
      <c r="AG267" s="34">
        <v>0</v>
      </c>
      <c r="AH267" s="31">
        <f t="shared" si="200"/>
        <v>0</v>
      </c>
      <c r="AI267" s="32">
        <f t="shared" si="201"/>
        <v>0</v>
      </c>
      <c r="AJ267" s="33">
        <f t="shared" si="202"/>
        <v>0</v>
      </c>
      <c r="AK267" s="32">
        <v>0</v>
      </c>
      <c r="AL267" s="31">
        <v>0</v>
      </c>
      <c r="AM267" s="49"/>
    </row>
    <row r="268" spans="1:39" s="2" customFormat="1" x14ac:dyDescent="0.3">
      <c r="A268" s="48" t="s">
        <v>83</v>
      </c>
      <c r="B268" s="47">
        <f>42000/20</f>
        <v>2100</v>
      </c>
      <c r="C268" s="46">
        <f>3200/1.1</f>
        <v>2909.090909090909</v>
      </c>
      <c r="D268" s="50">
        <v>20</v>
      </c>
      <c r="E268" s="44">
        <v>0</v>
      </c>
      <c r="F268" s="43">
        <f t="shared" si="184"/>
        <v>0</v>
      </c>
      <c r="G268" s="42">
        <v>0</v>
      </c>
      <c r="H268" s="37">
        <f t="shared" si="185"/>
        <v>0</v>
      </c>
      <c r="I268" s="74">
        <v>0</v>
      </c>
      <c r="J268" s="37">
        <f t="shared" si="186"/>
        <v>0</v>
      </c>
      <c r="K268" s="40">
        <v>0</v>
      </c>
      <c r="L268" s="37">
        <f t="shared" si="187"/>
        <v>0</v>
      </c>
      <c r="M268" s="74">
        <v>0</v>
      </c>
      <c r="N268" s="37">
        <f t="shared" si="188"/>
        <v>0</v>
      </c>
      <c r="O268" s="38">
        <v>0</v>
      </c>
      <c r="P268" s="37">
        <f t="shared" si="189"/>
        <v>0</v>
      </c>
      <c r="Q268" s="36">
        <f t="shared" si="190"/>
        <v>0</v>
      </c>
      <c r="R268" s="39">
        <f t="shared" si="191"/>
        <v>0</v>
      </c>
      <c r="S268" s="38">
        <v>0</v>
      </c>
      <c r="T268" s="37">
        <f t="shared" si="192"/>
        <v>0</v>
      </c>
      <c r="U268" s="38">
        <v>0</v>
      </c>
      <c r="V268" s="37">
        <f t="shared" si="193"/>
        <v>0</v>
      </c>
      <c r="W268" s="38">
        <v>0</v>
      </c>
      <c r="X268" s="37">
        <f t="shared" si="194"/>
        <v>0</v>
      </c>
      <c r="Y268" s="38">
        <v>0</v>
      </c>
      <c r="Z268" s="37">
        <f t="shared" si="195"/>
        <v>0</v>
      </c>
      <c r="AA268" s="74">
        <v>0</v>
      </c>
      <c r="AB268" s="37">
        <f t="shared" si="196"/>
        <v>0</v>
      </c>
      <c r="AC268" s="36">
        <f t="shared" si="197"/>
        <v>0</v>
      </c>
      <c r="AD268" s="36">
        <f t="shared" si="198"/>
        <v>0</v>
      </c>
      <c r="AE268" s="36">
        <v>0</v>
      </c>
      <c r="AF268" s="35">
        <f t="shared" si="199"/>
        <v>0</v>
      </c>
      <c r="AG268" s="34">
        <v>0</v>
      </c>
      <c r="AH268" s="31">
        <f t="shared" si="200"/>
        <v>0</v>
      </c>
      <c r="AI268" s="32">
        <f t="shared" si="201"/>
        <v>0</v>
      </c>
      <c r="AJ268" s="33">
        <f t="shared" si="202"/>
        <v>0</v>
      </c>
      <c r="AK268" s="32">
        <v>0</v>
      </c>
      <c r="AL268" s="31">
        <v>0</v>
      </c>
      <c r="AM268" s="49"/>
    </row>
    <row r="269" spans="1:39" s="2" customFormat="1" x14ac:dyDescent="0.3">
      <c r="A269" s="48" t="s">
        <v>58</v>
      </c>
      <c r="B269" s="47">
        <f>13800/12</f>
        <v>1150</v>
      </c>
      <c r="C269" s="46">
        <f>2300/1.1</f>
        <v>2090.9090909090905</v>
      </c>
      <c r="D269" s="50">
        <v>12</v>
      </c>
      <c r="E269" s="44">
        <v>0</v>
      </c>
      <c r="F269" s="43">
        <f t="shared" si="184"/>
        <v>0</v>
      </c>
      <c r="G269" s="42">
        <v>0</v>
      </c>
      <c r="H269" s="37">
        <f t="shared" si="185"/>
        <v>0</v>
      </c>
      <c r="I269" s="74">
        <v>0</v>
      </c>
      <c r="J269" s="37">
        <f t="shared" si="186"/>
        <v>0</v>
      </c>
      <c r="K269" s="40">
        <v>0</v>
      </c>
      <c r="L269" s="37">
        <f t="shared" si="187"/>
        <v>0</v>
      </c>
      <c r="M269" s="74">
        <v>0</v>
      </c>
      <c r="N269" s="37">
        <f t="shared" si="188"/>
        <v>0</v>
      </c>
      <c r="O269" s="38">
        <v>0</v>
      </c>
      <c r="P269" s="37">
        <f t="shared" si="189"/>
        <v>0</v>
      </c>
      <c r="Q269" s="36">
        <f t="shared" si="190"/>
        <v>0</v>
      </c>
      <c r="R269" s="39">
        <f t="shared" si="191"/>
        <v>0</v>
      </c>
      <c r="S269" s="38">
        <v>0</v>
      </c>
      <c r="T269" s="37">
        <f t="shared" si="192"/>
        <v>0</v>
      </c>
      <c r="U269" s="38">
        <v>0</v>
      </c>
      <c r="V269" s="37">
        <f t="shared" si="193"/>
        <v>0</v>
      </c>
      <c r="W269" s="38">
        <v>0</v>
      </c>
      <c r="X269" s="37">
        <f t="shared" si="194"/>
        <v>0</v>
      </c>
      <c r="Y269" s="38">
        <v>0</v>
      </c>
      <c r="Z269" s="37">
        <f t="shared" si="195"/>
        <v>0</v>
      </c>
      <c r="AA269" s="74">
        <v>0</v>
      </c>
      <c r="AB269" s="37">
        <f t="shared" si="196"/>
        <v>0</v>
      </c>
      <c r="AC269" s="36">
        <f t="shared" si="197"/>
        <v>0</v>
      </c>
      <c r="AD269" s="36">
        <f t="shared" si="198"/>
        <v>0</v>
      </c>
      <c r="AE269" s="36">
        <v>0</v>
      </c>
      <c r="AF269" s="35">
        <f t="shared" si="199"/>
        <v>0</v>
      </c>
      <c r="AG269" s="34">
        <v>0</v>
      </c>
      <c r="AH269" s="31">
        <f t="shared" si="200"/>
        <v>0</v>
      </c>
      <c r="AI269" s="32">
        <f t="shared" si="201"/>
        <v>0</v>
      </c>
      <c r="AJ269" s="33">
        <f t="shared" si="202"/>
        <v>0</v>
      </c>
      <c r="AK269" s="32">
        <v>0</v>
      </c>
      <c r="AL269" s="31">
        <v>0</v>
      </c>
      <c r="AM269" s="49"/>
    </row>
    <row r="270" spans="1:39" s="2" customFormat="1" x14ac:dyDescent="0.3">
      <c r="A270" s="48" t="s">
        <v>60</v>
      </c>
      <c r="B270" s="47">
        <f>30000/24</f>
        <v>1250</v>
      </c>
      <c r="C270" s="46">
        <f>2800/1.1</f>
        <v>2545.454545454545</v>
      </c>
      <c r="D270" s="50">
        <v>24</v>
      </c>
      <c r="E270" s="44">
        <v>0</v>
      </c>
      <c r="F270" s="43">
        <f t="shared" si="184"/>
        <v>0</v>
      </c>
      <c r="G270" s="42">
        <v>0</v>
      </c>
      <c r="H270" s="37">
        <f t="shared" si="185"/>
        <v>0</v>
      </c>
      <c r="I270" s="74">
        <v>0</v>
      </c>
      <c r="J270" s="37">
        <f t="shared" si="186"/>
        <v>0</v>
      </c>
      <c r="K270" s="40">
        <v>0</v>
      </c>
      <c r="L270" s="37">
        <f t="shared" si="187"/>
        <v>0</v>
      </c>
      <c r="M270" s="74">
        <v>0</v>
      </c>
      <c r="N270" s="37">
        <f t="shared" si="188"/>
        <v>0</v>
      </c>
      <c r="O270" s="38">
        <v>0</v>
      </c>
      <c r="P270" s="37">
        <f t="shared" si="189"/>
        <v>0</v>
      </c>
      <c r="Q270" s="36">
        <f t="shared" si="190"/>
        <v>0</v>
      </c>
      <c r="R270" s="39">
        <f t="shared" si="191"/>
        <v>0</v>
      </c>
      <c r="S270" s="38">
        <v>0</v>
      </c>
      <c r="T270" s="37">
        <f t="shared" si="192"/>
        <v>0</v>
      </c>
      <c r="U270" s="38">
        <v>0</v>
      </c>
      <c r="V270" s="37">
        <f t="shared" si="193"/>
        <v>0</v>
      </c>
      <c r="W270" s="38">
        <v>0</v>
      </c>
      <c r="X270" s="37">
        <f t="shared" si="194"/>
        <v>0</v>
      </c>
      <c r="Y270" s="38">
        <v>0</v>
      </c>
      <c r="Z270" s="37">
        <f t="shared" si="195"/>
        <v>0</v>
      </c>
      <c r="AA270" s="74">
        <v>0</v>
      </c>
      <c r="AB270" s="37">
        <f t="shared" si="196"/>
        <v>0</v>
      </c>
      <c r="AC270" s="36">
        <f t="shared" si="197"/>
        <v>0</v>
      </c>
      <c r="AD270" s="36">
        <f t="shared" si="198"/>
        <v>0</v>
      </c>
      <c r="AE270" s="36">
        <v>0</v>
      </c>
      <c r="AF270" s="35">
        <f t="shared" si="199"/>
        <v>0</v>
      </c>
      <c r="AG270" s="34">
        <v>0</v>
      </c>
      <c r="AH270" s="31">
        <f t="shared" si="200"/>
        <v>0</v>
      </c>
      <c r="AI270" s="32">
        <f t="shared" si="201"/>
        <v>0</v>
      </c>
      <c r="AJ270" s="33">
        <f t="shared" si="202"/>
        <v>0</v>
      </c>
      <c r="AK270" s="32">
        <v>0</v>
      </c>
      <c r="AL270" s="31">
        <v>0</v>
      </c>
      <c r="AM270" s="49"/>
    </row>
    <row r="271" spans="1:39" s="2" customFormat="1" ht="17.25" thickBot="1" x14ac:dyDescent="0.35">
      <c r="A271" s="48" t="s">
        <v>82</v>
      </c>
      <c r="B271" s="47">
        <f>14400/24</f>
        <v>600</v>
      </c>
      <c r="C271" s="46">
        <f>800/1.1</f>
        <v>727.27272727272725</v>
      </c>
      <c r="D271" s="45">
        <v>24</v>
      </c>
      <c r="E271" s="44">
        <v>0</v>
      </c>
      <c r="F271" s="43">
        <f t="shared" si="184"/>
        <v>0</v>
      </c>
      <c r="G271" s="42">
        <v>0</v>
      </c>
      <c r="H271" s="37">
        <f t="shared" si="185"/>
        <v>0</v>
      </c>
      <c r="I271" s="74">
        <v>0</v>
      </c>
      <c r="J271" s="41">
        <f t="shared" si="186"/>
        <v>0</v>
      </c>
      <c r="K271" s="40">
        <v>0</v>
      </c>
      <c r="L271" s="37">
        <f t="shared" si="187"/>
        <v>0</v>
      </c>
      <c r="M271" s="74">
        <v>0</v>
      </c>
      <c r="N271" s="37">
        <f t="shared" si="188"/>
        <v>0</v>
      </c>
      <c r="O271" s="38">
        <v>0</v>
      </c>
      <c r="P271" s="37">
        <f t="shared" si="189"/>
        <v>0</v>
      </c>
      <c r="Q271" s="36">
        <f t="shared" si="190"/>
        <v>0</v>
      </c>
      <c r="R271" s="39">
        <f t="shared" si="191"/>
        <v>0</v>
      </c>
      <c r="S271" s="38">
        <v>0</v>
      </c>
      <c r="T271" s="37">
        <f t="shared" si="192"/>
        <v>0</v>
      </c>
      <c r="U271" s="38">
        <v>0</v>
      </c>
      <c r="V271" s="37">
        <f t="shared" si="193"/>
        <v>0</v>
      </c>
      <c r="W271" s="38">
        <v>0</v>
      </c>
      <c r="X271" s="37">
        <f t="shared" si="194"/>
        <v>0</v>
      </c>
      <c r="Y271" s="38">
        <v>0</v>
      </c>
      <c r="Z271" s="37">
        <f t="shared" si="195"/>
        <v>0</v>
      </c>
      <c r="AA271" s="74">
        <v>0</v>
      </c>
      <c r="AB271" s="37">
        <f t="shared" si="196"/>
        <v>0</v>
      </c>
      <c r="AC271" s="36">
        <f t="shared" si="197"/>
        <v>0</v>
      </c>
      <c r="AD271" s="36">
        <f t="shared" si="198"/>
        <v>0</v>
      </c>
      <c r="AE271" s="36">
        <v>0</v>
      </c>
      <c r="AF271" s="35">
        <f t="shared" si="199"/>
        <v>0</v>
      </c>
      <c r="AG271" s="34">
        <v>0</v>
      </c>
      <c r="AH271" s="31">
        <f t="shared" si="200"/>
        <v>0</v>
      </c>
      <c r="AI271" s="32">
        <f t="shared" si="201"/>
        <v>0</v>
      </c>
      <c r="AJ271" s="33">
        <f t="shared" si="202"/>
        <v>0</v>
      </c>
      <c r="AK271" s="32">
        <v>0</v>
      </c>
      <c r="AL271" s="31">
        <v>0</v>
      </c>
      <c r="AM271" s="30"/>
    </row>
    <row r="272" spans="1:39" s="2" customFormat="1" ht="17.25" thickBot="1" x14ac:dyDescent="0.35">
      <c r="A272" s="573" t="s">
        <v>57</v>
      </c>
      <c r="B272" s="574"/>
      <c r="C272" s="574"/>
      <c r="D272" s="574"/>
      <c r="E272" s="29">
        <f t="shared" ref="E272:AL272" si="204">SUM(E249:E271)</f>
        <v>4</v>
      </c>
      <c r="F272" s="29">
        <f t="shared" si="204"/>
        <v>7200</v>
      </c>
      <c r="G272" s="29">
        <f t="shared" si="204"/>
        <v>0</v>
      </c>
      <c r="H272" s="29">
        <f t="shared" si="204"/>
        <v>0</v>
      </c>
      <c r="I272" s="29">
        <f t="shared" si="204"/>
        <v>0</v>
      </c>
      <c r="J272" s="29">
        <f t="shared" si="204"/>
        <v>0</v>
      </c>
      <c r="K272" s="29">
        <f t="shared" si="204"/>
        <v>0</v>
      </c>
      <c r="L272" s="29">
        <f t="shared" si="204"/>
        <v>0</v>
      </c>
      <c r="M272" s="29">
        <f t="shared" si="204"/>
        <v>0</v>
      </c>
      <c r="N272" s="29">
        <f t="shared" si="204"/>
        <v>0</v>
      </c>
      <c r="O272" s="29">
        <f t="shared" si="204"/>
        <v>0</v>
      </c>
      <c r="P272" s="29">
        <f t="shared" si="204"/>
        <v>0</v>
      </c>
      <c r="Q272" s="29">
        <f t="shared" si="204"/>
        <v>0</v>
      </c>
      <c r="R272" s="29">
        <f t="shared" si="204"/>
        <v>0</v>
      </c>
      <c r="S272" s="29">
        <f t="shared" si="204"/>
        <v>0</v>
      </c>
      <c r="T272" s="29">
        <f t="shared" si="204"/>
        <v>0</v>
      </c>
      <c r="U272" s="29">
        <f t="shared" si="204"/>
        <v>1</v>
      </c>
      <c r="V272" s="29">
        <f t="shared" si="204"/>
        <v>2545.454545454545</v>
      </c>
      <c r="W272" s="29">
        <f t="shared" si="204"/>
        <v>1</v>
      </c>
      <c r="X272" s="29">
        <f t="shared" si="204"/>
        <v>2545.454545454545</v>
      </c>
      <c r="Y272" s="29">
        <f t="shared" si="204"/>
        <v>2</v>
      </c>
      <c r="Z272" s="29">
        <f t="shared" si="204"/>
        <v>5090.9090909090901</v>
      </c>
      <c r="AA272" s="29">
        <f t="shared" si="204"/>
        <v>0</v>
      </c>
      <c r="AB272" s="29">
        <f t="shared" si="204"/>
        <v>0</v>
      </c>
      <c r="AC272" s="29">
        <f t="shared" si="204"/>
        <v>4</v>
      </c>
      <c r="AD272" s="29">
        <f t="shared" si="204"/>
        <v>10181.81818181818</v>
      </c>
      <c r="AE272" s="29">
        <f t="shared" si="204"/>
        <v>0</v>
      </c>
      <c r="AF272" s="29">
        <f t="shared" si="204"/>
        <v>2981.8181818181802</v>
      </c>
      <c r="AG272" s="29">
        <f t="shared" si="204"/>
        <v>0</v>
      </c>
      <c r="AH272" s="29">
        <f t="shared" si="204"/>
        <v>0</v>
      </c>
      <c r="AI272" s="29">
        <f t="shared" si="204"/>
        <v>0</v>
      </c>
      <c r="AJ272" s="29">
        <f t="shared" si="204"/>
        <v>0</v>
      </c>
      <c r="AK272" s="29">
        <f t="shared" si="204"/>
        <v>0</v>
      </c>
      <c r="AL272" s="29">
        <f t="shared" si="204"/>
        <v>0</v>
      </c>
      <c r="AM272" s="11"/>
    </row>
    <row r="273" spans="1:38" s="2" customFormat="1" ht="17.25" thickBot="1" x14ac:dyDescent="0.35">
      <c r="A273" s="10"/>
      <c r="B273" s="10"/>
      <c r="C273" s="10"/>
      <c r="D273" s="10"/>
      <c r="E273" s="4"/>
      <c r="F273" s="6"/>
      <c r="G273" s="4"/>
      <c r="H273" s="9">
        <f>H272*1.1</f>
        <v>0</v>
      </c>
      <c r="I273" s="5"/>
      <c r="J273" s="9">
        <f>J272*1.1</f>
        <v>0</v>
      </c>
      <c r="K273" s="5"/>
      <c r="L273" s="9">
        <f>L272*1.1</f>
        <v>0</v>
      </c>
      <c r="M273" s="5"/>
      <c r="N273" s="9">
        <f>N272*1.1</f>
        <v>0</v>
      </c>
      <c r="O273" s="5"/>
      <c r="P273" s="9">
        <f>P272*1.1</f>
        <v>0</v>
      </c>
      <c r="Q273" s="5"/>
      <c r="R273" s="8">
        <f>R272*1.1</f>
        <v>0</v>
      </c>
      <c r="S273" s="586" t="s">
        <v>50</v>
      </c>
      <c r="T273" s="587"/>
      <c r="U273" s="587"/>
      <c r="V273" s="587"/>
      <c r="W273" s="587"/>
      <c r="X273" s="587"/>
      <c r="Y273" s="587"/>
      <c r="Z273" s="587"/>
      <c r="AA273" s="587"/>
      <c r="AB273" s="587"/>
      <c r="AC273" s="587"/>
      <c r="AD273" s="587"/>
      <c r="AE273" s="181"/>
      <c r="AF273" s="7">
        <f>AF272/(R272+F272)</f>
        <v>0.41414141414141392</v>
      </c>
      <c r="AG273" s="4"/>
      <c r="AH273" s="6"/>
      <c r="AI273" s="4"/>
      <c r="AJ273" s="5"/>
      <c r="AK273" s="4"/>
      <c r="AL273" s="3"/>
    </row>
    <row r="274" spans="1:38" s="2" customFormat="1" x14ac:dyDescent="0.3"/>
  </sheetData>
  <mergeCells count="387">
    <mergeCell ref="D247:D248"/>
    <mergeCell ref="E247:E248"/>
    <mergeCell ref="F247:F248"/>
    <mergeCell ref="AM247:AM248"/>
    <mergeCell ref="AJ217:AJ218"/>
    <mergeCell ref="AK217:AK218"/>
    <mergeCell ref="AK247:AK248"/>
    <mergeCell ref="AL247:AL248"/>
    <mergeCell ref="U247:U248"/>
    <mergeCell ref="V247:V248"/>
    <mergeCell ref="G217:G218"/>
    <mergeCell ref="H217:H218"/>
    <mergeCell ref="O217:O218"/>
    <mergeCell ref="P217:P218"/>
    <mergeCell ref="AL217:AL218"/>
    <mergeCell ref="M217:M218"/>
    <mergeCell ref="N217:N218"/>
    <mergeCell ref="J217:J218"/>
    <mergeCell ref="K217:K218"/>
    <mergeCell ref="I217:I218"/>
    <mergeCell ref="D217:D218"/>
    <mergeCell ref="E217:E218"/>
    <mergeCell ref="F217:F218"/>
    <mergeCell ref="A242:D242"/>
    <mergeCell ref="A272:D272"/>
    <mergeCell ref="S273:AD273"/>
    <mergeCell ref="AG247:AG248"/>
    <mergeCell ref="AH247:AH248"/>
    <mergeCell ref="AI247:AI248"/>
    <mergeCell ref="AJ247:AJ248"/>
    <mergeCell ref="AA247:AA248"/>
    <mergeCell ref="AD247:AD248"/>
    <mergeCell ref="AE247:AE248"/>
    <mergeCell ref="AF247:AF248"/>
    <mergeCell ref="W247:W248"/>
    <mergeCell ref="X247:X248"/>
    <mergeCell ref="Y247:Y248"/>
    <mergeCell ref="Z247:Z248"/>
    <mergeCell ref="A247:A248"/>
    <mergeCell ref="B247:B248"/>
    <mergeCell ref="C247:C248"/>
    <mergeCell ref="R247:R248"/>
    <mergeCell ref="S247:S248"/>
    <mergeCell ref="T247:T248"/>
    <mergeCell ref="I247:I248"/>
    <mergeCell ref="J247:J248"/>
    <mergeCell ref="K247:K248"/>
    <mergeCell ref="G247:G248"/>
    <mergeCell ref="H247:H248"/>
    <mergeCell ref="AD217:AD218"/>
    <mergeCell ref="AG217:AG218"/>
    <mergeCell ref="AH217:AH218"/>
    <mergeCell ref="AI217:AI218"/>
    <mergeCell ref="AA217:AA218"/>
    <mergeCell ref="AB217:AB218"/>
    <mergeCell ref="AC217:AC218"/>
    <mergeCell ref="AF217:AF218"/>
    <mergeCell ref="L247:L248"/>
    <mergeCell ref="M247:M248"/>
    <mergeCell ref="N247:N248"/>
    <mergeCell ref="G246:R246"/>
    <mergeCell ref="S246:AF246"/>
    <mergeCell ref="V217:V218"/>
    <mergeCell ref="W217:W218"/>
    <mergeCell ref="X217:X218"/>
    <mergeCell ref="Y217:Y218"/>
    <mergeCell ref="Z217:Z218"/>
    <mergeCell ref="AC247:AC248"/>
    <mergeCell ref="AB247:AB248"/>
    <mergeCell ref="O247:O248"/>
    <mergeCell ref="P247:P248"/>
    <mergeCell ref="Q247:Q248"/>
    <mergeCell ref="Q217:Q218"/>
    <mergeCell ref="R217:R218"/>
    <mergeCell ref="S217:S218"/>
    <mergeCell ref="U217:U218"/>
    <mergeCell ref="S243:AD243"/>
    <mergeCell ref="AM186:AM187"/>
    <mergeCell ref="A211:D211"/>
    <mergeCell ref="W186:W187"/>
    <mergeCell ref="X186:X187"/>
    <mergeCell ref="Y186:Y187"/>
    <mergeCell ref="Z186:Z187"/>
    <mergeCell ref="P186:P187"/>
    <mergeCell ref="Q186:Q187"/>
    <mergeCell ref="AF186:AF187"/>
    <mergeCell ref="AG186:AG187"/>
    <mergeCell ref="AH186:AH187"/>
    <mergeCell ref="AA186:AA187"/>
    <mergeCell ref="AB186:AB187"/>
    <mergeCell ref="AC186:AC187"/>
    <mergeCell ref="AD186:AD187"/>
    <mergeCell ref="AM217:AM218"/>
    <mergeCell ref="S212:AD212"/>
    <mergeCell ref="G216:R216"/>
    <mergeCell ref="S216:AF216"/>
    <mergeCell ref="A217:A218"/>
    <mergeCell ref="B217:B218"/>
    <mergeCell ref="C217:C218"/>
    <mergeCell ref="AE217:AE218"/>
    <mergeCell ref="L217:L218"/>
    <mergeCell ref="T217:T218"/>
    <mergeCell ref="G185:R185"/>
    <mergeCell ref="S185:AF185"/>
    <mergeCell ref="G186:G187"/>
    <mergeCell ref="N186:N187"/>
    <mergeCell ref="O186:O187"/>
    <mergeCell ref="A186:A187"/>
    <mergeCell ref="B186:B187"/>
    <mergeCell ref="C186:C187"/>
    <mergeCell ref="D186:D187"/>
    <mergeCell ref="E186:E187"/>
    <mergeCell ref="F186:F187"/>
    <mergeCell ref="R186:R187"/>
    <mergeCell ref="S186:S187"/>
    <mergeCell ref="H186:H187"/>
    <mergeCell ref="I186:I187"/>
    <mergeCell ref="J186:J187"/>
    <mergeCell ref="K186:K187"/>
    <mergeCell ref="L186:L187"/>
    <mergeCell ref="M186:M187"/>
    <mergeCell ref="U186:U187"/>
    <mergeCell ref="V186:V187"/>
    <mergeCell ref="AL156:AL157"/>
    <mergeCell ref="AI156:AI157"/>
    <mergeCell ref="X156:X157"/>
    <mergeCell ref="Y156:Y157"/>
    <mergeCell ref="Z156:Z157"/>
    <mergeCell ref="AH156:AH157"/>
    <mergeCell ref="AE186:AE187"/>
    <mergeCell ref="AI186:AI187"/>
    <mergeCell ref="AJ186:AJ187"/>
    <mergeCell ref="AK186:AK187"/>
    <mergeCell ref="AL186:AL187"/>
    <mergeCell ref="T186:T187"/>
    <mergeCell ref="AK156:AK157"/>
    <mergeCell ref="AB156:AB157"/>
    <mergeCell ref="AC156:AC157"/>
    <mergeCell ref="AM156:AM157"/>
    <mergeCell ref="A181:D181"/>
    <mergeCell ref="S182:AD182"/>
    <mergeCell ref="AD156:AD157"/>
    <mergeCell ref="AE156:AE157"/>
    <mergeCell ref="AF156:AF157"/>
    <mergeCell ref="AG156:AG157"/>
    <mergeCell ref="V156:V157"/>
    <mergeCell ref="K156:K157"/>
    <mergeCell ref="L156:L157"/>
    <mergeCell ref="M156:M157"/>
    <mergeCell ref="N156:N157"/>
    <mergeCell ref="O156:O157"/>
    <mergeCell ref="P156:P157"/>
    <mergeCell ref="U156:U157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AJ156:AJ157"/>
    <mergeCell ref="I156:I157"/>
    <mergeCell ref="J156:J157"/>
    <mergeCell ref="Q156:Q157"/>
    <mergeCell ref="R156:R157"/>
    <mergeCell ref="S156:S157"/>
    <mergeCell ref="T156:T157"/>
    <mergeCell ref="U126:U127"/>
    <mergeCell ref="V126:V127"/>
    <mergeCell ref="AA156:AA157"/>
    <mergeCell ref="S152:AD152"/>
    <mergeCell ref="W156:W157"/>
    <mergeCell ref="AC126:AC127"/>
    <mergeCell ref="G155:R155"/>
    <mergeCell ref="S155:AF155"/>
    <mergeCell ref="AM126:AM127"/>
    <mergeCell ref="A151:D151"/>
    <mergeCell ref="W126:W127"/>
    <mergeCell ref="X126:X127"/>
    <mergeCell ref="Y126:Y127"/>
    <mergeCell ref="Z126:Z127"/>
    <mergeCell ref="AA126:AA127"/>
    <mergeCell ref="AB126:AB127"/>
    <mergeCell ref="AD126:AD127"/>
    <mergeCell ref="AG126:AG127"/>
    <mergeCell ref="AH126:AH127"/>
    <mergeCell ref="AI126:AI127"/>
    <mergeCell ref="AJ126:AJ127"/>
    <mergeCell ref="AK126:AK127"/>
    <mergeCell ref="AF126:AF127"/>
    <mergeCell ref="AE126:AE127"/>
    <mergeCell ref="AL126:AL127"/>
    <mergeCell ref="G125:R125"/>
    <mergeCell ref="S125:AF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O126:O127"/>
    <mergeCell ref="P126:P127"/>
    <mergeCell ref="Q126:Q127"/>
    <mergeCell ref="R126:R127"/>
    <mergeCell ref="S126:S127"/>
    <mergeCell ref="T126:T127"/>
    <mergeCell ref="I126:I127"/>
    <mergeCell ref="J126:J127"/>
    <mergeCell ref="K126:K127"/>
    <mergeCell ref="L126:L127"/>
    <mergeCell ref="M126:M127"/>
    <mergeCell ref="N126:N127"/>
    <mergeCell ref="AK96:AK97"/>
    <mergeCell ref="AL96:AL97"/>
    <mergeCell ref="AM96:AM97"/>
    <mergeCell ref="A121:D121"/>
    <mergeCell ref="S122:AD122"/>
    <mergeCell ref="AD96:AD97"/>
    <mergeCell ref="AE96:AE97"/>
    <mergeCell ref="AF96:AF97"/>
    <mergeCell ref="AG96:AG97"/>
    <mergeCell ref="AH96:AH97"/>
    <mergeCell ref="R96:R97"/>
    <mergeCell ref="S96:S97"/>
    <mergeCell ref="AI96:AI97"/>
    <mergeCell ref="X96:X97"/>
    <mergeCell ref="Y96:Y97"/>
    <mergeCell ref="Z96:Z97"/>
    <mergeCell ref="AA96:AA97"/>
    <mergeCell ref="AB96:AB97"/>
    <mergeCell ref="AC96:AC97"/>
    <mergeCell ref="I96:I97"/>
    <mergeCell ref="J96:J97"/>
    <mergeCell ref="K96:K97"/>
    <mergeCell ref="L96:L97"/>
    <mergeCell ref="W96:W97"/>
    <mergeCell ref="AJ96:AJ97"/>
    <mergeCell ref="M96:M97"/>
    <mergeCell ref="O96:O97"/>
    <mergeCell ref="P96:P97"/>
    <mergeCell ref="Q96:Q97"/>
    <mergeCell ref="S92:AD92"/>
    <mergeCell ref="G95:R95"/>
    <mergeCell ref="S95:AF95"/>
    <mergeCell ref="G96:G97"/>
    <mergeCell ref="V96:V97"/>
    <mergeCell ref="N96:N97"/>
    <mergeCell ref="H96:H97"/>
    <mergeCell ref="AE66:AE67"/>
    <mergeCell ref="T96:T97"/>
    <mergeCell ref="U96:U97"/>
    <mergeCell ref="A91:D91"/>
    <mergeCell ref="W66:W67"/>
    <mergeCell ref="X66:X67"/>
    <mergeCell ref="Y66:Y67"/>
    <mergeCell ref="I66:I67"/>
    <mergeCell ref="J66:J67"/>
    <mergeCell ref="K66:K67"/>
    <mergeCell ref="L66:L67"/>
    <mergeCell ref="M66:M67"/>
    <mergeCell ref="T66:T67"/>
    <mergeCell ref="A96:A97"/>
    <mergeCell ref="B96:B97"/>
    <mergeCell ref="C96:C97"/>
    <mergeCell ref="D96:D97"/>
    <mergeCell ref="E96:E97"/>
    <mergeCell ref="F96:F97"/>
    <mergeCell ref="R66:R67"/>
    <mergeCell ref="S66:S67"/>
    <mergeCell ref="V66:V67"/>
    <mergeCell ref="U66:U67"/>
    <mergeCell ref="AA66:AA67"/>
    <mergeCell ref="AC66:AC67"/>
    <mergeCell ref="AD66:AD67"/>
    <mergeCell ref="C66:C67"/>
    <mergeCell ref="D66:D67"/>
    <mergeCell ref="E66:E67"/>
    <mergeCell ref="F66:F67"/>
    <mergeCell ref="G66:G67"/>
    <mergeCell ref="N66:N67"/>
    <mergeCell ref="O66:O67"/>
    <mergeCell ref="P66:P67"/>
    <mergeCell ref="Q66:Q67"/>
    <mergeCell ref="A60:D60"/>
    <mergeCell ref="A35:A36"/>
    <mergeCell ref="B35:B36"/>
    <mergeCell ref="C35:C36"/>
    <mergeCell ref="D35:D36"/>
    <mergeCell ref="H66:H67"/>
    <mergeCell ref="Z35:Z36"/>
    <mergeCell ref="AA35:AA36"/>
    <mergeCell ref="W35:W36"/>
    <mergeCell ref="O35:O36"/>
    <mergeCell ref="P35:P36"/>
    <mergeCell ref="F35:F36"/>
    <mergeCell ref="G35:G36"/>
    <mergeCell ref="H35:H36"/>
    <mergeCell ref="I35:I36"/>
    <mergeCell ref="J35:J36"/>
    <mergeCell ref="Q35:Q36"/>
    <mergeCell ref="L35:L36"/>
    <mergeCell ref="M35:M36"/>
    <mergeCell ref="E35:E36"/>
    <mergeCell ref="G65:R65"/>
    <mergeCell ref="S65:AF65"/>
    <mergeCell ref="A66:A67"/>
    <mergeCell ref="B66:B67"/>
    <mergeCell ref="AM66:AM67"/>
    <mergeCell ref="AG66:AG67"/>
    <mergeCell ref="AH66:AH67"/>
    <mergeCell ref="AI66:AI67"/>
    <mergeCell ref="Z66:Z67"/>
    <mergeCell ref="AJ35:AJ36"/>
    <mergeCell ref="AK35:AK36"/>
    <mergeCell ref="AL35:AL36"/>
    <mergeCell ref="AM35:AM36"/>
    <mergeCell ref="AH35:AH36"/>
    <mergeCell ref="AJ66:AJ67"/>
    <mergeCell ref="AK66:AK67"/>
    <mergeCell ref="AL66:AL67"/>
    <mergeCell ref="AI35:AI36"/>
    <mergeCell ref="S61:AD61"/>
    <mergeCell ref="AD35:AD36"/>
    <mergeCell ref="AE35:AE36"/>
    <mergeCell ref="V35:V36"/>
    <mergeCell ref="X35:X36"/>
    <mergeCell ref="Y35:Y36"/>
    <mergeCell ref="AB35:AB36"/>
    <mergeCell ref="AC35:AC36"/>
    <mergeCell ref="AF66:AF67"/>
    <mergeCell ref="AB66:AB67"/>
    <mergeCell ref="AM4:AM5"/>
    <mergeCell ref="R35:R36"/>
    <mergeCell ref="S35:S36"/>
    <mergeCell ref="T35:T36"/>
    <mergeCell ref="U35:U36"/>
    <mergeCell ref="AF4:AF5"/>
    <mergeCell ref="AG4:AG5"/>
    <mergeCell ref="AB4:AB5"/>
    <mergeCell ref="G34:R34"/>
    <mergeCell ref="S34:AF34"/>
    <mergeCell ref="AF35:AF36"/>
    <mergeCell ref="AG35:AG36"/>
    <mergeCell ref="K35:K36"/>
    <mergeCell ref="AH4:AH5"/>
    <mergeCell ref="AI4:AI5"/>
    <mergeCell ref="AJ4:AJ5"/>
    <mergeCell ref="M4:M5"/>
    <mergeCell ref="N4:N5"/>
    <mergeCell ref="O4:O5"/>
    <mergeCell ref="P4:P5"/>
    <mergeCell ref="N35:N36"/>
    <mergeCell ref="AK4:AK5"/>
    <mergeCell ref="AL4:AL5"/>
    <mergeCell ref="AE4:AE5"/>
    <mergeCell ref="S30:AD30"/>
    <mergeCell ref="S4:S5"/>
    <mergeCell ref="T4:T5"/>
    <mergeCell ref="U4:U5"/>
    <mergeCell ref="V4:V5"/>
    <mergeCell ref="AC4:AC5"/>
    <mergeCell ref="AD4:AD5"/>
    <mergeCell ref="G3:R3"/>
    <mergeCell ref="S3:AF3"/>
    <mergeCell ref="G4:G5"/>
    <mergeCell ref="H4:H5"/>
    <mergeCell ref="Q4:Q5"/>
    <mergeCell ref="R4:R5"/>
    <mergeCell ref="Y4:Y5"/>
    <mergeCell ref="Z4:Z5"/>
    <mergeCell ref="AA4:AA5"/>
    <mergeCell ref="A4:A5"/>
    <mergeCell ref="B4:B5"/>
    <mergeCell ref="C4:C5"/>
    <mergeCell ref="D4:D5"/>
    <mergeCell ref="E4:E5"/>
    <mergeCell ref="F4:F5"/>
    <mergeCell ref="A29:D29"/>
    <mergeCell ref="W4:W5"/>
    <mergeCell ref="X4:X5"/>
    <mergeCell ref="I4:I5"/>
    <mergeCell ref="J4:J5"/>
    <mergeCell ref="K4:K5"/>
    <mergeCell ref="L4:L5"/>
  </mergeCells>
  <phoneticPr fontId="2" type="noConversion"/>
  <conditionalFormatting sqref="S2:S4 G5 AD107 R5:AB5 R36:AB36 R127:AB127 R97:AB97 R218:AB218 R157:AB157 R187:AB187 AE37:AE41 AD36:AD41 AB37:AC41 AF99:AH101 AD97:AD101 AD127:AD132 AB128:AC132 AE158:AE162 AD157:AD162 AD187:AD192 AB188:AC192 AD218:AD223 AE219:AE223 AB219:AC223 AJ96:AJ98 AE98:AE101 B90:D90 AB77:AC78 AD108:AH108 AD78:AH78 AD45:AD47 AB46:AC47 AE166:AG168 AF5:AH6 AL3:AM3 AL246:AM246 AL216:AM216 AB80:AC80 AK217:AM223 AK156:AM158 AJ66:AM67 A27:D28 B26:D26 L85:L90 N62:AC62 N85:N90 AF67:AI67 AF127:AI127 A108:A110 A138:A140 A229:A231 P69:R72 J69:J72 F77:H81 A47:A49 AL14:AL28 AI5 AF97:AI98 AJ126:AM127 AF157:AI157 AJ156:AJ157 AE256:AF256 AK4:AM5 A2:G3 A33:G34 A124:G125 A94:G95 A215:G216 A154:G155 A184:G185 A245:G246 A64:G65 A68:D69 E85:F90 AK35:AM36 AE188:AF192 AJ251 F68:F69 N68:O72 AB107:AC108 AK96:AM97 AK98:AL98 AB98:AC101 AF7:AF10 E108:H120 A4:D25 V37:V59 T37:T59 X37:X59 Z37:Z59 F37:H59 P37:R59 L37:L59 J37:J59 N37:N59 AK74:AM79 O74:O90 K74:K90 N74:N81 J74:J81 L74:L81 P74:R81 V69:V80 X69:X80 Z69:Z80 N73:R73 E68:E84 AK104:AM120 AE104:AH107 V98:V120 X98:X120 Z98:Z120 N98:N120 AE164:AE165 AG164:AG165 A164:D167 Z128:Z150 V128:V150 X128:X150 J128:J150 L128:L150 N128:N150 E194:H210 A194:D197 T188:T210 V188:V210 N188:N210 X188:X210 Z188:Z210 L188:L210 J188:J210 Z219:Z241 V219:V241 X219:X241 J219:J241 AK255:AM260 V249:V271 X249:X271 Z249:Z271 E249:H271 A37:D46 A98:H107 A126:D137 A188:H193 A219:D228 AK247:AM253 AE11:AF28 W6:AC28 AL6:AL11 AK186:AM210 AE43:AF47 AL99:AM103 K68:L72 J73:L73 J98:L120 J249:L271 I5:P5 H2:R2 H33:R33 H124:R124 H94:R94 H215:R215 I36:P36 I127:P127 I97:P97 I218:P218 H154:R154 I157:P157 H184:R184 I187:P187 F4:R4 G35:R35 G126:R126 G96:R96 G217:R217 G156:R156 G186:R186 F60:Z60 H245:R245 I248:P248 G247:R247 H64:R64 I67:P67 G66:R66 A62:L62 A152:AC153 A122:AC122 A243:AC243 A182:AC182 A212:AC212 A61:AC61 A30:AC31 A92:AC93 A273:AC273 A158:AC159 E6:U28 T33:AF33 T124:AF124 T94:AF94 T154:AF154 T184:AF184 AB102:AH102 AB43:AD44 T4:AI4 T126:AI126 T156:AI156 T96:AI96 T247:AF247 AB255:AD256 T64:AF64 T66:AI66 AB48:AF59 AB257:AF265 AB72:AD76 AB104:AD106 AB193:AF210 E165:AD168 F128:H150 P128:T150 P188:R210 F219:H241 T69:T81 S68:S90 P98:T120 L219:T241 AE6:AE10 AD5:AD28 AG94:AK95 AG64:AK65 AF218:AJ223 AI250:AJ250 AF248:AJ249 AG3:AJ3 AG246:AJ247 AG216:AJ216 AF158:AJ158 AF92:AK93 AF122:AK122 AG33:AK34 AF61:AK62 AG124:AK125 AF152:AK153 AG154:AK155 AF182:AK182 AG184:AK185 AF212:AK212 AF243:AK243 AF273:AK273 AF159:AM162 AF187:AJ187 AI6:AK6 AH261:AL262 AH263:AM265 AH256:AJ260 AD80:AM90 AI252:AJ253 AF30:AK31 AF36:AJ41 AI99:AK102 AI74:AJ78 AI104:AJ108 AH164:AM168 AI255:AJ255 AG7:AK28 AI68:AM73 AE128:AJ132 AH188:AJ210 T35:AJ35 T186:AJ186 T217:AJ217 T2:AK2 T215:AK215 AB79:AJ79 AB60:AM60 AB224:AM241 T245:AK245 AB109:AJ120 AB271:AL271 AB266:AM270 AB42:AJ42 AB103:AK103 AB133:AJ150 AB254:AM254 AM272 F91:AM91 F121:AM121 A29:AM29 E151:AM151 AG43:AJ59 AL37:AM59 N249:T271 AK128:AM150 H163:AM163 E164:F164 H164:AD164 A160:F163 H160:AC162 G160:G164 E169:AM181 E211:AM211 AM242">
    <cfRule type="cellIs" dxfId="4149" priority="309" operator="lessThan">
      <formula>0</formula>
    </cfRule>
  </conditionalFormatting>
  <conditionalFormatting sqref="AA29 Y29 O121 AA151 AL159:AL162 I29 M29 K121 AA121 Y121 W121 U121 I121 AK159:AK161 B90:D90 AL166:AL168 O29 G82:H90 AK158:AL158 K29 AL257:AL260 AL249 E80:E84 F80:H81 P69:R72 J69:J72 K151 AL14:AL28 AL136:AL150 H69:H72 E85:F90 AJ251:AK251 U151 W151 Y151 M151 O151 N68:O72 E68:G72 S12:U28 B37:D46 V37:V59 T37:T59 AL37:AL59 X37:X59 Z37:Z59 F37:H59 P37:R59 L37:L59 J37:J59 N37:N59 AK74:AK91 AL74:AL90 V69:V90 X69:X90 Z69:Z90 N77:T90 E73:H79 E104:H120 B104:D107 V98:V120 X98:X120 Z98:Z120 N98:N120 B98:H103 B164:D167 V128:V150 X128:X150 B128:D137 Z128:Z150 L128:L150 N128:N150 J128:J150 E194:H210 B194:D197 T188:T210 N188:N210 V188:V210 X188:X210 Z188:Z210 L188:L210 J188:J210 B188:H193 B219:D228 Z219:Z241 V219:V241 X219:X241 J219:J241 V249:V271 X249:X271 Z249:Z271 E249:H271 B7:E28 U29 W7:W29 AL7:AL11 AL190:AL193 AL195:AL210 K68:L72 J73:L90 J98:L120 J249:L271 G18:R28 B158:Y159 G6:G17 H12:R17 B6:F6 F7:F29 H6:U11 AB251:AH251 AB188:AF210 AB255:AG265 F128:H150 P128:T150 P188:R210 F219:H241 N73:R76 T69:T76 S68:S76 P98:T120 L219:T241 AL128:AL133 AH261:AL265 AH255:AK260 AH188:AL189 AH190:AK210 Z158:AJ161 Z162:AK162 AB249:AK250 AB227:AL241 AB266:AL271 W6:AL6 AB74:AJ90 AB225:AK226 AB219:AL224 AB252:AK254 AB68:AL73 E169:AL180 E165:AK168 AB37:AJ59 AB128:AK150 AB98:AL120 X7:AK28 N249:T271 H163:AL163 E164:F164 H164:AK164 B160:F163 H160:Y162 G160:G164 E211:AL211">
    <cfRule type="cellIs" dxfId="4148" priority="308" operator="lessThan">
      <formula>0</formula>
    </cfRule>
  </conditionalFormatting>
  <conditionalFormatting sqref="S33:S35 G36 A60:D60 A35:D36 AB45:AC45">
    <cfRule type="cellIs" dxfId="4147" priority="307" operator="lessThan">
      <formula>0</formula>
    </cfRule>
  </conditionalFormatting>
  <conditionalFormatting sqref="G127 S124:S126 A151:D151">
    <cfRule type="cellIs" dxfId="4146" priority="306" operator="lessThan">
      <formula>0</formula>
    </cfRule>
  </conditionalFormatting>
  <conditionalFormatting sqref="G97 S94:S96 A96:D97 A121:D121">
    <cfRule type="cellIs" dxfId="4145" priority="305" operator="lessThan">
      <formula>0</formula>
    </cfRule>
  </conditionalFormatting>
  <conditionalFormatting sqref="AA60">
    <cfRule type="cellIs" dxfId="4144" priority="304" operator="lessThan">
      <formula>0</formula>
    </cfRule>
  </conditionalFormatting>
  <conditionalFormatting sqref="AA60">
    <cfRule type="cellIs" dxfId="4143" priority="303" operator="lessThan">
      <formula>0</formula>
    </cfRule>
  </conditionalFormatting>
  <conditionalFormatting sqref="G218 S215:S217 A217:D218 A242:D242">
    <cfRule type="cellIs" dxfId="4142" priority="302" operator="lessThan">
      <formula>0</formula>
    </cfRule>
  </conditionalFormatting>
  <conditionalFormatting sqref="E4">
    <cfRule type="cellIs" dxfId="4141" priority="301" operator="lessThan">
      <formula>0</formula>
    </cfRule>
  </conditionalFormatting>
  <conditionalFormatting sqref="E60 E35">
    <cfRule type="cellIs" dxfId="4140" priority="300" operator="lessThan">
      <formula>0</formula>
    </cfRule>
  </conditionalFormatting>
  <conditionalFormatting sqref="F35">
    <cfRule type="cellIs" dxfId="4139" priority="299" operator="lessThan">
      <formula>0</formula>
    </cfRule>
  </conditionalFormatting>
  <conditionalFormatting sqref="E96 E121">
    <cfRule type="cellIs" dxfId="4138" priority="298" operator="lessThan">
      <formula>0</formula>
    </cfRule>
  </conditionalFormatting>
  <conditionalFormatting sqref="E126">
    <cfRule type="cellIs" dxfId="4137" priority="297" operator="lessThan">
      <formula>0</formula>
    </cfRule>
  </conditionalFormatting>
  <conditionalFormatting sqref="E217 E242:AL242">
    <cfRule type="cellIs" dxfId="4136" priority="296" operator="lessThan">
      <formula>0</formula>
    </cfRule>
  </conditionalFormatting>
  <conditionalFormatting sqref="F96">
    <cfRule type="cellIs" dxfId="4135" priority="295" operator="lessThan">
      <formula>0</formula>
    </cfRule>
  </conditionalFormatting>
  <conditionalFormatting sqref="F126">
    <cfRule type="cellIs" dxfId="4134" priority="294" operator="lessThan">
      <formula>0</formula>
    </cfRule>
  </conditionalFormatting>
  <conditionalFormatting sqref="F217">
    <cfRule type="cellIs" dxfId="4133" priority="293" operator="lessThan">
      <formula>0</formula>
    </cfRule>
  </conditionalFormatting>
  <conditionalFormatting sqref="D49">
    <cfRule type="cellIs" dxfId="4132" priority="292" operator="lessThan">
      <formula>0</formula>
    </cfRule>
  </conditionalFormatting>
  <conditionalFormatting sqref="D49">
    <cfRule type="cellIs" dxfId="4131" priority="291" operator="lessThan">
      <formula>0</formula>
    </cfRule>
  </conditionalFormatting>
  <conditionalFormatting sqref="D110">
    <cfRule type="cellIs" dxfId="4130" priority="290" operator="lessThan">
      <formula>0</formula>
    </cfRule>
  </conditionalFormatting>
  <conditionalFormatting sqref="D110">
    <cfRule type="cellIs" dxfId="4129" priority="289" operator="lessThan">
      <formula>0</formula>
    </cfRule>
  </conditionalFormatting>
  <conditionalFormatting sqref="D140">
    <cfRule type="cellIs" dxfId="4128" priority="288" operator="lessThan">
      <formula>0</formula>
    </cfRule>
  </conditionalFormatting>
  <conditionalFormatting sqref="D140">
    <cfRule type="cellIs" dxfId="4127" priority="287" operator="lessThan">
      <formula>0</formula>
    </cfRule>
  </conditionalFormatting>
  <conditionalFormatting sqref="D231">
    <cfRule type="cellIs" dxfId="4126" priority="286" operator="lessThan">
      <formula>0</formula>
    </cfRule>
  </conditionalFormatting>
  <conditionalFormatting sqref="D231">
    <cfRule type="cellIs" dxfId="4125" priority="285" operator="lessThan">
      <formula>0</formula>
    </cfRule>
  </conditionalFormatting>
  <conditionalFormatting sqref="AC44:AC45">
    <cfRule type="cellIs" dxfId="4124" priority="284" operator="lessThan">
      <formula>0</formula>
    </cfRule>
  </conditionalFormatting>
  <conditionalFormatting sqref="AL12:AL13">
    <cfRule type="cellIs" dxfId="4123" priority="283" operator="lessThan">
      <formula>0</formula>
    </cfRule>
  </conditionalFormatting>
  <conditionalFormatting sqref="AL12:AL13">
    <cfRule type="cellIs" dxfId="4122" priority="282" operator="lessThan">
      <formula>0</formula>
    </cfRule>
  </conditionalFormatting>
  <conditionalFormatting sqref="AL134:AL135">
    <cfRule type="cellIs" dxfId="4121" priority="281" operator="lessThan">
      <formula>0</formula>
    </cfRule>
  </conditionalFormatting>
  <conditionalFormatting sqref="AL225:AL226">
    <cfRule type="cellIs" dxfId="4120" priority="280" operator="lessThan">
      <formula>0</formula>
    </cfRule>
  </conditionalFormatting>
  <conditionalFormatting sqref="A156:D157 A168 A170">
    <cfRule type="cellIs" dxfId="4119" priority="279" operator="lessThan">
      <formula>0</formula>
    </cfRule>
  </conditionalFormatting>
  <conditionalFormatting sqref="E156">
    <cfRule type="cellIs" dxfId="4118" priority="276" operator="lessThan">
      <formula>0</formula>
    </cfRule>
  </conditionalFormatting>
  <conditionalFormatting sqref="AF164:AF165">
    <cfRule type="cellIs" dxfId="4117" priority="272" operator="lessThan">
      <formula>0</formula>
    </cfRule>
  </conditionalFormatting>
  <conditionalFormatting sqref="AL164:AL165">
    <cfRule type="cellIs" dxfId="4116" priority="271" operator="lessThan">
      <formula>0</formula>
    </cfRule>
  </conditionalFormatting>
  <conditionalFormatting sqref="U181 W181 Y181 O181 M181 K181 AA181">
    <cfRule type="cellIs" dxfId="4115" priority="278" operator="lessThan">
      <formula>0</formula>
    </cfRule>
  </conditionalFormatting>
  <conditionalFormatting sqref="G157 S154:S156 A181:D181">
    <cfRule type="cellIs" dxfId="4114" priority="277" operator="lessThan">
      <formula>0</formula>
    </cfRule>
  </conditionalFormatting>
  <conditionalFormatting sqref="F156">
    <cfRule type="cellIs" dxfId="4113" priority="275" operator="lessThan">
      <formula>0</formula>
    </cfRule>
  </conditionalFormatting>
  <conditionalFormatting sqref="D170">
    <cfRule type="cellIs" dxfId="4112" priority="274" operator="lessThan">
      <formula>0</formula>
    </cfRule>
  </conditionalFormatting>
  <conditionalFormatting sqref="D170">
    <cfRule type="cellIs" dxfId="4111" priority="273" operator="lessThan">
      <formula>0</formula>
    </cfRule>
  </conditionalFormatting>
  <conditionalFormatting sqref="A186:D187 A198 A200">
    <cfRule type="cellIs" dxfId="4110" priority="270" operator="lessThan">
      <formula>0</formula>
    </cfRule>
  </conditionalFormatting>
  <conditionalFormatting sqref="E186">
    <cfRule type="cellIs" dxfId="4109" priority="267" operator="lessThan">
      <formula>0</formula>
    </cfRule>
  </conditionalFormatting>
  <conditionalFormatting sqref="AL194">
    <cfRule type="cellIs" dxfId="4108" priority="263" operator="lessThan">
      <formula>0</formula>
    </cfRule>
  </conditionalFormatting>
  <conditionalFormatting sqref="AA211 K211 U211 W211 Y211 O211 M211">
    <cfRule type="cellIs" dxfId="4107" priority="269" operator="lessThan">
      <formula>0</formula>
    </cfRule>
  </conditionalFormatting>
  <conditionalFormatting sqref="G187 S184:S186 A211:D211">
    <cfRule type="cellIs" dxfId="4106" priority="268" operator="lessThan">
      <formula>0</formula>
    </cfRule>
  </conditionalFormatting>
  <conditionalFormatting sqref="F186">
    <cfRule type="cellIs" dxfId="4105" priority="266" operator="lessThan">
      <formula>0</formula>
    </cfRule>
  </conditionalFormatting>
  <conditionalFormatting sqref="D200">
    <cfRule type="cellIs" dxfId="4104" priority="265" operator="lessThan">
      <formula>0</formula>
    </cfRule>
  </conditionalFormatting>
  <conditionalFormatting sqref="D200">
    <cfRule type="cellIs" dxfId="4103" priority="264" operator="lessThan">
      <formula>0</formula>
    </cfRule>
  </conditionalFormatting>
  <conditionalFormatting sqref="B49">
    <cfRule type="cellIs" dxfId="4102" priority="262" operator="lessThan">
      <formula>0</formula>
    </cfRule>
  </conditionalFormatting>
  <conditionalFormatting sqref="B49">
    <cfRule type="cellIs" dxfId="4101" priority="261" operator="lessThan">
      <formula>0</formula>
    </cfRule>
  </conditionalFormatting>
  <conditionalFormatting sqref="B110">
    <cfRule type="cellIs" dxfId="4100" priority="260" operator="lessThan">
      <formula>0</formula>
    </cfRule>
  </conditionalFormatting>
  <conditionalFormatting sqref="B110">
    <cfRule type="cellIs" dxfId="4099" priority="259" operator="lessThan">
      <formula>0</formula>
    </cfRule>
  </conditionalFormatting>
  <conditionalFormatting sqref="B140">
    <cfRule type="cellIs" dxfId="4098" priority="258" operator="lessThan">
      <formula>0</formula>
    </cfRule>
  </conditionalFormatting>
  <conditionalFormatting sqref="B140">
    <cfRule type="cellIs" dxfId="4097" priority="257" operator="lessThan">
      <formula>0</formula>
    </cfRule>
  </conditionalFormatting>
  <conditionalFormatting sqref="B170">
    <cfRule type="cellIs" dxfId="4096" priority="256" operator="lessThan">
      <formula>0</formula>
    </cfRule>
  </conditionalFormatting>
  <conditionalFormatting sqref="B170">
    <cfRule type="cellIs" dxfId="4095" priority="255" operator="lessThan">
      <formula>0</formula>
    </cfRule>
  </conditionalFormatting>
  <conditionalFormatting sqref="B200">
    <cfRule type="cellIs" dxfId="4094" priority="254" operator="lessThan">
      <formula>0</formula>
    </cfRule>
  </conditionalFormatting>
  <conditionalFormatting sqref="B200">
    <cfRule type="cellIs" dxfId="4093" priority="253" operator="lessThan">
      <formula>0</formula>
    </cfRule>
  </conditionalFormatting>
  <conditionalFormatting sqref="B231">
    <cfRule type="cellIs" dxfId="4092" priority="252" operator="lessThan">
      <formula>0</formula>
    </cfRule>
  </conditionalFormatting>
  <conditionalFormatting sqref="B231">
    <cfRule type="cellIs" dxfId="4091" priority="251" operator="lessThan">
      <formula>0</formula>
    </cfRule>
  </conditionalFormatting>
  <conditionalFormatting sqref="C49">
    <cfRule type="cellIs" dxfId="4090" priority="250" operator="lessThan">
      <formula>0</formula>
    </cfRule>
  </conditionalFormatting>
  <conditionalFormatting sqref="C49">
    <cfRule type="cellIs" dxfId="4089" priority="249" operator="lessThan">
      <formula>0</formula>
    </cfRule>
  </conditionalFormatting>
  <conditionalFormatting sqref="C110">
    <cfRule type="cellIs" dxfId="4088" priority="248" operator="lessThan">
      <formula>0</formula>
    </cfRule>
  </conditionalFormatting>
  <conditionalFormatting sqref="C110">
    <cfRule type="cellIs" dxfId="4087" priority="247" operator="lessThan">
      <formula>0</formula>
    </cfRule>
  </conditionalFormatting>
  <conditionalFormatting sqref="C140">
    <cfRule type="cellIs" dxfId="4086" priority="246" operator="lessThan">
      <formula>0</formula>
    </cfRule>
  </conditionalFormatting>
  <conditionalFormatting sqref="C140">
    <cfRule type="cellIs" dxfId="4085" priority="245" operator="lessThan">
      <formula>0</formula>
    </cfRule>
  </conditionalFormatting>
  <conditionalFormatting sqref="C170">
    <cfRule type="cellIs" dxfId="4084" priority="244" operator="lessThan">
      <formula>0</formula>
    </cfRule>
  </conditionalFormatting>
  <conditionalFormatting sqref="C170">
    <cfRule type="cellIs" dxfId="4083" priority="243" operator="lessThan">
      <formula>0</formula>
    </cfRule>
  </conditionalFormatting>
  <conditionalFormatting sqref="C200">
    <cfRule type="cellIs" dxfId="4082" priority="242" operator="lessThan">
      <formula>0</formula>
    </cfRule>
  </conditionalFormatting>
  <conditionalFormatting sqref="C200">
    <cfRule type="cellIs" dxfId="4081" priority="241" operator="lessThan">
      <formula>0</formula>
    </cfRule>
  </conditionalFormatting>
  <conditionalFormatting sqref="C231">
    <cfRule type="cellIs" dxfId="4080" priority="240" operator="lessThan">
      <formula>0</formula>
    </cfRule>
  </conditionalFormatting>
  <conditionalFormatting sqref="C231">
    <cfRule type="cellIs" dxfId="4079" priority="239" operator="lessThan">
      <formula>0</formula>
    </cfRule>
  </conditionalFormatting>
  <conditionalFormatting sqref="A111:D112">
    <cfRule type="cellIs" dxfId="4078" priority="238" operator="lessThan">
      <formula>0</formula>
    </cfRule>
  </conditionalFormatting>
  <conditionalFormatting sqref="B111:D112">
    <cfRule type="cellIs" dxfId="4077" priority="237" operator="lessThan">
      <formula>0</formula>
    </cfRule>
  </conditionalFormatting>
  <conditionalFormatting sqref="A141:D142">
    <cfRule type="cellIs" dxfId="4076" priority="236" operator="lessThan">
      <formula>0</formula>
    </cfRule>
  </conditionalFormatting>
  <conditionalFormatting sqref="B141:D142">
    <cfRule type="cellIs" dxfId="4075" priority="235" operator="lessThan">
      <formula>0</formula>
    </cfRule>
  </conditionalFormatting>
  <conditionalFormatting sqref="A171:D172">
    <cfRule type="cellIs" dxfId="4074" priority="234" operator="lessThan">
      <formula>0</formula>
    </cfRule>
  </conditionalFormatting>
  <conditionalFormatting sqref="B171:D172">
    <cfRule type="cellIs" dxfId="4073" priority="233" operator="lessThan">
      <formula>0</formula>
    </cfRule>
  </conditionalFormatting>
  <conditionalFormatting sqref="A201:D202">
    <cfRule type="cellIs" dxfId="4072" priority="232" operator="lessThan">
      <formula>0</formula>
    </cfRule>
  </conditionalFormatting>
  <conditionalFormatting sqref="B201:D202">
    <cfRule type="cellIs" dxfId="4071" priority="231" operator="lessThan">
      <formula>0</formula>
    </cfRule>
  </conditionalFormatting>
  <conditionalFormatting sqref="A232:D233">
    <cfRule type="cellIs" dxfId="4070" priority="230" operator="lessThan">
      <formula>0</formula>
    </cfRule>
  </conditionalFormatting>
  <conditionalFormatting sqref="B232:D233">
    <cfRule type="cellIs" dxfId="4069" priority="229" operator="lessThan">
      <formula>0</formula>
    </cfRule>
  </conditionalFormatting>
  <conditionalFormatting sqref="A50:D51">
    <cfRule type="cellIs" dxfId="4068" priority="228" operator="lessThan">
      <formula>0</formula>
    </cfRule>
  </conditionalFormatting>
  <conditionalFormatting sqref="B50:D51">
    <cfRule type="cellIs" dxfId="4067" priority="227" operator="lessThan">
      <formula>0</formula>
    </cfRule>
  </conditionalFormatting>
  <conditionalFormatting sqref="AE255:AF255 R248:AB248 AD248:AD253 AB249:AC253 A259 A261 AE249:AE253 AE256:AE260 AF250:AH253 AG255:AG265 AH255 A249:D258">
    <cfRule type="cellIs" dxfId="4066" priority="226" operator="lessThan">
      <formula>0</formula>
    </cfRule>
  </conditionalFormatting>
  <conditionalFormatting sqref="AL250:AL254 B249:D258">
    <cfRule type="cellIs" dxfId="4065" priority="225" operator="lessThan">
      <formula>0</formula>
    </cfRule>
  </conditionalFormatting>
  <conditionalFormatting sqref="G248 S245:S247 A247:D248 A272:D272">
    <cfRule type="cellIs" dxfId="4064" priority="224" operator="lessThan">
      <formula>0</formula>
    </cfRule>
  </conditionalFormatting>
  <conditionalFormatting sqref="E247 E272:AL272">
    <cfRule type="cellIs" dxfId="4063" priority="223" operator="lessThan">
      <formula>0</formula>
    </cfRule>
  </conditionalFormatting>
  <conditionalFormatting sqref="F247">
    <cfRule type="cellIs" dxfId="4062" priority="222" operator="lessThan">
      <formula>0</formula>
    </cfRule>
  </conditionalFormatting>
  <conditionalFormatting sqref="D261">
    <cfRule type="cellIs" dxfId="4061" priority="221" operator="lessThan">
      <formula>0</formula>
    </cfRule>
  </conditionalFormatting>
  <conditionalFormatting sqref="D261">
    <cfRule type="cellIs" dxfId="4060" priority="220" operator="lessThan">
      <formula>0</formula>
    </cfRule>
  </conditionalFormatting>
  <conditionalFormatting sqref="AL255:AL256">
    <cfRule type="cellIs" dxfId="4059" priority="219" operator="lessThan">
      <formula>0</formula>
    </cfRule>
  </conditionalFormatting>
  <conditionalFormatting sqref="B261">
    <cfRule type="cellIs" dxfId="4058" priority="218" operator="lessThan">
      <formula>0</formula>
    </cfRule>
  </conditionalFormatting>
  <conditionalFormatting sqref="B261">
    <cfRule type="cellIs" dxfId="4057" priority="217" operator="lessThan">
      <formula>0</formula>
    </cfRule>
  </conditionalFormatting>
  <conditionalFormatting sqref="C261">
    <cfRule type="cellIs" dxfId="4056" priority="216" operator="lessThan">
      <formula>0</formula>
    </cfRule>
  </conditionalFormatting>
  <conditionalFormatting sqref="C261">
    <cfRule type="cellIs" dxfId="4055" priority="215" operator="lessThan">
      <formula>0</formula>
    </cfRule>
  </conditionalFormatting>
  <conditionalFormatting sqref="A262:D263">
    <cfRule type="cellIs" dxfId="4054" priority="214" operator="lessThan">
      <formula>0</formula>
    </cfRule>
  </conditionalFormatting>
  <conditionalFormatting sqref="B262:D263">
    <cfRule type="cellIs" dxfId="4053" priority="213" operator="lessThan">
      <formula>0</formula>
    </cfRule>
  </conditionalFormatting>
  <conditionalFormatting sqref="B81:D82">
    <cfRule type="cellIs" dxfId="4052" priority="200" operator="lessThan">
      <formula>0</formula>
    </cfRule>
  </conditionalFormatting>
  <conditionalFormatting sqref="AD77 R67:AB67 AD67:AD71 AB68:AC71 G82:H90 J82:J90 N82:N84 A78 A80 L82:L84 P68:R68 P82:R90 T82:T90 T68 V68 V81:V90 X81:X90 X68 Z68 Z81:Z90 AB81:AC90 J68 F70:F72 G68:H72 A70:D72 F73:H76 AE68:AH77 A74:D77 B73:D73">
    <cfRule type="cellIs" dxfId="4051" priority="212" operator="lessThan">
      <formula>0</formula>
    </cfRule>
  </conditionalFormatting>
  <conditionalFormatting sqref="O91 Y91 W91 AA91 K91 U91 I91 P68:R68 T68 V68 X68 Z68 J68 H68 B68:D77">
    <cfRule type="cellIs" dxfId="4050" priority="211" operator="lessThan">
      <formula>0</formula>
    </cfRule>
  </conditionalFormatting>
  <conditionalFormatting sqref="G67 S64:S66 A66:D67 A91:D91">
    <cfRule type="cellIs" dxfId="4049" priority="210" operator="lessThan">
      <formula>0</formula>
    </cfRule>
  </conditionalFormatting>
  <conditionalFormatting sqref="E66 E91">
    <cfRule type="cellIs" dxfId="4048" priority="209" operator="lessThan">
      <formula>0</formula>
    </cfRule>
  </conditionalFormatting>
  <conditionalFormatting sqref="F66">
    <cfRule type="cellIs" dxfId="4047" priority="208" operator="lessThan">
      <formula>0</formula>
    </cfRule>
  </conditionalFormatting>
  <conditionalFormatting sqref="D80">
    <cfRule type="cellIs" dxfId="4046" priority="207" operator="lessThan">
      <formula>0</formula>
    </cfRule>
  </conditionalFormatting>
  <conditionalFormatting sqref="D80">
    <cfRule type="cellIs" dxfId="4045" priority="206" operator="lessThan">
      <formula>0</formula>
    </cfRule>
  </conditionalFormatting>
  <conditionalFormatting sqref="B80">
    <cfRule type="cellIs" dxfId="4044" priority="205" operator="lessThan">
      <formula>0</formula>
    </cfRule>
  </conditionalFormatting>
  <conditionalFormatting sqref="B80">
    <cfRule type="cellIs" dxfId="4043" priority="204" operator="lessThan">
      <formula>0</formula>
    </cfRule>
  </conditionalFormatting>
  <conditionalFormatting sqref="C80">
    <cfRule type="cellIs" dxfId="4042" priority="203" operator="lessThan">
      <formula>0</formula>
    </cfRule>
  </conditionalFormatting>
  <conditionalFormatting sqref="C80">
    <cfRule type="cellIs" dxfId="4041" priority="202" operator="lessThan">
      <formula>0</formula>
    </cfRule>
  </conditionalFormatting>
  <conditionalFormatting sqref="A81:D82">
    <cfRule type="cellIs" dxfId="4040" priority="201" operator="lessThan">
      <formula>0</formula>
    </cfRule>
  </conditionalFormatting>
  <conditionalFormatting sqref="A59:D59">
    <cfRule type="cellIs" dxfId="4039" priority="199" operator="lessThan">
      <formula>0</formula>
    </cfRule>
  </conditionalFormatting>
  <conditionalFormatting sqref="B59:D59">
    <cfRule type="cellIs" dxfId="4038" priority="198" operator="lessThan">
      <formula>0</formula>
    </cfRule>
  </conditionalFormatting>
  <conditionalFormatting sqref="A90:D90">
    <cfRule type="cellIs" dxfId="4037" priority="197" operator="lessThan">
      <formula>0</formula>
    </cfRule>
  </conditionalFormatting>
  <conditionalFormatting sqref="B90:D90">
    <cfRule type="cellIs" dxfId="4036" priority="196" operator="lessThan">
      <formula>0</formula>
    </cfRule>
  </conditionalFormatting>
  <conditionalFormatting sqref="A120:D120">
    <cfRule type="cellIs" dxfId="4035" priority="195" operator="lessThan">
      <formula>0</formula>
    </cfRule>
  </conditionalFormatting>
  <conditionalFormatting sqref="B120:D120">
    <cfRule type="cellIs" dxfId="4034" priority="194" operator="lessThan">
      <formula>0</formula>
    </cfRule>
  </conditionalFormatting>
  <conditionalFormatting sqref="A150:D150">
    <cfRule type="cellIs" dxfId="4033" priority="193" operator="lessThan">
      <formula>0</formula>
    </cfRule>
  </conditionalFormatting>
  <conditionalFormatting sqref="B150:D150">
    <cfRule type="cellIs" dxfId="4032" priority="192" operator="lessThan">
      <formula>0</formula>
    </cfRule>
  </conditionalFormatting>
  <conditionalFormatting sqref="A180:D180">
    <cfRule type="cellIs" dxfId="4031" priority="191" operator="lessThan">
      <formula>0</formula>
    </cfRule>
  </conditionalFormatting>
  <conditionalFormatting sqref="B180:D180">
    <cfRule type="cellIs" dxfId="4030" priority="190" operator="lessThan">
      <formula>0</formula>
    </cfRule>
  </conditionalFormatting>
  <conditionalFormatting sqref="A210:D210">
    <cfRule type="cellIs" dxfId="4029" priority="189" operator="lessThan">
      <formula>0</formula>
    </cfRule>
  </conditionalFormatting>
  <conditionalFormatting sqref="B210:D210">
    <cfRule type="cellIs" dxfId="4028" priority="188" operator="lessThan">
      <formula>0</formula>
    </cfRule>
  </conditionalFormatting>
  <conditionalFormatting sqref="A241:D241">
    <cfRule type="cellIs" dxfId="4027" priority="187" operator="lessThan">
      <formula>0</formula>
    </cfRule>
  </conditionalFormatting>
  <conditionalFormatting sqref="B241:D241">
    <cfRule type="cellIs" dxfId="4026" priority="186" operator="lessThan">
      <formula>0</formula>
    </cfRule>
  </conditionalFormatting>
  <conditionalFormatting sqref="A271:D271">
    <cfRule type="cellIs" dxfId="4025" priority="185" operator="lessThan">
      <formula>0</formula>
    </cfRule>
  </conditionalFormatting>
  <conditionalFormatting sqref="B271:D271">
    <cfRule type="cellIs" dxfId="4024" priority="184" operator="lessThan">
      <formula>0</formula>
    </cfRule>
  </conditionalFormatting>
  <conditionalFormatting sqref="AM185">
    <cfRule type="cellIs" dxfId="4023" priority="183" operator="lessThan">
      <formula>0</formula>
    </cfRule>
  </conditionalFormatting>
  <conditionalFormatting sqref="AM155">
    <cfRule type="cellIs" dxfId="4022" priority="182" operator="lessThan">
      <formula>0</formula>
    </cfRule>
  </conditionalFormatting>
  <conditionalFormatting sqref="AM125">
    <cfRule type="cellIs" dxfId="4021" priority="181" operator="lessThan">
      <formula>0</formula>
    </cfRule>
  </conditionalFormatting>
  <conditionalFormatting sqref="AM95">
    <cfRule type="cellIs" dxfId="4020" priority="180" operator="lessThan">
      <formula>0</formula>
    </cfRule>
  </conditionalFormatting>
  <conditionalFormatting sqref="AM65">
    <cfRule type="cellIs" dxfId="4019" priority="179" operator="lessThan">
      <formula>0</formula>
    </cfRule>
  </conditionalFormatting>
  <conditionalFormatting sqref="AM34">
    <cfRule type="cellIs" dxfId="4018" priority="178" operator="lessThan">
      <formula>0</formula>
    </cfRule>
  </conditionalFormatting>
  <conditionalFormatting sqref="B47:D47">
    <cfRule type="cellIs" dxfId="4017" priority="177" operator="lessThan">
      <formula>0</formula>
    </cfRule>
  </conditionalFormatting>
  <conditionalFormatting sqref="B47:D47">
    <cfRule type="cellIs" dxfId="4016" priority="176" operator="lessThan">
      <formula>0</formula>
    </cfRule>
  </conditionalFormatting>
  <conditionalFormatting sqref="B78:D78">
    <cfRule type="cellIs" dxfId="4015" priority="175" operator="lessThan">
      <formula>0</formula>
    </cfRule>
  </conditionalFormatting>
  <conditionalFormatting sqref="B78:D78">
    <cfRule type="cellIs" dxfId="4014" priority="174" operator="lessThan">
      <formula>0</formula>
    </cfRule>
  </conditionalFormatting>
  <conditionalFormatting sqref="B108:D108">
    <cfRule type="cellIs" dxfId="4013" priority="173" operator="lessThan">
      <formula>0</formula>
    </cfRule>
  </conditionalFormatting>
  <conditionalFormatting sqref="B108:D108">
    <cfRule type="cellIs" dxfId="4012" priority="172" operator="lessThan">
      <formula>0</formula>
    </cfRule>
  </conditionalFormatting>
  <conditionalFormatting sqref="B138:D138">
    <cfRule type="cellIs" dxfId="4011" priority="171" operator="lessThan">
      <formula>0</formula>
    </cfRule>
  </conditionalFormatting>
  <conditionalFormatting sqref="B138:D138">
    <cfRule type="cellIs" dxfId="4010" priority="170" operator="lessThan">
      <formula>0</formula>
    </cfRule>
  </conditionalFormatting>
  <conditionalFormatting sqref="B168:D168">
    <cfRule type="cellIs" dxfId="4009" priority="169" operator="lessThan">
      <formula>0</formula>
    </cfRule>
  </conditionalFormatting>
  <conditionalFormatting sqref="B168:D168">
    <cfRule type="cellIs" dxfId="4008" priority="168" operator="lessThan">
      <formula>0</formula>
    </cfRule>
  </conditionalFormatting>
  <conditionalFormatting sqref="B198:D198">
    <cfRule type="cellIs" dxfId="4007" priority="167" operator="lessThan">
      <formula>0</formula>
    </cfRule>
  </conditionalFormatting>
  <conditionalFormatting sqref="B198:D198">
    <cfRule type="cellIs" dxfId="4006" priority="166" operator="lessThan">
      <formula>0</formula>
    </cfRule>
  </conditionalFormatting>
  <conditionalFormatting sqref="B229:D229">
    <cfRule type="cellIs" dxfId="4005" priority="165" operator="lessThan">
      <formula>0</formula>
    </cfRule>
  </conditionalFormatting>
  <conditionalFormatting sqref="B229:D229">
    <cfRule type="cellIs" dxfId="4004" priority="164" operator="lessThan">
      <formula>0</formula>
    </cfRule>
  </conditionalFormatting>
  <conditionalFormatting sqref="B259:D259">
    <cfRule type="cellIs" dxfId="4003" priority="163" operator="lessThan">
      <formula>0</formula>
    </cfRule>
  </conditionalFormatting>
  <conditionalFormatting sqref="B259:D259">
    <cfRule type="cellIs" dxfId="4002" priority="162" operator="lessThan">
      <formula>0</formula>
    </cfRule>
  </conditionalFormatting>
  <conditionalFormatting sqref="A83:D89">
    <cfRule type="cellIs" dxfId="4001" priority="161" operator="lessThan">
      <formula>0</formula>
    </cfRule>
  </conditionalFormatting>
  <conditionalFormatting sqref="B83:D89">
    <cfRule type="cellIs" dxfId="4000" priority="160" operator="lessThan">
      <formula>0</formula>
    </cfRule>
  </conditionalFormatting>
  <conditionalFormatting sqref="A113:D119">
    <cfRule type="cellIs" dxfId="3999" priority="159" operator="lessThan">
      <formula>0</formula>
    </cfRule>
  </conditionalFormatting>
  <conditionalFormatting sqref="B113:D119">
    <cfRule type="cellIs" dxfId="3998" priority="158" operator="lessThan">
      <formula>0</formula>
    </cfRule>
  </conditionalFormatting>
  <conditionalFormatting sqref="A52:D58">
    <cfRule type="cellIs" dxfId="3997" priority="157" operator="lessThan">
      <formula>0</formula>
    </cfRule>
  </conditionalFormatting>
  <conditionalFormatting sqref="B52:D58">
    <cfRule type="cellIs" dxfId="3996" priority="156" operator="lessThan">
      <formula>0</formula>
    </cfRule>
  </conditionalFormatting>
  <conditionalFormatting sqref="A143:D149">
    <cfRule type="cellIs" dxfId="3995" priority="155" operator="lessThan">
      <formula>0</formula>
    </cfRule>
  </conditionalFormatting>
  <conditionalFormatting sqref="B143:D149">
    <cfRule type="cellIs" dxfId="3994" priority="154" operator="lessThan">
      <formula>0</formula>
    </cfRule>
  </conditionalFormatting>
  <conditionalFormatting sqref="A173:D179">
    <cfRule type="cellIs" dxfId="3993" priority="153" operator="lessThan">
      <formula>0</formula>
    </cfRule>
  </conditionalFormatting>
  <conditionalFormatting sqref="B173:D179">
    <cfRule type="cellIs" dxfId="3992" priority="152" operator="lessThan">
      <formula>0</formula>
    </cfRule>
  </conditionalFormatting>
  <conditionalFormatting sqref="A203:D209">
    <cfRule type="cellIs" dxfId="3991" priority="151" operator="lessThan">
      <formula>0</formula>
    </cfRule>
  </conditionalFormatting>
  <conditionalFormatting sqref="B203:D209">
    <cfRule type="cellIs" dxfId="3990" priority="150" operator="lessThan">
      <formula>0</formula>
    </cfRule>
  </conditionalFormatting>
  <conditionalFormatting sqref="A234:D240">
    <cfRule type="cellIs" dxfId="3989" priority="149" operator="lessThan">
      <formula>0</formula>
    </cfRule>
  </conditionalFormatting>
  <conditionalFormatting sqref="B234:D240">
    <cfRule type="cellIs" dxfId="3988" priority="148" operator="lessThan">
      <formula>0</formula>
    </cfRule>
  </conditionalFormatting>
  <conditionalFormatting sqref="A264:D270">
    <cfRule type="cellIs" dxfId="3987" priority="147" operator="lessThan">
      <formula>0</formula>
    </cfRule>
  </conditionalFormatting>
  <conditionalFormatting sqref="B264:D270">
    <cfRule type="cellIs" dxfId="3986" priority="146" operator="lessThan">
      <formula>0</formula>
    </cfRule>
  </conditionalFormatting>
  <conditionalFormatting sqref="F82:F84">
    <cfRule type="cellIs" dxfId="3985" priority="145" operator="lessThan">
      <formula>0</formula>
    </cfRule>
  </conditionalFormatting>
  <conditionalFormatting sqref="F82:F84">
    <cfRule type="cellIs" dxfId="3984" priority="144" operator="lessThan">
      <formula>0</formula>
    </cfRule>
  </conditionalFormatting>
  <conditionalFormatting sqref="A79">
    <cfRule type="cellIs" dxfId="3983" priority="143" operator="lessThan">
      <formula>0</formula>
    </cfRule>
  </conditionalFormatting>
  <conditionalFormatting sqref="A169">
    <cfRule type="cellIs" dxfId="3982" priority="142" operator="lessThan">
      <formula>0</formula>
    </cfRule>
  </conditionalFormatting>
  <conditionalFormatting sqref="A199">
    <cfRule type="cellIs" dxfId="3981" priority="141" operator="lessThan">
      <formula>0</formula>
    </cfRule>
  </conditionalFormatting>
  <conditionalFormatting sqref="A260">
    <cfRule type="cellIs" dxfId="3980" priority="140" operator="lessThan">
      <formula>0</formula>
    </cfRule>
  </conditionalFormatting>
  <conditionalFormatting sqref="B48:D48">
    <cfRule type="cellIs" dxfId="3979" priority="139" operator="lessThan">
      <formula>0</formula>
    </cfRule>
  </conditionalFormatting>
  <conditionalFormatting sqref="B48:D48">
    <cfRule type="cellIs" dxfId="3978" priority="138" operator="lessThan">
      <formula>0</formula>
    </cfRule>
  </conditionalFormatting>
  <conditionalFormatting sqref="B79:D79">
    <cfRule type="cellIs" dxfId="3977" priority="137" operator="lessThan">
      <formula>0</formula>
    </cfRule>
  </conditionalFormatting>
  <conditionalFormatting sqref="B79:D79">
    <cfRule type="cellIs" dxfId="3976" priority="136" operator="lessThan">
      <formula>0</formula>
    </cfRule>
  </conditionalFormatting>
  <conditionalFormatting sqref="B109:D109">
    <cfRule type="cellIs" dxfId="3975" priority="135" operator="lessThan">
      <formula>0</formula>
    </cfRule>
  </conditionalFormatting>
  <conditionalFormatting sqref="B109:D109">
    <cfRule type="cellIs" dxfId="3974" priority="134" operator="lessThan">
      <formula>0</formula>
    </cfRule>
  </conditionalFormatting>
  <conditionalFormatting sqref="B139:D139">
    <cfRule type="cellIs" dxfId="3973" priority="133" operator="lessThan">
      <formula>0</formula>
    </cfRule>
  </conditionalFormatting>
  <conditionalFormatting sqref="B139:D139">
    <cfRule type="cellIs" dxfId="3972" priority="132" operator="lessThan">
      <formula>0</formula>
    </cfRule>
  </conditionalFormatting>
  <conditionalFormatting sqref="B169:D169">
    <cfRule type="cellIs" dxfId="3971" priority="131" operator="lessThan">
      <formula>0</formula>
    </cfRule>
  </conditionalFormatting>
  <conditionalFormatting sqref="B169:D169">
    <cfRule type="cellIs" dxfId="3970" priority="130" operator="lessThan">
      <formula>0</formula>
    </cfRule>
  </conditionalFormatting>
  <conditionalFormatting sqref="B199:D199">
    <cfRule type="cellIs" dxfId="3969" priority="129" operator="lessThan">
      <formula>0</formula>
    </cfRule>
  </conditionalFormatting>
  <conditionalFormatting sqref="B199:D199">
    <cfRule type="cellIs" dxfId="3968" priority="128" operator="lessThan">
      <formula>0</formula>
    </cfRule>
  </conditionalFormatting>
  <conditionalFormatting sqref="B230:D230">
    <cfRule type="cellIs" dxfId="3967" priority="127" operator="lessThan">
      <formula>0</formula>
    </cfRule>
  </conditionalFormatting>
  <conditionalFormatting sqref="B230:D230">
    <cfRule type="cellIs" dxfId="3966" priority="126" operator="lessThan">
      <formula>0</formula>
    </cfRule>
  </conditionalFormatting>
  <conditionalFormatting sqref="B260:D260">
    <cfRule type="cellIs" dxfId="3965" priority="125" operator="lessThan">
      <formula>0</formula>
    </cfRule>
  </conditionalFormatting>
  <conditionalFormatting sqref="B260:D260">
    <cfRule type="cellIs" dxfId="3964" priority="124" operator="lessThan">
      <formula>0</formula>
    </cfRule>
  </conditionalFormatting>
  <conditionalFormatting sqref="A26">
    <cfRule type="cellIs" dxfId="3963" priority="123" operator="lessThan">
      <formula>0</formula>
    </cfRule>
  </conditionalFormatting>
  <conditionalFormatting sqref="AJ4:AJ5">
    <cfRule type="cellIs" dxfId="3962" priority="122" operator="lessThan">
      <formula>0</formula>
    </cfRule>
  </conditionalFormatting>
  <conditionalFormatting sqref="S37:S59">
    <cfRule type="cellIs" dxfId="3961" priority="121" operator="lessThan">
      <formula>0</formula>
    </cfRule>
  </conditionalFormatting>
  <conditionalFormatting sqref="S37:S59">
    <cfRule type="cellIs" dxfId="3960" priority="120" operator="lessThan">
      <formula>0</formula>
    </cfRule>
  </conditionalFormatting>
  <conditionalFormatting sqref="AK37:AK59">
    <cfRule type="cellIs" dxfId="3959" priority="119" operator="lessThan">
      <formula>0</formula>
    </cfRule>
  </conditionalFormatting>
  <conditionalFormatting sqref="AK37:AK59">
    <cfRule type="cellIs" dxfId="3958" priority="118" operator="lessThan">
      <formula>0</formula>
    </cfRule>
  </conditionalFormatting>
  <conditionalFormatting sqref="AM261">
    <cfRule type="cellIs" dxfId="3957" priority="117" operator="lessThan">
      <formula>0</formula>
    </cfRule>
  </conditionalFormatting>
  <conditionalFormatting sqref="AM261">
    <cfRule type="cellIs" dxfId="3956" priority="116" operator="lessThan">
      <formula>0</formula>
    </cfRule>
  </conditionalFormatting>
  <conditionalFormatting sqref="AM262">
    <cfRule type="cellIs" dxfId="3955" priority="115" operator="lessThan">
      <formula>0</formula>
    </cfRule>
  </conditionalFormatting>
  <conditionalFormatting sqref="AM271">
    <cfRule type="cellIs" dxfId="3954" priority="114" operator="lessThan">
      <formula>0</formula>
    </cfRule>
  </conditionalFormatting>
  <conditionalFormatting sqref="S188:S210">
    <cfRule type="cellIs" dxfId="3953" priority="113" operator="lessThan">
      <formula>0</formula>
    </cfRule>
  </conditionalFormatting>
  <conditionalFormatting sqref="S188:S210">
    <cfRule type="cellIs" dxfId="3952" priority="112" operator="lessThan">
      <formula>0</formula>
    </cfRule>
  </conditionalFormatting>
  <conditionalFormatting sqref="AM6:AM28">
    <cfRule type="cellIs" dxfId="3951" priority="111" operator="lessThan">
      <formula>0</formula>
    </cfRule>
  </conditionalFormatting>
  <conditionalFormatting sqref="AG188:AG210">
    <cfRule type="cellIs" dxfId="3950" priority="110" operator="lessThan">
      <formula>0</formula>
    </cfRule>
  </conditionalFormatting>
  <conditionalFormatting sqref="AG188:AG210">
    <cfRule type="cellIs" dxfId="3949" priority="109" operator="lessThan">
      <formula>0</formula>
    </cfRule>
  </conditionalFormatting>
  <conditionalFormatting sqref="AI251">
    <cfRule type="cellIs" dxfId="3948" priority="108" operator="lessThan">
      <formula>0</formula>
    </cfRule>
  </conditionalFormatting>
  <conditionalFormatting sqref="AI251">
    <cfRule type="cellIs" dxfId="3947" priority="107" operator="lessThan">
      <formula>0</formula>
    </cfRule>
  </conditionalFormatting>
  <conditionalFormatting sqref="E128:E150">
    <cfRule type="cellIs" dxfId="3946" priority="106" operator="lessThan">
      <formula>0</formula>
    </cfRule>
  </conditionalFormatting>
  <conditionalFormatting sqref="E128:E150">
    <cfRule type="cellIs" dxfId="3945" priority="105" operator="lessThan">
      <formula>0</formula>
    </cfRule>
  </conditionalFormatting>
  <conditionalFormatting sqref="E219:E241">
    <cfRule type="cellIs" dxfId="3944" priority="104" operator="lessThan">
      <formula>0</formula>
    </cfRule>
  </conditionalFormatting>
  <conditionalFormatting sqref="E219:E241">
    <cfRule type="cellIs" dxfId="3943" priority="103" operator="lessThan">
      <formula>0</formula>
    </cfRule>
  </conditionalFormatting>
  <conditionalFormatting sqref="AM98">
    <cfRule type="cellIs" dxfId="3942" priority="102" operator="lessThan">
      <formula>0</formula>
    </cfRule>
  </conditionalFormatting>
  <conditionalFormatting sqref="K37:K59">
    <cfRule type="cellIs" dxfId="3941" priority="101" operator="lessThan">
      <formula>0</formula>
    </cfRule>
  </conditionalFormatting>
  <conditionalFormatting sqref="K37:K59">
    <cfRule type="cellIs" dxfId="3940" priority="100" operator="lessThan">
      <formula>0</formula>
    </cfRule>
  </conditionalFormatting>
  <conditionalFormatting sqref="I37:I59">
    <cfRule type="cellIs" dxfId="3939" priority="99" operator="lessThan">
      <formula>0</formula>
    </cfRule>
  </conditionalFormatting>
  <conditionalFormatting sqref="I37:I59">
    <cfRule type="cellIs" dxfId="3938" priority="98" operator="lessThan">
      <formula>0</formula>
    </cfRule>
  </conditionalFormatting>
  <conditionalFormatting sqref="M37:M59">
    <cfRule type="cellIs" dxfId="3937" priority="97" operator="lessThan">
      <formula>0</formula>
    </cfRule>
  </conditionalFormatting>
  <conditionalFormatting sqref="M37:M59">
    <cfRule type="cellIs" dxfId="3936" priority="96" operator="lessThan">
      <formula>0</formula>
    </cfRule>
  </conditionalFormatting>
  <conditionalFormatting sqref="O98:O120">
    <cfRule type="cellIs" dxfId="3935" priority="91" operator="lessThan">
      <formula>0</formula>
    </cfRule>
  </conditionalFormatting>
  <conditionalFormatting sqref="O98:O120">
    <cfRule type="cellIs" dxfId="3934" priority="90" operator="lessThan">
      <formula>0</formula>
    </cfRule>
  </conditionalFormatting>
  <conditionalFormatting sqref="I98:I120">
    <cfRule type="cellIs" dxfId="3933" priority="95" operator="lessThan">
      <formula>0</formula>
    </cfRule>
  </conditionalFormatting>
  <conditionalFormatting sqref="I98:I120">
    <cfRule type="cellIs" dxfId="3932" priority="94" operator="lessThan">
      <formula>0</formula>
    </cfRule>
  </conditionalFormatting>
  <conditionalFormatting sqref="M98:M120">
    <cfRule type="cellIs" dxfId="3931" priority="93" operator="lessThan">
      <formula>0</formula>
    </cfRule>
  </conditionalFormatting>
  <conditionalFormatting sqref="M98:M120">
    <cfRule type="cellIs" dxfId="3930" priority="92" operator="lessThan">
      <formula>0</formula>
    </cfRule>
  </conditionalFormatting>
  <conditionalFormatting sqref="M128:M150">
    <cfRule type="cellIs" dxfId="3929" priority="89" operator="lessThan">
      <formula>0</formula>
    </cfRule>
  </conditionalFormatting>
  <conditionalFormatting sqref="M128:M150">
    <cfRule type="cellIs" dxfId="3928" priority="88" operator="lessThan">
      <formula>0</formula>
    </cfRule>
  </conditionalFormatting>
  <conditionalFormatting sqref="M249:M271">
    <cfRule type="cellIs" dxfId="3927" priority="87" operator="lessThan">
      <formula>0</formula>
    </cfRule>
  </conditionalFormatting>
  <conditionalFormatting sqref="M249:M271">
    <cfRule type="cellIs" dxfId="3926" priority="86" operator="lessThan">
      <formula>0</formula>
    </cfRule>
  </conditionalFormatting>
  <conditionalFormatting sqref="E37:E59">
    <cfRule type="cellIs" dxfId="3925" priority="85" operator="lessThan">
      <formula>0</formula>
    </cfRule>
  </conditionalFormatting>
  <conditionalFormatting sqref="E37:E59">
    <cfRule type="cellIs" dxfId="3924" priority="84" operator="lessThan">
      <formula>0</formula>
    </cfRule>
  </conditionalFormatting>
  <conditionalFormatting sqref="A73">
    <cfRule type="cellIs" dxfId="3923" priority="83" operator="lessThan">
      <formula>0</formula>
    </cfRule>
  </conditionalFormatting>
  <conditionalFormatting sqref="O37:O59">
    <cfRule type="cellIs" dxfId="3922" priority="82" operator="lessThan">
      <formula>0</formula>
    </cfRule>
  </conditionalFormatting>
  <conditionalFormatting sqref="O37:O59">
    <cfRule type="cellIs" dxfId="3921" priority="81" operator="lessThan">
      <formula>0</formula>
    </cfRule>
  </conditionalFormatting>
  <conditionalFormatting sqref="U37:U59">
    <cfRule type="cellIs" dxfId="3920" priority="80" operator="lessThan">
      <formula>0</formula>
    </cfRule>
  </conditionalFormatting>
  <conditionalFormatting sqref="U37:U59">
    <cfRule type="cellIs" dxfId="3919" priority="79" operator="lessThan">
      <formula>0</formula>
    </cfRule>
  </conditionalFormatting>
  <conditionalFormatting sqref="W37:W59">
    <cfRule type="cellIs" dxfId="3918" priority="78" operator="lessThan">
      <formula>0</formula>
    </cfRule>
  </conditionalFormatting>
  <conditionalFormatting sqref="W37:W59">
    <cfRule type="cellIs" dxfId="3917" priority="77" operator="lessThan">
      <formula>0</formula>
    </cfRule>
  </conditionalFormatting>
  <conditionalFormatting sqref="Y37:Y59">
    <cfRule type="cellIs" dxfId="3916" priority="76" operator="lessThan">
      <formula>0</formula>
    </cfRule>
  </conditionalFormatting>
  <conditionalFormatting sqref="Y37:Y59">
    <cfRule type="cellIs" dxfId="3915" priority="75" operator="lessThan">
      <formula>0</formula>
    </cfRule>
  </conditionalFormatting>
  <conditionalFormatting sqref="AA37:AA59">
    <cfRule type="cellIs" dxfId="3914" priority="74" operator="lessThan">
      <formula>0</formula>
    </cfRule>
  </conditionalFormatting>
  <conditionalFormatting sqref="AA37:AA59">
    <cfRule type="cellIs" dxfId="3913" priority="73" operator="lessThan">
      <formula>0</formula>
    </cfRule>
  </conditionalFormatting>
  <conditionalFormatting sqref="I68:I90">
    <cfRule type="cellIs" dxfId="3912" priority="72" operator="lessThan">
      <formula>0</formula>
    </cfRule>
  </conditionalFormatting>
  <conditionalFormatting sqref="I68:I90">
    <cfRule type="cellIs" dxfId="3911" priority="71" operator="lessThan">
      <formula>0</formula>
    </cfRule>
  </conditionalFormatting>
  <conditionalFormatting sqref="M68:M90">
    <cfRule type="cellIs" dxfId="3910" priority="70" operator="lessThan">
      <formula>0</formula>
    </cfRule>
  </conditionalFormatting>
  <conditionalFormatting sqref="M68:M90">
    <cfRule type="cellIs" dxfId="3909" priority="69" operator="lessThan">
      <formula>0</formula>
    </cfRule>
  </conditionalFormatting>
  <conditionalFormatting sqref="U68:U90">
    <cfRule type="cellIs" dxfId="3908" priority="68" operator="lessThan">
      <formula>0</formula>
    </cfRule>
  </conditionalFormatting>
  <conditionalFormatting sqref="U68:U90">
    <cfRule type="cellIs" dxfId="3907" priority="67" operator="lessThan">
      <formula>0</formula>
    </cfRule>
  </conditionalFormatting>
  <conditionalFormatting sqref="W68:W90">
    <cfRule type="cellIs" dxfId="3906" priority="66" operator="lessThan">
      <formula>0</formula>
    </cfRule>
  </conditionalFormatting>
  <conditionalFormatting sqref="W68:W90">
    <cfRule type="cellIs" dxfId="3905" priority="65" operator="lessThan">
      <formula>0</formula>
    </cfRule>
  </conditionalFormatting>
  <conditionalFormatting sqref="Y68:Y90">
    <cfRule type="cellIs" dxfId="3904" priority="64" operator="lessThan">
      <formula>0</formula>
    </cfRule>
  </conditionalFormatting>
  <conditionalFormatting sqref="Y68:Y90">
    <cfRule type="cellIs" dxfId="3903" priority="63" operator="lessThan">
      <formula>0</formula>
    </cfRule>
  </conditionalFormatting>
  <conditionalFormatting sqref="AA68:AA90">
    <cfRule type="cellIs" dxfId="3902" priority="62" operator="lessThan">
      <formula>0</formula>
    </cfRule>
  </conditionalFormatting>
  <conditionalFormatting sqref="AA68:AA90">
    <cfRule type="cellIs" dxfId="3901" priority="61" operator="lessThan">
      <formula>0</formula>
    </cfRule>
  </conditionalFormatting>
  <conditionalFormatting sqref="AA98:AA120">
    <cfRule type="cellIs" dxfId="3900" priority="60" operator="lessThan">
      <formula>0</formula>
    </cfRule>
  </conditionalFormatting>
  <conditionalFormatting sqref="AA98:AA120">
    <cfRule type="cellIs" dxfId="3899" priority="59" operator="lessThan">
      <formula>0</formula>
    </cfRule>
  </conditionalFormatting>
  <conditionalFormatting sqref="Y98:Y120">
    <cfRule type="cellIs" dxfId="3898" priority="58" operator="lessThan">
      <formula>0</formula>
    </cfRule>
  </conditionalFormatting>
  <conditionalFormatting sqref="Y98:Y120">
    <cfRule type="cellIs" dxfId="3897" priority="57" operator="lessThan">
      <formula>0</formula>
    </cfRule>
  </conditionalFormatting>
  <conditionalFormatting sqref="W98:W120">
    <cfRule type="cellIs" dxfId="3896" priority="56" operator="lessThan">
      <formula>0</formula>
    </cfRule>
  </conditionalFormatting>
  <conditionalFormatting sqref="W98:W120">
    <cfRule type="cellIs" dxfId="3895" priority="55" operator="lessThan">
      <formula>0</formula>
    </cfRule>
  </conditionalFormatting>
  <conditionalFormatting sqref="U98:U120">
    <cfRule type="cellIs" dxfId="3894" priority="54" operator="lessThan">
      <formula>0</formula>
    </cfRule>
  </conditionalFormatting>
  <conditionalFormatting sqref="U98:U120">
    <cfRule type="cellIs" dxfId="3893" priority="53" operator="lessThan">
      <formula>0</formula>
    </cfRule>
  </conditionalFormatting>
  <conditionalFormatting sqref="U128:U150">
    <cfRule type="cellIs" dxfId="3892" priority="52" operator="lessThan">
      <formula>0</formula>
    </cfRule>
  </conditionalFormatting>
  <conditionalFormatting sqref="U128:U150">
    <cfRule type="cellIs" dxfId="3891" priority="51" operator="lessThan">
      <formula>0</formula>
    </cfRule>
  </conditionalFormatting>
  <conditionalFormatting sqref="W128:W150">
    <cfRule type="cellIs" dxfId="3890" priority="50" operator="lessThan">
      <formula>0</formula>
    </cfRule>
  </conditionalFormatting>
  <conditionalFormatting sqref="W128:W150">
    <cfRule type="cellIs" dxfId="3889" priority="49" operator="lessThan">
      <formula>0</formula>
    </cfRule>
  </conditionalFormatting>
  <conditionalFormatting sqref="AA128:AA150">
    <cfRule type="cellIs" dxfId="3888" priority="48" operator="lessThan">
      <formula>0</formula>
    </cfRule>
  </conditionalFormatting>
  <conditionalFormatting sqref="AA128:AA150">
    <cfRule type="cellIs" dxfId="3887" priority="47" operator="lessThan">
      <formula>0</formula>
    </cfRule>
  </conditionalFormatting>
  <conditionalFormatting sqref="O128:O150">
    <cfRule type="cellIs" dxfId="3886" priority="46" operator="lessThan">
      <formula>0</formula>
    </cfRule>
  </conditionalFormatting>
  <conditionalFormatting sqref="O128:O150">
    <cfRule type="cellIs" dxfId="3885" priority="45" operator="lessThan">
      <formula>0</formula>
    </cfRule>
  </conditionalFormatting>
  <conditionalFormatting sqref="K128:K150">
    <cfRule type="cellIs" dxfId="3884" priority="44" operator="lessThan">
      <formula>0</formula>
    </cfRule>
  </conditionalFormatting>
  <conditionalFormatting sqref="K128:K150">
    <cfRule type="cellIs" dxfId="3883" priority="43" operator="lessThan">
      <formula>0</formula>
    </cfRule>
  </conditionalFormatting>
  <conditionalFormatting sqref="K188:K210">
    <cfRule type="cellIs" dxfId="3882" priority="42" operator="lessThan">
      <formula>0</formula>
    </cfRule>
  </conditionalFormatting>
  <conditionalFormatting sqref="K188:K210">
    <cfRule type="cellIs" dxfId="3881" priority="41" operator="lessThan">
      <formula>0</formula>
    </cfRule>
  </conditionalFormatting>
  <conditionalFormatting sqref="M188:M210">
    <cfRule type="cellIs" dxfId="3880" priority="40" operator="lessThan">
      <formula>0</formula>
    </cfRule>
  </conditionalFormatting>
  <conditionalFormatting sqref="M188:M210">
    <cfRule type="cellIs" dxfId="3879" priority="39" operator="lessThan">
      <formula>0</formula>
    </cfRule>
  </conditionalFormatting>
  <conditionalFormatting sqref="O188:O210">
    <cfRule type="cellIs" dxfId="3878" priority="38" operator="lessThan">
      <formula>0</formula>
    </cfRule>
  </conditionalFormatting>
  <conditionalFormatting sqref="O188:O210">
    <cfRule type="cellIs" dxfId="3877" priority="37" operator="lessThan">
      <formula>0</formula>
    </cfRule>
  </conditionalFormatting>
  <conditionalFormatting sqref="Y188:Y210">
    <cfRule type="cellIs" dxfId="3876" priority="36" operator="lessThan">
      <formula>0</formula>
    </cfRule>
  </conditionalFormatting>
  <conditionalFormatting sqref="Y188:Y210">
    <cfRule type="cellIs" dxfId="3875" priority="35" operator="lessThan">
      <formula>0</formula>
    </cfRule>
  </conditionalFormatting>
  <conditionalFormatting sqref="AA188:AA210">
    <cfRule type="cellIs" dxfId="3874" priority="34" operator="lessThan">
      <formula>0</formula>
    </cfRule>
  </conditionalFormatting>
  <conditionalFormatting sqref="AA188:AA210">
    <cfRule type="cellIs" dxfId="3873" priority="33" operator="lessThan">
      <formula>0</formula>
    </cfRule>
  </conditionalFormatting>
  <conditionalFormatting sqref="K219:K241">
    <cfRule type="cellIs" dxfId="3872" priority="32" operator="lessThan">
      <formula>0</formula>
    </cfRule>
  </conditionalFormatting>
  <conditionalFormatting sqref="K219:K241">
    <cfRule type="cellIs" dxfId="3871" priority="31" operator="lessThan">
      <formula>0</formula>
    </cfRule>
  </conditionalFormatting>
  <conditionalFormatting sqref="I249:I271">
    <cfRule type="cellIs" dxfId="3870" priority="30" operator="lessThan">
      <formula>0</formula>
    </cfRule>
  </conditionalFormatting>
  <conditionalFormatting sqref="I249:I271">
    <cfRule type="cellIs" dxfId="3869" priority="29" operator="lessThan">
      <formula>0</formula>
    </cfRule>
  </conditionalFormatting>
  <conditionalFormatting sqref="AA249:AA271">
    <cfRule type="cellIs" dxfId="3868" priority="28" operator="lessThan">
      <formula>0</formula>
    </cfRule>
  </conditionalFormatting>
  <conditionalFormatting sqref="AA249:AA271">
    <cfRule type="cellIs" dxfId="3867" priority="27" operator="lessThan">
      <formula>0</formula>
    </cfRule>
  </conditionalFormatting>
  <conditionalFormatting sqref="Y219:Y241">
    <cfRule type="cellIs" dxfId="3866" priority="26" operator="lessThan">
      <formula>0</formula>
    </cfRule>
  </conditionalFormatting>
  <conditionalFormatting sqref="Y219:Y241">
    <cfRule type="cellIs" dxfId="3865" priority="25" operator="lessThan">
      <formula>0</formula>
    </cfRule>
  </conditionalFormatting>
  <conditionalFormatting sqref="AA219:AA241">
    <cfRule type="cellIs" dxfId="3864" priority="24" operator="lessThan">
      <formula>0</formula>
    </cfRule>
  </conditionalFormatting>
  <conditionalFormatting sqref="AA219:AA241">
    <cfRule type="cellIs" dxfId="3863" priority="23" operator="lessThan">
      <formula>0</formula>
    </cfRule>
  </conditionalFormatting>
  <conditionalFormatting sqref="I128:I150">
    <cfRule type="cellIs" dxfId="3862" priority="22" operator="lessThan">
      <formula>0</formula>
    </cfRule>
  </conditionalFormatting>
  <conditionalFormatting sqref="I128:I150">
    <cfRule type="cellIs" dxfId="3861" priority="21" operator="lessThan">
      <formula>0</formula>
    </cfRule>
  </conditionalFormatting>
  <conditionalFormatting sqref="Y128:Y150">
    <cfRule type="cellIs" dxfId="3860" priority="20" operator="lessThan">
      <formula>0</formula>
    </cfRule>
  </conditionalFormatting>
  <conditionalFormatting sqref="Y128:Y150">
    <cfRule type="cellIs" dxfId="3859" priority="19" operator="lessThan">
      <formula>0</formula>
    </cfRule>
  </conditionalFormatting>
  <conditionalFormatting sqref="I188:I210">
    <cfRule type="cellIs" dxfId="3858" priority="18" operator="lessThan">
      <formula>0</formula>
    </cfRule>
  </conditionalFormatting>
  <conditionalFormatting sqref="I188:I210">
    <cfRule type="cellIs" dxfId="3857" priority="17" operator="lessThan">
      <formula>0</formula>
    </cfRule>
  </conditionalFormatting>
  <conditionalFormatting sqref="U188:U210">
    <cfRule type="cellIs" dxfId="3856" priority="16" operator="lessThan">
      <formula>0</formula>
    </cfRule>
  </conditionalFormatting>
  <conditionalFormatting sqref="U188:U210">
    <cfRule type="cellIs" dxfId="3855" priority="15" operator="lessThan">
      <formula>0</formula>
    </cfRule>
  </conditionalFormatting>
  <conditionalFormatting sqref="W188:W210">
    <cfRule type="cellIs" dxfId="3854" priority="14" operator="lessThan">
      <formula>0</formula>
    </cfRule>
  </conditionalFormatting>
  <conditionalFormatting sqref="W188:W210">
    <cfRule type="cellIs" dxfId="3853" priority="13" operator="lessThan">
      <formula>0</formula>
    </cfRule>
  </conditionalFormatting>
  <conditionalFormatting sqref="W219:W241">
    <cfRule type="cellIs" dxfId="3852" priority="12" operator="lessThan">
      <formula>0</formula>
    </cfRule>
  </conditionalFormatting>
  <conditionalFormatting sqref="W219:W241">
    <cfRule type="cellIs" dxfId="3851" priority="11" operator="lessThan">
      <formula>0</formula>
    </cfRule>
  </conditionalFormatting>
  <conditionalFormatting sqref="U219:U241">
    <cfRule type="cellIs" dxfId="3850" priority="10" operator="lessThan">
      <formula>0</formula>
    </cfRule>
  </conditionalFormatting>
  <conditionalFormatting sqref="U219:U241">
    <cfRule type="cellIs" dxfId="3849" priority="9" operator="lessThan">
      <formula>0</formula>
    </cfRule>
  </conditionalFormatting>
  <conditionalFormatting sqref="I219:I241">
    <cfRule type="cellIs" dxfId="3848" priority="8" operator="lessThan">
      <formula>0</formula>
    </cfRule>
  </conditionalFormatting>
  <conditionalFormatting sqref="I219:I241">
    <cfRule type="cellIs" dxfId="3847" priority="7" operator="lessThan">
      <formula>0</formula>
    </cfRule>
  </conditionalFormatting>
  <conditionalFormatting sqref="U249:U271">
    <cfRule type="cellIs" dxfId="3846" priority="6" operator="lessThan">
      <formula>0</formula>
    </cfRule>
  </conditionalFormatting>
  <conditionalFormatting sqref="U249:U271">
    <cfRule type="cellIs" dxfId="3845" priority="5" operator="lessThan">
      <formula>0</formula>
    </cfRule>
  </conditionalFormatting>
  <conditionalFormatting sqref="W249:W271">
    <cfRule type="cellIs" dxfId="3844" priority="4" operator="lessThan">
      <formula>0</formula>
    </cfRule>
  </conditionalFormatting>
  <conditionalFormatting sqref="W249:W271">
    <cfRule type="cellIs" dxfId="3843" priority="3" operator="lessThan">
      <formula>0</formula>
    </cfRule>
  </conditionalFormatting>
  <conditionalFormatting sqref="Y249:Y271">
    <cfRule type="cellIs" dxfId="3842" priority="2" operator="lessThan">
      <formula>0</formula>
    </cfRule>
  </conditionalFormatting>
  <conditionalFormatting sqref="Y249:Y271">
    <cfRule type="cellIs" dxfId="3841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O274"/>
  <sheetViews>
    <sheetView topLeftCell="A190" zoomScale="115" zoomScaleNormal="115" workbookViewId="0">
      <pane xSplit="4" topLeftCell="E1" activePane="topRight" state="frozen"/>
      <selection activeCell="A19" sqref="A19"/>
      <selection pane="topRight" activeCell="E272" sqref="E272:AL272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41" s="2" customFormat="1" x14ac:dyDescent="0.3"/>
    <row r="2" spans="1:41" s="2" customFormat="1" ht="17.25" thickBot="1" x14ac:dyDescent="0.35">
      <c r="A2" s="98" t="s">
        <v>402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41" s="2" customFormat="1" ht="17.25" thickBot="1" x14ac:dyDescent="0.35">
      <c r="A3" s="10"/>
      <c r="B3" s="10"/>
      <c r="C3" s="167"/>
      <c r="D3" s="167"/>
      <c r="E3" s="115"/>
      <c r="F3" s="114"/>
      <c r="G3" s="596" t="s">
        <v>296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208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11</v>
      </c>
    </row>
    <row r="4" spans="1:41" s="2" customFormat="1" ht="16.5" customHeight="1" x14ac:dyDescent="0.3">
      <c r="A4" s="561" t="s">
        <v>259</v>
      </c>
      <c r="B4" s="563" t="s">
        <v>13</v>
      </c>
      <c r="C4" s="565" t="s">
        <v>375</v>
      </c>
      <c r="D4" s="567" t="s">
        <v>359</v>
      </c>
      <c r="E4" s="569" t="s">
        <v>401</v>
      </c>
      <c r="F4" s="571" t="s">
        <v>400</v>
      </c>
      <c r="G4" s="599" t="s">
        <v>17</v>
      </c>
      <c r="H4" s="578" t="s">
        <v>399</v>
      </c>
      <c r="I4" s="580" t="s">
        <v>0</v>
      </c>
      <c r="J4" s="582" t="s">
        <v>53</v>
      </c>
      <c r="K4" s="584" t="s">
        <v>1</v>
      </c>
      <c r="L4" s="582" t="s">
        <v>289</v>
      </c>
      <c r="M4" s="632" t="s">
        <v>2</v>
      </c>
      <c r="N4" s="582" t="s">
        <v>251</v>
      </c>
      <c r="O4" s="632" t="s">
        <v>3</v>
      </c>
      <c r="P4" s="582" t="s">
        <v>21</v>
      </c>
      <c r="Q4" s="592" t="s">
        <v>398</v>
      </c>
      <c r="R4" s="603" t="s">
        <v>23</v>
      </c>
      <c r="S4" s="588" t="s">
        <v>175</v>
      </c>
      <c r="T4" s="590" t="s">
        <v>249</v>
      </c>
      <c r="U4" s="576" t="s">
        <v>4</v>
      </c>
      <c r="V4" s="578" t="s">
        <v>397</v>
      </c>
      <c r="W4" s="576" t="s">
        <v>5</v>
      </c>
      <c r="X4" s="578" t="s">
        <v>27</v>
      </c>
      <c r="Y4" s="576" t="s">
        <v>6</v>
      </c>
      <c r="Z4" s="578" t="s">
        <v>172</v>
      </c>
      <c r="AA4" s="576" t="s">
        <v>7</v>
      </c>
      <c r="AB4" s="617" t="s">
        <v>356</v>
      </c>
      <c r="AC4" s="592" t="s">
        <v>283</v>
      </c>
      <c r="AD4" s="594" t="s">
        <v>328</v>
      </c>
      <c r="AE4" s="592" t="s">
        <v>327</v>
      </c>
      <c r="AF4" s="613" t="s">
        <v>281</v>
      </c>
      <c r="AG4" s="615" t="s">
        <v>307</v>
      </c>
      <c r="AH4" s="627" t="s">
        <v>396</v>
      </c>
      <c r="AI4" s="629" t="s">
        <v>241</v>
      </c>
      <c r="AJ4" s="627" t="s">
        <v>395</v>
      </c>
      <c r="AK4" s="634" t="s">
        <v>394</v>
      </c>
      <c r="AL4" s="627" t="s">
        <v>382</v>
      </c>
      <c r="AM4" s="605" t="s">
        <v>393</v>
      </c>
    </row>
    <row r="5" spans="1:41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604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16"/>
      <c r="AH5" s="628"/>
      <c r="AI5" s="630"/>
      <c r="AJ5" s="631"/>
      <c r="AK5" s="635"/>
      <c r="AL5" s="628"/>
      <c r="AM5" s="606"/>
    </row>
    <row r="6" spans="1:41" s="2" customFormat="1" x14ac:dyDescent="0.3">
      <c r="A6" s="122" t="s">
        <v>198</v>
      </c>
      <c r="B6" s="61">
        <f>15500/10</f>
        <v>1550</v>
      </c>
      <c r="C6" s="77">
        <f>2700/1.1</f>
        <v>2454.5454545454545</v>
      </c>
      <c r="D6" s="166">
        <v>10</v>
      </c>
      <c r="E6" s="178">
        <f t="shared" ref="E6:E28" si="0">E37+E68+E98+E128+E158+E188+E219+E249</f>
        <v>0</v>
      </c>
      <c r="F6" s="76">
        <f t="shared" ref="F6:F28" si="1">B6*E6</f>
        <v>0</v>
      </c>
      <c r="G6" s="61">
        <f t="shared" ref="G6:G28" si="2">G37+G68+G98+G128+G158+G188+G219+G249</f>
        <v>0</v>
      </c>
      <c r="H6" s="82">
        <f t="shared" ref="H6:H28" si="3">B6*G6</f>
        <v>0</v>
      </c>
      <c r="I6" s="61">
        <f t="shared" ref="I6:I28" si="4">I37+I68+I98+I128+I158+I188+I219+I249</f>
        <v>0</v>
      </c>
      <c r="J6" s="37">
        <f t="shared" ref="J6:J28" si="5">B6*I6</f>
        <v>0</v>
      </c>
      <c r="K6" s="61">
        <f t="shared" ref="K6:K28" si="6">K37+K68+K98+K128+K158+K188+K219+K249</f>
        <v>90</v>
      </c>
      <c r="L6" s="37">
        <f t="shared" ref="L6:L28" si="7">B6*K6</f>
        <v>139500</v>
      </c>
      <c r="M6" s="61">
        <f t="shared" ref="M6:M28" si="8">M37+M68+M98+M128+M158+M188+M219+M249</f>
        <v>120</v>
      </c>
      <c r="N6" s="37">
        <f t="shared" ref="N6:N28" si="9">B6*M6</f>
        <v>186000</v>
      </c>
      <c r="O6" s="51">
        <f t="shared" ref="O6:O28" si="10">O37+O68+O98+O128+O158+O188+O219+O249</f>
        <v>0</v>
      </c>
      <c r="P6" s="71">
        <f t="shared" ref="P6:P28" si="11">B6*O6</f>
        <v>0</v>
      </c>
      <c r="Q6" s="57">
        <f t="shared" ref="Q6:Q28" si="12">G6+I6+K6+M6+O6</f>
        <v>210</v>
      </c>
      <c r="R6" s="172">
        <f t="shared" ref="R6:R28" si="13">H6+J6+L6+N6+P6</f>
        <v>325500</v>
      </c>
      <c r="S6" s="61">
        <f t="shared" ref="S6:S28" si="14">S37+S68+S98+S128+S158+S188+S219+S249</f>
        <v>0</v>
      </c>
      <c r="T6" s="109">
        <f t="shared" ref="T6:T28" si="15">C6*S6</f>
        <v>0</v>
      </c>
      <c r="U6" s="61">
        <f t="shared" ref="U6:U28" si="16">U37+U68+U98+U128+U158+U188+U219+U249</f>
        <v>0</v>
      </c>
      <c r="V6" s="109">
        <f t="shared" ref="V6:V28" si="17">C6*U6</f>
        <v>0</v>
      </c>
      <c r="W6" s="61">
        <f t="shared" ref="W6:W28" si="18">W37+W68+W98+W128+W158+W188+W219+W249</f>
        <v>0</v>
      </c>
      <c r="X6" s="109">
        <f t="shared" ref="X6:X28" si="19">C6*W6</f>
        <v>0</v>
      </c>
      <c r="Y6" s="61">
        <f t="shared" ref="Y6:Y28" si="20">Y37+Y68+Y98+Y128+Y158+Y188+Y219+Y249</f>
        <v>20</v>
      </c>
      <c r="Z6" s="109">
        <f t="shared" ref="Z6:Z28" si="21">C6*Y6</f>
        <v>49090.909090909088</v>
      </c>
      <c r="AA6" s="61">
        <f t="shared" ref="AA6:AA28" si="22">AA37+AA68+AA98+AA128+AA158+AA188+AA219+AA249</f>
        <v>33</v>
      </c>
      <c r="AB6" s="68">
        <f t="shared" ref="AB6:AB28" si="23">C6*AA6</f>
        <v>81000</v>
      </c>
      <c r="AC6" s="67">
        <f t="shared" ref="AC6:AC28" si="24">S6+U6+W6+Y6+AA6</f>
        <v>53</v>
      </c>
      <c r="AD6" s="66">
        <f t="shared" ref="AD6:AD28" si="25">AC6*C6</f>
        <v>130090.90909090909</v>
      </c>
      <c r="AE6" s="57">
        <f t="shared" ref="AE6:AE28" si="26">AE37+AE98+AE128+AE158+AE188+AE219</f>
        <v>0</v>
      </c>
      <c r="AF6" s="60">
        <f t="shared" ref="AF6:AF28" si="27">((C6-B6)*AC6)-AE6</f>
        <v>47940.909090909088</v>
      </c>
      <c r="AG6" s="52">
        <f t="shared" ref="AG6:AG28" si="28">AG37+AG68+AG98+AG128+AG158+AG188+AG219+AG249</f>
        <v>0</v>
      </c>
      <c r="AH6" s="63">
        <f t="shared" ref="AH6:AH28" si="29">B6*AG6</f>
        <v>0</v>
      </c>
      <c r="AI6" s="65">
        <f t="shared" ref="AI6:AI28" si="30">E6+Q6-AC6-AG6</f>
        <v>157</v>
      </c>
      <c r="AJ6" s="150">
        <f t="shared" ref="AJ6:AJ28" si="31">B6*AI6</f>
        <v>243350</v>
      </c>
      <c r="AK6" s="65">
        <f t="shared" ref="AK6:AK28" si="32">AK37+AK68+AK98+AK128+AK158+AK188+AK219+AK249</f>
        <v>210</v>
      </c>
      <c r="AL6" s="164">
        <f t="shared" ref="AL6:AL28" si="33">AK6*B6</f>
        <v>325500</v>
      </c>
      <c r="AM6" s="130"/>
    </row>
    <row r="7" spans="1:41" s="2" customFormat="1" x14ac:dyDescent="0.3">
      <c r="A7" s="120" t="s">
        <v>322</v>
      </c>
      <c r="B7" s="74">
        <f>15500/10</f>
        <v>1550</v>
      </c>
      <c r="C7" s="77">
        <f>2700/1.1</f>
        <v>2454.5454545454545</v>
      </c>
      <c r="D7" s="165">
        <v>10</v>
      </c>
      <c r="E7" s="178">
        <f t="shared" si="0"/>
        <v>0</v>
      </c>
      <c r="F7" s="76">
        <f t="shared" si="1"/>
        <v>0</v>
      </c>
      <c r="G7" s="61">
        <f t="shared" si="2"/>
        <v>0</v>
      </c>
      <c r="H7" s="109">
        <f t="shared" si="3"/>
        <v>0</v>
      </c>
      <c r="I7" s="61">
        <f t="shared" si="4"/>
        <v>0</v>
      </c>
      <c r="J7" s="37">
        <f t="shared" si="5"/>
        <v>0</v>
      </c>
      <c r="K7" s="61">
        <f t="shared" si="6"/>
        <v>10</v>
      </c>
      <c r="L7" s="37">
        <f t="shared" si="7"/>
        <v>15500</v>
      </c>
      <c r="M7" s="61">
        <f t="shared" si="8"/>
        <v>0</v>
      </c>
      <c r="N7" s="37">
        <f t="shared" si="9"/>
        <v>0</v>
      </c>
      <c r="O7" s="51">
        <f t="shared" si="10"/>
        <v>0</v>
      </c>
      <c r="P7" s="71">
        <f t="shared" si="11"/>
        <v>0</v>
      </c>
      <c r="Q7" s="57">
        <f t="shared" si="12"/>
        <v>10</v>
      </c>
      <c r="R7" s="39">
        <f t="shared" si="13"/>
        <v>15500</v>
      </c>
      <c r="S7" s="61">
        <f t="shared" si="14"/>
        <v>0</v>
      </c>
      <c r="T7" s="109">
        <f t="shared" si="15"/>
        <v>0</v>
      </c>
      <c r="U7" s="61">
        <f t="shared" si="16"/>
        <v>0</v>
      </c>
      <c r="V7" s="109">
        <f t="shared" si="17"/>
        <v>0</v>
      </c>
      <c r="W7" s="61">
        <f t="shared" si="18"/>
        <v>0</v>
      </c>
      <c r="X7" s="109">
        <f t="shared" si="19"/>
        <v>0</v>
      </c>
      <c r="Y7" s="61">
        <f t="shared" si="20"/>
        <v>0</v>
      </c>
      <c r="Z7" s="109">
        <f t="shared" si="21"/>
        <v>0</v>
      </c>
      <c r="AA7" s="61">
        <f t="shared" si="22"/>
        <v>0</v>
      </c>
      <c r="AB7" s="68">
        <f t="shared" si="23"/>
        <v>0</v>
      </c>
      <c r="AC7" s="67">
        <f t="shared" si="24"/>
        <v>0</v>
      </c>
      <c r="AD7" s="66">
        <f t="shared" si="25"/>
        <v>0</v>
      </c>
      <c r="AE7" s="57">
        <f t="shared" si="26"/>
        <v>0</v>
      </c>
      <c r="AF7" s="60">
        <f t="shared" si="27"/>
        <v>0</v>
      </c>
      <c r="AG7" s="52">
        <f t="shared" si="28"/>
        <v>0</v>
      </c>
      <c r="AH7" s="63">
        <f t="shared" si="29"/>
        <v>0</v>
      </c>
      <c r="AI7" s="65">
        <f t="shared" si="30"/>
        <v>10</v>
      </c>
      <c r="AJ7" s="63">
        <f t="shared" si="31"/>
        <v>15500</v>
      </c>
      <c r="AK7" s="65">
        <f t="shared" si="32"/>
        <v>100</v>
      </c>
      <c r="AL7" s="164">
        <f t="shared" si="33"/>
        <v>155000</v>
      </c>
      <c r="AM7" s="130"/>
    </row>
    <row r="8" spans="1:41" s="2" customFormat="1" x14ac:dyDescent="0.3">
      <c r="A8" s="120" t="s">
        <v>392</v>
      </c>
      <c r="B8" s="74">
        <f>18000/10</f>
        <v>1800</v>
      </c>
      <c r="C8" s="77">
        <f>2800/1.1</f>
        <v>2545.454545454545</v>
      </c>
      <c r="D8" s="165">
        <v>10</v>
      </c>
      <c r="E8" s="178">
        <f t="shared" si="0"/>
        <v>9</v>
      </c>
      <c r="F8" s="76">
        <f t="shared" si="1"/>
        <v>16200</v>
      </c>
      <c r="G8" s="61">
        <f t="shared" si="2"/>
        <v>0</v>
      </c>
      <c r="H8" s="109">
        <f t="shared" si="3"/>
        <v>0</v>
      </c>
      <c r="I8" s="61">
        <f t="shared" si="4"/>
        <v>0</v>
      </c>
      <c r="J8" s="37">
        <f t="shared" si="5"/>
        <v>0</v>
      </c>
      <c r="K8" s="61">
        <f t="shared" si="6"/>
        <v>80</v>
      </c>
      <c r="L8" s="37">
        <f t="shared" si="7"/>
        <v>144000</v>
      </c>
      <c r="M8" s="61">
        <f t="shared" si="8"/>
        <v>99</v>
      </c>
      <c r="N8" s="37">
        <f t="shared" si="9"/>
        <v>178200</v>
      </c>
      <c r="O8" s="51">
        <f t="shared" si="10"/>
        <v>0</v>
      </c>
      <c r="P8" s="71">
        <f t="shared" si="11"/>
        <v>0</v>
      </c>
      <c r="Q8" s="57">
        <f t="shared" si="12"/>
        <v>179</v>
      </c>
      <c r="R8" s="39">
        <f t="shared" si="13"/>
        <v>322200</v>
      </c>
      <c r="S8" s="61">
        <f t="shared" si="14"/>
        <v>2</v>
      </c>
      <c r="T8" s="109">
        <f t="shared" si="15"/>
        <v>5090.9090909090901</v>
      </c>
      <c r="U8" s="61">
        <f t="shared" si="16"/>
        <v>7</v>
      </c>
      <c r="V8" s="109">
        <f t="shared" si="17"/>
        <v>17818.181818181816</v>
      </c>
      <c r="W8" s="61">
        <f t="shared" si="18"/>
        <v>0</v>
      </c>
      <c r="X8" s="109">
        <f t="shared" si="19"/>
        <v>0</v>
      </c>
      <c r="Y8" s="61">
        <f t="shared" si="20"/>
        <v>28</v>
      </c>
      <c r="Z8" s="109">
        <f t="shared" si="21"/>
        <v>71272.727272727265</v>
      </c>
      <c r="AA8" s="61">
        <f t="shared" si="22"/>
        <v>26</v>
      </c>
      <c r="AB8" s="68">
        <f t="shared" si="23"/>
        <v>66181.818181818177</v>
      </c>
      <c r="AC8" s="67">
        <f t="shared" si="24"/>
        <v>63</v>
      </c>
      <c r="AD8" s="66">
        <f t="shared" si="25"/>
        <v>160363.63636363632</v>
      </c>
      <c r="AE8" s="57">
        <f t="shared" si="26"/>
        <v>0</v>
      </c>
      <c r="AF8" s="60">
        <f t="shared" si="27"/>
        <v>46963.636363636339</v>
      </c>
      <c r="AG8" s="52">
        <f t="shared" si="28"/>
        <v>0</v>
      </c>
      <c r="AH8" s="63">
        <f t="shared" si="29"/>
        <v>0</v>
      </c>
      <c r="AI8" s="65">
        <f t="shared" si="30"/>
        <v>125</v>
      </c>
      <c r="AJ8" s="63">
        <f t="shared" si="31"/>
        <v>225000</v>
      </c>
      <c r="AK8" s="65">
        <f t="shared" si="32"/>
        <v>210</v>
      </c>
      <c r="AL8" s="164">
        <f t="shared" si="33"/>
        <v>378000</v>
      </c>
      <c r="AM8" s="130"/>
    </row>
    <row r="9" spans="1:41" s="2" customFormat="1" x14ac:dyDescent="0.3">
      <c r="A9" s="78" t="s">
        <v>196</v>
      </c>
      <c r="B9" s="47">
        <f>15500/10</f>
        <v>1550</v>
      </c>
      <c r="C9" s="77">
        <f>2700/1.1</f>
        <v>2454.5454545454545</v>
      </c>
      <c r="D9" s="163">
        <v>10</v>
      </c>
      <c r="E9" s="178">
        <f t="shared" si="0"/>
        <v>0</v>
      </c>
      <c r="F9" s="76">
        <f t="shared" si="1"/>
        <v>0</v>
      </c>
      <c r="G9" s="61">
        <f t="shared" si="2"/>
        <v>0</v>
      </c>
      <c r="H9" s="109">
        <f t="shared" si="3"/>
        <v>0</v>
      </c>
      <c r="I9" s="61">
        <f t="shared" si="4"/>
        <v>0</v>
      </c>
      <c r="J9" s="37">
        <f t="shared" si="5"/>
        <v>0</v>
      </c>
      <c r="K9" s="61">
        <f t="shared" si="6"/>
        <v>10</v>
      </c>
      <c r="L9" s="37">
        <f t="shared" si="7"/>
        <v>15500</v>
      </c>
      <c r="M9" s="61">
        <f t="shared" si="8"/>
        <v>10</v>
      </c>
      <c r="N9" s="37">
        <f t="shared" si="9"/>
        <v>15500</v>
      </c>
      <c r="O9" s="51">
        <f t="shared" si="10"/>
        <v>0</v>
      </c>
      <c r="P9" s="71">
        <f t="shared" si="11"/>
        <v>0</v>
      </c>
      <c r="Q9" s="57">
        <f t="shared" si="12"/>
        <v>20</v>
      </c>
      <c r="R9" s="39">
        <f t="shared" si="13"/>
        <v>31000</v>
      </c>
      <c r="S9" s="61">
        <f t="shared" si="14"/>
        <v>0</v>
      </c>
      <c r="T9" s="109">
        <f t="shared" si="15"/>
        <v>0</v>
      </c>
      <c r="U9" s="61">
        <f t="shared" si="16"/>
        <v>0</v>
      </c>
      <c r="V9" s="109">
        <f t="shared" si="17"/>
        <v>0</v>
      </c>
      <c r="W9" s="61">
        <f t="shared" si="18"/>
        <v>0</v>
      </c>
      <c r="X9" s="109">
        <f t="shared" si="19"/>
        <v>0</v>
      </c>
      <c r="Y9" s="61">
        <f t="shared" si="20"/>
        <v>2</v>
      </c>
      <c r="Z9" s="109">
        <f t="shared" si="21"/>
        <v>4909.090909090909</v>
      </c>
      <c r="AA9" s="61">
        <f t="shared" si="22"/>
        <v>5</v>
      </c>
      <c r="AB9" s="68">
        <f t="shared" si="23"/>
        <v>12272.727272727272</v>
      </c>
      <c r="AC9" s="67">
        <f t="shared" si="24"/>
        <v>7</v>
      </c>
      <c r="AD9" s="66">
        <f t="shared" si="25"/>
        <v>17181.81818181818</v>
      </c>
      <c r="AE9" s="57">
        <f t="shared" si="26"/>
        <v>0</v>
      </c>
      <c r="AF9" s="60">
        <f t="shared" si="27"/>
        <v>6331.818181818182</v>
      </c>
      <c r="AG9" s="52">
        <f t="shared" si="28"/>
        <v>0</v>
      </c>
      <c r="AH9" s="63">
        <f t="shared" si="29"/>
        <v>0</v>
      </c>
      <c r="AI9" s="65">
        <f t="shared" si="30"/>
        <v>13</v>
      </c>
      <c r="AJ9" s="63">
        <f t="shared" si="31"/>
        <v>20150</v>
      </c>
      <c r="AK9" s="65">
        <f t="shared" si="32"/>
        <v>110</v>
      </c>
      <c r="AL9" s="164">
        <f t="shared" si="33"/>
        <v>170500</v>
      </c>
      <c r="AM9" s="130"/>
      <c r="AO9" s="176"/>
    </row>
    <row r="10" spans="1:41" s="2" customFormat="1" x14ac:dyDescent="0.3">
      <c r="A10" s="78" t="s">
        <v>354</v>
      </c>
      <c r="B10" s="47">
        <f>15500/10</f>
        <v>1550</v>
      </c>
      <c r="C10" s="77">
        <f>2700/1.1</f>
        <v>2454.5454545454545</v>
      </c>
      <c r="D10" s="163">
        <v>10</v>
      </c>
      <c r="E10" s="178">
        <f t="shared" si="0"/>
        <v>6</v>
      </c>
      <c r="F10" s="76">
        <f t="shared" si="1"/>
        <v>9300</v>
      </c>
      <c r="G10" s="61">
        <f t="shared" si="2"/>
        <v>0</v>
      </c>
      <c r="H10" s="109">
        <f t="shared" si="3"/>
        <v>0</v>
      </c>
      <c r="I10" s="61">
        <f t="shared" si="4"/>
        <v>0</v>
      </c>
      <c r="J10" s="37">
        <f t="shared" si="5"/>
        <v>0</v>
      </c>
      <c r="K10" s="61">
        <f t="shared" si="6"/>
        <v>0</v>
      </c>
      <c r="L10" s="37">
        <f t="shared" si="7"/>
        <v>0</v>
      </c>
      <c r="M10" s="61">
        <f t="shared" si="8"/>
        <v>0</v>
      </c>
      <c r="N10" s="37">
        <f t="shared" si="9"/>
        <v>0</v>
      </c>
      <c r="O10" s="51">
        <f t="shared" si="10"/>
        <v>0</v>
      </c>
      <c r="P10" s="71">
        <f t="shared" si="11"/>
        <v>0</v>
      </c>
      <c r="Q10" s="57">
        <f t="shared" si="12"/>
        <v>0</v>
      </c>
      <c r="R10" s="39">
        <f t="shared" si="13"/>
        <v>0</v>
      </c>
      <c r="S10" s="61">
        <f t="shared" si="14"/>
        <v>0</v>
      </c>
      <c r="T10" s="109">
        <f t="shared" si="15"/>
        <v>0</v>
      </c>
      <c r="U10" s="61">
        <f t="shared" si="16"/>
        <v>1</v>
      </c>
      <c r="V10" s="109">
        <f t="shared" si="17"/>
        <v>2454.5454545454545</v>
      </c>
      <c r="W10" s="61">
        <f t="shared" si="18"/>
        <v>1</v>
      </c>
      <c r="X10" s="109">
        <f t="shared" si="19"/>
        <v>2454.5454545454545</v>
      </c>
      <c r="Y10" s="61">
        <f t="shared" si="20"/>
        <v>1</v>
      </c>
      <c r="Z10" s="109">
        <f t="shared" si="21"/>
        <v>2454.5454545454545</v>
      </c>
      <c r="AA10" s="61">
        <f t="shared" si="22"/>
        <v>0</v>
      </c>
      <c r="AB10" s="68">
        <f t="shared" si="23"/>
        <v>0</v>
      </c>
      <c r="AC10" s="67">
        <f t="shared" si="24"/>
        <v>3</v>
      </c>
      <c r="AD10" s="66">
        <f t="shared" si="25"/>
        <v>7363.636363636364</v>
      </c>
      <c r="AE10" s="57">
        <f t="shared" si="26"/>
        <v>0</v>
      </c>
      <c r="AF10" s="60">
        <f t="shared" si="27"/>
        <v>2713.6363636363635</v>
      </c>
      <c r="AG10" s="52">
        <f t="shared" si="28"/>
        <v>0</v>
      </c>
      <c r="AH10" s="63">
        <f t="shared" si="29"/>
        <v>0</v>
      </c>
      <c r="AI10" s="65">
        <f t="shared" si="30"/>
        <v>3</v>
      </c>
      <c r="AJ10" s="63">
        <f t="shared" si="31"/>
        <v>4650</v>
      </c>
      <c r="AK10" s="65">
        <f t="shared" si="32"/>
        <v>110</v>
      </c>
      <c r="AL10" s="164">
        <f t="shared" si="33"/>
        <v>170500</v>
      </c>
      <c r="AM10" s="130"/>
    </row>
    <row r="11" spans="1:41" s="2" customFormat="1" x14ac:dyDescent="0.3">
      <c r="A11" s="78" t="s">
        <v>378</v>
      </c>
      <c r="B11" s="47">
        <f>15500/10</f>
        <v>1550</v>
      </c>
      <c r="C11" s="77">
        <f>2700/1.1</f>
        <v>2454.5454545454545</v>
      </c>
      <c r="D11" s="163">
        <v>10</v>
      </c>
      <c r="E11" s="178">
        <f t="shared" si="0"/>
        <v>8</v>
      </c>
      <c r="F11" s="76">
        <f t="shared" si="1"/>
        <v>12400</v>
      </c>
      <c r="G11" s="61">
        <f t="shared" si="2"/>
        <v>0</v>
      </c>
      <c r="H11" s="109">
        <f t="shared" si="3"/>
        <v>0</v>
      </c>
      <c r="I11" s="61">
        <f t="shared" si="4"/>
        <v>0</v>
      </c>
      <c r="J11" s="37">
        <f t="shared" si="5"/>
        <v>0</v>
      </c>
      <c r="K11" s="61">
        <f t="shared" si="6"/>
        <v>50</v>
      </c>
      <c r="L11" s="37">
        <f t="shared" si="7"/>
        <v>77500</v>
      </c>
      <c r="M11" s="61">
        <f t="shared" si="8"/>
        <v>70</v>
      </c>
      <c r="N11" s="37">
        <f t="shared" si="9"/>
        <v>108500</v>
      </c>
      <c r="O11" s="51">
        <f t="shared" si="10"/>
        <v>0</v>
      </c>
      <c r="P11" s="71">
        <f t="shared" si="11"/>
        <v>0</v>
      </c>
      <c r="Q11" s="57">
        <f t="shared" si="12"/>
        <v>120</v>
      </c>
      <c r="R11" s="39">
        <f t="shared" si="13"/>
        <v>186000</v>
      </c>
      <c r="S11" s="61">
        <f t="shared" si="14"/>
        <v>0</v>
      </c>
      <c r="T11" s="109">
        <f t="shared" si="15"/>
        <v>0</v>
      </c>
      <c r="U11" s="61">
        <f t="shared" si="16"/>
        <v>0</v>
      </c>
      <c r="V11" s="109">
        <f t="shared" si="17"/>
        <v>0</v>
      </c>
      <c r="W11" s="61">
        <f t="shared" si="18"/>
        <v>2</v>
      </c>
      <c r="X11" s="109">
        <f t="shared" si="19"/>
        <v>4909.090909090909</v>
      </c>
      <c r="Y11" s="61">
        <f t="shared" si="20"/>
        <v>15</v>
      </c>
      <c r="Z11" s="109">
        <f t="shared" si="21"/>
        <v>36818.181818181816</v>
      </c>
      <c r="AA11" s="61">
        <f t="shared" si="22"/>
        <v>12</v>
      </c>
      <c r="AB11" s="68">
        <f t="shared" si="23"/>
        <v>29454.545454545456</v>
      </c>
      <c r="AC11" s="67">
        <f t="shared" si="24"/>
        <v>29</v>
      </c>
      <c r="AD11" s="66">
        <f t="shared" si="25"/>
        <v>71181.818181818177</v>
      </c>
      <c r="AE11" s="57">
        <f t="shared" si="26"/>
        <v>0</v>
      </c>
      <c r="AF11" s="60">
        <f t="shared" si="27"/>
        <v>26231.81818181818</v>
      </c>
      <c r="AG11" s="52">
        <f t="shared" si="28"/>
        <v>0</v>
      </c>
      <c r="AH11" s="63">
        <f t="shared" si="29"/>
        <v>0</v>
      </c>
      <c r="AI11" s="65">
        <f t="shared" si="30"/>
        <v>99</v>
      </c>
      <c r="AJ11" s="63">
        <f t="shared" si="31"/>
        <v>153450</v>
      </c>
      <c r="AK11" s="65">
        <f t="shared" si="32"/>
        <v>0</v>
      </c>
      <c r="AL11" s="164">
        <f t="shared" si="33"/>
        <v>0</v>
      </c>
      <c r="AM11" s="130"/>
    </row>
    <row r="12" spans="1:41" s="2" customFormat="1" x14ac:dyDescent="0.3">
      <c r="A12" s="78" t="s">
        <v>353</v>
      </c>
      <c r="B12" s="47">
        <f>18000/10</f>
        <v>1800</v>
      </c>
      <c r="C12" s="77">
        <f>2800/1.1</f>
        <v>2545.454545454545</v>
      </c>
      <c r="D12" s="163">
        <v>10</v>
      </c>
      <c r="E12" s="178">
        <f t="shared" si="0"/>
        <v>20</v>
      </c>
      <c r="F12" s="76">
        <f t="shared" si="1"/>
        <v>36000</v>
      </c>
      <c r="G12" s="61">
        <f t="shared" si="2"/>
        <v>0</v>
      </c>
      <c r="H12" s="109">
        <f t="shared" si="3"/>
        <v>0</v>
      </c>
      <c r="I12" s="61">
        <f t="shared" si="4"/>
        <v>0</v>
      </c>
      <c r="J12" s="37">
        <f t="shared" si="5"/>
        <v>0</v>
      </c>
      <c r="K12" s="61">
        <f t="shared" si="6"/>
        <v>30</v>
      </c>
      <c r="L12" s="37">
        <f t="shared" si="7"/>
        <v>54000</v>
      </c>
      <c r="M12" s="61">
        <f t="shared" si="8"/>
        <v>10</v>
      </c>
      <c r="N12" s="37">
        <f t="shared" si="9"/>
        <v>18000</v>
      </c>
      <c r="O12" s="51">
        <f t="shared" si="10"/>
        <v>0</v>
      </c>
      <c r="P12" s="71">
        <f t="shared" si="11"/>
        <v>0</v>
      </c>
      <c r="Q12" s="57">
        <f t="shared" si="12"/>
        <v>40</v>
      </c>
      <c r="R12" s="39">
        <f t="shared" si="13"/>
        <v>72000</v>
      </c>
      <c r="S12" s="61">
        <f t="shared" si="14"/>
        <v>1</v>
      </c>
      <c r="T12" s="109">
        <f t="shared" si="15"/>
        <v>2545.454545454545</v>
      </c>
      <c r="U12" s="61">
        <f t="shared" si="16"/>
        <v>14</v>
      </c>
      <c r="V12" s="109">
        <f t="shared" si="17"/>
        <v>35636.363636363632</v>
      </c>
      <c r="W12" s="61">
        <f t="shared" si="18"/>
        <v>5</v>
      </c>
      <c r="X12" s="109">
        <f t="shared" si="19"/>
        <v>12727.272727272724</v>
      </c>
      <c r="Y12" s="61">
        <f t="shared" si="20"/>
        <v>2</v>
      </c>
      <c r="Z12" s="109">
        <f t="shared" si="21"/>
        <v>5090.9090909090901</v>
      </c>
      <c r="AA12" s="61">
        <f t="shared" si="22"/>
        <v>2</v>
      </c>
      <c r="AB12" s="68">
        <f t="shared" si="23"/>
        <v>5090.9090909090901</v>
      </c>
      <c r="AC12" s="67">
        <f t="shared" si="24"/>
        <v>24</v>
      </c>
      <c r="AD12" s="66">
        <f t="shared" si="25"/>
        <v>61090.909090909081</v>
      </c>
      <c r="AE12" s="57">
        <f t="shared" si="26"/>
        <v>8000</v>
      </c>
      <c r="AF12" s="60">
        <f t="shared" si="27"/>
        <v>9890.909090909081</v>
      </c>
      <c r="AG12" s="52">
        <f t="shared" si="28"/>
        <v>0</v>
      </c>
      <c r="AH12" s="63">
        <f t="shared" si="29"/>
        <v>0</v>
      </c>
      <c r="AI12" s="65">
        <f t="shared" si="30"/>
        <v>36</v>
      </c>
      <c r="AJ12" s="63">
        <f t="shared" si="31"/>
        <v>64800</v>
      </c>
      <c r="AK12" s="65">
        <f t="shared" si="32"/>
        <v>110</v>
      </c>
      <c r="AL12" s="164">
        <f t="shared" si="33"/>
        <v>198000</v>
      </c>
      <c r="AM12" s="130"/>
    </row>
    <row r="13" spans="1:41" s="2" customFormat="1" x14ac:dyDescent="0.3">
      <c r="A13" s="78" t="s">
        <v>233</v>
      </c>
      <c r="B13" s="47">
        <f>17000/10</f>
        <v>1700</v>
      </c>
      <c r="C13" s="77">
        <f>2700/1.1</f>
        <v>2454.5454545454545</v>
      </c>
      <c r="D13" s="163">
        <v>10</v>
      </c>
      <c r="E13" s="178">
        <f t="shared" si="0"/>
        <v>13</v>
      </c>
      <c r="F13" s="76">
        <f t="shared" si="1"/>
        <v>22100</v>
      </c>
      <c r="G13" s="61">
        <f t="shared" si="2"/>
        <v>0</v>
      </c>
      <c r="H13" s="109">
        <f t="shared" si="3"/>
        <v>0</v>
      </c>
      <c r="I13" s="61">
        <f t="shared" si="4"/>
        <v>0</v>
      </c>
      <c r="J13" s="37">
        <f t="shared" si="5"/>
        <v>0</v>
      </c>
      <c r="K13" s="61">
        <f t="shared" si="6"/>
        <v>20</v>
      </c>
      <c r="L13" s="37">
        <f t="shared" si="7"/>
        <v>34000</v>
      </c>
      <c r="M13" s="61">
        <f t="shared" si="8"/>
        <v>10</v>
      </c>
      <c r="N13" s="37">
        <f t="shared" si="9"/>
        <v>17000</v>
      </c>
      <c r="O13" s="51">
        <f t="shared" si="10"/>
        <v>0</v>
      </c>
      <c r="P13" s="71">
        <f t="shared" si="11"/>
        <v>0</v>
      </c>
      <c r="Q13" s="57">
        <f t="shared" si="12"/>
        <v>30</v>
      </c>
      <c r="R13" s="39">
        <f t="shared" si="13"/>
        <v>51000</v>
      </c>
      <c r="S13" s="61">
        <f t="shared" si="14"/>
        <v>0</v>
      </c>
      <c r="T13" s="109">
        <f t="shared" si="15"/>
        <v>0</v>
      </c>
      <c r="U13" s="61">
        <f t="shared" si="16"/>
        <v>0</v>
      </c>
      <c r="V13" s="109">
        <f t="shared" si="17"/>
        <v>0</v>
      </c>
      <c r="W13" s="61">
        <f t="shared" si="18"/>
        <v>2</v>
      </c>
      <c r="X13" s="109">
        <f t="shared" si="19"/>
        <v>4909.090909090909</v>
      </c>
      <c r="Y13" s="61">
        <f t="shared" si="20"/>
        <v>11</v>
      </c>
      <c r="Z13" s="109">
        <f t="shared" si="21"/>
        <v>27000</v>
      </c>
      <c r="AA13" s="61">
        <f t="shared" si="22"/>
        <v>3</v>
      </c>
      <c r="AB13" s="68">
        <f t="shared" si="23"/>
        <v>7363.636363636364</v>
      </c>
      <c r="AC13" s="67">
        <f t="shared" si="24"/>
        <v>16</v>
      </c>
      <c r="AD13" s="66">
        <f t="shared" si="25"/>
        <v>39272.727272727272</v>
      </c>
      <c r="AE13" s="57">
        <f t="shared" si="26"/>
        <v>0</v>
      </c>
      <c r="AF13" s="60">
        <f t="shared" si="27"/>
        <v>12072.727272727272</v>
      </c>
      <c r="AG13" s="52">
        <f t="shared" si="28"/>
        <v>0</v>
      </c>
      <c r="AH13" s="63">
        <f t="shared" si="29"/>
        <v>0</v>
      </c>
      <c r="AI13" s="65">
        <f t="shared" si="30"/>
        <v>27</v>
      </c>
      <c r="AJ13" s="63">
        <f t="shared" si="31"/>
        <v>45900</v>
      </c>
      <c r="AK13" s="65">
        <f t="shared" si="32"/>
        <v>110</v>
      </c>
      <c r="AL13" s="164">
        <f t="shared" si="33"/>
        <v>187000</v>
      </c>
      <c r="AM13" s="130"/>
    </row>
    <row r="14" spans="1:41" s="2" customFormat="1" x14ac:dyDescent="0.3">
      <c r="A14" s="120" t="s">
        <v>232</v>
      </c>
      <c r="B14" s="74">
        <f>13800/12</f>
        <v>1150</v>
      </c>
      <c r="C14" s="38">
        <f>1800/1.1</f>
        <v>1636.3636363636363</v>
      </c>
      <c r="D14" s="165">
        <v>12</v>
      </c>
      <c r="E14" s="178">
        <f t="shared" si="0"/>
        <v>20</v>
      </c>
      <c r="F14" s="76">
        <f t="shared" si="1"/>
        <v>23000</v>
      </c>
      <c r="G14" s="61">
        <f t="shared" si="2"/>
        <v>0</v>
      </c>
      <c r="H14" s="109">
        <f t="shared" si="3"/>
        <v>0</v>
      </c>
      <c r="I14" s="61">
        <f t="shared" si="4"/>
        <v>0</v>
      </c>
      <c r="J14" s="37">
        <f t="shared" si="5"/>
        <v>0</v>
      </c>
      <c r="K14" s="61">
        <f t="shared" si="6"/>
        <v>12</v>
      </c>
      <c r="L14" s="37">
        <f t="shared" si="7"/>
        <v>13800</v>
      </c>
      <c r="M14" s="61">
        <f t="shared" si="8"/>
        <v>36</v>
      </c>
      <c r="N14" s="37">
        <f t="shared" si="9"/>
        <v>41400</v>
      </c>
      <c r="O14" s="51">
        <f t="shared" si="10"/>
        <v>0</v>
      </c>
      <c r="P14" s="71">
        <f t="shared" si="11"/>
        <v>0</v>
      </c>
      <c r="Q14" s="57">
        <f t="shared" si="12"/>
        <v>48</v>
      </c>
      <c r="R14" s="39">
        <f t="shared" si="13"/>
        <v>55200</v>
      </c>
      <c r="S14" s="61">
        <f t="shared" si="14"/>
        <v>0</v>
      </c>
      <c r="T14" s="109">
        <f t="shared" si="15"/>
        <v>0</v>
      </c>
      <c r="U14" s="61">
        <f t="shared" si="16"/>
        <v>0</v>
      </c>
      <c r="V14" s="109">
        <f t="shared" si="17"/>
        <v>0</v>
      </c>
      <c r="W14" s="61">
        <f t="shared" si="18"/>
        <v>7</v>
      </c>
      <c r="X14" s="109">
        <f t="shared" si="19"/>
        <v>11454.545454545454</v>
      </c>
      <c r="Y14" s="61">
        <f t="shared" si="20"/>
        <v>12</v>
      </c>
      <c r="Z14" s="109">
        <f t="shared" si="21"/>
        <v>19636.363636363636</v>
      </c>
      <c r="AA14" s="61">
        <f t="shared" si="22"/>
        <v>14</v>
      </c>
      <c r="AB14" s="68">
        <f t="shared" si="23"/>
        <v>22909.090909090908</v>
      </c>
      <c r="AC14" s="67">
        <f t="shared" si="24"/>
        <v>33</v>
      </c>
      <c r="AD14" s="66">
        <f t="shared" si="25"/>
        <v>54000</v>
      </c>
      <c r="AE14" s="57">
        <f t="shared" si="26"/>
        <v>0</v>
      </c>
      <c r="AF14" s="60">
        <f t="shared" si="27"/>
        <v>16049.999999999996</v>
      </c>
      <c r="AG14" s="52">
        <f t="shared" si="28"/>
        <v>0</v>
      </c>
      <c r="AH14" s="63">
        <f t="shared" si="29"/>
        <v>0</v>
      </c>
      <c r="AI14" s="65">
        <f t="shared" si="30"/>
        <v>35</v>
      </c>
      <c r="AJ14" s="63">
        <f t="shared" si="31"/>
        <v>40250</v>
      </c>
      <c r="AK14" s="65">
        <f t="shared" si="32"/>
        <v>120</v>
      </c>
      <c r="AL14" s="164">
        <f t="shared" si="33"/>
        <v>138000</v>
      </c>
      <c r="AM14" s="130"/>
    </row>
    <row r="15" spans="1:41" s="2" customFormat="1" x14ac:dyDescent="0.3">
      <c r="A15" s="120" t="s">
        <v>46</v>
      </c>
      <c r="B15" s="74">
        <f>13800/12</f>
        <v>1150</v>
      </c>
      <c r="C15" s="38">
        <v>1636</v>
      </c>
      <c r="D15" s="165">
        <v>12</v>
      </c>
      <c r="E15" s="178">
        <f t="shared" si="0"/>
        <v>0</v>
      </c>
      <c r="F15" s="76">
        <f t="shared" si="1"/>
        <v>0</v>
      </c>
      <c r="G15" s="61">
        <f t="shared" si="2"/>
        <v>0</v>
      </c>
      <c r="H15" s="109">
        <f t="shared" si="3"/>
        <v>0</v>
      </c>
      <c r="I15" s="61">
        <f t="shared" si="4"/>
        <v>0</v>
      </c>
      <c r="J15" s="37">
        <f t="shared" si="5"/>
        <v>0</v>
      </c>
      <c r="K15" s="61">
        <f t="shared" si="6"/>
        <v>0</v>
      </c>
      <c r="L15" s="37">
        <f t="shared" si="7"/>
        <v>0</v>
      </c>
      <c r="M15" s="61">
        <f t="shared" si="8"/>
        <v>0</v>
      </c>
      <c r="N15" s="37">
        <f t="shared" si="9"/>
        <v>0</v>
      </c>
      <c r="O15" s="51">
        <f t="shared" si="10"/>
        <v>0</v>
      </c>
      <c r="P15" s="71">
        <f t="shared" si="11"/>
        <v>0</v>
      </c>
      <c r="Q15" s="57">
        <f t="shared" si="12"/>
        <v>0</v>
      </c>
      <c r="R15" s="39">
        <f t="shared" si="13"/>
        <v>0</v>
      </c>
      <c r="S15" s="61">
        <f t="shared" si="14"/>
        <v>0</v>
      </c>
      <c r="T15" s="109">
        <f t="shared" si="15"/>
        <v>0</v>
      </c>
      <c r="U15" s="61">
        <f t="shared" si="16"/>
        <v>0</v>
      </c>
      <c r="V15" s="109">
        <f t="shared" si="17"/>
        <v>0</v>
      </c>
      <c r="W15" s="61">
        <f t="shared" si="18"/>
        <v>0</v>
      </c>
      <c r="X15" s="109">
        <f t="shared" si="19"/>
        <v>0</v>
      </c>
      <c r="Y15" s="61">
        <f t="shared" si="20"/>
        <v>0</v>
      </c>
      <c r="Z15" s="109">
        <f t="shared" si="21"/>
        <v>0</v>
      </c>
      <c r="AA15" s="61">
        <f t="shared" si="22"/>
        <v>0</v>
      </c>
      <c r="AB15" s="68">
        <f t="shared" si="23"/>
        <v>0</v>
      </c>
      <c r="AC15" s="67">
        <f t="shared" si="24"/>
        <v>0</v>
      </c>
      <c r="AD15" s="66">
        <f t="shared" si="25"/>
        <v>0</v>
      </c>
      <c r="AE15" s="57">
        <f t="shared" si="26"/>
        <v>0</v>
      </c>
      <c r="AF15" s="60">
        <f t="shared" si="27"/>
        <v>0</v>
      </c>
      <c r="AG15" s="52">
        <f t="shared" si="28"/>
        <v>0</v>
      </c>
      <c r="AH15" s="63">
        <f t="shared" si="29"/>
        <v>0</v>
      </c>
      <c r="AI15" s="65">
        <f t="shared" si="30"/>
        <v>0</v>
      </c>
      <c r="AJ15" s="63">
        <f t="shared" si="31"/>
        <v>0</v>
      </c>
      <c r="AK15" s="65">
        <f t="shared" si="32"/>
        <v>0</v>
      </c>
      <c r="AL15" s="164">
        <f t="shared" si="33"/>
        <v>0</v>
      </c>
      <c r="AM15" s="130"/>
    </row>
    <row r="16" spans="1:41" s="2" customFormat="1" x14ac:dyDescent="0.3">
      <c r="A16" s="55" t="s">
        <v>391</v>
      </c>
      <c r="B16" s="47">
        <f>24800/16</f>
        <v>1550</v>
      </c>
      <c r="C16" s="46">
        <f>2800/1.1</f>
        <v>2545.454545454545</v>
      </c>
      <c r="D16" s="163">
        <v>16</v>
      </c>
      <c r="E16" s="178">
        <f t="shared" si="0"/>
        <v>0</v>
      </c>
      <c r="F16" s="76">
        <f t="shared" si="1"/>
        <v>0</v>
      </c>
      <c r="G16" s="61">
        <f t="shared" si="2"/>
        <v>0</v>
      </c>
      <c r="H16" s="109">
        <f t="shared" si="3"/>
        <v>0</v>
      </c>
      <c r="I16" s="61">
        <f t="shared" si="4"/>
        <v>0</v>
      </c>
      <c r="J16" s="37">
        <f t="shared" si="5"/>
        <v>0</v>
      </c>
      <c r="K16" s="61">
        <f t="shared" si="6"/>
        <v>0</v>
      </c>
      <c r="L16" s="37">
        <f t="shared" si="7"/>
        <v>0</v>
      </c>
      <c r="M16" s="61">
        <f t="shared" si="8"/>
        <v>0</v>
      </c>
      <c r="N16" s="37">
        <f t="shared" si="9"/>
        <v>0</v>
      </c>
      <c r="O16" s="51">
        <f t="shared" si="10"/>
        <v>0</v>
      </c>
      <c r="P16" s="71">
        <f t="shared" si="11"/>
        <v>0</v>
      </c>
      <c r="Q16" s="57">
        <f t="shared" si="12"/>
        <v>0</v>
      </c>
      <c r="R16" s="39">
        <f t="shared" si="13"/>
        <v>0</v>
      </c>
      <c r="S16" s="61">
        <f t="shared" si="14"/>
        <v>0</v>
      </c>
      <c r="T16" s="109">
        <f t="shared" si="15"/>
        <v>0</v>
      </c>
      <c r="U16" s="61">
        <f t="shared" si="16"/>
        <v>0</v>
      </c>
      <c r="V16" s="109">
        <f t="shared" si="17"/>
        <v>0</v>
      </c>
      <c r="W16" s="61">
        <f t="shared" si="18"/>
        <v>0</v>
      </c>
      <c r="X16" s="109">
        <f t="shared" si="19"/>
        <v>0</v>
      </c>
      <c r="Y16" s="61">
        <f t="shared" si="20"/>
        <v>0</v>
      </c>
      <c r="Z16" s="109">
        <f t="shared" si="21"/>
        <v>0</v>
      </c>
      <c r="AA16" s="61">
        <f t="shared" si="22"/>
        <v>0</v>
      </c>
      <c r="AB16" s="68">
        <f t="shared" si="23"/>
        <v>0</v>
      </c>
      <c r="AC16" s="67">
        <f t="shared" si="24"/>
        <v>0</v>
      </c>
      <c r="AD16" s="66">
        <f t="shared" si="25"/>
        <v>0</v>
      </c>
      <c r="AE16" s="57">
        <f t="shared" si="26"/>
        <v>0</v>
      </c>
      <c r="AF16" s="35">
        <f t="shared" si="27"/>
        <v>0</v>
      </c>
      <c r="AG16" s="52">
        <f t="shared" si="28"/>
        <v>0</v>
      </c>
      <c r="AH16" s="107">
        <f t="shared" si="29"/>
        <v>0</v>
      </c>
      <c r="AI16" s="65">
        <f t="shared" si="30"/>
        <v>0</v>
      </c>
      <c r="AJ16" s="31">
        <f t="shared" si="31"/>
        <v>0</v>
      </c>
      <c r="AK16" s="65">
        <f t="shared" si="32"/>
        <v>0</v>
      </c>
      <c r="AL16" s="107">
        <f t="shared" si="33"/>
        <v>0</v>
      </c>
      <c r="AM16" s="130"/>
    </row>
    <row r="17" spans="1:40" s="2" customFormat="1" x14ac:dyDescent="0.3">
      <c r="A17" s="58" t="s">
        <v>318</v>
      </c>
      <c r="B17" s="47">
        <f>30400/16</f>
        <v>1900</v>
      </c>
      <c r="C17" s="46">
        <f>2800/1.1</f>
        <v>2545.454545454545</v>
      </c>
      <c r="D17" s="163">
        <v>16</v>
      </c>
      <c r="E17" s="178">
        <f t="shared" si="0"/>
        <v>0</v>
      </c>
      <c r="F17" s="76">
        <f t="shared" si="1"/>
        <v>0</v>
      </c>
      <c r="G17" s="61">
        <f t="shared" si="2"/>
        <v>0</v>
      </c>
      <c r="H17" s="109">
        <f t="shared" si="3"/>
        <v>0</v>
      </c>
      <c r="I17" s="61">
        <f t="shared" si="4"/>
        <v>0</v>
      </c>
      <c r="J17" s="37">
        <f t="shared" si="5"/>
        <v>0</v>
      </c>
      <c r="K17" s="61">
        <f t="shared" si="6"/>
        <v>16</v>
      </c>
      <c r="L17" s="37">
        <f t="shared" si="7"/>
        <v>30400</v>
      </c>
      <c r="M17" s="61">
        <f t="shared" si="8"/>
        <v>0</v>
      </c>
      <c r="N17" s="37">
        <f t="shared" si="9"/>
        <v>0</v>
      </c>
      <c r="O17" s="51">
        <f t="shared" si="10"/>
        <v>0</v>
      </c>
      <c r="P17" s="71">
        <f t="shared" si="11"/>
        <v>0</v>
      </c>
      <c r="Q17" s="57">
        <f t="shared" si="12"/>
        <v>16</v>
      </c>
      <c r="R17" s="39">
        <f t="shared" si="13"/>
        <v>30400</v>
      </c>
      <c r="S17" s="61">
        <f t="shared" si="14"/>
        <v>0</v>
      </c>
      <c r="T17" s="109">
        <f t="shared" si="15"/>
        <v>0</v>
      </c>
      <c r="U17" s="61">
        <f t="shared" si="16"/>
        <v>0</v>
      </c>
      <c r="V17" s="109">
        <f t="shared" si="17"/>
        <v>0</v>
      </c>
      <c r="W17" s="61">
        <f t="shared" si="18"/>
        <v>0</v>
      </c>
      <c r="X17" s="109">
        <f t="shared" si="19"/>
        <v>0</v>
      </c>
      <c r="Y17" s="61">
        <f t="shared" si="20"/>
        <v>1</v>
      </c>
      <c r="Z17" s="109">
        <f t="shared" si="21"/>
        <v>2545.454545454545</v>
      </c>
      <c r="AA17" s="61">
        <f t="shared" si="22"/>
        <v>2</v>
      </c>
      <c r="AB17" s="68">
        <f t="shared" si="23"/>
        <v>5090.9090909090901</v>
      </c>
      <c r="AC17" s="67">
        <f t="shared" si="24"/>
        <v>3</v>
      </c>
      <c r="AD17" s="66">
        <f t="shared" si="25"/>
        <v>7636.3636363636351</v>
      </c>
      <c r="AE17" s="57">
        <f t="shared" si="26"/>
        <v>0</v>
      </c>
      <c r="AF17" s="35">
        <f t="shared" si="27"/>
        <v>1936.3636363636351</v>
      </c>
      <c r="AG17" s="52">
        <f t="shared" si="28"/>
        <v>0</v>
      </c>
      <c r="AH17" s="107">
        <f t="shared" si="29"/>
        <v>0</v>
      </c>
      <c r="AI17" s="65">
        <f t="shared" si="30"/>
        <v>13</v>
      </c>
      <c r="AJ17" s="31">
        <f t="shared" si="31"/>
        <v>24700</v>
      </c>
      <c r="AK17" s="65">
        <f t="shared" si="32"/>
        <v>0</v>
      </c>
      <c r="AL17" s="107">
        <f t="shared" si="33"/>
        <v>0</v>
      </c>
      <c r="AM17" s="130"/>
    </row>
    <row r="18" spans="1:40" s="2" customFormat="1" x14ac:dyDescent="0.3">
      <c r="A18" s="55" t="s">
        <v>390</v>
      </c>
      <c r="B18" s="47">
        <f>3600/6</f>
        <v>600</v>
      </c>
      <c r="C18" s="46">
        <f>2000/1.1</f>
        <v>1818.181818181818</v>
      </c>
      <c r="D18" s="163">
        <v>6</v>
      </c>
      <c r="E18" s="178">
        <f t="shared" si="0"/>
        <v>0</v>
      </c>
      <c r="F18" s="76">
        <f t="shared" si="1"/>
        <v>0</v>
      </c>
      <c r="G18" s="61">
        <f t="shared" si="2"/>
        <v>0</v>
      </c>
      <c r="H18" s="109">
        <f t="shared" si="3"/>
        <v>0</v>
      </c>
      <c r="I18" s="61">
        <f t="shared" si="4"/>
        <v>0</v>
      </c>
      <c r="J18" s="37">
        <f t="shared" si="5"/>
        <v>0</v>
      </c>
      <c r="K18" s="61">
        <f t="shared" si="6"/>
        <v>18</v>
      </c>
      <c r="L18" s="37">
        <f t="shared" si="7"/>
        <v>10800</v>
      </c>
      <c r="M18" s="61">
        <f t="shared" si="8"/>
        <v>0</v>
      </c>
      <c r="N18" s="37">
        <f t="shared" si="9"/>
        <v>0</v>
      </c>
      <c r="O18" s="51">
        <f t="shared" si="10"/>
        <v>0</v>
      </c>
      <c r="P18" s="71">
        <f t="shared" si="11"/>
        <v>0</v>
      </c>
      <c r="Q18" s="57">
        <f t="shared" si="12"/>
        <v>18</v>
      </c>
      <c r="R18" s="39">
        <f t="shared" si="13"/>
        <v>10800</v>
      </c>
      <c r="S18" s="61">
        <f t="shared" si="14"/>
        <v>0</v>
      </c>
      <c r="T18" s="109">
        <f t="shared" si="15"/>
        <v>0</v>
      </c>
      <c r="U18" s="61">
        <f t="shared" si="16"/>
        <v>0</v>
      </c>
      <c r="V18" s="109">
        <f t="shared" si="17"/>
        <v>0</v>
      </c>
      <c r="W18" s="61">
        <f t="shared" si="18"/>
        <v>0</v>
      </c>
      <c r="X18" s="109">
        <f t="shared" si="19"/>
        <v>0</v>
      </c>
      <c r="Y18" s="61">
        <f t="shared" si="20"/>
        <v>2</v>
      </c>
      <c r="Z18" s="109">
        <f t="shared" si="21"/>
        <v>3636.363636363636</v>
      </c>
      <c r="AA18" s="61">
        <f t="shared" si="22"/>
        <v>1</v>
      </c>
      <c r="AB18" s="68">
        <f t="shared" si="23"/>
        <v>1818.181818181818</v>
      </c>
      <c r="AC18" s="67">
        <f t="shared" si="24"/>
        <v>3</v>
      </c>
      <c r="AD18" s="66">
        <f t="shared" si="25"/>
        <v>5454.545454545454</v>
      </c>
      <c r="AE18" s="57">
        <f t="shared" si="26"/>
        <v>0</v>
      </c>
      <c r="AF18" s="35">
        <f t="shared" si="27"/>
        <v>3654.545454545454</v>
      </c>
      <c r="AG18" s="52">
        <f t="shared" si="28"/>
        <v>0</v>
      </c>
      <c r="AH18" s="107">
        <f t="shared" si="29"/>
        <v>0</v>
      </c>
      <c r="AI18" s="65">
        <f t="shared" si="30"/>
        <v>15</v>
      </c>
      <c r="AJ18" s="31">
        <f t="shared" si="31"/>
        <v>9000</v>
      </c>
      <c r="AK18" s="65">
        <f t="shared" si="32"/>
        <v>0</v>
      </c>
      <c r="AL18" s="107">
        <f t="shared" si="33"/>
        <v>0</v>
      </c>
      <c r="AM18" s="130"/>
    </row>
    <row r="19" spans="1:40" s="2" customFormat="1" x14ac:dyDescent="0.3">
      <c r="A19" s="55" t="s">
        <v>67</v>
      </c>
      <c r="B19" s="47">
        <f>3600/6</f>
        <v>600</v>
      </c>
      <c r="C19" s="46">
        <f>2000/1.1</f>
        <v>1818.181818181818</v>
      </c>
      <c r="D19" s="163">
        <v>6</v>
      </c>
      <c r="E19" s="178">
        <f t="shared" si="0"/>
        <v>6</v>
      </c>
      <c r="F19" s="76">
        <f t="shared" si="1"/>
        <v>3600</v>
      </c>
      <c r="G19" s="61">
        <f t="shared" si="2"/>
        <v>0</v>
      </c>
      <c r="H19" s="37">
        <f t="shared" si="3"/>
        <v>0</v>
      </c>
      <c r="I19" s="61">
        <f t="shared" si="4"/>
        <v>0</v>
      </c>
      <c r="J19" s="37">
        <f t="shared" si="5"/>
        <v>0</v>
      </c>
      <c r="K19" s="61">
        <f t="shared" si="6"/>
        <v>24</v>
      </c>
      <c r="L19" s="37">
        <f t="shared" si="7"/>
        <v>14400</v>
      </c>
      <c r="M19" s="61">
        <f t="shared" si="8"/>
        <v>12</v>
      </c>
      <c r="N19" s="161">
        <f t="shared" si="9"/>
        <v>7200</v>
      </c>
      <c r="O19" s="51">
        <f t="shared" si="10"/>
        <v>0</v>
      </c>
      <c r="P19" s="71">
        <f t="shared" si="11"/>
        <v>0</v>
      </c>
      <c r="Q19" s="57">
        <f t="shared" si="12"/>
        <v>36</v>
      </c>
      <c r="R19" s="39">
        <f t="shared" si="13"/>
        <v>21600</v>
      </c>
      <c r="S19" s="61">
        <f t="shared" si="14"/>
        <v>0</v>
      </c>
      <c r="T19" s="109">
        <f t="shared" si="15"/>
        <v>0</v>
      </c>
      <c r="U19" s="61">
        <f t="shared" si="16"/>
        <v>0</v>
      </c>
      <c r="V19" s="109">
        <f t="shared" si="17"/>
        <v>0</v>
      </c>
      <c r="W19" s="61">
        <f t="shared" si="18"/>
        <v>6</v>
      </c>
      <c r="X19" s="109">
        <f t="shared" si="19"/>
        <v>10909.090909090908</v>
      </c>
      <c r="Y19" s="61">
        <f t="shared" si="20"/>
        <v>1</v>
      </c>
      <c r="Z19" s="109">
        <f t="shared" si="21"/>
        <v>1818.181818181818</v>
      </c>
      <c r="AA19" s="61">
        <f t="shared" si="22"/>
        <v>2</v>
      </c>
      <c r="AB19" s="68">
        <f t="shared" si="23"/>
        <v>3636.363636363636</v>
      </c>
      <c r="AC19" s="67">
        <f t="shared" si="24"/>
        <v>9</v>
      </c>
      <c r="AD19" s="66">
        <f t="shared" si="25"/>
        <v>16363.636363636362</v>
      </c>
      <c r="AE19" s="57">
        <f t="shared" si="26"/>
        <v>0</v>
      </c>
      <c r="AF19" s="35">
        <f t="shared" si="27"/>
        <v>10963.636363636362</v>
      </c>
      <c r="AG19" s="52">
        <f t="shared" si="28"/>
        <v>0</v>
      </c>
      <c r="AH19" s="107">
        <f t="shared" si="29"/>
        <v>0</v>
      </c>
      <c r="AI19" s="65">
        <f t="shared" si="30"/>
        <v>33</v>
      </c>
      <c r="AJ19" s="31">
        <f t="shared" si="31"/>
        <v>19800</v>
      </c>
      <c r="AK19" s="65">
        <f t="shared" si="32"/>
        <v>0</v>
      </c>
      <c r="AL19" s="107">
        <f t="shared" si="33"/>
        <v>0</v>
      </c>
      <c r="AM19" s="130"/>
    </row>
    <row r="20" spans="1:40" s="2" customFormat="1" x14ac:dyDescent="0.3">
      <c r="A20" s="55" t="s">
        <v>389</v>
      </c>
      <c r="B20" s="47">
        <f>3600/6</f>
        <v>600</v>
      </c>
      <c r="C20" s="46">
        <f>2000/1.1</f>
        <v>1818.181818181818</v>
      </c>
      <c r="D20" s="163">
        <v>6</v>
      </c>
      <c r="E20" s="178">
        <f t="shared" si="0"/>
        <v>0</v>
      </c>
      <c r="F20" s="76">
        <f t="shared" si="1"/>
        <v>0</v>
      </c>
      <c r="G20" s="61">
        <f t="shared" si="2"/>
        <v>0</v>
      </c>
      <c r="H20" s="37">
        <f t="shared" si="3"/>
        <v>0</v>
      </c>
      <c r="I20" s="61">
        <f t="shared" si="4"/>
        <v>0</v>
      </c>
      <c r="J20" s="37">
        <f t="shared" si="5"/>
        <v>0</v>
      </c>
      <c r="K20" s="61">
        <f t="shared" si="6"/>
        <v>24</v>
      </c>
      <c r="L20" s="37">
        <f t="shared" si="7"/>
        <v>14400</v>
      </c>
      <c r="M20" s="61">
        <f t="shared" si="8"/>
        <v>6</v>
      </c>
      <c r="N20" s="161">
        <f t="shared" si="9"/>
        <v>3600</v>
      </c>
      <c r="O20" s="51">
        <f t="shared" si="10"/>
        <v>0</v>
      </c>
      <c r="P20" s="71">
        <f t="shared" si="11"/>
        <v>0</v>
      </c>
      <c r="Q20" s="57">
        <f t="shared" si="12"/>
        <v>30</v>
      </c>
      <c r="R20" s="39">
        <f t="shared" si="13"/>
        <v>18000</v>
      </c>
      <c r="S20" s="61">
        <f t="shared" si="14"/>
        <v>0</v>
      </c>
      <c r="T20" s="109">
        <f t="shared" si="15"/>
        <v>0</v>
      </c>
      <c r="U20" s="61">
        <f t="shared" si="16"/>
        <v>0</v>
      </c>
      <c r="V20" s="109">
        <f t="shared" si="17"/>
        <v>0</v>
      </c>
      <c r="W20" s="61">
        <f t="shared" si="18"/>
        <v>0</v>
      </c>
      <c r="X20" s="109">
        <f t="shared" si="19"/>
        <v>0</v>
      </c>
      <c r="Y20" s="61">
        <f t="shared" si="20"/>
        <v>1</v>
      </c>
      <c r="Z20" s="109">
        <f t="shared" si="21"/>
        <v>1818.181818181818</v>
      </c>
      <c r="AA20" s="61">
        <f t="shared" si="22"/>
        <v>0</v>
      </c>
      <c r="AB20" s="68">
        <f t="shared" si="23"/>
        <v>0</v>
      </c>
      <c r="AC20" s="67">
        <f t="shared" si="24"/>
        <v>1</v>
      </c>
      <c r="AD20" s="66">
        <f t="shared" si="25"/>
        <v>1818.181818181818</v>
      </c>
      <c r="AE20" s="57">
        <f t="shared" si="26"/>
        <v>0</v>
      </c>
      <c r="AF20" s="35">
        <f t="shared" si="27"/>
        <v>1218.181818181818</v>
      </c>
      <c r="AG20" s="52">
        <f t="shared" si="28"/>
        <v>0</v>
      </c>
      <c r="AH20" s="107">
        <f t="shared" si="29"/>
        <v>0</v>
      </c>
      <c r="AI20" s="65">
        <f t="shared" si="30"/>
        <v>29</v>
      </c>
      <c r="AJ20" s="31">
        <f t="shared" si="31"/>
        <v>17400</v>
      </c>
      <c r="AK20" s="65">
        <f t="shared" si="32"/>
        <v>0</v>
      </c>
      <c r="AL20" s="107">
        <f t="shared" si="33"/>
        <v>0</v>
      </c>
      <c r="AM20" s="130"/>
      <c r="AN20" s="162"/>
    </row>
    <row r="21" spans="1:40" s="2" customFormat="1" x14ac:dyDescent="0.3">
      <c r="A21" s="48" t="s">
        <v>209</v>
      </c>
      <c r="B21" s="47">
        <f>8100/6</f>
        <v>1350</v>
      </c>
      <c r="C21" s="46">
        <f>2800/1.1</f>
        <v>2545.454545454545</v>
      </c>
      <c r="D21" s="45">
        <v>6</v>
      </c>
      <c r="E21" s="178">
        <f t="shared" si="0"/>
        <v>0</v>
      </c>
      <c r="F21" s="76">
        <f t="shared" si="1"/>
        <v>0</v>
      </c>
      <c r="G21" s="61">
        <f t="shared" si="2"/>
        <v>0</v>
      </c>
      <c r="H21" s="37">
        <f t="shared" si="3"/>
        <v>0</v>
      </c>
      <c r="I21" s="61">
        <f t="shared" si="4"/>
        <v>0</v>
      </c>
      <c r="J21" s="37">
        <f t="shared" si="5"/>
        <v>0</v>
      </c>
      <c r="K21" s="61">
        <f t="shared" si="6"/>
        <v>0</v>
      </c>
      <c r="L21" s="37">
        <f t="shared" si="7"/>
        <v>0</v>
      </c>
      <c r="M21" s="61">
        <f t="shared" si="8"/>
        <v>0</v>
      </c>
      <c r="N21" s="161">
        <f t="shared" si="9"/>
        <v>0</v>
      </c>
      <c r="O21" s="51">
        <f t="shared" si="10"/>
        <v>0</v>
      </c>
      <c r="P21" s="71">
        <f t="shared" si="11"/>
        <v>0</v>
      </c>
      <c r="Q21" s="57">
        <f t="shared" si="12"/>
        <v>0</v>
      </c>
      <c r="R21" s="39">
        <f t="shared" si="13"/>
        <v>0</v>
      </c>
      <c r="S21" s="61">
        <f t="shared" si="14"/>
        <v>0</v>
      </c>
      <c r="T21" s="109">
        <f t="shared" si="15"/>
        <v>0</v>
      </c>
      <c r="U21" s="61">
        <f t="shared" si="16"/>
        <v>0</v>
      </c>
      <c r="V21" s="109">
        <f t="shared" si="17"/>
        <v>0</v>
      </c>
      <c r="W21" s="61">
        <f t="shared" si="18"/>
        <v>0</v>
      </c>
      <c r="X21" s="109">
        <f t="shared" si="19"/>
        <v>0</v>
      </c>
      <c r="Y21" s="61">
        <f t="shared" si="20"/>
        <v>0</v>
      </c>
      <c r="Z21" s="109">
        <f t="shared" si="21"/>
        <v>0</v>
      </c>
      <c r="AA21" s="61">
        <f t="shared" si="22"/>
        <v>0</v>
      </c>
      <c r="AB21" s="68">
        <f t="shared" si="23"/>
        <v>0</v>
      </c>
      <c r="AC21" s="67">
        <f t="shared" si="24"/>
        <v>0</v>
      </c>
      <c r="AD21" s="66">
        <f t="shared" si="25"/>
        <v>0</v>
      </c>
      <c r="AE21" s="57">
        <f t="shared" si="26"/>
        <v>0</v>
      </c>
      <c r="AF21" s="35">
        <f t="shared" si="27"/>
        <v>0</v>
      </c>
      <c r="AG21" s="52">
        <f t="shared" si="28"/>
        <v>0</v>
      </c>
      <c r="AH21" s="107">
        <f t="shared" si="29"/>
        <v>0</v>
      </c>
      <c r="AI21" s="65">
        <f t="shared" si="30"/>
        <v>0</v>
      </c>
      <c r="AJ21" s="31">
        <f t="shared" si="31"/>
        <v>0</v>
      </c>
      <c r="AK21" s="65">
        <f t="shared" si="32"/>
        <v>0</v>
      </c>
      <c r="AL21" s="107">
        <f t="shared" si="33"/>
        <v>0</v>
      </c>
      <c r="AM21" s="130"/>
    </row>
    <row r="22" spans="1:40" s="2" customFormat="1" x14ac:dyDescent="0.3">
      <c r="A22" s="48" t="s">
        <v>159</v>
      </c>
      <c r="B22" s="53">
        <f>6600/6</f>
        <v>1100</v>
      </c>
      <c r="C22" s="46">
        <f>2800/1.1</f>
        <v>2545.454545454545</v>
      </c>
      <c r="D22" s="45">
        <v>6</v>
      </c>
      <c r="E22" s="178">
        <f t="shared" si="0"/>
        <v>0</v>
      </c>
      <c r="F22" s="76">
        <f t="shared" si="1"/>
        <v>0</v>
      </c>
      <c r="G22" s="61">
        <f t="shared" si="2"/>
        <v>0</v>
      </c>
      <c r="H22" s="37">
        <f t="shared" si="3"/>
        <v>0</v>
      </c>
      <c r="I22" s="61">
        <f t="shared" si="4"/>
        <v>0</v>
      </c>
      <c r="J22" s="37">
        <f t="shared" si="5"/>
        <v>0</v>
      </c>
      <c r="K22" s="61">
        <f t="shared" si="6"/>
        <v>0</v>
      </c>
      <c r="L22" s="37">
        <f t="shared" si="7"/>
        <v>0</v>
      </c>
      <c r="M22" s="61">
        <f t="shared" si="8"/>
        <v>0</v>
      </c>
      <c r="N22" s="161">
        <f t="shared" si="9"/>
        <v>0</v>
      </c>
      <c r="O22" s="51">
        <f t="shared" si="10"/>
        <v>0</v>
      </c>
      <c r="P22" s="71">
        <f t="shared" si="11"/>
        <v>0</v>
      </c>
      <c r="Q22" s="57">
        <f t="shared" si="12"/>
        <v>0</v>
      </c>
      <c r="R22" s="39">
        <f t="shared" si="13"/>
        <v>0</v>
      </c>
      <c r="S22" s="61">
        <f t="shared" si="14"/>
        <v>0</v>
      </c>
      <c r="T22" s="109">
        <f t="shared" si="15"/>
        <v>0</v>
      </c>
      <c r="U22" s="61">
        <f t="shared" si="16"/>
        <v>0</v>
      </c>
      <c r="V22" s="109">
        <f t="shared" si="17"/>
        <v>0</v>
      </c>
      <c r="W22" s="61">
        <f t="shared" si="18"/>
        <v>0</v>
      </c>
      <c r="X22" s="109">
        <f t="shared" si="19"/>
        <v>0</v>
      </c>
      <c r="Y22" s="61">
        <f t="shared" si="20"/>
        <v>0</v>
      </c>
      <c r="Z22" s="109">
        <f t="shared" si="21"/>
        <v>0</v>
      </c>
      <c r="AA22" s="61">
        <f t="shared" si="22"/>
        <v>0</v>
      </c>
      <c r="AB22" s="68">
        <f t="shared" si="23"/>
        <v>0</v>
      </c>
      <c r="AC22" s="67">
        <f t="shared" si="24"/>
        <v>0</v>
      </c>
      <c r="AD22" s="66">
        <f t="shared" si="25"/>
        <v>0</v>
      </c>
      <c r="AE22" s="57">
        <f t="shared" si="26"/>
        <v>0</v>
      </c>
      <c r="AF22" s="35">
        <f t="shared" si="27"/>
        <v>0</v>
      </c>
      <c r="AG22" s="52">
        <f t="shared" si="28"/>
        <v>0</v>
      </c>
      <c r="AH22" s="107">
        <f t="shared" si="29"/>
        <v>0</v>
      </c>
      <c r="AI22" s="65">
        <f t="shared" si="30"/>
        <v>0</v>
      </c>
      <c r="AJ22" s="31">
        <f t="shared" si="31"/>
        <v>0</v>
      </c>
      <c r="AK22" s="65">
        <f t="shared" si="32"/>
        <v>0</v>
      </c>
      <c r="AL22" s="107">
        <f t="shared" si="33"/>
        <v>0</v>
      </c>
      <c r="AM22" s="130"/>
    </row>
    <row r="23" spans="1:40" s="2" customFormat="1" x14ac:dyDescent="0.3">
      <c r="A23" s="48" t="s">
        <v>158</v>
      </c>
      <c r="B23" s="47">
        <f>16200/12</f>
        <v>1350</v>
      </c>
      <c r="C23" s="46">
        <f>2800/1.1</f>
        <v>2545.454545454545</v>
      </c>
      <c r="D23" s="45">
        <v>12</v>
      </c>
      <c r="E23" s="178">
        <f t="shared" si="0"/>
        <v>0</v>
      </c>
      <c r="F23" s="76">
        <f t="shared" si="1"/>
        <v>0</v>
      </c>
      <c r="G23" s="61">
        <f t="shared" si="2"/>
        <v>0</v>
      </c>
      <c r="H23" s="37">
        <f t="shared" si="3"/>
        <v>0</v>
      </c>
      <c r="I23" s="61">
        <f t="shared" si="4"/>
        <v>0</v>
      </c>
      <c r="J23" s="37">
        <f t="shared" si="5"/>
        <v>0</v>
      </c>
      <c r="K23" s="61">
        <f t="shared" si="6"/>
        <v>0</v>
      </c>
      <c r="L23" s="37">
        <f t="shared" si="7"/>
        <v>0</v>
      </c>
      <c r="M23" s="61">
        <f t="shared" si="8"/>
        <v>0</v>
      </c>
      <c r="N23" s="161">
        <f t="shared" si="9"/>
        <v>0</v>
      </c>
      <c r="O23" s="51">
        <f t="shared" si="10"/>
        <v>0</v>
      </c>
      <c r="P23" s="71">
        <f t="shared" si="11"/>
        <v>0</v>
      </c>
      <c r="Q23" s="57">
        <f t="shared" si="12"/>
        <v>0</v>
      </c>
      <c r="R23" s="39">
        <f t="shared" si="13"/>
        <v>0</v>
      </c>
      <c r="S23" s="61">
        <f t="shared" si="14"/>
        <v>0</v>
      </c>
      <c r="T23" s="109">
        <f t="shared" si="15"/>
        <v>0</v>
      </c>
      <c r="U23" s="61">
        <f t="shared" si="16"/>
        <v>0</v>
      </c>
      <c r="V23" s="109">
        <f t="shared" si="17"/>
        <v>0</v>
      </c>
      <c r="W23" s="61">
        <f t="shared" si="18"/>
        <v>0</v>
      </c>
      <c r="X23" s="109">
        <f t="shared" si="19"/>
        <v>0</v>
      </c>
      <c r="Y23" s="61">
        <f t="shared" si="20"/>
        <v>0</v>
      </c>
      <c r="Z23" s="109">
        <f t="shared" si="21"/>
        <v>0</v>
      </c>
      <c r="AA23" s="61">
        <f t="shared" si="22"/>
        <v>0</v>
      </c>
      <c r="AB23" s="68">
        <f t="shared" si="23"/>
        <v>0</v>
      </c>
      <c r="AC23" s="67">
        <f t="shared" si="24"/>
        <v>0</v>
      </c>
      <c r="AD23" s="66">
        <f t="shared" si="25"/>
        <v>0</v>
      </c>
      <c r="AE23" s="57">
        <f t="shared" si="26"/>
        <v>0</v>
      </c>
      <c r="AF23" s="35">
        <f t="shared" si="27"/>
        <v>0</v>
      </c>
      <c r="AG23" s="52">
        <f t="shared" si="28"/>
        <v>0</v>
      </c>
      <c r="AH23" s="107">
        <f t="shared" si="29"/>
        <v>0</v>
      </c>
      <c r="AI23" s="65">
        <f t="shared" si="30"/>
        <v>0</v>
      </c>
      <c r="AJ23" s="31">
        <f t="shared" si="31"/>
        <v>0</v>
      </c>
      <c r="AK23" s="65">
        <f t="shared" si="32"/>
        <v>0</v>
      </c>
      <c r="AL23" s="107">
        <f t="shared" si="33"/>
        <v>0</v>
      </c>
      <c r="AM23" s="130"/>
    </row>
    <row r="24" spans="1:40" s="2" customFormat="1" x14ac:dyDescent="0.3">
      <c r="A24" s="48" t="s">
        <v>157</v>
      </c>
      <c r="B24" s="47">
        <f>16200/12</f>
        <v>1350</v>
      </c>
      <c r="C24" s="46">
        <f>2800/1.1</f>
        <v>2545.454545454545</v>
      </c>
      <c r="D24" s="45">
        <v>12</v>
      </c>
      <c r="E24" s="178">
        <f t="shared" si="0"/>
        <v>0</v>
      </c>
      <c r="F24" s="76">
        <f t="shared" si="1"/>
        <v>0</v>
      </c>
      <c r="G24" s="61">
        <f t="shared" si="2"/>
        <v>0</v>
      </c>
      <c r="H24" s="37">
        <f t="shared" si="3"/>
        <v>0</v>
      </c>
      <c r="I24" s="61">
        <f t="shared" si="4"/>
        <v>0</v>
      </c>
      <c r="J24" s="37">
        <f t="shared" si="5"/>
        <v>0</v>
      </c>
      <c r="K24" s="61">
        <f t="shared" si="6"/>
        <v>0</v>
      </c>
      <c r="L24" s="37">
        <f t="shared" si="7"/>
        <v>0</v>
      </c>
      <c r="M24" s="61">
        <f t="shared" si="8"/>
        <v>0</v>
      </c>
      <c r="N24" s="161">
        <f t="shared" si="9"/>
        <v>0</v>
      </c>
      <c r="O24" s="51">
        <f t="shared" si="10"/>
        <v>0</v>
      </c>
      <c r="P24" s="71">
        <f t="shared" si="11"/>
        <v>0</v>
      </c>
      <c r="Q24" s="57">
        <f t="shared" si="12"/>
        <v>0</v>
      </c>
      <c r="R24" s="39">
        <f t="shared" si="13"/>
        <v>0</v>
      </c>
      <c r="S24" s="61">
        <f t="shared" si="14"/>
        <v>0</v>
      </c>
      <c r="T24" s="109">
        <f t="shared" si="15"/>
        <v>0</v>
      </c>
      <c r="U24" s="61">
        <f t="shared" si="16"/>
        <v>0</v>
      </c>
      <c r="V24" s="109">
        <f t="shared" si="17"/>
        <v>0</v>
      </c>
      <c r="W24" s="61">
        <f t="shared" si="18"/>
        <v>0</v>
      </c>
      <c r="X24" s="109">
        <f t="shared" si="19"/>
        <v>0</v>
      </c>
      <c r="Y24" s="61">
        <f t="shared" si="20"/>
        <v>0</v>
      </c>
      <c r="Z24" s="109">
        <f t="shared" si="21"/>
        <v>0</v>
      </c>
      <c r="AA24" s="61">
        <f t="shared" si="22"/>
        <v>0</v>
      </c>
      <c r="AB24" s="68">
        <f t="shared" si="23"/>
        <v>0</v>
      </c>
      <c r="AC24" s="67">
        <f t="shared" si="24"/>
        <v>0</v>
      </c>
      <c r="AD24" s="66">
        <f t="shared" si="25"/>
        <v>0</v>
      </c>
      <c r="AE24" s="57">
        <f t="shared" si="26"/>
        <v>0</v>
      </c>
      <c r="AF24" s="35">
        <f t="shared" si="27"/>
        <v>0</v>
      </c>
      <c r="AG24" s="52">
        <f t="shared" si="28"/>
        <v>0</v>
      </c>
      <c r="AH24" s="107">
        <f t="shared" si="29"/>
        <v>0</v>
      </c>
      <c r="AI24" s="65">
        <f t="shared" si="30"/>
        <v>0</v>
      </c>
      <c r="AJ24" s="31">
        <f t="shared" si="31"/>
        <v>0</v>
      </c>
      <c r="AK24" s="65">
        <f t="shared" si="32"/>
        <v>0</v>
      </c>
      <c r="AL24" s="107">
        <f t="shared" si="33"/>
        <v>0</v>
      </c>
      <c r="AM24" s="130"/>
    </row>
    <row r="25" spans="1:40" s="2" customFormat="1" x14ac:dyDescent="0.3">
      <c r="A25" s="48" t="s">
        <v>229</v>
      </c>
      <c r="B25" s="47">
        <f>42000/20</f>
        <v>2100</v>
      </c>
      <c r="C25" s="46">
        <f>3200/1.1</f>
        <v>2909.090909090909</v>
      </c>
      <c r="D25" s="45">
        <v>20</v>
      </c>
      <c r="E25" s="178">
        <f t="shared" si="0"/>
        <v>0</v>
      </c>
      <c r="F25" s="76">
        <f t="shared" si="1"/>
        <v>0</v>
      </c>
      <c r="G25" s="61">
        <f t="shared" si="2"/>
        <v>0</v>
      </c>
      <c r="H25" s="37">
        <f t="shared" si="3"/>
        <v>0</v>
      </c>
      <c r="I25" s="61">
        <f t="shared" si="4"/>
        <v>0</v>
      </c>
      <c r="J25" s="37">
        <f t="shared" si="5"/>
        <v>0</v>
      </c>
      <c r="K25" s="61">
        <f t="shared" si="6"/>
        <v>0</v>
      </c>
      <c r="L25" s="37">
        <f t="shared" si="7"/>
        <v>0</v>
      </c>
      <c r="M25" s="61">
        <f t="shared" si="8"/>
        <v>0</v>
      </c>
      <c r="N25" s="161">
        <f t="shared" si="9"/>
        <v>0</v>
      </c>
      <c r="O25" s="51">
        <f t="shared" si="10"/>
        <v>0</v>
      </c>
      <c r="P25" s="71">
        <f t="shared" si="11"/>
        <v>0</v>
      </c>
      <c r="Q25" s="57">
        <f t="shared" si="12"/>
        <v>0</v>
      </c>
      <c r="R25" s="39">
        <f t="shared" si="13"/>
        <v>0</v>
      </c>
      <c r="S25" s="61">
        <f t="shared" si="14"/>
        <v>0</v>
      </c>
      <c r="T25" s="109">
        <f t="shared" si="15"/>
        <v>0</v>
      </c>
      <c r="U25" s="61">
        <f t="shared" si="16"/>
        <v>0</v>
      </c>
      <c r="V25" s="109">
        <f t="shared" si="17"/>
        <v>0</v>
      </c>
      <c r="W25" s="61">
        <f t="shared" si="18"/>
        <v>0</v>
      </c>
      <c r="X25" s="109">
        <f t="shared" si="19"/>
        <v>0</v>
      </c>
      <c r="Y25" s="61">
        <f t="shared" si="20"/>
        <v>0</v>
      </c>
      <c r="Z25" s="109">
        <f t="shared" si="21"/>
        <v>0</v>
      </c>
      <c r="AA25" s="61">
        <f t="shared" si="22"/>
        <v>0</v>
      </c>
      <c r="AB25" s="68">
        <f t="shared" si="23"/>
        <v>0</v>
      </c>
      <c r="AC25" s="67">
        <f t="shared" si="24"/>
        <v>0</v>
      </c>
      <c r="AD25" s="66">
        <f t="shared" si="25"/>
        <v>0</v>
      </c>
      <c r="AE25" s="57">
        <f t="shared" si="26"/>
        <v>0</v>
      </c>
      <c r="AF25" s="35">
        <f t="shared" si="27"/>
        <v>0</v>
      </c>
      <c r="AG25" s="52">
        <f t="shared" si="28"/>
        <v>0</v>
      </c>
      <c r="AH25" s="107">
        <f t="shared" si="29"/>
        <v>0</v>
      </c>
      <c r="AI25" s="65">
        <f t="shared" si="30"/>
        <v>0</v>
      </c>
      <c r="AJ25" s="31">
        <f t="shared" si="31"/>
        <v>0</v>
      </c>
      <c r="AK25" s="65">
        <f t="shared" si="32"/>
        <v>0</v>
      </c>
      <c r="AL25" s="107">
        <f t="shared" si="33"/>
        <v>0</v>
      </c>
      <c r="AM25" s="130"/>
    </row>
    <row r="26" spans="1:40" s="2" customFormat="1" x14ac:dyDescent="0.3">
      <c r="A26" s="48" t="s">
        <v>186</v>
      </c>
      <c r="B26" s="47">
        <f>13800/12</f>
        <v>1150</v>
      </c>
      <c r="C26" s="46">
        <f>2300/1.1</f>
        <v>2090.9090909090905</v>
      </c>
      <c r="D26" s="45">
        <v>12</v>
      </c>
      <c r="E26" s="178">
        <f t="shared" si="0"/>
        <v>0</v>
      </c>
      <c r="F26" s="76">
        <f t="shared" si="1"/>
        <v>0</v>
      </c>
      <c r="G26" s="61">
        <f t="shared" si="2"/>
        <v>0</v>
      </c>
      <c r="H26" s="37">
        <f t="shared" si="3"/>
        <v>0</v>
      </c>
      <c r="I26" s="61">
        <f t="shared" si="4"/>
        <v>0</v>
      </c>
      <c r="J26" s="37">
        <f t="shared" si="5"/>
        <v>0</v>
      </c>
      <c r="K26" s="61">
        <f t="shared" si="6"/>
        <v>0</v>
      </c>
      <c r="L26" s="37">
        <f t="shared" si="7"/>
        <v>0</v>
      </c>
      <c r="M26" s="61">
        <f t="shared" si="8"/>
        <v>0</v>
      </c>
      <c r="N26" s="161">
        <f t="shared" si="9"/>
        <v>0</v>
      </c>
      <c r="O26" s="51">
        <f t="shared" si="10"/>
        <v>0</v>
      </c>
      <c r="P26" s="71">
        <f t="shared" si="11"/>
        <v>0</v>
      </c>
      <c r="Q26" s="57">
        <f t="shared" si="12"/>
        <v>0</v>
      </c>
      <c r="R26" s="39">
        <f t="shared" si="13"/>
        <v>0</v>
      </c>
      <c r="S26" s="61">
        <f t="shared" si="14"/>
        <v>0</v>
      </c>
      <c r="T26" s="109">
        <f t="shared" si="15"/>
        <v>0</v>
      </c>
      <c r="U26" s="61">
        <f t="shared" si="16"/>
        <v>0</v>
      </c>
      <c r="V26" s="109">
        <f t="shared" si="17"/>
        <v>0</v>
      </c>
      <c r="W26" s="61">
        <f t="shared" si="18"/>
        <v>0</v>
      </c>
      <c r="X26" s="109">
        <f t="shared" si="19"/>
        <v>0</v>
      </c>
      <c r="Y26" s="61">
        <f t="shared" si="20"/>
        <v>0</v>
      </c>
      <c r="Z26" s="109">
        <f t="shared" si="21"/>
        <v>0</v>
      </c>
      <c r="AA26" s="61">
        <f t="shared" si="22"/>
        <v>0</v>
      </c>
      <c r="AB26" s="68">
        <f t="shared" si="23"/>
        <v>0</v>
      </c>
      <c r="AC26" s="67">
        <f t="shared" si="24"/>
        <v>0</v>
      </c>
      <c r="AD26" s="66">
        <f t="shared" si="25"/>
        <v>0</v>
      </c>
      <c r="AE26" s="57">
        <f t="shared" si="26"/>
        <v>0</v>
      </c>
      <c r="AF26" s="35">
        <f t="shared" si="27"/>
        <v>0</v>
      </c>
      <c r="AG26" s="52">
        <f t="shared" si="28"/>
        <v>0</v>
      </c>
      <c r="AH26" s="107">
        <f t="shared" si="29"/>
        <v>0</v>
      </c>
      <c r="AI26" s="65">
        <f t="shared" si="30"/>
        <v>0</v>
      </c>
      <c r="AJ26" s="31">
        <f t="shared" si="31"/>
        <v>0</v>
      </c>
      <c r="AK26" s="65">
        <f t="shared" si="32"/>
        <v>0</v>
      </c>
      <c r="AL26" s="107">
        <f t="shared" si="33"/>
        <v>0</v>
      </c>
      <c r="AM26" s="130"/>
    </row>
    <row r="27" spans="1:40" s="2" customFormat="1" x14ac:dyDescent="0.3">
      <c r="A27" s="48" t="s">
        <v>266</v>
      </c>
      <c r="B27" s="47">
        <f>30000/24</f>
        <v>1250</v>
      </c>
      <c r="C27" s="46">
        <f>2800/1.1</f>
        <v>2545.454545454545</v>
      </c>
      <c r="D27" s="45">
        <v>24</v>
      </c>
      <c r="E27" s="178">
        <f t="shared" si="0"/>
        <v>0</v>
      </c>
      <c r="F27" s="76">
        <f t="shared" si="1"/>
        <v>0</v>
      </c>
      <c r="G27" s="61">
        <f t="shared" si="2"/>
        <v>0</v>
      </c>
      <c r="H27" s="37">
        <f t="shared" si="3"/>
        <v>0</v>
      </c>
      <c r="I27" s="61">
        <f t="shared" si="4"/>
        <v>0</v>
      </c>
      <c r="J27" s="37">
        <f t="shared" si="5"/>
        <v>0</v>
      </c>
      <c r="K27" s="61">
        <f t="shared" si="6"/>
        <v>24</v>
      </c>
      <c r="L27" s="37">
        <f t="shared" si="7"/>
        <v>30000</v>
      </c>
      <c r="M27" s="61">
        <f t="shared" si="8"/>
        <v>0</v>
      </c>
      <c r="N27" s="161">
        <f t="shared" si="9"/>
        <v>0</v>
      </c>
      <c r="O27" s="51">
        <f t="shared" si="10"/>
        <v>0</v>
      </c>
      <c r="P27" s="71">
        <f t="shared" si="11"/>
        <v>0</v>
      </c>
      <c r="Q27" s="57">
        <f t="shared" si="12"/>
        <v>24</v>
      </c>
      <c r="R27" s="39">
        <f t="shared" si="13"/>
        <v>30000</v>
      </c>
      <c r="S27" s="61">
        <f t="shared" si="14"/>
        <v>0</v>
      </c>
      <c r="T27" s="109">
        <f t="shared" si="15"/>
        <v>0</v>
      </c>
      <c r="U27" s="61">
        <f t="shared" si="16"/>
        <v>0</v>
      </c>
      <c r="V27" s="109">
        <f t="shared" si="17"/>
        <v>0</v>
      </c>
      <c r="W27" s="61">
        <f t="shared" si="18"/>
        <v>0</v>
      </c>
      <c r="X27" s="109">
        <f t="shared" si="19"/>
        <v>0</v>
      </c>
      <c r="Y27" s="61">
        <f t="shared" si="20"/>
        <v>0</v>
      </c>
      <c r="Z27" s="109">
        <f t="shared" si="21"/>
        <v>0</v>
      </c>
      <c r="AA27" s="61">
        <f t="shared" si="22"/>
        <v>0</v>
      </c>
      <c r="AB27" s="68">
        <f t="shared" si="23"/>
        <v>0</v>
      </c>
      <c r="AC27" s="67">
        <f t="shared" si="24"/>
        <v>0</v>
      </c>
      <c r="AD27" s="66">
        <f t="shared" si="25"/>
        <v>0</v>
      </c>
      <c r="AE27" s="57">
        <f t="shared" si="26"/>
        <v>0</v>
      </c>
      <c r="AF27" s="35">
        <f t="shared" si="27"/>
        <v>0</v>
      </c>
      <c r="AG27" s="52">
        <f t="shared" si="28"/>
        <v>0</v>
      </c>
      <c r="AH27" s="107">
        <f t="shared" si="29"/>
        <v>0</v>
      </c>
      <c r="AI27" s="65">
        <f t="shared" si="30"/>
        <v>24</v>
      </c>
      <c r="AJ27" s="31">
        <f t="shared" si="31"/>
        <v>30000</v>
      </c>
      <c r="AK27" s="65">
        <f t="shared" si="32"/>
        <v>0</v>
      </c>
      <c r="AL27" s="107">
        <f t="shared" si="33"/>
        <v>0</v>
      </c>
      <c r="AM27" s="130"/>
    </row>
    <row r="28" spans="1:40" s="2" customFormat="1" ht="17.25" thickBot="1" x14ac:dyDescent="0.35">
      <c r="A28" s="48" t="s">
        <v>156</v>
      </c>
      <c r="B28" s="47">
        <f>14400/24</f>
        <v>600</v>
      </c>
      <c r="C28" s="46">
        <f>800/1.1</f>
        <v>727.27272727272725</v>
      </c>
      <c r="D28" s="179">
        <v>24</v>
      </c>
      <c r="E28" s="178">
        <f t="shared" si="0"/>
        <v>21</v>
      </c>
      <c r="F28" s="76">
        <f t="shared" si="1"/>
        <v>12600</v>
      </c>
      <c r="G28" s="61">
        <f t="shared" si="2"/>
        <v>0</v>
      </c>
      <c r="H28" s="37">
        <f t="shared" si="3"/>
        <v>0</v>
      </c>
      <c r="I28" s="61">
        <f t="shared" si="4"/>
        <v>0</v>
      </c>
      <c r="J28" s="37">
        <f t="shared" si="5"/>
        <v>0</v>
      </c>
      <c r="K28" s="61">
        <f t="shared" si="6"/>
        <v>72</v>
      </c>
      <c r="L28" s="37">
        <f t="shared" si="7"/>
        <v>43200</v>
      </c>
      <c r="M28" s="61">
        <f t="shared" si="8"/>
        <v>0</v>
      </c>
      <c r="N28" s="161">
        <f t="shared" si="9"/>
        <v>0</v>
      </c>
      <c r="O28" s="51">
        <f t="shared" si="10"/>
        <v>0</v>
      </c>
      <c r="P28" s="71">
        <f t="shared" si="11"/>
        <v>0</v>
      </c>
      <c r="Q28" s="57">
        <f t="shared" si="12"/>
        <v>72</v>
      </c>
      <c r="R28" s="173">
        <f t="shared" si="13"/>
        <v>43200</v>
      </c>
      <c r="S28" s="61">
        <f t="shared" si="14"/>
        <v>0</v>
      </c>
      <c r="T28" s="109">
        <f t="shared" si="15"/>
        <v>0</v>
      </c>
      <c r="U28" s="61">
        <f t="shared" si="16"/>
        <v>0</v>
      </c>
      <c r="V28" s="109">
        <f t="shared" si="17"/>
        <v>0</v>
      </c>
      <c r="W28" s="61">
        <f t="shared" si="18"/>
        <v>6</v>
      </c>
      <c r="X28" s="109">
        <f t="shared" si="19"/>
        <v>4363.636363636364</v>
      </c>
      <c r="Y28" s="61">
        <f t="shared" si="20"/>
        <v>3</v>
      </c>
      <c r="Z28" s="109">
        <f t="shared" si="21"/>
        <v>2181.818181818182</v>
      </c>
      <c r="AA28" s="61">
        <f t="shared" si="22"/>
        <v>3</v>
      </c>
      <c r="AB28" s="68">
        <f t="shared" si="23"/>
        <v>2181.818181818182</v>
      </c>
      <c r="AC28" s="67">
        <f t="shared" si="24"/>
        <v>12</v>
      </c>
      <c r="AD28" s="66">
        <f t="shared" si="25"/>
        <v>8727.2727272727279</v>
      </c>
      <c r="AE28" s="57">
        <f t="shared" si="26"/>
        <v>0</v>
      </c>
      <c r="AF28" s="35">
        <f t="shared" si="27"/>
        <v>1527.272727272727</v>
      </c>
      <c r="AG28" s="52">
        <f t="shared" si="28"/>
        <v>0</v>
      </c>
      <c r="AH28" s="107">
        <f t="shared" si="29"/>
        <v>0</v>
      </c>
      <c r="AI28" s="65">
        <f t="shared" si="30"/>
        <v>81</v>
      </c>
      <c r="AJ28" s="31">
        <f t="shared" si="31"/>
        <v>48600</v>
      </c>
      <c r="AK28" s="65">
        <f t="shared" si="32"/>
        <v>0</v>
      </c>
      <c r="AL28" s="107">
        <f t="shared" si="33"/>
        <v>0</v>
      </c>
      <c r="AM28" s="130"/>
    </row>
    <row r="29" spans="1:40" s="2" customFormat="1" ht="17.25" thickBot="1" x14ac:dyDescent="0.35">
      <c r="A29" s="573" t="s">
        <v>388</v>
      </c>
      <c r="B29" s="574"/>
      <c r="C29" s="574"/>
      <c r="D29" s="575"/>
      <c r="E29" s="160">
        <f t="shared" ref="E29:AL29" si="34">SUM(E6:E28)</f>
        <v>103</v>
      </c>
      <c r="F29" s="160">
        <f t="shared" si="34"/>
        <v>135200</v>
      </c>
      <c r="G29" s="160">
        <f t="shared" si="34"/>
        <v>0</v>
      </c>
      <c r="H29" s="160">
        <f t="shared" si="34"/>
        <v>0</v>
      </c>
      <c r="I29" s="160">
        <f t="shared" si="34"/>
        <v>0</v>
      </c>
      <c r="J29" s="160">
        <f t="shared" si="34"/>
        <v>0</v>
      </c>
      <c r="K29" s="160">
        <f t="shared" si="34"/>
        <v>480</v>
      </c>
      <c r="L29" s="160">
        <f t="shared" si="34"/>
        <v>637000</v>
      </c>
      <c r="M29" s="160">
        <f t="shared" si="34"/>
        <v>373</v>
      </c>
      <c r="N29" s="160">
        <f t="shared" si="34"/>
        <v>575400</v>
      </c>
      <c r="O29" s="160">
        <f t="shared" si="34"/>
        <v>0</v>
      </c>
      <c r="P29" s="160">
        <f t="shared" si="34"/>
        <v>0</v>
      </c>
      <c r="Q29" s="160">
        <f t="shared" si="34"/>
        <v>853</v>
      </c>
      <c r="R29" s="160">
        <f t="shared" si="34"/>
        <v>1212400</v>
      </c>
      <c r="S29" s="160">
        <f t="shared" si="34"/>
        <v>3</v>
      </c>
      <c r="T29" s="160">
        <f t="shared" si="34"/>
        <v>7636.3636363636351</v>
      </c>
      <c r="U29" s="160">
        <f t="shared" si="34"/>
        <v>22</v>
      </c>
      <c r="V29" s="160">
        <f t="shared" si="34"/>
        <v>55909.090909090904</v>
      </c>
      <c r="W29" s="160">
        <f t="shared" si="34"/>
        <v>29</v>
      </c>
      <c r="X29" s="160">
        <f t="shared" si="34"/>
        <v>51727.272727272721</v>
      </c>
      <c r="Y29" s="160">
        <f t="shared" si="34"/>
        <v>99</v>
      </c>
      <c r="Z29" s="160">
        <f t="shared" si="34"/>
        <v>228272.72727272729</v>
      </c>
      <c r="AA29" s="160">
        <f t="shared" si="34"/>
        <v>103</v>
      </c>
      <c r="AB29" s="160">
        <f t="shared" si="34"/>
        <v>236999.99999999997</v>
      </c>
      <c r="AC29" s="160">
        <f t="shared" si="34"/>
        <v>256</v>
      </c>
      <c r="AD29" s="160">
        <f t="shared" si="34"/>
        <v>580545.45454545435</v>
      </c>
      <c r="AE29" s="160">
        <f t="shared" si="34"/>
        <v>8000</v>
      </c>
      <c r="AF29" s="160">
        <f t="shared" si="34"/>
        <v>187495.4545454545</v>
      </c>
      <c r="AG29" s="160">
        <f t="shared" si="34"/>
        <v>0</v>
      </c>
      <c r="AH29" s="160">
        <f t="shared" si="34"/>
        <v>0</v>
      </c>
      <c r="AI29" s="160">
        <f t="shared" si="34"/>
        <v>700</v>
      </c>
      <c r="AJ29" s="160">
        <f t="shared" si="34"/>
        <v>962550</v>
      </c>
      <c r="AK29" s="160">
        <f t="shared" si="34"/>
        <v>1080</v>
      </c>
      <c r="AL29" s="160">
        <f t="shared" si="34"/>
        <v>1722500</v>
      </c>
      <c r="AM29" s="11"/>
    </row>
    <row r="30" spans="1:40" s="2" customFormat="1" ht="17.25" thickBot="1" x14ac:dyDescent="0.35">
      <c r="A30" s="154"/>
      <c r="B30" s="10"/>
      <c r="C30" s="10"/>
      <c r="D30" s="10"/>
      <c r="E30" s="4"/>
      <c r="F30" s="156"/>
      <c r="G30" s="5"/>
      <c r="H30" s="9">
        <f>H29*1.1</f>
        <v>0</v>
      </c>
      <c r="I30" s="5"/>
      <c r="J30" s="9">
        <f>J29*1.1</f>
        <v>0</v>
      </c>
      <c r="K30" s="5"/>
      <c r="L30" s="9">
        <f>L29*1.1</f>
        <v>700700</v>
      </c>
      <c r="M30" s="5"/>
      <c r="N30" s="9">
        <f>N29*1.1</f>
        <v>632940</v>
      </c>
      <c r="O30" s="5"/>
      <c r="P30" s="9">
        <f>P29*1.1</f>
        <v>0</v>
      </c>
      <c r="Q30" s="5"/>
      <c r="R30" s="8">
        <f>R29*1.1</f>
        <v>1333640</v>
      </c>
      <c r="S30" s="586"/>
      <c r="T30" s="587"/>
      <c r="U30" s="587"/>
      <c r="V30" s="587"/>
      <c r="W30" s="587"/>
      <c r="X30" s="587"/>
      <c r="Y30" s="587"/>
      <c r="Z30" s="587"/>
      <c r="AA30" s="587"/>
      <c r="AB30" s="587"/>
      <c r="AC30" s="587"/>
      <c r="AD30" s="587"/>
      <c r="AE30" s="190"/>
      <c r="AF30" s="7">
        <f>AF29/(R29+F29)</f>
        <v>0.1391328692085593</v>
      </c>
      <c r="AG30" s="4"/>
      <c r="AH30" s="6"/>
      <c r="AI30" s="4"/>
      <c r="AJ30" s="5"/>
      <c r="AK30" s="136"/>
      <c r="AL30" s="175">
        <f>AL29*1.1</f>
        <v>1894750.0000000002</v>
      </c>
    </row>
    <row r="31" spans="1:40" s="2" customFormat="1" x14ac:dyDescent="0.3">
      <c r="A31" s="154"/>
      <c r="B31" s="10"/>
      <c r="C31" s="10"/>
      <c r="D31" s="10"/>
      <c r="E31" s="154"/>
      <c r="F31" s="154">
        <f>F60+F91+F121+F151+F181+F211+F242+F272</f>
        <v>135200</v>
      </c>
      <c r="G31" s="10"/>
      <c r="H31" s="125"/>
      <c r="I31" s="154"/>
      <c r="J31" s="125"/>
      <c r="K31" s="10"/>
      <c r="L31" s="125"/>
      <c r="M31" s="154"/>
      <c r="N31" s="125"/>
      <c r="O31" s="10"/>
      <c r="P31" s="125"/>
      <c r="Q31" s="154"/>
      <c r="R31" s="125"/>
      <c r="S31" s="124"/>
      <c r="T31" s="124"/>
      <c r="U31" s="155"/>
      <c r="V31" s="124"/>
      <c r="W31" s="155"/>
      <c r="X31" s="124"/>
      <c r="Y31" s="124"/>
      <c r="Z31" s="124"/>
      <c r="AA31" s="155"/>
      <c r="AB31" s="124"/>
      <c r="AC31" s="124"/>
      <c r="AD31" s="155"/>
      <c r="AE31" s="124"/>
      <c r="AF31" s="123"/>
      <c r="AG31" s="10"/>
      <c r="AH31" s="10"/>
      <c r="AI31" s="154">
        <f>AI60+AI91+AI121+AI151+AI211+AI242+AI272</f>
        <v>700</v>
      </c>
      <c r="AJ31" s="154">
        <f>AJ60+AJ91+AJ121+AJ151+AJ211+AJ242+AJ272</f>
        <v>962550</v>
      </c>
      <c r="AK31" s="154"/>
    </row>
    <row r="32" spans="1:40" s="2" customFormat="1" x14ac:dyDescent="0.3">
      <c r="E32" s="153"/>
      <c r="G32" s="153"/>
      <c r="H32" s="153"/>
      <c r="I32" s="153"/>
      <c r="J32" s="153"/>
      <c r="K32" s="153"/>
      <c r="L32" s="153"/>
      <c r="M32" s="153"/>
      <c r="O32" s="153"/>
      <c r="Q32" s="153"/>
      <c r="R32" s="177"/>
      <c r="S32" s="153"/>
      <c r="T32" s="153"/>
      <c r="U32" s="153"/>
      <c r="V32" s="153"/>
      <c r="W32" s="153"/>
      <c r="X32" s="153"/>
      <c r="Y32" s="153"/>
      <c r="Z32" s="153"/>
      <c r="AA32" s="153"/>
      <c r="AC32" s="153"/>
      <c r="AD32" s="153"/>
      <c r="AE32" s="153"/>
      <c r="AF32" s="153"/>
      <c r="AG32" s="153"/>
      <c r="AH32" s="153"/>
      <c r="AI32" s="153"/>
      <c r="AK32" s="153"/>
    </row>
    <row r="33" spans="1:39" s="2" customFormat="1" ht="17.25" thickBot="1" x14ac:dyDescent="0.35">
      <c r="A33" s="98" t="s">
        <v>387</v>
      </c>
      <c r="B33" s="97"/>
      <c r="C33" s="97"/>
      <c r="D33" s="94"/>
      <c r="E33" s="95"/>
      <c r="F33" s="95"/>
      <c r="G33" s="95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3"/>
      <c r="AH33" s="93"/>
      <c r="AI33" s="93"/>
      <c r="AJ33" s="93"/>
      <c r="AK33" s="93"/>
    </row>
    <row r="34" spans="1:39" s="2" customFormat="1" ht="17.25" thickBot="1" x14ac:dyDescent="0.35">
      <c r="A34" s="10"/>
      <c r="B34" s="10"/>
      <c r="C34" s="10"/>
      <c r="D34" s="10"/>
      <c r="E34" s="92"/>
      <c r="F34" s="89"/>
      <c r="G34" s="619" t="s">
        <v>10</v>
      </c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1"/>
      <c r="S34" s="622" t="s">
        <v>49</v>
      </c>
      <c r="T34" s="622"/>
      <c r="U34" s="622"/>
      <c r="V34" s="622"/>
      <c r="W34" s="622"/>
      <c r="X34" s="622"/>
      <c r="Y34" s="622"/>
      <c r="Z34" s="622"/>
      <c r="AA34" s="622"/>
      <c r="AB34" s="622"/>
      <c r="AC34" s="622"/>
      <c r="AD34" s="622"/>
      <c r="AE34" s="622"/>
      <c r="AF34" s="622"/>
      <c r="AG34" s="92"/>
      <c r="AH34" s="89"/>
      <c r="AI34" s="92"/>
      <c r="AJ34" s="89"/>
      <c r="AK34" s="152"/>
      <c r="AL34" s="113"/>
      <c r="AM34" s="138" t="s">
        <v>260</v>
      </c>
    </row>
    <row r="35" spans="1:39" s="2" customFormat="1" ht="16.5" customHeight="1" x14ac:dyDescent="0.3">
      <c r="A35" s="643" t="s">
        <v>207</v>
      </c>
      <c r="B35" s="645" t="s">
        <v>13</v>
      </c>
      <c r="C35" s="565" t="s">
        <v>386</v>
      </c>
      <c r="D35" s="647" t="s">
        <v>348</v>
      </c>
      <c r="E35" s="569" t="s">
        <v>385</v>
      </c>
      <c r="F35" s="649" t="s">
        <v>16</v>
      </c>
      <c r="G35" s="629" t="s">
        <v>17</v>
      </c>
      <c r="H35" s="633" t="s">
        <v>180</v>
      </c>
      <c r="I35" s="625" t="s">
        <v>0</v>
      </c>
      <c r="J35" s="633" t="s">
        <v>53</v>
      </c>
      <c r="K35" s="625" t="s">
        <v>1</v>
      </c>
      <c r="L35" s="633" t="s">
        <v>19</v>
      </c>
      <c r="M35" s="625" t="s">
        <v>2</v>
      </c>
      <c r="N35" s="633" t="s">
        <v>221</v>
      </c>
      <c r="O35" s="625" t="s">
        <v>3</v>
      </c>
      <c r="P35" s="633" t="s">
        <v>312</v>
      </c>
      <c r="Q35" s="639" t="s">
        <v>22</v>
      </c>
      <c r="R35" s="607" t="s">
        <v>287</v>
      </c>
      <c r="S35" s="609" t="s">
        <v>24</v>
      </c>
      <c r="T35" s="611" t="s">
        <v>384</v>
      </c>
      <c r="U35" s="609" t="s">
        <v>4</v>
      </c>
      <c r="V35" s="611" t="s">
        <v>248</v>
      </c>
      <c r="W35" s="609" t="s">
        <v>5</v>
      </c>
      <c r="X35" s="611" t="s">
        <v>27</v>
      </c>
      <c r="Y35" s="640" t="s">
        <v>6</v>
      </c>
      <c r="Z35" s="611" t="s">
        <v>383</v>
      </c>
      <c r="AA35" s="609" t="s">
        <v>7</v>
      </c>
      <c r="AB35" s="611" t="s">
        <v>28</v>
      </c>
      <c r="AC35" s="642" t="s">
        <v>170</v>
      </c>
      <c r="AD35" s="639" t="s">
        <v>214</v>
      </c>
      <c r="AE35" s="639" t="s">
        <v>344</v>
      </c>
      <c r="AF35" s="623" t="s">
        <v>32</v>
      </c>
      <c r="AG35" s="615" t="s">
        <v>190</v>
      </c>
      <c r="AH35" s="627" t="s">
        <v>326</v>
      </c>
      <c r="AI35" s="629" t="s">
        <v>306</v>
      </c>
      <c r="AJ35" s="627" t="s">
        <v>277</v>
      </c>
      <c r="AK35" s="636" t="s">
        <v>325</v>
      </c>
      <c r="AL35" s="627" t="s">
        <v>382</v>
      </c>
      <c r="AM35" s="605" t="s">
        <v>323</v>
      </c>
    </row>
    <row r="36" spans="1:39" s="2" customFormat="1" ht="17.25" customHeight="1" thickBot="1" x14ac:dyDescent="0.35">
      <c r="A36" s="644"/>
      <c r="B36" s="646"/>
      <c r="C36" s="566"/>
      <c r="D36" s="648"/>
      <c r="E36" s="651"/>
      <c r="F36" s="650"/>
      <c r="G36" s="630"/>
      <c r="H36" s="583"/>
      <c r="I36" s="626"/>
      <c r="J36" s="583"/>
      <c r="K36" s="626"/>
      <c r="L36" s="583"/>
      <c r="M36" s="626"/>
      <c r="N36" s="583"/>
      <c r="O36" s="626"/>
      <c r="P36" s="583"/>
      <c r="Q36" s="602"/>
      <c r="R36" s="608"/>
      <c r="S36" s="610"/>
      <c r="T36" s="612"/>
      <c r="U36" s="610"/>
      <c r="V36" s="612"/>
      <c r="W36" s="610"/>
      <c r="X36" s="612"/>
      <c r="Y36" s="641"/>
      <c r="Z36" s="612"/>
      <c r="AA36" s="610"/>
      <c r="AB36" s="612"/>
      <c r="AC36" s="593"/>
      <c r="AD36" s="602"/>
      <c r="AE36" s="602"/>
      <c r="AF36" s="624"/>
      <c r="AG36" s="616"/>
      <c r="AH36" s="631"/>
      <c r="AI36" s="630"/>
      <c r="AJ36" s="631"/>
      <c r="AK36" s="637"/>
      <c r="AL36" s="631"/>
      <c r="AM36" s="606"/>
    </row>
    <row r="37" spans="1:39" s="2" customFormat="1" x14ac:dyDescent="0.3">
      <c r="A37" s="122" t="s">
        <v>381</v>
      </c>
      <c r="B37" s="61">
        <f>15500/10</f>
        <v>1550</v>
      </c>
      <c r="C37" s="77">
        <f>2700/1.1</f>
        <v>2454.5454545454545</v>
      </c>
      <c r="D37" s="86">
        <v>10</v>
      </c>
      <c r="E37" s="44">
        <v>0</v>
      </c>
      <c r="F37" s="111">
        <f t="shared" ref="F37:F59" si="35">B37*E37</f>
        <v>0</v>
      </c>
      <c r="G37" s="145">
        <v>0</v>
      </c>
      <c r="H37" s="109">
        <f t="shared" ref="H37:H59" si="36">B37*G37</f>
        <v>0</v>
      </c>
      <c r="I37" s="74">
        <v>0</v>
      </c>
      <c r="J37" s="37">
        <f t="shared" ref="J37:J59" si="37">B37*I37</f>
        <v>0</v>
      </c>
      <c r="K37" s="74">
        <v>10</v>
      </c>
      <c r="L37" s="37">
        <f t="shared" ref="L37:L59" si="38">B37*K37</f>
        <v>15500</v>
      </c>
      <c r="M37" s="74">
        <v>30</v>
      </c>
      <c r="N37" s="37">
        <f t="shared" ref="N37:N59" si="39">B37*M37</f>
        <v>46500</v>
      </c>
      <c r="O37" s="74">
        <v>0</v>
      </c>
      <c r="P37" s="71">
        <f t="shared" ref="P37:P59" si="40">B37*O37</f>
        <v>0</v>
      </c>
      <c r="Q37" s="57">
        <f t="shared" ref="Q37:Q59" si="41">G37+I37+K37+M37+O37</f>
        <v>40</v>
      </c>
      <c r="R37" s="83">
        <f t="shared" ref="R37:R59" si="42">Q37*B37</f>
        <v>62000</v>
      </c>
      <c r="S37" s="38">
        <v>0</v>
      </c>
      <c r="T37" s="82">
        <f t="shared" ref="T37:T59" si="43">C37*S37</f>
        <v>0</v>
      </c>
      <c r="U37" s="74">
        <v>0</v>
      </c>
      <c r="V37" s="82">
        <f t="shared" ref="V37:V59" si="44">C37*U37</f>
        <v>0</v>
      </c>
      <c r="W37" s="74">
        <v>0</v>
      </c>
      <c r="X37" s="82">
        <f t="shared" ref="X37:X59" si="45">C37*W37</f>
        <v>0</v>
      </c>
      <c r="Y37" s="74">
        <v>5</v>
      </c>
      <c r="Z37" s="151">
        <f t="shared" ref="Z37:Z59" si="46">C37*Y37</f>
        <v>12272.727272727272</v>
      </c>
      <c r="AA37" s="74">
        <v>13</v>
      </c>
      <c r="AB37" s="68">
        <f t="shared" ref="AB37:AB59" si="47">C37*AA37</f>
        <v>31909.090909090908</v>
      </c>
      <c r="AC37" s="67">
        <f t="shared" ref="AC37:AC59" si="48">S37+U37+W37+Y37+AA37</f>
        <v>18</v>
      </c>
      <c r="AD37" s="66">
        <f t="shared" ref="AD37:AD59" si="49">AC37*C37</f>
        <v>44181.818181818184</v>
      </c>
      <c r="AE37" s="57">
        <v>0</v>
      </c>
      <c r="AF37" s="57">
        <f t="shared" ref="AF37:AF59" si="50">((C37-B37)*AC37)-AE37</f>
        <v>16281.81818181818</v>
      </c>
      <c r="AG37" s="52">
        <v>0</v>
      </c>
      <c r="AH37" s="63">
        <f t="shared" ref="AH37:AH59" si="51">B37*AG37</f>
        <v>0</v>
      </c>
      <c r="AI37" s="65">
        <f t="shared" ref="AI37:AI59" si="52">E37+Q37-AC37-AG37</f>
        <v>22</v>
      </c>
      <c r="AJ37" s="150">
        <f t="shared" ref="AJ37:AJ59" si="53">B37*AI37</f>
        <v>34100</v>
      </c>
      <c r="AK37" s="145">
        <v>100</v>
      </c>
      <c r="AL37" s="63">
        <f t="shared" ref="AL37:AL59" si="54">AK37*B37</f>
        <v>155000</v>
      </c>
      <c r="AM37" s="130"/>
    </row>
    <row r="38" spans="1:39" s="2" customFormat="1" x14ac:dyDescent="0.3">
      <c r="A38" s="120" t="s">
        <v>197</v>
      </c>
      <c r="B38" s="74">
        <f>15500/10</f>
        <v>1550</v>
      </c>
      <c r="C38" s="77">
        <f>2700/1.1</f>
        <v>2454.5454545454545</v>
      </c>
      <c r="D38" s="73">
        <v>10</v>
      </c>
      <c r="E38" s="44">
        <v>0</v>
      </c>
      <c r="F38" s="110">
        <f t="shared" si="35"/>
        <v>0</v>
      </c>
      <c r="G38" s="145">
        <v>0</v>
      </c>
      <c r="H38" s="109">
        <f t="shared" si="36"/>
        <v>0</v>
      </c>
      <c r="I38" s="74">
        <v>0</v>
      </c>
      <c r="J38" s="37">
        <f t="shared" si="37"/>
        <v>0</v>
      </c>
      <c r="K38" s="74">
        <v>0</v>
      </c>
      <c r="L38" s="37">
        <f t="shared" si="38"/>
        <v>0</v>
      </c>
      <c r="M38" s="74">
        <v>0</v>
      </c>
      <c r="N38" s="37">
        <f t="shared" si="39"/>
        <v>0</v>
      </c>
      <c r="O38" s="74">
        <v>0</v>
      </c>
      <c r="P38" s="71">
        <f t="shared" si="40"/>
        <v>0</v>
      </c>
      <c r="Q38" s="57">
        <f t="shared" si="41"/>
        <v>0</v>
      </c>
      <c r="R38" s="149">
        <f t="shared" si="42"/>
        <v>0</v>
      </c>
      <c r="S38" s="38">
        <v>0</v>
      </c>
      <c r="T38" s="69">
        <f t="shared" si="43"/>
        <v>0</v>
      </c>
      <c r="U38" s="74">
        <v>0</v>
      </c>
      <c r="V38" s="69">
        <f t="shared" si="44"/>
        <v>0</v>
      </c>
      <c r="W38" s="74">
        <v>0</v>
      </c>
      <c r="X38" s="69">
        <f t="shared" si="45"/>
        <v>0</v>
      </c>
      <c r="Y38" s="74">
        <v>0</v>
      </c>
      <c r="Z38" s="109">
        <f t="shared" si="46"/>
        <v>0</v>
      </c>
      <c r="AA38" s="74">
        <v>0</v>
      </c>
      <c r="AB38" s="68">
        <f t="shared" si="47"/>
        <v>0</v>
      </c>
      <c r="AC38" s="67">
        <f t="shared" si="48"/>
        <v>0</v>
      </c>
      <c r="AD38" s="66">
        <f t="shared" si="49"/>
        <v>0</v>
      </c>
      <c r="AE38" s="57">
        <v>0</v>
      </c>
      <c r="AF38" s="57">
        <f t="shared" si="50"/>
        <v>0</v>
      </c>
      <c r="AG38" s="52">
        <v>0</v>
      </c>
      <c r="AH38" s="63">
        <f t="shared" si="51"/>
        <v>0</v>
      </c>
      <c r="AI38" s="65">
        <f t="shared" si="52"/>
        <v>0</v>
      </c>
      <c r="AJ38" s="63">
        <f t="shared" si="53"/>
        <v>0</v>
      </c>
      <c r="AK38" s="145">
        <v>50</v>
      </c>
      <c r="AL38" s="63">
        <f t="shared" si="54"/>
        <v>77500</v>
      </c>
      <c r="AM38" s="130"/>
    </row>
    <row r="39" spans="1:39" s="2" customFormat="1" x14ac:dyDescent="0.3">
      <c r="A39" s="120" t="s">
        <v>380</v>
      </c>
      <c r="B39" s="74">
        <f>18000/10</f>
        <v>1800</v>
      </c>
      <c r="C39" s="77">
        <f>2800/1.1</f>
        <v>2545.454545454545</v>
      </c>
      <c r="D39" s="73">
        <v>10</v>
      </c>
      <c r="E39" s="44">
        <v>9</v>
      </c>
      <c r="F39" s="110">
        <f t="shared" si="35"/>
        <v>16200</v>
      </c>
      <c r="G39" s="145">
        <v>0</v>
      </c>
      <c r="H39" s="109">
        <f t="shared" si="36"/>
        <v>0</v>
      </c>
      <c r="I39" s="74">
        <v>0</v>
      </c>
      <c r="J39" s="37">
        <f t="shared" si="37"/>
        <v>0</v>
      </c>
      <c r="K39" s="74">
        <v>0</v>
      </c>
      <c r="L39" s="37">
        <f t="shared" si="38"/>
        <v>0</v>
      </c>
      <c r="M39" s="74">
        <v>9</v>
      </c>
      <c r="N39" s="37">
        <f t="shared" si="39"/>
        <v>16200</v>
      </c>
      <c r="O39" s="74">
        <v>0</v>
      </c>
      <c r="P39" s="71">
        <f t="shared" si="40"/>
        <v>0</v>
      </c>
      <c r="Q39" s="57">
        <f t="shared" si="41"/>
        <v>9</v>
      </c>
      <c r="R39" s="148">
        <f t="shared" si="42"/>
        <v>16200</v>
      </c>
      <c r="S39" s="38">
        <v>2</v>
      </c>
      <c r="T39" s="69">
        <f t="shared" si="43"/>
        <v>5090.9090909090901</v>
      </c>
      <c r="U39" s="74">
        <v>7</v>
      </c>
      <c r="V39" s="69">
        <f t="shared" si="44"/>
        <v>17818.181818181816</v>
      </c>
      <c r="W39" s="74">
        <v>0</v>
      </c>
      <c r="X39" s="69">
        <f t="shared" si="45"/>
        <v>0</v>
      </c>
      <c r="Y39" s="74">
        <v>0</v>
      </c>
      <c r="Z39" s="109">
        <f t="shared" si="46"/>
        <v>0</v>
      </c>
      <c r="AA39" s="74">
        <v>4</v>
      </c>
      <c r="AB39" s="68">
        <f t="shared" si="47"/>
        <v>10181.81818181818</v>
      </c>
      <c r="AC39" s="67">
        <f t="shared" si="48"/>
        <v>13</v>
      </c>
      <c r="AD39" s="66">
        <f t="shared" si="49"/>
        <v>33090.909090909088</v>
      </c>
      <c r="AE39" s="57">
        <v>0</v>
      </c>
      <c r="AF39" s="57">
        <f t="shared" si="50"/>
        <v>9690.9090909090846</v>
      </c>
      <c r="AG39" s="52">
        <v>0</v>
      </c>
      <c r="AH39" s="63">
        <f t="shared" si="51"/>
        <v>0</v>
      </c>
      <c r="AI39" s="65">
        <f t="shared" si="52"/>
        <v>5</v>
      </c>
      <c r="AJ39" s="63">
        <f t="shared" si="53"/>
        <v>9000</v>
      </c>
      <c r="AK39" s="145">
        <v>100</v>
      </c>
      <c r="AL39" s="63">
        <f t="shared" si="54"/>
        <v>180000</v>
      </c>
      <c r="AM39" s="130"/>
    </row>
    <row r="40" spans="1:39" s="2" customFormat="1" x14ac:dyDescent="0.3">
      <c r="A40" s="78" t="s">
        <v>379</v>
      </c>
      <c r="B40" s="47">
        <f>15500/10</f>
        <v>1550</v>
      </c>
      <c r="C40" s="77">
        <f>2700/1.1</f>
        <v>2454.5454545454545</v>
      </c>
      <c r="D40" s="54">
        <v>10</v>
      </c>
      <c r="E40" s="44">
        <v>0</v>
      </c>
      <c r="F40" s="110">
        <f t="shared" si="35"/>
        <v>0</v>
      </c>
      <c r="G40" s="145">
        <v>0</v>
      </c>
      <c r="H40" s="109">
        <f t="shared" si="36"/>
        <v>0</v>
      </c>
      <c r="I40" s="74">
        <v>0</v>
      </c>
      <c r="J40" s="37">
        <f t="shared" si="37"/>
        <v>0</v>
      </c>
      <c r="K40" s="74">
        <v>0</v>
      </c>
      <c r="L40" s="37">
        <f t="shared" si="38"/>
        <v>0</v>
      </c>
      <c r="M40" s="74">
        <v>10</v>
      </c>
      <c r="N40" s="37">
        <f t="shared" si="39"/>
        <v>15500</v>
      </c>
      <c r="O40" s="74">
        <v>0</v>
      </c>
      <c r="P40" s="71">
        <f t="shared" si="40"/>
        <v>0</v>
      </c>
      <c r="Q40" s="57">
        <f t="shared" si="41"/>
        <v>10</v>
      </c>
      <c r="R40" s="39">
        <f t="shared" si="42"/>
        <v>15500</v>
      </c>
      <c r="S40" s="38">
        <v>0</v>
      </c>
      <c r="T40" s="69">
        <f t="shared" si="43"/>
        <v>0</v>
      </c>
      <c r="U40" s="74">
        <v>0</v>
      </c>
      <c r="V40" s="69">
        <f t="shared" si="44"/>
        <v>0</v>
      </c>
      <c r="W40" s="74">
        <v>0</v>
      </c>
      <c r="X40" s="69">
        <f t="shared" si="45"/>
        <v>0</v>
      </c>
      <c r="Y40" s="74">
        <v>0</v>
      </c>
      <c r="Z40" s="109">
        <f t="shared" si="46"/>
        <v>0</v>
      </c>
      <c r="AA40" s="74">
        <v>2</v>
      </c>
      <c r="AB40" s="68">
        <f t="shared" si="47"/>
        <v>4909.090909090909</v>
      </c>
      <c r="AC40" s="67">
        <f t="shared" si="48"/>
        <v>2</v>
      </c>
      <c r="AD40" s="66">
        <f t="shared" si="49"/>
        <v>4909.090909090909</v>
      </c>
      <c r="AE40" s="57">
        <v>0</v>
      </c>
      <c r="AF40" s="57">
        <f t="shared" si="50"/>
        <v>1809.090909090909</v>
      </c>
      <c r="AG40" s="52">
        <v>0</v>
      </c>
      <c r="AH40" s="63">
        <f t="shared" si="51"/>
        <v>0</v>
      </c>
      <c r="AI40" s="65">
        <f t="shared" si="52"/>
        <v>8</v>
      </c>
      <c r="AJ40" s="63">
        <f t="shared" si="53"/>
        <v>12400</v>
      </c>
      <c r="AK40" s="145">
        <v>50</v>
      </c>
      <c r="AL40" s="63">
        <f t="shared" si="54"/>
        <v>77500</v>
      </c>
      <c r="AM40" s="130"/>
    </row>
    <row r="41" spans="1:39" s="2" customFormat="1" ht="15" customHeight="1" x14ac:dyDescent="0.3">
      <c r="A41" s="78" t="s">
        <v>303</v>
      </c>
      <c r="B41" s="47">
        <f>15500/10</f>
        <v>1550</v>
      </c>
      <c r="C41" s="77">
        <f>2700/1.1</f>
        <v>2454.5454545454545</v>
      </c>
      <c r="D41" s="54">
        <v>10</v>
      </c>
      <c r="E41" s="44">
        <v>0</v>
      </c>
      <c r="F41" s="110">
        <f t="shared" si="35"/>
        <v>0</v>
      </c>
      <c r="G41" s="145">
        <v>0</v>
      </c>
      <c r="H41" s="109">
        <f t="shared" si="36"/>
        <v>0</v>
      </c>
      <c r="I41" s="74">
        <v>0</v>
      </c>
      <c r="J41" s="37">
        <f t="shared" si="37"/>
        <v>0</v>
      </c>
      <c r="K41" s="74">
        <v>0</v>
      </c>
      <c r="L41" s="37">
        <f t="shared" si="38"/>
        <v>0</v>
      </c>
      <c r="M41" s="74">
        <v>0</v>
      </c>
      <c r="N41" s="37">
        <f t="shared" si="39"/>
        <v>0</v>
      </c>
      <c r="O41" s="74">
        <v>0</v>
      </c>
      <c r="P41" s="71">
        <f t="shared" si="40"/>
        <v>0</v>
      </c>
      <c r="Q41" s="57">
        <f t="shared" si="41"/>
        <v>0</v>
      </c>
      <c r="R41" s="148">
        <f t="shared" si="42"/>
        <v>0</v>
      </c>
      <c r="S41" s="38">
        <v>0</v>
      </c>
      <c r="T41" s="69">
        <f t="shared" si="43"/>
        <v>0</v>
      </c>
      <c r="U41" s="74">
        <v>0</v>
      </c>
      <c r="V41" s="69">
        <f t="shared" si="44"/>
        <v>0</v>
      </c>
      <c r="W41" s="74">
        <v>0</v>
      </c>
      <c r="X41" s="69">
        <f t="shared" si="45"/>
        <v>0</v>
      </c>
      <c r="Y41" s="74">
        <v>0</v>
      </c>
      <c r="Z41" s="109">
        <f t="shared" si="46"/>
        <v>0</v>
      </c>
      <c r="AA41" s="74">
        <v>0</v>
      </c>
      <c r="AB41" s="68">
        <f t="shared" si="47"/>
        <v>0</v>
      </c>
      <c r="AC41" s="67">
        <f t="shared" si="48"/>
        <v>0</v>
      </c>
      <c r="AD41" s="66">
        <f t="shared" si="49"/>
        <v>0</v>
      </c>
      <c r="AE41" s="57">
        <v>0</v>
      </c>
      <c r="AF41" s="57">
        <f t="shared" si="50"/>
        <v>0</v>
      </c>
      <c r="AG41" s="52">
        <v>0</v>
      </c>
      <c r="AH41" s="63">
        <f t="shared" si="51"/>
        <v>0</v>
      </c>
      <c r="AI41" s="65">
        <f t="shared" si="52"/>
        <v>0</v>
      </c>
      <c r="AJ41" s="63">
        <f t="shared" si="53"/>
        <v>0</v>
      </c>
      <c r="AK41" s="145">
        <v>50</v>
      </c>
      <c r="AL41" s="63">
        <f t="shared" si="54"/>
        <v>77500</v>
      </c>
      <c r="AM41" s="130"/>
    </row>
    <row r="42" spans="1:39" s="2" customFormat="1" ht="15.75" customHeight="1" x14ac:dyDescent="0.3">
      <c r="A42" s="78" t="s">
        <v>378</v>
      </c>
      <c r="B42" s="47">
        <f>15500/10</f>
        <v>1550</v>
      </c>
      <c r="C42" s="77">
        <f>2700/1.1</f>
        <v>2454.5454545454545</v>
      </c>
      <c r="D42" s="54">
        <v>10</v>
      </c>
      <c r="E42" s="44">
        <v>8</v>
      </c>
      <c r="F42" s="110">
        <f t="shared" si="35"/>
        <v>12400</v>
      </c>
      <c r="G42" s="145">
        <v>0</v>
      </c>
      <c r="H42" s="109">
        <f t="shared" si="36"/>
        <v>0</v>
      </c>
      <c r="I42" s="74">
        <v>0</v>
      </c>
      <c r="J42" s="37">
        <f t="shared" si="37"/>
        <v>0</v>
      </c>
      <c r="K42" s="74">
        <v>0</v>
      </c>
      <c r="L42" s="37">
        <f t="shared" si="38"/>
        <v>0</v>
      </c>
      <c r="M42" s="74">
        <v>30</v>
      </c>
      <c r="N42" s="37">
        <f t="shared" si="39"/>
        <v>46500</v>
      </c>
      <c r="O42" s="74">
        <v>0</v>
      </c>
      <c r="P42" s="71">
        <f t="shared" si="40"/>
        <v>0</v>
      </c>
      <c r="Q42" s="57">
        <f t="shared" si="41"/>
        <v>30</v>
      </c>
      <c r="R42" s="148">
        <f t="shared" si="42"/>
        <v>46500</v>
      </c>
      <c r="S42" s="38">
        <v>0</v>
      </c>
      <c r="T42" s="69">
        <f t="shared" si="43"/>
        <v>0</v>
      </c>
      <c r="U42" s="74">
        <v>0</v>
      </c>
      <c r="V42" s="69">
        <f t="shared" si="44"/>
        <v>0</v>
      </c>
      <c r="W42" s="74">
        <v>2</v>
      </c>
      <c r="X42" s="69">
        <f t="shared" si="45"/>
        <v>4909.090909090909</v>
      </c>
      <c r="Y42" s="74">
        <v>6</v>
      </c>
      <c r="Z42" s="109">
        <f t="shared" si="46"/>
        <v>14727.272727272728</v>
      </c>
      <c r="AA42" s="74">
        <v>4</v>
      </c>
      <c r="AB42" s="68">
        <f t="shared" si="47"/>
        <v>9818.181818181818</v>
      </c>
      <c r="AC42" s="67">
        <f t="shared" si="48"/>
        <v>12</v>
      </c>
      <c r="AD42" s="66">
        <f t="shared" si="49"/>
        <v>29454.545454545456</v>
      </c>
      <c r="AE42" s="57">
        <v>0</v>
      </c>
      <c r="AF42" s="57">
        <f t="shared" si="50"/>
        <v>10854.545454545454</v>
      </c>
      <c r="AG42" s="52">
        <v>0</v>
      </c>
      <c r="AH42" s="63">
        <f t="shared" si="51"/>
        <v>0</v>
      </c>
      <c r="AI42" s="65">
        <f t="shared" si="52"/>
        <v>26</v>
      </c>
      <c r="AJ42" s="63">
        <f t="shared" si="53"/>
        <v>40300</v>
      </c>
      <c r="AK42" s="145">
        <v>0</v>
      </c>
      <c r="AL42" s="63">
        <f t="shared" si="54"/>
        <v>0</v>
      </c>
      <c r="AM42" s="130"/>
    </row>
    <row r="43" spans="1:39" s="2" customFormat="1" x14ac:dyDescent="0.3">
      <c r="A43" s="78" t="s">
        <v>164</v>
      </c>
      <c r="B43" s="47">
        <f>18000/10</f>
        <v>1800</v>
      </c>
      <c r="C43" s="77">
        <f>2800/1.1</f>
        <v>2545.454545454545</v>
      </c>
      <c r="D43" s="54">
        <v>10</v>
      </c>
      <c r="E43" s="44">
        <v>20</v>
      </c>
      <c r="F43" s="76">
        <f t="shared" si="35"/>
        <v>36000</v>
      </c>
      <c r="G43" s="145">
        <v>0</v>
      </c>
      <c r="H43" s="69">
        <f t="shared" si="36"/>
        <v>0</v>
      </c>
      <c r="I43" s="74">
        <v>0</v>
      </c>
      <c r="J43" s="37">
        <f t="shared" si="37"/>
        <v>0</v>
      </c>
      <c r="K43" s="74">
        <v>0</v>
      </c>
      <c r="L43" s="37">
        <f t="shared" si="38"/>
        <v>0</v>
      </c>
      <c r="M43" s="74">
        <v>0</v>
      </c>
      <c r="N43" s="37">
        <f t="shared" si="39"/>
        <v>0</v>
      </c>
      <c r="O43" s="74">
        <v>0</v>
      </c>
      <c r="P43" s="71">
        <f t="shared" si="40"/>
        <v>0</v>
      </c>
      <c r="Q43" s="57">
        <f t="shared" si="41"/>
        <v>0</v>
      </c>
      <c r="R43" s="39">
        <f t="shared" si="42"/>
        <v>0</v>
      </c>
      <c r="S43" s="38">
        <v>1</v>
      </c>
      <c r="T43" s="69">
        <f t="shared" si="43"/>
        <v>2545.454545454545</v>
      </c>
      <c r="U43" s="74">
        <v>14</v>
      </c>
      <c r="V43" s="69">
        <f t="shared" si="44"/>
        <v>35636.363636363632</v>
      </c>
      <c r="W43" s="74">
        <v>5</v>
      </c>
      <c r="X43" s="69">
        <f t="shared" si="45"/>
        <v>12727.272727272724</v>
      </c>
      <c r="Y43" s="74">
        <v>0</v>
      </c>
      <c r="Z43" s="69">
        <f t="shared" si="46"/>
        <v>0</v>
      </c>
      <c r="AA43" s="74">
        <v>0</v>
      </c>
      <c r="AB43" s="68">
        <f t="shared" si="47"/>
        <v>0</v>
      </c>
      <c r="AC43" s="67">
        <f t="shared" si="48"/>
        <v>20</v>
      </c>
      <c r="AD43" s="66">
        <f t="shared" si="49"/>
        <v>50909.090909090897</v>
      </c>
      <c r="AE43" s="57">
        <v>8000</v>
      </c>
      <c r="AF43" s="57">
        <f t="shared" si="50"/>
        <v>6909.0909090909008</v>
      </c>
      <c r="AG43" s="52">
        <v>0</v>
      </c>
      <c r="AH43" s="63">
        <f t="shared" si="51"/>
        <v>0</v>
      </c>
      <c r="AI43" s="65">
        <f t="shared" si="52"/>
        <v>0</v>
      </c>
      <c r="AJ43" s="63">
        <f t="shared" si="53"/>
        <v>0</v>
      </c>
      <c r="AK43" s="145">
        <v>50</v>
      </c>
      <c r="AL43" s="63">
        <f t="shared" si="54"/>
        <v>90000</v>
      </c>
      <c r="AM43" s="130"/>
    </row>
    <row r="44" spans="1:39" s="2" customFormat="1" x14ac:dyDescent="0.3">
      <c r="A44" s="78" t="s">
        <v>233</v>
      </c>
      <c r="B44" s="47">
        <f>17000/10</f>
        <v>1700</v>
      </c>
      <c r="C44" s="77">
        <f>2700/1.1</f>
        <v>2454.5454545454545</v>
      </c>
      <c r="D44" s="54">
        <v>10</v>
      </c>
      <c r="E44" s="44">
        <v>13</v>
      </c>
      <c r="F44" s="76">
        <f t="shared" si="35"/>
        <v>22100</v>
      </c>
      <c r="G44" s="145">
        <v>0</v>
      </c>
      <c r="H44" s="69">
        <f t="shared" si="36"/>
        <v>0</v>
      </c>
      <c r="I44" s="74">
        <v>0</v>
      </c>
      <c r="J44" s="37">
        <f t="shared" si="37"/>
        <v>0</v>
      </c>
      <c r="K44" s="74">
        <v>0</v>
      </c>
      <c r="L44" s="37">
        <f t="shared" si="38"/>
        <v>0</v>
      </c>
      <c r="M44" s="74">
        <v>0</v>
      </c>
      <c r="N44" s="37">
        <f t="shared" si="39"/>
        <v>0</v>
      </c>
      <c r="O44" s="74">
        <v>0</v>
      </c>
      <c r="P44" s="71">
        <f t="shared" si="40"/>
        <v>0</v>
      </c>
      <c r="Q44" s="57">
        <f t="shared" si="41"/>
        <v>0</v>
      </c>
      <c r="R44" s="39">
        <f t="shared" si="42"/>
        <v>0</v>
      </c>
      <c r="S44" s="38">
        <v>0</v>
      </c>
      <c r="T44" s="69">
        <f t="shared" si="43"/>
        <v>0</v>
      </c>
      <c r="U44" s="74">
        <v>0</v>
      </c>
      <c r="V44" s="69">
        <f t="shared" si="44"/>
        <v>0</v>
      </c>
      <c r="W44" s="74">
        <v>2</v>
      </c>
      <c r="X44" s="69">
        <f t="shared" si="45"/>
        <v>4909.090909090909</v>
      </c>
      <c r="Y44" s="74">
        <v>11</v>
      </c>
      <c r="Z44" s="69">
        <f t="shared" si="46"/>
        <v>27000</v>
      </c>
      <c r="AA44" s="74">
        <v>0</v>
      </c>
      <c r="AB44" s="68">
        <f t="shared" si="47"/>
        <v>0</v>
      </c>
      <c r="AC44" s="67">
        <f t="shared" si="48"/>
        <v>13</v>
      </c>
      <c r="AD44" s="66">
        <f t="shared" si="49"/>
        <v>31909.090909090908</v>
      </c>
      <c r="AE44" s="57">
        <v>0</v>
      </c>
      <c r="AF44" s="57">
        <f t="shared" si="50"/>
        <v>9809.0909090909081</v>
      </c>
      <c r="AG44" s="52">
        <v>0</v>
      </c>
      <c r="AH44" s="63">
        <f t="shared" si="51"/>
        <v>0</v>
      </c>
      <c r="AI44" s="65">
        <f t="shared" si="52"/>
        <v>0</v>
      </c>
      <c r="AJ44" s="63">
        <f t="shared" si="53"/>
        <v>0</v>
      </c>
      <c r="AK44" s="145">
        <v>50</v>
      </c>
      <c r="AL44" s="63">
        <f t="shared" si="54"/>
        <v>85000</v>
      </c>
      <c r="AM44" s="130"/>
    </row>
    <row r="45" spans="1:39" s="2" customFormat="1" x14ac:dyDescent="0.3">
      <c r="A45" s="120" t="s">
        <v>270</v>
      </c>
      <c r="B45" s="74">
        <f>13800/12</f>
        <v>1150</v>
      </c>
      <c r="C45" s="38">
        <f>1800/1.1</f>
        <v>1636.3636363636363</v>
      </c>
      <c r="D45" s="73">
        <v>12</v>
      </c>
      <c r="E45" s="44">
        <v>0</v>
      </c>
      <c r="F45" s="110">
        <f t="shared" si="35"/>
        <v>0</v>
      </c>
      <c r="G45" s="145">
        <v>0</v>
      </c>
      <c r="H45" s="109">
        <f t="shared" si="36"/>
        <v>0</v>
      </c>
      <c r="I45" s="74">
        <v>0</v>
      </c>
      <c r="J45" s="37">
        <f t="shared" si="37"/>
        <v>0</v>
      </c>
      <c r="K45" s="74">
        <v>12</v>
      </c>
      <c r="L45" s="37">
        <f t="shared" si="38"/>
        <v>13800</v>
      </c>
      <c r="M45" s="74">
        <v>0</v>
      </c>
      <c r="N45" s="37">
        <f t="shared" si="39"/>
        <v>0</v>
      </c>
      <c r="O45" s="74">
        <v>0</v>
      </c>
      <c r="P45" s="71">
        <f t="shared" si="40"/>
        <v>0</v>
      </c>
      <c r="Q45" s="57">
        <f t="shared" si="41"/>
        <v>12</v>
      </c>
      <c r="R45" s="148">
        <f t="shared" si="42"/>
        <v>13800</v>
      </c>
      <c r="S45" s="38">
        <v>0</v>
      </c>
      <c r="T45" s="69">
        <f t="shared" si="43"/>
        <v>0</v>
      </c>
      <c r="U45" s="74">
        <v>0</v>
      </c>
      <c r="V45" s="69">
        <f t="shared" si="44"/>
        <v>0</v>
      </c>
      <c r="W45" s="74">
        <v>0</v>
      </c>
      <c r="X45" s="69">
        <f t="shared" si="45"/>
        <v>0</v>
      </c>
      <c r="Y45" s="74">
        <v>4</v>
      </c>
      <c r="Z45" s="109">
        <f t="shared" si="46"/>
        <v>6545.454545454545</v>
      </c>
      <c r="AA45" s="74">
        <v>8</v>
      </c>
      <c r="AB45" s="68">
        <f t="shared" si="47"/>
        <v>13090.90909090909</v>
      </c>
      <c r="AC45" s="67">
        <f t="shared" si="48"/>
        <v>12</v>
      </c>
      <c r="AD45" s="66">
        <f t="shared" si="49"/>
        <v>19636.363636363636</v>
      </c>
      <c r="AE45" s="57">
        <v>0</v>
      </c>
      <c r="AF45" s="57">
        <f t="shared" si="50"/>
        <v>5836.3636363636351</v>
      </c>
      <c r="AG45" s="52">
        <v>0</v>
      </c>
      <c r="AH45" s="63">
        <f t="shared" si="51"/>
        <v>0</v>
      </c>
      <c r="AI45" s="65">
        <f t="shared" si="52"/>
        <v>0</v>
      </c>
      <c r="AJ45" s="63">
        <f t="shared" si="53"/>
        <v>0</v>
      </c>
      <c r="AK45" s="145">
        <f>12*5</f>
        <v>60</v>
      </c>
      <c r="AL45" s="63">
        <f t="shared" si="54"/>
        <v>69000</v>
      </c>
      <c r="AM45" s="130"/>
    </row>
    <row r="46" spans="1:39" s="2" customFormat="1" x14ac:dyDescent="0.3">
      <c r="A46" s="120" t="s">
        <v>162</v>
      </c>
      <c r="B46" s="74">
        <f>13800/12</f>
        <v>1150</v>
      </c>
      <c r="C46" s="38">
        <v>1636</v>
      </c>
      <c r="D46" s="73">
        <v>12</v>
      </c>
      <c r="E46" s="44">
        <v>0</v>
      </c>
      <c r="F46" s="110">
        <f t="shared" si="35"/>
        <v>0</v>
      </c>
      <c r="G46" s="145">
        <v>0</v>
      </c>
      <c r="H46" s="109">
        <f t="shared" si="36"/>
        <v>0</v>
      </c>
      <c r="I46" s="74">
        <v>0</v>
      </c>
      <c r="J46" s="37">
        <f t="shared" si="37"/>
        <v>0</v>
      </c>
      <c r="K46" s="74">
        <v>0</v>
      </c>
      <c r="L46" s="37">
        <f t="shared" si="38"/>
        <v>0</v>
      </c>
      <c r="M46" s="74">
        <v>0</v>
      </c>
      <c r="N46" s="37">
        <f t="shared" si="39"/>
        <v>0</v>
      </c>
      <c r="O46" s="74">
        <v>0</v>
      </c>
      <c r="P46" s="71">
        <f t="shared" si="40"/>
        <v>0</v>
      </c>
      <c r="Q46" s="57">
        <f t="shared" si="41"/>
        <v>0</v>
      </c>
      <c r="R46" s="39">
        <f t="shared" si="42"/>
        <v>0</v>
      </c>
      <c r="S46" s="38">
        <v>0</v>
      </c>
      <c r="T46" s="69">
        <f t="shared" si="43"/>
        <v>0</v>
      </c>
      <c r="U46" s="74">
        <v>0</v>
      </c>
      <c r="V46" s="69">
        <f t="shared" si="44"/>
        <v>0</v>
      </c>
      <c r="W46" s="74">
        <v>0</v>
      </c>
      <c r="X46" s="69">
        <f t="shared" si="45"/>
        <v>0</v>
      </c>
      <c r="Y46" s="74">
        <v>0</v>
      </c>
      <c r="Z46" s="109">
        <f t="shared" si="46"/>
        <v>0</v>
      </c>
      <c r="AA46" s="74">
        <v>0</v>
      </c>
      <c r="AB46" s="68">
        <f t="shared" si="47"/>
        <v>0</v>
      </c>
      <c r="AC46" s="67">
        <f t="shared" si="48"/>
        <v>0</v>
      </c>
      <c r="AD46" s="66">
        <f t="shared" si="49"/>
        <v>0</v>
      </c>
      <c r="AE46" s="57">
        <v>0</v>
      </c>
      <c r="AF46" s="57">
        <f t="shared" si="50"/>
        <v>0</v>
      </c>
      <c r="AG46" s="52">
        <v>0</v>
      </c>
      <c r="AH46" s="63">
        <f t="shared" si="51"/>
        <v>0</v>
      </c>
      <c r="AI46" s="65">
        <f t="shared" si="52"/>
        <v>0</v>
      </c>
      <c r="AJ46" s="63">
        <f t="shared" si="53"/>
        <v>0</v>
      </c>
      <c r="AK46" s="145">
        <v>0</v>
      </c>
      <c r="AL46" s="63">
        <f t="shared" si="54"/>
        <v>0</v>
      </c>
      <c r="AM46" s="130"/>
    </row>
    <row r="47" spans="1:39" s="2" customFormat="1" x14ac:dyDescent="0.3">
      <c r="A47" s="58" t="s">
        <v>8</v>
      </c>
      <c r="B47" s="47">
        <f>24800/16</f>
        <v>1550</v>
      </c>
      <c r="C47" s="46">
        <f>2800/1.1</f>
        <v>2545.454545454545</v>
      </c>
      <c r="D47" s="54">
        <v>16</v>
      </c>
      <c r="E47" s="44">
        <v>0</v>
      </c>
      <c r="F47" s="147">
        <f t="shared" si="35"/>
        <v>0</v>
      </c>
      <c r="G47" s="145">
        <v>0</v>
      </c>
      <c r="H47" s="37">
        <f t="shared" si="36"/>
        <v>0</v>
      </c>
      <c r="I47" s="74">
        <v>0</v>
      </c>
      <c r="J47" s="37">
        <f t="shared" si="37"/>
        <v>0</v>
      </c>
      <c r="K47" s="74">
        <v>0</v>
      </c>
      <c r="L47" s="37">
        <f t="shared" si="38"/>
        <v>0</v>
      </c>
      <c r="M47" s="74">
        <v>0</v>
      </c>
      <c r="N47" s="37">
        <f t="shared" si="39"/>
        <v>0</v>
      </c>
      <c r="O47" s="74">
        <v>0</v>
      </c>
      <c r="P47" s="37">
        <f t="shared" si="40"/>
        <v>0</v>
      </c>
      <c r="Q47" s="36">
        <f t="shared" si="41"/>
        <v>0</v>
      </c>
      <c r="R47" s="146">
        <f t="shared" si="42"/>
        <v>0</v>
      </c>
      <c r="S47" s="38">
        <v>0</v>
      </c>
      <c r="T47" s="69">
        <f t="shared" si="43"/>
        <v>0</v>
      </c>
      <c r="U47" s="74">
        <v>0</v>
      </c>
      <c r="V47" s="37">
        <f t="shared" si="44"/>
        <v>0</v>
      </c>
      <c r="W47" s="74">
        <v>0</v>
      </c>
      <c r="X47" s="37">
        <f t="shared" si="45"/>
        <v>0</v>
      </c>
      <c r="Y47" s="74">
        <v>0</v>
      </c>
      <c r="Z47" s="37">
        <f t="shared" si="46"/>
        <v>0</v>
      </c>
      <c r="AA47" s="74">
        <v>0</v>
      </c>
      <c r="AB47" s="37">
        <f t="shared" si="47"/>
        <v>0</v>
      </c>
      <c r="AC47" s="36">
        <f t="shared" si="48"/>
        <v>0</v>
      </c>
      <c r="AD47" s="36">
        <f t="shared" si="49"/>
        <v>0</v>
      </c>
      <c r="AE47" s="36">
        <v>0</v>
      </c>
      <c r="AF47" s="57">
        <f t="shared" si="50"/>
        <v>0</v>
      </c>
      <c r="AG47" s="52">
        <v>0</v>
      </c>
      <c r="AH47" s="63">
        <f t="shared" si="51"/>
        <v>0</v>
      </c>
      <c r="AI47" s="65">
        <f t="shared" si="52"/>
        <v>0</v>
      </c>
      <c r="AJ47" s="63">
        <f t="shared" si="53"/>
        <v>0</v>
      </c>
      <c r="AK47" s="145">
        <v>0</v>
      </c>
      <c r="AL47" s="107">
        <f t="shared" si="54"/>
        <v>0</v>
      </c>
      <c r="AM47" s="130"/>
    </row>
    <row r="48" spans="1:39" s="2" customFormat="1" x14ac:dyDescent="0.3">
      <c r="A48" s="58" t="s">
        <v>318</v>
      </c>
      <c r="B48" s="47">
        <f>30400/16</f>
        <v>1900</v>
      </c>
      <c r="C48" s="46">
        <f>2800/1.1</f>
        <v>2545.454545454545</v>
      </c>
      <c r="D48" s="54">
        <v>16</v>
      </c>
      <c r="E48" s="44">
        <v>0</v>
      </c>
      <c r="F48" s="147">
        <f t="shared" si="35"/>
        <v>0</v>
      </c>
      <c r="G48" s="145">
        <v>0</v>
      </c>
      <c r="H48" s="37">
        <f t="shared" si="36"/>
        <v>0</v>
      </c>
      <c r="I48" s="74">
        <v>0</v>
      </c>
      <c r="J48" s="37">
        <f t="shared" si="37"/>
        <v>0</v>
      </c>
      <c r="K48" s="74">
        <v>16</v>
      </c>
      <c r="L48" s="37">
        <f t="shared" si="38"/>
        <v>30400</v>
      </c>
      <c r="M48" s="74">
        <v>0</v>
      </c>
      <c r="N48" s="37">
        <f t="shared" si="39"/>
        <v>0</v>
      </c>
      <c r="O48" s="74">
        <v>0</v>
      </c>
      <c r="P48" s="37">
        <f t="shared" si="40"/>
        <v>0</v>
      </c>
      <c r="Q48" s="36">
        <f t="shared" si="41"/>
        <v>16</v>
      </c>
      <c r="R48" s="146">
        <f t="shared" si="42"/>
        <v>30400</v>
      </c>
      <c r="S48" s="38">
        <v>0</v>
      </c>
      <c r="T48" s="69">
        <f t="shared" si="43"/>
        <v>0</v>
      </c>
      <c r="U48" s="74">
        <v>0</v>
      </c>
      <c r="V48" s="37">
        <f t="shared" si="44"/>
        <v>0</v>
      </c>
      <c r="W48" s="74">
        <v>0</v>
      </c>
      <c r="X48" s="37">
        <f t="shared" si="45"/>
        <v>0</v>
      </c>
      <c r="Y48" s="74">
        <v>1</v>
      </c>
      <c r="Z48" s="37">
        <f t="shared" si="46"/>
        <v>2545.454545454545</v>
      </c>
      <c r="AA48" s="74">
        <v>2</v>
      </c>
      <c r="AB48" s="37">
        <f t="shared" si="47"/>
        <v>5090.9090909090901</v>
      </c>
      <c r="AC48" s="36">
        <f t="shared" si="48"/>
        <v>3</v>
      </c>
      <c r="AD48" s="36">
        <f t="shared" si="49"/>
        <v>7636.3636363636351</v>
      </c>
      <c r="AE48" s="36">
        <v>0</v>
      </c>
      <c r="AF48" s="57">
        <f t="shared" si="50"/>
        <v>1936.3636363636351</v>
      </c>
      <c r="AG48" s="52">
        <v>0</v>
      </c>
      <c r="AH48" s="63">
        <f t="shared" si="51"/>
        <v>0</v>
      </c>
      <c r="AI48" s="65">
        <f t="shared" si="52"/>
        <v>13</v>
      </c>
      <c r="AJ48" s="63">
        <f t="shared" si="53"/>
        <v>24700</v>
      </c>
      <c r="AK48" s="145">
        <v>0</v>
      </c>
      <c r="AL48" s="107">
        <f t="shared" si="54"/>
        <v>0</v>
      </c>
      <c r="AM48" s="130"/>
    </row>
    <row r="49" spans="1:39" s="2" customFormat="1" x14ac:dyDescent="0.3">
      <c r="A49" s="55" t="s">
        <v>9</v>
      </c>
      <c r="B49" s="47">
        <f>3600/6</f>
        <v>600</v>
      </c>
      <c r="C49" s="46">
        <f>2000/1.1</f>
        <v>1818.181818181818</v>
      </c>
      <c r="D49" s="54">
        <v>6</v>
      </c>
      <c r="E49" s="44">
        <v>0</v>
      </c>
      <c r="F49" s="147">
        <f t="shared" si="35"/>
        <v>0</v>
      </c>
      <c r="G49" s="145">
        <v>0</v>
      </c>
      <c r="H49" s="37">
        <f t="shared" si="36"/>
        <v>0</v>
      </c>
      <c r="I49" s="74">
        <v>0</v>
      </c>
      <c r="J49" s="37">
        <f t="shared" si="37"/>
        <v>0</v>
      </c>
      <c r="K49" s="74">
        <v>6</v>
      </c>
      <c r="L49" s="37">
        <f t="shared" si="38"/>
        <v>3600</v>
      </c>
      <c r="M49" s="74">
        <v>0</v>
      </c>
      <c r="N49" s="37">
        <f t="shared" si="39"/>
        <v>0</v>
      </c>
      <c r="O49" s="74">
        <v>0</v>
      </c>
      <c r="P49" s="37">
        <f t="shared" si="40"/>
        <v>0</v>
      </c>
      <c r="Q49" s="36">
        <f t="shared" si="41"/>
        <v>6</v>
      </c>
      <c r="R49" s="146">
        <f t="shared" si="42"/>
        <v>3600</v>
      </c>
      <c r="S49" s="38">
        <v>0</v>
      </c>
      <c r="T49" s="69">
        <f t="shared" si="43"/>
        <v>0</v>
      </c>
      <c r="U49" s="74">
        <v>0</v>
      </c>
      <c r="V49" s="37">
        <f t="shared" si="44"/>
        <v>0</v>
      </c>
      <c r="W49" s="74">
        <v>0</v>
      </c>
      <c r="X49" s="37">
        <f t="shared" si="45"/>
        <v>0</v>
      </c>
      <c r="Y49" s="74">
        <v>2</v>
      </c>
      <c r="Z49" s="37">
        <f t="shared" si="46"/>
        <v>3636.363636363636</v>
      </c>
      <c r="AA49" s="74">
        <v>1</v>
      </c>
      <c r="AB49" s="37">
        <f t="shared" si="47"/>
        <v>1818.181818181818</v>
      </c>
      <c r="AC49" s="36">
        <f t="shared" si="48"/>
        <v>3</v>
      </c>
      <c r="AD49" s="36">
        <f t="shared" si="49"/>
        <v>5454.545454545454</v>
      </c>
      <c r="AE49" s="36">
        <v>0</v>
      </c>
      <c r="AF49" s="57">
        <f t="shared" si="50"/>
        <v>3654.545454545454</v>
      </c>
      <c r="AG49" s="52">
        <v>0</v>
      </c>
      <c r="AH49" s="63">
        <f t="shared" si="51"/>
        <v>0</v>
      </c>
      <c r="AI49" s="65">
        <f t="shared" si="52"/>
        <v>3</v>
      </c>
      <c r="AJ49" s="63">
        <f t="shared" si="53"/>
        <v>1800</v>
      </c>
      <c r="AK49" s="145">
        <v>0</v>
      </c>
      <c r="AL49" s="107">
        <f t="shared" si="54"/>
        <v>0</v>
      </c>
      <c r="AM49" s="130"/>
    </row>
    <row r="50" spans="1:39" s="2" customFormat="1" x14ac:dyDescent="0.3">
      <c r="A50" s="55" t="s">
        <v>268</v>
      </c>
      <c r="B50" s="47">
        <f>3600/6</f>
        <v>600</v>
      </c>
      <c r="C50" s="46">
        <f>2000/1.1</f>
        <v>1818.181818181818</v>
      </c>
      <c r="D50" s="54">
        <v>6</v>
      </c>
      <c r="E50" s="44">
        <v>0</v>
      </c>
      <c r="F50" s="147">
        <f t="shared" si="35"/>
        <v>0</v>
      </c>
      <c r="G50" s="145">
        <v>0</v>
      </c>
      <c r="H50" s="37">
        <f t="shared" si="36"/>
        <v>0</v>
      </c>
      <c r="I50" s="74">
        <v>0</v>
      </c>
      <c r="J50" s="37">
        <f t="shared" si="37"/>
        <v>0</v>
      </c>
      <c r="K50" s="74">
        <v>0</v>
      </c>
      <c r="L50" s="37">
        <f t="shared" si="38"/>
        <v>0</v>
      </c>
      <c r="M50" s="74">
        <v>6</v>
      </c>
      <c r="N50" s="37">
        <f t="shared" si="39"/>
        <v>3600</v>
      </c>
      <c r="O50" s="74">
        <v>0</v>
      </c>
      <c r="P50" s="37">
        <f t="shared" si="40"/>
        <v>0</v>
      </c>
      <c r="Q50" s="36">
        <f t="shared" si="41"/>
        <v>6</v>
      </c>
      <c r="R50" s="146">
        <f t="shared" si="42"/>
        <v>3600</v>
      </c>
      <c r="S50" s="38">
        <v>0</v>
      </c>
      <c r="T50" s="69">
        <f t="shared" si="43"/>
        <v>0</v>
      </c>
      <c r="U50" s="74">
        <v>0</v>
      </c>
      <c r="V50" s="37">
        <f t="shared" si="44"/>
        <v>0</v>
      </c>
      <c r="W50" s="74">
        <v>0</v>
      </c>
      <c r="X50" s="37">
        <f t="shared" si="45"/>
        <v>0</v>
      </c>
      <c r="Y50" s="74">
        <v>0</v>
      </c>
      <c r="Z50" s="37">
        <f t="shared" si="46"/>
        <v>0</v>
      </c>
      <c r="AA50" s="74">
        <v>0</v>
      </c>
      <c r="AB50" s="37">
        <f t="shared" si="47"/>
        <v>0</v>
      </c>
      <c r="AC50" s="36">
        <f t="shared" si="48"/>
        <v>0</v>
      </c>
      <c r="AD50" s="36">
        <f t="shared" si="49"/>
        <v>0</v>
      </c>
      <c r="AE50" s="36">
        <v>0</v>
      </c>
      <c r="AF50" s="57">
        <f t="shared" si="50"/>
        <v>0</v>
      </c>
      <c r="AG50" s="52">
        <v>0</v>
      </c>
      <c r="AH50" s="63">
        <f t="shared" si="51"/>
        <v>0</v>
      </c>
      <c r="AI50" s="65">
        <f t="shared" si="52"/>
        <v>6</v>
      </c>
      <c r="AJ50" s="63">
        <f t="shared" si="53"/>
        <v>3600</v>
      </c>
      <c r="AK50" s="145">
        <v>0</v>
      </c>
      <c r="AL50" s="107">
        <f t="shared" si="54"/>
        <v>0</v>
      </c>
      <c r="AM50" s="130"/>
    </row>
    <row r="51" spans="1:39" s="2" customFormat="1" x14ac:dyDescent="0.3">
      <c r="A51" s="55" t="s">
        <v>48</v>
      </c>
      <c r="B51" s="47">
        <f>3600/6</f>
        <v>600</v>
      </c>
      <c r="C51" s="46">
        <f>2000/1.1</f>
        <v>1818.181818181818</v>
      </c>
      <c r="D51" s="54">
        <v>6</v>
      </c>
      <c r="E51" s="44">
        <v>0</v>
      </c>
      <c r="F51" s="147">
        <f t="shared" si="35"/>
        <v>0</v>
      </c>
      <c r="G51" s="145">
        <v>0</v>
      </c>
      <c r="H51" s="37">
        <f t="shared" si="36"/>
        <v>0</v>
      </c>
      <c r="I51" s="74">
        <v>0</v>
      </c>
      <c r="J51" s="37">
        <f t="shared" si="37"/>
        <v>0</v>
      </c>
      <c r="K51" s="74">
        <v>0</v>
      </c>
      <c r="L51" s="37">
        <f t="shared" si="38"/>
        <v>0</v>
      </c>
      <c r="M51" s="74">
        <v>0</v>
      </c>
      <c r="N51" s="37">
        <f t="shared" si="39"/>
        <v>0</v>
      </c>
      <c r="O51" s="74">
        <v>0</v>
      </c>
      <c r="P51" s="37">
        <f t="shared" si="40"/>
        <v>0</v>
      </c>
      <c r="Q51" s="36">
        <f t="shared" si="41"/>
        <v>0</v>
      </c>
      <c r="R51" s="146">
        <f t="shared" si="42"/>
        <v>0</v>
      </c>
      <c r="S51" s="38">
        <v>0</v>
      </c>
      <c r="T51" s="69">
        <f t="shared" si="43"/>
        <v>0</v>
      </c>
      <c r="U51" s="74">
        <v>0</v>
      </c>
      <c r="V51" s="37">
        <f t="shared" si="44"/>
        <v>0</v>
      </c>
      <c r="W51" s="74">
        <v>0</v>
      </c>
      <c r="X51" s="37">
        <f t="shared" si="45"/>
        <v>0</v>
      </c>
      <c r="Y51" s="74">
        <v>0</v>
      </c>
      <c r="Z51" s="37">
        <f t="shared" si="46"/>
        <v>0</v>
      </c>
      <c r="AA51" s="74">
        <v>0</v>
      </c>
      <c r="AB51" s="37">
        <f t="shared" si="47"/>
        <v>0</v>
      </c>
      <c r="AC51" s="36">
        <f t="shared" si="48"/>
        <v>0</v>
      </c>
      <c r="AD51" s="36">
        <f t="shared" si="49"/>
        <v>0</v>
      </c>
      <c r="AE51" s="36">
        <v>0</v>
      </c>
      <c r="AF51" s="57">
        <f t="shared" si="50"/>
        <v>0</v>
      </c>
      <c r="AG51" s="52">
        <v>0</v>
      </c>
      <c r="AH51" s="63">
        <f t="shared" si="51"/>
        <v>0</v>
      </c>
      <c r="AI51" s="65">
        <f t="shared" si="52"/>
        <v>0</v>
      </c>
      <c r="AJ51" s="63">
        <f t="shared" si="53"/>
        <v>0</v>
      </c>
      <c r="AK51" s="145">
        <v>0</v>
      </c>
      <c r="AL51" s="107">
        <f t="shared" si="54"/>
        <v>0</v>
      </c>
      <c r="AM51" s="130"/>
    </row>
    <row r="52" spans="1:39" s="2" customFormat="1" x14ac:dyDescent="0.3">
      <c r="A52" s="48" t="s">
        <v>59</v>
      </c>
      <c r="B52" s="47">
        <f>8100/6</f>
        <v>1350</v>
      </c>
      <c r="C52" s="46">
        <f>2800/1.1</f>
        <v>2545.454545454545</v>
      </c>
      <c r="D52" s="50">
        <v>6</v>
      </c>
      <c r="E52" s="44">
        <v>0</v>
      </c>
      <c r="F52" s="147">
        <f t="shared" si="35"/>
        <v>0</v>
      </c>
      <c r="G52" s="145">
        <v>0</v>
      </c>
      <c r="H52" s="37">
        <f t="shared" si="36"/>
        <v>0</v>
      </c>
      <c r="I52" s="74">
        <v>0</v>
      </c>
      <c r="J52" s="37">
        <f t="shared" si="37"/>
        <v>0</v>
      </c>
      <c r="K52" s="74">
        <v>0</v>
      </c>
      <c r="L52" s="37">
        <f t="shared" si="38"/>
        <v>0</v>
      </c>
      <c r="M52" s="74">
        <v>0</v>
      </c>
      <c r="N52" s="37">
        <f t="shared" si="39"/>
        <v>0</v>
      </c>
      <c r="O52" s="74">
        <v>0</v>
      </c>
      <c r="P52" s="37">
        <f t="shared" si="40"/>
        <v>0</v>
      </c>
      <c r="Q52" s="36">
        <f t="shared" si="41"/>
        <v>0</v>
      </c>
      <c r="R52" s="146">
        <f t="shared" si="42"/>
        <v>0</v>
      </c>
      <c r="S52" s="38">
        <v>0</v>
      </c>
      <c r="T52" s="69">
        <f t="shared" si="43"/>
        <v>0</v>
      </c>
      <c r="U52" s="74">
        <v>0</v>
      </c>
      <c r="V52" s="37">
        <f t="shared" si="44"/>
        <v>0</v>
      </c>
      <c r="W52" s="74">
        <v>0</v>
      </c>
      <c r="X52" s="37">
        <f t="shared" si="45"/>
        <v>0</v>
      </c>
      <c r="Y52" s="74">
        <v>0</v>
      </c>
      <c r="Z52" s="37">
        <f t="shared" si="46"/>
        <v>0</v>
      </c>
      <c r="AA52" s="74">
        <v>0</v>
      </c>
      <c r="AB52" s="37">
        <f t="shared" si="47"/>
        <v>0</v>
      </c>
      <c r="AC52" s="36">
        <f t="shared" si="48"/>
        <v>0</v>
      </c>
      <c r="AD52" s="36">
        <f t="shared" si="49"/>
        <v>0</v>
      </c>
      <c r="AE52" s="36">
        <v>0</v>
      </c>
      <c r="AF52" s="57">
        <f t="shared" si="50"/>
        <v>0</v>
      </c>
      <c r="AG52" s="52">
        <v>0</v>
      </c>
      <c r="AH52" s="63">
        <f t="shared" si="51"/>
        <v>0</v>
      </c>
      <c r="AI52" s="65">
        <f t="shared" si="52"/>
        <v>0</v>
      </c>
      <c r="AJ52" s="63">
        <f t="shared" si="53"/>
        <v>0</v>
      </c>
      <c r="AK52" s="145">
        <v>0</v>
      </c>
      <c r="AL52" s="107">
        <f t="shared" si="54"/>
        <v>0</v>
      </c>
      <c r="AM52" s="130"/>
    </row>
    <row r="53" spans="1:39" s="2" customFormat="1" x14ac:dyDescent="0.3">
      <c r="A53" s="48" t="s">
        <v>65</v>
      </c>
      <c r="B53" s="53">
        <f>6600/6</f>
        <v>1100</v>
      </c>
      <c r="C53" s="46">
        <f>2800/1.1</f>
        <v>2545.454545454545</v>
      </c>
      <c r="D53" s="50">
        <v>6</v>
      </c>
      <c r="E53" s="44">
        <v>0</v>
      </c>
      <c r="F53" s="147">
        <f t="shared" si="35"/>
        <v>0</v>
      </c>
      <c r="G53" s="145">
        <v>0</v>
      </c>
      <c r="H53" s="37">
        <f t="shared" si="36"/>
        <v>0</v>
      </c>
      <c r="I53" s="74">
        <v>0</v>
      </c>
      <c r="J53" s="37">
        <f t="shared" si="37"/>
        <v>0</v>
      </c>
      <c r="K53" s="74">
        <v>0</v>
      </c>
      <c r="L53" s="37">
        <f t="shared" si="38"/>
        <v>0</v>
      </c>
      <c r="M53" s="74">
        <v>0</v>
      </c>
      <c r="N53" s="37">
        <f t="shared" si="39"/>
        <v>0</v>
      </c>
      <c r="O53" s="74">
        <v>0</v>
      </c>
      <c r="P53" s="37">
        <f t="shared" si="40"/>
        <v>0</v>
      </c>
      <c r="Q53" s="36">
        <f t="shared" si="41"/>
        <v>0</v>
      </c>
      <c r="R53" s="146">
        <f t="shared" si="42"/>
        <v>0</v>
      </c>
      <c r="S53" s="38">
        <v>0</v>
      </c>
      <c r="T53" s="69">
        <f t="shared" si="43"/>
        <v>0</v>
      </c>
      <c r="U53" s="74">
        <v>0</v>
      </c>
      <c r="V53" s="37">
        <f t="shared" si="44"/>
        <v>0</v>
      </c>
      <c r="W53" s="74">
        <v>0</v>
      </c>
      <c r="X53" s="37">
        <f t="shared" si="45"/>
        <v>0</v>
      </c>
      <c r="Y53" s="74">
        <v>0</v>
      </c>
      <c r="Z53" s="37">
        <f t="shared" si="46"/>
        <v>0</v>
      </c>
      <c r="AA53" s="74">
        <v>0</v>
      </c>
      <c r="AB53" s="37">
        <f t="shared" si="47"/>
        <v>0</v>
      </c>
      <c r="AC53" s="36">
        <f t="shared" si="48"/>
        <v>0</v>
      </c>
      <c r="AD53" s="36">
        <f t="shared" si="49"/>
        <v>0</v>
      </c>
      <c r="AE53" s="36">
        <v>0</v>
      </c>
      <c r="AF53" s="57">
        <f t="shared" si="50"/>
        <v>0</v>
      </c>
      <c r="AG53" s="52">
        <v>0</v>
      </c>
      <c r="AH53" s="63">
        <f t="shared" si="51"/>
        <v>0</v>
      </c>
      <c r="AI53" s="65">
        <f t="shared" si="52"/>
        <v>0</v>
      </c>
      <c r="AJ53" s="63">
        <f t="shared" si="53"/>
        <v>0</v>
      </c>
      <c r="AK53" s="145">
        <v>0</v>
      </c>
      <c r="AL53" s="107">
        <f t="shared" si="54"/>
        <v>0</v>
      </c>
      <c r="AM53" s="130"/>
    </row>
    <row r="54" spans="1:39" s="2" customFormat="1" x14ac:dyDescent="0.3">
      <c r="A54" s="48" t="s">
        <v>316</v>
      </c>
      <c r="B54" s="47">
        <f>16200/12</f>
        <v>1350</v>
      </c>
      <c r="C54" s="46">
        <f>2800/1.1</f>
        <v>2545.454545454545</v>
      </c>
      <c r="D54" s="50">
        <v>12</v>
      </c>
      <c r="E54" s="44">
        <v>0</v>
      </c>
      <c r="F54" s="147">
        <f t="shared" si="35"/>
        <v>0</v>
      </c>
      <c r="G54" s="145">
        <v>0</v>
      </c>
      <c r="H54" s="37">
        <f t="shared" si="36"/>
        <v>0</v>
      </c>
      <c r="I54" s="74">
        <v>0</v>
      </c>
      <c r="J54" s="37">
        <f t="shared" si="37"/>
        <v>0</v>
      </c>
      <c r="K54" s="74">
        <v>0</v>
      </c>
      <c r="L54" s="37">
        <f t="shared" si="38"/>
        <v>0</v>
      </c>
      <c r="M54" s="74">
        <v>0</v>
      </c>
      <c r="N54" s="37">
        <f t="shared" si="39"/>
        <v>0</v>
      </c>
      <c r="O54" s="74">
        <v>0</v>
      </c>
      <c r="P54" s="37">
        <f t="shared" si="40"/>
        <v>0</v>
      </c>
      <c r="Q54" s="36">
        <f t="shared" si="41"/>
        <v>0</v>
      </c>
      <c r="R54" s="146">
        <f t="shared" si="42"/>
        <v>0</v>
      </c>
      <c r="S54" s="38">
        <v>0</v>
      </c>
      <c r="T54" s="69">
        <f t="shared" si="43"/>
        <v>0</v>
      </c>
      <c r="U54" s="74">
        <v>0</v>
      </c>
      <c r="V54" s="37">
        <f t="shared" si="44"/>
        <v>0</v>
      </c>
      <c r="W54" s="74">
        <v>0</v>
      </c>
      <c r="X54" s="37">
        <f t="shared" si="45"/>
        <v>0</v>
      </c>
      <c r="Y54" s="74">
        <v>0</v>
      </c>
      <c r="Z54" s="37">
        <f t="shared" si="46"/>
        <v>0</v>
      </c>
      <c r="AA54" s="74">
        <v>0</v>
      </c>
      <c r="AB54" s="37">
        <f t="shared" si="47"/>
        <v>0</v>
      </c>
      <c r="AC54" s="36">
        <f t="shared" si="48"/>
        <v>0</v>
      </c>
      <c r="AD54" s="36">
        <f t="shared" si="49"/>
        <v>0</v>
      </c>
      <c r="AE54" s="36">
        <v>0</v>
      </c>
      <c r="AF54" s="57">
        <f t="shared" si="50"/>
        <v>0</v>
      </c>
      <c r="AG54" s="52">
        <v>0</v>
      </c>
      <c r="AH54" s="63">
        <f t="shared" si="51"/>
        <v>0</v>
      </c>
      <c r="AI54" s="65">
        <f t="shared" si="52"/>
        <v>0</v>
      </c>
      <c r="AJ54" s="63">
        <f t="shared" si="53"/>
        <v>0</v>
      </c>
      <c r="AK54" s="145">
        <v>0</v>
      </c>
      <c r="AL54" s="107">
        <f t="shared" si="54"/>
        <v>0</v>
      </c>
      <c r="AM54" s="130"/>
    </row>
    <row r="55" spans="1:39" s="2" customFormat="1" x14ac:dyDescent="0.3">
      <c r="A55" s="48" t="s">
        <v>218</v>
      </c>
      <c r="B55" s="47">
        <f>16200/12</f>
        <v>1350</v>
      </c>
      <c r="C55" s="46">
        <f>2800/1.1</f>
        <v>2545.454545454545</v>
      </c>
      <c r="D55" s="50">
        <v>12</v>
      </c>
      <c r="E55" s="44">
        <v>0</v>
      </c>
      <c r="F55" s="147">
        <f t="shared" si="35"/>
        <v>0</v>
      </c>
      <c r="G55" s="145">
        <v>0</v>
      </c>
      <c r="H55" s="37">
        <f t="shared" si="36"/>
        <v>0</v>
      </c>
      <c r="I55" s="74">
        <v>0</v>
      </c>
      <c r="J55" s="37">
        <f t="shared" si="37"/>
        <v>0</v>
      </c>
      <c r="K55" s="74">
        <v>0</v>
      </c>
      <c r="L55" s="37">
        <f t="shared" si="38"/>
        <v>0</v>
      </c>
      <c r="M55" s="74">
        <v>0</v>
      </c>
      <c r="N55" s="37">
        <f t="shared" si="39"/>
        <v>0</v>
      </c>
      <c r="O55" s="74">
        <v>0</v>
      </c>
      <c r="P55" s="37">
        <f t="shared" si="40"/>
        <v>0</v>
      </c>
      <c r="Q55" s="36">
        <f t="shared" si="41"/>
        <v>0</v>
      </c>
      <c r="R55" s="146">
        <f t="shared" si="42"/>
        <v>0</v>
      </c>
      <c r="S55" s="38">
        <v>0</v>
      </c>
      <c r="T55" s="69">
        <f t="shared" si="43"/>
        <v>0</v>
      </c>
      <c r="U55" s="74">
        <v>0</v>
      </c>
      <c r="V55" s="37">
        <f t="shared" si="44"/>
        <v>0</v>
      </c>
      <c r="W55" s="74">
        <v>0</v>
      </c>
      <c r="X55" s="37">
        <f t="shared" si="45"/>
        <v>0</v>
      </c>
      <c r="Y55" s="74">
        <v>0</v>
      </c>
      <c r="Z55" s="37">
        <f t="shared" si="46"/>
        <v>0</v>
      </c>
      <c r="AA55" s="74">
        <v>0</v>
      </c>
      <c r="AB55" s="37">
        <f t="shared" si="47"/>
        <v>0</v>
      </c>
      <c r="AC55" s="36">
        <f t="shared" si="48"/>
        <v>0</v>
      </c>
      <c r="AD55" s="36">
        <f t="shared" si="49"/>
        <v>0</v>
      </c>
      <c r="AE55" s="36">
        <v>0</v>
      </c>
      <c r="AF55" s="57">
        <f t="shared" si="50"/>
        <v>0</v>
      </c>
      <c r="AG55" s="52">
        <v>0</v>
      </c>
      <c r="AH55" s="63">
        <f t="shared" si="51"/>
        <v>0</v>
      </c>
      <c r="AI55" s="65">
        <f t="shared" si="52"/>
        <v>0</v>
      </c>
      <c r="AJ55" s="63">
        <f t="shared" si="53"/>
        <v>0</v>
      </c>
      <c r="AK55" s="145">
        <v>0</v>
      </c>
      <c r="AL55" s="107">
        <f t="shared" si="54"/>
        <v>0</v>
      </c>
      <c r="AM55" s="130"/>
    </row>
    <row r="56" spans="1:39" s="2" customFormat="1" x14ac:dyDescent="0.3">
      <c r="A56" s="48" t="s">
        <v>62</v>
      </c>
      <c r="B56" s="47">
        <f>42000/20</f>
        <v>2100</v>
      </c>
      <c r="C56" s="46">
        <f>3200/1.1</f>
        <v>2909.090909090909</v>
      </c>
      <c r="D56" s="50">
        <v>20</v>
      </c>
      <c r="E56" s="44">
        <v>0</v>
      </c>
      <c r="F56" s="147">
        <f t="shared" si="35"/>
        <v>0</v>
      </c>
      <c r="G56" s="145">
        <v>0</v>
      </c>
      <c r="H56" s="37">
        <f t="shared" si="36"/>
        <v>0</v>
      </c>
      <c r="I56" s="74">
        <v>0</v>
      </c>
      <c r="J56" s="37">
        <f t="shared" si="37"/>
        <v>0</v>
      </c>
      <c r="K56" s="74">
        <v>0</v>
      </c>
      <c r="L56" s="37">
        <f t="shared" si="38"/>
        <v>0</v>
      </c>
      <c r="M56" s="74">
        <v>0</v>
      </c>
      <c r="N56" s="37">
        <f t="shared" si="39"/>
        <v>0</v>
      </c>
      <c r="O56" s="74">
        <v>0</v>
      </c>
      <c r="P56" s="37">
        <f t="shared" si="40"/>
        <v>0</v>
      </c>
      <c r="Q56" s="36">
        <f t="shared" si="41"/>
        <v>0</v>
      </c>
      <c r="R56" s="146">
        <f t="shared" si="42"/>
        <v>0</v>
      </c>
      <c r="S56" s="38">
        <v>0</v>
      </c>
      <c r="T56" s="69">
        <f t="shared" si="43"/>
        <v>0</v>
      </c>
      <c r="U56" s="74">
        <v>0</v>
      </c>
      <c r="V56" s="37">
        <f t="shared" si="44"/>
        <v>0</v>
      </c>
      <c r="W56" s="74">
        <v>0</v>
      </c>
      <c r="X56" s="37">
        <f t="shared" si="45"/>
        <v>0</v>
      </c>
      <c r="Y56" s="74">
        <v>0</v>
      </c>
      <c r="Z56" s="37">
        <f t="shared" si="46"/>
        <v>0</v>
      </c>
      <c r="AA56" s="74">
        <v>0</v>
      </c>
      <c r="AB56" s="37">
        <f t="shared" si="47"/>
        <v>0</v>
      </c>
      <c r="AC56" s="36">
        <f t="shared" si="48"/>
        <v>0</v>
      </c>
      <c r="AD56" s="36">
        <f t="shared" si="49"/>
        <v>0</v>
      </c>
      <c r="AE56" s="36">
        <v>0</v>
      </c>
      <c r="AF56" s="57">
        <f t="shared" si="50"/>
        <v>0</v>
      </c>
      <c r="AG56" s="52">
        <v>0</v>
      </c>
      <c r="AH56" s="63">
        <f t="shared" si="51"/>
        <v>0</v>
      </c>
      <c r="AI56" s="65">
        <f t="shared" si="52"/>
        <v>0</v>
      </c>
      <c r="AJ56" s="63">
        <f t="shared" si="53"/>
        <v>0</v>
      </c>
      <c r="AK56" s="145">
        <v>0</v>
      </c>
      <c r="AL56" s="107">
        <f t="shared" si="54"/>
        <v>0</v>
      </c>
      <c r="AM56" s="130"/>
    </row>
    <row r="57" spans="1:39" s="2" customFormat="1" x14ac:dyDescent="0.3">
      <c r="A57" s="48" t="s">
        <v>186</v>
      </c>
      <c r="B57" s="47">
        <f>13800/12</f>
        <v>1150</v>
      </c>
      <c r="C57" s="46">
        <f>2300/1.1</f>
        <v>2090.9090909090905</v>
      </c>
      <c r="D57" s="50">
        <v>12</v>
      </c>
      <c r="E57" s="44">
        <v>0</v>
      </c>
      <c r="F57" s="147">
        <f t="shared" si="35"/>
        <v>0</v>
      </c>
      <c r="G57" s="145">
        <v>0</v>
      </c>
      <c r="H57" s="37">
        <f t="shared" si="36"/>
        <v>0</v>
      </c>
      <c r="I57" s="74">
        <v>0</v>
      </c>
      <c r="J57" s="37">
        <f t="shared" si="37"/>
        <v>0</v>
      </c>
      <c r="K57" s="74">
        <v>0</v>
      </c>
      <c r="L57" s="37">
        <f t="shared" si="38"/>
        <v>0</v>
      </c>
      <c r="M57" s="74">
        <v>0</v>
      </c>
      <c r="N57" s="37">
        <f t="shared" si="39"/>
        <v>0</v>
      </c>
      <c r="O57" s="74">
        <v>0</v>
      </c>
      <c r="P57" s="37">
        <f t="shared" si="40"/>
        <v>0</v>
      </c>
      <c r="Q57" s="36">
        <f t="shared" si="41"/>
        <v>0</v>
      </c>
      <c r="R57" s="146">
        <f t="shared" si="42"/>
        <v>0</v>
      </c>
      <c r="S57" s="38">
        <v>0</v>
      </c>
      <c r="T57" s="69">
        <f t="shared" si="43"/>
        <v>0</v>
      </c>
      <c r="U57" s="74">
        <v>0</v>
      </c>
      <c r="V57" s="37">
        <f t="shared" si="44"/>
        <v>0</v>
      </c>
      <c r="W57" s="74">
        <v>0</v>
      </c>
      <c r="X57" s="37">
        <f t="shared" si="45"/>
        <v>0</v>
      </c>
      <c r="Y57" s="74">
        <v>0</v>
      </c>
      <c r="Z57" s="37">
        <f t="shared" si="46"/>
        <v>0</v>
      </c>
      <c r="AA57" s="74">
        <v>0</v>
      </c>
      <c r="AB57" s="37">
        <f t="shared" si="47"/>
        <v>0</v>
      </c>
      <c r="AC57" s="36">
        <f t="shared" si="48"/>
        <v>0</v>
      </c>
      <c r="AD57" s="36">
        <f t="shared" si="49"/>
        <v>0</v>
      </c>
      <c r="AE57" s="36">
        <v>0</v>
      </c>
      <c r="AF57" s="57">
        <f t="shared" si="50"/>
        <v>0</v>
      </c>
      <c r="AG57" s="52">
        <v>0</v>
      </c>
      <c r="AH57" s="63">
        <f t="shared" si="51"/>
        <v>0</v>
      </c>
      <c r="AI57" s="65">
        <f t="shared" si="52"/>
        <v>0</v>
      </c>
      <c r="AJ57" s="63">
        <f t="shared" si="53"/>
        <v>0</v>
      </c>
      <c r="AK57" s="145">
        <v>0</v>
      </c>
      <c r="AL57" s="107">
        <f t="shared" si="54"/>
        <v>0</v>
      </c>
      <c r="AM57" s="130"/>
    </row>
    <row r="58" spans="1:39" s="2" customFormat="1" x14ac:dyDescent="0.3">
      <c r="A58" s="48" t="s">
        <v>212</v>
      </c>
      <c r="B58" s="47">
        <f>30000/24</f>
        <v>1250</v>
      </c>
      <c r="C58" s="46">
        <f>2800/1.1</f>
        <v>2545.454545454545</v>
      </c>
      <c r="D58" s="50">
        <v>24</v>
      </c>
      <c r="E58" s="44">
        <v>0</v>
      </c>
      <c r="F58" s="147">
        <f t="shared" si="35"/>
        <v>0</v>
      </c>
      <c r="G58" s="145">
        <v>0</v>
      </c>
      <c r="H58" s="37">
        <f t="shared" si="36"/>
        <v>0</v>
      </c>
      <c r="I58" s="74">
        <v>0</v>
      </c>
      <c r="J58" s="37">
        <f t="shared" si="37"/>
        <v>0</v>
      </c>
      <c r="K58" s="74">
        <v>0</v>
      </c>
      <c r="L58" s="37">
        <f t="shared" si="38"/>
        <v>0</v>
      </c>
      <c r="M58" s="74">
        <v>0</v>
      </c>
      <c r="N58" s="37">
        <f t="shared" si="39"/>
        <v>0</v>
      </c>
      <c r="O58" s="74">
        <v>0</v>
      </c>
      <c r="P58" s="37">
        <f t="shared" si="40"/>
        <v>0</v>
      </c>
      <c r="Q58" s="36">
        <f t="shared" si="41"/>
        <v>0</v>
      </c>
      <c r="R58" s="146">
        <f t="shared" si="42"/>
        <v>0</v>
      </c>
      <c r="S58" s="38">
        <v>0</v>
      </c>
      <c r="T58" s="69">
        <f t="shared" si="43"/>
        <v>0</v>
      </c>
      <c r="U58" s="74">
        <v>0</v>
      </c>
      <c r="V58" s="37">
        <f t="shared" si="44"/>
        <v>0</v>
      </c>
      <c r="W58" s="74">
        <v>0</v>
      </c>
      <c r="X58" s="37">
        <f t="shared" si="45"/>
        <v>0</v>
      </c>
      <c r="Y58" s="74">
        <v>0</v>
      </c>
      <c r="Z58" s="37">
        <f t="shared" si="46"/>
        <v>0</v>
      </c>
      <c r="AA58" s="74">
        <v>0</v>
      </c>
      <c r="AB58" s="37">
        <f t="shared" si="47"/>
        <v>0</v>
      </c>
      <c r="AC58" s="36">
        <f t="shared" si="48"/>
        <v>0</v>
      </c>
      <c r="AD58" s="36">
        <f t="shared" si="49"/>
        <v>0</v>
      </c>
      <c r="AE58" s="36">
        <v>0</v>
      </c>
      <c r="AF58" s="57">
        <f t="shared" si="50"/>
        <v>0</v>
      </c>
      <c r="AG58" s="52">
        <v>0</v>
      </c>
      <c r="AH58" s="63">
        <f t="shared" si="51"/>
        <v>0</v>
      </c>
      <c r="AI58" s="65">
        <f t="shared" si="52"/>
        <v>0</v>
      </c>
      <c r="AJ58" s="63">
        <f t="shared" si="53"/>
        <v>0</v>
      </c>
      <c r="AK58" s="145">
        <v>0</v>
      </c>
      <c r="AL58" s="107">
        <f t="shared" si="54"/>
        <v>0</v>
      </c>
      <c r="AM58" s="130"/>
    </row>
    <row r="59" spans="1:39" s="2" customFormat="1" ht="17.25" thickBot="1" x14ac:dyDescent="0.35">
      <c r="A59" s="48" t="s">
        <v>265</v>
      </c>
      <c r="B59" s="47">
        <f>14400/24</f>
        <v>600</v>
      </c>
      <c r="C59" s="46">
        <f>800/1.1</f>
        <v>727.27272727272725</v>
      </c>
      <c r="D59" s="45">
        <v>24</v>
      </c>
      <c r="E59" s="44">
        <v>3</v>
      </c>
      <c r="F59" s="147">
        <f t="shared" si="35"/>
        <v>1800</v>
      </c>
      <c r="G59" s="145">
        <v>0</v>
      </c>
      <c r="H59" s="37">
        <f t="shared" si="36"/>
        <v>0</v>
      </c>
      <c r="I59" s="74">
        <v>0</v>
      </c>
      <c r="J59" s="37">
        <f t="shared" si="37"/>
        <v>0</v>
      </c>
      <c r="K59" s="74">
        <v>24</v>
      </c>
      <c r="L59" s="37">
        <f t="shared" si="38"/>
        <v>14400</v>
      </c>
      <c r="M59" s="74">
        <v>0</v>
      </c>
      <c r="N59" s="37">
        <f t="shared" si="39"/>
        <v>0</v>
      </c>
      <c r="O59" s="74">
        <v>0</v>
      </c>
      <c r="P59" s="37">
        <f t="shared" si="40"/>
        <v>0</v>
      </c>
      <c r="Q59" s="36">
        <f t="shared" si="41"/>
        <v>24</v>
      </c>
      <c r="R59" s="146">
        <f t="shared" si="42"/>
        <v>14400</v>
      </c>
      <c r="S59" s="38">
        <v>0</v>
      </c>
      <c r="T59" s="69">
        <f t="shared" si="43"/>
        <v>0</v>
      </c>
      <c r="U59" s="74">
        <v>0</v>
      </c>
      <c r="V59" s="37">
        <f t="shared" si="44"/>
        <v>0</v>
      </c>
      <c r="W59" s="74">
        <v>0</v>
      </c>
      <c r="X59" s="37">
        <f t="shared" si="45"/>
        <v>0</v>
      </c>
      <c r="Y59" s="74">
        <v>1</v>
      </c>
      <c r="Z59" s="37">
        <f t="shared" si="46"/>
        <v>727.27272727272725</v>
      </c>
      <c r="AA59" s="74">
        <v>1</v>
      </c>
      <c r="AB59" s="37">
        <f t="shared" si="47"/>
        <v>727.27272727272725</v>
      </c>
      <c r="AC59" s="36">
        <f t="shared" si="48"/>
        <v>2</v>
      </c>
      <c r="AD59" s="36">
        <f t="shared" si="49"/>
        <v>1454.5454545454545</v>
      </c>
      <c r="AE59" s="36">
        <v>0</v>
      </c>
      <c r="AF59" s="57">
        <f t="shared" si="50"/>
        <v>254.5454545454545</v>
      </c>
      <c r="AG59" s="52">
        <v>0</v>
      </c>
      <c r="AH59" s="63">
        <f t="shared" si="51"/>
        <v>0</v>
      </c>
      <c r="AI59" s="65">
        <f t="shared" si="52"/>
        <v>25</v>
      </c>
      <c r="AJ59" s="63">
        <f t="shared" si="53"/>
        <v>15000</v>
      </c>
      <c r="AK59" s="145">
        <v>0</v>
      </c>
      <c r="AL59" s="144">
        <f t="shared" si="54"/>
        <v>0</v>
      </c>
      <c r="AM59" s="130"/>
    </row>
    <row r="60" spans="1:39" s="2" customFormat="1" ht="17.25" thickBot="1" x14ac:dyDescent="0.35">
      <c r="A60" s="573" t="s">
        <v>377</v>
      </c>
      <c r="B60" s="574"/>
      <c r="C60" s="574"/>
      <c r="D60" s="574"/>
      <c r="E60" s="29">
        <f t="shared" ref="E60:AL60" si="55">SUM(E37:E59)</f>
        <v>53</v>
      </c>
      <c r="F60" s="29">
        <f t="shared" si="55"/>
        <v>88500</v>
      </c>
      <c r="G60" s="29">
        <f t="shared" si="55"/>
        <v>0</v>
      </c>
      <c r="H60" s="29">
        <f t="shared" si="55"/>
        <v>0</v>
      </c>
      <c r="I60" s="29">
        <f t="shared" si="55"/>
        <v>0</v>
      </c>
      <c r="J60" s="29">
        <f t="shared" si="55"/>
        <v>0</v>
      </c>
      <c r="K60" s="29">
        <f t="shared" si="55"/>
        <v>68</v>
      </c>
      <c r="L60" s="29">
        <f t="shared" si="55"/>
        <v>77700</v>
      </c>
      <c r="M60" s="29">
        <f t="shared" si="55"/>
        <v>85</v>
      </c>
      <c r="N60" s="29">
        <f t="shared" si="55"/>
        <v>128300</v>
      </c>
      <c r="O60" s="29">
        <f t="shared" si="55"/>
        <v>0</v>
      </c>
      <c r="P60" s="29">
        <f t="shared" si="55"/>
        <v>0</v>
      </c>
      <c r="Q60" s="29">
        <f t="shared" si="55"/>
        <v>153</v>
      </c>
      <c r="R60" s="29">
        <f t="shared" si="55"/>
        <v>206000</v>
      </c>
      <c r="S60" s="29">
        <f t="shared" si="55"/>
        <v>3</v>
      </c>
      <c r="T60" s="29">
        <f t="shared" si="55"/>
        <v>7636.3636363636351</v>
      </c>
      <c r="U60" s="29">
        <f t="shared" si="55"/>
        <v>21</v>
      </c>
      <c r="V60" s="29">
        <f t="shared" si="55"/>
        <v>53454.545454545449</v>
      </c>
      <c r="W60" s="29">
        <f t="shared" si="55"/>
        <v>9</v>
      </c>
      <c r="X60" s="29">
        <f t="shared" si="55"/>
        <v>22545.45454545454</v>
      </c>
      <c r="Y60" s="29">
        <f t="shared" si="55"/>
        <v>30</v>
      </c>
      <c r="Z60" s="29">
        <f t="shared" si="55"/>
        <v>67454.545454545441</v>
      </c>
      <c r="AA60" s="29">
        <f t="shared" si="55"/>
        <v>35</v>
      </c>
      <c r="AB60" s="29">
        <f t="shared" si="55"/>
        <v>77545.454545454544</v>
      </c>
      <c r="AC60" s="29">
        <f t="shared" si="55"/>
        <v>98</v>
      </c>
      <c r="AD60" s="29">
        <f t="shared" si="55"/>
        <v>228636.36363636362</v>
      </c>
      <c r="AE60" s="29">
        <f t="shared" si="55"/>
        <v>8000</v>
      </c>
      <c r="AF60" s="29">
        <f t="shared" si="55"/>
        <v>67036.363636363618</v>
      </c>
      <c r="AG60" s="29">
        <f t="shared" si="55"/>
        <v>0</v>
      </c>
      <c r="AH60" s="29">
        <f t="shared" si="55"/>
        <v>0</v>
      </c>
      <c r="AI60" s="29">
        <f t="shared" si="55"/>
        <v>108</v>
      </c>
      <c r="AJ60" s="29">
        <f t="shared" si="55"/>
        <v>140900</v>
      </c>
      <c r="AK60" s="29">
        <f t="shared" si="55"/>
        <v>510</v>
      </c>
      <c r="AL60" s="29">
        <f t="shared" si="55"/>
        <v>811500</v>
      </c>
      <c r="AM60" s="11"/>
    </row>
    <row r="61" spans="1:39" s="2" customFormat="1" ht="17.25" thickBot="1" x14ac:dyDescent="0.35">
      <c r="A61" s="10"/>
      <c r="B61" s="126"/>
      <c r="C61" s="126"/>
      <c r="D61" s="10"/>
      <c r="E61" s="4"/>
      <c r="F61" s="6"/>
      <c r="G61" s="4"/>
      <c r="H61" s="9">
        <f>H60*1.1</f>
        <v>0</v>
      </c>
      <c r="I61" s="5"/>
      <c r="J61" s="9">
        <f>J60*1.1</f>
        <v>0</v>
      </c>
      <c r="K61" s="5"/>
      <c r="L61" s="9">
        <f>L60*1.1</f>
        <v>85470</v>
      </c>
      <c r="M61" s="5"/>
      <c r="N61" s="9">
        <f>N60*1.1</f>
        <v>141130</v>
      </c>
      <c r="O61" s="5"/>
      <c r="P61" s="9">
        <f>P60*1.1</f>
        <v>0</v>
      </c>
      <c r="Q61" s="5"/>
      <c r="R61" s="8">
        <f>R60*1.1</f>
        <v>226600.00000000003</v>
      </c>
      <c r="S61" s="587" t="s">
        <v>155</v>
      </c>
      <c r="T61" s="587"/>
      <c r="U61" s="587"/>
      <c r="V61" s="587"/>
      <c r="W61" s="587"/>
      <c r="X61" s="587"/>
      <c r="Y61" s="587"/>
      <c r="Z61" s="587"/>
      <c r="AA61" s="587"/>
      <c r="AB61" s="587"/>
      <c r="AC61" s="587"/>
      <c r="AD61" s="587"/>
      <c r="AE61" s="190"/>
      <c r="AF61" s="127">
        <f>AF60/(R60+F60)</f>
        <v>0.22762772032721093</v>
      </c>
      <c r="AG61" s="4"/>
      <c r="AH61" s="6"/>
      <c r="AI61" s="4"/>
      <c r="AJ61" s="6"/>
      <c r="AK61" s="5"/>
      <c r="AL61" s="3"/>
    </row>
    <row r="62" spans="1:39" s="2" customFormat="1" x14ac:dyDescent="0.3">
      <c r="A62" s="10"/>
      <c r="B62" s="126"/>
      <c r="C62" s="126"/>
      <c r="D62" s="10"/>
      <c r="E62" s="10"/>
      <c r="F62" s="10"/>
      <c r="G62" s="10"/>
      <c r="H62" s="125"/>
      <c r="I62" s="10"/>
      <c r="J62" s="125"/>
      <c r="K62" s="10"/>
      <c r="L62" s="125"/>
      <c r="N62" s="125"/>
      <c r="O62" s="10"/>
      <c r="P62" s="125"/>
      <c r="Q62" s="10"/>
      <c r="R62" s="125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3"/>
      <c r="AG62" s="10"/>
      <c r="AH62" s="10"/>
      <c r="AI62" s="10"/>
      <c r="AJ62" s="10"/>
      <c r="AK62" s="10"/>
    </row>
    <row r="63" spans="1:39" s="2" customFormat="1" x14ac:dyDescent="0.3"/>
    <row r="64" spans="1:39" s="2" customFormat="1" ht="16.5" customHeight="1" thickBot="1" x14ac:dyDescent="0.35">
      <c r="A64" s="98" t="s">
        <v>223</v>
      </c>
      <c r="B64" s="97"/>
      <c r="C64" s="97"/>
      <c r="D64" s="94"/>
      <c r="E64" s="95"/>
      <c r="F64" s="95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3"/>
      <c r="AH64" s="93"/>
      <c r="AI64" s="93"/>
      <c r="AJ64" s="93"/>
      <c r="AK64" s="93"/>
    </row>
    <row r="65" spans="1:39" s="2" customFormat="1" ht="17.25" thickBot="1" x14ac:dyDescent="0.35">
      <c r="A65" s="10"/>
      <c r="B65" s="10"/>
      <c r="C65" s="10"/>
      <c r="D65" s="10"/>
      <c r="E65" s="92"/>
      <c r="F65" s="134"/>
      <c r="G65" s="619" t="s">
        <v>262</v>
      </c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1"/>
      <c r="S65" s="622" t="s">
        <v>261</v>
      </c>
      <c r="T65" s="622"/>
      <c r="U65" s="622"/>
      <c r="V65" s="622"/>
      <c r="W65" s="622"/>
      <c r="X65" s="622"/>
      <c r="Y65" s="622"/>
      <c r="Z65" s="622"/>
      <c r="AA65" s="622"/>
      <c r="AB65" s="622"/>
      <c r="AC65" s="622"/>
      <c r="AD65" s="622"/>
      <c r="AE65" s="622"/>
      <c r="AF65" s="622"/>
      <c r="AG65" s="92"/>
      <c r="AH65" s="89"/>
      <c r="AI65" s="92"/>
      <c r="AJ65" s="91"/>
      <c r="AK65" s="140"/>
      <c r="AL65" s="139"/>
      <c r="AM65" s="138" t="s">
        <v>193</v>
      </c>
    </row>
    <row r="66" spans="1:39" s="2" customFormat="1" ht="16.5" customHeight="1" x14ac:dyDescent="0.3">
      <c r="A66" s="652" t="s">
        <v>376</v>
      </c>
      <c r="B66" s="636" t="s">
        <v>13</v>
      </c>
      <c r="C66" s="565" t="s">
        <v>375</v>
      </c>
      <c r="D66" s="647" t="s">
        <v>348</v>
      </c>
      <c r="E66" s="654" t="s">
        <v>374</v>
      </c>
      <c r="F66" s="656" t="s">
        <v>331</v>
      </c>
      <c r="G66" s="629" t="s">
        <v>358</v>
      </c>
      <c r="H66" s="633" t="s">
        <v>357</v>
      </c>
      <c r="I66" s="658" t="s">
        <v>0</v>
      </c>
      <c r="J66" s="633" t="s">
        <v>347</v>
      </c>
      <c r="K66" s="625" t="s">
        <v>1</v>
      </c>
      <c r="L66" s="633" t="s">
        <v>330</v>
      </c>
      <c r="M66" s="658" t="s">
        <v>2</v>
      </c>
      <c r="N66" s="633" t="s">
        <v>251</v>
      </c>
      <c r="O66" s="625" t="s">
        <v>3</v>
      </c>
      <c r="P66" s="633" t="s">
        <v>288</v>
      </c>
      <c r="Q66" s="639" t="s">
        <v>373</v>
      </c>
      <c r="R66" s="607" t="s">
        <v>346</v>
      </c>
      <c r="S66" s="609" t="s">
        <v>309</v>
      </c>
      <c r="T66" s="611" t="s">
        <v>372</v>
      </c>
      <c r="U66" s="640" t="s">
        <v>4</v>
      </c>
      <c r="V66" s="611" t="s">
        <v>26</v>
      </c>
      <c r="W66" s="640" t="s">
        <v>5</v>
      </c>
      <c r="X66" s="611" t="s">
        <v>371</v>
      </c>
      <c r="Y66" s="609" t="s">
        <v>6</v>
      </c>
      <c r="Z66" s="611" t="s">
        <v>54</v>
      </c>
      <c r="AA66" s="640" t="s">
        <v>7</v>
      </c>
      <c r="AB66" s="611" t="s">
        <v>28</v>
      </c>
      <c r="AC66" s="642" t="s">
        <v>170</v>
      </c>
      <c r="AD66" s="639" t="s">
        <v>246</v>
      </c>
      <c r="AE66" s="639" t="s">
        <v>370</v>
      </c>
      <c r="AF66" s="623" t="s">
        <v>369</v>
      </c>
      <c r="AG66" s="615" t="s">
        <v>210</v>
      </c>
      <c r="AH66" s="627" t="s">
        <v>368</v>
      </c>
      <c r="AI66" s="629" t="s">
        <v>189</v>
      </c>
      <c r="AJ66" s="627" t="s">
        <v>34</v>
      </c>
      <c r="AK66" s="634" t="s">
        <v>367</v>
      </c>
      <c r="AL66" s="627" t="s">
        <v>167</v>
      </c>
      <c r="AM66" s="605" t="s">
        <v>323</v>
      </c>
    </row>
    <row r="67" spans="1:39" s="2" customFormat="1" ht="17.25" customHeight="1" thickBot="1" x14ac:dyDescent="0.35">
      <c r="A67" s="653"/>
      <c r="B67" s="637"/>
      <c r="C67" s="566"/>
      <c r="D67" s="648"/>
      <c r="E67" s="655"/>
      <c r="F67" s="657"/>
      <c r="G67" s="630"/>
      <c r="H67" s="583"/>
      <c r="I67" s="659"/>
      <c r="J67" s="583"/>
      <c r="K67" s="626"/>
      <c r="L67" s="583"/>
      <c r="M67" s="659"/>
      <c r="N67" s="583"/>
      <c r="O67" s="626"/>
      <c r="P67" s="583"/>
      <c r="Q67" s="602"/>
      <c r="R67" s="608"/>
      <c r="S67" s="610"/>
      <c r="T67" s="612"/>
      <c r="U67" s="641"/>
      <c r="V67" s="612"/>
      <c r="W67" s="641"/>
      <c r="X67" s="612"/>
      <c r="Y67" s="610"/>
      <c r="Z67" s="612"/>
      <c r="AA67" s="641"/>
      <c r="AB67" s="612"/>
      <c r="AC67" s="593"/>
      <c r="AD67" s="602"/>
      <c r="AE67" s="602"/>
      <c r="AF67" s="624"/>
      <c r="AG67" s="616"/>
      <c r="AH67" s="631"/>
      <c r="AI67" s="630"/>
      <c r="AJ67" s="631"/>
      <c r="AK67" s="638"/>
      <c r="AL67" s="631"/>
      <c r="AM67" s="606"/>
    </row>
    <row r="68" spans="1:39" s="2" customFormat="1" x14ac:dyDescent="0.3">
      <c r="A68" s="87" t="s">
        <v>366</v>
      </c>
      <c r="B68" s="61">
        <f>15500/10</f>
        <v>1550</v>
      </c>
      <c r="C68" s="77">
        <f>2700/1.1</f>
        <v>2454.5454545454545</v>
      </c>
      <c r="D68" s="86">
        <v>10</v>
      </c>
      <c r="E68" s="44">
        <v>0</v>
      </c>
      <c r="F68" s="76">
        <f t="shared" ref="F68:F90" si="56">B68*E68</f>
        <v>0</v>
      </c>
      <c r="G68" s="72">
        <v>0</v>
      </c>
      <c r="H68" s="84">
        <f t="shared" ref="H68:H90" si="57">B68*G68</f>
        <v>0</v>
      </c>
      <c r="I68" s="38">
        <v>0</v>
      </c>
      <c r="J68" s="84">
        <f t="shared" ref="J68:J90" si="58">B68*I68</f>
        <v>0</v>
      </c>
      <c r="K68" s="38">
        <v>10</v>
      </c>
      <c r="L68" s="84">
        <f t="shared" ref="L68:L90" si="59">B68*K68</f>
        <v>15500</v>
      </c>
      <c r="M68" s="38">
        <v>20</v>
      </c>
      <c r="N68" s="84">
        <f t="shared" ref="N68:N90" si="60">B68*M68</f>
        <v>31000</v>
      </c>
      <c r="O68" s="38">
        <v>0</v>
      </c>
      <c r="P68" s="71">
        <f t="shared" ref="P68:P90" si="61">B68*O68</f>
        <v>0</v>
      </c>
      <c r="Q68" s="57">
        <f t="shared" ref="Q68:Q90" si="62">G68+I68+K68+M68+O68</f>
        <v>30</v>
      </c>
      <c r="R68" s="83">
        <f t="shared" ref="R68:R90" si="63">Q68*B68</f>
        <v>46500</v>
      </c>
      <c r="S68" s="38">
        <v>0</v>
      </c>
      <c r="T68" s="82">
        <f t="shared" ref="T68:T90" si="64">C68*S68</f>
        <v>0</v>
      </c>
      <c r="U68" s="38">
        <v>0</v>
      </c>
      <c r="V68" s="82">
        <f t="shared" ref="V68:V90" si="65">C68*U68</f>
        <v>0</v>
      </c>
      <c r="W68" s="38">
        <v>0</v>
      </c>
      <c r="X68" s="82">
        <f t="shared" ref="X68:X90" si="66">C68*W68</f>
        <v>0</v>
      </c>
      <c r="Y68" s="38">
        <v>5</v>
      </c>
      <c r="Z68" s="82">
        <f t="shared" ref="Z68:Z90" si="67">C68*Y68</f>
        <v>12272.727272727272</v>
      </c>
      <c r="AA68" s="38">
        <v>8</v>
      </c>
      <c r="AB68" s="68">
        <f t="shared" ref="AB68:AB90" si="68">C68*AA68</f>
        <v>19636.363636363636</v>
      </c>
      <c r="AC68" s="67">
        <f t="shared" ref="AC68:AC90" si="69">S68+U68+W68+Y68+AA68</f>
        <v>13</v>
      </c>
      <c r="AD68" s="66">
        <f t="shared" ref="AD68:AD90" si="70">AC68*C68</f>
        <v>31909.090909090908</v>
      </c>
      <c r="AE68" s="36">
        <v>0</v>
      </c>
      <c r="AF68" s="57">
        <f t="shared" ref="AF68:AF90" si="71">((C68-B68)*AC68)-AE68</f>
        <v>11759.090909090908</v>
      </c>
      <c r="AG68" s="52">
        <v>0</v>
      </c>
      <c r="AH68" s="63">
        <f t="shared" ref="AH68:AH90" si="72">B68*AG68</f>
        <v>0</v>
      </c>
      <c r="AI68" s="65">
        <f t="shared" ref="AI68:AI90" si="73">E68+Q68-AC68-AG68</f>
        <v>17</v>
      </c>
      <c r="AJ68" s="81">
        <f t="shared" ref="AJ68:AJ90" si="74">B68*AI68</f>
        <v>26350</v>
      </c>
      <c r="AK68" s="65">
        <v>10</v>
      </c>
      <c r="AL68" s="63">
        <f t="shared" ref="AL68:AL90" si="75">AK68*B68</f>
        <v>15500</v>
      </c>
      <c r="AM68" s="75"/>
    </row>
    <row r="69" spans="1:39" s="2" customFormat="1" x14ac:dyDescent="0.3">
      <c r="A69" s="56" t="s">
        <v>322</v>
      </c>
      <c r="B69" s="74">
        <f>15500/10</f>
        <v>1550</v>
      </c>
      <c r="C69" s="77">
        <f>2700/1.1</f>
        <v>2454.5454545454545</v>
      </c>
      <c r="D69" s="73">
        <v>10</v>
      </c>
      <c r="E69" s="44">
        <v>0</v>
      </c>
      <c r="F69" s="76">
        <f t="shared" si="56"/>
        <v>0</v>
      </c>
      <c r="G69" s="72">
        <v>0</v>
      </c>
      <c r="H69" s="69">
        <f t="shared" si="57"/>
        <v>0</v>
      </c>
      <c r="I69" s="38">
        <v>0</v>
      </c>
      <c r="J69" s="37">
        <f t="shared" si="58"/>
        <v>0</v>
      </c>
      <c r="K69" s="38">
        <v>10</v>
      </c>
      <c r="L69" s="37">
        <f t="shared" si="59"/>
        <v>15500</v>
      </c>
      <c r="M69" s="38">
        <v>0</v>
      </c>
      <c r="N69" s="37">
        <f t="shared" si="60"/>
        <v>0</v>
      </c>
      <c r="O69" s="38">
        <v>0</v>
      </c>
      <c r="P69" s="71">
        <f t="shared" si="61"/>
        <v>0</v>
      </c>
      <c r="Q69" s="57">
        <f t="shared" si="62"/>
        <v>10</v>
      </c>
      <c r="R69" s="70">
        <f t="shared" si="63"/>
        <v>15500</v>
      </c>
      <c r="S69" s="38">
        <v>0</v>
      </c>
      <c r="T69" s="69">
        <f t="shared" si="64"/>
        <v>0</v>
      </c>
      <c r="U69" s="38">
        <v>0</v>
      </c>
      <c r="V69" s="69">
        <f t="shared" si="65"/>
        <v>0</v>
      </c>
      <c r="W69" s="38">
        <v>0</v>
      </c>
      <c r="X69" s="69">
        <f t="shared" si="66"/>
        <v>0</v>
      </c>
      <c r="Y69" s="38">
        <v>0</v>
      </c>
      <c r="Z69" s="69">
        <f t="shared" si="67"/>
        <v>0</v>
      </c>
      <c r="AA69" s="38">
        <v>0</v>
      </c>
      <c r="AB69" s="68">
        <f t="shared" si="68"/>
        <v>0</v>
      </c>
      <c r="AC69" s="67">
        <f t="shared" si="69"/>
        <v>0</v>
      </c>
      <c r="AD69" s="66">
        <f t="shared" si="70"/>
        <v>0</v>
      </c>
      <c r="AE69" s="36">
        <v>0</v>
      </c>
      <c r="AF69" s="57">
        <f t="shared" si="71"/>
        <v>0</v>
      </c>
      <c r="AG69" s="52">
        <v>0</v>
      </c>
      <c r="AH69" s="63">
        <f t="shared" si="72"/>
        <v>0</v>
      </c>
      <c r="AI69" s="65">
        <f t="shared" si="73"/>
        <v>10</v>
      </c>
      <c r="AJ69" s="64">
        <f t="shared" si="74"/>
        <v>15500</v>
      </c>
      <c r="AK69" s="65">
        <v>0</v>
      </c>
      <c r="AL69" s="63">
        <f t="shared" si="75"/>
        <v>0</v>
      </c>
      <c r="AM69" s="62"/>
    </row>
    <row r="70" spans="1:39" s="2" customFormat="1" x14ac:dyDescent="0.3">
      <c r="A70" s="56" t="s">
        <v>365</v>
      </c>
      <c r="B70" s="74">
        <f>18000/10</f>
        <v>1800</v>
      </c>
      <c r="C70" s="77">
        <f>2800/1.1</f>
        <v>2545.454545454545</v>
      </c>
      <c r="D70" s="73">
        <v>10</v>
      </c>
      <c r="E70" s="44">
        <v>0</v>
      </c>
      <c r="F70" s="76">
        <f t="shared" si="56"/>
        <v>0</v>
      </c>
      <c r="G70" s="72">
        <v>0</v>
      </c>
      <c r="H70" s="69">
        <f t="shared" si="57"/>
        <v>0</v>
      </c>
      <c r="I70" s="38">
        <v>0</v>
      </c>
      <c r="J70" s="37">
        <f t="shared" si="58"/>
        <v>0</v>
      </c>
      <c r="K70" s="38">
        <v>10</v>
      </c>
      <c r="L70" s="37">
        <f t="shared" si="59"/>
        <v>18000</v>
      </c>
      <c r="M70" s="38">
        <v>20</v>
      </c>
      <c r="N70" s="37">
        <f t="shared" si="60"/>
        <v>36000</v>
      </c>
      <c r="O70" s="38">
        <v>0</v>
      </c>
      <c r="P70" s="71">
        <f t="shared" si="61"/>
        <v>0</v>
      </c>
      <c r="Q70" s="57">
        <f t="shared" si="62"/>
        <v>30</v>
      </c>
      <c r="R70" s="70">
        <f t="shared" si="63"/>
        <v>54000</v>
      </c>
      <c r="S70" s="38">
        <v>0</v>
      </c>
      <c r="T70" s="69">
        <f t="shared" si="64"/>
        <v>0</v>
      </c>
      <c r="U70" s="38">
        <v>0</v>
      </c>
      <c r="V70" s="69">
        <f t="shared" si="65"/>
        <v>0</v>
      </c>
      <c r="W70" s="38">
        <v>0</v>
      </c>
      <c r="X70" s="69">
        <f t="shared" si="66"/>
        <v>0</v>
      </c>
      <c r="Y70" s="38">
        <v>6</v>
      </c>
      <c r="Z70" s="69">
        <f t="shared" si="67"/>
        <v>15272.72727272727</v>
      </c>
      <c r="AA70" s="38">
        <v>6</v>
      </c>
      <c r="AB70" s="68">
        <f t="shared" si="68"/>
        <v>15272.72727272727</v>
      </c>
      <c r="AC70" s="67">
        <f t="shared" si="69"/>
        <v>12</v>
      </c>
      <c r="AD70" s="66">
        <f t="shared" si="70"/>
        <v>30545.45454545454</v>
      </c>
      <c r="AE70" s="36">
        <v>0</v>
      </c>
      <c r="AF70" s="57">
        <f t="shared" si="71"/>
        <v>8945.4545454545405</v>
      </c>
      <c r="AG70" s="52">
        <v>0</v>
      </c>
      <c r="AH70" s="63">
        <f t="shared" si="72"/>
        <v>0</v>
      </c>
      <c r="AI70" s="65">
        <f t="shared" si="73"/>
        <v>18</v>
      </c>
      <c r="AJ70" s="64">
        <f t="shared" si="74"/>
        <v>32400</v>
      </c>
      <c r="AK70" s="65">
        <v>10</v>
      </c>
      <c r="AL70" s="63">
        <f t="shared" si="75"/>
        <v>18000</v>
      </c>
      <c r="AM70" s="75"/>
    </row>
    <row r="71" spans="1:39" s="2" customFormat="1" x14ac:dyDescent="0.3">
      <c r="A71" s="79" t="s">
        <v>364</v>
      </c>
      <c r="B71" s="47">
        <f>15500/10</f>
        <v>1550</v>
      </c>
      <c r="C71" s="77">
        <f>2700/1.1</f>
        <v>2454.5454545454545</v>
      </c>
      <c r="D71" s="54">
        <v>10</v>
      </c>
      <c r="E71" s="44">
        <v>0</v>
      </c>
      <c r="F71" s="76">
        <f t="shared" si="56"/>
        <v>0</v>
      </c>
      <c r="G71" s="72">
        <v>0</v>
      </c>
      <c r="H71" s="69">
        <f t="shared" si="57"/>
        <v>0</v>
      </c>
      <c r="I71" s="38">
        <v>0</v>
      </c>
      <c r="J71" s="37">
        <f t="shared" si="58"/>
        <v>0</v>
      </c>
      <c r="K71" s="38">
        <v>10</v>
      </c>
      <c r="L71" s="37">
        <f t="shared" si="59"/>
        <v>15500</v>
      </c>
      <c r="M71" s="38">
        <v>0</v>
      </c>
      <c r="N71" s="37">
        <f t="shared" si="60"/>
        <v>0</v>
      </c>
      <c r="O71" s="38">
        <v>0</v>
      </c>
      <c r="P71" s="71">
        <f t="shared" si="61"/>
        <v>0</v>
      </c>
      <c r="Q71" s="57">
        <f t="shared" si="62"/>
        <v>10</v>
      </c>
      <c r="R71" s="70">
        <f t="shared" si="63"/>
        <v>15500</v>
      </c>
      <c r="S71" s="38">
        <v>0</v>
      </c>
      <c r="T71" s="69">
        <f t="shared" si="64"/>
        <v>0</v>
      </c>
      <c r="U71" s="38">
        <v>0</v>
      </c>
      <c r="V71" s="69">
        <f t="shared" si="65"/>
        <v>0</v>
      </c>
      <c r="W71" s="38">
        <v>0</v>
      </c>
      <c r="X71" s="69">
        <f t="shared" si="66"/>
        <v>0</v>
      </c>
      <c r="Y71" s="38">
        <v>2</v>
      </c>
      <c r="Z71" s="69">
        <f t="shared" si="67"/>
        <v>4909.090909090909</v>
      </c>
      <c r="AA71" s="38">
        <v>3</v>
      </c>
      <c r="AB71" s="68">
        <f t="shared" si="68"/>
        <v>7363.636363636364</v>
      </c>
      <c r="AC71" s="67">
        <f t="shared" si="69"/>
        <v>5</v>
      </c>
      <c r="AD71" s="66">
        <f t="shared" si="70"/>
        <v>12272.727272727272</v>
      </c>
      <c r="AE71" s="36">
        <v>0</v>
      </c>
      <c r="AF71" s="57">
        <f t="shared" si="71"/>
        <v>4522.7272727272721</v>
      </c>
      <c r="AG71" s="52">
        <v>0</v>
      </c>
      <c r="AH71" s="63">
        <f t="shared" si="72"/>
        <v>0</v>
      </c>
      <c r="AI71" s="65">
        <f t="shared" si="73"/>
        <v>5</v>
      </c>
      <c r="AJ71" s="64">
        <f t="shared" si="74"/>
        <v>7750</v>
      </c>
      <c r="AK71" s="65">
        <v>10</v>
      </c>
      <c r="AL71" s="63">
        <f t="shared" si="75"/>
        <v>15500</v>
      </c>
      <c r="AM71" s="99"/>
    </row>
    <row r="72" spans="1:39" s="2" customFormat="1" x14ac:dyDescent="0.3">
      <c r="A72" s="79" t="s">
        <v>42</v>
      </c>
      <c r="B72" s="47">
        <f>15500/10</f>
        <v>1550</v>
      </c>
      <c r="C72" s="77">
        <f>2700/1.1</f>
        <v>2454.5454545454545</v>
      </c>
      <c r="D72" s="54">
        <v>10</v>
      </c>
      <c r="E72" s="44">
        <v>0</v>
      </c>
      <c r="F72" s="76">
        <f t="shared" si="56"/>
        <v>0</v>
      </c>
      <c r="G72" s="72">
        <v>0</v>
      </c>
      <c r="H72" s="69">
        <f t="shared" si="57"/>
        <v>0</v>
      </c>
      <c r="I72" s="38">
        <v>0</v>
      </c>
      <c r="J72" s="37">
        <f t="shared" si="58"/>
        <v>0</v>
      </c>
      <c r="K72" s="38">
        <v>0</v>
      </c>
      <c r="L72" s="37">
        <f t="shared" si="59"/>
        <v>0</v>
      </c>
      <c r="M72" s="38">
        <v>0</v>
      </c>
      <c r="N72" s="37">
        <f t="shared" si="60"/>
        <v>0</v>
      </c>
      <c r="O72" s="38">
        <v>0</v>
      </c>
      <c r="P72" s="71">
        <f t="shared" si="61"/>
        <v>0</v>
      </c>
      <c r="Q72" s="57">
        <f t="shared" si="62"/>
        <v>0</v>
      </c>
      <c r="R72" s="70">
        <f t="shared" si="63"/>
        <v>0</v>
      </c>
      <c r="S72" s="38">
        <v>0</v>
      </c>
      <c r="T72" s="69">
        <f t="shared" si="64"/>
        <v>0</v>
      </c>
      <c r="U72" s="38">
        <v>0</v>
      </c>
      <c r="V72" s="69">
        <f t="shared" si="65"/>
        <v>0</v>
      </c>
      <c r="W72" s="38">
        <v>0</v>
      </c>
      <c r="X72" s="69">
        <f t="shared" si="66"/>
        <v>0</v>
      </c>
      <c r="Y72" s="38">
        <v>0</v>
      </c>
      <c r="Z72" s="69">
        <f t="shared" si="67"/>
        <v>0</v>
      </c>
      <c r="AA72" s="38">
        <v>0</v>
      </c>
      <c r="AB72" s="68">
        <f t="shared" si="68"/>
        <v>0</v>
      </c>
      <c r="AC72" s="67">
        <f t="shared" si="69"/>
        <v>0</v>
      </c>
      <c r="AD72" s="66">
        <f t="shared" si="70"/>
        <v>0</v>
      </c>
      <c r="AE72" s="36">
        <v>0</v>
      </c>
      <c r="AF72" s="57">
        <f t="shared" si="71"/>
        <v>0</v>
      </c>
      <c r="AG72" s="52">
        <v>0</v>
      </c>
      <c r="AH72" s="63">
        <f t="shared" si="72"/>
        <v>0</v>
      </c>
      <c r="AI72" s="65">
        <f t="shared" si="73"/>
        <v>0</v>
      </c>
      <c r="AJ72" s="64">
        <f t="shared" si="74"/>
        <v>0</v>
      </c>
      <c r="AK72" s="65">
        <v>10</v>
      </c>
      <c r="AL72" s="63">
        <f t="shared" si="75"/>
        <v>15500</v>
      </c>
      <c r="AM72" s="75"/>
    </row>
    <row r="73" spans="1:39" s="2" customFormat="1" x14ac:dyDescent="0.3">
      <c r="A73" s="78" t="s">
        <v>302</v>
      </c>
      <c r="B73" s="47">
        <f>15500/10</f>
        <v>1550</v>
      </c>
      <c r="C73" s="77">
        <f>2700/1.1</f>
        <v>2454.5454545454545</v>
      </c>
      <c r="D73" s="54">
        <v>10</v>
      </c>
      <c r="E73" s="44">
        <v>0</v>
      </c>
      <c r="F73" s="76">
        <f t="shared" si="56"/>
        <v>0</v>
      </c>
      <c r="G73" s="72">
        <v>0</v>
      </c>
      <c r="H73" s="69">
        <f t="shared" si="57"/>
        <v>0</v>
      </c>
      <c r="I73" s="38">
        <v>0</v>
      </c>
      <c r="J73" s="37">
        <f t="shared" si="58"/>
        <v>0</v>
      </c>
      <c r="K73" s="38">
        <v>0</v>
      </c>
      <c r="L73" s="37">
        <f t="shared" si="59"/>
        <v>0</v>
      </c>
      <c r="M73" s="38">
        <v>10</v>
      </c>
      <c r="N73" s="37">
        <f t="shared" si="60"/>
        <v>15500</v>
      </c>
      <c r="O73" s="38">
        <v>0</v>
      </c>
      <c r="P73" s="71">
        <f t="shared" si="61"/>
        <v>0</v>
      </c>
      <c r="Q73" s="57">
        <f t="shared" si="62"/>
        <v>10</v>
      </c>
      <c r="R73" s="70">
        <f t="shared" si="63"/>
        <v>15500</v>
      </c>
      <c r="S73" s="38">
        <v>0</v>
      </c>
      <c r="T73" s="69">
        <f t="shared" si="64"/>
        <v>0</v>
      </c>
      <c r="U73" s="38">
        <v>0</v>
      </c>
      <c r="V73" s="69">
        <f t="shared" si="65"/>
        <v>0</v>
      </c>
      <c r="W73" s="38">
        <v>0</v>
      </c>
      <c r="X73" s="69">
        <f t="shared" si="66"/>
        <v>0</v>
      </c>
      <c r="Y73" s="38">
        <v>0</v>
      </c>
      <c r="Z73" s="69">
        <f t="shared" si="67"/>
        <v>0</v>
      </c>
      <c r="AA73" s="38">
        <v>3</v>
      </c>
      <c r="AB73" s="68">
        <f t="shared" si="68"/>
        <v>7363.636363636364</v>
      </c>
      <c r="AC73" s="67">
        <f t="shared" si="69"/>
        <v>3</v>
      </c>
      <c r="AD73" s="66">
        <f t="shared" si="70"/>
        <v>7363.636363636364</v>
      </c>
      <c r="AE73" s="36">
        <v>0</v>
      </c>
      <c r="AF73" s="57">
        <f t="shared" si="71"/>
        <v>2713.6363636363635</v>
      </c>
      <c r="AG73" s="52">
        <v>0</v>
      </c>
      <c r="AH73" s="63">
        <f t="shared" si="72"/>
        <v>0</v>
      </c>
      <c r="AI73" s="65">
        <f t="shared" si="73"/>
        <v>7</v>
      </c>
      <c r="AJ73" s="64">
        <f t="shared" si="74"/>
        <v>10850</v>
      </c>
      <c r="AK73" s="65">
        <v>0</v>
      </c>
      <c r="AL73" s="63">
        <f t="shared" si="75"/>
        <v>0</v>
      </c>
      <c r="AM73" s="75"/>
    </row>
    <row r="74" spans="1:39" s="2" customFormat="1" x14ac:dyDescent="0.3">
      <c r="A74" s="79" t="s">
        <v>353</v>
      </c>
      <c r="B74" s="47">
        <f>18000/10</f>
        <v>1800</v>
      </c>
      <c r="C74" s="77">
        <f>2800/1.1</f>
        <v>2545.454545454545</v>
      </c>
      <c r="D74" s="54">
        <v>10</v>
      </c>
      <c r="E74" s="44">
        <v>0</v>
      </c>
      <c r="F74" s="76">
        <f t="shared" si="56"/>
        <v>0</v>
      </c>
      <c r="G74" s="72">
        <v>0</v>
      </c>
      <c r="H74" s="69">
        <f t="shared" si="57"/>
        <v>0</v>
      </c>
      <c r="I74" s="38">
        <v>0</v>
      </c>
      <c r="J74" s="37">
        <f t="shared" si="58"/>
        <v>0</v>
      </c>
      <c r="K74" s="38">
        <v>10</v>
      </c>
      <c r="L74" s="37">
        <f t="shared" si="59"/>
        <v>18000</v>
      </c>
      <c r="M74" s="38">
        <v>0</v>
      </c>
      <c r="N74" s="37">
        <f t="shared" si="60"/>
        <v>0</v>
      </c>
      <c r="O74" s="38">
        <v>0</v>
      </c>
      <c r="P74" s="71">
        <f t="shared" si="61"/>
        <v>0</v>
      </c>
      <c r="Q74" s="57">
        <f t="shared" si="62"/>
        <v>10</v>
      </c>
      <c r="R74" s="70">
        <f t="shared" si="63"/>
        <v>18000</v>
      </c>
      <c r="S74" s="38">
        <v>0</v>
      </c>
      <c r="T74" s="69">
        <f t="shared" si="64"/>
        <v>0</v>
      </c>
      <c r="U74" s="38">
        <v>0</v>
      </c>
      <c r="V74" s="69">
        <f t="shared" si="65"/>
        <v>0</v>
      </c>
      <c r="W74" s="38">
        <v>0</v>
      </c>
      <c r="X74" s="69">
        <f t="shared" si="66"/>
        <v>0</v>
      </c>
      <c r="Y74" s="38">
        <v>2</v>
      </c>
      <c r="Z74" s="69">
        <f t="shared" si="67"/>
        <v>5090.9090909090901</v>
      </c>
      <c r="AA74" s="38">
        <v>2</v>
      </c>
      <c r="AB74" s="68">
        <f t="shared" si="68"/>
        <v>5090.9090909090901</v>
      </c>
      <c r="AC74" s="67">
        <f t="shared" si="69"/>
        <v>4</v>
      </c>
      <c r="AD74" s="66">
        <f t="shared" si="70"/>
        <v>10181.81818181818</v>
      </c>
      <c r="AE74" s="36">
        <v>0</v>
      </c>
      <c r="AF74" s="57">
        <f t="shared" si="71"/>
        <v>2981.8181818181802</v>
      </c>
      <c r="AG74" s="52">
        <v>0</v>
      </c>
      <c r="AH74" s="63">
        <f t="shared" si="72"/>
        <v>0</v>
      </c>
      <c r="AI74" s="65">
        <f t="shared" si="73"/>
        <v>6</v>
      </c>
      <c r="AJ74" s="64">
        <f t="shared" si="74"/>
        <v>10800</v>
      </c>
      <c r="AK74" s="65">
        <v>10</v>
      </c>
      <c r="AL74" s="63">
        <f t="shared" si="75"/>
        <v>18000</v>
      </c>
      <c r="AM74" s="75"/>
    </row>
    <row r="75" spans="1:39" s="2" customFormat="1" x14ac:dyDescent="0.3">
      <c r="A75" s="78" t="s">
        <v>363</v>
      </c>
      <c r="B75" s="47">
        <f>17000/10</f>
        <v>1700</v>
      </c>
      <c r="C75" s="77">
        <f>2700/1.1</f>
        <v>2454.5454545454545</v>
      </c>
      <c r="D75" s="54">
        <v>10</v>
      </c>
      <c r="E75" s="44">
        <v>0</v>
      </c>
      <c r="F75" s="76">
        <f t="shared" si="56"/>
        <v>0</v>
      </c>
      <c r="G75" s="72">
        <v>0</v>
      </c>
      <c r="H75" s="69">
        <f t="shared" si="57"/>
        <v>0</v>
      </c>
      <c r="I75" s="38">
        <v>0</v>
      </c>
      <c r="J75" s="37">
        <f t="shared" si="58"/>
        <v>0</v>
      </c>
      <c r="K75" s="38">
        <v>0</v>
      </c>
      <c r="L75" s="37">
        <f t="shared" si="59"/>
        <v>0</v>
      </c>
      <c r="M75" s="38">
        <v>10</v>
      </c>
      <c r="N75" s="37">
        <f t="shared" si="60"/>
        <v>17000</v>
      </c>
      <c r="O75" s="38">
        <v>0</v>
      </c>
      <c r="P75" s="71">
        <f t="shared" si="61"/>
        <v>0</v>
      </c>
      <c r="Q75" s="57">
        <f t="shared" si="62"/>
        <v>10</v>
      </c>
      <c r="R75" s="70">
        <f t="shared" si="63"/>
        <v>17000</v>
      </c>
      <c r="S75" s="38">
        <v>0</v>
      </c>
      <c r="T75" s="69">
        <f t="shared" si="64"/>
        <v>0</v>
      </c>
      <c r="U75" s="38">
        <v>0</v>
      </c>
      <c r="V75" s="69">
        <f t="shared" si="65"/>
        <v>0</v>
      </c>
      <c r="W75" s="38">
        <v>0</v>
      </c>
      <c r="X75" s="69">
        <f t="shared" si="66"/>
        <v>0</v>
      </c>
      <c r="Y75" s="38">
        <v>0</v>
      </c>
      <c r="Z75" s="69">
        <f t="shared" si="67"/>
        <v>0</v>
      </c>
      <c r="AA75" s="38">
        <v>3</v>
      </c>
      <c r="AB75" s="68">
        <f t="shared" si="68"/>
        <v>7363.636363636364</v>
      </c>
      <c r="AC75" s="67">
        <f t="shared" si="69"/>
        <v>3</v>
      </c>
      <c r="AD75" s="66">
        <f t="shared" si="70"/>
        <v>7363.636363636364</v>
      </c>
      <c r="AE75" s="36">
        <v>0</v>
      </c>
      <c r="AF75" s="57">
        <f t="shared" si="71"/>
        <v>2263.6363636363635</v>
      </c>
      <c r="AG75" s="52">
        <v>0</v>
      </c>
      <c r="AH75" s="63">
        <f t="shared" si="72"/>
        <v>0</v>
      </c>
      <c r="AI75" s="65">
        <f t="shared" si="73"/>
        <v>7</v>
      </c>
      <c r="AJ75" s="64">
        <f t="shared" si="74"/>
        <v>11900</v>
      </c>
      <c r="AK75" s="65">
        <v>10</v>
      </c>
      <c r="AL75" s="63">
        <f t="shared" si="75"/>
        <v>17000</v>
      </c>
      <c r="AM75" s="75"/>
    </row>
    <row r="76" spans="1:39" s="2" customFormat="1" x14ac:dyDescent="0.3">
      <c r="A76" s="56" t="s">
        <v>45</v>
      </c>
      <c r="B76" s="74">
        <f>13800/12</f>
        <v>1150</v>
      </c>
      <c r="C76" s="38">
        <f>1800/1.1</f>
        <v>1636.3636363636363</v>
      </c>
      <c r="D76" s="73">
        <v>12</v>
      </c>
      <c r="E76" s="44">
        <v>0</v>
      </c>
      <c r="F76" s="76">
        <f t="shared" si="56"/>
        <v>0</v>
      </c>
      <c r="G76" s="72">
        <v>0</v>
      </c>
      <c r="H76" s="69">
        <f t="shared" si="57"/>
        <v>0</v>
      </c>
      <c r="I76" s="38">
        <v>0</v>
      </c>
      <c r="J76" s="37">
        <f t="shared" si="58"/>
        <v>0</v>
      </c>
      <c r="K76" s="38">
        <v>0</v>
      </c>
      <c r="L76" s="37">
        <f t="shared" si="59"/>
        <v>0</v>
      </c>
      <c r="M76" s="38">
        <v>0</v>
      </c>
      <c r="N76" s="37">
        <f t="shared" si="60"/>
        <v>0</v>
      </c>
      <c r="O76" s="38">
        <v>0</v>
      </c>
      <c r="P76" s="71">
        <f t="shared" si="61"/>
        <v>0</v>
      </c>
      <c r="Q76" s="57">
        <f t="shared" si="62"/>
        <v>0</v>
      </c>
      <c r="R76" s="70">
        <f t="shared" si="63"/>
        <v>0</v>
      </c>
      <c r="S76" s="38">
        <v>0</v>
      </c>
      <c r="T76" s="69">
        <f t="shared" si="64"/>
        <v>0</v>
      </c>
      <c r="U76" s="38">
        <v>0</v>
      </c>
      <c r="V76" s="69">
        <f t="shared" si="65"/>
        <v>0</v>
      </c>
      <c r="W76" s="38">
        <v>0</v>
      </c>
      <c r="X76" s="69">
        <f t="shared" si="66"/>
        <v>0</v>
      </c>
      <c r="Y76" s="38">
        <v>0</v>
      </c>
      <c r="Z76" s="69">
        <f t="shared" si="67"/>
        <v>0</v>
      </c>
      <c r="AA76" s="38">
        <v>0</v>
      </c>
      <c r="AB76" s="68">
        <f t="shared" si="68"/>
        <v>0</v>
      </c>
      <c r="AC76" s="67">
        <f t="shared" si="69"/>
        <v>0</v>
      </c>
      <c r="AD76" s="66">
        <f t="shared" si="70"/>
        <v>0</v>
      </c>
      <c r="AE76" s="36">
        <v>0</v>
      </c>
      <c r="AF76" s="57">
        <f t="shared" si="71"/>
        <v>0</v>
      </c>
      <c r="AG76" s="52">
        <v>0</v>
      </c>
      <c r="AH76" s="63">
        <f t="shared" si="72"/>
        <v>0</v>
      </c>
      <c r="AI76" s="65">
        <f t="shared" si="73"/>
        <v>0</v>
      </c>
      <c r="AJ76" s="64">
        <f t="shared" si="74"/>
        <v>0</v>
      </c>
      <c r="AK76" s="65">
        <v>0</v>
      </c>
      <c r="AL76" s="63">
        <f t="shared" si="75"/>
        <v>0</v>
      </c>
      <c r="AM76" s="75"/>
    </row>
    <row r="77" spans="1:39" s="2" customFormat="1" ht="18.75" customHeight="1" x14ac:dyDescent="0.3">
      <c r="A77" s="56" t="s">
        <v>319</v>
      </c>
      <c r="B77" s="74">
        <f>13800/12</f>
        <v>1150</v>
      </c>
      <c r="C77" s="38">
        <v>1636</v>
      </c>
      <c r="D77" s="73">
        <v>12</v>
      </c>
      <c r="E77" s="44">
        <v>0</v>
      </c>
      <c r="F77" s="76">
        <f t="shared" si="56"/>
        <v>0</v>
      </c>
      <c r="G77" s="72">
        <v>0</v>
      </c>
      <c r="H77" s="69">
        <f t="shared" si="57"/>
        <v>0</v>
      </c>
      <c r="I77" s="38">
        <v>0</v>
      </c>
      <c r="J77" s="37">
        <f t="shared" si="58"/>
        <v>0</v>
      </c>
      <c r="K77" s="38">
        <v>0</v>
      </c>
      <c r="L77" s="37">
        <f t="shared" si="59"/>
        <v>0</v>
      </c>
      <c r="M77" s="38">
        <v>0</v>
      </c>
      <c r="N77" s="37">
        <f t="shared" si="60"/>
        <v>0</v>
      </c>
      <c r="O77" s="38">
        <v>0</v>
      </c>
      <c r="P77" s="71">
        <f t="shared" si="61"/>
        <v>0</v>
      </c>
      <c r="Q77" s="57">
        <f t="shared" si="62"/>
        <v>0</v>
      </c>
      <c r="R77" s="70">
        <f t="shared" si="63"/>
        <v>0</v>
      </c>
      <c r="S77" s="38">
        <v>0</v>
      </c>
      <c r="T77" s="69">
        <f t="shared" si="64"/>
        <v>0</v>
      </c>
      <c r="U77" s="38">
        <v>0</v>
      </c>
      <c r="V77" s="69">
        <f t="shared" si="65"/>
        <v>0</v>
      </c>
      <c r="W77" s="38">
        <v>0</v>
      </c>
      <c r="X77" s="69">
        <f t="shared" si="66"/>
        <v>0</v>
      </c>
      <c r="Y77" s="38">
        <v>0</v>
      </c>
      <c r="Z77" s="69">
        <f t="shared" si="67"/>
        <v>0</v>
      </c>
      <c r="AA77" s="38">
        <v>0</v>
      </c>
      <c r="AB77" s="68">
        <f t="shared" si="68"/>
        <v>0</v>
      </c>
      <c r="AC77" s="67">
        <f t="shared" si="69"/>
        <v>0</v>
      </c>
      <c r="AD77" s="66">
        <f t="shared" si="70"/>
        <v>0</v>
      </c>
      <c r="AE77" s="36">
        <v>0</v>
      </c>
      <c r="AF77" s="57">
        <f t="shared" si="71"/>
        <v>0</v>
      </c>
      <c r="AG77" s="52">
        <v>0</v>
      </c>
      <c r="AH77" s="63">
        <f t="shared" si="72"/>
        <v>0</v>
      </c>
      <c r="AI77" s="65">
        <f t="shared" si="73"/>
        <v>0</v>
      </c>
      <c r="AJ77" s="64">
        <f t="shared" si="74"/>
        <v>0</v>
      </c>
      <c r="AK77" s="65">
        <v>0</v>
      </c>
      <c r="AL77" s="63">
        <f t="shared" si="75"/>
        <v>0</v>
      </c>
      <c r="AM77" s="62"/>
    </row>
    <row r="78" spans="1:39" s="2" customFormat="1" x14ac:dyDescent="0.3">
      <c r="A78" s="56" t="s">
        <v>8</v>
      </c>
      <c r="B78" s="47">
        <f>24800/16</f>
        <v>1550</v>
      </c>
      <c r="C78" s="46">
        <f>2800/1.1</f>
        <v>2545.454545454545</v>
      </c>
      <c r="D78" s="54">
        <v>16</v>
      </c>
      <c r="E78" s="44">
        <v>0</v>
      </c>
      <c r="F78" s="43">
        <f t="shared" si="56"/>
        <v>0</v>
      </c>
      <c r="G78" s="42">
        <v>0</v>
      </c>
      <c r="H78" s="37">
        <f t="shared" si="57"/>
        <v>0</v>
      </c>
      <c r="I78" s="38">
        <v>0</v>
      </c>
      <c r="J78" s="37">
        <f t="shared" si="58"/>
        <v>0</v>
      </c>
      <c r="K78" s="38">
        <v>0</v>
      </c>
      <c r="L78" s="37">
        <f t="shared" si="59"/>
        <v>0</v>
      </c>
      <c r="M78" s="38">
        <v>0</v>
      </c>
      <c r="N78" s="37">
        <f t="shared" si="60"/>
        <v>0</v>
      </c>
      <c r="O78" s="38">
        <v>0</v>
      </c>
      <c r="P78" s="37">
        <f t="shared" si="61"/>
        <v>0</v>
      </c>
      <c r="Q78" s="36">
        <f t="shared" si="62"/>
        <v>0</v>
      </c>
      <c r="R78" s="39">
        <f t="shared" si="63"/>
        <v>0</v>
      </c>
      <c r="S78" s="38">
        <v>0</v>
      </c>
      <c r="T78" s="37">
        <f t="shared" si="64"/>
        <v>0</v>
      </c>
      <c r="U78" s="38">
        <v>0</v>
      </c>
      <c r="V78" s="37">
        <f t="shared" si="65"/>
        <v>0</v>
      </c>
      <c r="W78" s="38">
        <v>0</v>
      </c>
      <c r="X78" s="37">
        <f t="shared" si="66"/>
        <v>0</v>
      </c>
      <c r="Y78" s="38">
        <v>0</v>
      </c>
      <c r="Z78" s="37">
        <f t="shared" si="67"/>
        <v>0</v>
      </c>
      <c r="AA78" s="38">
        <v>0</v>
      </c>
      <c r="AB78" s="37">
        <f t="shared" si="68"/>
        <v>0</v>
      </c>
      <c r="AC78" s="36">
        <f t="shared" si="69"/>
        <v>0</v>
      </c>
      <c r="AD78" s="36">
        <f t="shared" si="70"/>
        <v>0</v>
      </c>
      <c r="AE78" s="36">
        <v>0</v>
      </c>
      <c r="AF78" s="131">
        <f t="shared" si="71"/>
        <v>0</v>
      </c>
      <c r="AG78" s="34">
        <v>0</v>
      </c>
      <c r="AH78" s="31">
        <f t="shared" si="72"/>
        <v>0</v>
      </c>
      <c r="AI78" s="32">
        <f t="shared" si="73"/>
        <v>0</v>
      </c>
      <c r="AJ78" s="33">
        <f t="shared" si="74"/>
        <v>0</v>
      </c>
      <c r="AK78" s="65">
        <v>0</v>
      </c>
      <c r="AL78" s="31">
        <f t="shared" si="75"/>
        <v>0</v>
      </c>
      <c r="AM78" s="49"/>
    </row>
    <row r="79" spans="1:39" s="2" customFormat="1" x14ac:dyDescent="0.3">
      <c r="A79" s="58" t="s">
        <v>219</v>
      </c>
      <c r="B79" s="47">
        <f>30400/16</f>
        <v>1900</v>
      </c>
      <c r="C79" s="46">
        <f>2800/1.1</f>
        <v>2545.454545454545</v>
      </c>
      <c r="D79" s="54">
        <v>16</v>
      </c>
      <c r="E79" s="44">
        <v>0</v>
      </c>
      <c r="F79" s="43">
        <f t="shared" si="56"/>
        <v>0</v>
      </c>
      <c r="G79" s="42">
        <v>0</v>
      </c>
      <c r="H79" s="37">
        <f t="shared" si="57"/>
        <v>0</v>
      </c>
      <c r="I79" s="38">
        <v>0</v>
      </c>
      <c r="J79" s="37">
        <f t="shared" si="58"/>
        <v>0</v>
      </c>
      <c r="K79" s="38">
        <v>0</v>
      </c>
      <c r="L79" s="37">
        <f t="shared" si="59"/>
        <v>0</v>
      </c>
      <c r="M79" s="38">
        <v>0</v>
      </c>
      <c r="N79" s="37">
        <f t="shared" si="60"/>
        <v>0</v>
      </c>
      <c r="O79" s="38">
        <v>0</v>
      </c>
      <c r="P79" s="37">
        <f t="shared" si="61"/>
        <v>0</v>
      </c>
      <c r="Q79" s="36">
        <f t="shared" si="62"/>
        <v>0</v>
      </c>
      <c r="R79" s="39">
        <f t="shared" si="63"/>
        <v>0</v>
      </c>
      <c r="S79" s="38">
        <v>0</v>
      </c>
      <c r="T79" s="37">
        <f t="shared" si="64"/>
        <v>0</v>
      </c>
      <c r="U79" s="38">
        <v>0</v>
      </c>
      <c r="V79" s="37">
        <f t="shared" si="65"/>
        <v>0</v>
      </c>
      <c r="W79" s="38">
        <v>0</v>
      </c>
      <c r="X79" s="37">
        <f t="shared" si="66"/>
        <v>0</v>
      </c>
      <c r="Y79" s="38">
        <v>0</v>
      </c>
      <c r="Z79" s="37">
        <f t="shared" si="67"/>
        <v>0</v>
      </c>
      <c r="AA79" s="38">
        <v>0</v>
      </c>
      <c r="AB79" s="37">
        <f t="shared" si="68"/>
        <v>0</v>
      </c>
      <c r="AC79" s="36">
        <f t="shared" si="69"/>
        <v>0</v>
      </c>
      <c r="AD79" s="36">
        <f t="shared" si="70"/>
        <v>0</v>
      </c>
      <c r="AE79" s="36">
        <v>0</v>
      </c>
      <c r="AF79" s="131">
        <f t="shared" si="71"/>
        <v>0</v>
      </c>
      <c r="AG79" s="34">
        <v>0</v>
      </c>
      <c r="AH79" s="31">
        <f t="shared" si="72"/>
        <v>0</v>
      </c>
      <c r="AI79" s="32">
        <f t="shared" si="73"/>
        <v>0</v>
      </c>
      <c r="AJ79" s="33">
        <f t="shared" si="74"/>
        <v>0</v>
      </c>
      <c r="AK79" s="65">
        <v>0</v>
      </c>
      <c r="AL79" s="31">
        <f t="shared" si="75"/>
        <v>0</v>
      </c>
      <c r="AM79" s="49"/>
    </row>
    <row r="80" spans="1:39" s="2" customFormat="1" x14ac:dyDescent="0.3">
      <c r="A80" s="56" t="s">
        <v>9</v>
      </c>
      <c r="B80" s="47">
        <f>3600/6</f>
        <v>600</v>
      </c>
      <c r="C80" s="46">
        <f>2000/1.1</f>
        <v>1818.181818181818</v>
      </c>
      <c r="D80" s="54">
        <v>6</v>
      </c>
      <c r="E80" s="44">
        <v>0</v>
      </c>
      <c r="F80" s="43">
        <f t="shared" si="56"/>
        <v>0</v>
      </c>
      <c r="G80" s="42">
        <v>0</v>
      </c>
      <c r="H80" s="37">
        <f t="shared" si="57"/>
        <v>0</v>
      </c>
      <c r="I80" s="38">
        <v>0</v>
      </c>
      <c r="J80" s="37">
        <f t="shared" si="58"/>
        <v>0</v>
      </c>
      <c r="K80" s="38">
        <v>0</v>
      </c>
      <c r="L80" s="37">
        <f t="shared" si="59"/>
        <v>0</v>
      </c>
      <c r="M80" s="38">
        <v>0</v>
      </c>
      <c r="N80" s="37">
        <f t="shared" si="60"/>
        <v>0</v>
      </c>
      <c r="O80" s="38">
        <v>0</v>
      </c>
      <c r="P80" s="37">
        <f t="shared" si="61"/>
        <v>0</v>
      </c>
      <c r="Q80" s="36">
        <f t="shared" si="62"/>
        <v>0</v>
      </c>
      <c r="R80" s="39">
        <f t="shared" si="63"/>
        <v>0</v>
      </c>
      <c r="S80" s="38">
        <v>0</v>
      </c>
      <c r="T80" s="37">
        <f t="shared" si="64"/>
        <v>0</v>
      </c>
      <c r="U80" s="38">
        <v>0</v>
      </c>
      <c r="V80" s="37">
        <f t="shared" si="65"/>
        <v>0</v>
      </c>
      <c r="W80" s="38">
        <v>0</v>
      </c>
      <c r="X80" s="37">
        <f t="shared" si="66"/>
        <v>0</v>
      </c>
      <c r="Y80" s="38">
        <v>0</v>
      </c>
      <c r="Z80" s="37">
        <f t="shared" si="67"/>
        <v>0</v>
      </c>
      <c r="AA80" s="38">
        <v>0</v>
      </c>
      <c r="AB80" s="37">
        <f t="shared" si="68"/>
        <v>0</v>
      </c>
      <c r="AC80" s="36">
        <f t="shared" si="69"/>
        <v>0</v>
      </c>
      <c r="AD80" s="36">
        <f t="shared" si="70"/>
        <v>0</v>
      </c>
      <c r="AE80" s="36">
        <v>0</v>
      </c>
      <c r="AF80" s="131">
        <f t="shared" si="71"/>
        <v>0</v>
      </c>
      <c r="AG80" s="34">
        <v>0</v>
      </c>
      <c r="AH80" s="31">
        <f t="shared" si="72"/>
        <v>0</v>
      </c>
      <c r="AI80" s="32">
        <f t="shared" si="73"/>
        <v>0</v>
      </c>
      <c r="AJ80" s="33">
        <f t="shared" si="74"/>
        <v>0</v>
      </c>
      <c r="AK80" s="65">
        <v>0</v>
      </c>
      <c r="AL80" s="31">
        <f t="shared" si="75"/>
        <v>0</v>
      </c>
      <c r="AM80" s="49"/>
    </row>
    <row r="81" spans="1:39" s="2" customFormat="1" x14ac:dyDescent="0.3">
      <c r="A81" s="55" t="s">
        <v>160</v>
      </c>
      <c r="B81" s="47">
        <f>3600/6</f>
        <v>600</v>
      </c>
      <c r="C81" s="46">
        <f>2000/1.1</f>
        <v>1818.181818181818</v>
      </c>
      <c r="D81" s="54">
        <v>6</v>
      </c>
      <c r="E81" s="44">
        <v>0</v>
      </c>
      <c r="F81" s="43">
        <f t="shared" si="56"/>
        <v>0</v>
      </c>
      <c r="G81" s="42">
        <v>0</v>
      </c>
      <c r="H81" s="37">
        <f t="shared" si="57"/>
        <v>0</v>
      </c>
      <c r="I81" s="38">
        <v>0</v>
      </c>
      <c r="J81" s="37">
        <f t="shared" si="58"/>
        <v>0</v>
      </c>
      <c r="K81" s="38">
        <v>0</v>
      </c>
      <c r="L81" s="37">
        <f t="shared" si="59"/>
        <v>0</v>
      </c>
      <c r="M81" s="38">
        <v>0</v>
      </c>
      <c r="N81" s="37">
        <f t="shared" si="60"/>
        <v>0</v>
      </c>
      <c r="O81" s="38">
        <v>0</v>
      </c>
      <c r="P81" s="37">
        <f t="shared" si="61"/>
        <v>0</v>
      </c>
      <c r="Q81" s="36">
        <f t="shared" si="62"/>
        <v>0</v>
      </c>
      <c r="R81" s="39">
        <f t="shared" si="63"/>
        <v>0</v>
      </c>
      <c r="S81" s="38">
        <v>0</v>
      </c>
      <c r="T81" s="37">
        <f t="shared" si="64"/>
        <v>0</v>
      </c>
      <c r="U81" s="38">
        <v>0</v>
      </c>
      <c r="V81" s="37">
        <f t="shared" si="65"/>
        <v>0</v>
      </c>
      <c r="W81" s="38">
        <v>0</v>
      </c>
      <c r="X81" s="37">
        <f t="shared" si="66"/>
        <v>0</v>
      </c>
      <c r="Y81" s="38">
        <v>0</v>
      </c>
      <c r="Z81" s="37">
        <f t="shared" si="67"/>
        <v>0</v>
      </c>
      <c r="AA81" s="38">
        <v>0</v>
      </c>
      <c r="AB81" s="37">
        <f t="shared" si="68"/>
        <v>0</v>
      </c>
      <c r="AC81" s="36">
        <f t="shared" si="69"/>
        <v>0</v>
      </c>
      <c r="AD81" s="36">
        <f t="shared" si="70"/>
        <v>0</v>
      </c>
      <c r="AE81" s="36">
        <v>0</v>
      </c>
      <c r="AF81" s="131">
        <f t="shared" si="71"/>
        <v>0</v>
      </c>
      <c r="AG81" s="34">
        <v>0</v>
      </c>
      <c r="AH81" s="31">
        <f t="shared" si="72"/>
        <v>0</v>
      </c>
      <c r="AI81" s="32">
        <f t="shared" si="73"/>
        <v>0</v>
      </c>
      <c r="AJ81" s="33">
        <f t="shared" si="74"/>
        <v>0</v>
      </c>
      <c r="AK81" s="65">
        <v>0</v>
      </c>
      <c r="AL81" s="31">
        <f t="shared" si="75"/>
        <v>0</v>
      </c>
      <c r="AM81" s="49"/>
    </row>
    <row r="82" spans="1:39" s="2" customFormat="1" x14ac:dyDescent="0.3">
      <c r="A82" s="55" t="s">
        <v>188</v>
      </c>
      <c r="B82" s="47">
        <f>3600/6</f>
        <v>600</v>
      </c>
      <c r="C82" s="46">
        <f>2000/1.1</f>
        <v>1818.181818181818</v>
      </c>
      <c r="D82" s="54">
        <v>6</v>
      </c>
      <c r="E82" s="44">
        <v>0</v>
      </c>
      <c r="F82" s="43">
        <f t="shared" si="56"/>
        <v>0</v>
      </c>
      <c r="G82" s="42">
        <v>0</v>
      </c>
      <c r="H82" s="37">
        <f t="shared" si="57"/>
        <v>0</v>
      </c>
      <c r="I82" s="38">
        <v>0</v>
      </c>
      <c r="J82" s="37">
        <f t="shared" si="58"/>
        <v>0</v>
      </c>
      <c r="K82" s="38">
        <v>0</v>
      </c>
      <c r="L82" s="37">
        <f t="shared" si="59"/>
        <v>0</v>
      </c>
      <c r="M82" s="38">
        <v>0</v>
      </c>
      <c r="N82" s="37">
        <f t="shared" si="60"/>
        <v>0</v>
      </c>
      <c r="O82" s="38">
        <v>0</v>
      </c>
      <c r="P82" s="37">
        <f t="shared" si="61"/>
        <v>0</v>
      </c>
      <c r="Q82" s="36">
        <f t="shared" si="62"/>
        <v>0</v>
      </c>
      <c r="R82" s="39">
        <f t="shared" si="63"/>
        <v>0</v>
      </c>
      <c r="S82" s="38">
        <v>0</v>
      </c>
      <c r="T82" s="37">
        <f t="shared" si="64"/>
        <v>0</v>
      </c>
      <c r="U82" s="38">
        <v>0</v>
      </c>
      <c r="V82" s="37">
        <f t="shared" si="65"/>
        <v>0</v>
      </c>
      <c r="W82" s="38">
        <v>0</v>
      </c>
      <c r="X82" s="37">
        <f t="shared" si="66"/>
        <v>0</v>
      </c>
      <c r="Y82" s="38">
        <v>0</v>
      </c>
      <c r="Z82" s="37">
        <f t="shared" si="67"/>
        <v>0</v>
      </c>
      <c r="AA82" s="38">
        <v>0</v>
      </c>
      <c r="AB82" s="37">
        <f t="shared" si="68"/>
        <v>0</v>
      </c>
      <c r="AC82" s="36">
        <f t="shared" si="69"/>
        <v>0</v>
      </c>
      <c r="AD82" s="36">
        <f t="shared" si="70"/>
        <v>0</v>
      </c>
      <c r="AE82" s="36">
        <v>0</v>
      </c>
      <c r="AF82" s="131">
        <f t="shared" si="71"/>
        <v>0</v>
      </c>
      <c r="AG82" s="34">
        <v>0</v>
      </c>
      <c r="AH82" s="31">
        <f t="shared" si="72"/>
        <v>0</v>
      </c>
      <c r="AI82" s="32">
        <f t="shared" si="73"/>
        <v>0</v>
      </c>
      <c r="AJ82" s="33">
        <f t="shared" si="74"/>
        <v>0</v>
      </c>
      <c r="AK82" s="65">
        <v>0</v>
      </c>
      <c r="AL82" s="31">
        <f t="shared" si="75"/>
        <v>0</v>
      </c>
      <c r="AM82" s="49"/>
    </row>
    <row r="83" spans="1:39" s="2" customFormat="1" x14ac:dyDescent="0.3">
      <c r="A83" s="48" t="s">
        <v>362</v>
      </c>
      <c r="B83" s="47">
        <f>8100/6</f>
        <v>1350</v>
      </c>
      <c r="C83" s="46">
        <f>2800/1.1</f>
        <v>2545.454545454545</v>
      </c>
      <c r="D83" s="50">
        <v>6</v>
      </c>
      <c r="E83" s="44">
        <v>0</v>
      </c>
      <c r="F83" s="43">
        <f t="shared" si="56"/>
        <v>0</v>
      </c>
      <c r="G83" s="42">
        <v>0</v>
      </c>
      <c r="H83" s="37">
        <f t="shared" si="57"/>
        <v>0</v>
      </c>
      <c r="I83" s="38">
        <v>0</v>
      </c>
      <c r="J83" s="37">
        <f t="shared" si="58"/>
        <v>0</v>
      </c>
      <c r="K83" s="38">
        <v>0</v>
      </c>
      <c r="L83" s="37">
        <f t="shared" si="59"/>
        <v>0</v>
      </c>
      <c r="M83" s="38">
        <v>0</v>
      </c>
      <c r="N83" s="37">
        <f t="shared" si="60"/>
        <v>0</v>
      </c>
      <c r="O83" s="38">
        <v>0</v>
      </c>
      <c r="P83" s="37">
        <f t="shared" si="61"/>
        <v>0</v>
      </c>
      <c r="Q83" s="36">
        <f t="shared" si="62"/>
        <v>0</v>
      </c>
      <c r="R83" s="39">
        <f t="shared" si="63"/>
        <v>0</v>
      </c>
      <c r="S83" s="38">
        <v>0</v>
      </c>
      <c r="T83" s="37">
        <f t="shared" si="64"/>
        <v>0</v>
      </c>
      <c r="U83" s="38">
        <v>0</v>
      </c>
      <c r="V83" s="37">
        <f t="shared" si="65"/>
        <v>0</v>
      </c>
      <c r="W83" s="38">
        <v>0</v>
      </c>
      <c r="X83" s="37">
        <f t="shared" si="66"/>
        <v>0</v>
      </c>
      <c r="Y83" s="38">
        <v>0</v>
      </c>
      <c r="Z83" s="37">
        <f t="shared" si="67"/>
        <v>0</v>
      </c>
      <c r="AA83" s="38">
        <v>0</v>
      </c>
      <c r="AB83" s="37">
        <f t="shared" si="68"/>
        <v>0</v>
      </c>
      <c r="AC83" s="36">
        <f t="shared" si="69"/>
        <v>0</v>
      </c>
      <c r="AD83" s="36">
        <f t="shared" si="70"/>
        <v>0</v>
      </c>
      <c r="AE83" s="36">
        <v>0</v>
      </c>
      <c r="AF83" s="131">
        <f t="shared" si="71"/>
        <v>0</v>
      </c>
      <c r="AG83" s="34">
        <v>0</v>
      </c>
      <c r="AH83" s="31">
        <f t="shared" si="72"/>
        <v>0</v>
      </c>
      <c r="AI83" s="32">
        <f t="shared" si="73"/>
        <v>0</v>
      </c>
      <c r="AJ83" s="33">
        <f t="shared" si="74"/>
        <v>0</v>
      </c>
      <c r="AK83" s="65">
        <v>0</v>
      </c>
      <c r="AL83" s="31">
        <f t="shared" si="75"/>
        <v>0</v>
      </c>
      <c r="AM83" s="49"/>
    </row>
    <row r="84" spans="1:39" s="2" customFormat="1" x14ac:dyDescent="0.3">
      <c r="A84" s="48" t="s">
        <v>317</v>
      </c>
      <c r="B84" s="53">
        <f>6600/6</f>
        <v>1100</v>
      </c>
      <c r="C84" s="46">
        <f>2800/1.1</f>
        <v>2545.454545454545</v>
      </c>
      <c r="D84" s="50">
        <v>6</v>
      </c>
      <c r="E84" s="44">
        <v>0</v>
      </c>
      <c r="F84" s="43">
        <f t="shared" si="56"/>
        <v>0</v>
      </c>
      <c r="G84" s="42">
        <v>0</v>
      </c>
      <c r="H84" s="37">
        <f t="shared" si="57"/>
        <v>0</v>
      </c>
      <c r="I84" s="38">
        <v>0</v>
      </c>
      <c r="J84" s="37">
        <f t="shared" si="58"/>
        <v>0</v>
      </c>
      <c r="K84" s="38">
        <v>0</v>
      </c>
      <c r="L84" s="37">
        <f t="shared" si="59"/>
        <v>0</v>
      </c>
      <c r="M84" s="38">
        <v>0</v>
      </c>
      <c r="N84" s="37">
        <f t="shared" si="60"/>
        <v>0</v>
      </c>
      <c r="O84" s="38">
        <v>0</v>
      </c>
      <c r="P84" s="37">
        <f t="shared" si="61"/>
        <v>0</v>
      </c>
      <c r="Q84" s="36">
        <f t="shared" si="62"/>
        <v>0</v>
      </c>
      <c r="R84" s="39">
        <f t="shared" si="63"/>
        <v>0</v>
      </c>
      <c r="S84" s="38">
        <v>0</v>
      </c>
      <c r="T84" s="37">
        <f t="shared" si="64"/>
        <v>0</v>
      </c>
      <c r="U84" s="38">
        <v>0</v>
      </c>
      <c r="V84" s="37">
        <f t="shared" si="65"/>
        <v>0</v>
      </c>
      <c r="W84" s="38">
        <v>0</v>
      </c>
      <c r="X84" s="37">
        <f t="shared" si="66"/>
        <v>0</v>
      </c>
      <c r="Y84" s="38">
        <v>0</v>
      </c>
      <c r="Z84" s="37">
        <f t="shared" si="67"/>
        <v>0</v>
      </c>
      <c r="AA84" s="38">
        <v>0</v>
      </c>
      <c r="AB84" s="37">
        <f t="shared" si="68"/>
        <v>0</v>
      </c>
      <c r="AC84" s="36">
        <f t="shared" si="69"/>
        <v>0</v>
      </c>
      <c r="AD84" s="36">
        <f t="shared" si="70"/>
        <v>0</v>
      </c>
      <c r="AE84" s="36">
        <v>0</v>
      </c>
      <c r="AF84" s="131">
        <f t="shared" si="71"/>
        <v>0</v>
      </c>
      <c r="AG84" s="34">
        <v>0</v>
      </c>
      <c r="AH84" s="31">
        <f t="shared" si="72"/>
        <v>0</v>
      </c>
      <c r="AI84" s="32">
        <f t="shared" si="73"/>
        <v>0</v>
      </c>
      <c r="AJ84" s="33">
        <f t="shared" si="74"/>
        <v>0</v>
      </c>
      <c r="AK84" s="65">
        <v>0</v>
      </c>
      <c r="AL84" s="31">
        <f t="shared" si="75"/>
        <v>0</v>
      </c>
      <c r="AM84" s="49"/>
    </row>
    <row r="85" spans="1:39" s="2" customFormat="1" x14ac:dyDescent="0.3">
      <c r="A85" s="48" t="s">
        <v>158</v>
      </c>
      <c r="B85" s="47">
        <f>16200/12</f>
        <v>1350</v>
      </c>
      <c r="C85" s="46">
        <f>2800/1.1</f>
        <v>2545.454545454545</v>
      </c>
      <c r="D85" s="50">
        <v>12</v>
      </c>
      <c r="E85" s="44">
        <v>0</v>
      </c>
      <c r="F85" s="43">
        <f t="shared" si="56"/>
        <v>0</v>
      </c>
      <c r="G85" s="42">
        <v>0</v>
      </c>
      <c r="H85" s="37">
        <f t="shared" si="57"/>
        <v>0</v>
      </c>
      <c r="I85" s="38">
        <v>0</v>
      </c>
      <c r="J85" s="37">
        <f t="shared" si="58"/>
        <v>0</v>
      </c>
      <c r="K85" s="38">
        <v>0</v>
      </c>
      <c r="L85" s="37">
        <f t="shared" si="59"/>
        <v>0</v>
      </c>
      <c r="M85" s="38">
        <v>0</v>
      </c>
      <c r="N85" s="37">
        <f t="shared" si="60"/>
        <v>0</v>
      </c>
      <c r="O85" s="38">
        <v>0</v>
      </c>
      <c r="P85" s="37">
        <f t="shared" si="61"/>
        <v>0</v>
      </c>
      <c r="Q85" s="36">
        <f t="shared" si="62"/>
        <v>0</v>
      </c>
      <c r="R85" s="39">
        <f t="shared" si="63"/>
        <v>0</v>
      </c>
      <c r="S85" s="38">
        <v>0</v>
      </c>
      <c r="T85" s="37">
        <f t="shared" si="64"/>
        <v>0</v>
      </c>
      <c r="U85" s="38">
        <v>0</v>
      </c>
      <c r="V85" s="37">
        <f t="shared" si="65"/>
        <v>0</v>
      </c>
      <c r="W85" s="38">
        <v>0</v>
      </c>
      <c r="X85" s="37">
        <f t="shared" si="66"/>
        <v>0</v>
      </c>
      <c r="Y85" s="38">
        <v>0</v>
      </c>
      <c r="Z85" s="37">
        <f t="shared" si="67"/>
        <v>0</v>
      </c>
      <c r="AA85" s="38">
        <v>0</v>
      </c>
      <c r="AB85" s="37">
        <f t="shared" si="68"/>
        <v>0</v>
      </c>
      <c r="AC85" s="36">
        <f t="shared" si="69"/>
        <v>0</v>
      </c>
      <c r="AD85" s="36">
        <f t="shared" si="70"/>
        <v>0</v>
      </c>
      <c r="AE85" s="36">
        <v>0</v>
      </c>
      <c r="AF85" s="131">
        <f t="shared" si="71"/>
        <v>0</v>
      </c>
      <c r="AG85" s="34">
        <v>0</v>
      </c>
      <c r="AH85" s="31">
        <f t="shared" si="72"/>
        <v>0</v>
      </c>
      <c r="AI85" s="32">
        <f t="shared" si="73"/>
        <v>0</v>
      </c>
      <c r="AJ85" s="33">
        <f t="shared" si="74"/>
        <v>0</v>
      </c>
      <c r="AK85" s="65">
        <v>0</v>
      </c>
      <c r="AL85" s="31">
        <f t="shared" si="75"/>
        <v>0</v>
      </c>
      <c r="AM85" s="49"/>
    </row>
    <row r="86" spans="1:39" s="2" customFormat="1" x14ac:dyDescent="0.3">
      <c r="A86" s="48" t="s">
        <v>338</v>
      </c>
      <c r="B86" s="47">
        <f>16200/12</f>
        <v>1350</v>
      </c>
      <c r="C86" s="46">
        <f>2800/1.1</f>
        <v>2545.454545454545</v>
      </c>
      <c r="D86" s="50">
        <v>12</v>
      </c>
      <c r="E86" s="44">
        <v>0</v>
      </c>
      <c r="F86" s="43">
        <f t="shared" si="56"/>
        <v>0</v>
      </c>
      <c r="G86" s="42">
        <v>0</v>
      </c>
      <c r="H86" s="37">
        <f t="shared" si="57"/>
        <v>0</v>
      </c>
      <c r="I86" s="38">
        <v>0</v>
      </c>
      <c r="J86" s="37">
        <f t="shared" si="58"/>
        <v>0</v>
      </c>
      <c r="K86" s="38">
        <v>0</v>
      </c>
      <c r="L86" s="37">
        <f t="shared" si="59"/>
        <v>0</v>
      </c>
      <c r="M86" s="38">
        <v>0</v>
      </c>
      <c r="N86" s="37">
        <f t="shared" si="60"/>
        <v>0</v>
      </c>
      <c r="O86" s="38">
        <v>0</v>
      </c>
      <c r="P86" s="37">
        <f t="shared" si="61"/>
        <v>0</v>
      </c>
      <c r="Q86" s="36">
        <f t="shared" si="62"/>
        <v>0</v>
      </c>
      <c r="R86" s="39">
        <f t="shared" si="63"/>
        <v>0</v>
      </c>
      <c r="S86" s="38">
        <v>0</v>
      </c>
      <c r="T86" s="37">
        <f t="shared" si="64"/>
        <v>0</v>
      </c>
      <c r="U86" s="38">
        <v>0</v>
      </c>
      <c r="V86" s="37">
        <f t="shared" si="65"/>
        <v>0</v>
      </c>
      <c r="W86" s="38">
        <v>0</v>
      </c>
      <c r="X86" s="37">
        <f t="shared" si="66"/>
        <v>0</v>
      </c>
      <c r="Y86" s="38">
        <v>0</v>
      </c>
      <c r="Z86" s="37">
        <f t="shared" si="67"/>
        <v>0</v>
      </c>
      <c r="AA86" s="38">
        <v>0</v>
      </c>
      <c r="AB86" s="37">
        <f t="shared" si="68"/>
        <v>0</v>
      </c>
      <c r="AC86" s="36">
        <f t="shared" si="69"/>
        <v>0</v>
      </c>
      <c r="AD86" s="36">
        <f t="shared" si="70"/>
        <v>0</v>
      </c>
      <c r="AE86" s="36">
        <v>0</v>
      </c>
      <c r="AF86" s="131">
        <f t="shared" si="71"/>
        <v>0</v>
      </c>
      <c r="AG86" s="34">
        <v>0</v>
      </c>
      <c r="AH86" s="31">
        <f t="shared" si="72"/>
        <v>0</v>
      </c>
      <c r="AI86" s="32">
        <f t="shared" si="73"/>
        <v>0</v>
      </c>
      <c r="AJ86" s="33">
        <f t="shared" si="74"/>
        <v>0</v>
      </c>
      <c r="AK86" s="65">
        <v>0</v>
      </c>
      <c r="AL86" s="31">
        <f t="shared" si="75"/>
        <v>0</v>
      </c>
      <c r="AM86" s="49"/>
    </row>
    <row r="87" spans="1:39" s="2" customFormat="1" x14ac:dyDescent="0.3">
      <c r="A87" s="48" t="s">
        <v>187</v>
      </c>
      <c r="B87" s="47">
        <f>42000/20</f>
        <v>2100</v>
      </c>
      <c r="C87" s="46">
        <f>3200/1.1</f>
        <v>2909.090909090909</v>
      </c>
      <c r="D87" s="50">
        <v>20</v>
      </c>
      <c r="E87" s="44">
        <v>0</v>
      </c>
      <c r="F87" s="43">
        <f t="shared" si="56"/>
        <v>0</v>
      </c>
      <c r="G87" s="42">
        <v>0</v>
      </c>
      <c r="H87" s="37">
        <f t="shared" si="57"/>
        <v>0</v>
      </c>
      <c r="I87" s="38">
        <v>0</v>
      </c>
      <c r="J87" s="37">
        <f t="shared" si="58"/>
        <v>0</v>
      </c>
      <c r="K87" s="38">
        <v>0</v>
      </c>
      <c r="L87" s="37">
        <f t="shared" si="59"/>
        <v>0</v>
      </c>
      <c r="M87" s="38">
        <v>0</v>
      </c>
      <c r="N87" s="37">
        <f t="shared" si="60"/>
        <v>0</v>
      </c>
      <c r="O87" s="38">
        <v>0</v>
      </c>
      <c r="P87" s="37">
        <f t="shared" si="61"/>
        <v>0</v>
      </c>
      <c r="Q87" s="36">
        <f t="shared" si="62"/>
        <v>0</v>
      </c>
      <c r="R87" s="39">
        <f t="shared" si="63"/>
        <v>0</v>
      </c>
      <c r="S87" s="38">
        <v>0</v>
      </c>
      <c r="T87" s="37">
        <f t="shared" si="64"/>
        <v>0</v>
      </c>
      <c r="U87" s="38">
        <v>0</v>
      </c>
      <c r="V87" s="37">
        <f t="shared" si="65"/>
        <v>0</v>
      </c>
      <c r="W87" s="38">
        <v>0</v>
      </c>
      <c r="X87" s="37">
        <f t="shared" si="66"/>
        <v>0</v>
      </c>
      <c r="Y87" s="38">
        <v>0</v>
      </c>
      <c r="Z87" s="37">
        <f t="shared" si="67"/>
        <v>0</v>
      </c>
      <c r="AA87" s="38">
        <v>0</v>
      </c>
      <c r="AB87" s="37">
        <f t="shared" si="68"/>
        <v>0</v>
      </c>
      <c r="AC87" s="36">
        <f t="shared" si="69"/>
        <v>0</v>
      </c>
      <c r="AD87" s="36">
        <f t="shared" si="70"/>
        <v>0</v>
      </c>
      <c r="AE87" s="36">
        <v>0</v>
      </c>
      <c r="AF87" s="131">
        <f t="shared" si="71"/>
        <v>0</v>
      </c>
      <c r="AG87" s="34">
        <v>0</v>
      </c>
      <c r="AH87" s="31">
        <f t="shared" si="72"/>
        <v>0</v>
      </c>
      <c r="AI87" s="32">
        <f t="shared" si="73"/>
        <v>0</v>
      </c>
      <c r="AJ87" s="33">
        <f t="shared" si="74"/>
        <v>0</v>
      </c>
      <c r="AK87" s="65">
        <v>0</v>
      </c>
      <c r="AL87" s="31">
        <f t="shared" si="75"/>
        <v>0</v>
      </c>
      <c r="AM87" s="49"/>
    </row>
    <row r="88" spans="1:39" s="2" customFormat="1" x14ac:dyDescent="0.3">
      <c r="A88" s="48" t="s">
        <v>224</v>
      </c>
      <c r="B88" s="47">
        <f>13800/12</f>
        <v>1150</v>
      </c>
      <c r="C88" s="46">
        <f>2300/1.1</f>
        <v>2090.9090909090905</v>
      </c>
      <c r="D88" s="50">
        <v>12</v>
      </c>
      <c r="E88" s="44">
        <v>0</v>
      </c>
      <c r="F88" s="43">
        <f t="shared" si="56"/>
        <v>0</v>
      </c>
      <c r="G88" s="42">
        <v>0</v>
      </c>
      <c r="H88" s="37">
        <f t="shared" si="57"/>
        <v>0</v>
      </c>
      <c r="I88" s="38">
        <v>0</v>
      </c>
      <c r="J88" s="37">
        <f t="shared" si="58"/>
        <v>0</v>
      </c>
      <c r="K88" s="38">
        <v>0</v>
      </c>
      <c r="L88" s="37">
        <f t="shared" si="59"/>
        <v>0</v>
      </c>
      <c r="M88" s="38">
        <v>0</v>
      </c>
      <c r="N88" s="37">
        <f t="shared" si="60"/>
        <v>0</v>
      </c>
      <c r="O88" s="38">
        <v>0</v>
      </c>
      <c r="P88" s="37">
        <f t="shared" si="61"/>
        <v>0</v>
      </c>
      <c r="Q88" s="36">
        <f t="shared" si="62"/>
        <v>0</v>
      </c>
      <c r="R88" s="39">
        <f t="shared" si="63"/>
        <v>0</v>
      </c>
      <c r="S88" s="38">
        <v>0</v>
      </c>
      <c r="T88" s="37">
        <f t="shared" si="64"/>
        <v>0</v>
      </c>
      <c r="U88" s="38">
        <v>0</v>
      </c>
      <c r="V88" s="37">
        <f t="shared" si="65"/>
        <v>0</v>
      </c>
      <c r="W88" s="38">
        <v>0</v>
      </c>
      <c r="X88" s="37">
        <f t="shared" si="66"/>
        <v>0</v>
      </c>
      <c r="Y88" s="38">
        <v>0</v>
      </c>
      <c r="Z88" s="37">
        <f t="shared" si="67"/>
        <v>0</v>
      </c>
      <c r="AA88" s="38">
        <v>0</v>
      </c>
      <c r="AB88" s="37">
        <f t="shared" si="68"/>
        <v>0</v>
      </c>
      <c r="AC88" s="36">
        <f t="shared" si="69"/>
        <v>0</v>
      </c>
      <c r="AD88" s="36">
        <f t="shared" si="70"/>
        <v>0</v>
      </c>
      <c r="AE88" s="36">
        <v>0</v>
      </c>
      <c r="AF88" s="131">
        <f t="shared" si="71"/>
        <v>0</v>
      </c>
      <c r="AG88" s="34">
        <v>0</v>
      </c>
      <c r="AH88" s="31">
        <f t="shared" si="72"/>
        <v>0</v>
      </c>
      <c r="AI88" s="32">
        <f t="shared" si="73"/>
        <v>0</v>
      </c>
      <c r="AJ88" s="33">
        <f t="shared" si="74"/>
        <v>0</v>
      </c>
      <c r="AK88" s="65">
        <v>0</v>
      </c>
      <c r="AL88" s="31">
        <f t="shared" si="75"/>
        <v>0</v>
      </c>
      <c r="AM88" s="49"/>
    </row>
    <row r="89" spans="1:39" s="2" customFormat="1" x14ac:dyDescent="0.3">
      <c r="A89" s="48" t="s">
        <v>266</v>
      </c>
      <c r="B89" s="47">
        <f>30000/24</f>
        <v>1250</v>
      </c>
      <c r="C89" s="46">
        <f>2800/1.1</f>
        <v>2545.454545454545</v>
      </c>
      <c r="D89" s="50">
        <v>24</v>
      </c>
      <c r="E89" s="44">
        <v>0</v>
      </c>
      <c r="F89" s="43">
        <f t="shared" si="56"/>
        <v>0</v>
      </c>
      <c r="G89" s="42">
        <v>0</v>
      </c>
      <c r="H89" s="37">
        <f t="shared" si="57"/>
        <v>0</v>
      </c>
      <c r="I89" s="38">
        <v>0</v>
      </c>
      <c r="J89" s="37">
        <f t="shared" si="58"/>
        <v>0</v>
      </c>
      <c r="K89" s="38">
        <v>0</v>
      </c>
      <c r="L89" s="37">
        <f t="shared" si="59"/>
        <v>0</v>
      </c>
      <c r="M89" s="38">
        <v>0</v>
      </c>
      <c r="N89" s="37">
        <f t="shared" si="60"/>
        <v>0</v>
      </c>
      <c r="O89" s="38">
        <v>0</v>
      </c>
      <c r="P89" s="37">
        <f t="shared" si="61"/>
        <v>0</v>
      </c>
      <c r="Q89" s="36">
        <f t="shared" si="62"/>
        <v>0</v>
      </c>
      <c r="R89" s="39">
        <f t="shared" si="63"/>
        <v>0</v>
      </c>
      <c r="S89" s="38">
        <v>0</v>
      </c>
      <c r="T89" s="37">
        <f t="shared" si="64"/>
        <v>0</v>
      </c>
      <c r="U89" s="38">
        <v>0</v>
      </c>
      <c r="V89" s="37">
        <f t="shared" si="65"/>
        <v>0</v>
      </c>
      <c r="W89" s="38">
        <v>0</v>
      </c>
      <c r="X89" s="37">
        <f t="shared" si="66"/>
        <v>0</v>
      </c>
      <c r="Y89" s="38">
        <v>0</v>
      </c>
      <c r="Z89" s="37">
        <f t="shared" si="67"/>
        <v>0</v>
      </c>
      <c r="AA89" s="38">
        <v>0</v>
      </c>
      <c r="AB89" s="37">
        <f t="shared" si="68"/>
        <v>0</v>
      </c>
      <c r="AC89" s="36">
        <f t="shared" si="69"/>
        <v>0</v>
      </c>
      <c r="AD89" s="36">
        <f t="shared" si="70"/>
        <v>0</v>
      </c>
      <c r="AE89" s="36">
        <v>0</v>
      </c>
      <c r="AF89" s="131">
        <f t="shared" si="71"/>
        <v>0</v>
      </c>
      <c r="AG89" s="34">
        <v>0</v>
      </c>
      <c r="AH89" s="31">
        <f t="shared" si="72"/>
        <v>0</v>
      </c>
      <c r="AI89" s="32">
        <f t="shared" si="73"/>
        <v>0</v>
      </c>
      <c r="AJ89" s="33">
        <f t="shared" si="74"/>
        <v>0</v>
      </c>
      <c r="AK89" s="65">
        <v>0</v>
      </c>
      <c r="AL89" s="31">
        <f t="shared" si="75"/>
        <v>0</v>
      </c>
      <c r="AM89" s="49"/>
    </row>
    <row r="90" spans="1:39" s="2" customFormat="1" ht="17.25" thickBot="1" x14ac:dyDescent="0.35">
      <c r="A90" s="137" t="s">
        <v>195</v>
      </c>
      <c r="B90" s="47">
        <f>14400/24</f>
        <v>600</v>
      </c>
      <c r="C90" s="46">
        <f>800/1.1</f>
        <v>727.27272727272725</v>
      </c>
      <c r="D90" s="45">
        <v>24</v>
      </c>
      <c r="E90" s="44">
        <v>0</v>
      </c>
      <c r="F90" s="43">
        <f t="shared" si="56"/>
        <v>0</v>
      </c>
      <c r="G90" s="42">
        <v>0</v>
      </c>
      <c r="H90" s="37">
        <f t="shared" si="57"/>
        <v>0</v>
      </c>
      <c r="I90" s="38">
        <v>0</v>
      </c>
      <c r="J90" s="37">
        <f t="shared" si="58"/>
        <v>0</v>
      </c>
      <c r="K90" s="38">
        <v>0</v>
      </c>
      <c r="L90" s="37">
        <f t="shared" si="59"/>
        <v>0</v>
      </c>
      <c r="M90" s="38">
        <v>0</v>
      </c>
      <c r="N90" s="37">
        <f t="shared" si="60"/>
        <v>0</v>
      </c>
      <c r="O90" s="38">
        <v>0</v>
      </c>
      <c r="P90" s="37">
        <f t="shared" si="61"/>
        <v>0</v>
      </c>
      <c r="Q90" s="36">
        <f t="shared" si="62"/>
        <v>0</v>
      </c>
      <c r="R90" s="39">
        <f t="shared" si="63"/>
        <v>0</v>
      </c>
      <c r="S90" s="38">
        <v>0</v>
      </c>
      <c r="T90" s="37">
        <f t="shared" si="64"/>
        <v>0</v>
      </c>
      <c r="U90" s="38">
        <v>0</v>
      </c>
      <c r="V90" s="37">
        <f t="shared" si="65"/>
        <v>0</v>
      </c>
      <c r="W90" s="38">
        <v>0</v>
      </c>
      <c r="X90" s="37">
        <f t="shared" si="66"/>
        <v>0</v>
      </c>
      <c r="Y90" s="38">
        <v>0</v>
      </c>
      <c r="Z90" s="37">
        <f t="shared" si="67"/>
        <v>0</v>
      </c>
      <c r="AA90" s="38">
        <v>0</v>
      </c>
      <c r="AB90" s="37">
        <f t="shared" si="68"/>
        <v>0</v>
      </c>
      <c r="AC90" s="36">
        <f t="shared" si="69"/>
        <v>0</v>
      </c>
      <c r="AD90" s="36">
        <f t="shared" si="70"/>
        <v>0</v>
      </c>
      <c r="AE90" s="36">
        <v>0</v>
      </c>
      <c r="AF90" s="131">
        <f t="shared" si="71"/>
        <v>0</v>
      </c>
      <c r="AG90" s="34">
        <v>0</v>
      </c>
      <c r="AH90" s="31">
        <f t="shared" si="72"/>
        <v>0</v>
      </c>
      <c r="AI90" s="32">
        <f t="shared" si="73"/>
        <v>0</v>
      </c>
      <c r="AJ90" s="33">
        <f t="shared" si="74"/>
        <v>0</v>
      </c>
      <c r="AK90" s="65">
        <v>0</v>
      </c>
      <c r="AL90" s="31">
        <f t="shared" si="75"/>
        <v>0</v>
      </c>
      <c r="AM90" s="49"/>
    </row>
    <row r="91" spans="1:39" s="2" customFormat="1" ht="17.25" thickBot="1" x14ac:dyDescent="0.35">
      <c r="A91" s="573" t="s">
        <v>57</v>
      </c>
      <c r="B91" s="574"/>
      <c r="C91" s="574"/>
      <c r="D91" s="574"/>
      <c r="E91" s="117">
        <f t="shared" ref="E91:AL91" si="76">SUM(E68:E90)</f>
        <v>0</v>
      </c>
      <c r="F91" s="117">
        <f t="shared" si="76"/>
        <v>0</v>
      </c>
      <c r="G91" s="117">
        <f t="shared" si="76"/>
        <v>0</v>
      </c>
      <c r="H91" s="117">
        <f t="shared" si="76"/>
        <v>0</v>
      </c>
      <c r="I91" s="117">
        <f t="shared" si="76"/>
        <v>0</v>
      </c>
      <c r="J91" s="117">
        <f t="shared" si="76"/>
        <v>0</v>
      </c>
      <c r="K91" s="117">
        <f t="shared" si="76"/>
        <v>50</v>
      </c>
      <c r="L91" s="117">
        <f t="shared" si="76"/>
        <v>82500</v>
      </c>
      <c r="M91" s="117">
        <f t="shared" si="76"/>
        <v>60</v>
      </c>
      <c r="N91" s="117">
        <f t="shared" si="76"/>
        <v>99500</v>
      </c>
      <c r="O91" s="117">
        <f t="shared" si="76"/>
        <v>0</v>
      </c>
      <c r="P91" s="117">
        <f t="shared" si="76"/>
        <v>0</v>
      </c>
      <c r="Q91" s="117">
        <f t="shared" si="76"/>
        <v>110</v>
      </c>
      <c r="R91" s="117">
        <f t="shared" si="76"/>
        <v>182000</v>
      </c>
      <c r="S91" s="117">
        <f t="shared" si="76"/>
        <v>0</v>
      </c>
      <c r="T91" s="117">
        <f t="shared" si="76"/>
        <v>0</v>
      </c>
      <c r="U91" s="117">
        <f t="shared" si="76"/>
        <v>0</v>
      </c>
      <c r="V91" s="117">
        <f t="shared" si="76"/>
        <v>0</v>
      </c>
      <c r="W91" s="117">
        <f t="shared" si="76"/>
        <v>0</v>
      </c>
      <c r="X91" s="117">
        <f t="shared" si="76"/>
        <v>0</v>
      </c>
      <c r="Y91" s="117">
        <f t="shared" si="76"/>
        <v>15</v>
      </c>
      <c r="Z91" s="117">
        <f t="shared" si="76"/>
        <v>37545.454545454544</v>
      </c>
      <c r="AA91" s="117">
        <f t="shared" si="76"/>
        <v>25</v>
      </c>
      <c r="AB91" s="117">
        <f t="shared" si="76"/>
        <v>62090.909090909088</v>
      </c>
      <c r="AC91" s="117">
        <f t="shared" si="76"/>
        <v>40</v>
      </c>
      <c r="AD91" s="117">
        <f t="shared" si="76"/>
        <v>99636.363636363632</v>
      </c>
      <c r="AE91" s="117">
        <f t="shared" si="76"/>
        <v>0</v>
      </c>
      <c r="AF91" s="117">
        <f t="shared" si="76"/>
        <v>33186.363636363625</v>
      </c>
      <c r="AG91" s="117">
        <f t="shared" si="76"/>
        <v>0</v>
      </c>
      <c r="AH91" s="117">
        <f t="shared" si="76"/>
        <v>0</v>
      </c>
      <c r="AI91" s="117">
        <f t="shared" si="76"/>
        <v>70</v>
      </c>
      <c r="AJ91" s="117">
        <f t="shared" si="76"/>
        <v>115550</v>
      </c>
      <c r="AK91" s="117">
        <f t="shared" si="76"/>
        <v>60</v>
      </c>
      <c r="AL91" s="117">
        <f t="shared" si="76"/>
        <v>99500</v>
      </c>
      <c r="AM91" s="11"/>
    </row>
    <row r="92" spans="1:39" s="2" customFormat="1" ht="17.25" thickBot="1" x14ac:dyDescent="0.35">
      <c r="A92" s="10"/>
      <c r="B92" s="10"/>
      <c r="C92" s="10"/>
      <c r="D92" s="10"/>
      <c r="E92" s="4"/>
      <c r="F92" s="6"/>
      <c r="G92" s="4"/>
      <c r="H92" s="9">
        <f>H91*1.1</f>
        <v>0</v>
      </c>
      <c r="I92" s="5"/>
      <c r="J92" s="9">
        <f>J91*1.1</f>
        <v>0</v>
      </c>
      <c r="K92" s="5"/>
      <c r="L92" s="9">
        <f>L91*1.1</f>
        <v>90750.000000000015</v>
      </c>
      <c r="M92" s="5"/>
      <c r="N92" s="9">
        <f>N91*1.1</f>
        <v>109450.00000000001</v>
      </c>
      <c r="O92" s="5"/>
      <c r="P92" s="9">
        <f>P91*1.1</f>
        <v>0</v>
      </c>
      <c r="Q92" s="5"/>
      <c r="R92" s="8">
        <f>R91*1.1</f>
        <v>200200.00000000003</v>
      </c>
      <c r="S92" s="587" t="s">
        <v>335</v>
      </c>
      <c r="T92" s="587"/>
      <c r="U92" s="587"/>
      <c r="V92" s="587"/>
      <c r="W92" s="587"/>
      <c r="X92" s="587"/>
      <c r="Y92" s="587"/>
      <c r="Z92" s="587"/>
      <c r="AA92" s="587"/>
      <c r="AB92" s="587"/>
      <c r="AC92" s="587"/>
      <c r="AD92" s="587"/>
      <c r="AE92" s="190"/>
      <c r="AF92" s="127">
        <f>AF91/(R91+F91)</f>
        <v>0.18234265734265728</v>
      </c>
      <c r="AG92" s="4"/>
      <c r="AH92" s="6"/>
      <c r="AI92" s="4"/>
      <c r="AJ92" s="5"/>
      <c r="AK92" s="136"/>
      <c r="AL92" s="135"/>
    </row>
    <row r="93" spans="1:39" s="2" customFormat="1" x14ac:dyDescent="0.3">
      <c r="A93" s="10"/>
      <c r="B93" s="10"/>
      <c r="C93" s="10"/>
      <c r="D93" s="10"/>
      <c r="E93" s="91"/>
      <c r="F93" s="10"/>
      <c r="G93" s="10"/>
      <c r="H93" s="125"/>
      <c r="I93" s="10"/>
      <c r="J93" s="125"/>
      <c r="K93" s="10"/>
      <c r="L93" s="125"/>
      <c r="M93" s="10"/>
      <c r="N93" s="125"/>
      <c r="O93" s="10"/>
      <c r="P93" s="125"/>
      <c r="Q93" s="10"/>
      <c r="R93" s="125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3"/>
      <c r="AG93" s="10"/>
      <c r="AH93" s="10"/>
      <c r="AI93" s="10"/>
      <c r="AJ93" s="10"/>
      <c r="AK93" s="10"/>
    </row>
    <row r="94" spans="1:39" s="2" customFormat="1" ht="17.25" thickBot="1" x14ac:dyDescent="0.35">
      <c r="A94" s="98" t="s">
        <v>361</v>
      </c>
      <c r="B94" s="97"/>
      <c r="C94" s="97"/>
      <c r="D94" s="94"/>
      <c r="E94" s="95"/>
      <c r="F94" s="95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3"/>
      <c r="AH94" s="93"/>
      <c r="AI94" s="93"/>
      <c r="AJ94" s="93"/>
      <c r="AK94" s="93"/>
    </row>
    <row r="95" spans="1:39" s="2" customFormat="1" ht="17.25" thickBot="1" x14ac:dyDescent="0.35">
      <c r="A95" s="10"/>
      <c r="B95" s="10"/>
      <c r="C95" s="10"/>
      <c r="D95" s="10"/>
      <c r="E95" s="92"/>
      <c r="F95" s="134"/>
      <c r="G95" s="619" t="s">
        <v>10</v>
      </c>
      <c r="H95" s="620"/>
      <c r="I95" s="620"/>
      <c r="J95" s="620"/>
      <c r="K95" s="620"/>
      <c r="L95" s="620"/>
      <c r="M95" s="620"/>
      <c r="N95" s="620"/>
      <c r="O95" s="620"/>
      <c r="P95" s="620"/>
      <c r="Q95" s="620"/>
      <c r="R95" s="621"/>
      <c r="S95" s="622" t="s">
        <v>49</v>
      </c>
      <c r="T95" s="622"/>
      <c r="U95" s="622"/>
      <c r="V95" s="622"/>
      <c r="W95" s="622"/>
      <c r="X95" s="622"/>
      <c r="Y95" s="622"/>
      <c r="Z95" s="622"/>
      <c r="AA95" s="622"/>
      <c r="AB95" s="622"/>
      <c r="AC95" s="622"/>
      <c r="AD95" s="622"/>
      <c r="AE95" s="622"/>
      <c r="AF95" s="622"/>
      <c r="AG95" s="92"/>
      <c r="AH95" s="89"/>
      <c r="AI95" s="92"/>
      <c r="AJ95" s="91"/>
      <c r="AK95" s="112"/>
      <c r="AL95" s="113"/>
      <c r="AM95" s="133" t="s">
        <v>11</v>
      </c>
    </row>
    <row r="96" spans="1:39" s="2" customFormat="1" ht="16.5" customHeight="1" x14ac:dyDescent="0.3">
      <c r="A96" s="652" t="s">
        <v>360</v>
      </c>
      <c r="B96" s="636" t="s">
        <v>13</v>
      </c>
      <c r="C96" s="565" t="s">
        <v>14</v>
      </c>
      <c r="D96" s="647" t="s">
        <v>359</v>
      </c>
      <c r="E96" s="654" t="s">
        <v>256</v>
      </c>
      <c r="F96" s="656" t="s">
        <v>16</v>
      </c>
      <c r="G96" s="629" t="s">
        <v>358</v>
      </c>
      <c r="H96" s="633" t="s">
        <v>357</v>
      </c>
      <c r="I96" s="658" t="s">
        <v>0</v>
      </c>
      <c r="J96" s="633" t="s">
        <v>53</v>
      </c>
      <c r="K96" s="658" t="s">
        <v>1</v>
      </c>
      <c r="L96" s="633" t="s">
        <v>19</v>
      </c>
      <c r="M96" s="625" t="s">
        <v>2</v>
      </c>
      <c r="N96" s="633" t="s">
        <v>20</v>
      </c>
      <c r="O96" s="625" t="s">
        <v>3</v>
      </c>
      <c r="P96" s="633" t="s">
        <v>250</v>
      </c>
      <c r="Q96" s="639" t="s">
        <v>329</v>
      </c>
      <c r="R96" s="607" t="s">
        <v>23</v>
      </c>
      <c r="S96" s="609" t="s">
        <v>24</v>
      </c>
      <c r="T96" s="611" t="s">
        <v>285</v>
      </c>
      <c r="U96" s="640" t="s">
        <v>4</v>
      </c>
      <c r="V96" s="611" t="s">
        <v>26</v>
      </c>
      <c r="W96" s="640" t="s">
        <v>5</v>
      </c>
      <c r="X96" s="611" t="s">
        <v>27</v>
      </c>
      <c r="Y96" s="609" t="s">
        <v>6</v>
      </c>
      <c r="Z96" s="611" t="s">
        <v>345</v>
      </c>
      <c r="AA96" s="640" t="s">
        <v>7</v>
      </c>
      <c r="AB96" s="611" t="s">
        <v>356</v>
      </c>
      <c r="AC96" s="642" t="s">
        <v>170</v>
      </c>
      <c r="AD96" s="639" t="s">
        <v>328</v>
      </c>
      <c r="AE96" s="639" t="s">
        <v>169</v>
      </c>
      <c r="AF96" s="623" t="s">
        <v>168</v>
      </c>
      <c r="AG96" s="615" t="s">
        <v>33</v>
      </c>
      <c r="AH96" s="627" t="s">
        <v>52</v>
      </c>
      <c r="AI96" s="629" t="s">
        <v>225</v>
      </c>
      <c r="AJ96" s="627" t="s">
        <v>277</v>
      </c>
      <c r="AK96" s="634" t="s">
        <v>325</v>
      </c>
      <c r="AL96" s="627" t="s">
        <v>324</v>
      </c>
      <c r="AM96" s="605" t="s">
        <v>37</v>
      </c>
    </row>
    <row r="97" spans="1:39" s="2" customFormat="1" ht="17.25" customHeight="1" thickBot="1" x14ac:dyDescent="0.35">
      <c r="A97" s="653"/>
      <c r="B97" s="637"/>
      <c r="C97" s="566"/>
      <c r="D97" s="648"/>
      <c r="E97" s="655"/>
      <c r="F97" s="657"/>
      <c r="G97" s="630"/>
      <c r="H97" s="583"/>
      <c r="I97" s="659"/>
      <c r="J97" s="583"/>
      <c r="K97" s="659"/>
      <c r="L97" s="583"/>
      <c r="M97" s="626"/>
      <c r="N97" s="583"/>
      <c r="O97" s="626"/>
      <c r="P97" s="583"/>
      <c r="Q97" s="602"/>
      <c r="R97" s="608"/>
      <c r="S97" s="610"/>
      <c r="T97" s="612"/>
      <c r="U97" s="641"/>
      <c r="V97" s="612"/>
      <c r="W97" s="641"/>
      <c r="X97" s="612"/>
      <c r="Y97" s="610"/>
      <c r="Z97" s="612"/>
      <c r="AA97" s="641"/>
      <c r="AB97" s="612"/>
      <c r="AC97" s="593"/>
      <c r="AD97" s="602"/>
      <c r="AE97" s="602"/>
      <c r="AF97" s="624"/>
      <c r="AG97" s="616"/>
      <c r="AH97" s="631"/>
      <c r="AI97" s="630"/>
      <c r="AJ97" s="631"/>
      <c r="AK97" s="638"/>
      <c r="AL97" s="631"/>
      <c r="AM97" s="606"/>
    </row>
    <row r="98" spans="1:39" s="2" customFormat="1" x14ac:dyDescent="0.3">
      <c r="A98" s="87" t="s">
        <v>213</v>
      </c>
      <c r="B98" s="61">
        <f>15500/10</f>
        <v>1550</v>
      </c>
      <c r="C98" s="77">
        <f>2700/1.1</f>
        <v>2454.5454545454545</v>
      </c>
      <c r="D98" s="86">
        <v>10</v>
      </c>
      <c r="E98" s="44">
        <v>0</v>
      </c>
      <c r="F98" s="76">
        <f t="shared" ref="F98:F120" si="77">B98*E98</f>
        <v>0</v>
      </c>
      <c r="G98" s="72">
        <v>0</v>
      </c>
      <c r="H98" s="84">
        <f t="shared" ref="H98:H120" si="78">B98*G98</f>
        <v>0</v>
      </c>
      <c r="I98" s="74">
        <v>0</v>
      </c>
      <c r="J98" s="84">
        <f t="shared" ref="J98:J120" si="79">B98*I98</f>
        <v>0</v>
      </c>
      <c r="K98" s="38">
        <v>0</v>
      </c>
      <c r="L98" s="37">
        <f t="shared" ref="L98:L120" si="80">B98*K98</f>
        <v>0</v>
      </c>
      <c r="M98" s="74">
        <v>20</v>
      </c>
      <c r="N98" s="84">
        <f t="shared" ref="N98:N120" si="81">B98*M98</f>
        <v>31000</v>
      </c>
      <c r="O98" s="74">
        <v>0</v>
      </c>
      <c r="P98" s="71">
        <f t="shared" ref="P98:P120" si="82">B98*O98</f>
        <v>0</v>
      </c>
      <c r="Q98" s="57">
        <f t="shared" ref="Q98:Q120" si="83">G98+I98+K98+M98+O98</f>
        <v>20</v>
      </c>
      <c r="R98" s="83">
        <f t="shared" ref="R98:R120" si="84">Q98*B98</f>
        <v>31000</v>
      </c>
      <c r="S98" s="38">
        <v>0</v>
      </c>
      <c r="T98" s="82">
        <f t="shared" ref="T98:T120" si="85">C98*S98</f>
        <v>0</v>
      </c>
      <c r="U98" s="38">
        <v>0</v>
      </c>
      <c r="V98" s="82">
        <f t="shared" ref="V98:V120" si="86">C98*U98</f>
        <v>0</v>
      </c>
      <c r="W98" s="38">
        <v>0</v>
      </c>
      <c r="X98" s="82">
        <f t="shared" ref="X98:X120" si="87">C98*W98</f>
        <v>0</v>
      </c>
      <c r="Y98" s="38">
        <v>0</v>
      </c>
      <c r="Z98" s="82">
        <f t="shared" ref="Z98:Z120" si="88">C98*Y98</f>
        <v>0</v>
      </c>
      <c r="AA98" s="38">
        <v>3</v>
      </c>
      <c r="AB98" s="68">
        <f t="shared" ref="AB98:AB120" si="89">C98*AA98</f>
        <v>7363.636363636364</v>
      </c>
      <c r="AC98" s="67">
        <f t="shared" ref="AC98:AC120" si="90">S98+U98+W98+Y98+AA98</f>
        <v>3</v>
      </c>
      <c r="AD98" s="66">
        <f t="shared" ref="AD98:AD120" si="91">AC98*C98</f>
        <v>7363.636363636364</v>
      </c>
      <c r="AE98" s="57">
        <v>0</v>
      </c>
      <c r="AF98" s="57">
        <f t="shared" ref="AF98:AF120" si="92">((C98-B98)*AC98)-AE98</f>
        <v>2713.6363636363635</v>
      </c>
      <c r="AG98" s="52">
        <v>0</v>
      </c>
      <c r="AH98" s="63">
        <f t="shared" ref="AH98:AH120" si="93">B98*AG98</f>
        <v>0</v>
      </c>
      <c r="AI98" s="65">
        <f t="shared" ref="AI98:AI120" si="94">E98+Q98-AC98-AG98</f>
        <v>17</v>
      </c>
      <c r="AJ98" s="81">
        <f t="shared" ref="AJ98:AJ120" si="95">B98*AI98</f>
        <v>26350</v>
      </c>
      <c r="AK98" s="65">
        <v>0</v>
      </c>
      <c r="AL98" s="63">
        <f t="shared" ref="AL98:AL120" si="96">AK98*B98</f>
        <v>0</v>
      </c>
      <c r="AM98" s="180"/>
    </row>
    <row r="99" spans="1:39" s="2" customFormat="1" x14ac:dyDescent="0.3">
      <c r="A99" s="56" t="s">
        <v>322</v>
      </c>
      <c r="B99" s="74">
        <f>15500/10</f>
        <v>1550</v>
      </c>
      <c r="C99" s="77">
        <f>2700/1.1</f>
        <v>2454.5454545454545</v>
      </c>
      <c r="D99" s="73">
        <v>10</v>
      </c>
      <c r="E99" s="44">
        <v>0</v>
      </c>
      <c r="F99" s="76">
        <f t="shared" si="77"/>
        <v>0</v>
      </c>
      <c r="G99" s="72">
        <v>0</v>
      </c>
      <c r="H99" s="69">
        <f t="shared" si="78"/>
        <v>0</v>
      </c>
      <c r="I99" s="74">
        <v>0</v>
      </c>
      <c r="J99" s="37">
        <f t="shared" si="79"/>
        <v>0</v>
      </c>
      <c r="K99" s="38">
        <v>0</v>
      </c>
      <c r="L99" s="37">
        <f t="shared" si="80"/>
        <v>0</v>
      </c>
      <c r="M99" s="74">
        <v>0</v>
      </c>
      <c r="N99" s="37">
        <f t="shared" si="81"/>
        <v>0</v>
      </c>
      <c r="O99" s="74">
        <v>0</v>
      </c>
      <c r="P99" s="71">
        <f t="shared" si="82"/>
        <v>0</v>
      </c>
      <c r="Q99" s="57">
        <f t="shared" si="83"/>
        <v>0</v>
      </c>
      <c r="R99" s="70">
        <f t="shared" si="84"/>
        <v>0</v>
      </c>
      <c r="S99" s="38">
        <v>0</v>
      </c>
      <c r="T99" s="69">
        <f t="shared" si="85"/>
        <v>0</v>
      </c>
      <c r="U99" s="38">
        <v>0</v>
      </c>
      <c r="V99" s="69">
        <f t="shared" si="86"/>
        <v>0</v>
      </c>
      <c r="W99" s="38">
        <v>0</v>
      </c>
      <c r="X99" s="69">
        <f t="shared" si="87"/>
        <v>0</v>
      </c>
      <c r="Y99" s="38">
        <v>0</v>
      </c>
      <c r="Z99" s="69">
        <f t="shared" si="88"/>
        <v>0</v>
      </c>
      <c r="AA99" s="38">
        <v>0</v>
      </c>
      <c r="AB99" s="68">
        <f t="shared" si="89"/>
        <v>0</v>
      </c>
      <c r="AC99" s="67">
        <f t="shared" si="90"/>
        <v>0</v>
      </c>
      <c r="AD99" s="66">
        <f t="shared" si="91"/>
        <v>0</v>
      </c>
      <c r="AE99" s="57">
        <v>0</v>
      </c>
      <c r="AF99" s="57">
        <f t="shared" si="92"/>
        <v>0</v>
      </c>
      <c r="AG99" s="52">
        <v>0</v>
      </c>
      <c r="AH99" s="63">
        <f t="shared" si="93"/>
        <v>0</v>
      </c>
      <c r="AI99" s="65">
        <f t="shared" si="94"/>
        <v>0</v>
      </c>
      <c r="AJ99" s="64">
        <f t="shared" si="95"/>
        <v>0</v>
      </c>
      <c r="AK99" s="65">
        <v>0</v>
      </c>
      <c r="AL99" s="63">
        <f t="shared" si="96"/>
        <v>0</v>
      </c>
      <c r="AM99" s="75"/>
    </row>
    <row r="100" spans="1:39" s="2" customFormat="1" x14ac:dyDescent="0.3">
      <c r="A100" s="56" t="s">
        <v>206</v>
      </c>
      <c r="B100" s="74">
        <f>18000/10</f>
        <v>1800</v>
      </c>
      <c r="C100" s="77">
        <f>2800/1.1</f>
        <v>2545.454545454545</v>
      </c>
      <c r="D100" s="73">
        <v>10</v>
      </c>
      <c r="E100" s="44">
        <v>0</v>
      </c>
      <c r="F100" s="76">
        <f t="shared" si="77"/>
        <v>0</v>
      </c>
      <c r="G100" s="72">
        <v>0</v>
      </c>
      <c r="H100" s="69">
        <f t="shared" si="78"/>
        <v>0</v>
      </c>
      <c r="I100" s="74">
        <v>0</v>
      </c>
      <c r="J100" s="37">
        <f t="shared" si="79"/>
        <v>0</v>
      </c>
      <c r="K100" s="38">
        <v>0</v>
      </c>
      <c r="L100" s="37">
        <f t="shared" si="80"/>
        <v>0</v>
      </c>
      <c r="M100" s="74">
        <v>10</v>
      </c>
      <c r="N100" s="37">
        <f t="shared" si="81"/>
        <v>18000</v>
      </c>
      <c r="O100" s="74">
        <v>0</v>
      </c>
      <c r="P100" s="71">
        <f t="shared" si="82"/>
        <v>0</v>
      </c>
      <c r="Q100" s="57">
        <f t="shared" si="83"/>
        <v>10</v>
      </c>
      <c r="R100" s="70">
        <f t="shared" si="84"/>
        <v>18000</v>
      </c>
      <c r="S100" s="38">
        <v>0</v>
      </c>
      <c r="T100" s="69">
        <f t="shared" si="85"/>
        <v>0</v>
      </c>
      <c r="U100" s="38">
        <v>0</v>
      </c>
      <c r="V100" s="69">
        <f t="shared" si="86"/>
        <v>0</v>
      </c>
      <c r="W100" s="38">
        <v>0</v>
      </c>
      <c r="X100" s="69">
        <f t="shared" si="87"/>
        <v>0</v>
      </c>
      <c r="Y100" s="38">
        <v>0</v>
      </c>
      <c r="Z100" s="69">
        <f t="shared" si="88"/>
        <v>0</v>
      </c>
      <c r="AA100" s="38">
        <v>3</v>
      </c>
      <c r="AB100" s="68">
        <f t="shared" si="89"/>
        <v>7636.3636363636351</v>
      </c>
      <c r="AC100" s="67">
        <f t="shared" si="90"/>
        <v>3</v>
      </c>
      <c r="AD100" s="66">
        <f t="shared" si="91"/>
        <v>7636.3636363636351</v>
      </c>
      <c r="AE100" s="57">
        <v>0</v>
      </c>
      <c r="AF100" s="57">
        <f t="shared" si="92"/>
        <v>2236.3636363636351</v>
      </c>
      <c r="AG100" s="52">
        <v>0</v>
      </c>
      <c r="AH100" s="63">
        <f t="shared" si="93"/>
        <v>0</v>
      </c>
      <c r="AI100" s="65">
        <f t="shared" si="94"/>
        <v>7</v>
      </c>
      <c r="AJ100" s="64">
        <f t="shared" si="95"/>
        <v>12600</v>
      </c>
      <c r="AK100" s="65">
        <v>0</v>
      </c>
      <c r="AL100" s="63">
        <f t="shared" si="96"/>
        <v>0</v>
      </c>
      <c r="AM100" s="75"/>
    </row>
    <row r="101" spans="1:39" s="2" customFormat="1" x14ac:dyDescent="0.3">
      <c r="A101" s="79" t="s">
        <v>355</v>
      </c>
      <c r="B101" s="47">
        <f>15500/10</f>
        <v>1550</v>
      </c>
      <c r="C101" s="77">
        <f>2700/1.1</f>
        <v>2454.5454545454545</v>
      </c>
      <c r="D101" s="54">
        <v>10</v>
      </c>
      <c r="E101" s="44">
        <v>0</v>
      </c>
      <c r="F101" s="76">
        <f t="shared" si="77"/>
        <v>0</v>
      </c>
      <c r="G101" s="72">
        <v>0</v>
      </c>
      <c r="H101" s="69">
        <f t="shared" si="78"/>
        <v>0</v>
      </c>
      <c r="I101" s="74">
        <v>0</v>
      </c>
      <c r="J101" s="37">
        <f t="shared" si="79"/>
        <v>0</v>
      </c>
      <c r="K101" s="38">
        <v>0</v>
      </c>
      <c r="L101" s="37">
        <f t="shared" si="80"/>
        <v>0</v>
      </c>
      <c r="M101" s="74">
        <v>0</v>
      </c>
      <c r="N101" s="37">
        <f t="shared" si="81"/>
        <v>0</v>
      </c>
      <c r="O101" s="74">
        <v>0</v>
      </c>
      <c r="P101" s="71">
        <f t="shared" si="82"/>
        <v>0</v>
      </c>
      <c r="Q101" s="57">
        <f t="shared" si="83"/>
        <v>0</v>
      </c>
      <c r="R101" s="70">
        <f t="shared" si="84"/>
        <v>0</v>
      </c>
      <c r="S101" s="38">
        <v>0</v>
      </c>
      <c r="T101" s="69">
        <f t="shared" si="85"/>
        <v>0</v>
      </c>
      <c r="U101" s="38">
        <v>0</v>
      </c>
      <c r="V101" s="69">
        <f t="shared" si="86"/>
        <v>0</v>
      </c>
      <c r="W101" s="38">
        <v>0</v>
      </c>
      <c r="X101" s="69">
        <f t="shared" si="87"/>
        <v>0</v>
      </c>
      <c r="Y101" s="38">
        <v>0</v>
      </c>
      <c r="Z101" s="69">
        <f t="shared" si="88"/>
        <v>0</v>
      </c>
      <c r="AA101" s="38">
        <v>0</v>
      </c>
      <c r="AB101" s="68">
        <f t="shared" si="89"/>
        <v>0</v>
      </c>
      <c r="AC101" s="67">
        <f t="shared" si="90"/>
        <v>0</v>
      </c>
      <c r="AD101" s="66">
        <f t="shared" si="91"/>
        <v>0</v>
      </c>
      <c r="AE101" s="57">
        <v>0</v>
      </c>
      <c r="AF101" s="57">
        <f t="shared" si="92"/>
        <v>0</v>
      </c>
      <c r="AG101" s="52">
        <v>0</v>
      </c>
      <c r="AH101" s="63">
        <f t="shared" si="93"/>
        <v>0</v>
      </c>
      <c r="AI101" s="65">
        <f t="shared" si="94"/>
        <v>0</v>
      </c>
      <c r="AJ101" s="64">
        <f t="shared" si="95"/>
        <v>0</v>
      </c>
      <c r="AK101" s="65">
        <v>0</v>
      </c>
      <c r="AL101" s="63">
        <f t="shared" si="96"/>
        <v>0</v>
      </c>
      <c r="AM101" s="75"/>
    </row>
    <row r="102" spans="1:39" s="2" customFormat="1" x14ac:dyDescent="0.3">
      <c r="A102" s="79" t="s">
        <v>354</v>
      </c>
      <c r="B102" s="47">
        <f>15500/10</f>
        <v>1550</v>
      </c>
      <c r="C102" s="77">
        <f>2700/1.1</f>
        <v>2454.5454545454545</v>
      </c>
      <c r="D102" s="54">
        <v>10</v>
      </c>
      <c r="E102" s="44">
        <v>0</v>
      </c>
      <c r="F102" s="76">
        <f t="shared" si="77"/>
        <v>0</v>
      </c>
      <c r="G102" s="72">
        <v>0</v>
      </c>
      <c r="H102" s="69">
        <f t="shared" si="78"/>
        <v>0</v>
      </c>
      <c r="I102" s="74">
        <v>0</v>
      </c>
      <c r="J102" s="37">
        <f t="shared" si="79"/>
        <v>0</v>
      </c>
      <c r="K102" s="38">
        <v>0</v>
      </c>
      <c r="L102" s="37">
        <f t="shared" si="80"/>
        <v>0</v>
      </c>
      <c r="M102" s="74">
        <v>0</v>
      </c>
      <c r="N102" s="37">
        <f t="shared" si="81"/>
        <v>0</v>
      </c>
      <c r="O102" s="74">
        <v>0</v>
      </c>
      <c r="P102" s="71">
        <f t="shared" si="82"/>
        <v>0</v>
      </c>
      <c r="Q102" s="57">
        <f t="shared" si="83"/>
        <v>0</v>
      </c>
      <c r="R102" s="70">
        <f t="shared" si="84"/>
        <v>0</v>
      </c>
      <c r="S102" s="38">
        <v>0</v>
      </c>
      <c r="T102" s="69">
        <f t="shared" si="85"/>
        <v>0</v>
      </c>
      <c r="U102" s="38">
        <v>0</v>
      </c>
      <c r="V102" s="69">
        <f t="shared" si="86"/>
        <v>0</v>
      </c>
      <c r="W102" s="38">
        <v>0</v>
      </c>
      <c r="X102" s="69">
        <f t="shared" si="87"/>
        <v>0</v>
      </c>
      <c r="Y102" s="38">
        <v>0</v>
      </c>
      <c r="Z102" s="69">
        <f t="shared" si="88"/>
        <v>0</v>
      </c>
      <c r="AA102" s="38">
        <v>0</v>
      </c>
      <c r="AB102" s="68">
        <f t="shared" si="89"/>
        <v>0</v>
      </c>
      <c r="AC102" s="67">
        <f t="shared" si="90"/>
        <v>0</v>
      </c>
      <c r="AD102" s="66">
        <f t="shared" si="91"/>
        <v>0</v>
      </c>
      <c r="AE102" s="57">
        <v>0</v>
      </c>
      <c r="AF102" s="57">
        <f t="shared" si="92"/>
        <v>0</v>
      </c>
      <c r="AG102" s="52">
        <v>0</v>
      </c>
      <c r="AH102" s="63">
        <f t="shared" si="93"/>
        <v>0</v>
      </c>
      <c r="AI102" s="65">
        <f t="shared" si="94"/>
        <v>0</v>
      </c>
      <c r="AJ102" s="64">
        <f t="shared" si="95"/>
        <v>0</v>
      </c>
      <c r="AK102" s="65">
        <v>0</v>
      </c>
      <c r="AL102" s="63">
        <f t="shared" si="96"/>
        <v>0</v>
      </c>
      <c r="AM102" s="75"/>
    </row>
    <row r="103" spans="1:39" s="2" customFormat="1" x14ac:dyDescent="0.3">
      <c r="A103" s="78" t="s">
        <v>68</v>
      </c>
      <c r="B103" s="47">
        <f>15500/10</f>
        <v>1550</v>
      </c>
      <c r="C103" s="77">
        <f>2700/1.1</f>
        <v>2454.5454545454545</v>
      </c>
      <c r="D103" s="54">
        <v>10</v>
      </c>
      <c r="E103" s="44">
        <v>0</v>
      </c>
      <c r="F103" s="76">
        <f t="shared" si="77"/>
        <v>0</v>
      </c>
      <c r="G103" s="72">
        <v>0</v>
      </c>
      <c r="H103" s="69">
        <f t="shared" si="78"/>
        <v>0</v>
      </c>
      <c r="I103" s="74">
        <v>0</v>
      </c>
      <c r="J103" s="37">
        <f t="shared" si="79"/>
        <v>0</v>
      </c>
      <c r="K103" s="38">
        <v>0</v>
      </c>
      <c r="L103" s="37">
        <f t="shared" si="80"/>
        <v>0</v>
      </c>
      <c r="M103" s="74">
        <v>0</v>
      </c>
      <c r="N103" s="37">
        <f t="shared" si="81"/>
        <v>0</v>
      </c>
      <c r="O103" s="74">
        <v>0</v>
      </c>
      <c r="P103" s="71">
        <f t="shared" si="82"/>
        <v>0</v>
      </c>
      <c r="Q103" s="57">
        <f t="shared" si="83"/>
        <v>0</v>
      </c>
      <c r="R103" s="70">
        <f t="shared" si="84"/>
        <v>0</v>
      </c>
      <c r="S103" s="38">
        <v>0</v>
      </c>
      <c r="T103" s="69">
        <f t="shared" si="85"/>
        <v>0</v>
      </c>
      <c r="U103" s="38">
        <v>0</v>
      </c>
      <c r="V103" s="69">
        <f t="shared" si="86"/>
        <v>0</v>
      </c>
      <c r="W103" s="38">
        <v>0</v>
      </c>
      <c r="X103" s="69">
        <f t="shared" si="87"/>
        <v>0</v>
      </c>
      <c r="Y103" s="38">
        <v>0</v>
      </c>
      <c r="Z103" s="69">
        <f t="shared" si="88"/>
        <v>0</v>
      </c>
      <c r="AA103" s="38">
        <v>0</v>
      </c>
      <c r="AB103" s="68">
        <f t="shared" si="89"/>
        <v>0</v>
      </c>
      <c r="AC103" s="67">
        <f t="shared" si="90"/>
        <v>0</v>
      </c>
      <c r="AD103" s="66">
        <f t="shared" si="91"/>
        <v>0</v>
      </c>
      <c r="AE103" s="57">
        <v>0</v>
      </c>
      <c r="AF103" s="57">
        <f t="shared" si="92"/>
        <v>0</v>
      </c>
      <c r="AG103" s="52">
        <v>0</v>
      </c>
      <c r="AH103" s="63">
        <f t="shared" si="93"/>
        <v>0</v>
      </c>
      <c r="AI103" s="65">
        <f t="shared" si="94"/>
        <v>0</v>
      </c>
      <c r="AJ103" s="64">
        <f t="shared" si="95"/>
        <v>0</v>
      </c>
      <c r="AK103" s="65">
        <v>0</v>
      </c>
      <c r="AL103" s="63">
        <f t="shared" si="96"/>
        <v>0</v>
      </c>
      <c r="AM103" s="75"/>
    </row>
    <row r="104" spans="1:39" s="2" customFormat="1" x14ac:dyDescent="0.3">
      <c r="A104" s="79" t="s">
        <v>353</v>
      </c>
      <c r="B104" s="47">
        <f>18000/10</f>
        <v>1800</v>
      </c>
      <c r="C104" s="77">
        <f>2800/1.1</f>
        <v>2545.454545454545</v>
      </c>
      <c r="D104" s="54">
        <v>10</v>
      </c>
      <c r="E104" s="44">
        <v>0</v>
      </c>
      <c r="F104" s="76">
        <f t="shared" si="77"/>
        <v>0</v>
      </c>
      <c r="G104" s="72">
        <v>0</v>
      </c>
      <c r="H104" s="69">
        <f t="shared" si="78"/>
        <v>0</v>
      </c>
      <c r="I104" s="74">
        <v>0</v>
      </c>
      <c r="J104" s="37">
        <f t="shared" si="79"/>
        <v>0</v>
      </c>
      <c r="K104" s="38">
        <v>0</v>
      </c>
      <c r="L104" s="37">
        <f t="shared" si="80"/>
        <v>0</v>
      </c>
      <c r="M104" s="74">
        <v>0</v>
      </c>
      <c r="N104" s="37">
        <f t="shared" si="81"/>
        <v>0</v>
      </c>
      <c r="O104" s="74">
        <v>0</v>
      </c>
      <c r="P104" s="71">
        <f t="shared" si="82"/>
        <v>0</v>
      </c>
      <c r="Q104" s="57">
        <f t="shared" si="83"/>
        <v>0</v>
      </c>
      <c r="R104" s="70">
        <f t="shared" si="84"/>
        <v>0</v>
      </c>
      <c r="S104" s="38">
        <v>0</v>
      </c>
      <c r="T104" s="69">
        <f t="shared" si="85"/>
        <v>0</v>
      </c>
      <c r="U104" s="38">
        <v>0</v>
      </c>
      <c r="V104" s="69">
        <f t="shared" si="86"/>
        <v>0</v>
      </c>
      <c r="W104" s="38">
        <v>0</v>
      </c>
      <c r="X104" s="69">
        <f t="shared" si="87"/>
        <v>0</v>
      </c>
      <c r="Y104" s="38">
        <v>0</v>
      </c>
      <c r="Z104" s="69">
        <f t="shared" si="88"/>
        <v>0</v>
      </c>
      <c r="AA104" s="38">
        <v>0</v>
      </c>
      <c r="AB104" s="68">
        <f t="shared" si="89"/>
        <v>0</v>
      </c>
      <c r="AC104" s="67">
        <f t="shared" si="90"/>
        <v>0</v>
      </c>
      <c r="AD104" s="66">
        <f t="shared" si="91"/>
        <v>0</v>
      </c>
      <c r="AE104" s="57">
        <v>0</v>
      </c>
      <c r="AF104" s="57">
        <f t="shared" si="92"/>
        <v>0</v>
      </c>
      <c r="AG104" s="52">
        <v>0</v>
      </c>
      <c r="AH104" s="63">
        <f t="shared" si="93"/>
        <v>0</v>
      </c>
      <c r="AI104" s="65">
        <f t="shared" si="94"/>
        <v>0</v>
      </c>
      <c r="AJ104" s="64">
        <f t="shared" si="95"/>
        <v>0</v>
      </c>
      <c r="AK104" s="65">
        <v>0</v>
      </c>
      <c r="AL104" s="63">
        <f t="shared" si="96"/>
        <v>0</v>
      </c>
      <c r="AM104" s="75"/>
    </row>
    <row r="105" spans="1:39" s="2" customFormat="1" x14ac:dyDescent="0.3">
      <c r="A105" s="78" t="s">
        <v>233</v>
      </c>
      <c r="B105" s="47">
        <f>17000/10</f>
        <v>1700</v>
      </c>
      <c r="C105" s="77">
        <f>2700/1.1</f>
        <v>2454.5454545454545</v>
      </c>
      <c r="D105" s="54">
        <v>10</v>
      </c>
      <c r="E105" s="44">
        <v>0</v>
      </c>
      <c r="F105" s="76">
        <f t="shared" si="77"/>
        <v>0</v>
      </c>
      <c r="G105" s="72">
        <v>0</v>
      </c>
      <c r="H105" s="69">
        <f t="shared" si="78"/>
        <v>0</v>
      </c>
      <c r="I105" s="74">
        <v>0</v>
      </c>
      <c r="J105" s="37">
        <f t="shared" si="79"/>
        <v>0</v>
      </c>
      <c r="K105" s="38">
        <v>0</v>
      </c>
      <c r="L105" s="37">
        <f t="shared" si="80"/>
        <v>0</v>
      </c>
      <c r="M105" s="74">
        <v>0</v>
      </c>
      <c r="N105" s="37">
        <f t="shared" si="81"/>
        <v>0</v>
      </c>
      <c r="O105" s="74">
        <v>0</v>
      </c>
      <c r="P105" s="71">
        <f t="shared" si="82"/>
        <v>0</v>
      </c>
      <c r="Q105" s="57">
        <f t="shared" si="83"/>
        <v>0</v>
      </c>
      <c r="R105" s="70">
        <f t="shared" si="84"/>
        <v>0</v>
      </c>
      <c r="S105" s="38">
        <v>0</v>
      </c>
      <c r="T105" s="69">
        <f t="shared" si="85"/>
        <v>0</v>
      </c>
      <c r="U105" s="38">
        <v>0</v>
      </c>
      <c r="V105" s="69">
        <f t="shared" si="86"/>
        <v>0</v>
      </c>
      <c r="W105" s="38">
        <v>0</v>
      </c>
      <c r="X105" s="69">
        <f t="shared" si="87"/>
        <v>0</v>
      </c>
      <c r="Y105" s="38">
        <v>0</v>
      </c>
      <c r="Z105" s="69">
        <f t="shared" si="88"/>
        <v>0</v>
      </c>
      <c r="AA105" s="38">
        <v>0</v>
      </c>
      <c r="AB105" s="68">
        <f t="shared" si="89"/>
        <v>0</v>
      </c>
      <c r="AC105" s="67">
        <f t="shared" si="90"/>
        <v>0</v>
      </c>
      <c r="AD105" s="66">
        <f t="shared" si="91"/>
        <v>0</v>
      </c>
      <c r="AE105" s="57">
        <v>0</v>
      </c>
      <c r="AF105" s="57">
        <f t="shared" si="92"/>
        <v>0</v>
      </c>
      <c r="AG105" s="52">
        <v>0</v>
      </c>
      <c r="AH105" s="63">
        <f t="shared" si="93"/>
        <v>0</v>
      </c>
      <c r="AI105" s="65">
        <f t="shared" si="94"/>
        <v>0</v>
      </c>
      <c r="AJ105" s="64">
        <f t="shared" si="95"/>
        <v>0</v>
      </c>
      <c r="AK105" s="65">
        <v>0</v>
      </c>
      <c r="AL105" s="63">
        <f t="shared" si="96"/>
        <v>0</v>
      </c>
      <c r="AM105" s="75"/>
    </row>
    <row r="106" spans="1:39" s="2" customFormat="1" x14ac:dyDescent="0.3">
      <c r="A106" s="56" t="s">
        <v>270</v>
      </c>
      <c r="B106" s="74">
        <f>13800/12</f>
        <v>1150</v>
      </c>
      <c r="C106" s="38">
        <f>1800/1.1</f>
        <v>1636.3636363636363</v>
      </c>
      <c r="D106" s="73">
        <v>12</v>
      </c>
      <c r="E106" s="44">
        <v>0</v>
      </c>
      <c r="F106" s="76">
        <f t="shared" si="77"/>
        <v>0</v>
      </c>
      <c r="G106" s="72">
        <v>0</v>
      </c>
      <c r="H106" s="69">
        <f t="shared" si="78"/>
        <v>0</v>
      </c>
      <c r="I106" s="74">
        <v>0</v>
      </c>
      <c r="J106" s="37">
        <f t="shared" si="79"/>
        <v>0</v>
      </c>
      <c r="K106" s="38">
        <v>0</v>
      </c>
      <c r="L106" s="37">
        <f t="shared" si="80"/>
        <v>0</v>
      </c>
      <c r="M106" s="74">
        <v>0</v>
      </c>
      <c r="N106" s="37">
        <f t="shared" si="81"/>
        <v>0</v>
      </c>
      <c r="O106" s="74">
        <v>0</v>
      </c>
      <c r="P106" s="71">
        <f t="shared" si="82"/>
        <v>0</v>
      </c>
      <c r="Q106" s="57">
        <f t="shared" si="83"/>
        <v>0</v>
      </c>
      <c r="R106" s="70">
        <f t="shared" si="84"/>
        <v>0</v>
      </c>
      <c r="S106" s="38">
        <v>0</v>
      </c>
      <c r="T106" s="69">
        <f t="shared" si="85"/>
        <v>0</v>
      </c>
      <c r="U106" s="38">
        <v>0</v>
      </c>
      <c r="V106" s="69">
        <f t="shared" si="86"/>
        <v>0</v>
      </c>
      <c r="W106" s="38">
        <v>0</v>
      </c>
      <c r="X106" s="69">
        <f t="shared" si="87"/>
        <v>0</v>
      </c>
      <c r="Y106" s="38">
        <v>0</v>
      </c>
      <c r="Z106" s="69">
        <f t="shared" si="88"/>
        <v>0</v>
      </c>
      <c r="AA106" s="38">
        <v>0</v>
      </c>
      <c r="AB106" s="68">
        <f t="shared" si="89"/>
        <v>0</v>
      </c>
      <c r="AC106" s="67">
        <f t="shared" si="90"/>
        <v>0</v>
      </c>
      <c r="AD106" s="66">
        <f t="shared" si="91"/>
        <v>0</v>
      </c>
      <c r="AE106" s="57">
        <v>0</v>
      </c>
      <c r="AF106" s="57">
        <f t="shared" si="92"/>
        <v>0</v>
      </c>
      <c r="AG106" s="52">
        <v>0</v>
      </c>
      <c r="AH106" s="63">
        <f t="shared" si="93"/>
        <v>0</v>
      </c>
      <c r="AI106" s="65">
        <f t="shared" si="94"/>
        <v>0</v>
      </c>
      <c r="AJ106" s="64">
        <f t="shared" si="95"/>
        <v>0</v>
      </c>
      <c r="AK106" s="65">
        <v>0</v>
      </c>
      <c r="AL106" s="63">
        <f t="shared" si="96"/>
        <v>0</v>
      </c>
      <c r="AM106" s="75"/>
    </row>
    <row r="107" spans="1:39" s="2" customFormat="1" x14ac:dyDescent="0.3">
      <c r="A107" s="56" t="s">
        <v>46</v>
      </c>
      <c r="B107" s="74">
        <f>13800/12</f>
        <v>1150</v>
      </c>
      <c r="C107" s="38">
        <v>1636</v>
      </c>
      <c r="D107" s="73">
        <v>12</v>
      </c>
      <c r="E107" s="44">
        <v>0</v>
      </c>
      <c r="F107" s="76">
        <f t="shared" si="77"/>
        <v>0</v>
      </c>
      <c r="G107" s="72">
        <v>0</v>
      </c>
      <c r="H107" s="69">
        <f t="shared" si="78"/>
        <v>0</v>
      </c>
      <c r="I107" s="74">
        <v>0</v>
      </c>
      <c r="J107" s="37">
        <f t="shared" si="79"/>
        <v>0</v>
      </c>
      <c r="K107" s="38">
        <v>0</v>
      </c>
      <c r="L107" s="37">
        <f t="shared" si="80"/>
        <v>0</v>
      </c>
      <c r="M107" s="74">
        <v>0</v>
      </c>
      <c r="N107" s="37">
        <f t="shared" si="81"/>
        <v>0</v>
      </c>
      <c r="O107" s="74">
        <v>0</v>
      </c>
      <c r="P107" s="71">
        <f t="shared" si="82"/>
        <v>0</v>
      </c>
      <c r="Q107" s="57">
        <f t="shared" si="83"/>
        <v>0</v>
      </c>
      <c r="R107" s="70">
        <f t="shared" si="84"/>
        <v>0</v>
      </c>
      <c r="S107" s="38">
        <v>0</v>
      </c>
      <c r="T107" s="69">
        <f t="shared" si="85"/>
        <v>0</v>
      </c>
      <c r="U107" s="38">
        <v>0</v>
      </c>
      <c r="V107" s="69">
        <f t="shared" si="86"/>
        <v>0</v>
      </c>
      <c r="W107" s="38">
        <v>0</v>
      </c>
      <c r="X107" s="69">
        <f t="shared" si="87"/>
        <v>0</v>
      </c>
      <c r="Y107" s="38">
        <v>0</v>
      </c>
      <c r="Z107" s="69">
        <f t="shared" si="88"/>
        <v>0</v>
      </c>
      <c r="AA107" s="38">
        <v>0</v>
      </c>
      <c r="AB107" s="68">
        <f t="shared" si="89"/>
        <v>0</v>
      </c>
      <c r="AC107" s="67">
        <f t="shared" si="90"/>
        <v>0</v>
      </c>
      <c r="AD107" s="66">
        <f t="shared" si="91"/>
        <v>0</v>
      </c>
      <c r="AE107" s="57">
        <v>0</v>
      </c>
      <c r="AF107" s="57">
        <f t="shared" si="92"/>
        <v>0</v>
      </c>
      <c r="AG107" s="52">
        <v>0</v>
      </c>
      <c r="AH107" s="63">
        <f t="shared" si="93"/>
        <v>0</v>
      </c>
      <c r="AI107" s="65">
        <f t="shared" si="94"/>
        <v>0</v>
      </c>
      <c r="AJ107" s="64">
        <f t="shared" si="95"/>
        <v>0</v>
      </c>
      <c r="AK107" s="65">
        <v>0</v>
      </c>
      <c r="AL107" s="63">
        <f t="shared" si="96"/>
        <v>0</v>
      </c>
      <c r="AM107" s="75"/>
    </row>
    <row r="108" spans="1:39" s="2" customFormat="1" x14ac:dyDescent="0.3">
      <c r="A108" s="56" t="s">
        <v>8</v>
      </c>
      <c r="B108" s="47">
        <f>24800/16</f>
        <v>1550</v>
      </c>
      <c r="C108" s="46">
        <f>2800/1.1</f>
        <v>2545.454545454545</v>
      </c>
      <c r="D108" s="54">
        <v>16</v>
      </c>
      <c r="E108" s="44">
        <v>0</v>
      </c>
      <c r="F108" s="43">
        <f t="shared" si="77"/>
        <v>0</v>
      </c>
      <c r="G108" s="42">
        <v>0</v>
      </c>
      <c r="H108" s="37">
        <f t="shared" si="78"/>
        <v>0</v>
      </c>
      <c r="I108" s="74">
        <v>0</v>
      </c>
      <c r="J108" s="37">
        <f t="shared" si="79"/>
        <v>0</v>
      </c>
      <c r="K108" s="38">
        <v>0</v>
      </c>
      <c r="L108" s="37">
        <f t="shared" si="80"/>
        <v>0</v>
      </c>
      <c r="M108" s="74">
        <v>0</v>
      </c>
      <c r="N108" s="37">
        <f t="shared" si="81"/>
        <v>0</v>
      </c>
      <c r="O108" s="74">
        <v>0</v>
      </c>
      <c r="P108" s="37">
        <f t="shared" si="82"/>
        <v>0</v>
      </c>
      <c r="Q108" s="36">
        <f t="shared" si="83"/>
        <v>0</v>
      </c>
      <c r="R108" s="39">
        <f t="shared" si="84"/>
        <v>0</v>
      </c>
      <c r="S108" s="38">
        <v>0</v>
      </c>
      <c r="T108" s="37">
        <f t="shared" si="85"/>
        <v>0</v>
      </c>
      <c r="U108" s="38">
        <v>0</v>
      </c>
      <c r="V108" s="37">
        <f t="shared" si="86"/>
        <v>0</v>
      </c>
      <c r="W108" s="38">
        <v>0</v>
      </c>
      <c r="X108" s="37">
        <f t="shared" si="87"/>
        <v>0</v>
      </c>
      <c r="Y108" s="38">
        <v>0</v>
      </c>
      <c r="Z108" s="37">
        <f t="shared" si="88"/>
        <v>0</v>
      </c>
      <c r="AA108" s="38">
        <v>0</v>
      </c>
      <c r="AB108" s="37">
        <f t="shared" si="89"/>
        <v>0</v>
      </c>
      <c r="AC108" s="36">
        <f t="shared" si="90"/>
        <v>0</v>
      </c>
      <c r="AD108" s="36">
        <f t="shared" si="91"/>
        <v>0</v>
      </c>
      <c r="AE108" s="57">
        <v>0</v>
      </c>
      <c r="AF108" s="131">
        <f t="shared" si="92"/>
        <v>0</v>
      </c>
      <c r="AG108" s="52">
        <v>0</v>
      </c>
      <c r="AH108" s="31">
        <f t="shared" si="93"/>
        <v>0</v>
      </c>
      <c r="AI108" s="65">
        <f t="shared" si="94"/>
        <v>0</v>
      </c>
      <c r="AJ108" s="33">
        <f t="shared" si="95"/>
        <v>0</v>
      </c>
      <c r="AK108" s="65">
        <v>0</v>
      </c>
      <c r="AL108" s="31">
        <f t="shared" si="96"/>
        <v>0</v>
      </c>
      <c r="AM108" s="75"/>
    </row>
    <row r="109" spans="1:39" s="2" customFormat="1" x14ac:dyDescent="0.3">
      <c r="A109" s="58" t="s">
        <v>66</v>
      </c>
      <c r="B109" s="47">
        <f>30400/16</f>
        <v>1900</v>
      </c>
      <c r="C109" s="46">
        <f>2800/1.1</f>
        <v>2545.454545454545</v>
      </c>
      <c r="D109" s="54">
        <v>16</v>
      </c>
      <c r="E109" s="44">
        <v>0</v>
      </c>
      <c r="F109" s="43">
        <f t="shared" si="77"/>
        <v>0</v>
      </c>
      <c r="G109" s="42">
        <v>0</v>
      </c>
      <c r="H109" s="37">
        <f t="shared" si="78"/>
        <v>0</v>
      </c>
      <c r="I109" s="74">
        <v>0</v>
      </c>
      <c r="J109" s="37">
        <f t="shared" si="79"/>
        <v>0</v>
      </c>
      <c r="K109" s="38">
        <v>0</v>
      </c>
      <c r="L109" s="37">
        <f t="shared" si="80"/>
        <v>0</v>
      </c>
      <c r="M109" s="74">
        <v>0</v>
      </c>
      <c r="N109" s="37">
        <f t="shared" si="81"/>
        <v>0</v>
      </c>
      <c r="O109" s="74">
        <v>0</v>
      </c>
      <c r="P109" s="37">
        <f t="shared" si="82"/>
        <v>0</v>
      </c>
      <c r="Q109" s="36">
        <f t="shared" si="83"/>
        <v>0</v>
      </c>
      <c r="R109" s="39">
        <f t="shared" si="84"/>
        <v>0</v>
      </c>
      <c r="S109" s="38">
        <v>0</v>
      </c>
      <c r="T109" s="37">
        <f t="shared" si="85"/>
        <v>0</v>
      </c>
      <c r="U109" s="38">
        <v>0</v>
      </c>
      <c r="V109" s="37">
        <f t="shared" si="86"/>
        <v>0</v>
      </c>
      <c r="W109" s="38">
        <v>0</v>
      </c>
      <c r="X109" s="37">
        <f t="shared" si="87"/>
        <v>0</v>
      </c>
      <c r="Y109" s="38">
        <v>0</v>
      </c>
      <c r="Z109" s="37">
        <f t="shared" si="88"/>
        <v>0</v>
      </c>
      <c r="AA109" s="38">
        <v>0</v>
      </c>
      <c r="AB109" s="37">
        <f t="shared" si="89"/>
        <v>0</v>
      </c>
      <c r="AC109" s="36">
        <f t="shared" si="90"/>
        <v>0</v>
      </c>
      <c r="AD109" s="36">
        <f t="shared" si="91"/>
        <v>0</v>
      </c>
      <c r="AE109" s="57">
        <v>0</v>
      </c>
      <c r="AF109" s="131">
        <f t="shared" si="92"/>
        <v>0</v>
      </c>
      <c r="AG109" s="52">
        <v>0</v>
      </c>
      <c r="AH109" s="31">
        <f t="shared" si="93"/>
        <v>0</v>
      </c>
      <c r="AI109" s="65">
        <f t="shared" si="94"/>
        <v>0</v>
      </c>
      <c r="AJ109" s="33">
        <f t="shared" si="95"/>
        <v>0</v>
      </c>
      <c r="AK109" s="65">
        <v>0</v>
      </c>
      <c r="AL109" s="31">
        <f t="shared" si="96"/>
        <v>0</v>
      </c>
      <c r="AM109" s="75"/>
    </row>
    <row r="110" spans="1:39" s="2" customFormat="1" x14ac:dyDescent="0.3">
      <c r="A110" s="56" t="s">
        <v>9</v>
      </c>
      <c r="B110" s="47">
        <f>3600/6</f>
        <v>600</v>
      </c>
      <c r="C110" s="46">
        <f>2000/1.1</f>
        <v>1818.181818181818</v>
      </c>
      <c r="D110" s="54">
        <v>6</v>
      </c>
      <c r="E110" s="44">
        <v>0</v>
      </c>
      <c r="F110" s="43">
        <f t="shared" si="77"/>
        <v>0</v>
      </c>
      <c r="G110" s="42">
        <v>0</v>
      </c>
      <c r="H110" s="37">
        <f t="shared" si="78"/>
        <v>0</v>
      </c>
      <c r="I110" s="74">
        <v>0</v>
      </c>
      <c r="J110" s="37">
        <f t="shared" si="79"/>
        <v>0</v>
      </c>
      <c r="K110" s="38">
        <v>0</v>
      </c>
      <c r="L110" s="37">
        <f t="shared" si="80"/>
        <v>0</v>
      </c>
      <c r="M110" s="74">
        <v>0</v>
      </c>
      <c r="N110" s="37">
        <f t="shared" si="81"/>
        <v>0</v>
      </c>
      <c r="O110" s="74">
        <v>0</v>
      </c>
      <c r="P110" s="37">
        <f t="shared" si="82"/>
        <v>0</v>
      </c>
      <c r="Q110" s="36">
        <f t="shared" si="83"/>
        <v>0</v>
      </c>
      <c r="R110" s="39">
        <f t="shared" si="84"/>
        <v>0</v>
      </c>
      <c r="S110" s="38">
        <v>0</v>
      </c>
      <c r="T110" s="37">
        <f t="shared" si="85"/>
        <v>0</v>
      </c>
      <c r="U110" s="38">
        <v>0</v>
      </c>
      <c r="V110" s="37">
        <f t="shared" si="86"/>
        <v>0</v>
      </c>
      <c r="W110" s="38">
        <v>0</v>
      </c>
      <c r="X110" s="37">
        <f t="shared" si="87"/>
        <v>0</v>
      </c>
      <c r="Y110" s="38">
        <v>0</v>
      </c>
      <c r="Z110" s="37">
        <f t="shared" si="88"/>
        <v>0</v>
      </c>
      <c r="AA110" s="38">
        <v>0</v>
      </c>
      <c r="AB110" s="37">
        <f t="shared" si="89"/>
        <v>0</v>
      </c>
      <c r="AC110" s="36">
        <f t="shared" si="90"/>
        <v>0</v>
      </c>
      <c r="AD110" s="36">
        <f t="shared" si="91"/>
        <v>0</v>
      </c>
      <c r="AE110" s="57">
        <v>0</v>
      </c>
      <c r="AF110" s="131">
        <f t="shared" si="92"/>
        <v>0</v>
      </c>
      <c r="AG110" s="52">
        <v>0</v>
      </c>
      <c r="AH110" s="31">
        <f t="shared" si="93"/>
        <v>0</v>
      </c>
      <c r="AI110" s="65">
        <f t="shared" si="94"/>
        <v>0</v>
      </c>
      <c r="AJ110" s="33">
        <f t="shared" si="95"/>
        <v>0</v>
      </c>
      <c r="AK110" s="65">
        <v>0</v>
      </c>
      <c r="AL110" s="31">
        <f t="shared" si="96"/>
        <v>0</v>
      </c>
      <c r="AM110" s="75"/>
    </row>
    <row r="111" spans="1:39" s="2" customFormat="1" x14ac:dyDescent="0.3">
      <c r="A111" s="55" t="s">
        <v>268</v>
      </c>
      <c r="B111" s="47">
        <f>3600/6</f>
        <v>600</v>
      </c>
      <c r="C111" s="46">
        <f>2000/1.1</f>
        <v>1818.181818181818</v>
      </c>
      <c r="D111" s="54">
        <v>6</v>
      </c>
      <c r="E111" s="44">
        <v>0</v>
      </c>
      <c r="F111" s="43">
        <f t="shared" si="77"/>
        <v>0</v>
      </c>
      <c r="G111" s="42">
        <v>0</v>
      </c>
      <c r="H111" s="37">
        <f t="shared" si="78"/>
        <v>0</v>
      </c>
      <c r="I111" s="74">
        <v>0</v>
      </c>
      <c r="J111" s="37">
        <f t="shared" si="79"/>
        <v>0</v>
      </c>
      <c r="K111" s="38">
        <v>12</v>
      </c>
      <c r="L111" s="37">
        <f t="shared" si="80"/>
        <v>7200</v>
      </c>
      <c r="M111" s="74">
        <v>0</v>
      </c>
      <c r="N111" s="37">
        <f t="shared" si="81"/>
        <v>0</v>
      </c>
      <c r="O111" s="74">
        <v>0</v>
      </c>
      <c r="P111" s="37">
        <f t="shared" si="82"/>
        <v>0</v>
      </c>
      <c r="Q111" s="36">
        <f t="shared" si="83"/>
        <v>12</v>
      </c>
      <c r="R111" s="39">
        <f t="shared" si="84"/>
        <v>7200</v>
      </c>
      <c r="S111" s="38">
        <v>0</v>
      </c>
      <c r="T111" s="37">
        <f t="shared" si="85"/>
        <v>0</v>
      </c>
      <c r="U111" s="38">
        <v>0</v>
      </c>
      <c r="V111" s="37">
        <f t="shared" si="86"/>
        <v>0</v>
      </c>
      <c r="W111" s="38">
        <v>0</v>
      </c>
      <c r="X111" s="37">
        <f t="shared" si="87"/>
        <v>0</v>
      </c>
      <c r="Y111" s="38">
        <v>1</v>
      </c>
      <c r="Z111" s="37">
        <f t="shared" si="88"/>
        <v>1818.181818181818</v>
      </c>
      <c r="AA111" s="38">
        <v>1</v>
      </c>
      <c r="AB111" s="37">
        <f t="shared" si="89"/>
        <v>1818.181818181818</v>
      </c>
      <c r="AC111" s="36">
        <f t="shared" si="90"/>
        <v>2</v>
      </c>
      <c r="AD111" s="36">
        <f t="shared" si="91"/>
        <v>3636.363636363636</v>
      </c>
      <c r="AE111" s="57">
        <v>0</v>
      </c>
      <c r="AF111" s="131">
        <f t="shared" si="92"/>
        <v>2436.363636363636</v>
      </c>
      <c r="AG111" s="52">
        <v>0</v>
      </c>
      <c r="AH111" s="31">
        <f t="shared" si="93"/>
        <v>0</v>
      </c>
      <c r="AI111" s="65">
        <f t="shared" si="94"/>
        <v>10</v>
      </c>
      <c r="AJ111" s="33">
        <f t="shared" si="95"/>
        <v>6000</v>
      </c>
      <c r="AK111" s="65">
        <v>0</v>
      </c>
      <c r="AL111" s="31">
        <f t="shared" si="96"/>
        <v>0</v>
      </c>
      <c r="AM111" s="75"/>
    </row>
    <row r="112" spans="1:39" s="2" customFormat="1" x14ac:dyDescent="0.3">
      <c r="A112" s="55" t="s">
        <v>48</v>
      </c>
      <c r="B112" s="47">
        <f>3600/6</f>
        <v>600</v>
      </c>
      <c r="C112" s="46">
        <f>2000/1.1</f>
        <v>1818.181818181818</v>
      </c>
      <c r="D112" s="54">
        <v>6</v>
      </c>
      <c r="E112" s="44">
        <v>0</v>
      </c>
      <c r="F112" s="43">
        <f t="shared" si="77"/>
        <v>0</v>
      </c>
      <c r="G112" s="42">
        <v>0</v>
      </c>
      <c r="H112" s="37">
        <f t="shared" si="78"/>
        <v>0</v>
      </c>
      <c r="I112" s="74">
        <v>0</v>
      </c>
      <c r="J112" s="37">
        <f t="shared" si="79"/>
        <v>0</v>
      </c>
      <c r="K112" s="38">
        <v>12</v>
      </c>
      <c r="L112" s="37">
        <f t="shared" si="80"/>
        <v>7200</v>
      </c>
      <c r="M112" s="74">
        <v>0</v>
      </c>
      <c r="N112" s="37">
        <f t="shared" si="81"/>
        <v>0</v>
      </c>
      <c r="O112" s="74">
        <v>0</v>
      </c>
      <c r="P112" s="37">
        <f t="shared" si="82"/>
        <v>0</v>
      </c>
      <c r="Q112" s="36">
        <f t="shared" si="83"/>
        <v>12</v>
      </c>
      <c r="R112" s="39">
        <f t="shared" si="84"/>
        <v>7200</v>
      </c>
      <c r="S112" s="38">
        <v>0</v>
      </c>
      <c r="T112" s="37">
        <f t="shared" si="85"/>
        <v>0</v>
      </c>
      <c r="U112" s="38">
        <v>0</v>
      </c>
      <c r="V112" s="37">
        <f t="shared" si="86"/>
        <v>0</v>
      </c>
      <c r="W112" s="38">
        <v>0</v>
      </c>
      <c r="X112" s="37">
        <f t="shared" si="87"/>
        <v>0</v>
      </c>
      <c r="Y112" s="38">
        <v>1</v>
      </c>
      <c r="Z112" s="37">
        <f t="shared" si="88"/>
        <v>1818.181818181818</v>
      </c>
      <c r="AA112" s="38">
        <v>0</v>
      </c>
      <c r="AB112" s="37">
        <f t="shared" si="89"/>
        <v>0</v>
      </c>
      <c r="AC112" s="36">
        <f t="shared" si="90"/>
        <v>1</v>
      </c>
      <c r="AD112" s="36">
        <f t="shared" si="91"/>
        <v>1818.181818181818</v>
      </c>
      <c r="AE112" s="57">
        <v>0</v>
      </c>
      <c r="AF112" s="131">
        <f t="shared" si="92"/>
        <v>1218.181818181818</v>
      </c>
      <c r="AG112" s="52">
        <v>0</v>
      </c>
      <c r="AH112" s="31">
        <f t="shared" si="93"/>
        <v>0</v>
      </c>
      <c r="AI112" s="65">
        <f t="shared" si="94"/>
        <v>11</v>
      </c>
      <c r="AJ112" s="33">
        <f t="shared" si="95"/>
        <v>6600</v>
      </c>
      <c r="AK112" s="65">
        <v>0</v>
      </c>
      <c r="AL112" s="31">
        <f t="shared" si="96"/>
        <v>0</v>
      </c>
      <c r="AM112" s="75"/>
    </row>
    <row r="113" spans="1:39" s="2" customFormat="1" x14ac:dyDescent="0.3">
      <c r="A113" s="48" t="s">
        <v>59</v>
      </c>
      <c r="B113" s="47">
        <f>8100/6</f>
        <v>1350</v>
      </c>
      <c r="C113" s="46">
        <f>2800/1.1</f>
        <v>2545.454545454545</v>
      </c>
      <c r="D113" s="50">
        <v>6</v>
      </c>
      <c r="E113" s="44">
        <v>0</v>
      </c>
      <c r="F113" s="43">
        <f t="shared" si="77"/>
        <v>0</v>
      </c>
      <c r="G113" s="42">
        <v>0</v>
      </c>
      <c r="H113" s="37">
        <f t="shared" si="78"/>
        <v>0</v>
      </c>
      <c r="I113" s="74">
        <v>0</v>
      </c>
      <c r="J113" s="37">
        <f t="shared" si="79"/>
        <v>0</v>
      </c>
      <c r="K113" s="38">
        <v>0</v>
      </c>
      <c r="L113" s="37">
        <f t="shared" si="80"/>
        <v>0</v>
      </c>
      <c r="M113" s="74">
        <v>0</v>
      </c>
      <c r="N113" s="37">
        <f t="shared" si="81"/>
        <v>0</v>
      </c>
      <c r="O113" s="74">
        <v>0</v>
      </c>
      <c r="P113" s="37">
        <f t="shared" si="82"/>
        <v>0</v>
      </c>
      <c r="Q113" s="36">
        <f t="shared" si="83"/>
        <v>0</v>
      </c>
      <c r="R113" s="39">
        <f t="shared" si="84"/>
        <v>0</v>
      </c>
      <c r="S113" s="38">
        <v>0</v>
      </c>
      <c r="T113" s="37">
        <f t="shared" si="85"/>
        <v>0</v>
      </c>
      <c r="U113" s="38">
        <v>0</v>
      </c>
      <c r="V113" s="37">
        <f t="shared" si="86"/>
        <v>0</v>
      </c>
      <c r="W113" s="38">
        <v>0</v>
      </c>
      <c r="X113" s="37">
        <f t="shared" si="87"/>
        <v>0</v>
      </c>
      <c r="Y113" s="38">
        <v>0</v>
      </c>
      <c r="Z113" s="37">
        <f t="shared" si="88"/>
        <v>0</v>
      </c>
      <c r="AA113" s="38">
        <v>0</v>
      </c>
      <c r="AB113" s="37">
        <f t="shared" si="89"/>
        <v>0</v>
      </c>
      <c r="AC113" s="36">
        <f t="shared" si="90"/>
        <v>0</v>
      </c>
      <c r="AD113" s="36">
        <f t="shared" si="91"/>
        <v>0</v>
      </c>
      <c r="AE113" s="57">
        <v>0</v>
      </c>
      <c r="AF113" s="131">
        <f t="shared" si="92"/>
        <v>0</v>
      </c>
      <c r="AG113" s="34">
        <v>0</v>
      </c>
      <c r="AH113" s="31">
        <f t="shared" si="93"/>
        <v>0</v>
      </c>
      <c r="AI113" s="65">
        <f t="shared" si="94"/>
        <v>0</v>
      </c>
      <c r="AJ113" s="33">
        <f t="shared" si="95"/>
        <v>0</v>
      </c>
      <c r="AK113" s="65">
        <v>0</v>
      </c>
      <c r="AL113" s="31">
        <f t="shared" si="96"/>
        <v>0</v>
      </c>
      <c r="AM113" s="75"/>
    </row>
    <row r="114" spans="1:39" s="2" customFormat="1" x14ac:dyDescent="0.3">
      <c r="A114" s="48" t="s">
        <v>317</v>
      </c>
      <c r="B114" s="53">
        <f>6600/6</f>
        <v>1100</v>
      </c>
      <c r="C114" s="46">
        <f>2800/1.1</f>
        <v>2545.454545454545</v>
      </c>
      <c r="D114" s="50">
        <v>6</v>
      </c>
      <c r="E114" s="44">
        <v>0</v>
      </c>
      <c r="F114" s="43">
        <f t="shared" si="77"/>
        <v>0</v>
      </c>
      <c r="G114" s="42">
        <v>0</v>
      </c>
      <c r="H114" s="37">
        <f t="shared" si="78"/>
        <v>0</v>
      </c>
      <c r="I114" s="74">
        <v>0</v>
      </c>
      <c r="J114" s="37">
        <f t="shared" si="79"/>
        <v>0</v>
      </c>
      <c r="K114" s="38">
        <v>0</v>
      </c>
      <c r="L114" s="37">
        <f t="shared" si="80"/>
        <v>0</v>
      </c>
      <c r="M114" s="74">
        <v>0</v>
      </c>
      <c r="N114" s="37">
        <f t="shared" si="81"/>
        <v>0</v>
      </c>
      <c r="O114" s="74">
        <v>0</v>
      </c>
      <c r="P114" s="37">
        <f t="shared" si="82"/>
        <v>0</v>
      </c>
      <c r="Q114" s="36">
        <f t="shared" si="83"/>
        <v>0</v>
      </c>
      <c r="R114" s="39">
        <f t="shared" si="84"/>
        <v>0</v>
      </c>
      <c r="S114" s="38">
        <v>0</v>
      </c>
      <c r="T114" s="37">
        <f t="shared" si="85"/>
        <v>0</v>
      </c>
      <c r="U114" s="38">
        <v>0</v>
      </c>
      <c r="V114" s="37">
        <f t="shared" si="86"/>
        <v>0</v>
      </c>
      <c r="W114" s="38">
        <v>0</v>
      </c>
      <c r="X114" s="37">
        <f t="shared" si="87"/>
        <v>0</v>
      </c>
      <c r="Y114" s="38">
        <v>0</v>
      </c>
      <c r="Z114" s="37">
        <f t="shared" si="88"/>
        <v>0</v>
      </c>
      <c r="AA114" s="38">
        <v>0</v>
      </c>
      <c r="AB114" s="37">
        <f t="shared" si="89"/>
        <v>0</v>
      </c>
      <c r="AC114" s="36">
        <f t="shared" si="90"/>
        <v>0</v>
      </c>
      <c r="AD114" s="36">
        <f t="shared" si="91"/>
        <v>0</v>
      </c>
      <c r="AE114" s="57">
        <v>0</v>
      </c>
      <c r="AF114" s="131">
        <f t="shared" si="92"/>
        <v>0</v>
      </c>
      <c r="AG114" s="34">
        <v>0</v>
      </c>
      <c r="AH114" s="31">
        <f t="shared" si="93"/>
        <v>0</v>
      </c>
      <c r="AI114" s="65">
        <f t="shared" si="94"/>
        <v>0</v>
      </c>
      <c r="AJ114" s="33">
        <f t="shared" si="95"/>
        <v>0</v>
      </c>
      <c r="AK114" s="65">
        <v>0</v>
      </c>
      <c r="AL114" s="31">
        <f t="shared" si="96"/>
        <v>0</v>
      </c>
      <c r="AM114" s="75"/>
    </row>
    <row r="115" spans="1:39" s="2" customFormat="1" x14ac:dyDescent="0.3">
      <c r="A115" s="48" t="s">
        <v>158</v>
      </c>
      <c r="B115" s="47">
        <f>16200/12</f>
        <v>1350</v>
      </c>
      <c r="C115" s="46">
        <f>2800/1.1</f>
        <v>2545.454545454545</v>
      </c>
      <c r="D115" s="50">
        <v>12</v>
      </c>
      <c r="E115" s="44">
        <v>0</v>
      </c>
      <c r="F115" s="43">
        <f t="shared" si="77"/>
        <v>0</v>
      </c>
      <c r="G115" s="42">
        <v>0</v>
      </c>
      <c r="H115" s="37">
        <f t="shared" si="78"/>
        <v>0</v>
      </c>
      <c r="I115" s="74">
        <v>0</v>
      </c>
      <c r="J115" s="37">
        <f t="shared" si="79"/>
        <v>0</v>
      </c>
      <c r="K115" s="38">
        <v>0</v>
      </c>
      <c r="L115" s="37">
        <f t="shared" si="80"/>
        <v>0</v>
      </c>
      <c r="M115" s="74">
        <v>0</v>
      </c>
      <c r="N115" s="37">
        <f t="shared" si="81"/>
        <v>0</v>
      </c>
      <c r="O115" s="74">
        <v>0</v>
      </c>
      <c r="P115" s="37">
        <f t="shared" si="82"/>
        <v>0</v>
      </c>
      <c r="Q115" s="36">
        <f t="shared" si="83"/>
        <v>0</v>
      </c>
      <c r="R115" s="39">
        <f t="shared" si="84"/>
        <v>0</v>
      </c>
      <c r="S115" s="38">
        <v>0</v>
      </c>
      <c r="T115" s="37">
        <f t="shared" si="85"/>
        <v>0</v>
      </c>
      <c r="U115" s="38">
        <v>0</v>
      </c>
      <c r="V115" s="37">
        <f t="shared" si="86"/>
        <v>0</v>
      </c>
      <c r="W115" s="38">
        <v>0</v>
      </c>
      <c r="X115" s="37">
        <f t="shared" si="87"/>
        <v>0</v>
      </c>
      <c r="Y115" s="38">
        <v>0</v>
      </c>
      <c r="Z115" s="37">
        <f t="shared" si="88"/>
        <v>0</v>
      </c>
      <c r="AA115" s="38">
        <v>0</v>
      </c>
      <c r="AB115" s="37">
        <f t="shared" si="89"/>
        <v>0</v>
      </c>
      <c r="AC115" s="36">
        <f t="shared" si="90"/>
        <v>0</v>
      </c>
      <c r="AD115" s="36">
        <f t="shared" si="91"/>
        <v>0</v>
      </c>
      <c r="AE115" s="57">
        <v>0</v>
      </c>
      <c r="AF115" s="131">
        <f t="shared" si="92"/>
        <v>0</v>
      </c>
      <c r="AG115" s="34">
        <v>0</v>
      </c>
      <c r="AH115" s="31">
        <f t="shared" si="93"/>
        <v>0</v>
      </c>
      <c r="AI115" s="65">
        <f t="shared" si="94"/>
        <v>0</v>
      </c>
      <c r="AJ115" s="33">
        <f t="shared" si="95"/>
        <v>0</v>
      </c>
      <c r="AK115" s="65">
        <v>0</v>
      </c>
      <c r="AL115" s="31">
        <f t="shared" si="96"/>
        <v>0</v>
      </c>
      <c r="AM115" s="75"/>
    </row>
    <row r="116" spans="1:39" s="2" customFormat="1" x14ac:dyDescent="0.3">
      <c r="A116" s="48" t="s">
        <v>157</v>
      </c>
      <c r="B116" s="47">
        <f>16200/12</f>
        <v>1350</v>
      </c>
      <c r="C116" s="46">
        <f>2800/1.1</f>
        <v>2545.454545454545</v>
      </c>
      <c r="D116" s="50">
        <v>12</v>
      </c>
      <c r="E116" s="44">
        <v>0</v>
      </c>
      <c r="F116" s="43">
        <f t="shared" si="77"/>
        <v>0</v>
      </c>
      <c r="G116" s="42">
        <v>0</v>
      </c>
      <c r="H116" s="37">
        <f t="shared" si="78"/>
        <v>0</v>
      </c>
      <c r="I116" s="74">
        <v>0</v>
      </c>
      <c r="J116" s="37">
        <f t="shared" si="79"/>
        <v>0</v>
      </c>
      <c r="K116" s="38">
        <v>0</v>
      </c>
      <c r="L116" s="37">
        <f t="shared" si="80"/>
        <v>0</v>
      </c>
      <c r="M116" s="74">
        <v>0</v>
      </c>
      <c r="N116" s="37">
        <f t="shared" si="81"/>
        <v>0</v>
      </c>
      <c r="O116" s="74">
        <v>0</v>
      </c>
      <c r="P116" s="37">
        <f t="shared" si="82"/>
        <v>0</v>
      </c>
      <c r="Q116" s="36">
        <f t="shared" si="83"/>
        <v>0</v>
      </c>
      <c r="R116" s="39">
        <f t="shared" si="84"/>
        <v>0</v>
      </c>
      <c r="S116" s="38">
        <v>0</v>
      </c>
      <c r="T116" s="37">
        <f t="shared" si="85"/>
        <v>0</v>
      </c>
      <c r="U116" s="38">
        <v>0</v>
      </c>
      <c r="V116" s="37">
        <f t="shared" si="86"/>
        <v>0</v>
      </c>
      <c r="W116" s="38">
        <v>0</v>
      </c>
      <c r="X116" s="37">
        <f t="shared" si="87"/>
        <v>0</v>
      </c>
      <c r="Y116" s="38">
        <v>0</v>
      </c>
      <c r="Z116" s="37">
        <f t="shared" si="88"/>
        <v>0</v>
      </c>
      <c r="AA116" s="38">
        <v>0</v>
      </c>
      <c r="AB116" s="37">
        <f t="shared" si="89"/>
        <v>0</v>
      </c>
      <c r="AC116" s="36">
        <f t="shared" si="90"/>
        <v>0</v>
      </c>
      <c r="AD116" s="36">
        <f t="shared" si="91"/>
        <v>0</v>
      </c>
      <c r="AE116" s="57">
        <v>0</v>
      </c>
      <c r="AF116" s="131">
        <f t="shared" si="92"/>
        <v>0</v>
      </c>
      <c r="AG116" s="34">
        <v>0</v>
      </c>
      <c r="AH116" s="31">
        <f t="shared" si="93"/>
        <v>0</v>
      </c>
      <c r="AI116" s="65">
        <f t="shared" si="94"/>
        <v>0</v>
      </c>
      <c r="AJ116" s="33">
        <f t="shared" si="95"/>
        <v>0</v>
      </c>
      <c r="AK116" s="65">
        <v>0</v>
      </c>
      <c r="AL116" s="31">
        <f t="shared" si="96"/>
        <v>0</v>
      </c>
      <c r="AM116" s="75"/>
    </row>
    <row r="117" spans="1:39" s="2" customFormat="1" x14ac:dyDescent="0.3">
      <c r="A117" s="48" t="s">
        <v>62</v>
      </c>
      <c r="B117" s="47">
        <f>42000/20</f>
        <v>2100</v>
      </c>
      <c r="C117" s="46">
        <f>3200/1.1</f>
        <v>2909.090909090909</v>
      </c>
      <c r="D117" s="50">
        <v>20</v>
      </c>
      <c r="E117" s="44">
        <v>0</v>
      </c>
      <c r="F117" s="43">
        <f t="shared" si="77"/>
        <v>0</v>
      </c>
      <c r="G117" s="42">
        <v>0</v>
      </c>
      <c r="H117" s="37">
        <f t="shared" si="78"/>
        <v>0</v>
      </c>
      <c r="I117" s="74">
        <v>0</v>
      </c>
      <c r="J117" s="37">
        <f t="shared" si="79"/>
        <v>0</v>
      </c>
      <c r="K117" s="38">
        <v>0</v>
      </c>
      <c r="L117" s="37">
        <f t="shared" si="80"/>
        <v>0</v>
      </c>
      <c r="M117" s="74">
        <v>0</v>
      </c>
      <c r="N117" s="37">
        <f t="shared" si="81"/>
        <v>0</v>
      </c>
      <c r="O117" s="74">
        <v>0</v>
      </c>
      <c r="P117" s="37">
        <f t="shared" si="82"/>
        <v>0</v>
      </c>
      <c r="Q117" s="36">
        <f t="shared" si="83"/>
        <v>0</v>
      </c>
      <c r="R117" s="39">
        <f t="shared" si="84"/>
        <v>0</v>
      </c>
      <c r="S117" s="38">
        <v>0</v>
      </c>
      <c r="T117" s="37">
        <f t="shared" si="85"/>
        <v>0</v>
      </c>
      <c r="U117" s="38">
        <v>0</v>
      </c>
      <c r="V117" s="37">
        <f t="shared" si="86"/>
        <v>0</v>
      </c>
      <c r="W117" s="38">
        <v>0</v>
      </c>
      <c r="X117" s="37">
        <f t="shared" si="87"/>
        <v>0</v>
      </c>
      <c r="Y117" s="38">
        <v>0</v>
      </c>
      <c r="Z117" s="37">
        <f t="shared" si="88"/>
        <v>0</v>
      </c>
      <c r="AA117" s="38">
        <v>0</v>
      </c>
      <c r="AB117" s="37">
        <f t="shared" si="89"/>
        <v>0</v>
      </c>
      <c r="AC117" s="36">
        <f t="shared" si="90"/>
        <v>0</v>
      </c>
      <c r="AD117" s="36">
        <f t="shared" si="91"/>
        <v>0</v>
      </c>
      <c r="AE117" s="57">
        <v>0</v>
      </c>
      <c r="AF117" s="131">
        <f t="shared" si="92"/>
        <v>0</v>
      </c>
      <c r="AG117" s="34">
        <v>0</v>
      </c>
      <c r="AH117" s="31">
        <f t="shared" si="93"/>
        <v>0</v>
      </c>
      <c r="AI117" s="65">
        <f t="shared" si="94"/>
        <v>0</v>
      </c>
      <c r="AJ117" s="33">
        <f t="shared" si="95"/>
        <v>0</v>
      </c>
      <c r="AK117" s="65">
        <v>0</v>
      </c>
      <c r="AL117" s="31">
        <f t="shared" si="96"/>
        <v>0</v>
      </c>
      <c r="AM117" s="75"/>
    </row>
    <row r="118" spans="1:39" s="2" customFormat="1" x14ac:dyDescent="0.3">
      <c r="A118" s="48" t="s">
        <v>58</v>
      </c>
      <c r="B118" s="47">
        <f>13800/12</f>
        <v>1150</v>
      </c>
      <c r="C118" s="46">
        <f>2300/1.1</f>
        <v>2090.9090909090905</v>
      </c>
      <c r="D118" s="50">
        <v>12</v>
      </c>
      <c r="E118" s="44">
        <v>0</v>
      </c>
      <c r="F118" s="43">
        <f t="shared" si="77"/>
        <v>0</v>
      </c>
      <c r="G118" s="42">
        <v>0</v>
      </c>
      <c r="H118" s="37">
        <f t="shared" si="78"/>
        <v>0</v>
      </c>
      <c r="I118" s="74">
        <v>0</v>
      </c>
      <c r="J118" s="37">
        <f t="shared" si="79"/>
        <v>0</v>
      </c>
      <c r="K118" s="38">
        <v>0</v>
      </c>
      <c r="L118" s="37">
        <f t="shared" si="80"/>
        <v>0</v>
      </c>
      <c r="M118" s="74">
        <v>0</v>
      </c>
      <c r="N118" s="37">
        <f t="shared" si="81"/>
        <v>0</v>
      </c>
      <c r="O118" s="74">
        <v>0</v>
      </c>
      <c r="P118" s="37">
        <f t="shared" si="82"/>
        <v>0</v>
      </c>
      <c r="Q118" s="36">
        <f t="shared" si="83"/>
        <v>0</v>
      </c>
      <c r="R118" s="39">
        <f t="shared" si="84"/>
        <v>0</v>
      </c>
      <c r="S118" s="38">
        <v>0</v>
      </c>
      <c r="T118" s="37">
        <f t="shared" si="85"/>
        <v>0</v>
      </c>
      <c r="U118" s="38">
        <v>0</v>
      </c>
      <c r="V118" s="37">
        <f t="shared" si="86"/>
        <v>0</v>
      </c>
      <c r="W118" s="38">
        <v>0</v>
      </c>
      <c r="X118" s="37">
        <f t="shared" si="87"/>
        <v>0</v>
      </c>
      <c r="Y118" s="38">
        <v>0</v>
      </c>
      <c r="Z118" s="37">
        <f t="shared" si="88"/>
        <v>0</v>
      </c>
      <c r="AA118" s="38">
        <v>0</v>
      </c>
      <c r="AB118" s="37">
        <f t="shared" si="89"/>
        <v>0</v>
      </c>
      <c r="AC118" s="36">
        <f t="shared" si="90"/>
        <v>0</v>
      </c>
      <c r="AD118" s="36">
        <f t="shared" si="91"/>
        <v>0</v>
      </c>
      <c r="AE118" s="57">
        <v>0</v>
      </c>
      <c r="AF118" s="131">
        <f t="shared" si="92"/>
        <v>0</v>
      </c>
      <c r="AG118" s="34">
        <v>0</v>
      </c>
      <c r="AH118" s="31">
        <f t="shared" si="93"/>
        <v>0</v>
      </c>
      <c r="AI118" s="65">
        <f t="shared" si="94"/>
        <v>0</v>
      </c>
      <c r="AJ118" s="33">
        <f t="shared" si="95"/>
        <v>0</v>
      </c>
      <c r="AK118" s="65">
        <v>0</v>
      </c>
      <c r="AL118" s="31">
        <f t="shared" si="96"/>
        <v>0</v>
      </c>
      <c r="AM118" s="75"/>
    </row>
    <row r="119" spans="1:39" s="2" customFormat="1" x14ac:dyDescent="0.3">
      <c r="A119" s="48" t="s">
        <v>352</v>
      </c>
      <c r="B119" s="47">
        <f>30000/24</f>
        <v>1250</v>
      </c>
      <c r="C119" s="46">
        <f>2800/1.1</f>
        <v>2545.454545454545</v>
      </c>
      <c r="D119" s="50">
        <v>24</v>
      </c>
      <c r="E119" s="44">
        <v>0</v>
      </c>
      <c r="F119" s="43">
        <f t="shared" si="77"/>
        <v>0</v>
      </c>
      <c r="G119" s="42">
        <v>0</v>
      </c>
      <c r="H119" s="37">
        <f t="shared" si="78"/>
        <v>0</v>
      </c>
      <c r="I119" s="74">
        <v>0</v>
      </c>
      <c r="J119" s="37">
        <f t="shared" si="79"/>
        <v>0</v>
      </c>
      <c r="K119" s="38">
        <v>0</v>
      </c>
      <c r="L119" s="37">
        <f t="shared" si="80"/>
        <v>0</v>
      </c>
      <c r="M119" s="74">
        <v>0</v>
      </c>
      <c r="N119" s="37">
        <f t="shared" si="81"/>
        <v>0</v>
      </c>
      <c r="O119" s="74">
        <v>0</v>
      </c>
      <c r="P119" s="37">
        <f t="shared" si="82"/>
        <v>0</v>
      </c>
      <c r="Q119" s="36">
        <f t="shared" si="83"/>
        <v>0</v>
      </c>
      <c r="R119" s="39">
        <f t="shared" si="84"/>
        <v>0</v>
      </c>
      <c r="S119" s="38">
        <v>0</v>
      </c>
      <c r="T119" s="37">
        <f t="shared" si="85"/>
        <v>0</v>
      </c>
      <c r="U119" s="38">
        <v>0</v>
      </c>
      <c r="V119" s="37">
        <f t="shared" si="86"/>
        <v>0</v>
      </c>
      <c r="W119" s="38">
        <v>0</v>
      </c>
      <c r="X119" s="37">
        <f t="shared" si="87"/>
        <v>0</v>
      </c>
      <c r="Y119" s="38">
        <v>0</v>
      </c>
      <c r="Z119" s="37">
        <f t="shared" si="88"/>
        <v>0</v>
      </c>
      <c r="AA119" s="38">
        <v>0</v>
      </c>
      <c r="AB119" s="37">
        <f t="shared" si="89"/>
        <v>0</v>
      </c>
      <c r="AC119" s="36">
        <f t="shared" si="90"/>
        <v>0</v>
      </c>
      <c r="AD119" s="36">
        <f t="shared" si="91"/>
        <v>0</v>
      </c>
      <c r="AE119" s="36">
        <v>0</v>
      </c>
      <c r="AF119" s="131">
        <f t="shared" si="92"/>
        <v>0</v>
      </c>
      <c r="AG119" s="34">
        <v>0</v>
      </c>
      <c r="AH119" s="31">
        <f t="shared" si="93"/>
        <v>0</v>
      </c>
      <c r="AI119" s="65">
        <f t="shared" si="94"/>
        <v>0</v>
      </c>
      <c r="AJ119" s="33">
        <f t="shared" si="95"/>
        <v>0</v>
      </c>
      <c r="AK119" s="65">
        <v>0</v>
      </c>
      <c r="AL119" s="31">
        <f t="shared" si="96"/>
        <v>0</v>
      </c>
      <c r="AM119" s="75"/>
    </row>
    <row r="120" spans="1:39" s="2" customFormat="1" ht="17.25" thickBot="1" x14ac:dyDescent="0.35">
      <c r="A120" s="48" t="s">
        <v>195</v>
      </c>
      <c r="B120" s="47">
        <f>14400/24</f>
        <v>600</v>
      </c>
      <c r="C120" s="46">
        <f>800/1.1</f>
        <v>727.27272727272725</v>
      </c>
      <c r="D120" s="45">
        <v>24</v>
      </c>
      <c r="E120" s="44">
        <v>0</v>
      </c>
      <c r="F120" s="43">
        <f t="shared" si="77"/>
        <v>0</v>
      </c>
      <c r="G120" s="42">
        <v>0</v>
      </c>
      <c r="H120" s="37">
        <f t="shared" si="78"/>
        <v>0</v>
      </c>
      <c r="I120" s="74">
        <v>0</v>
      </c>
      <c r="J120" s="37">
        <f t="shared" si="79"/>
        <v>0</v>
      </c>
      <c r="K120" s="38">
        <v>24</v>
      </c>
      <c r="L120" s="37">
        <f t="shared" si="80"/>
        <v>14400</v>
      </c>
      <c r="M120" s="74">
        <v>0</v>
      </c>
      <c r="N120" s="37">
        <f t="shared" si="81"/>
        <v>0</v>
      </c>
      <c r="O120" s="74">
        <v>0</v>
      </c>
      <c r="P120" s="37">
        <f t="shared" si="82"/>
        <v>0</v>
      </c>
      <c r="Q120" s="36">
        <f t="shared" si="83"/>
        <v>24</v>
      </c>
      <c r="R120" s="39">
        <f t="shared" si="84"/>
        <v>14400</v>
      </c>
      <c r="S120" s="38">
        <v>0</v>
      </c>
      <c r="T120" s="37">
        <f t="shared" si="85"/>
        <v>0</v>
      </c>
      <c r="U120" s="38">
        <v>0</v>
      </c>
      <c r="V120" s="37">
        <f t="shared" si="86"/>
        <v>0</v>
      </c>
      <c r="W120" s="38">
        <v>0</v>
      </c>
      <c r="X120" s="37">
        <f t="shared" si="87"/>
        <v>0</v>
      </c>
      <c r="Y120" s="38">
        <v>2</v>
      </c>
      <c r="Z120" s="37">
        <f t="shared" si="88"/>
        <v>1454.5454545454545</v>
      </c>
      <c r="AA120" s="38">
        <v>1</v>
      </c>
      <c r="AB120" s="37">
        <f t="shared" si="89"/>
        <v>727.27272727272725</v>
      </c>
      <c r="AC120" s="36">
        <f t="shared" si="90"/>
        <v>3</v>
      </c>
      <c r="AD120" s="36">
        <f t="shared" si="91"/>
        <v>2181.818181818182</v>
      </c>
      <c r="AE120" s="36">
        <v>0</v>
      </c>
      <c r="AF120" s="131">
        <f t="shared" si="92"/>
        <v>381.81818181818176</v>
      </c>
      <c r="AG120" s="34">
        <v>0</v>
      </c>
      <c r="AH120" s="31">
        <f t="shared" si="93"/>
        <v>0</v>
      </c>
      <c r="AI120" s="65">
        <f t="shared" si="94"/>
        <v>21</v>
      </c>
      <c r="AJ120" s="33">
        <f t="shared" si="95"/>
        <v>12600</v>
      </c>
      <c r="AK120" s="65">
        <v>0</v>
      </c>
      <c r="AL120" s="31">
        <f t="shared" si="96"/>
        <v>0</v>
      </c>
      <c r="AM120" s="75"/>
    </row>
    <row r="121" spans="1:39" s="2" customFormat="1" ht="17.25" thickBot="1" x14ac:dyDescent="0.35">
      <c r="A121" s="573" t="s">
        <v>185</v>
      </c>
      <c r="B121" s="574"/>
      <c r="C121" s="574"/>
      <c r="D121" s="574"/>
      <c r="E121" s="117">
        <f t="shared" ref="E121:AL121" si="97">SUM(E98:E120)</f>
        <v>0</v>
      </c>
      <c r="F121" s="117">
        <f t="shared" si="97"/>
        <v>0</v>
      </c>
      <c r="G121" s="117">
        <f t="shared" si="97"/>
        <v>0</v>
      </c>
      <c r="H121" s="117">
        <f t="shared" si="97"/>
        <v>0</v>
      </c>
      <c r="I121" s="117">
        <f t="shared" si="97"/>
        <v>0</v>
      </c>
      <c r="J121" s="117">
        <f t="shared" si="97"/>
        <v>0</v>
      </c>
      <c r="K121" s="117">
        <f t="shared" si="97"/>
        <v>48</v>
      </c>
      <c r="L121" s="117">
        <f t="shared" si="97"/>
        <v>28800</v>
      </c>
      <c r="M121" s="117">
        <f t="shared" si="97"/>
        <v>30</v>
      </c>
      <c r="N121" s="117">
        <f t="shared" si="97"/>
        <v>49000</v>
      </c>
      <c r="O121" s="117">
        <f t="shared" si="97"/>
        <v>0</v>
      </c>
      <c r="P121" s="117">
        <f t="shared" si="97"/>
        <v>0</v>
      </c>
      <c r="Q121" s="117">
        <f t="shared" si="97"/>
        <v>78</v>
      </c>
      <c r="R121" s="117">
        <f t="shared" si="97"/>
        <v>77800</v>
      </c>
      <c r="S121" s="117">
        <f t="shared" si="97"/>
        <v>0</v>
      </c>
      <c r="T121" s="117">
        <f t="shared" si="97"/>
        <v>0</v>
      </c>
      <c r="U121" s="117">
        <f t="shared" si="97"/>
        <v>0</v>
      </c>
      <c r="V121" s="117">
        <f t="shared" si="97"/>
        <v>0</v>
      </c>
      <c r="W121" s="117">
        <f t="shared" si="97"/>
        <v>0</v>
      </c>
      <c r="X121" s="117">
        <f t="shared" si="97"/>
        <v>0</v>
      </c>
      <c r="Y121" s="117">
        <f t="shared" si="97"/>
        <v>4</v>
      </c>
      <c r="Z121" s="117">
        <f t="shared" si="97"/>
        <v>5090.9090909090901</v>
      </c>
      <c r="AA121" s="117">
        <f t="shared" si="97"/>
        <v>8</v>
      </c>
      <c r="AB121" s="117">
        <f t="shared" si="97"/>
        <v>17545.454545454544</v>
      </c>
      <c r="AC121" s="117">
        <f t="shared" si="97"/>
        <v>12</v>
      </c>
      <c r="AD121" s="117">
        <f t="shared" si="97"/>
        <v>22636.36363636364</v>
      </c>
      <c r="AE121" s="117">
        <f t="shared" si="97"/>
        <v>0</v>
      </c>
      <c r="AF121" s="117">
        <f t="shared" si="97"/>
        <v>8986.3636363636342</v>
      </c>
      <c r="AG121" s="117">
        <f t="shared" si="97"/>
        <v>0</v>
      </c>
      <c r="AH121" s="117">
        <f t="shared" si="97"/>
        <v>0</v>
      </c>
      <c r="AI121" s="117">
        <f t="shared" si="97"/>
        <v>66</v>
      </c>
      <c r="AJ121" s="117">
        <f t="shared" si="97"/>
        <v>64150</v>
      </c>
      <c r="AK121" s="117">
        <f t="shared" si="97"/>
        <v>0</v>
      </c>
      <c r="AL121" s="117">
        <f t="shared" si="97"/>
        <v>0</v>
      </c>
      <c r="AM121" s="11"/>
    </row>
    <row r="122" spans="1:39" s="2" customFormat="1" ht="17.25" thickBot="1" x14ac:dyDescent="0.35">
      <c r="A122" s="10"/>
      <c r="B122" s="10"/>
      <c r="C122" s="10"/>
      <c r="D122" s="10"/>
      <c r="E122" s="4"/>
      <c r="F122" s="6"/>
      <c r="G122" s="4"/>
      <c r="H122" s="9">
        <f>H121*1.1</f>
        <v>0</v>
      </c>
      <c r="I122" s="5"/>
      <c r="J122" s="9">
        <f>J121*1.1</f>
        <v>0</v>
      </c>
      <c r="K122" s="5"/>
      <c r="L122" s="9">
        <f>L121*1.1</f>
        <v>31680.000000000004</v>
      </c>
      <c r="M122" s="5"/>
      <c r="N122" s="9">
        <f>N121*1.1</f>
        <v>53900.000000000007</v>
      </c>
      <c r="O122" s="5"/>
      <c r="P122" s="9">
        <f>P121*1.1</f>
        <v>0</v>
      </c>
      <c r="Q122" s="5"/>
      <c r="R122" s="8">
        <f>R121*1.1</f>
        <v>85580</v>
      </c>
      <c r="S122" s="587" t="s">
        <v>351</v>
      </c>
      <c r="T122" s="587"/>
      <c r="U122" s="587"/>
      <c r="V122" s="587"/>
      <c r="W122" s="587"/>
      <c r="X122" s="587"/>
      <c r="Y122" s="587"/>
      <c r="Z122" s="587"/>
      <c r="AA122" s="587"/>
      <c r="AB122" s="587"/>
      <c r="AC122" s="587"/>
      <c r="AD122" s="587"/>
      <c r="AE122" s="190"/>
      <c r="AF122" s="127">
        <f>AF121/(R121+F121)</f>
        <v>0.1155059593362935</v>
      </c>
      <c r="AG122" s="4"/>
      <c r="AH122" s="6"/>
      <c r="AI122" s="4"/>
      <c r="AJ122" s="5"/>
      <c r="AK122" s="4"/>
      <c r="AL122" s="3"/>
    </row>
    <row r="123" spans="1:39" s="2" customFormat="1" x14ac:dyDescent="0.3"/>
    <row r="124" spans="1:39" s="2" customFormat="1" ht="17.25" thickBot="1" x14ac:dyDescent="0.35">
      <c r="A124" s="98" t="s">
        <v>350</v>
      </c>
      <c r="B124" s="97"/>
      <c r="C124" s="97"/>
      <c r="D124" s="94"/>
      <c r="E124" s="95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3"/>
      <c r="AH124" s="93"/>
      <c r="AI124" s="93"/>
      <c r="AJ124" s="93"/>
      <c r="AK124" s="93"/>
    </row>
    <row r="125" spans="1:39" s="2" customFormat="1" ht="17.25" thickBot="1" x14ac:dyDescent="0.35">
      <c r="A125" s="10"/>
      <c r="B125" s="10"/>
      <c r="C125" s="10"/>
      <c r="D125" s="10"/>
      <c r="E125" s="115"/>
      <c r="F125" s="114"/>
      <c r="G125" s="619" t="s">
        <v>194</v>
      </c>
      <c r="H125" s="620"/>
      <c r="I125" s="620"/>
      <c r="J125" s="620"/>
      <c r="K125" s="620"/>
      <c r="L125" s="620"/>
      <c r="M125" s="620"/>
      <c r="N125" s="620"/>
      <c r="O125" s="620"/>
      <c r="P125" s="620"/>
      <c r="Q125" s="620"/>
      <c r="R125" s="621"/>
      <c r="S125" s="660" t="s">
        <v>349</v>
      </c>
      <c r="T125" s="622"/>
      <c r="U125" s="622"/>
      <c r="V125" s="622"/>
      <c r="W125" s="622"/>
      <c r="X125" s="622"/>
      <c r="Y125" s="622"/>
      <c r="Z125" s="622"/>
      <c r="AA125" s="622"/>
      <c r="AB125" s="622"/>
      <c r="AC125" s="622"/>
      <c r="AD125" s="622"/>
      <c r="AE125" s="622"/>
      <c r="AF125" s="661"/>
      <c r="AG125" s="92"/>
      <c r="AH125" s="89"/>
      <c r="AI125" s="92"/>
      <c r="AJ125" s="91"/>
      <c r="AK125" s="112"/>
      <c r="AL125" s="113"/>
      <c r="AM125" s="88" t="s">
        <v>11</v>
      </c>
    </row>
    <row r="126" spans="1:39" s="2" customFormat="1" ht="16.5" customHeight="1" x14ac:dyDescent="0.3">
      <c r="A126" s="652" t="s">
        <v>259</v>
      </c>
      <c r="B126" s="662" t="s">
        <v>258</v>
      </c>
      <c r="C126" s="565" t="s">
        <v>182</v>
      </c>
      <c r="D126" s="627" t="s">
        <v>348</v>
      </c>
      <c r="E126" s="569" t="s">
        <v>256</v>
      </c>
      <c r="F126" s="571" t="s">
        <v>16</v>
      </c>
      <c r="G126" s="629" t="s">
        <v>17</v>
      </c>
      <c r="H126" s="633" t="s">
        <v>18</v>
      </c>
      <c r="I126" s="625" t="s">
        <v>0</v>
      </c>
      <c r="J126" s="633" t="s">
        <v>347</v>
      </c>
      <c r="K126" s="658" t="s">
        <v>1</v>
      </c>
      <c r="L126" s="633" t="s">
        <v>252</v>
      </c>
      <c r="M126" s="625" t="s">
        <v>2</v>
      </c>
      <c r="N126" s="633" t="s">
        <v>20</v>
      </c>
      <c r="O126" s="625" t="s">
        <v>3</v>
      </c>
      <c r="P126" s="633" t="s">
        <v>177</v>
      </c>
      <c r="Q126" s="639" t="s">
        <v>311</v>
      </c>
      <c r="R126" s="607" t="s">
        <v>346</v>
      </c>
      <c r="S126" s="664" t="s">
        <v>286</v>
      </c>
      <c r="T126" s="611" t="s">
        <v>25</v>
      </c>
      <c r="U126" s="640" t="s">
        <v>4</v>
      </c>
      <c r="V126" s="611" t="s">
        <v>174</v>
      </c>
      <c r="W126" s="640" t="s">
        <v>5</v>
      </c>
      <c r="X126" s="611" t="s">
        <v>202</v>
      </c>
      <c r="Y126" s="640" t="s">
        <v>6</v>
      </c>
      <c r="Z126" s="611" t="s">
        <v>345</v>
      </c>
      <c r="AA126" s="640" t="s">
        <v>7</v>
      </c>
      <c r="AB126" s="611" t="s">
        <v>171</v>
      </c>
      <c r="AC126" s="642" t="s">
        <v>283</v>
      </c>
      <c r="AD126" s="639" t="s">
        <v>191</v>
      </c>
      <c r="AE126" s="639" t="s">
        <v>344</v>
      </c>
      <c r="AF126" s="607" t="s">
        <v>281</v>
      </c>
      <c r="AG126" s="615" t="s">
        <v>33</v>
      </c>
      <c r="AH126" s="627" t="s">
        <v>52</v>
      </c>
      <c r="AI126" s="629" t="s">
        <v>306</v>
      </c>
      <c r="AJ126" s="627" t="s">
        <v>200</v>
      </c>
      <c r="AK126" s="634" t="s">
        <v>35</v>
      </c>
      <c r="AL126" s="627" t="s">
        <v>36</v>
      </c>
      <c r="AM126" s="605" t="s">
        <v>37</v>
      </c>
    </row>
    <row r="127" spans="1:39" s="2" customFormat="1" ht="17.25" customHeight="1" thickBot="1" x14ac:dyDescent="0.35">
      <c r="A127" s="653"/>
      <c r="B127" s="663"/>
      <c r="C127" s="566"/>
      <c r="D127" s="631"/>
      <c r="E127" s="651"/>
      <c r="F127" s="657"/>
      <c r="G127" s="630"/>
      <c r="H127" s="583"/>
      <c r="I127" s="626"/>
      <c r="J127" s="583"/>
      <c r="K127" s="659"/>
      <c r="L127" s="583"/>
      <c r="M127" s="626"/>
      <c r="N127" s="583"/>
      <c r="O127" s="626"/>
      <c r="P127" s="583"/>
      <c r="Q127" s="602"/>
      <c r="R127" s="608"/>
      <c r="S127" s="665"/>
      <c r="T127" s="612"/>
      <c r="U127" s="641"/>
      <c r="V127" s="612"/>
      <c r="W127" s="641"/>
      <c r="X127" s="612"/>
      <c r="Y127" s="641"/>
      <c r="Z127" s="612"/>
      <c r="AA127" s="641"/>
      <c r="AB127" s="612"/>
      <c r="AC127" s="593"/>
      <c r="AD127" s="602"/>
      <c r="AE127" s="602"/>
      <c r="AF127" s="608"/>
      <c r="AG127" s="616"/>
      <c r="AH127" s="631"/>
      <c r="AI127" s="630"/>
      <c r="AJ127" s="631"/>
      <c r="AK127" s="638"/>
      <c r="AL127" s="631"/>
      <c r="AM127" s="606"/>
    </row>
    <row r="128" spans="1:39" s="2" customFormat="1" x14ac:dyDescent="0.3">
      <c r="A128" s="87" t="s">
        <v>220</v>
      </c>
      <c r="B128" s="61">
        <f>15500/10</f>
        <v>1550</v>
      </c>
      <c r="C128" s="77">
        <f>2700/1.1</f>
        <v>2454.5454545454545</v>
      </c>
      <c r="D128" s="86">
        <v>10</v>
      </c>
      <c r="E128" s="44">
        <v>0</v>
      </c>
      <c r="F128" s="111">
        <f t="shared" ref="F128:F150" si="98">B128*E128</f>
        <v>0</v>
      </c>
      <c r="G128" s="42">
        <v>0</v>
      </c>
      <c r="H128" s="84">
        <f t="shared" ref="H128:H150" si="99">B128*G128</f>
        <v>0</v>
      </c>
      <c r="I128" s="74">
        <v>0</v>
      </c>
      <c r="J128" s="84">
        <f t="shared" ref="J128:J150" si="100">B128*I128</f>
        <v>0</v>
      </c>
      <c r="K128" s="74">
        <v>50</v>
      </c>
      <c r="L128" s="37">
        <f t="shared" ref="L128:L150" si="101">B128*K128</f>
        <v>77500</v>
      </c>
      <c r="M128" s="74">
        <v>30</v>
      </c>
      <c r="N128" s="37">
        <f t="shared" ref="N128:N150" si="102">B128*M128</f>
        <v>46500</v>
      </c>
      <c r="O128" s="74">
        <v>0</v>
      </c>
      <c r="P128" s="71">
        <f t="shared" ref="P128:P150" si="103">B128*O128</f>
        <v>0</v>
      </c>
      <c r="Q128" s="57">
        <f t="shared" ref="Q128:Q150" si="104">G128+I128+K128+M128+O128</f>
        <v>80</v>
      </c>
      <c r="R128" s="83">
        <f t="shared" ref="R128:R150" si="105">Q128*B128</f>
        <v>124000</v>
      </c>
      <c r="S128" s="38">
        <v>0</v>
      </c>
      <c r="T128" s="109">
        <f t="shared" ref="T128:T150" si="106">C128*S128</f>
        <v>0</v>
      </c>
      <c r="U128" s="38">
        <v>0</v>
      </c>
      <c r="V128" s="109">
        <f t="shared" ref="V128:V150" si="107">C128*U128</f>
        <v>0</v>
      </c>
      <c r="W128" s="38">
        <v>0</v>
      </c>
      <c r="X128" s="109">
        <f t="shared" ref="X128:X150" si="108">C128*W128</f>
        <v>0</v>
      </c>
      <c r="Y128" s="38">
        <v>10</v>
      </c>
      <c r="Z128" s="109">
        <f t="shared" ref="Z128:Z150" si="109">C128*Y128</f>
        <v>24545.454545454544</v>
      </c>
      <c r="AA128" s="38">
        <v>7</v>
      </c>
      <c r="AB128" s="68">
        <f t="shared" ref="AB128:AB150" si="110">C128*AA128</f>
        <v>17181.81818181818</v>
      </c>
      <c r="AC128" s="67">
        <f t="shared" ref="AC128:AC150" si="111">S128+U128+W128+Y128+AA128</f>
        <v>17</v>
      </c>
      <c r="AD128" s="66">
        <f t="shared" ref="AD128:AD150" si="112">AC128*C128</f>
        <v>41727.272727272728</v>
      </c>
      <c r="AE128" s="57">
        <v>0</v>
      </c>
      <c r="AF128" s="57">
        <f t="shared" ref="AF128:AF150" si="113">((C128-B128)*AC128)-AE128</f>
        <v>15377.272727272726</v>
      </c>
      <c r="AG128" s="52">
        <v>0</v>
      </c>
      <c r="AH128" s="63">
        <f t="shared" ref="AH128:AH150" si="114">B128*AG128</f>
        <v>0</v>
      </c>
      <c r="AI128" s="65">
        <f t="shared" ref="AI128:AI150" si="115">E128+Q128-AC128-AG128</f>
        <v>63</v>
      </c>
      <c r="AJ128" s="81">
        <f t="shared" ref="AJ128:AJ150" si="116">B128*AI128</f>
        <v>97650</v>
      </c>
      <c r="AK128" s="42">
        <v>100</v>
      </c>
      <c r="AL128" s="63">
        <f t="shared" ref="AL128:AL150" si="117">AK128*B128</f>
        <v>155000</v>
      </c>
      <c r="AM128" s="75"/>
    </row>
    <row r="129" spans="1:39" s="2" customFormat="1" x14ac:dyDescent="0.3">
      <c r="A129" s="56" t="s">
        <v>39</v>
      </c>
      <c r="B129" s="74">
        <f>15500/10</f>
        <v>1550</v>
      </c>
      <c r="C129" s="77">
        <f>2700/1.1</f>
        <v>2454.5454545454545</v>
      </c>
      <c r="D129" s="73">
        <v>10</v>
      </c>
      <c r="E129" s="44">
        <v>0</v>
      </c>
      <c r="F129" s="110">
        <f t="shared" si="98"/>
        <v>0</v>
      </c>
      <c r="G129" s="42">
        <v>0</v>
      </c>
      <c r="H129" s="37">
        <f t="shared" si="99"/>
        <v>0</v>
      </c>
      <c r="I129" s="74">
        <v>0</v>
      </c>
      <c r="J129" s="37">
        <f t="shared" si="100"/>
        <v>0</v>
      </c>
      <c r="K129" s="74">
        <v>0</v>
      </c>
      <c r="L129" s="37">
        <f t="shared" si="101"/>
        <v>0</v>
      </c>
      <c r="M129" s="74">
        <v>0</v>
      </c>
      <c r="N129" s="37">
        <f t="shared" si="102"/>
        <v>0</v>
      </c>
      <c r="O129" s="74">
        <v>0</v>
      </c>
      <c r="P129" s="71">
        <f t="shared" si="103"/>
        <v>0</v>
      </c>
      <c r="Q129" s="57">
        <f t="shared" si="104"/>
        <v>0</v>
      </c>
      <c r="R129" s="70">
        <f t="shared" si="105"/>
        <v>0</v>
      </c>
      <c r="S129" s="38">
        <v>0</v>
      </c>
      <c r="T129" s="109">
        <f t="shared" si="106"/>
        <v>0</v>
      </c>
      <c r="U129" s="38">
        <v>0</v>
      </c>
      <c r="V129" s="109">
        <f t="shared" si="107"/>
        <v>0</v>
      </c>
      <c r="W129" s="38">
        <v>0</v>
      </c>
      <c r="X129" s="109">
        <f t="shared" si="108"/>
        <v>0</v>
      </c>
      <c r="Y129" s="38">
        <v>0</v>
      </c>
      <c r="Z129" s="109">
        <f t="shared" si="109"/>
        <v>0</v>
      </c>
      <c r="AA129" s="38">
        <v>0</v>
      </c>
      <c r="AB129" s="68">
        <f t="shared" si="110"/>
        <v>0</v>
      </c>
      <c r="AC129" s="67">
        <f t="shared" si="111"/>
        <v>0</v>
      </c>
      <c r="AD129" s="66">
        <f t="shared" si="112"/>
        <v>0</v>
      </c>
      <c r="AE129" s="57">
        <v>0</v>
      </c>
      <c r="AF129" s="57">
        <f t="shared" si="113"/>
        <v>0</v>
      </c>
      <c r="AG129" s="52">
        <v>0</v>
      </c>
      <c r="AH129" s="63">
        <f t="shared" si="114"/>
        <v>0</v>
      </c>
      <c r="AI129" s="65">
        <f t="shared" si="115"/>
        <v>0</v>
      </c>
      <c r="AJ129" s="64">
        <f t="shared" si="116"/>
        <v>0</v>
      </c>
      <c r="AK129" s="42">
        <v>50</v>
      </c>
      <c r="AL129" s="63">
        <f t="shared" si="117"/>
        <v>77500</v>
      </c>
      <c r="AM129" s="75"/>
    </row>
    <row r="130" spans="1:39" s="2" customFormat="1" x14ac:dyDescent="0.3">
      <c r="A130" s="56" t="s">
        <v>40</v>
      </c>
      <c r="B130" s="74">
        <f>18000/10</f>
        <v>1800</v>
      </c>
      <c r="C130" s="77">
        <f>2800/1.1</f>
        <v>2545.454545454545</v>
      </c>
      <c r="D130" s="73">
        <v>10</v>
      </c>
      <c r="E130" s="44">
        <v>0</v>
      </c>
      <c r="F130" s="110">
        <f t="shared" si="98"/>
        <v>0</v>
      </c>
      <c r="G130" s="42">
        <v>0</v>
      </c>
      <c r="H130" s="69">
        <f t="shared" si="99"/>
        <v>0</v>
      </c>
      <c r="I130" s="74">
        <v>0</v>
      </c>
      <c r="J130" s="37">
        <f t="shared" si="100"/>
        <v>0</v>
      </c>
      <c r="K130" s="74">
        <v>50</v>
      </c>
      <c r="L130" s="37">
        <f t="shared" si="101"/>
        <v>90000</v>
      </c>
      <c r="M130" s="74">
        <v>50</v>
      </c>
      <c r="N130" s="37">
        <f t="shared" si="102"/>
        <v>90000</v>
      </c>
      <c r="O130" s="74">
        <v>0</v>
      </c>
      <c r="P130" s="71">
        <f t="shared" si="103"/>
        <v>0</v>
      </c>
      <c r="Q130" s="57">
        <f t="shared" si="104"/>
        <v>100</v>
      </c>
      <c r="R130" s="70">
        <f t="shared" si="105"/>
        <v>180000</v>
      </c>
      <c r="S130" s="38">
        <v>0</v>
      </c>
      <c r="T130" s="109">
        <f t="shared" si="106"/>
        <v>0</v>
      </c>
      <c r="U130" s="38">
        <v>0</v>
      </c>
      <c r="V130" s="109">
        <f t="shared" si="107"/>
        <v>0</v>
      </c>
      <c r="W130" s="38">
        <v>0</v>
      </c>
      <c r="X130" s="109">
        <f t="shared" si="108"/>
        <v>0</v>
      </c>
      <c r="Y130" s="38">
        <v>22</v>
      </c>
      <c r="Z130" s="109">
        <f t="shared" si="109"/>
        <v>55999.999999999993</v>
      </c>
      <c r="AA130" s="38">
        <v>13</v>
      </c>
      <c r="AB130" s="68">
        <f t="shared" si="110"/>
        <v>33090.909090909088</v>
      </c>
      <c r="AC130" s="67">
        <f t="shared" si="111"/>
        <v>35</v>
      </c>
      <c r="AD130" s="66">
        <f t="shared" si="112"/>
        <v>89090.909090909074</v>
      </c>
      <c r="AE130" s="57">
        <v>0</v>
      </c>
      <c r="AF130" s="57">
        <f t="shared" si="113"/>
        <v>26090.909090909077</v>
      </c>
      <c r="AG130" s="52">
        <v>0</v>
      </c>
      <c r="AH130" s="63">
        <f t="shared" si="114"/>
        <v>0</v>
      </c>
      <c r="AI130" s="65">
        <f t="shared" si="115"/>
        <v>65</v>
      </c>
      <c r="AJ130" s="64">
        <f t="shared" si="116"/>
        <v>117000</v>
      </c>
      <c r="AK130" s="42">
        <v>100</v>
      </c>
      <c r="AL130" s="63">
        <f t="shared" si="117"/>
        <v>180000</v>
      </c>
      <c r="AM130" s="75"/>
    </row>
    <row r="131" spans="1:39" s="2" customFormat="1" x14ac:dyDescent="0.3">
      <c r="A131" s="79" t="s">
        <v>196</v>
      </c>
      <c r="B131" s="47">
        <f>15500/10</f>
        <v>1550</v>
      </c>
      <c r="C131" s="77">
        <f>2700/1.1</f>
        <v>2454.5454545454545</v>
      </c>
      <c r="D131" s="54">
        <v>10</v>
      </c>
      <c r="E131" s="44">
        <v>0</v>
      </c>
      <c r="F131" s="110">
        <f t="shared" si="98"/>
        <v>0</v>
      </c>
      <c r="G131" s="42">
        <v>0</v>
      </c>
      <c r="H131" s="69">
        <f t="shared" si="99"/>
        <v>0</v>
      </c>
      <c r="I131" s="74">
        <v>0</v>
      </c>
      <c r="J131" s="37">
        <f t="shared" si="100"/>
        <v>0</v>
      </c>
      <c r="K131" s="74">
        <v>0</v>
      </c>
      <c r="L131" s="37">
        <f t="shared" si="101"/>
        <v>0</v>
      </c>
      <c r="M131" s="74">
        <v>0</v>
      </c>
      <c r="N131" s="37">
        <f t="shared" si="102"/>
        <v>0</v>
      </c>
      <c r="O131" s="74">
        <v>0</v>
      </c>
      <c r="P131" s="71">
        <f t="shared" si="103"/>
        <v>0</v>
      </c>
      <c r="Q131" s="57">
        <f t="shared" si="104"/>
        <v>0</v>
      </c>
      <c r="R131" s="70">
        <f t="shared" si="105"/>
        <v>0</v>
      </c>
      <c r="S131" s="38">
        <v>0</v>
      </c>
      <c r="T131" s="109">
        <f t="shared" si="106"/>
        <v>0</v>
      </c>
      <c r="U131" s="38">
        <v>0</v>
      </c>
      <c r="V131" s="109">
        <f t="shared" si="107"/>
        <v>0</v>
      </c>
      <c r="W131" s="38">
        <v>0</v>
      </c>
      <c r="X131" s="109">
        <f t="shared" si="108"/>
        <v>0</v>
      </c>
      <c r="Y131" s="38">
        <v>0</v>
      </c>
      <c r="Z131" s="109">
        <f t="shared" si="109"/>
        <v>0</v>
      </c>
      <c r="AA131" s="38">
        <v>0</v>
      </c>
      <c r="AB131" s="68">
        <f t="shared" si="110"/>
        <v>0</v>
      </c>
      <c r="AC131" s="67">
        <f t="shared" si="111"/>
        <v>0</v>
      </c>
      <c r="AD131" s="66">
        <f t="shared" si="112"/>
        <v>0</v>
      </c>
      <c r="AE131" s="57">
        <v>0</v>
      </c>
      <c r="AF131" s="57">
        <f t="shared" si="113"/>
        <v>0</v>
      </c>
      <c r="AG131" s="52">
        <v>0</v>
      </c>
      <c r="AH131" s="63">
        <f t="shared" si="114"/>
        <v>0</v>
      </c>
      <c r="AI131" s="65">
        <f t="shared" si="115"/>
        <v>0</v>
      </c>
      <c r="AJ131" s="64">
        <f t="shared" si="116"/>
        <v>0</v>
      </c>
      <c r="AK131" s="42">
        <v>50</v>
      </c>
      <c r="AL131" s="63">
        <f t="shared" si="117"/>
        <v>77500</v>
      </c>
      <c r="AM131" s="75"/>
    </row>
    <row r="132" spans="1:39" s="2" customFormat="1" x14ac:dyDescent="0.3">
      <c r="A132" s="79" t="s">
        <v>343</v>
      </c>
      <c r="B132" s="47">
        <f>15500/10</f>
        <v>1550</v>
      </c>
      <c r="C132" s="77">
        <f>2700/1.1</f>
        <v>2454.5454545454545</v>
      </c>
      <c r="D132" s="54">
        <v>10</v>
      </c>
      <c r="E132" s="44">
        <v>0</v>
      </c>
      <c r="F132" s="110">
        <f t="shared" si="98"/>
        <v>0</v>
      </c>
      <c r="G132" s="42">
        <v>0</v>
      </c>
      <c r="H132" s="69">
        <f t="shared" si="99"/>
        <v>0</v>
      </c>
      <c r="I132" s="74">
        <v>0</v>
      </c>
      <c r="J132" s="37">
        <f t="shared" si="100"/>
        <v>0</v>
      </c>
      <c r="K132" s="74">
        <v>0</v>
      </c>
      <c r="L132" s="37">
        <f t="shared" si="101"/>
        <v>0</v>
      </c>
      <c r="M132" s="74">
        <v>0</v>
      </c>
      <c r="N132" s="37">
        <f t="shared" si="102"/>
        <v>0</v>
      </c>
      <c r="O132" s="74">
        <v>0</v>
      </c>
      <c r="P132" s="71">
        <f t="shared" si="103"/>
        <v>0</v>
      </c>
      <c r="Q132" s="57">
        <f t="shared" si="104"/>
        <v>0</v>
      </c>
      <c r="R132" s="70">
        <f t="shared" si="105"/>
        <v>0</v>
      </c>
      <c r="S132" s="38">
        <v>0</v>
      </c>
      <c r="T132" s="109">
        <f t="shared" si="106"/>
        <v>0</v>
      </c>
      <c r="U132" s="38">
        <v>0</v>
      </c>
      <c r="V132" s="109">
        <f t="shared" si="107"/>
        <v>0</v>
      </c>
      <c r="W132" s="38">
        <v>0</v>
      </c>
      <c r="X132" s="109">
        <f t="shared" si="108"/>
        <v>0</v>
      </c>
      <c r="Y132" s="38">
        <v>0</v>
      </c>
      <c r="Z132" s="109">
        <f t="shared" si="109"/>
        <v>0</v>
      </c>
      <c r="AA132" s="38">
        <v>0</v>
      </c>
      <c r="AB132" s="68">
        <f t="shared" si="110"/>
        <v>0</v>
      </c>
      <c r="AC132" s="67">
        <f t="shared" si="111"/>
        <v>0</v>
      </c>
      <c r="AD132" s="66">
        <f t="shared" si="112"/>
        <v>0</v>
      </c>
      <c r="AE132" s="57">
        <v>0</v>
      </c>
      <c r="AF132" s="57">
        <f t="shared" si="113"/>
        <v>0</v>
      </c>
      <c r="AG132" s="52">
        <v>0</v>
      </c>
      <c r="AH132" s="63">
        <f t="shared" si="114"/>
        <v>0</v>
      </c>
      <c r="AI132" s="65">
        <f t="shared" si="115"/>
        <v>0</v>
      </c>
      <c r="AJ132" s="64">
        <f t="shared" si="116"/>
        <v>0</v>
      </c>
      <c r="AK132" s="42">
        <v>50</v>
      </c>
      <c r="AL132" s="63">
        <f t="shared" si="117"/>
        <v>77500</v>
      </c>
      <c r="AM132" s="75"/>
    </row>
    <row r="133" spans="1:39" s="2" customFormat="1" x14ac:dyDescent="0.3">
      <c r="A133" s="78" t="s">
        <v>342</v>
      </c>
      <c r="B133" s="47">
        <f>15500/10</f>
        <v>1550</v>
      </c>
      <c r="C133" s="77">
        <f>2700/1.1</f>
        <v>2454.5454545454545</v>
      </c>
      <c r="D133" s="54">
        <v>10</v>
      </c>
      <c r="E133" s="44">
        <v>0</v>
      </c>
      <c r="F133" s="110">
        <f t="shared" si="98"/>
        <v>0</v>
      </c>
      <c r="G133" s="42">
        <v>0</v>
      </c>
      <c r="H133" s="69">
        <f t="shared" si="99"/>
        <v>0</v>
      </c>
      <c r="I133" s="74">
        <v>0</v>
      </c>
      <c r="J133" s="37">
        <f t="shared" si="100"/>
        <v>0</v>
      </c>
      <c r="K133" s="74">
        <v>50</v>
      </c>
      <c r="L133" s="37">
        <f t="shared" si="101"/>
        <v>77500</v>
      </c>
      <c r="M133" s="74">
        <v>30</v>
      </c>
      <c r="N133" s="37">
        <f t="shared" si="102"/>
        <v>46500</v>
      </c>
      <c r="O133" s="74">
        <v>0</v>
      </c>
      <c r="P133" s="71">
        <f t="shared" si="103"/>
        <v>0</v>
      </c>
      <c r="Q133" s="57">
        <f t="shared" si="104"/>
        <v>80</v>
      </c>
      <c r="R133" s="70">
        <f t="shared" si="105"/>
        <v>124000</v>
      </c>
      <c r="S133" s="38">
        <v>0</v>
      </c>
      <c r="T133" s="109">
        <f t="shared" si="106"/>
        <v>0</v>
      </c>
      <c r="U133" s="38">
        <v>0</v>
      </c>
      <c r="V133" s="109">
        <f t="shared" si="107"/>
        <v>0</v>
      </c>
      <c r="W133" s="38">
        <v>0</v>
      </c>
      <c r="X133" s="109">
        <f t="shared" si="108"/>
        <v>0</v>
      </c>
      <c r="Y133" s="38">
        <v>9</v>
      </c>
      <c r="Z133" s="109">
        <f t="shared" si="109"/>
        <v>22090.909090909092</v>
      </c>
      <c r="AA133" s="38">
        <v>5</v>
      </c>
      <c r="AB133" s="68">
        <f t="shared" si="110"/>
        <v>12272.727272727272</v>
      </c>
      <c r="AC133" s="67">
        <f t="shared" si="111"/>
        <v>14</v>
      </c>
      <c r="AD133" s="66">
        <f t="shared" si="112"/>
        <v>34363.63636363636</v>
      </c>
      <c r="AE133" s="57">
        <v>0</v>
      </c>
      <c r="AF133" s="57">
        <f t="shared" si="113"/>
        <v>12663.636363636364</v>
      </c>
      <c r="AG133" s="52">
        <v>0</v>
      </c>
      <c r="AH133" s="63">
        <f t="shared" si="114"/>
        <v>0</v>
      </c>
      <c r="AI133" s="65">
        <f t="shared" si="115"/>
        <v>66</v>
      </c>
      <c r="AJ133" s="64">
        <f t="shared" si="116"/>
        <v>102300</v>
      </c>
      <c r="AK133" s="42">
        <v>0</v>
      </c>
      <c r="AL133" s="63">
        <f t="shared" si="117"/>
        <v>0</v>
      </c>
      <c r="AM133" s="75"/>
    </row>
    <row r="134" spans="1:39" s="2" customFormat="1" x14ac:dyDescent="0.3">
      <c r="A134" s="79" t="s">
        <v>341</v>
      </c>
      <c r="B134" s="47">
        <f>18000/10</f>
        <v>1800</v>
      </c>
      <c r="C134" s="77">
        <f>2800/1.1</f>
        <v>2545.454545454545</v>
      </c>
      <c r="D134" s="54">
        <v>10</v>
      </c>
      <c r="E134" s="44">
        <v>0</v>
      </c>
      <c r="F134" s="76">
        <f t="shared" si="98"/>
        <v>0</v>
      </c>
      <c r="G134" s="42">
        <v>0</v>
      </c>
      <c r="H134" s="69">
        <f t="shared" si="99"/>
        <v>0</v>
      </c>
      <c r="I134" s="74">
        <v>0</v>
      </c>
      <c r="J134" s="37">
        <f t="shared" si="100"/>
        <v>0</v>
      </c>
      <c r="K134" s="74">
        <v>0</v>
      </c>
      <c r="L134" s="37">
        <f t="shared" si="101"/>
        <v>0</v>
      </c>
      <c r="M134" s="74">
        <v>0</v>
      </c>
      <c r="N134" s="37">
        <f t="shared" si="102"/>
        <v>0</v>
      </c>
      <c r="O134" s="74">
        <v>0</v>
      </c>
      <c r="P134" s="71">
        <f t="shared" si="103"/>
        <v>0</v>
      </c>
      <c r="Q134" s="57">
        <f t="shared" si="104"/>
        <v>0</v>
      </c>
      <c r="R134" s="39">
        <f t="shared" si="105"/>
        <v>0</v>
      </c>
      <c r="S134" s="38">
        <v>0</v>
      </c>
      <c r="T134" s="37">
        <f t="shared" si="106"/>
        <v>0</v>
      </c>
      <c r="U134" s="38">
        <v>0</v>
      </c>
      <c r="V134" s="69">
        <f t="shared" si="107"/>
        <v>0</v>
      </c>
      <c r="W134" s="38">
        <v>0</v>
      </c>
      <c r="X134" s="69">
        <f t="shared" si="108"/>
        <v>0</v>
      </c>
      <c r="Y134" s="38">
        <v>0</v>
      </c>
      <c r="Z134" s="69">
        <f t="shared" si="109"/>
        <v>0</v>
      </c>
      <c r="AA134" s="38">
        <v>0</v>
      </c>
      <c r="AB134" s="68">
        <f t="shared" si="110"/>
        <v>0</v>
      </c>
      <c r="AC134" s="67">
        <f t="shared" si="111"/>
        <v>0</v>
      </c>
      <c r="AD134" s="66">
        <f t="shared" si="112"/>
        <v>0</v>
      </c>
      <c r="AE134" s="57">
        <v>0</v>
      </c>
      <c r="AF134" s="57">
        <f t="shared" si="113"/>
        <v>0</v>
      </c>
      <c r="AG134" s="52">
        <v>0</v>
      </c>
      <c r="AH134" s="63">
        <f t="shared" si="114"/>
        <v>0</v>
      </c>
      <c r="AI134" s="65">
        <f t="shared" si="115"/>
        <v>0</v>
      </c>
      <c r="AJ134" s="64">
        <f t="shared" si="116"/>
        <v>0</v>
      </c>
      <c r="AK134" s="42">
        <v>50</v>
      </c>
      <c r="AL134" s="63">
        <f t="shared" si="117"/>
        <v>90000</v>
      </c>
      <c r="AM134" s="75"/>
    </row>
    <row r="135" spans="1:39" s="2" customFormat="1" x14ac:dyDescent="0.3">
      <c r="A135" s="78" t="s">
        <v>340</v>
      </c>
      <c r="B135" s="47">
        <f>17000/10</f>
        <v>1700</v>
      </c>
      <c r="C135" s="77">
        <f>2700/1.1</f>
        <v>2454.5454545454545</v>
      </c>
      <c r="D135" s="54">
        <v>10</v>
      </c>
      <c r="E135" s="44">
        <v>0</v>
      </c>
      <c r="F135" s="76">
        <f t="shared" si="98"/>
        <v>0</v>
      </c>
      <c r="G135" s="42">
        <v>0</v>
      </c>
      <c r="H135" s="69">
        <f t="shared" si="99"/>
        <v>0</v>
      </c>
      <c r="I135" s="74">
        <v>0</v>
      </c>
      <c r="J135" s="37">
        <f t="shared" si="100"/>
        <v>0</v>
      </c>
      <c r="K135" s="74">
        <v>0</v>
      </c>
      <c r="L135" s="37">
        <f t="shared" si="101"/>
        <v>0</v>
      </c>
      <c r="M135" s="74">
        <v>0</v>
      </c>
      <c r="N135" s="37">
        <f t="shared" si="102"/>
        <v>0</v>
      </c>
      <c r="O135" s="74">
        <v>0</v>
      </c>
      <c r="P135" s="71">
        <f t="shared" si="103"/>
        <v>0</v>
      </c>
      <c r="Q135" s="57">
        <f t="shared" si="104"/>
        <v>0</v>
      </c>
      <c r="R135" s="39">
        <f t="shared" si="105"/>
        <v>0</v>
      </c>
      <c r="S135" s="38">
        <v>0</v>
      </c>
      <c r="T135" s="37">
        <f t="shared" si="106"/>
        <v>0</v>
      </c>
      <c r="U135" s="38">
        <v>0</v>
      </c>
      <c r="V135" s="69">
        <f t="shared" si="107"/>
        <v>0</v>
      </c>
      <c r="W135" s="38">
        <v>0</v>
      </c>
      <c r="X135" s="69">
        <f t="shared" si="108"/>
        <v>0</v>
      </c>
      <c r="Y135" s="38">
        <v>0</v>
      </c>
      <c r="Z135" s="69">
        <f t="shared" si="109"/>
        <v>0</v>
      </c>
      <c r="AA135" s="38">
        <v>0</v>
      </c>
      <c r="AB135" s="68">
        <f t="shared" si="110"/>
        <v>0</v>
      </c>
      <c r="AC135" s="67">
        <f t="shared" si="111"/>
        <v>0</v>
      </c>
      <c r="AD135" s="66">
        <f t="shared" si="112"/>
        <v>0</v>
      </c>
      <c r="AE135" s="57">
        <v>0</v>
      </c>
      <c r="AF135" s="57">
        <f t="shared" si="113"/>
        <v>0</v>
      </c>
      <c r="AG135" s="52">
        <v>0</v>
      </c>
      <c r="AH135" s="63">
        <f t="shared" si="114"/>
        <v>0</v>
      </c>
      <c r="AI135" s="65">
        <f t="shared" si="115"/>
        <v>0</v>
      </c>
      <c r="AJ135" s="64">
        <f t="shared" si="116"/>
        <v>0</v>
      </c>
      <c r="AK135" s="42">
        <v>50</v>
      </c>
      <c r="AL135" s="63">
        <f t="shared" si="117"/>
        <v>85000</v>
      </c>
      <c r="AM135" s="75"/>
    </row>
    <row r="136" spans="1:39" s="2" customFormat="1" x14ac:dyDescent="0.3">
      <c r="A136" s="79" t="s">
        <v>270</v>
      </c>
      <c r="B136" s="74">
        <f>13800/12</f>
        <v>1150</v>
      </c>
      <c r="C136" s="38">
        <f>1800/1.1</f>
        <v>1636.3636363636363</v>
      </c>
      <c r="D136" s="73">
        <v>12</v>
      </c>
      <c r="E136" s="44">
        <v>20</v>
      </c>
      <c r="F136" s="110">
        <f t="shared" si="98"/>
        <v>23000</v>
      </c>
      <c r="G136" s="42">
        <v>0</v>
      </c>
      <c r="H136" s="69">
        <f t="shared" si="99"/>
        <v>0</v>
      </c>
      <c r="I136" s="74">
        <v>0</v>
      </c>
      <c r="J136" s="37">
        <f t="shared" si="100"/>
        <v>0</v>
      </c>
      <c r="K136" s="74">
        <v>0</v>
      </c>
      <c r="L136" s="37">
        <f t="shared" si="101"/>
        <v>0</v>
      </c>
      <c r="M136" s="74">
        <v>36</v>
      </c>
      <c r="N136" s="37">
        <f t="shared" si="102"/>
        <v>41400</v>
      </c>
      <c r="O136" s="74">
        <v>0</v>
      </c>
      <c r="P136" s="71">
        <f t="shared" si="103"/>
        <v>0</v>
      </c>
      <c r="Q136" s="57">
        <f t="shared" si="104"/>
        <v>36</v>
      </c>
      <c r="R136" s="70">
        <f t="shared" si="105"/>
        <v>41400</v>
      </c>
      <c r="S136" s="38">
        <v>0</v>
      </c>
      <c r="T136" s="37">
        <f t="shared" si="106"/>
        <v>0</v>
      </c>
      <c r="U136" s="38">
        <v>0</v>
      </c>
      <c r="V136" s="109">
        <f t="shared" si="107"/>
        <v>0</v>
      </c>
      <c r="W136" s="38">
        <v>7</v>
      </c>
      <c r="X136" s="109">
        <f t="shared" si="108"/>
        <v>11454.545454545454</v>
      </c>
      <c r="Y136" s="38">
        <v>8</v>
      </c>
      <c r="Z136" s="109">
        <f t="shared" si="109"/>
        <v>13090.90909090909</v>
      </c>
      <c r="AA136" s="38">
        <v>6</v>
      </c>
      <c r="AB136" s="68">
        <f t="shared" si="110"/>
        <v>9818.181818181818</v>
      </c>
      <c r="AC136" s="67">
        <f t="shared" si="111"/>
        <v>21</v>
      </c>
      <c r="AD136" s="66">
        <f t="shared" si="112"/>
        <v>34363.63636363636</v>
      </c>
      <c r="AE136" s="57">
        <v>0</v>
      </c>
      <c r="AF136" s="57">
        <f t="shared" si="113"/>
        <v>10213.636363636362</v>
      </c>
      <c r="AG136" s="52">
        <v>0</v>
      </c>
      <c r="AH136" s="63">
        <f t="shared" si="114"/>
        <v>0</v>
      </c>
      <c r="AI136" s="65">
        <f t="shared" si="115"/>
        <v>35</v>
      </c>
      <c r="AJ136" s="64">
        <f t="shared" si="116"/>
        <v>40250</v>
      </c>
      <c r="AK136" s="42">
        <v>60</v>
      </c>
      <c r="AL136" s="63">
        <f t="shared" si="117"/>
        <v>69000</v>
      </c>
      <c r="AM136" s="75"/>
    </row>
    <row r="137" spans="1:39" s="2" customFormat="1" x14ac:dyDescent="0.3">
      <c r="A137" s="79" t="s">
        <v>339</v>
      </c>
      <c r="B137" s="74">
        <f>13800/12</f>
        <v>1150</v>
      </c>
      <c r="C137" s="38">
        <v>1636</v>
      </c>
      <c r="D137" s="73">
        <v>12</v>
      </c>
      <c r="E137" s="44">
        <v>0</v>
      </c>
      <c r="F137" s="110">
        <f t="shared" si="98"/>
        <v>0</v>
      </c>
      <c r="G137" s="42">
        <v>0</v>
      </c>
      <c r="H137" s="69">
        <f t="shared" si="99"/>
        <v>0</v>
      </c>
      <c r="I137" s="74">
        <v>0</v>
      </c>
      <c r="J137" s="37">
        <f t="shared" si="100"/>
        <v>0</v>
      </c>
      <c r="K137" s="74">
        <v>0</v>
      </c>
      <c r="L137" s="37">
        <f t="shared" si="101"/>
        <v>0</v>
      </c>
      <c r="M137" s="74">
        <v>0</v>
      </c>
      <c r="N137" s="37">
        <f t="shared" si="102"/>
        <v>0</v>
      </c>
      <c r="O137" s="74">
        <v>0</v>
      </c>
      <c r="P137" s="71">
        <f t="shared" si="103"/>
        <v>0</v>
      </c>
      <c r="Q137" s="57">
        <f t="shared" si="104"/>
        <v>0</v>
      </c>
      <c r="R137" s="70">
        <f t="shared" si="105"/>
        <v>0</v>
      </c>
      <c r="S137" s="38">
        <v>0</v>
      </c>
      <c r="T137" s="109">
        <f t="shared" si="106"/>
        <v>0</v>
      </c>
      <c r="U137" s="38">
        <v>0</v>
      </c>
      <c r="V137" s="109">
        <f t="shared" si="107"/>
        <v>0</v>
      </c>
      <c r="W137" s="38">
        <v>0</v>
      </c>
      <c r="X137" s="109">
        <f t="shared" si="108"/>
        <v>0</v>
      </c>
      <c r="Y137" s="38">
        <v>0</v>
      </c>
      <c r="Z137" s="109">
        <f t="shared" si="109"/>
        <v>0</v>
      </c>
      <c r="AA137" s="38">
        <v>0</v>
      </c>
      <c r="AB137" s="68">
        <f t="shared" si="110"/>
        <v>0</v>
      </c>
      <c r="AC137" s="67">
        <f t="shared" si="111"/>
        <v>0</v>
      </c>
      <c r="AD137" s="66">
        <f t="shared" si="112"/>
        <v>0</v>
      </c>
      <c r="AE137" s="57">
        <v>0</v>
      </c>
      <c r="AF137" s="57">
        <f t="shared" si="113"/>
        <v>0</v>
      </c>
      <c r="AG137" s="52">
        <v>0</v>
      </c>
      <c r="AH137" s="63">
        <f t="shared" si="114"/>
        <v>0</v>
      </c>
      <c r="AI137" s="65">
        <f t="shared" si="115"/>
        <v>0</v>
      </c>
      <c r="AJ137" s="64">
        <f t="shared" si="116"/>
        <v>0</v>
      </c>
      <c r="AK137" s="42">
        <v>0</v>
      </c>
      <c r="AL137" s="63">
        <f t="shared" si="117"/>
        <v>0</v>
      </c>
      <c r="AM137" s="75"/>
    </row>
    <row r="138" spans="1:39" s="2" customFormat="1" x14ac:dyDescent="0.3">
      <c r="A138" s="79" t="s">
        <v>8</v>
      </c>
      <c r="B138" s="47">
        <f>24800/16</f>
        <v>1550</v>
      </c>
      <c r="C138" s="46">
        <f>2800/1.1</f>
        <v>2545.454545454545</v>
      </c>
      <c r="D138" s="54">
        <v>16</v>
      </c>
      <c r="E138" s="44">
        <v>0</v>
      </c>
      <c r="F138" s="43">
        <f t="shared" si="98"/>
        <v>0</v>
      </c>
      <c r="G138" s="42">
        <v>0</v>
      </c>
      <c r="H138" s="37">
        <f t="shared" si="99"/>
        <v>0</v>
      </c>
      <c r="I138" s="74">
        <v>0</v>
      </c>
      <c r="J138" s="37">
        <f t="shared" si="100"/>
        <v>0</v>
      </c>
      <c r="K138" s="74">
        <v>0</v>
      </c>
      <c r="L138" s="37">
        <f t="shared" si="101"/>
        <v>0</v>
      </c>
      <c r="M138" s="74">
        <v>0</v>
      </c>
      <c r="N138" s="37">
        <f t="shared" si="102"/>
        <v>0</v>
      </c>
      <c r="O138" s="74">
        <v>0</v>
      </c>
      <c r="P138" s="37">
        <f t="shared" si="103"/>
        <v>0</v>
      </c>
      <c r="Q138" s="36">
        <f t="shared" si="104"/>
        <v>0</v>
      </c>
      <c r="R138" s="39">
        <f t="shared" si="105"/>
        <v>0</v>
      </c>
      <c r="S138" s="38">
        <v>0</v>
      </c>
      <c r="T138" s="37">
        <f t="shared" si="106"/>
        <v>0</v>
      </c>
      <c r="U138" s="38">
        <v>0</v>
      </c>
      <c r="V138" s="37">
        <f t="shared" si="107"/>
        <v>0</v>
      </c>
      <c r="W138" s="38">
        <v>0</v>
      </c>
      <c r="X138" s="37">
        <f t="shared" si="108"/>
        <v>0</v>
      </c>
      <c r="Y138" s="38">
        <v>0</v>
      </c>
      <c r="Z138" s="37">
        <f t="shared" si="109"/>
        <v>0</v>
      </c>
      <c r="AA138" s="38">
        <v>0</v>
      </c>
      <c r="AB138" s="37">
        <f t="shared" si="110"/>
        <v>0</v>
      </c>
      <c r="AC138" s="36">
        <f t="shared" si="111"/>
        <v>0</v>
      </c>
      <c r="AD138" s="36">
        <f t="shared" si="112"/>
        <v>0</v>
      </c>
      <c r="AE138" s="36">
        <v>0</v>
      </c>
      <c r="AF138" s="131">
        <f t="shared" si="113"/>
        <v>0</v>
      </c>
      <c r="AG138" s="52">
        <v>0</v>
      </c>
      <c r="AH138" s="107">
        <f t="shared" si="114"/>
        <v>0</v>
      </c>
      <c r="AI138" s="32">
        <f t="shared" si="115"/>
        <v>0</v>
      </c>
      <c r="AJ138" s="33">
        <f t="shared" si="116"/>
        <v>0</v>
      </c>
      <c r="AK138" s="42">
        <v>0</v>
      </c>
      <c r="AL138" s="107">
        <f t="shared" si="117"/>
        <v>0</v>
      </c>
      <c r="AM138" s="59"/>
    </row>
    <row r="139" spans="1:39" s="2" customFormat="1" x14ac:dyDescent="0.3">
      <c r="A139" s="58" t="s">
        <v>318</v>
      </c>
      <c r="B139" s="47">
        <f>30400/16</f>
        <v>1900</v>
      </c>
      <c r="C139" s="46">
        <f>2800/1.1</f>
        <v>2545.454545454545</v>
      </c>
      <c r="D139" s="54">
        <v>16</v>
      </c>
      <c r="E139" s="44">
        <v>0</v>
      </c>
      <c r="F139" s="43">
        <f t="shared" si="98"/>
        <v>0</v>
      </c>
      <c r="G139" s="42">
        <v>0</v>
      </c>
      <c r="H139" s="37">
        <f t="shared" si="99"/>
        <v>0</v>
      </c>
      <c r="I139" s="74">
        <v>0</v>
      </c>
      <c r="J139" s="37">
        <f t="shared" si="100"/>
        <v>0</v>
      </c>
      <c r="K139" s="74">
        <v>0</v>
      </c>
      <c r="L139" s="37">
        <f t="shared" si="101"/>
        <v>0</v>
      </c>
      <c r="M139" s="74">
        <v>0</v>
      </c>
      <c r="N139" s="37">
        <f t="shared" si="102"/>
        <v>0</v>
      </c>
      <c r="O139" s="74">
        <v>0</v>
      </c>
      <c r="P139" s="37">
        <f t="shared" si="103"/>
        <v>0</v>
      </c>
      <c r="Q139" s="36">
        <f t="shared" si="104"/>
        <v>0</v>
      </c>
      <c r="R139" s="39">
        <f t="shared" si="105"/>
        <v>0</v>
      </c>
      <c r="S139" s="38">
        <v>0</v>
      </c>
      <c r="T139" s="37">
        <f t="shared" si="106"/>
        <v>0</v>
      </c>
      <c r="U139" s="38">
        <v>0</v>
      </c>
      <c r="V139" s="37">
        <f t="shared" si="107"/>
        <v>0</v>
      </c>
      <c r="W139" s="38">
        <v>0</v>
      </c>
      <c r="X139" s="37">
        <f t="shared" si="108"/>
        <v>0</v>
      </c>
      <c r="Y139" s="38">
        <v>0</v>
      </c>
      <c r="Z139" s="37">
        <f t="shared" si="109"/>
        <v>0</v>
      </c>
      <c r="AA139" s="38">
        <v>0</v>
      </c>
      <c r="AB139" s="37">
        <f t="shared" si="110"/>
        <v>0</v>
      </c>
      <c r="AC139" s="36">
        <f t="shared" si="111"/>
        <v>0</v>
      </c>
      <c r="AD139" s="36">
        <f t="shared" si="112"/>
        <v>0</v>
      </c>
      <c r="AE139" s="36">
        <v>0</v>
      </c>
      <c r="AF139" s="131">
        <f t="shared" si="113"/>
        <v>0</v>
      </c>
      <c r="AG139" s="52">
        <v>0</v>
      </c>
      <c r="AH139" s="107">
        <f t="shared" si="114"/>
        <v>0</v>
      </c>
      <c r="AI139" s="32">
        <f t="shared" si="115"/>
        <v>0</v>
      </c>
      <c r="AJ139" s="33">
        <f t="shared" si="116"/>
        <v>0</v>
      </c>
      <c r="AK139" s="42">
        <v>0</v>
      </c>
      <c r="AL139" s="107">
        <f t="shared" si="117"/>
        <v>0</v>
      </c>
      <c r="AM139" s="59"/>
    </row>
    <row r="140" spans="1:39" s="2" customFormat="1" x14ac:dyDescent="0.3">
      <c r="A140" s="79" t="s">
        <v>9</v>
      </c>
      <c r="B140" s="47">
        <f>3600/6</f>
        <v>600</v>
      </c>
      <c r="C140" s="46">
        <f>2000/1.1</f>
        <v>1818.181818181818</v>
      </c>
      <c r="D140" s="132">
        <v>6</v>
      </c>
      <c r="E140" s="44">
        <v>0</v>
      </c>
      <c r="F140" s="43">
        <f t="shared" si="98"/>
        <v>0</v>
      </c>
      <c r="G140" s="42">
        <v>0</v>
      </c>
      <c r="H140" s="37">
        <f t="shared" si="99"/>
        <v>0</v>
      </c>
      <c r="I140" s="74">
        <v>0</v>
      </c>
      <c r="J140" s="37">
        <f t="shared" si="100"/>
        <v>0</v>
      </c>
      <c r="K140" s="74">
        <v>0</v>
      </c>
      <c r="L140" s="37">
        <f t="shared" si="101"/>
        <v>0</v>
      </c>
      <c r="M140" s="74">
        <v>0</v>
      </c>
      <c r="N140" s="37">
        <f t="shared" si="102"/>
        <v>0</v>
      </c>
      <c r="O140" s="74">
        <v>0</v>
      </c>
      <c r="P140" s="37">
        <f t="shared" si="103"/>
        <v>0</v>
      </c>
      <c r="Q140" s="36">
        <f t="shared" si="104"/>
        <v>0</v>
      </c>
      <c r="R140" s="39">
        <f t="shared" si="105"/>
        <v>0</v>
      </c>
      <c r="S140" s="38">
        <v>0</v>
      </c>
      <c r="T140" s="37">
        <f t="shared" si="106"/>
        <v>0</v>
      </c>
      <c r="U140" s="38">
        <v>0</v>
      </c>
      <c r="V140" s="37">
        <f t="shared" si="107"/>
        <v>0</v>
      </c>
      <c r="W140" s="38">
        <v>0</v>
      </c>
      <c r="X140" s="37">
        <f t="shared" si="108"/>
        <v>0</v>
      </c>
      <c r="Y140" s="38">
        <v>0</v>
      </c>
      <c r="Z140" s="37">
        <f t="shared" si="109"/>
        <v>0</v>
      </c>
      <c r="AA140" s="38">
        <v>0</v>
      </c>
      <c r="AB140" s="37">
        <f t="shared" si="110"/>
        <v>0</v>
      </c>
      <c r="AC140" s="36">
        <f t="shared" si="111"/>
        <v>0</v>
      </c>
      <c r="AD140" s="36">
        <f t="shared" si="112"/>
        <v>0</v>
      </c>
      <c r="AE140" s="36">
        <v>0</v>
      </c>
      <c r="AF140" s="131">
        <f t="shared" si="113"/>
        <v>0</v>
      </c>
      <c r="AG140" s="34">
        <v>0</v>
      </c>
      <c r="AH140" s="107">
        <f t="shared" si="114"/>
        <v>0</v>
      </c>
      <c r="AI140" s="32">
        <f t="shared" si="115"/>
        <v>0</v>
      </c>
      <c r="AJ140" s="33">
        <f t="shared" si="116"/>
        <v>0</v>
      </c>
      <c r="AK140" s="42">
        <v>0</v>
      </c>
      <c r="AL140" s="107">
        <f t="shared" si="117"/>
        <v>0</v>
      </c>
      <c r="AM140" s="59"/>
    </row>
    <row r="141" spans="1:39" s="2" customFormat="1" x14ac:dyDescent="0.3">
      <c r="A141" s="55" t="s">
        <v>205</v>
      </c>
      <c r="B141" s="47">
        <f>3600/6</f>
        <v>600</v>
      </c>
      <c r="C141" s="46">
        <f>2000/1.1</f>
        <v>1818.181818181818</v>
      </c>
      <c r="D141" s="54">
        <v>6</v>
      </c>
      <c r="E141" s="44">
        <v>6</v>
      </c>
      <c r="F141" s="43">
        <f t="shared" si="98"/>
        <v>3600</v>
      </c>
      <c r="G141" s="42">
        <v>0</v>
      </c>
      <c r="H141" s="37">
        <f t="shared" si="99"/>
        <v>0</v>
      </c>
      <c r="I141" s="74">
        <v>0</v>
      </c>
      <c r="J141" s="37">
        <f t="shared" si="100"/>
        <v>0</v>
      </c>
      <c r="K141" s="74">
        <v>0</v>
      </c>
      <c r="L141" s="37">
        <f t="shared" si="101"/>
        <v>0</v>
      </c>
      <c r="M141" s="74">
        <v>6</v>
      </c>
      <c r="N141" s="37">
        <f t="shared" si="102"/>
        <v>3600</v>
      </c>
      <c r="O141" s="74">
        <v>0</v>
      </c>
      <c r="P141" s="37">
        <f t="shared" si="103"/>
        <v>0</v>
      </c>
      <c r="Q141" s="36">
        <f t="shared" si="104"/>
        <v>6</v>
      </c>
      <c r="R141" s="39">
        <f t="shared" si="105"/>
        <v>3600</v>
      </c>
      <c r="S141" s="38">
        <v>0</v>
      </c>
      <c r="T141" s="37">
        <f t="shared" si="106"/>
        <v>0</v>
      </c>
      <c r="U141" s="38">
        <v>0</v>
      </c>
      <c r="V141" s="37">
        <f t="shared" si="107"/>
        <v>0</v>
      </c>
      <c r="W141" s="38">
        <v>6</v>
      </c>
      <c r="X141" s="37">
        <f t="shared" si="108"/>
        <v>10909.090909090908</v>
      </c>
      <c r="Y141" s="38">
        <v>0</v>
      </c>
      <c r="Z141" s="37">
        <f t="shared" si="109"/>
        <v>0</v>
      </c>
      <c r="AA141" s="38">
        <v>1</v>
      </c>
      <c r="AB141" s="37">
        <f t="shared" si="110"/>
        <v>1818.181818181818</v>
      </c>
      <c r="AC141" s="36">
        <f t="shared" si="111"/>
        <v>7</v>
      </c>
      <c r="AD141" s="36">
        <f t="shared" si="112"/>
        <v>12727.272727272726</v>
      </c>
      <c r="AE141" s="36">
        <v>0</v>
      </c>
      <c r="AF141" s="131">
        <f t="shared" si="113"/>
        <v>8527.2727272727261</v>
      </c>
      <c r="AG141" s="34">
        <v>0</v>
      </c>
      <c r="AH141" s="107">
        <f t="shared" si="114"/>
        <v>0</v>
      </c>
      <c r="AI141" s="32">
        <f t="shared" si="115"/>
        <v>5</v>
      </c>
      <c r="AJ141" s="33">
        <f t="shared" si="116"/>
        <v>3000</v>
      </c>
      <c r="AK141" s="42">
        <v>0</v>
      </c>
      <c r="AL141" s="107">
        <f t="shared" si="117"/>
        <v>0</v>
      </c>
      <c r="AM141" s="130"/>
    </row>
    <row r="142" spans="1:39" s="2" customFormat="1" x14ac:dyDescent="0.3">
      <c r="A142" s="55" t="s">
        <v>231</v>
      </c>
      <c r="B142" s="47">
        <f>3600/6</f>
        <v>600</v>
      </c>
      <c r="C142" s="46">
        <f>2000/1.1</f>
        <v>1818.181818181818</v>
      </c>
      <c r="D142" s="54">
        <v>6</v>
      </c>
      <c r="E142" s="44">
        <v>0</v>
      </c>
      <c r="F142" s="43">
        <f t="shared" si="98"/>
        <v>0</v>
      </c>
      <c r="G142" s="42">
        <v>0</v>
      </c>
      <c r="H142" s="37">
        <f t="shared" si="99"/>
        <v>0</v>
      </c>
      <c r="I142" s="74">
        <v>0</v>
      </c>
      <c r="J142" s="37">
        <f t="shared" si="100"/>
        <v>0</v>
      </c>
      <c r="K142" s="74">
        <v>0</v>
      </c>
      <c r="L142" s="37">
        <f t="shared" si="101"/>
        <v>0</v>
      </c>
      <c r="M142" s="74">
        <v>6</v>
      </c>
      <c r="N142" s="37">
        <f t="shared" si="102"/>
        <v>3600</v>
      </c>
      <c r="O142" s="74">
        <v>0</v>
      </c>
      <c r="P142" s="37">
        <f t="shared" si="103"/>
        <v>0</v>
      </c>
      <c r="Q142" s="36">
        <f t="shared" si="104"/>
        <v>6</v>
      </c>
      <c r="R142" s="39">
        <f t="shared" si="105"/>
        <v>3600</v>
      </c>
      <c r="S142" s="38">
        <v>0</v>
      </c>
      <c r="T142" s="37">
        <f t="shared" si="106"/>
        <v>0</v>
      </c>
      <c r="U142" s="38">
        <v>0</v>
      </c>
      <c r="V142" s="37">
        <f t="shared" si="107"/>
        <v>0</v>
      </c>
      <c r="W142" s="38">
        <v>0</v>
      </c>
      <c r="X142" s="37">
        <f t="shared" si="108"/>
        <v>0</v>
      </c>
      <c r="Y142" s="38">
        <v>0</v>
      </c>
      <c r="Z142" s="37">
        <f t="shared" si="109"/>
        <v>0</v>
      </c>
      <c r="AA142" s="38">
        <v>0</v>
      </c>
      <c r="AB142" s="37">
        <f t="shared" si="110"/>
        <v>0</v>
      </c>
      <c r="AC142" s="36">
        <f t="shared" si="111"/>
        <v>0</v>
      </c>
      <c r="AD142" s="36">
        <f t="shared" si="112"/>
        <v>0</v>
      </c>
      <c r="AE142" s="36">
        <v>0</v>
      </c>
      <c r="AF142" s="131">
        <f t="shared" si="113"/>
        <v>0</v>
      </c>
      <c r="AG142" s="34">
        <v>0</v>
      </c>
      <c r="AH142" s="107">
        <f t="shared" si="114"/>
        <v>0</v>
      </c>
      <c r="AI142" s="32">
        <f t="shared" si="115"/>
        <v>6</v>
      </c>
      <c r="AJ142" s="33">
        <f t="shared" si="116"/>
        <v>3600</v>
      </c>
      <c r="AK142" s="42">
        <v>0</v>
      </c>
      <c r="AL142" s="107">
        <f t="shared" si="117"/>
        <v>0</v>
      </c>
      <c r="AM142" s="59"/>
    </row>
    <row r="143" spans="1:39" s="2" customFormat="1" x14ac:dyDescent="0.3">
      <c r="A143" s="48" t="s">
        <v>209</v>
      </c>
      <c r="B143" s="47">
        <f>8100/6</f>
        <v>1350</v>
      </c>
      <c r="C143" s="46">
        <f>2800/1.1</f>
        <v>2545.454545454545</v>
      </c>
      <c r="D143" s="50">
        <v>6</v>
      </c>
      <c r="E143" s="44">
        <v>0</v>
      </c>
      <c r="F143" s="43">
        <f t="shared" si="98"/>
        <v>0</v>
      </c>
      <c r="G143" s="42">
        <v>0</v>
      </c>
      <c r="H143" s="37">
        <f t="shared" si="99"/>
        <v>0</v>
      </c>
      <c r="I143" s="74">
        <v>0</v>
      </c>
      <c r="J143" s="37">
        <f t="shared" si="100"/>
        <v>0</v>
      </c>
      <c r="K143" s="74">
        <v>0</v>
      </c>
      <c r="L143" s="37">
        <f t="shared" si="101"/>
        <v>0</v>
      </c>
      <c r="M143" s="74">
        <v>0</v>
      </c>
      <c r="N143" s="37">
        <f t="shared" si="102"/>
        <v>0</v>
      </c>
      <c r="O143" s="74">
        <v>0</v>
      </c>
      <c r="P143" s="37">
        <f t="shared" si="103"/>
        <v>0</v>
      </c>
      <c r="Q143" s="36">
        <f t="shared" si="104"/>
        <v>0</v>
      </c>
      <c r="R143" s="39">
        <f t="shared" si="105"/>
        <v>0</v>
      </c>
      <c r="S143" s="38">
        <v>0</v>
      </c>
      <c r="T143" s="37">
        <f t="shared" si="106"/>
        <v>0</v>
      </c>
      <c r="U143" s="38">
        <v>0</v>
      </c>
      <c r="V143" s="37">
        <f t="shared" si="107"/>
        <v>0</v>
      </c>
      <c r="W143" s="38">
        <v>0</v>
      </c>
      <c r="X143" s="37">
        <f t="shared" si="108"/>
        <v>0</v>
      </c>
      <c r="Y143" s="38">
        <v>0</v>
      </c>
      <c r="Z143" s="37">
        <f t="shared" si="109"/>
        <v>0</v>
      </c>
      <c r="AA143" s="38">
        <v>0</v>
      </c>
      <c r="AB143" s="37">
        <f t="shared" si="110"/>
        <v>0</v>
      </c>
      <c r="AC143" s="36">
        <f t="shared" si="111"/>
        <v>0</v>
      </c>
      <c r="AD143" s="36">
        <f t="shared" si="112"/>
        <v>0</v>
      </c>
      <c r="AE143" s="36">
        <v>0</v>
      </c>
      <c r="AF143" s="131">
        <f t="shared" si="113"/>
        <v>0</v>
      </c>
      <c r="AG143" s="34">
        <v>0</v>
      </c>
      <c r="AH143" s="107">
        <f t="shared" si="114"/>
        <v>0</v>
      </c>
      <c r="AI143" s="32">
        <f t="shared" si="115"/>
        <v>0</v>
      </c>
      <c r="AJ143" s="33">
        <f t="shared" si="116"/>
        <v>0</v>
      </c>
      <c r="AK143" s="42">
        <v>0</v>
      </c>
      <c r="AL143" s="107">
        <f t="shared" si="117"/>
        <v>0</v>
      </c>
      <c r="AM143" s="59"/>
    </row>
    <row r="144" spans="1:39" s="2" customFormat="1" x14ac:dyDescent="0.3">
      <c r="A144" s="48" t="s">
        <v>317</v>
      </c>
      <c r="B144" s="53">
        <f>6600/6</f>
        <v>1100</v>
      </c>
      <c r="C144" s="46">
        <f>2800/1.1</f>
        <v>2545.454545454545</v>
      </c>
      <c r="D144" s="50">
        <v>6</v>
      </c>
      <c r="E144" s="44">
        <v>0</v>
      </c>
      <c r="F144" s="43">
        <f t="shared" si="98"/>
        <v>0</v>
      </c>
      <c r="G144" s="42">
        <v>0</v>
      </c>
      <c r="H144" s="37">
        <f t="shared" si="99"/>
        <v>0</v>
      </c>
      <c r="I144" s="74">
        <v>0</v>
      </c>
      <c r="J144" s="37">
        <f t="shared" si="100"/>
        <v>0</v>
      </c>
      <c r="K144" s="74">
        <v>0</v>
      </c>
      <c r="L144" s="37">
        <f t="shared" si="101"/>
        <v>0</v>
      </c>
      <c r="M144" s="74">
        <v>0</v>
      </c>
      <c r="N144" s="37">
        <f t="shared" si="102"/>
        <v>0</v>
      </c>
      <c r="O144" s="74">
        <v>0</v>
      </c>
      <c r="P144" s="37">
        <f t="shared" si="103"/>
        <v>0</v>
      </c>
      <c r="Q144" s="36">
        <f t="shared" si="104"/>
        <v>0</v>
      </c>
      <c r="R144" s="39">
        <f t="shared" si="105"/>
        <v>0</v>
      </c>
      <c r="S144" s="38">
        <v>0</v>
      </c>
      <c r="T144" s="37">
        <f t="shared" si="106"/>
        <v>0</v>
      </c>
      <c r="U144" s="38">
        <v>0</v>
      </c>
      <c r="V144" s="37">
        <f t="shared" si="107"/>
        <v>0</v>
      </c>
      <c r="W144" s="38">
        <v>0</v>
      </c>
      <c r="X144" s="37">
        <f t="shared" si="108"/>
        <v>0</v>
      </c>
      <c r="Y144" s="38">
        <v>0</v>
      </c>
      <c r="Z144" s="37">
        <f t="shared" si="109"/>
        <v>0</v>
      </c>
      <c r="AA144" s="38">
        <v>0</v>
      </c>
      <c r="AB144" s="37">
        <f t="shared" si="110"/>
        <v>0</v>
      </c>
      <c r="AC144" s="36">
        <f t="shared" si="111"/>
        <v>0</v>
      </c>
      <c r="AD144" s="36">
        <f t="shared" si="112"/>
        <v>0</v>
      </c>
      <c r="AE144" s="36">
        <v>0</v>
      </c>
      <c r="AF144" s="131">
        <f t="shared" si="113"/>
        <v>0</v>
      </c>
      <c r="AG144" s="34">
        <v>0</v>
      </c>
      <c r="AH144" s="107">
        <f t="shared" si="114"/>
        <v>0</v>
      </c>
      <c r="AI144" s="32">
        <f t="shared" si="115"/>
        <v>0</v>
      </c>
      <c r="AJ144" s="33">
        <f t="shared" si="116"/>
        <v>0</v>
      </c>
      <c r="AK144" s="42">
        <v>0</v>
      </c>
      <c r="AL144" s="107">
        <f t="shared" si="117"/>
        <v>0</v>
      </c>
      <c r="AM144" s="59"/>
    </row>
    <row r="145" spans="1:39" s="2" customFormat="1" x14ac:dyDescent="0.3">
      <c r="A145" s="48" t="s">
        <v>64</v>
      </c>
      <c r="B145" s="47">
        <f>16200/12</f>
        <v>1350</v>
      </c>
      <c r="C145" s="46">
        <f>2800/1.1</f>
        <v>2545.454545454545</v>
      </c>
      <c r="D145" s="50">
        <v>12</v>
      </c>
      <c r="E145" s="44">
        <v>0</v>
      </c>
      <c r="F145" s="43">
        <f t="shared" si="98"/>
        <v>0</v>
      </c>
      <c r="G145" s="42">
        <v>0</v>
      </c>
      <c r="H145" s="37">
        <f t="shared" si="99"/>
        <v>0</v>
      </c>
      <c r="I145" s="74">
        <v>0</v>
      </c>
      <c r="J145" s="37">
        <f t="shared" si="100"/>
        <v>0</v>
      </c>
      <c r="K145" s="74">
        <v>0</v>
      </c>
      <c r="L145" s="37">
        <f t="shared" si="101"/>
        <v>0</v>
      </c>
      <c r="M145" s="74">
        <v>0</v>
      </c>
      <c r="N145" s="37">
        <f t="shared" si="102"/>
        <v>0</v>
      </c>
      <c r="O145" s="74">
        <v>0</v>
      </c>
      <c r="P145" s="37">
        <f t="shared" si="103"/>
        <v>0</v>
      </c>
      <c r="Q145" s="36">
        <f t="shared" si="104"/>
        <v>0</v>
      </c>
      <c r="R145" s="39">
        <f t="shared" si="105"/>
        <v>0</v>
      </c>
      <c r="S145" s="38">
        <v>0</v>
      </c>
      <c r="T145" s="37">
        <f t="shared" si="106"/>
        <v>0</v>
      </c>
      <c r="U145" s="38">
        <v>0</v>
      </c>
      <c r="V145" s="37">
        <f t="shared" si="107"/>
        <v>0</v>
      </c>
      <c r="W145" s="38">
        <v>0</v>
      </c>
      <c r="X145" s="37">
        <f t="shared" si="108"/>
        <v>0</v>
      </c>
      <c r="Y145" s="38">
        <v>0</v>
      </c>
      <c r="Z145" s="37">
        <f t="shared" si="109"/>
        <v>0</v>
      </c>
      <c r="AA145" s="38">
        <v>0</v>
      </c>
      <c r="AB145" s="37">
        <f t="shared" si="110"/>
        <v>0</v>
      </c>
      <c r="AC145" s="36">
        <f t="shared" si="111"/>
        <v>0</v>
      </c>
      <c r="AD145" s="36">
        <f t="shared" si="112"/>
        <v>0</v>
      </c>
      <c r="AE145" s="36">
        <v>0</v>
      </c>
      <c r="AF145" s="131">
        <f t="shared" si="113"/>
        <v>0</v>
      </c>
      <c r="AG145" s="34">
        <v>0</v>
      </c>
      <c r="AH145" s="107">
        <f t="shared" si="114"/>
        <v>0</v>
      </c>
      <c r="AI145" s="32">
        <f t="shared" si="115"/>
        <v>0</v>
      </c>
      <c r="AJ145" s="33">
        <f t="shared" si="116"/>
        <v>0</v>
      </c>
      <c r="AK145" s="42">
        <v>0</v>
      </c>
      <c r="AL145" s="107">
        <f t="shared" si="117"/>
        <v>0</v>
      </c>
      <c r="AM145" s="59"/>
    </row>
    <row r="146" spans="1:39" s="2" customFormat="1" x14ac:dyDescent="0.3">
      <c r="A146" s="48" t="s">
        <v>338</v>
      </c>
      <c r="B146" s="47">
        <f>16200/12</f>
        <v>1350</v>
      </c>
      <c r="C146" s="46">
        <f>2800/1.1</f>
        <v>2545.454545454545</v>
      </c>
      <c r="D146" s="50">
        <v>12</v>
      </c>
      <c r="E146" s="44">
        <v>0</v>
      </c>
      <c r="F146" s="43">
        <f t="shared" si="98"/>
        <v>0</v>
      </c>
      <c r="G146" s="42">
        <v>0</v>
      </c>
      <c r="H146" s="37">
        <f t="shared" si="99"/>
        <v>0</v>
      </c>
      <c r="I146" s="74">
        <v>0</v>
      </c>
      <c r="J146" s="37">
        <f t="shared" si="100"/>
        <v>0</v>
      </c>
      <c r="K146" s="74">
        <v>0</v>
      </c>
      <c r="L146" s="37">
        <f t="shared" si="101"/>
        <v>0</v>
      </c>
      <c r="M146" s="74">
        <v>0</v>
      </c>
      <c r="N146" s="37">
        <f t="shared" si="102"/>
        <v>0</v>
      </c>
      <c r="O146" s="74">
        <v>0</v>
      </c>
      <c r="P146" s="37">
        <f t="shared" si="103"/>
        <v>0</v>
      </c>
      <c r="Q146" s="36">
        <f t="shared" si="104"/>
        <v>0</v>
      </c>
      <c r="R146" s="39">
        <f t="shared" si="105"/>
        <v>0</v>
      </c>
      <c r="S146" s="38">
        <v>0</v>
      </c>
      <c r="T146" s="37">
        <f t="shared" si="106"/>
        <v>0</v>
      </c>
      <c r="U146" s="38">
        <v>0</v>
      </c>
      <c r="V146" s="37">
        <f t="shared" si="107"/>
        <v>0</v>
      </c>
      <c r="W146" s="38">
        <v>0</v>
      </c>
      <c r="X146" s="37">
        <f t="shared" si="108"/>
        <v>0</v>
      </c>
      <c r="Y146" s="38">
        <v>0</v>
      </c>
      <c r="Z146" s="37">
        <f t="shared" si="109"/>
        <v>0</v>
      </c>
      <c r="AA146" s="38">
        <v>0</v>
      </c>
      <c r="AB146" s="37">
        <f t="shared" si="110"/>
        <v>0</v>
      </c>
      <c r="AC146" s="36">
        <f t="shared" si="111"/>
        <v>0</v>
      </c>
      <c r="AD146" s="36">
        <f t="shared" si="112"/>
        <v>0</v>
      </c>
      <c r="AE146" s="36">
        <v>0</v>
      </c>
      <c r="AF146" s="131">
        <f t="shared" si="113"/>
        <v>0</v>
      </c>
      <c r="AG146" s="34">
        <v>0</v>
      </c>
      <c r="AH146" s="107">
        <f t="shared" si="114"/>
        <v>0</v>
      </c>
      <c r="AI146" s="32">
        <f t="shared" si="115"/>
        <v>0</v>
      </c>
      <c r="AJ146" s="33">
        <f t="shared" si="116"/>
        <v>0</v>
      </c>
      <c r="AK146" s="42">
        <v>0</v>
      </c>
      <c r="AL146" s="107">
        <f t="shared" si="117"/>
        <v>0</v>
      </c>
      <c r="AM146" s="59"/>
    </row>
    <row r="147" spans="1:39" s="2" customFormat="1" x14ac:dyDescent="0.3">
      <c r="A147" s="48" t="s">
        <v>337</v>
      </c>
      <c r="B147" s="47">
        <f>42000/20</f>
        <v>2100</v>
      </c>
      <c r="C147" s="46">
        <f>3200/1.1</f>
        <v>2909.090909090909</v>
      </c>
      <c r="D147" s="50">
        <v>20</v>
      </c>
      <c r="E147" s="44">
        <v>0</v>
      </c>
      <c r="F147" s="43">
        <f t="shared" si="98"/>
        <v>0</v>
      </c>
      <c r="G147" s="42">
        <v>0</v>
      </c>
      <c r="H147" s="37">
        <f t="shared" si="99"/>
        <v>0</v>
      </c>
      <c r="I147" s="74">
        <v>0</v>
      </c>
      <c r="J147" s="37">
        <f t="shared" si="100"/>
        <v>0</v>
      </c>
      <c r="K147" s="74">
        <v>0</v>
      </c>
      <c r="L147" s="37">
        <f t="shared" si="101"/>
        <v>0</v>
      </c>
      <c r="M147" s="74">
        <v>0</v>
      </c>
      <c r="N147" s="37">
        <f t="shared" si="102"/>
        <v>0</v>
      </c>
      <c r="O147" s="74">
        <v>0</v>
      </c>
      <c r="P147" s="37">
        <f t="shared" si="103"/>
        <v>0</v>
      </c>
      <c r="Q147" s="36">
        <f t="shared" si="104"/>
        <v>0</v>
      </c>
      <c r="R147" s="39">
        <f t="shared" si="105"/>
        <v>0</v>
      </c>
      <c r="S147" s="38">
        <v>0</v>
      </c>
      <c r="T147" s="37">
        <f t="shared" si="106"/>
        <v>0</v>
      </c>
      <c r="U147" s="38">
        <v>0</v>
      </c>
      <c r="V147" s="37">
        <f t="shared" si="107"/>
        <v>0</v>
      </c>
      <c r="W147" s="38">
        <v>0</v>
      </c>
      <c r="X147" s="37">
        <f t="shared" si="108"/>
        <v>0</v>
      </c>
      <c r="Y147" s="38">
        <v>0</v>
      </c>
      <c r="Z147" s="37">
        <f t="shared" si="109"/>
        <v>0</v>
      </c>
      <c r="AA147" s="38">
        <v>0</v>
      </c>
      <c r="AB147" s="37">
        <f t="shared" si="110"/>
        <v>0</v>
      </c>
      <c r="AC147" s="36">
        <f t="shared" si="111"/>
        <v>0</v>
      </c>
      <c r="AD147" s="36">
        <f t="shared" si="112"/>
        <v>0</v>
      </c>
      <c r="AE147" s="36">
        <v>0</v>
      </c>
      <c r="AF147" s="131">
        <f t="shared" si="113"/>
        <v>0</v>
      </c>
      <c r="AG147" s="34">
        <v>0</v>
      </c>
      <c r="AH147" s="107">
        <f t="shared" si="114"/>
        <v>0</v>
      </c>
      <c r="AI147" s="32">
        <f t="shared" si="115"/>
        <v>0</v>
      </c>
      <c r="AJ147" s="33">
        <f t="shared" si="116"/>
        <v>0</v>
      </c>
      <c r="AK147" s="42">
        <v>0</v>
      </c>
      <c r="AL147" s="107">
        <f t="shared" si="117"/>
        <v>0</v>
      </c>
      <c r="AM147" s="59"/>
    </row>
    <row r="148" spans="1:39" s="2" customFormat="1" x14ac:dyDescent="0.3">
      <c r="A148" s="48" t="s">
        <v>186</v>
      </c>
      <c r="B148" s="47">
        <f>13800/12</f>
        <v>1150</v>
      </c>
      <c r="C148" s="46">
        <f>2300/1.1</f>
        <v>2090.9090909090905</v>
      </c>
      <c r="D148" s="50">
        <v>12</v>
      </c>
      <c r="E148" s="44">
        <v>0</v>
      </c>
      <c r="F148" s="43">
        <f t="shared" si="98"/>
        <v>0</v>
      </c>
      <c r="G148" s="42">
        <v>0</v>
      </c>
      <c r="H148" s="37">
        <f t="shared" si="99"/>
        <v>0</v>
      </c>
      <c r="I148" s="74">
        <v>0</v>
      </c>
      <c r="J148" s="37">
        <f t="shared" si="100"/>
        <v>0</v>
      </c>
      <c r="K148" s="74">
        <v>0</v>
      </c>
      <c r="L148" s="37">
        <f t="shared" si="101"/>
        <v>0</v>
      </c>
      <c r="M148" s="74">
        <v>0</v>
      </c>
      <c r="N148" s="37">
        <f t="shared" si="102"/>
        <v>0</v>
      </c>
      <c r="O148" s="74">
        <v>0</v>
      </c>
      <c r="P148" s="37">
        <f t="shared" si="103"/>
        <v>0</v>
      </c>
      <c r="Q148" s="36">
        <f t="shared" si="104"/>
        <v>0</v>
      </c>
      <c r="R148" s="39">
        <f t="shared" si="105"/>
        <v>0</v>
      </c>
      <c r="S148" s="38">
        <v>0</v>
      </c>
      <c r="T148" s="37">
        <f t="shared" si="106"/>
        <v>0</v>
      </c>
      <c r="U148" s="38">
        <v>0</v>
      </c>
      <c r="V148" s="37">
        <f t="shared" si="107"/>
        <v>0</v>
      </c>
      <c r="W148" s="38">
        <v>0</v>
      </c>
      <c r="X148" s="37">
        <f t="shared" si="108"/>
        <v>0</v>
      </c>
      <c r="Y148" s="38">
        <v>0</v>
      </c>
      <c r="Z148" s="37">
        <f t="shared" si="109"/>
        <v>0</v>
      </c>
      <c r="AA148" s="38">
        <v>0</v>
      </c>
      <c r="AB148" s="37">
        <f t="shared" si="110"/>
        <v>0</v>
      </c>
      <c r="AC148" s="36">
        <f t="shared" si="111"/>
        <v>0</v>
      </c>
      <c r="AD148" s="36">
        <f t="shared" si="112"/>
        <v>0</v>
      </c>
      <c r="AE148" s="36">
        <v>0</v>
      </c>
      <c r="AF148" s="131">
        <f t="shared" si="113"/>
        <v>0</v>
      </c>
      <c r="AG148" s="34">
        <v>0</v>
      </c>
      <c r="AH148" s="107">
        <f t="shared" si="114"/>
        <v>0</v>
      </c>
      <c r="AI148" s="32">
        <f t="shared" si="115"/>
        <v>0</v>
      </c>
      <c r="AJ148" s="33">
        <f t="shared" si="116"/>
        <v>0</v>
      </c>
      <c r="AK148" s="42">
        <v>0</v>
      </c>
      <c r="AL148" s="107">
        <f t="shared" si="117"/>
        <v>0</v>
      </c>
      <c r="AM148" s="59"/>
    </row>
    <row r="149" spans="1:39" s="2" customFormat="1" x14ac:dyDescent="0.3">
      <c r="A149" s="48" t="s">
        <v>266</v>
      </c>
      <c r="B149" s="47">
        <f>30000/24</f>
        <v>1250</v>
      </c>
      <c r="C149" s="46">
        <f>2800/1.1</f>
        <v>2545.454545454545</v>
      </c>
      <c r="D149" s="50">
        <v>24</v>
      </c>
      <c r="E149" s="44">
        <v>0</v>
      </c>
      <c r="F149" s="43">
        <f t="shared" si="98"/>
        <v>0</v>
      </c>
      <c r="G149" s="42">
        <v>0</v>
      </c>
      <c r="H149" s="37">
        <f t="shared" si="99"/>
        <v>0</v>
      </c>
      <c r="I149" s="74">
        <v>0</v>
      </c>
      <c r="J149" s="37">
        <f t="shared" si="100"/>
        <v>0</v>
      </c>
      <c r="K149" s="74">
        <v>0</v>
      </c>
      <c r="L149" s="37">
        <f t="shared" si="101"/>
        <v>0</v>
      </c>
      <c r="M149" s="74">
        <v>0</v>
      </c>
      <c r="N149" s="37">
        <f t="shared" si="102"/>
        <v>0</v>
      </c>
      <c r="O149" s="74">
        <v>0</v>
      </c>
      <c r="P149" s="37">
        <f t="shared" si="103"/>
        <v>0</v>
      </c>
      <c r="Q149" s="36">
        <f t="shared" si="104"/>
        <v>0</v>
      </c>
      <c r="R149" s="39">
        <f t="shared" si="105"/>
        <v>0</v>
      </c>
      <c r="S149" s="38">
        <v>0</v>
      </c>
      <c r="T149" s="37">
        <f t="shared" si="106"/>
        <v>0</v>
      </c>
      <c r="U149" s="38">
        <v>0</v>
      </c>
      <c r="V149" s="37">
        <f t="shared" si="107"/>
        <v>0</v>
      </c>
      <c r="W149" s="38">
        <v>0</v>
      </c>
      <c r="X149" s="37">
        <f t="shared" si="108"/>
        <v>0</v>
      </c>
      <c r="Y149" s="38">
        <v>0</v>
      </c>
      <c r="Z149" s="37">
        <f t="shared" si="109"/>
        <v>0</v>
      </c>
      <c r="AA149" s="38">
        <v>0</v>
      </c>
      <c r="AB149" s="37">
        <f t="shared" si="110"/>
        <v>0</v>
      </c>
      <c r="AC149" s="36">
        <f t="shared" si="111"/>
        <v>0</v>
      </c>
      <c r="AD149" s="36">
        <f t="shared" si="112"/>
        <v>0</v>
      </c>
      <c r="AE149" s="36">
        <v>0</v>
      </c>
      <c r="AF149" s="131">
        <f t="shared" si="113"/>
        <v>0</v>
      </c>
      <c r="AG149" s="34">
        <v>0</v>
      </c>
      <c r="AH149" s="107">
        <f t="shared" si="114"/>
        <v>0</v>
      </c>
      <c r="AI149" s="32">
        <f t="shared" si="115"/>
        <v>0</v>
      </c>
      <c r="AJ149" s="33">
        <f t="shared" si="116"/>
        <v>0</v>
      </c>
      <c r="AK149" s="42">
        <v>0</v>
      </c>
      <c r="AL149" s="107">
        <f t="shared" si="117"/>
        <v>0</v>
      </c>
      <c r="AM149" s="59"/>
    </row>
    <row r="150" spans="1:39" s="2" customFormat="1" ht="17.25" thickBot="1" x14ac:dyDescent="0.35">
      <c r="A150" s="48" t="s">
        <v>265</v>
      </c>
      <c r="B150" s="47">
        <f>14400/24</f>
        <v>600</v>
      </c>
      <c r="C150" s="46">
        <f>800/1.1</f>
        <v>727.27272727272725</v>
      </c>
      <c r="D150" s="45">
        <v>24</v>
      </c>
      <c r="E150" s="44">
        <v>18</v>
      </c>
      <c r="F150" s="43">
        <f t="shared" si="98"/>
        <v>10800</v>
      </c>
      <c r="G150" s="42">
        <v>0</v>
      </c>
      <c r="H150" s="37">
        <f t="shared" si="99"/>
        <v>0</v>
      </c>
      <c r="I150" s="74">
        <v>0</v>
      </c>
      <c r="J150" s="37">
        <f t="shared" si="100"/>
        <v>0</v>
      </c>
      <c r="K150" s="74">
        <v>0</v>
      </c>
      <c r="L150" s="37">
        <f t="shared" si="101"/>
        <v>0</v>
      </c>
      <c r="M150" s="74">
        <v>0</v>
      </c>
      <c r="N150" s="37">
        <f t="shared" si="102"/>
        <v>0</v>
      </c>
      <c r="O150" s="74">
        <v>0</v>
      </c>
      <c r="P150" s="37">
        <f t="shared" si="103"/>
        <v>0</v>
      </c>
      <c r="Q150" s="36">
        <f t="shared" si="104"/>
        <v>0</v>
      </c>
      <c r="R150" s="39">
        <f t="shared" si="105"/>
        <v>0</v>
      </c>
      <c r="S150" s="38">
        <v>0</v>
      </c>
      <c r="T150" s="37">
        <f t="shared" si="106"/>
        <v>0</v>
      </c>
      <c r="U150" s="38">
        <v>0</v>
      </c>
      <c r="V150" s="37">
        <f t="shared" si="107"/>
        <v>0</v>
      </c>
      <c r="W150" s="38">
        <v>6</v>
      </c>
      <c r="X150" s="37">
        <f t="shared" si="108"/>
        <v>4363.636363636364</v>
      </c>
      <c r="Y150" s="38">
        <v>0</v>
      </c>
      <c r="Z150" s="37">
        <f t="shared" si="109"/>
        <v>0</v>
      </c>
      <c r="AA150" s="38">
        <v>1</v>
      </c>
      <c r="AB150" s="37">
        <f t="shared" si="110"/>
        <v>727.27272727272725</v>
      </c>
      <c r="AC150" s="36">
        <f t="shared" si="111"/>
        <v>7</v>
      </c>
      <c r="AD150" s="36">
        <f t="shared" si="112"/>
        <v>5090.909090909091</v>
      </c>
      <c r="AE150" s="36">
        <v>0</v>
      </c>
      <c r="AF150" s="131">
        <f t="shared" si="113"/>
        <v>890.90909090909076</v>
      </c>
      <c r="AG150" s="34">
        <v>0</v>
      </c>
      <c r="AH150" s="107">
        <f t="shared" si="114"/>
        <v>0</v>
      </c>
      <c r="AI150" s="32">
        <f t="shared" si="115"/>
        <v>11</v>
      </c>
      <c r="AJ150" s="33">
        <f t="shared" si="116"/>
        <v>6600</v>
      </c>
      <c r="AK150" s="42">
        <v>0</v>
      </c>
      <c r="AL150" s="107">
        <f t="shared" si="117"/>
        <v>0</v>
      </c>
      <c r="AM150" s="130"/>
    </row>
    <row r="151" spans="1:39" s="2" customFormat="1" ht="17.25" thickBot="1" x14ac:dyDescent="0.35">
      <c r="A151" s="573" t="s">
        <v>336</v>
      </c>
      <c r="B151" s="574"/>
      <c r="C151" s="574"/>
      <c r="D151" s="666"/>
      <c r="E151" s="117">
        <f t="shared" ref="E151:AL151" si="118">SUM(E128:E150)</f>
        <v>44</v>
      </c>
      <c r="F151" s="117">
        <f t="shared" si="118"/>
        <v>37400</v>
      </c>
      <c r="G151" s="117">
        <f t="shared" si="118"/>
        <v>0</v>
      </c>
      <c r="H151" s="117">
        <f t="shared" si="118"/>
        <v>0</v>
      </c>
      <c r="I151" s="117">
        <f t="shared" si="118"/>
        <v>0</v>
      </c>
      <c r="J151" s="117">
        <f t="shared" si="118"/>
        <v>0</v>
      </c>
      <c r="K151" s="117">
        <f t="shared" si="118"/>
        <v>150</v>
      </c>
      <c r="L151" s="117">
        <f t="shared" si="118"/>
        <v>245000</v>
      </c>
      <c r="M151" s="117">
        <f t="shared" si="118"/>
        <v>158</v>
      </c>
      <c r="N151" s="117">
        <f t="shared" si="118"/>
        <v>231600</v>
      </c>
      <c r="O151" s="117">
        <f t="shared" si="118"/>
        <v>0</v>
      </c>
      <c r="P151" s="117">
        <f t="shared" si="118"/>
        <v>0</v>
      </c>
      <c r="Q151" s="117">
        <f t="shared" si="118"/>
        <v>308</v>
      </c>
      <c r="R151" s="117">
        <f t="shared" si="118"/>
        <v>476600</v>
      </c>
      <c r="S151" s="117">
        <f t="shared" si="118"/>
        <v>0</v>
      </c>
      <c r="T151" s="117">
        <f t="shared" si="118"/>
        <v>0</v>
      </c>
      <c r="U151" s="117">
        <f t="shared" si="118"/>
        <v>0</v>
      </c>
      <c r="V151" s="117">
        <f t="shared" si="118"/>
        <v>0</v>
      </c>
      <c r="W151" s="117">
        <f t="shared" si="118"/>
        <v>19</v>
      </c>
      <c r="X151" s="117">
        <f t="shared" si="118"/>
        <v>26727.272727272724</v>
      </c>
      <c r="Y151" s="117">
        <f t="shared" si="118"/>
        <v>49</v>
      </c>
      <c r="Z151" s="117">
        <f t="shared" si="118"/>
        <v>115727.27272727271</v>
      </c>
      <c r="AA151" s="117">
        <f t="shared" si="118"/>
        <v>33</v>
      </c>
      <c r="AB151" s="117">
        <f t="shared" si="118"/>
        <v>74909.090909090897</v>
      </c>
      <c r="AC151" s="117">
        <f t="shared" si="118"/>
        <v>101</v>
      </c>
      <c r="AD151" s="117">
        <f t="shared" si="118"/>
        <v>217363.63636363632</v>
      </c>
      <c r="AE151" s="117">
        <f t="shared" si="118"/>
        <v>0</v>
      </c>
      <c r="AF151" s="117">
        <f t="shared" si="118"/>
        <v>73763.636363636339</v>
      </c>
      <c r="AG151" s="117">
        <f t="shared" si="118"/>
        <v>0</v>
      </c>
      <c r="AH151" s="117">
        <f t="shared" si="118"/>
        <v>0</v>
      </c>
      <c r="AI151" s="117">
        <f t="shared" si="118"/>
        <v>251</v>
      </c>
      <c r="AJ151" s="117">
        <f t="shared" si="118"/>
        <v>370400</v>
      </c>
      <c r="AK151" s="117">
        <f t="shared" si="118"/>
        <v>510</v>
      </c>
      <c r="AL151" s="117">
        <f t="shared" si="118"/>
        <v>811500</v>
      </c>
      <c r="AM151" s="11"/>
    </row>
    <row r="152" spans="1:39" s="2" customFormat="1" ht="17.25" thickBot="1" x14ac:dyDescent="0.35">
      <c r="A152" s="10"/>
      <c r="B152" s="10"/>
      <c r="C152" s="10"/>
      <c r="D152" s="10"/>
      <c r="E152" s="4"/>
      <c r="F152" s="6"/>
      <c r="G152" s="4"/>
      <c r="H152" s="9">
        <f>H151*1.1</f>
        <v>0</v>
      </c>
      <c r="I152" s="5"/>
      <c r="J152" s="101">
        <f>J151*1.1</f>
        <v>0</v>
      </c>
      <c r="K152" s="5"/>
      <c r="L152" s="9">
        <f>L151*1.1</f>
        <v>269500</v>
      </c>
      <c r="M152" s="5"/>
      <c r="N152" s="9">
        <f>N151*1.1</f>
        <v>254760.00000000003</v>
      </c>
      <c r="O152" s="5"/>
      <c r="P152" s="9">
        <f>P151*1.1</f>
        <v>0</v>
      </c>
      <c r="Q152" s="5"/>
      <c r="R152" s="8">
        <f>R151*1.1</f>
        <v>524260.00000000006</v>
      </c>
      <c r="S152" s="587" t="s">
        <v>335</v>
      </c>
      <c r="T152" s="587"/>
      <c r="U152" s="587"/>
      <c r="V152" s="587"/>
      <c r="W152" s="587"/>
      <c r="X152" s="587"/>
      <c r="Y152" s="587"/>
      <c r="Z152" s="587"/>
      <c r="AA152" s="587"/>
      <c r="AB152" s="587"/>
      <c r="AC152" s="587"/>
      <c r="AD152" s="587"/>
      <c r="AE152" s="190"/>
      <c r="AF152" s="127">
        <f>AF151/(R151+F151)</f>
        <v>0.14350902016271661</v>
      </c>
      <c r="AG152" s="4"/>
      <c r="AH152" s="6"/>
      <c r="AI152" s="4"/>
      <c r="AJ152" s="5"/>
      <c r="AK152" s="4"/>
      <c r="AL152" s="3"/>
    </row>
    <row r="153" spans="1:39" s="2" customFormat="1" x14ac:dyDescent="0.3">
      <c r="A153" s="10"/>
      <c r="B153" s="10"/>
      <c r="C153" s="10"/>
      <c r="D153" s="10"/>
      <c r="E153" s="91"/>
      <c r="F153" s="10"/>
      <c r="G153" s="10"/>
      <c r="H153" s="125"/>
      <c r="I153" s="10"/>
      <c r="J153" s="126"/>
      <c r="K153" s="10"/>
      <c r="L153" s="125"/>
      <c r="M153" s="10"/>
      <c r="N153" s="125"/>
      <c r="O153" s="10"/>
      <c r="P153" s="125"/>
      <c r="Q153" s="10"/>
      <c r="R153" s="125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3"/>
      <c r="AG153" s="10"/>
      <c r="AH153" s="10"/>
      <c r="AI153" s="10"/>
      <c r="AJ153" s="10"/>
      <c r="AK153" s="10"/>
    </row>
    <row r="154" spans="1:39" s="2" customFormat="1" ht="17.25" thickBot="1" x14ac:dyDescent="0.35">
      <c r="A154" s="98" t="s">
        <v>334</v>
      </c>
      <c r="B154" s="97"/>
      <c r="C154" s="97"/>
      <c r="D154" s="94"/>
      <c r="E154" s="95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3"/>
      <c r="AH154" s="93"/>
      <c r="AI154" s="93"/>
      <c r="AJ154" s="93"/>
      <c r="AK154" s="93"/>
    </row>
    <row r="155" spans="1:39" s="2" customFormat="1" ht="17.25" thickBot="1" x14ac:dyDescent="0.35">
      <c r="A155" s="10"/>
      <c r="B155" s="10"/>
      <c r="C155" s="10"/>
      <c r="D155" s="10"/>
      <c r="E155" s="115"/>
      <c r="F155" s="114"/>
      <c r="G155" s="619" t="s">
        <v>333</v>
      </c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1"/>
      <c r="S155" s="660" t="s">
        <v>184</v>
      </c>
      <c r="T155" s="622"/>
      <c r="U155" s="622"/>
      <c r="V155" s="622"/>
      <c r="W155" s="622"/>
      <c r="X155" s="622"/>
      <c r="Y155" s="622"/>
      <c r="Z155" s="622"/>
      <c r="AA155" s="622"/>
      <c r="AB155" s="622"/>
      <c r="AC155" s="622"/>
      <c r="AD155" s="622"/>
      <c r="AE155" s="622"/>
      <c r="AF155" s="661"/>
      <c r="AG155" s="92"/>
      <c r="AH155" s="89"/>
      <c r="AI155" s="92"/>
      <c r="AJ155" s="91"/>
      <c r="AK155" s="112"/>
      <c r="AL155" s="113"/>
      <c r="AM155" s="88" t="s">
        <v>193</v>
      </c>
    </row>
    <row r="156" spans="1:39" s="2" customFormat="1" ht="16.5" customHeight="1" x14ac:dyDescent="0.3">
      <c r="A156" s="561" t="s">
        <v>12</v>
      </c>
      <c r="B156" s="563" t="s">
        <v>332</v>
      </c>
      <c r="C156" s="565" t="s">
        <v>14</v>
      </c>
      <c r="D156" s="671" t="s">
        <v>51</v>
      </c>
      <c r="E156" s="569" t="s">
        <v>192</v>
      </c>
      <c r="F156" s="649" t="s">
        <v>331</v>
      </c>
      <c r="G156" s="629" t="s">
        <v>313</v>
      </c>
      <c r="H156" s="633" t="s">
        <v>18</v>
      </c>
      <c r="I156" s="647" t="s">
        <v>0</v>
      </c>
      <c r="J156" s="633" t="s">
        <v>53</v>
      </c>
      <c r="K156" s="647" t="s">
        <v>1</v>
      </c>
      <c r="L156" s="633" t="s">
        <v>330</v>
      </c>
      <c r="M156" s="625" t="s">
        <v>2</v>
      </c>
      <c r="N156" s="633" t="s">
        <v>20</v>
      </c>
      <c r="O156" s="625" t="s">
        <v>3</v>
      </c>
      <c r="P156" s="633" t="s">
        <v>21</v>
      </c>
      <c r="Q156" s="639" t="s">
        <v>329</v>
      </c>
      <c r="R156" s="607" t="s">
        <v>287</v>
      </c>
      <c r="S156" s="667" t="s">
        <v>175</v>
      </c>
      <c r="T156" s="611" t="s">
        <v>285</v>
      </c>
      <c r="U156" s="668" t="s">
        <v>4</v>
      </c>
      <c r="V156" s="670" t="s">
        <v>174</v>
      </c>
      <c r="W156" s="668" t="s">
        <v>5</v>
      </c>
      <c r="X156" s="670" t="s">
        <v>173</v>
      </c>
      <c r="Y156" s="668" t="s">
        <v>6</v>
      </c>
      <c r="Z156" s="670" t="s">
        <v>54</v>
      </c>
      <c r="AA156" s="668" t="s">
        <v>7</v>
      </c>
      <c r="AB156" s="673" t="s">
        <v>28</v>
      </c>
      <c r="AC156" s="642" t="s">
        <v>215</v>
      </c>
      <c r="AD156" s="669" t="s">
        <v>328</v>
      </c>
      <c r="AE156" s="639" t="s">
        <v>327</v>
      </c>
      <c r="AF156" s="607" t="s">
        <v>201</v>
      </c>
      <c r="AG156" s="615" t="s">
        <v>33</v>
      </c>
      <c r="AH156" s="627" t="s">
        <v>326</v>
      </c>
      <c r="AI156" s="629" t="s">
        <v>241</v>
      </c>
      <c r="AJ156" s="627" t="s">
        <v>277</v>
      </c>
      <c r="AK156" s="634" t="s">
        <v>325</v>
      </c>
      <c r="AL156" s="627" t="s">
        <v>324</v>
      </c>
      <c r="AM156" s="605" t="s">
        <v>323</v>
      </c>
    </row>
    <row r="157" spans="1:39" s="2" customFormat="1" ht="17.25" customHeight="1" thickBot="1" x14ac:dyDescent="0.35">
      <c r="A157" s="562"/>
      <c r="B157" s="564"/>
      <c r="C157" s="566"/>
      <c r="D157" s="672"/>
      <c r="E157" s="651"/>
      <c r="F157" s="650"/>
      <c r="G157" s="638"/>
      <c r="H157" s="583"/>
      <c r="I157" s="585"/>
      <c r="J157" s="583"/>
      <c r="K157" s="585"/>
      <c r="L157" s="583"/>
      <c r="M157" s="566"/>
      <c r="N157" s="583"/>
      <c r="O157" s="566"/>
      <c r="P157" s="583"/>
      <c r="Q157" s="602"/>
      <c r="R157" s="614"/>
      <c r="S157" s="589"/>
      <c r="T157" s="612"/>
      <c r="U157" s="577"/>
      <c r="V157" s="579"/>
      <c r="W157" s="577"/>
      <c r="X157" s="579"/>
      <c r="Y157" s="577"/>
      <c r="Z157" s="579"/>
      <c r="AA157" s="577"/>
      <c r="AB157" s="618"/>
      <c r="AC157" s="593"/>
      <c r="AD157" s="595"/>
      <c r="AE157" s="602"/>
      <c r="AF157" s="614"/>
      <c r="AG157" s="616"/>
      <c r="AH157" s="628"/>
      <c r="AI157" s="630"/>
      <c r="AJ157" s="631"/>
      <c r="AK157" s="638"/>
      <c r="AL157" s="628"/>
      <c r="AM157" s="606"/>
    </row>
    <row r="158" spans="1:39" s="2" customFormat="1" x14ac:dyDescent="0.3">
      <c r="A158" s="122" t="s">
        <v>38</v>
      </c>
      <c r="B158" s="61">
        <f>15500/10</f>
        <v>1550</v>
      </c>
      <c r="C158" s="77">
        <f>2700/1.1</f>
        <v>2454.5454545454545</v>
      </c>
      <c r="D158" s="86">
        <v>10</v>
      </c>
      <c r="E158" s="121">
        <v>0</v>
      </c>
      <c r="F158" s="111">
        <f t="shared" ref="F158:F180" si="119">B158*E158</f>
        <v>0</v>
      </c>
      <c r="G158" s="42">
        <v>0</v>
      </c>
      <c r="H158" s="109">
        <f t="shared" ref="H158:H180" si="120">B158*G158</f>
        <v>0</v>
      </c>
      <c r="I158" s="61">
        <v>0</v>
      </c>
      <c r="J158" s="37">
        <f t="shared" ref="J158:J180" si="121">B158*I158</f>
        <v>0</v>
      </c>
      <c r="K158" s="51">
        <v>0</v>
      </c>
      <c r="L158" s="37">
        <f t="shared" ref="L158:L180" si="122">B158*K158</f>
        <v>0</v>
      </c>
      <c r="M158" s="51">
        <v>0</v>
      </c>
      <c r="N158" s="37">
        <f t="shared" ref="N158:N180" si="123">B158*M158</f>
        <v>0</v>
      </c>
      <c r="O158" s="51">
        <v>0</v>
      </c>
      <c r="P158" s="71">
        <f t="shared" ref="P158:P180" si="124">B158*O158</f>
        <v>0</v>
      </c>
      <c r="Q158" s="57">
        <f t="shared" ref="Q158:Q180" si="125">G158+I158+K158+M158+O158</f>
        <v>0</v>
      </c>
      <c r="R158" s="83">
        <f t="shared" ref="R158:R180" si="126">Q158*B158</f>
        <v>0</v>
      </c>
      <c r="S158" s="65">
        <v>0</v>
      </c>
      <c r="T158" s="109">
        <f t="shared" ref="T158:T180" si="127">C158*S158</f>
        <v>0</v>
      </c>
      <c r="U158" s="51">
        <v>0</v>
      </c>
      <c r="V158" s="109">
        <f t="shared" ref="V158:V180" si="128">C158*U158</f>
        <v>0</v>
      </c>
      <c r="W158" s="61">
        <v>0</v>
      </c>
      <c r="X158" s="109">
        <f t="shared" ref="X158:X180" si="129">C158*W158</f>
        <v>0</v>
      </c>
      <c r="Y158" s="61">
        <v>0</v>
      </c>
      <c r="Z158" s="109">
        <f t="shared" ref="Z158:Z180" si="130">C158*Y158</f>
        <v>0</v>
      </c>
      <c r="AA158" s="51">
        <v>0</v>
      </c>
      <c r="AB158" s="68">
        <f t="shared" ref="AB158:AB180" si="131">C158*AA158</f>
        <v>0</v>
      </c>
      <c r="AC158" s="67">
        <f t="shared" ref="AC158:AC180" si="132">S158+U158+W158+Y158+AA158</f>
        <v>0</v>
      </c>
      <c r="AD158" s="66">
        <f t="shared" ref="AD158:AD180" si="133">AC158*C158</f>
        <v>0</v>
      </c>
      <c r="AE158" s="57">
        <v>0</v>
      </c>
      <c r="AF158" s="60">
        <f t="shared" ref="AF158:AF180" si="134">((C158-B158)*AC158)-AE158</f>
        <v>0</v>
      </c>
      <c r="AG158" s="52">
        <v>0</v>
      </c>
      <c r="AH158" s="63">
        <f t="shared" ref="AH158:AH180" si="135">B158*AG158</f>
        <v>0</v>
      </c>
      <c r="AI158" s="65">
        <f t="shared" ref="AI158:AI180" si="136">E158+Q158-AC158-AG158</f>
        <v>0</v>
      </c>
      <c r="AJ158" s="81">
        <f t="shared" ref="AJ158:AJ180" si="137">B158*AI158</f>
        <v>0</v>
      </c>
      <c r="AK158" s="65">
        <v>0</v>
      </c>
      <c r="AL158" s="63">
        <f t="shared" ref="AL158:AL180" si="138">AK158*B158</f>
        <v>0</v>
      </c>
      <c r="AM158" s="75"/>
    </row>
    <row r="159" spans="1:39" s="2" customFormat="1" x14ac:dyDescent="0.3">
      <c r="A159" s="120" t="s">
        <v>322</v>
      </c>
      <c r="B159" s="74">
        <f>15500/10</f>
        <v>1550</v>
      </c>
      <c r="C159" s="77">
        <f>2700/1.1</f>
        <v>2454.5454545454545</v>
      </c>
      <c r="D159" s="73">
        <v>10</v>
      </c>
      <c r="E159" s="44">
        <v>0</v>
      </c>
      <c r="F159" s="110">
        <f t="shared" si="119"/>
        <v>0</v>
      </c>
      <c r="G159" s="108">
        <v>0</v>
      </c>
      <c r="H159" s="109">
        <f t="shared" si="120"/>
        <v>0</v>
      </c>
      <c r="I159" s="61">
        <v>0</v>
      </c>
      <c r="J159" s="37">
        <f t="shared" si="121"/>
        <v>0</v>
      </c>
      <c r="K159" s="51">
        <v>0</v>
      </c>
      <c r="L159" s="37">
        <f t="shared" si="122"/>
        <v>0</v>
      </c>
      <c r="M159" s="51">
        <v>0</v>
      </c>
      <c r="N159" s="37">
        <f t="shared" si="123"/>
        <v>0</v>
      </c>
      <c r="O159" s="51">
        <v>0</v>
      </c>
      <c r="P159" s="71">
        <f t="shared" si="124"/>
        <v>0</v>
      </c>
      <c r="Q159" s="57">
        <f t="shared" si="125"/>
        <v>0</v>
      </c>
      <c r="R159" s="70">
        <f t="shared" si="126"/>
        <v>0</v>
      </c>
      <c r="S159" s="65">
        <v>0</v>
      </c>
      <c r="T159" s="109">
        <f t="shared" si="127"/>
        <v>0</v>
      </c>
      <c r="U159" s="51">
        <v>0</v>
      </c>
      <c r="V159" s="109">
        <f t="shared" si="128"/>
        <v>0</v>
      </c>
      <c r="W159" s="61">
        <v>0</v>
      </c>
      <c r="X159" s="109">
        <f t="shared" si="129"/>
        <v>0</v>
      </c>
      <c r="Y159" s="61">
        <v>0</v>
      </c>
      <c r="Z159" s="109">
        <f t="shared" si="130"/>
        <v>0</v>
      </c>
      <c r="AA159" s="51">
        <v>0</v>
      </c>
      <c r="AB159" s="68">
        <f t="shared" si="131"/>
        <v>0</v>
      </c>
      <c r="AC159" s="67">
        <f t="shared" si="132"/>
        <v>0</v>
      </c>
      <c r="AD159" s="66">
        <f t="shared" si="133"/>
        <v>0</v>
      </c>
      <c r="AE159" s="57">
        <v>0</v>
      </c>
      <c r="AF159" s="60">
        <f t="shared" si="134"/>
        <v>0</v>
      </c>
      <c r="AG159" s="52">
        <v>0</v>
      </c>
      <c r="AH159" s="63">
        <f t="shared" si="135"/>
        <v>0</v>
      </c>
      <c r="AI159" s="65">
        <f t="shared" si="136"/>
        <v>0</v>
      </c>
      <c r="AJ159" s="64">
        <f t="shared" si="137"/>
        <v>0</v>
      </c>
      <c r="AK159" s="65">
        <v>0</v>
      </c>
      <c r="AL159" s="63">
        <f t="shared" si="138"/>
        <v>0</v>
      </c>
      <c r="AM159" s="75"/>
    </row>
    <row r="160" spans="1:39" s="2" customFormat="1" x14ac:dyDescent="0.3">
      <c r="A160" s="120" t="s">
        <v>206</v>
      </c>
      <c r="B160" s="74">
        <f>18000/10</f>
        <v>1800</v>
      </c>
      <c r="C160" s="77">
        <f>2800/1.1</f>
        <v>2545.454545454545</v>
      </c>
      <c r="D160" s="73">
        <v>10</v>
      </c>
      <c r="E160" s="44">
        <v>0</v>
      </c>
      <c r="F160" s="110">
        <f t="shared" si="119"/>
        <v>0</v>
      </c>
      <c r="G160" s="108">
        <v>0</v>
      </c>
      <c r="H160" s="109">
        <f t="shared" si="120"/>
        <v>0</v>
      </c>
      <c r="I160" s="61">
        <v>0</v>
      </c>
      <c r="J160" s="37">
        <f t="shared" si="121"/>
        <v>0</v>
      </c>
      <c r="K160" s="51">
        <v>0</v>
      </c>
      <c r="L160" s="37">
        <f t="shared" si="122"/>
        <v>0</v>
      </c>
      <c r="M160" s="51">
        <v>0</v>
      </c>
      <c r="N160" s="37">
        <f t="shared" si="123"/>
        <v>0</v>
      </c>
      <c r="O160" s="51">
        <v>0</v>
      </c>
      <c r="P160" s="71">
        <f t="shared" si="124"/>
        <v>0</v>
      </c>
      <c r="Q160" s="57">
        <f t="shared" si="125"/>
        <v>0</v>
      </c>
      <c r="R160" s="70">
        <f t="shared" si="126"/>
        <v>0</v>
      </c>
      <c r="S160" s="65">
        <v>0</v>
      </c>
      <c r="T160" s="109">
        <f t="shared" si="127"/>
        <v>0</v>
      </c>
      <c r="U160" s="51">
        <v>0</v>
      </c>
      <c r="V160" s="109">
        <f t="shared" si="128"/>
        <v>0</v>
      </c>
      <c r="W160" s="61">
        <v>0</v>
      </c>
      <c r="X160" s="109">
        <f t="shared" si="129"/>
        <v>0</v>
      </c>
      <c r="Y160" s="61">
        <v>0</v>
      </c>
      <c r="Z160" s="109">
        <f t="shared" si="130"/>
        <v>0</v>
      </c>
      <c r="AA160" s="51">
        <v>0</v>
      </c>
      <c r="AB160" s="68">
        <f t="shared" si="131"/>
        <v>0</v>
      </c>
      <c r="AC160" s="67">
        <f t="shared" si="132"/>
        <v>0</v>
      </c>
      <c r="AD160" s="66">
        <f t="shared" si="133"/>
        <v>0</v>
      </c>
      <c r="AE160" s="57">
        <v>0</v>
      </c>
      <c r="AF160" s="60">
        <f t="shared" si="134"/>
        <v>0</v>
      </c>
      <c r="AG160" s="52">
        <v>0</v>
      </c>
      <c r="AH160" s="63">
        <f t="shared" si="135"/>
        <v>0</v>
      </c>
      <c r="AI160" s="65">
        <f t="shared" si="136"/>
        <v>0</v>
      </c>
      <c r="AJ160" s="64">
        <f t="shared" si="137"/>
        <v>0</v>
      </c>
      <c r="AK160" s="65">
        <v>0</v>
      </c>
      <c r="AL160" s="63">
        <f t="shared" si="138"/>
        <v>0</v>
      </c>
      <c r="AM160" s="75"/>
    </row>
    <row r="161" spans="1:39" s="2" customFormat="1" x14ac:dyDescent="0.3">
      <c r="A161" s="78" t="s">
        <v>196</v>
      </c>
      <c r="B161" s="47">
        <f>15500/10</f>
        <v>1550</v>
      </c>
      <c r="C161" s="77">
        <f>2700/1.1</f>
        <v>2454.5454545454545</v>
      </c>
      <c r="D161" s="54">
        <v>10</v>
      </c>
      <c r="E161" s="44">
        <v>0</v>
      </c>
      <c r="F161" s="110">
        <f t="shared" si="119"/>
        <v>0</v>
      </c>
      <c r="G161" s="108">
        <v>0</v>
      </c>
      <c r="H161" s="109">
        <f t="shared" si="120"/>
        <v>0</v>
      </c>
      <c r="I161" s="61">
        <v>0</v>
      </c>
      <c r="J161" s="37">
        <f t="shared" si="121"/>
        <v>0</v>
      </c>
      <c r="K161" s="51">
        <v>0</v>
      </c>
      <c r="L161" s="37">
        <f t="shared" si="122"/>
        <v>0</v>
      </c>
      <c r="M161" s="51">
        <v>0</v>
      </c>
      <c r="N161" s="37">
        <f t="shared" si="123"/>
        <v>0</v>
      </c>
      <c r="O161" s="51">
        <v>0</v>
      </c>
      <c r="P161" s="71">
        <f t="shared" si="124"/>
        <v>0</v>
      </c>
      <c r="Q161" s="57">
        <f t="shared" si="125"/>
        <v>0</v>
      </c>
      <c r="R161" s="70">
        <f t="shared" si="126"/>
        <v>0</v>
      </c>
      <c r="S161" s="65">
        <v>0</v>
      </c>
      <c r="T161" s="109">
        <f t="shared" si="127"/>
        <v>0</v>
      </c>
      <c r="U161" s="51">
        <v>0</v>
      </c>
      <c r="V161" s="109">
        <f t="shared" si="128"/>
        <v>0</v>
      </c>
      <c r="W161" s="61">
        <v>0</v>
      </c>
      <c r="X161" s="109">
        <f t="shared" si="129"/>
        <v>0</v>
      </c>
      <c r="Y161" s="61">
        <v>0</v>
      </c>
      <c r="Z161" s="109">
        <f t="shared" si="130"/>
        <v>0</v>
      </c>
      <c r="AA161" s="51">
        <v>0</v>
      </c>
      <c r="AB161" s="68">
        <f t="shared" si="131"/>
        <v>0</v>
      </c>
      <c r="AC161" s="67">
        <f t="shared" si="132"/>
        <v>0</v>
      </c>
      <c r="AD161" s="66">
        <f t="shared" si="133"/>
        <v>0</v>
      </c>
      <c r="AE161" s="57">
        <v>0</v>
      </c>
      <c r="AF161" s="60">
        <f t="shared" si="134"/>
        <v>0</v>
      </c>
      <c r="AG161" s="52">
        <v>0</v>
      </c>
      <c r="AH161" s="63">
        <f t="shared" si="135"/>
        <v>0</v>
      </c>
      <c r="AI161" s="65">
        <f t="shared" si="136"/>
        <v>0</v>
      </c>
      <c r="AJ161" s="64">
        <f t="shared" si="137"/>
        <v>0</v>
      </c>
      <c r="AK161" s="65">
        <v>0</v>
      </c>
      <c r="AL161" s="63">
        <f t="shared" si="138"/>
        <v>0</v>
      </c>
      <c r="AM161" s="75"/>
    </row>
    <row r="162" spans="1:39" s="2" customFormat="1" x14ac:dyDescent="0.3">
      <c r="A162" s="78" t="s">
        <v>42</v>
      </c>
      <c r="B162" s="47">
        <f>15500/10</f>
        <v>1550</v>
      </c>
      <c r="C162" s="77">
        <f>2700/1.1</f>
        <v>2454.5454545454545</v>
      </c>
      <c r="D162" s="54">
        <v>10</v>
      </c>
      <c r="E162" s="44">
        <v>0</v>
      </c>
      <c r="F162" s="110">
        <f t="shared" si="119"/>
        <v>0</v>
      </c>
      <c r="G162" s="108">
        <v>0</v>
      </c>
      <c r="H162" s="109">
        <f t="shared" si="120"/>
        <v>0</v>
      </c>
      <c r="I162" s="61">
        <v>0</v>
      </c>
      <c r="J162" s="37">
        <f t="shared" si="121"/>
        <v>0</v>
      </c>
      <c r="K162" s="51">
        <v>0</v>
      </c>
      <c r="L162" s="37">
        <f t="shared" si="122"/>
        <v>0</v>
      </c>
      <c r="M162" s="51">
        <v>0</v>
      </c>
      <c r="N162" s="37">
        <f t="shared" si="123"/>
        <v>0</v>
      </c>
      <c r="O162" s="51">
        <v>0</v>
      </c>
      <c r="P162" s="71">
        <f t="shared" si="124"/>
        <v>0</v>
      </c>
      <c r="Q162" s="57">
        <f t="shared" si="125"/>
        <v>0</v>
      </c>
      <c r="R162" s="70">
        <f t="shared" si="126"/>
        <v>0</v>
      </c>
      <c r="S162" s="65">
        <v>0</v>
      </c>
      <c r="T162" s="109">
        <f t="shared" si="127"/>
        <v>0</v>
      </c>
      <c r="U162" s="51">
        <v>0</v>
      </c>
      <c r="V162" s="109">
        <f t="shared" si="128"/>
        <v>0</v>
      </c>
      <c r="W162" s="61">
        <v>0</v>
      </c>
      <c r="X162" s="109">
        <f t="shared" si="129"/>
        <v>0</v>
      </c>
      <c r="Y162" s="61">
        <v>0</v>
      </c>
      <c r="Z162" s="109">
        <f t="shared" si="130"/>
        <v>0</v>
      </c>
      <c r="AA162" s="51">
        <v>0</v>
      </c>
      <c r="AB162" s="68">
        <f t="shared" si="131"/>
        <v>0</v>
      </c>
      <c r="AC162" s="67">
        <f t="shared" si="132"/>
        <v>0</v>
      </c>
      <c r="AD162" s="66">
        <f t="shared" si="133"/>
        <v>0</v>
      </c>
      <c r="AE162" s="57">
        <v>0</v>
      </c>
      <c r="AF162" s="60">
        <f t="shared" si="134"/>
        <v>0</v>
      </c>
      <c r="AG162" s="52">
        <v>0</v>
      </c>
      <c r="AH162" s="63">
        <f t="shared" si="135"/>
        <v>0</v>
      </c>
      <c r="AI162" s="65">
        <f t="shared" si="136"/>
        <v>0</v>
      </c>
      <c r="AJ162" s="64">
        <f t="shared" si="137"/>
        <v>0</v>
      </c>
      <c r="AK162" s="65">
        <v>0</v>
      </c>
      <c r="AL162" s="63">
        <f t="shared" si="138"/>
        <v>0</v>
      </c>
      <c r="AM162" s="75"/>
    </row>
    <row r="163" spans="1:39" s="2" customFormat="1" x14ac:dyDescent="0.3">
      <c r="A163" s="78" t="s">
        <v>302</v>
      </c>
      <c r="B163" s="47">
        <f>15500/10</f>
        <v>1550</v>
      </c>
      <c r="C163" s="77">
        <f>2700/1.1</f>
        <v>2454.5454545454545</v>
      </c>
      <c r="D163" s="54">
        <v>10</v>
      </c>
      <c r="E163" s="44">
        <v>0</v>
      </c>
      <c r="F163" s="110">
        <f t="shared" si="119"/>
        <v>0</v>
      </c>
      <c r="G163" s="108">
        <v>0</v>
      </c>
      <c r="H163" s="109">
        <f t="shared" si="120"/>
        <v>0</v>
      </c>
      <c r="I163" s="61">
        <v>0</v>
      </c>
      <c r="J163" s="37">
        <f t="shared" si="121"/>
        <v>0</v>
      </c>
      <c r="K163" s="51">
        <v>0</v>
      </c>
      <c r="L163" s="37">
        <f t="shared" si="122"/>
        <v>0</v>
      </c>
      <c r="M163" s="51">
        <v>0</v>
      </c>
      <c r="N163" s="37">
        <f t="shared" si="123"/>
        <v>0</v>
      </c>
      <c r="O163" s="51">
        <v>0</v>
      </c>
      <c r="P163" s="71">
        <f t="shared" si="124"/>
        <v>0</v>
      </c>
      <c r="Q163" s="57">
        <f t="shared" si="125"/>
        <v>0</v>
      </c>
      <c r="R163" s="70">
        <f t="shared" si="126"/>
        <v>0</v>
      </c>
      <c r="S163" s="65">
        <v>0</v>
      </c>
      <c r="T163" s="109">
        <f t="shared" si="127"/>
        <v>0</v>
      </c>
      <c r="U163" s="51">
        <v>0</v>
      </c>
      <c r="V163" s="109">
        <f t="shared" si="128"/>
        <v>0</v>
      </c>
      <c r="W163" s="61">
        <v>0</v>
      </c>
      <c r="X163" s="109">
        <f t="shared" si="129"/>
        <v>0</v>
      </c>
      <c r="Y163" s="61">
        <v>0</v>
      </c>
      <c r="Z163" s="109">
        <f t="shared" si="130"/>
        <v>0</v>
      </c>
      <c r="AA163" s="51">
        <v>0</v>
      </c>
      <c r="AB163" s="68">
        <f t="shared" si="131"/>
        <v>0</v>
      </c>
      <c r="AC163" s="67">
        <f t="shared" si="132"/>
        <v>0</v>
      </c>
      <c r="AD163" s="66">
        <f t="shared" si="133"/>
        <v>0</v>
      </c>
      <c r="AE163" s="57">
        <v>0</v>
      </c>
      <c r="AF163" s="60">
        <f t="shared" si="134"/>
        <v>0</v>
      </c>
      <c r="AG163" s="52">
        <v>0</v>
      </c>
      <c r="AH163" s="63">
        <f t="shared" si="135"/>
        <v>0</v>
      </c>
      <c r="AI163" s="65">
        <f t="shared" si="136"/>
        <v>0</v>
      </c>
      <c r="AJ163" s="64">
        <f t="shared" si="137"/>
        <v>0</v>
      </c>
      <c r="AK163" s="65">
        <v>0</v>
      </c>
      <c r="AL163" s="63">
        <f t="shared" si="138"/>
        <v>0</v>
      </c>
      <c r="AM163" s="75"/>
    </row>
    <row r="164" spans="1:39" s="2" customFormat="1" x14ac:dyDescent="0.3">
      <c r="A164" s="78" t="s">
        <v>321</v>
      </c>
      <c r="B164" s="47">
        <f>18000/10</f>
        <v>1800</v>
      </c>
      <c r="C164" s="77">
        <f>2800/1.1</f>
        <v>2545.454545454545</v>
      </c>
      <c r="D164" s="54">
        <v>10</v>
      </c>
      <c r="E164" s="44">
        <v>0</v>
      </c>
      <c r="F164" s="76">
        <f t="shared" si="119"/>
        <v>0</v>
      </c>
      <c r="G164" s="108">
        <v>0</v>
      </c>
      <c r="H164" s="69">
        <f t="shared" si="120"/>
        <v>0</v>
      </c>
      <c r="I164" s="61">
        <v>0</v>
      </c>
      <c r="J164" s="37">
        <f t="shared" si="121"/>
        <v>0</v>
      </c>
      <c r="K164" s="51">
        <v>0</v>
      </c>
      <c r="L164" s="37">
        <f t="shared" si="122"/>
        <v>0</v>
      </c>
      <c r="M164" s="74">
        <v>0</v>
      </c>
      <c r="N164" s="37">
        <f t="shared" si="123"/>
        <v>0</v>
      </c>
      <c r="O164" s="51">
        <v>0</v>
      </c>
      <c r="P164" s="71">
        <f t="shared" si="124"/>
        <v>0</v>
      </c>
      <c r="Q164" s="57">
        <f t="shared" si="125"/>
        <v>0</v>
      </c>
      <c r="R164" s="70">
        <f t="shared" si="126"/>
        <v>0</v>
      </c>
      <c r="S164" s="65">
        <v>0</v>
      </c>
      <c r="T164" s="71">
        <f t="shared" si="127"/>
        <v>0</v>
      </c>
      <c r="U164" s="33">
        <v>0</v>
      </c>
      <c r="V164" s="69">
        <f t="shared" si="128"/>
        <v>0</v>
      </c>
      <c r="W164" s="61">
        <v>0</v>
      </c>
      <c r="X164" s="69">
        <f t="shared" si="129"/>
        <v>0</v>
      </c>
      <c r="Y164" s="61">
        <v>0</v>
      </c>
      <c r="Z164" s="69">
        <f t="shared" si="130"/>
        <v>0</v>
      </c>
      <c r="AA164" s="51">
        <v>0</v>
      </c>
      <c r="AB164" s="68">
        <f t="shared" si="131"/>
        <v>0</v>
      </c>
      <c r="AC164" s="67">
        <f t="shared" si="132"/>
        <v>0</v>
      </c>
      <c r="AD164" s="66">
        <f t="shared" si="133"/>
        <v>0</v>
      </c>
      <c r="AE164" s="57">
        <v>0</v>
      </c>
      <c r="AF164" s="60">
        <f t="shared" si="134"/>
        <v>0</v>
      </c>
      <c r="AG164" s="52">
        <v>0</v>
      </c>
      <c r="AH164" s="63">
        <f t="shared" si="135"/>
        <v>0</v>
      </c>
      <c r="AI164" s="65">
        <f t="shared" si="136"/>
        <v>0</v>
      </c>
      <c r="AJ164" s="64">
        <f t="shared" si="137"/>
        <v>0</v>
      </c>
      <c r="AK164" s="65">
        <v>0</v>
      </c>
      <c r="AL164" s="63">
        <f t="shared" si="138"/>
        <v>0</v>
      </c>
      <c r="AM164" s="75"/>
    </row>
    <row r="165" spans="1:39" s="2" customFormat="1" x14ac:dyDescent="0.3">
      <c r="A165" s="78" t="s">
        <v>163</v>
      </c>
      <c r="B165" s="47">
        <f>17000/10</f>
        <v>1700</v>
      </c>
      <c r="C165" s="77">
        <f>2700/1.1</f>
        <v>2454.5454545454545</v>
      </c>
      <c r="D165" s="54">
        <v>10</v>
      </c>
      <c r="E165" s="44">
        <v>0</v>
      </c>
      <c r="F165" s="76">
        <f t="shared" si="119"/>
        <v>0</v>
      </c>
      <c r="G165" s="72">
        <v>0</v>
      </c>
      <c r="H165" s="69">
        <f t="shared" si="120"/>
        <v>0</v>
      </c>
      <c r="I165" s="61">
        <v>0</v>
      </c>
      <c r="J165" s="37">
        <f t="shared" si="121"/>
        <v>0</v>
      </c>
      <c r="K165" s="51">
        <v>0</v>
      </c>
      <c r="L165" s="37">
        <f t="shared" si="122"/>
        <v>0</v>
      </c>
      <c r="M165" s="74">
        <v>0</v>
      </c>
      <c r="N165" s="37">
        <f t="shared" si="123"/>
        <v>0</v>
      </c>
      <c r="O165" s="51">
        <v>0</v>
      </c>
      <c r="P165" s="71">
        <f t="shared" si="124"/>
        <v>0</v>
      </c>
      <c r="Q165" s="57">
        <f t="shared" si="125"/>
        <v>0</v>
      </c>
      <c r="R165" s="70">
        <f t="shared" si="126"/>
        <v>0</v>
      </c>
      <c r="S165" s="65">
        <v>0</v>
      </c>
      <c r="T165" s="71">
        <f t="shared" si="127"/>
        <v>0</v>
      </c>
      <c r="U165" s="33">
        <v>0</v>
      </c>
      <c r="V165" s="69">
        <f t="shared" si="128"/>
        <v>0</v>
      </c>
      <c r="W165" s="61">
        <v>0</v>
      </c>
      <c r="X165" s="69">
        <f t="shared" si="129"/>
        <v>0</v>
      </c>
      <c r="Y165" s="61">
        <v>0</v>
      </c>
      <c r="Z165" s="69">
        <f t="shared" si="130"/>
        <v>0</v>
      </c>
      <c r="AA165" s="51">
        <v>0</v>
      </c>
      <c r="AB165" s="68">
        <f t="shared" si="131"/>
        <v>0</v>
      </c>
      <c r="AC165" s="67">
        <f t="shared" si="132"/>
        <v>0</v>
      </c>
      <c r="AD165" s="66">
        <f t="shared" si="133"/>
        <v>0</v>
      </c>
      <c r="AE165" s="57">
        <v>0</v>
      </c>
      <c r="AF165" s="60">
        <f t="shared" si="134"/>
        <v>0</v>
      </c>
      <c r="AG165" s="52">
        <v>0</v>
      </c>
      <c r="AH165" s="63">
        <f t="shared" si="135"/>
        <v>0</v>
      </c>
      <c r="AI165" s="65">
        <f t="shared" si="136"/>
        <v>0</v>
      </c>
      <c r="AJ165" s="64">
        <f t="shared" si="137"/>
        <v>0</v>
      </c>
      <c r="AK165" s="65">
        <v>0</v>
      </c>
      <c r="AL165" s="63">
        <f t="shared" si="138"/>
        <v>0</v>
      </c>
      <c r="AM165" s="75"/>
    </row>
    <row r="166" spans="1:39" s="2" customFormat="1" x14ac:dyDescent="0.3">
      <c r="A166" s="78" t="s">
        <v>320</v>
      </c>
      <c r="B166" s="74">
        <f>13800/12</f>
        <v>1150</v>
      </c>
      <c r="C166" s="38">
        <f>1800/1.1</f>
        <v>1636.3636363636363</v>
      </c>
      <c r="D166" s="73">
        <v>12</v>
      </c>
      <c r="E166" s="44">
        <v>0</v>
      </c>
      <c r="F166" s="110">
        <f t="shared" si="119"/>
        <v>0</v>
      </c>
      <c r="G166" s="108">
        <v>0</v>
      </c>
      <c r="H166" s="109">
        <f t="shared" si="120"/>
        <v>0</v>
      </c>
      <c r="I166" s="61">
        <v>0</v>
      </c>
      <c r="J166" s="37">
        <f t="shared" si="121"/>
        <v>0</v>
      </c>
      <c r="K166" s="51">
        <v>0</v>
      </c>
      <c r="L166" s="37">
        <f t="shared" si="122"/>
        <v>0</v>
      </c>
      <c r="M166" s="51">
        <v>0</v>
      </c>
      <c r="N166" s="37">
        <f t="shared" si="123"/>
        <v>0</v>
      </c>
      <c r="O166" s="51">
        <v>0</v>
      </c>
      <c r="P166" s="71">
        <f t="shared" si="124"/>
        <v>0</v>
      </c>
      <c r="Q166" s="57">
        <f t="shared" si="125"/>
        <v>0</v>
      </c>
      <c r="R166" s="70">
        <f t="shared" si="126"/>
        <v>0</v>
      </c>
      <c r="S166" s="65">
        <v>0</v>
      </c>
      <c r="T166" s="119">
        <f t="shared" si="127"/>
        <v>0</v>
      </c>
      <c r="U166" s="51">
        <v>0</v>
      </c>
      <c r="V166" s="109">
        <f t="shared" si="128"/>
        <v>0</v>
      </c>
      <c r="W166" s="61">
        <v>0</v>
      </c>
      <c r="X166" s="109">
        <f t="shared" si="129"/>
        <v>0</v>
      </c>
      <c r="Y166" s="61">
        <v>0</v>
      </c>
      <c r="Z166" s="109">
        <f t="shared" si="130"/>
        <v>0</v>
      </c>
      <c r="AA166" s="51">
        <v>0</v>
      </c>
      <c r="AB166" s="68">
        <f t="shared" si="131"/>
        <v>0</v>
      </c>
      <c r="AC166" s="67">
        <f t="shared" si="132"/>
        <v>0</v>
      </c>
      <c r="AD166" s="66">
        <f t="shared" si="133"/>
        <v>0</v>
      </c>
      <c r="AE166" s="57">
        <v>0</v>
      </c>
      <c r="AF166" s="60">
        <f t="shared" si="134"/>
        <v>0</v>
      </c>
      <c r="AG166" s="52">
        <v>0</v>
      </c>
      <c r="AH166" s="63">
        <f t="shared" si="135"/>
        <v>0</v>
      </c>
      <c r="AI166" s="65">
        <f t="shared" si="136"/>
        <v>0</v>
      </c>
      <c r="AJ166" s="64">
        <f t="shared" si="137"/>
        <v>0</v>
      </c>
      <c r="AK166" s="65">
        <v>0</v>
      </c>
      <c r="AL166" s="63">
        <f t="shared" si="138"/>
        <v>0</v>
      </c>
      <c r="AM166" s="75"/>
    </row>
    <row r="167" spans="1:39" s="2" customFormat="1" x14ac:dyDescent="0.3">
      <c r="A167" s="78" t="s">
        <v>319</v>
      </c>
      <c r="B167" s="74">
        <f>13800/12</f>
        <v>1150</v>
      </c>
      <c r="C167" s="38">
        <v>1636</v>
      </c>
      <c r="D167" s="73">
        <v>12</v>
      </c>
      <c r="E167" s="44">
        <v>0</v>
      </c>
      <c r="F167" s="110">
        <f t="shared" si="119"/>
        <v>0</v>
      </c>
      <c r="G167" s="108">
        <v>0</v>
      </c>
      <c r="H167" s="109">
        <f t="shared" si="120"/>
        <v>0</v>
      </c>
      <c r="I167" s="61">
        <v>0</v>
      </c>
      <c r="J167" s="37">
        <f t="shared" si="121"/>
        <v>0</v>
      </c>
      <c r="K167" s="51">
        <v>0</v>
      </c>
      <c r="L167" s="37">
        <f t="shared" si="122"/>
        <v>0</v>
      </c>
      <c r="M167" s="51">
        <v>0</v>
      </c>
      <c r="N167" s="37">
        <f t="shared" si="123"/>
        <v>0</v>
      </c>
      <c r="O167" s="51">
        <v>0</v>
      </c>
      <c r="P167" s="71">
        <f t="shared" si="124"/>
        <v>0</v>
      </c>
      <c r="Q167" s="57">
        <f t="shared" si="125"/>
        <v>0</v>
      </c>
      <c r="R167" s="70">
        <f t="shared" si="126"/>
        <v>0</v>
      </c>
      <c r="S167" s="65">
        <v>0</v>
      </c>
      <c r="T167" s="37">
        <f t="shared" si="127"/>
        <v>0</v>
      </c>
      <c r="U167" s="51">
        <v>0</v>
      </c>
      <c r="V167" s="109">
        <f t="shared" si="128"/>
        <v>0</v>
      </c>
      <c r="W167" s="61">
        <v>0</v>
      </c>
      <c r="X167" s="109">
        <f t="shared" si="129"/>
        <v>0</v>
      </c>
      <c r="Y167" s="61">
        <v>0</v>
      </c>
      <c r="Z167" s="109">
        <f t="shared" si="130"/>
        <v>0</v>
      </c>
      <c r="AA167" s="51">
        <v>0</v>
      </c>
      <c r="AB167" s="68">
        <f t="shared" si="131"/>
        <v>0</v>
      </c>
      <c r="AC167" s="67">
        <f t="shared" si="132"/>
        <v>0</v>
      </c>
      <c r="AD167" s="66">
        <f t="shared" si="133"/>
        <v>0</v>
      </c>
      <c r="AE167" s="57">
        <v>0</v>
      </c>
      <c r="AF167" s="60">
        <f t="shared" si="134"/>
        <v>0</v>
      </c>
      <c r="AG167" s="52">
        <v>0</v>
      </c>
      <c r="AH167" s="63">
        <f t="shared" si="135"/>
        <v>0</v>
      </c>
      <c r="AI167" s="65">
        <f t="shared" si="136"/>
        <v>0</v>
      </c>
      <c r="AJ167" s="64">
        <f t="shared" si="137"/>
        <v>0</v>
      </c>
      <c r="AK167" s="65">
        <v>0</v>
      </c>
      <c r="AL167" s="63">
        <f t="shared" si="138"/>
        <v>0</v>
      </c>
      <c r="AM167" s="75"/>
    </row>
    <row r="168" spans="1:39" s="2" customFormat="1" x14ac:dyDescent="0.3">
      <c r="A168" s="55" t="s">
        <v>8</v>
      </c>
      <c r="B168" s="47">
        <f>24800/16</f>
        <v>1550</v>
      </c>
      <c r="C168" s="46">
        <f>2800/1.1</f>
        <v>2545.454545454545</v>
      </c>
      <c r="D168" s="54">
        <v>16</v>
      </c>
      <c r="E168" s="44">
        <v>0</v>
      </c>
      <c r="F168" s="43">
        <f t="shared" si="119"/>
        <v>0</v>
      </c>
      <c r="G168" s="108">
        <v>0</v>
      </c>
      <c r="H168" s="37">
        <f t="shared" si="120"/>
        <v>0</v>
      </c>
      <c r="I168" s="38">
        <v>0</v>
      </c>
      <c r="J168" s="37">
        <f t="shared" si="121"/>
        <v>0</v>
      </c>
      <c r="K168" s="33">
        <v>0</v>
      </c>
      <c r="L168" s="37">
        <f t="shared" si="122"/>
        <v>0</v>
      </c>
      <c r="M168" s="33">
        <v>0</v>
      </c>
      <c r="N168" s="37">
        <f t="shared" si="123"/>
        <v>0</v>
      </c>
      <c r="O168" s="33">
        <v>0</v>
      </c>
      <c r="P168" s="37">
        <f t="shared" si="124"/>
        <v>0</v>
      </c>
      <c r="Q168" s="36">
        <f t="shared" si="125"/>
        <v>0</v>
      </c>
      <c r="R168" s="39">
        <f t="shared" si="126"/>
        <v>0</v>
      </c>
      <c r="S168" s="32">
        <v>0</v>
      </c>
      <c r="T168" s="37">
        <f t="shared" si="127"/>
        <v>0</v>
      </c>
      <c r="U168" s="33">
        <v>0</v>
      </c>
      <c r="V168" s="37">
        <f t="shared" si="128"/>
        <v>0</v>
      </c>
      <c r="W168" s="38">
        <v>0</v>
      </c>
      <c r="X168" s="37">
        <f t="shared" si="129"/>
        <v>0</v>
      </c>
      <c r="Y168" s="38">
        <v>0</v>
      </c>
      <c r="Z168" s="37">
        <f t="shared" si="130"/>
        <v>0</v>
      </c>
      <c r="AA168" s="33">
        <v>0</v>
      </c>
      <c r="AB168" s="37">
        <f t="shared" si="131"/>
        <v>0</v>
      </c>
      <c r="AC168" s="36">
        <f t="shared" si="132"/>
        <v>0</v>
      </c>
      <c r="AD168" s="36">
        <f t="shared" si="133"/>
        <v>0</v>
      </c>
      <c r="AE168" s="36">
        <v>0</v>
      </c>
      <c r="AF168" s="35">
        <f t="shared" si="134"/>
        <v>0</v>
      </c>
      <c r="AG168" s="118">
        <v>0</v>
      </c>
      <c r="AH168" s="107">
        <f t="shared" si="135"/>
        <v>0</v>
      </c>
      <c r="AI168" s="32">
        <f t="shared" si="136"/>
        <v>0</v>
      </c>
      <c r="AJ168" s="33">
        <f t="shared" si="137"/>
        <v>0</v>
      </c>
      <c r="AK168" s="32">
        <v>0</v>
      </c>
      <c r="AL168" s="107">
        <f t="shared" si="138"/>
        <v>0</v>
      </c>
      <c r="AM168" s="59"/>
    </row>
    <row r="169" spans="1:39" s="2" customFormat="1" x14ac:dyDescent="0.3">
      <c r="A169" s="58" t="s">
        <v>318</v>
      </c>
      <c r="B169" s="47">
        <f>30400/16</f>
        <v>1900</v>
      </c>
      <c r="C169" s="46">
        <f>2800/1.1</f>
        <v>2545.454545454545</v>
      </c>
      <c r="D169" s="54">
        <v>16</v>
      </c>
      <c r="E169" s="44">
        <v>0</v>
      </c>
      <c r="F169" s="43">
        <f t="shared" si="119"/>
        <v>0</v>
      </c>
      <c r="G169" s="108">
        <v>0</v>
      </c>
      <c r="H169" s="37">
        <f t="shared" si="120"/>
        <v>0</v>
      </c>
      <c r="I169" s="38">
        <v>0</v>
      </c>
      <c r="J169" s="37">
        <f t="shared" si="121"/>
        <v>0</v>
      </c>
      <c r="K169" s="33">
        <v>0</v>
      </c>
      <c r="L169" s="37">
        <f t="shared" si="122"/>
        <v>0</v>
      </c>
      <c r="M169" s="33">
        <v>0</v>
      </c>
      <c r="N169" s="37">
        <f t="shared" si="123"/>
        <v>0</v>
      </c>
      <c r="O169" s="33">
        <v>0</v>
      </c>
      <c r="P169" s="37">
        <f t="shared" si="124"/>
        <v>0</v>
      </c>
      <c r="Q169" s="36">
        <f t="shared" si="125"/>
        <v>0</v>
      </c>
      <c r="R169" s="39">
        <f t="shared" si="126"/>
        <v>0</v>
      </c>
      <c r="S169" s="32">
        <v>0</v>
      </c>
      <c r="T169" s="37">
        <f t="shared" si="127"/>
        <v>0</v>
      </c>
      <c r="U169" s="33">
        <v>0</v>
      </c>
      <c r="V169" s="37">
        <f t="shared" si="128"/>
        <v>0</v>
      </c>
      <c r="W169" s="38">
        <v>0</v>
      </c>
      <c r="X169" s="37">
        <f t="shared" si="129"/>
        <v>0</v>
      </c>
      <c r="Y169" s="38">
        <v>0</v>
      </c>
      <c r="Z169" s="37">
        <f t="shared" si="130"/>
        <v>0</v>
      </c>
      <c r="AA169" s="33">
        <v>0</v>
      </c>
      <c r="AB169" s="37">
        <f t="shared" si="131"/>
        <v>0</v>
      </c>
      <c r="AC169" s="36">
        <f t="shared" si="132"/>
        <v>0</v>
      </c>
      <c r="AD169" s="36">
        <f t="shared" si="133"/>
        <v>0</v>
      </c>
      <c r="AE169" s="36">
        <v>0</v>
      </c>
      <c r="AF169" s="35">
        <f t="shared" si="134"/>
        <v>0</v>
      </c>
      <c r="AG169" s="118">
        <v>0</v>
      </c>
      <c r="AH169" s="107">
        <f t="shared" si="135"/>
        <v>0</v>
      </c>
      <c r="AI169" s="32">
        <f t="shared" si="136"/>
        <v>0</v>
      </c>
      <c r="AJ169" s="33">
        <f t="shared" si="137"/>
        <v>0</v>
      </c>
      <c r="AK169" s="32">
        <v>0</v>
      </c>
      <c r="AL169" s="107">
        <f t="shared" si="138"/>
        <v>0</v>
      </c>
      <c r="AM169" s="59"/>
    </row>
    <row r="170" spans="1:39" s="2" customFormat="1" ht="15.75" customHeight="1" x14ac:dyDescent="0.3">
      <c r="A170" s="55" t="s">
        <v>9</v>
      </c>
      <c r="B170" s="47">
        <f>3600/6</f>
        <v>600</v>
      </c>
      <c r="C170" s="46">
        <f>2000/1.1</f>
        <v>1818.181818181818</v>
      </c>
      <c r="D170" s="54">
        <v>6</v>
      </c>
      <c r="E170" s="44">
        <v>0</v>
      </c>
      <c r="F170" s="43">
        <f t="shared" si="119"/>
        <v>0</v>
      </c>
      <c r="G170" s="108">
        <v>0</v>
      </c>
      <c r="H170" s="37">
        <f t="shared" si="120"/>
        <v>0</v>
      </c>
      <c r="I170" s="38">
        <v>0</v>
      </c>
      <c r="J170" s="37">
        <f t="shared" si="121"/>
        <v>0</v>
      </c>
      <c r="K170" s="33">
        <v>0</v>
      </c>
      <c r="L170" s="37">
        <f t="shared" si="122"/>
        <v>0</v>
      </c>
      <c r="M170" s="33">
        <v>0</v>
      </c>
      <c r="N170" s="37">
        <f t="shared" si="123"/>
        <v>0</v>
      </c>
      <c r="O170" s="33">
        <v>0</v>
      </c>
      <c r="P170" s="37">
        <f t="shared" si="124"/>
        <v>0</v>
      </c>
      <c r="Q170" s="36">
        <f t="shared" si="125"/>
        <v>0</v>
      </c>
      <c r="R170" s="39">
        <f t="shared" si="126"/>
        <v>0</v>
      </c>
      <c r="S170" s="32">
        <v>0</v>
      </c>
      <c r="T170" s="37">
        <f t="shared" si="127"/>
        <v>0</v>
      </c>
      <c r="U170" s="33">
        <v>0</v>
      </c>
      <c r="V170" s="37">
        <f t="shared" si="128"/>
        <v>0</v>
      </c>
      <c r="W170" s="38">
        <v>0</v>
      </c>
      <c r="X170" s="37">
        <f t="shared" si="129"/>
        <v>0</v>
      </c>
      <c r="Y170" s="38">
        <v>0</v>
      </c>
      <c r="Z170" s="37">
        <f t="shared" si="130"/>
        <v>0</v>
      </c>
      <c r="AA170" s="33">
        <v>0</v>
      </c>
      <c r="AB170" s="37">
        <f t="shared" si="131"/>
        <v>0</v>
      </c>
      <c r="AC170" s="36">
        <f t="shared" si="132"/>
        <v>0</v>
      </c>
      <c r="AD170" s="36">
        <f t="shared" si="133"/>
        <v>0</v>
      </c>
      <c r="AE170" s="36">
        <v>0</v>
      </c>
      <c r="AF170" s="35">
        <f t="shared" si="134"/>
        <v>0</v>
      </c>
      <c r="AG170" s="118">
        <v>0</v>
      </c>
      <c r="AH170" s="107">
        <f t="shared" si="135"/>
        <v>0</v>
      </c>
      <c r="AI170" s="32">
        <f t="shared" si="136"/>
        <v>0</v>
      </c>
      <c r="AJ170" s="33">
        <f t="shared" si="137"/>
        <v>0</v>
      </c>
      <c r="AK170" s="32">
        <v>0</v>
      </c>
      <c r="AL170" s="107">
        <f t="shared" si="138"/>
        <v>0</v>
      </c>
      <c r="AM170" s="59"/>
    </row>
    <row r="171" spans="1:39" s="2" customFormat="1" x14ac:dyDescent="0.3">
      <c r="A171" s="55" t="s">
        <v>268</v>
      </c>
      <c r="B171" s="47">
        <f>3600/6</f>
        <v>600</v>
      </c>
      <c r="C171" s="46">
        <f>2000/1.1</f>
        <v>1818.181818181818</v>
      </c>
      <c r="D171" s="54">
        <v>6</v>
      </c>
      <c r="E171" s="44">
        <v>0</v>
      </c>
      <c r="F171" s="43">
        <f t="shared" si="119"/>
        <v>0</v>
      </c>
      <c r="G171" s="108">
        <v>0</v>
      </c>
      <c r="H171" s="37">
        <f t="shared" si="120"/>
        <v>0</v>
      </c>
      <c r="I171" s="38">
        <v>0</v>
      </c>
      <c r="J171" s="37">
        <f t="shared" si="121"/>
        <v>0</v>
      </c>
      <c r="K171" s="33">
        <v>0</v>
      </c>
      <c r="L171" s="37">
        <f t="shared" si="122"/>
        <v>0</v>
      </c>
      <c r="M171" s="33">
        <v>0</v>
      </c>
      <c r="N171" s="37">
        <f t="shared" si="123"/>
        <v>0</v>
      </c>
      <c r="O171" s="33">
        <v>0</v>
      </c>
      <c r="P171" s="37">
        <f t="shared" si="124"/>
        <v>0</v>
      </c>
      <c r="Q171" s="36">
        <f t="shared" si="125"/>
        <v>0</v>
      </c>
      <c r="R171" s="39">
        <f t="shared" si="126"/>
        <v>0</v>
      </c>
      <c r="S171" s="32">
        <v>0</v>
      </c>
      <c r="T171" s="37">
        <f t="shared" si="127"/>
        <v>0</v>
      </c>
      <c r="U171" s="33">
        <v>0</v>
      </c>
      <c r="V171" s="37">
        <f t="shared" si="128"/>
        <v>0</v>
      </c>
      <c r="W171" s="38">
        <v>0</v>
      </c>
      <c r="X171" s="37">
        <f t="shared" si="129"/>
        <v>0</v>
      </c>
      <c r="Y171" s="38">
        <v>0</v>
      </c>
      <c r="Z171" s="37">
        <f t="shared" si="130"/>
        <v>0</v>
      </c>
      <c r="AA171" s="33">
        <v>0</v>
      </c>
      <c r="AB171" s="37">
        <f t="shared" si="131"/>
        <v>0</v>
      </c>
      <c r="AC171" s="36">
        <f t="shared" si="132"/>
        <v>0</v>
      </c>
      <c r="AD171" s="36">
        <f t="shared" si="133"/>
        <v>0</v>
      </c>
      <c r="AE171" s="36">
        <v>0</v>
      </c>
      <c r="AF171" s="35">
        <f t="shared" si="134"/>
        <v>0</v>
      </c>
      <c r="AG171" s="118">
        <v>0</v>
      </c>
      <c r="AH171" s="107">
        <f t="shared" si="135"/>
        <v>0</v>
      </c>
      <c r="AI171" s="32">
        <f t="shared" si="136"/>
        <v>0</v>
      </c>
      <c r="AJ171" s="33">
        <f t="shared" si="137"/>
        <v>0</v>
      </c>
      <c r="AK171" s="32">
        <v>0</v>
      </c>
      <c r="AL171" s="107">
        <f t="shared" si="138"/>
        <v>0</v>
      </c>
      <c r="AM171" s="59"/>
    </row>
    <row r="172" spans="1:39" s="2" customFormat="1" x14ac:dyDescent="0.3">
      <c r="A172" s="55" t="s">
        <v>231</v>
      </c>
      <c r="B172" s="47">
        <f>3600/6</f>
        <v>600</v>
      </c>
      <c r="C172" s="46">
        <f>2000/1.1</f>
        <v>1818.181818181818</v>
      </c>
      <c r="D172" s="54">
        <v>6</v>
      </c>
      <c r="E172" s="44">
        <v>0</v>
      </c>
      <c r="F172" s="43">
        <f t="shared" si="119"/>
        <v>0</v>
      </c>
      <c r="G172" s="108">
        <v>0</v>
      </c>
      <c r="H172" s="37">
        <f t="shared" si="120"/>
        <v>0</v>
      </c>
      <c r="I172" s="38">
        <v>0</v>
      </c>
      <c r="J172" s="37">
        <f t="shared" si="121"/>
        <v>0</v>
      </c>
      <c r="K172" s="33">
        <v>0</v>
      </c>
      <c r="L172" s="37">
        <f t="shared" si="122"/>
        <v>0</v>
      </c>
      <c r="M172" s="33">
        <v>0</v>
      </c>
      <c r="N172" s="37">
        <f t="shared" si="123"/>
        <v>0</v>
      </c>
      <c r="O172" s="33">
        <v>0</v>
      </c>
      <c r="P172" s="37">
        <f t="shared" si="124"/>
        <v>0</v>
      </c>
      <c r="Q172" s="36">
        <f t="shared" si="125"/>
        <v>0</v>
      </c>
      <c r="R172" s="39">
        <f t="shared" si="126"/>
        <v>0</v>
      </c>
      <c r="S172" s="32">
        <v>0</v>
      </c>
      <c r="T172" s="37">
        <f t="shared" si="127"/>
        <v>0</v>
      </c>
      <c r="U172" s="33">
        <v>0</v>
      </c>
      <c r="V172" s="37">
        <f t="shared" si="128"/>
        <v>0</v>
      </c>
      <c r="W172" s="38">
        <v>0</v>
      </c>
      <c r="X172" s="37">
        <f t="shared" si="129"/>
        <v>0</v>
      </c>
      <c r="Y172" s="38">
        <v>0</v>
      </c>
      <c r="Z172" s="37">
        <f t="shared" si="130"/>
        <v>0</v>
      </c>
      <c r="AA172" s="33">
        <v>0</v>
      </c>
      <c r="AB172" s="37">
        <f t="shared" si="131"/>
        <v>0</v>
      </c>
      <c r="AC172" s="36">
        <f t="shared" si="132"/>
        <v>0</v>
      </c>
      <c r="AD172" s="36">
        <f t="shared" si="133"/>
        <v>0</v>
      </c>
      <c r="AE172" s="36">
        <v>0</v>
      </c>
      <c r="AF172" s="35">
        <f t="shared" si="134"/>
        <v>0</v>
      </c>
      <c r="AG172" s="118">
        <v>0</v>
      </c>
      <c r="AH172" s="107">
        <f t="shared" si="135"/>
        <v>0</v>
      </c>
      <c r="AI172" s="32">
        <f t="shared" si="136"/>
        <v>0</v>
      </c>
      <c r="AJ172" s="33">
        <f t="shared" si="137"/>
        <v>0</v>
      </c>
      <c r="AK172" s="32">
        <v>0</v>
      </c>
      <c r="AL172" s="107">
        <f t="shared" si="138"/>
        <v>0</v>
      </c>
      <c r="AM172" s="59"/>
    </row>
    <row r="173" spans="1:39" s="2" customFormat="1" x14ac:dyDescent="0.3">
      <c r="A173" s="48" t="s">
        <v>59</v>
      </c>
      <c r="B173" s="47">
        <f>8100/6</f>
        <v>1350</v>
      </c>
      <c r="C173" s="46">
        <f>2800/1.1</f>
        <v>2545.454545454545</v>
      </c>
      <c r="D173" s="50">
        <v>6</v>
      </c>
      <c r="E173" s="44">
        <v>0</v>
      </c>
      <c r="F173" s="43">
        <f t="shared" si="119"/>
        <v>0</v>
      </c>
      <c r="G173" s="108">
        <v>0</v>
      </c>
      <c r="H173" s="37">
        <f t="shared" si="120"/>
        <v>0</v>
      </c>
      <c r="I173" s="38">
        <v>0</v>
      </c>
      <c r="J173" s="37">
        <f t="shared" si="121"/>
        <v>0</v>
      </c>
      <c r="K173" s="33">
        <v>0</v>
      </c>
      <c r="L173" s="37">
        <f t="shared" si="122"/>
        <v>0</v>
      </c>
      <c r="M173" s="33">
        <v>0</v>
      </c>
      <c r="N173" s="37">
        <f t="shared" si="123"/>
        <v>0</v>
      </c>
      <c r="O173" s="33">
        <v>0</v>
      </c>
      <c r="P173" s="37">
        <f t="shared" si="124"/>
        <v>0</v>
      </c>
      <c r="Q173" s="36">
        <f t="shared" si="125"/>
        <v>0</v>
      </c>
      <c r="R173" s="39">
        <f t="shared" si="126"/>
        <v>0</v>
      </c>
      <c r="S173" s="32">
        <v>0</v>
      </c>
      <c r="T173" s="37">
        <f t="shared" si="127"/>
        <v>0</v>
      </c>
      <c r="U173" s="33">
        <v>0</v>
      </c>
      <c r="V173" s="37">
        <f t="shared" si="128"/>
        <v>0</v>
      </c>
      <c r="W173" s="38">
        <v>0</v>
      </c>
      <c r="X173" s="37">
        <f t="shared" si="129"/>
        <v>0</v>
      </c>
      <c r="Y173" s="38">
        <v>0</v>
      </c>
      <c r="Z173" s="37">
        <f t="shared" si="130"/>
        <v>0</v>
      </c>
      <c r="AA173" s="33">
        <v>0</v>
      </c>
      <c r="AB173" s="37">
        <f t="shared" si="131"/>
        <v>0</v>
      </c>
      <c r="AC173" s="36">
        <f t="shared" si="132"/>
        <v>0</v>
      </c>
      <c r="AD173" s="36">
        <f t="shared" si="133"/>
        <v>0</v>
      </c>
      <c r="AE173" s="36">
        <v>0</v>
      </c>
      <c r="AF173" s="35">
        <f t="shared" si="134"/>
        <v>0</v>
      </c>
      <c r="AG173" s="118">
        <v>0</v>
      </c>
      <c r="AH173" s="107">
        <f t="shared" si="135"/>
        <v>0</v>
      </c>
      <c r="AI173" s="32">
        <f t="shared" si="136"/>
        <v>0</v>
      </c>
      <c r="AJ173" s="33">
        <f t="shared" si="137"/>
        <v>0</v>
      </c>
      <c r="AK173" s="32">
        <v>0</v>
      </c>
      <c r="AL173" s="107">
        <f t="shared" si="138"/>
        <v>0</v>
      </c>
      <c r="AM173" s="59"/>
    </row>
    <row r="174" spans="1:39" s="2" customFormat="1" x14ac:dyDescent="0.3">
      <c r="A174" s="48" t="s">
        <v>317</v>
      </c>
      <c r="B174" s="53">
        <f>6600/6</f>
        <v>1100</v>
      </c>
      <c r="C174" s="46">
        <f>2800/1.1</f>
        <v>2545.454545454545</v>
      </c>
      <c r="D174" s="50">
        <v>6</v>
      </c>
      <c r="E174" s="44">
        <v>0</v>
      </c>
      <c r="F174" s="43">
        <f t="shared" si="119"/>
        <v>0</v>
      </c>
      <c r="G174" s="108">
        <v>0</v>
      </c>
      <c r="H174" s="37">
        <f t="shared" si="120"/>
        <v>0</v>
      </c>
      <c r="I174" s="38">
        <v>0</v>
      </c>
      <c r="J174" s="37">
        <f t="shared" si="121"/>
        <v>0</v>
      </c>
      <c r="K174" s="33">
        <v>0</v>
      </c>
      <c r="L174" s="37">
        <f t="shared" si="122"/>
        <v>0</v>
      </c>
      <c r="M174" s="33">
        <v>0</v>
      </c>
      <c r="N174" s="37">
        <f t="shared" si="123"/>
        <v>0</v>
      </c>
      <c r="O174" s="33">
        <v>0</v>
      </c>
      <c r="P174" s="37">
        <f t="shared" si="124"/>
        <v>0</v>
      </c>
      <c r="Q174" s="36">
        <f t="shared" si="125"/>
        <v>0</v>
      </c>
      <c r="R174" s="39">
        <f t="shared" si="126"/>
        <v>0</v>
      </c>
      <c r="S174" s="32">
        <v>0</v>
      </c>
      <c r="T174" s="37">
        <f t="shared" si="127"/>
        <v>0</v>
      </c>
      <c r="U174" s="33">
        <v>0</v>
      </c>
      <c r="V174" s="37">
        <f t="shared" si="128"/>
        <v>0</v>
      </c>
      <c r="W174" s="38">
        <v>0</v>
      </c>
      <c r="X174" s="37">
        <f t="shared" si="129"/>
        <v>0</v>
      </c>
      <c r="Y174" s="38">
        <v>0</v>
      </c>
      <c r="Z174" s="37">
        <f t="shared" si="130"/>
        <v>0</v>
      </c>
      <c r="AA174" s="33">
        <v>0</v>
      </c>
      <c r="AB174" s="37">
        <f t="shared" si="131"/>
        <v>0</v>
      </c>
      <c r="AC174" s="36">
        <f t="shared" si="132"/>
        <v>0</v>
      </c>
      <c r="AD174" s="36">
        <f t="shared" si="133"/>
        <v>0</v>
      </c>
      <c r="AE174" s="36">
        <v>0</v>
      </c>
      <c r="AF174" s="35">
        <f t="shared" si="134"/>
        <v>0</v>
      </c>
      <c r="AG174" s="118">
        <v>0</v>
      </c>
      <c r="AH174" s="107">
        <f t="shared" si="135"/>
        <v>0</v>
      </c>
      <c r="AI174" s="32">
        <f t="shared" si="136"/>
        <v>0</v>
      </c>
      <c r="AJ174" s="33">
        <f t="shared" si="137"/>
        <v>0</v>
      </c>
      <c r="AK174" s="32">
        <v>0</v>
      </c>
      <c r="AL174" s="107">
        <f t="shared" si="138"/>
        <v>0</v>
      </c>
      <c r="AM174" s="59"/>
    </row>
    <row r="175" spans="1:39" s="2" customFormat="1" x14ac:dyDescent="0.3">
      <c r="A175" s="48" t="s">
        <v>316</v>
      </c>
      <c r="B175" s="47">
        <f>16200/12</f>
        <v>1350</v>
      </c>
      <c r="C175" s="46">
        <f>2800/1.1</f>
        <v>2545.454545454545</v>
      </c>
      <c r="D175" s="50">
        <v>12</v>
      </c>
      <c r="E175" s="44">
        <v>0</v>
      </c>
      <c r="F175" s="43">
        <f t="shared" si="119"/>
        <v>0</v>
      </c>
      <c r="G175" s="108">
        <v>0</v>
      </c>
      <c r="H175" s="37">
        <f t="shared" si="120"/>
        <v>0</v>
      </c>
      <c r="I175" s="38">
        <v>0</v>
      </c>
      <c r="J175" s="37">
        <f t="shared" si="121"/>
        <v>0</v>
      </c>
      <c r="K175" s="33">
        <v>0</v>
      </c>
      <c r="L175" s="37">
        <f t="shared" si="122"/>
        <v>0</v>
      </c>
      <c r="M175" s="33">
        <v>0</v>
      </c>
      <c r="N175" s="37">
        <f t="shared" si="123"/>
        <v>0</v>
      </c>
      <c r="O175" s="33">
        <v>0</v>
      </c>
      <c r="P175" s="37">
        <f t="shared" si="124"/>
        <v>0</v>
      </c>
      <c r="Q175" s="36">
        <f t="shared" si="125"/>
        <v>0</v>
      </c>
      <c r="R175" s="39">
        <f t="shared" si="126"/>
        <v>0</v>
      </c>
      <c r="S175" s="32">
        <v>0</v>
      </c>
      <c r="T175" s="37">
        <f t="shared" si="127"/>
        <v>0</v>
      </c>
      <c r="U175" s="33">
        <v>0</v>
      </c>
      <c r="V175" s="37">
        <f t="shared" si="128"/>
        <v>0</v>
      </c>
      <c r="W175" s="38">
        <v>0</v>
      </c>
      <c r="X175" s="37">
        <f t="shared" si="129"/>
        <v>0</v>
      </c>
      <c r="Y175" s="38">
        <v>0</v>
      </c>
      <c r="Z175" s="37">
        <f t="shared" si="130"/>
        <v>0</v>
      </c>
      <c r="AA175" s="33">
        <v>0</v>
      </c>
      <c r="AB175" s="37">
        <f t="shared" si="131"/>
        <v>0</v>
      </c>
      <c r="AC175" s="36">
        <f t="shared" si="132"/>
        <v>0</v>
      </c>
      <c r="AD175" s="36">
        <f t="shared" si="133"/>
        <v>0</v>
      </c>
      <c r="AE175" s="36">
        <v>0</v>
      </c>
      <c r="AF175" s="35">
        <f t="shared" si="134"/>
        <v>0</v>
      </c>
      <c r="AG175" s="118">
        <v>0</v>
      </c>
      <c r="AH175" s="107">
        <f t="shared" si="135"/>
        <v>0</v>
      </c>
      <c r="AI175" s="32">
        <f t="shared" si="136"/>
        <v>0</v>
      </c>
      <c r="AJ175" s="33">
        <f t="shared" si="137"/>
        <v>0</v>
      </c>
      <c r="AK175" s="32">
        <v>0</v>
      </c>
      <c r="AL175" s="107">
        <f t="shared" si="138"/>
        <v>0</v>
      </c>
      <c r="AM175" s="59"/>
    </row>
    <row r="176" spans="1:39" s="2" customFormat="1" x14ac:dyDescent="0.3">
      <c r="A176" s="48" t="s">
        <v>315</v>
      </c>
      <c r="B176" s="47">
        <f>16200/12</f>
        <v>1350</v>
      </c>
      <c r="C176" s="46">
        <f>2800/1.1</f>
        <v>2545.454545454545</v>
      </c>
      <c r="D176" s="50">
        <v>12</v>
      </c>
      <c r="E176" s="44">
        <v>0</v>
      </c>
      <c r="F176" s="43">
        <f t="shared" si="119"/>
        <v>0</v>
      </c>
      <c r="G176" s="108">
        <v>0</v>
      </c>
      <c r="H176" s="37">
        <f t="shared" si="120"/>
        <v>0</v>
      </c>
      <c r="I176" s="38">
        <v>0</v>
      </c>
      <c r="J176" s="37">
        <f t="shared" si="121"/>
        <v>0</v>
      </c>
      <c r="K176" s="33">
        <v>0</v>
      </c>
      <c r="L176" s="37">
        <f t="shared" si="122"/>
        <v>0</v>
      </c>
      <c r="M176" s="33">
        <v>0</v>
      </c>
      <c r="N176" s="37">
        <f t="shared" si="123"/>
        <v>0</v>
      </c>
      <c r="O176" s="33">
        <v>0</v>
      </c>
      <c r="P176" s="37">
        <f t="shared" si="124"/>
        <v>0</v>
      </c>
      <c r="Q176" s="36">
        <f t="shared" si="125"/>
        <v>0</v>
      </c>
      <c r="R176" s="39">
        <f t="shared" si="126"/>
        <v>0</v>
      </c>
      <c r="S176" s="32">
        <v>0</v>
      </c>
      <c r="T176" s="37">
        <f t="shared" si="127"/>
        <v>0</v>
      </c>
      <c r="U176" s="33">
        <v>0</v>
      </c>
      <c r="V176" s="37">
        <f t="shared" si="128"/>
        <v>0</v>
      </c>
      <c r="W176" s="38">
        <v>0</v>
      </c>
      <c r="X176" s="37">
        <f t="shared" si="129"/>
        <v>0</v>
      </c>
      <c r="Y176" s="38">
        <v>0</v>
      </c>
      <c r="Z176" s="37">
        <f t="shared" si="130"/>
        <v>0</v>
      </c>
      <c r="AA176" s="33">
        <v>0</v>
      </c>
      <c r="AB176" s="37">
        <f t="shared" si="131"/>
        <v>0</v>
      </c>
      <c r="AC176" s="36">
        <f t="shared" si="132"/>
        <v>0</v>
      </c>
      <c r="AD176" s="36">
        <f t="shared" si="133"/>
        <v>0</v>
      </c>
      <c r="AE176" s="36">
        <v>0</v>
      </c>
      <c r="AF176" s="35">
        <f t="shared" si="134"/>
        <v>0</v>
      </c>
      <c r="AG176" s="118">
        <v>0</v>
      </c>
      <c r="AH176" s="107">
        <f t="shared" si="135"/>
        <v>0</v>
      </c>
      <c r="AI176" s="32">
        <f t="shared" si="136"/>
        <v>0</v>
      </c>
      <c r="AJ176" s="33">
        <f t="shared" si="137"/>
        <v>0</v>
      </c>
      <c r="AK176" s="32">
        <v>0</v>
      </c>
      <c r="AL176" s="107">
        <f t="shared" si="138"/>
        <v>0</v>
      </c>
      <c r="AM176" s="59"/>
    </row>
    <row r="177" spans="1:39" s="2" customFormat="1" x14ac:dyDescent="0.3">
      <c r="A177" s="48" t="s">
        <v>62</v>
      </c>
      <c r="B177" s="47">
        <f>42000/20</f>
        <v>2100</v>
      </c>
      <c r="C177" s="46">
        <f>3200/1.1</f>
        <v>2909.090909090909</v>
      </c>
      <c r="D177" s="50">
        <v>20</v>
      </c>
      <c r="E177" s="44">
        <v>0</v>
      </c>
      <c r="F177" s="43">
        <f t="shared" si="119"/>
        <v>0</v>
      </c>
      <c r="G177" s="108">
        <v>0</v>
      </c>
      <c r="H177" s="37">
        <f t="shared" si="120"/>
        <v>0</v>
      </c>
      <c r="I177" s="38">
        <v>0</v>
      </c>
      <c r="J177" s="37">
        <f t="shared" si="121"/>
        <v>0</v>
      </c>
      <c r="K177" s="33">
        <v>0</v>
      </c>
      <c r="L177" s="37">
        <f t="shared" si="122"/>
        <v>0</v>
      </c>
      <c r="M177" s="33">
        <v>0</v>
      </c>
      <c r="N177" s="37">
        <f t="shared" si="123"/>
        <v>0</v>
      </c>
      <c r="O177" s="33">
        <v>0</v>
      </c>
      <c r="P177" s="37">
        <f t="shared" si="124"/>
        <v>0</v>
      </c>
      <c r="Q177" s="36">
        <f t="shared" si="125"/>
        <v>0</v>
      </c>
      <c r="R177" s="39">
        <f t="shared" si="126"/>
        <v>0</v>
      </c>
      <c r="S177" s="32">
        <v>0</v>
      </c>
      <c r="T177" s="37">
        <f t="shared" si="127"/>
        <v>0</v>
      </c>
      <c r="U177" s="33">
        <v>0</v>
      </c>
      <c r="V177" s="37">
        <f t="shared" si="128"/>
        <v>0</v>
      </c>
      <c r="W177" s="38">
        <v>0</v>
      </c>
      <c r="X177" s="37">
        <f t="shared" si="129"/>
        <v>0</v>
      </c>
      <c r="Y177" s="38">
        <v>0</v>
      </c>
      <c r="Z177" s="37">
        <f t="shared" si="130"/>
        <v>0</v>
      </c>
      <c r="AA177" s="33">
        <v>0</v>
      </c>
      <c r="AB177" s="37">
        <f t="shared" si="131"/>
        <v>0</v>
      </c>
      <c r="AC177" s="36">
        <f t="shared" si="132"/>
        <v>0</v>
      </c>
      <c r="AD177" s="36">
        <f t="shared" si="133"/>
        <v>0</v>
      </c>
      <c r="AE177" s="36">
        <v>0</v>
      </c>
      <c r="AF177" s="35">
        <f t="shared" si="134"/>
        <v>0</v>
      </c>
      <c r="AG177" s="118">
        <v>0</v>
      </c>
      <c r="AH177" s="107">
        <f t="shared" si="135"/>
        <v>0</v>
      </c>
      <c r="AI177" s="32">
        <f t="shared" si="136"/>
        <v>0</v>
      </c>
      <c r="AJ177" s="33">
        <f t="shared" si="137"/>
        <v>0</v>
      </c>
      <c r="AK177" s="32">
        <v>0</v>
      </c>
      <c r="AL177" s="107">
        <f t="shared" si="138"/>
        <v>0</v>
      </c>
      <c r="AM177" s="59"/>
    </row>
    <row r="178" spans="1:39" s="2" customFormat="1" x14ac:dyDescent="0.3">
      <c r="A178" s="48" t="s">
        <v>217</v>
      </c>
      <c r="B178" s="47">
        <f>13800/12</f>
        <v>1150</v>
      </c>
      <c r="C178" s="46">
        <f>2300/1.1</f>
        <v>2090.9090909090905</v>
      </c>
      <c r="D178" s="50">
        <v>12</v>
      </c>
      <c r="E178" s="44">
        <v>0</v>
      </c>
      <c r="F178" s="43">
        <f t="shared" si="119"/>
        <v>0</v>
      </c>
      <c r="G178" s="108">
        <v>0</v>
      </c>
      <c r="H178" s="37">
        <f t="shared" si="120"/>
        <v>0</v>
      </c>
      <c r="I178" s="38">
        <v>0</v>
      </c>
      <c r="J178" s="37">
        <f t="shared" si="121"/>
        <v>0</v>
      </c>
      <c r="K178" s="33">
        <v>0</v>
      </c>
      <c r="L178" s="37">
        <f t="shared" si="122"/>
        <v>0</v>
      </c>
      <c r="M178" s="33">
        <v>0</v>
      </c>
      <c r="N178" s="37">
        <f t="shared" si="123"/>
        <v>0</v>
      </c>
      <c r="O178" s="33">
        <v>0</v>
      </c>
      <c r="P178" s="37">
        <f t="shared" si="124"/>
        <v>0</v>
      </c>
      <c r="Q178" s="36">
        <f t="shared" si="125"/>
        <v>0</v>
      </c>
      <c r="R178" s="39">
        <f t="shared" si="126"/>
        <v>0</v>
      </c>
      <c r="S178" s="32">
        <v>0</v>
      </c>
      <c r="T178" s="37">
        <f t="shared" si="127"/>
        <v>0</v>
      </c>
      <c r="U178" s="33">
        <v>0</v>
      </c>
      <c r="V178" s="37">
        <f t="shared" si="128"/>
        <v>0</v>
      </c>
      <c r="W178" s="38">
        <v>0</v>
      </c>
      <c r="X178" s="37">
        <f t="shared" si="129"/>
        <v>0</v>
      </c>
      <c r="Y178" s="38">
        <v>0</v>
      </c>
      <c r="Z178" s="37">
        <f t="shared" si="130"/>
        <v>0</v>
      </c>
      <c r="AA178" s="33">
        <v>0</v>
      </c>
      <c r="AB178" s="37">
        <f t="shared" si="131"/>
        <v>0</v>
      </c>
      <c r="AC178" s="36">
        <f t="shared" si="132"/>
        <v>0</v>
      </c>
      <c r="AD178" s="36">
        <f t="shared" si="133"/>
        <v>0</v>
      </c>
      <c r="AE178" s="36">
        <v>0</v>
      </c>
      <c r="AF178" s="35">
        <f t="shared" si="134"/>
        <v>0</v>
      </c>
      <c r="AG178" s="118">
        <v>0</v>
      </c>
      <c r="AH178" s="107">
        <f t="shared" si="135"/>
        <v>0</v>
      </c>
      <c r="AI178" s="32">
        <f t="shared" si="136"/>
        <v>0</v>
      </c>
      <c r="AJ178" s="33">
        <f t="shared" si="137"/>
        <v>0</v>
      </c>
      <c r="AK178" s="32">
        <v>0</v>
      </c>
      <c r="AL178" s="107">
        <f t="shared" si="138"/>
        <v>0</v>
      </c>
      <c r="AM178" s="59"/>
    </row>
    <row r="179" spans="1:39" s="2" customFormat="1" x14ac:dyDescent="0.3">
      <c r="A179" s="48" t="s">
        <v>211</v>
      </c>
      <c r="B179" s="47">
        <f>30000/24</f>
        <v>1250</v>
      </c>
      <c r="C179" s="46">
        <f>2800/1.1</f>
        <v>2545.454545454545</v>
      </c>
      <c r="D179" s="50">
        <v>24</v>
      </c>
      <c r="E179" s="44">
        <v>0</v>
      </c>
      <c r="F179" s="43">
        <f t="shared" si="119"/>
        <v>0</v>
      </c>
      <c r="G179" s="108">
        <v>0</v>
      </c>
      <c r="H179" s="37">
        <f t="shared" si="120"/>
        <v>0</v>
      </c>
      <c r="I179" s="38">
        <v>0</v>
      </c>
      <c r="J179" s="37">
        <f t="shared" si="121"/>
        <v>0</v>
      </c>
      <c r="K179" s="33">
        <v>0</v>
      </c>
      <c r="L179" s="37">
        <f t="shared" si="122"/>
        <v>0</v>
      </c>
      <c r="M179" s="33">
        <v>0</v>
      </c>
      <c r="N179" s="37">
        <f t="shared" si="123"/>
        <v>0</v>
      </c>
      <c r="O179" s="33">
        <v>0</v>
      </c>
      <c r="P179" s="37">
        <f t="shared" si="124"/>
        <v>0</v>
      </c>
      <c r="Q179" s="36">
        <f t="shared" si="125"/>
        <v>0</v>
      </c>
      <c r="R179" s="39">
        <f t="shared" si="126"/>
        <v>0</v>
      </c>
      <c r="S179" s="32">
        <v>0</v>
      </c>
      <c r="T179" s="37">
        <f t="shared" si="127"/>
        <v>0</v>
      </c>
      <c r="U179" s="33">
        <v>0</v>
      </c>
      <c r="V179" s="37">
        <f t="shared" si="128"/>
        <v>0</v>
      </c>
      <c r="W179" s="38">
        <v>0</v>
      </c>
      <c r="X179" s="37">
        <f t="shared" si="129"/>
        <v>0</v>
      </c>
      <c r="Y179" s="38">
        <v>0</v>
      </c>
      <c r="Z179" s="37">
        <f t="shared" si="130"/>
        <v>0</v>
      </c>
      <c r="AA179" s="33">
        <v>0</v>
      </c>
      <c r="AB179" s="37">
        <f t="shared" si="131"/>
        <v>0</v>
      </c>
      <c r="AC179" s="36">
        <f t="shared" si="132"/>
        <v>0</v>
      </c>
      <c r="AD179" s="36">
        <f t="shared" si="133"/>
        <v>0</v>
      </c>
      <c r="AE179" s="36">
        <v>0</v>
      </c>
      <c r="AF179" s="35">
        <f t="shared" si="134"/>
        <v>0</v>
      </c>
      <c r="AG179" s="118">
        <v>0</v>
      </c>
      <c r="AH179" s="107">
        <f t="shared" si="135"/>
        <v>0</v>
      </c>
      <c r="AI179" s="32">
        <f t="shared" si="136"/>
        <v>0</v>
      </c>
      <c r="AJ179" s="33">
        <f t="shared" si="137"/>
        <v>0</v>
      </c>
      <c r="AK179" s="32">
        <v>0</v>
      </c>
      <c r="AL179" s="107">
        <f t="shared" si="138"/>
        <v>0</v>
      </c>
      <c r="AM179" s="59"/>
    </row>
    <row r="180" spans="1:39" s="2" customFormat="1" ht="17.25" thickBot="1" x14ac:dyDescent="0.35">
      <c r="A180" s="48" t="s">
        <v>314</v>
      </c>
      <c r="B180" s="47">
        <f>14400/24</f>
        <v>600</v>
      </c>
      <c r="C180" s="46">
        <f>800/1.1</f>
        <v>727.27272727272725</v>
      </c>
      <c r="D180" s="45">
        <v>24</v>
      </c>
      <c r="E180" s="44">
        <v>0</v>
      </c>
      <c r="F180" s="43">
        <f t="shared" si="119"/>
        <v>0</v>
      </c>
      <c r="G180" s="108">
        <v>0</v>
      </c>
      <c r="H180" s="37">
        <f t="shared" si="120"/>
        <v>0</v>
      </c>
      <c r="I180" s="38">
        <v>0</v>
      </c>
      <c r="J180" s="37">
        <f t="shared" si="121"/>
        <v>0</v>
      </c>
      <c r="K180" s="33">
        <v>0</v>
      </c>
      <c r="L180" s="37">
        <f t="shared" si="122"/>
        <v>0</v>
      </c>
      <c r="M180" s="33">
        <v>0</v>
      </c>
      <c r="N180" s="37">
        <f t="shared" si="123"/>
        <v>0</v>
      </c>
      <c r="O180" s="33">
        <v>0</v>
      </c>
      <c r="P180" s="37">
        <f t="shared" si="124"/>
        <v>0</v>
      </c>
      <c r="Q180" s="36">
        <f t="shared" si="125"/>
        <v>0</v>
      </c>
      <c r="R180" s="39">
        <f t="shared" si="126"/>
        <v>0</v>
      </c>
      <c r="S180" s="32">
        <v>0</v>
      </c>
      <c r="T180" s="37">
        <f t="shared" si="127"/>
        <v>0</v>
      </c>
      <c r="U180" s="33">
        <v>0</v>
      </c>
      <c r="V180" s="37">
        <f t="shared" si="128"/>
        <v>0</v>
      </c>
      <c r="W180" s="38">
        <v>0</v>
      </c>
      <c r="X180" s="37">
        <f t="shared" si="129"/>
        <v>0</v>
      </c>
      <c r="Y180" s="38">
        <v>0</v>
      </c>
      <c r="Z180" s="37">
        <f t="shared" si="130"/>
        <v>0</v>
      </c>
      <c r="AA180" s="33">
        <v>0</v>
      </c>
      <c r="AB180" s="37">
        <f t="shared" si="131"/>
        <v>0</v>
      </c>
      <c r="AC180" s="36">
        <f t="shared" si="132"/>
        <v>0</v>
      </c>
      <c r="AD180" s="36">
        <f t="shared" si="133"/>
        <v>0</v>
      </c>
      <c r="AE180" s="36">
        <v>0</v>
      </c>
      <c r="AF180" s="35">
        <f t="shared" si="134"/>
        <v>0</v>
      </c>
      <c r="AG180" s="118">
        <v>0</v>
      </c>
      <c r="AH180" s="107">
        <f t="shared" si="135"/>
        <v>0</v>
      </c>
      <c r="AI180" s="32">
        <f t="shared" si="136"/>
        <v>0</v>
      </c>
      <c r="AJ180" s="33">
        <f t="shared" si="137"/>
        <v>0</v>
      </c>
      <c r="AK180" s="32">
        <v>0</v>
      </c>
      <c r="AL180" s="107">
        <f t="shared" si="138"/>
        <v>0</v>
      </c>
      <c r="AM180" s="59"/>
    </row>
    <row r="181" spans="1:39" s="2" customFormat="1" ht="17.25" thickBot="1" x14ac:dyDescent="0.35">
      <c r="A181" s="573" t="s">
        <v>227</v>
      </c>
      <c r="B181" s="574"/>
      <c r="C181" s="574"/>
      <c r="D181" s="574"/>
      <c r="E181" s="117">
        <f>SUM(E158:E180)</f>
        <v>0</v>
      </c>
      <c r="F181" s="117">
        <f t="shared" ref="F181:AL181" si="139">SUM(F158:F180)</f>
        <v>0</v>
      </c>
      <c r="G181" s="117">
        <f t="shared" si="139"/>
        <v>0</v>
      </c>
      <c r="H181" s="117">
        <f t="shared" si="139"/>
        <v>0</v>
      </c>
      <c r="I181" s="117">
        <f t="shared" si="139"/>
        <v>0</v>
      </c>
      <c r="J181" s="117">
        <f t="shared" si="139"/>
        <v>0</v>
      </c>
      <c r="K181" s="117">
        <f t="shared" si="139"/>
        <v>0</v>
      </c>
      <c r="L181" s="117">
        <f t="shared" si="139"/>
        <v>0</v>
      </c>
      <c r="M181" s="117">
        <f t="shared" si="139"/>
        <v>0</v>
      </c>
      <c r="N181" s="117">
        <f t="shared" si="139"/>
        <v>0</v>
      </c>
      <c r="O181" s="117">
        <f t="shared" si="139"/>
        <v>0</v>
      </c>
      <c r="P181" s="117">
        <f t="shared" si="139"/>
        <v>0</v>
      </c>
      <c r="Q181" s="117">
        <f t="shared" si="139"/>
        <v>0</v>
      </c>
      <c r="R181" s="117">
        <f t="shared" si="139"/>
        <v>0</v>
      </c>
      <c r="S181" s="117">
        <f t="shared" si="139"/>
        <v>0</v>
      </c>
      <c r="T181" s="117">
        <f t="shared" si="139"/>
        <v>0</v>
      </c>
      <c r="U181" s="117">
        <f t="shared" si="139"/>
        <v>0</v>
      </c>
      <c r="V181" s="117">
        <f t="shared" si="139"/>
        <v>0</v>
      </c>
      <c r="W181" s="117">
        <f t="shared" si="139"/>
        <v>0</v>
      </c>
      <c r="X181" s="117">
        <f t="shared" si="139"/>
        <v>0</v>
      </c>
      <c r="Y181" s="117">
        <f t="shared" si="139"/>
        <v>0</v>
      </c>
      <c r="Z181" s="117">
        <f t="shared" si="139"/>
        <v>0</v>
      </c>
      <c r="AA181" s="117">
        <f t="shared" si="139"/>
        <v>0</v>
      </c>
      <c r="AB181" s="117">
        <f t="shared" si="139"/>
        <v>0</v>
      </c>
      <c r="AC181" s="117">
        <f t="shared" si="139"/>
        <v>0</v>
      </c>
      <c r="AD181" s="117">
        <f t="shared" si="139"/>
        <v>0</v>
      </c>
      <c r="AE181" s="117">
        <f t="shared" si="139"/>
        <v>0</v>
      </c>
      <c r="AF181" s="117">
        <f t="shared" si="139"/>
        <v>0</v>
      </c>
      <c r="AG181" s="117">
        <f t="shared" si="139"/>
        <v>0</v>
      </c>
      <c r="AH181" s="117">
        <f t="shared" si="139"/>
        <v>0</v>
      </c>
      <c r="AI181" s="117">
        <f t="shared" si="139"/>
        <v>0</v>
      </c>
      <c r="AJ181" s="117">
        <f t="shared" si="139"/>
        <v>0</v>
      </c>
      <c r="AK181" s="117">
        <f t="shared" si="139"/>
        <v>0</v>
      </c>
      <c r="AL181" s="117">
        <f t="shared" si="139"/>
        <v>0</v>
      </c>
      <c r="AM181" s="11"/>
    </row>
    <row r="182" spans="1:39" s="2" customFormat="1" ht="17.25" thickBot="1" x14ac:dyDescent="0.35">
      <c r="A182" s="10"/>
      <c r="B182" s="10"/>
      <c r="C182" s="10"/>
      <c r="D182" s="10"/>
      <c r="E182" s="4"/>
      <c r="F182" s="6"/>
      <c r="G182" s="4"/>
      <c r="H182" s="9">
        <f>H181*1.1</f>
        <v>0</v>
      </c>
      <c r="I182" s="5"/>
      <c r="J182" s="101">
        <f>J181*1.1</f>
        <v>0</v>
      </c>
      <c r="K182" s="5"/>
      <c r="L182" s="9">
        <f>L181*1.1</f>
        <v>0</v>
      </c>
      <c r="M182" s="5"/>
      <c r="N182" s="9">
        <f>N181*1.1</f>
        <v>0</v>
      </c>
      <c r="O182" s="5"/>
      <c r="P182" s="9">
        <f>P181*1.1</f>
        <v>0</v>
      </c>
      <c r="Q182" s="5"/>
      <c r="R182" s="8">
        <f>R181*1.1</f>
        <v>0</v>
      </c>
      <c r="S182" s="586" t="s">
        <v>50</v>
      </c>
      <c r="T182" s="587"/>
      <c r="U182" s="587"/>
      <c r="V182" s="587"/>
      <c r="W182" s="587"/>
      <c r="X182" s="587"/>
      <c r="Y182" s="587"/>
      <c r="Z182" s="587"/>
      <c r="AA182" s="587"/>
      <c r="AB182" s="587"/>
      <c r="AC182" s="587"/>
      <c r="AD182" s="587"/>
      <c r="AE182" s="190"/>
      <c r="AF182" s="116" t="e">
        <f>AF181/(R181+F181)</f>
        <v>#DIV/0!</v>
      </c>
      <c r="AG182" s="4"/>
      <c r="AH182" s="6"/>
      <c r="AI182" s="4"/>
      <c r="AJ182" s="5"/>
      <c r="AK182" s="4"/>
      <c r="AL182" s="3"/>
    </row>
    <row r="183" spans="1:39" s="100" customFormat="1" x14ac:dyDescent="0.3"/>
    <row r="184" spans="1:39" s="2" customFormat="1" ht="17.25" thickBot="1" x14ac:dyDescent="0.35">
      <c r="A184" s="98" t="s">
        <v>204</v>
      </c>
      <c r="B184" s="97"/>
      <c r="C184" s="97"/>
      <c r="D184" s="94"/>
      <c r="E184" s="95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3"/>
      <c r="AH184" s="93"/>
      <c r="AI184" s="93"/>
      <c r="AJ184" s="93"/>
      <c r="AK184" s="93"/>
    </row>
    <row r="185" spans="1:39" s="2" customFormat="1" ht="17.25" thickBot="1" x14ac:dyDescent="0.35">
      <c r="A185" s="10"/>
      <c r="B185" s="10"/>
      <c r="C185" s="10"/>
      <c r="D185" s="10"/>
      <c r="E185" s="115"/>
      <c r="F185" s="114"/>
      <c r="G185" s="619" t="s">
        <v>10</v>
      </c>
      <c r="H185" s="620"/>
      <c r="I185" s="620"/>
      <c r="J185" s="620"/>
      <c r="K185" s="620"/>
      <c r="L185" s="620"/>
      <c r="M185" s="620"/>
      <c r="N185" s="620"/>
      <c r="O185" s="620"/>
      <c r="P185" s="620"/>
      <c r="Q185" s="620"/>
      <c r="R185" s="621"/>
      <c r="S185" s="660" t="s">
        <v>208</v>
      </c>
      <c r="T185" s="622"/>
      <c r="U185" s="622"/>
      <c r="V185" s="622"/>
      <c r="W185" s="622"/>
      <c r="X185" s="622"/>
      <c r="Y185" s="622"/>
      <c r="Z185" s="622"/>
      <c r="AA185" s="622"/>
      <c r="AB185" s="622"/>
      <c r="AC185" s="622"/>
      <c r="AD185" s="622"/>
      <c r="AE185" s="622"/>
      <c r="AF185" s="661"/>
      <c r="AG185" s="92"/>
      <c r="AH185" s="89"/>
      <c r="AI185" s="92"/>
      <c r="AJ185" s="91"/>
      <c r="AK185" s="112"/>
      <c r="AL185" s="113"/>
      <c r="AM185" s="112" t="s">
        <v>260</v>
      </c>
    </row>
    <row r="186" spans="1:39" s="2" customFormat="1" ht="16.5" customHeight="1" x14ac:dyDescent="0.3">
      <c r="A186" s="674" t="s">
        <v>259</v>
      </c>
      <c r="B186" s="563" t="s">
        <v>183</v>
      </c>
      <c r="C186" s="565" t="s">
        <v>14</v>
      </c>
      <c r="D186" s="671" t="s">
        <v>216</v>
      </c>
      <c r="E186" s="569" t="s">
        <v>256</v>
      </c>
      <c r="F186" s="649" t="s">
        <v>181</v>
      </c>
      <c r="G186" s="629" t="s">
        <v>313</v>
      </c>
      <c r="H186" s="633" t="s">
        <v>203</v>
      </c>
      <c r="I186" s="647" t="s">
        <v>0</v>
      </c>
      <c r="J186" s="633" t="s">
        <v>222</v>
      </c>
      <c r="K186" s="676" t="s">
        <v>1</v>
      </c>
      <c r="L186" s="633" t="s">
        <v>19</v>
      </c>
      <c r="M186" s="625" t="s">
        <v>2</v>
      </c>
      <c r="N186" s="633" t="s">
        <v>251</v>
      </c>
      <c r="O186" s="625" t="s">
        <v>3</v>
      </c>
      <c r="P186" s="633" t="s">
        <v>312</v>
      </c>
      <c r="Q186" s="639" t="s">
        <v>311</v>
      </c>
      <c r="R186" s="607" t="s">
        <v>310</v>
      </c>
      <c r="S186" s="667" t="s">
        <v>309</v>
      </c>
      <c r="T186" s="611" t="s">
        <v>25</v>
      </c>
      <c r="U186" s="668" t="s">
        <v>4</v>
      </c>
      <c r="V186" s="670" t="s">
        <v>308</v>
      </c>
      <c r="W186" s="668" t="s">
        <v>5</v>
      </c>
      <c r="X186" s="670" t="s">
        <v>173</v>
      </c>
      <c r="Y186" s="668" t="s">
        <v>6</v>
      </c>
      <c r="Z186" s="670" t="s">
        <v>172</v>
      </c>
      <c r="AA186" s="668" t="s">
        <v>7</v>
      </c>
      <c r="AB186" s="673" t="s">
        <v>171</v>
      </c>
      <c r="AC186" s="642" t="s">
        <v>170</v>
      </c>
      <c r="AD186" s="669" t="s">
        <v>191</v>
      </c>
      <c r="AE186" s="639" t="s">
        <v>282</v>
      </c>
      <c r="AF186" s="607" t="s">
        <v>281</v>
      </c>
      <c r="AG186" s="615" t="s">
        <v>307</v>
      </c>
      <c r="AH186" s="627" t="s">
        <v>52</v>
      </c>
      <c r="AI186" s="629" t="s">
        <v>306</v>
      </c>
      <c r="AJ186" s="627" t="s">
        <v>34</v>
      </c>
      <c r="AK186" s="634" t="s">
        <v>199</v>
      </c>
      <c r="AL186" s="627" t="s">
        <v>305</v>
      </c>
      <c r="AM186" s="605" t="s">
        <v>37</v>
      </c>
    </row>
    <row r="187" spans="1:39" s="2" customFormat="1" ht="17.25" customHeight="1" thickBot="1" x14ac:dyDescent="0.35">
      <c r="A187" s="675"/>
      <c r="B187" s="564"/>
      <c r="C187" s="566"/>
      <c r="D187" s="672"/>
      <c r="E187" s="651"/>
      <c r="F187" s="650"/>
      <c r="G187" s="638"/>
      <c r="H187" s="583"/>
      <c r="I187" s="585"/>
      <c r="J187" s="583"/>
      <c r="K187" s="581"/>
      <c r="L187" s="583"/>
      <c r="M187" s="566"/>
      <c r="N187" s="583"/>
      <c r="O187" s="566"/>
      <c r="P187" s="583"/>
      <c r="Q187" s="602"/>
      <c r="R187" s="614"/>
      <c r="S187" s="589"/>
      <c r="T187" s="612"/>
      <c r="U187" s="577"/>
      <c r="V187" s="579"/>
      <c r="W187" s="577"/>
      <c r="X187" s="579"/>
      <c r="Y187" s="577"/>
      <c r="Z187" s="579"/>
      <c r="AA187" s="577"/>
      <c r="AB187" s="618"/>
      <c r="AC187" s="593"/>
      <c r="AD187" s="595"/>
      <c r="AE187" s="602"/>
      <c r="AF187" s="614"/>
      <c r="AG187" s="616"/>
      <c r="AH187" s="628"/>
      <c r="AI187" s="630"/>
      <c r="AJ187" s="631"/>
      <c r="AK187" s="638"/>
      <c r="AL187" s="628"/>
      <c r="AM187" s="606"/>
    </row>
    <row r="188" spans="1:39" s="2" customFormat="1" x14ac:dyDescent="0.3">
      <c r="A188" s="87" t="s">
        <v>304</v>
      </c>
      <c r="B188" s="61">
        <f>15500/10</f>
        <v>1550</v>
      </c>
      <c r="C188" s="77">
        <f>2700/1.1</f>
        <v>2454.5454545454545</v>
      </c>
      <c r="D188" s="86">
        <v>10</v>
      </c>
      <c r="E188" s="44">
        <v>0</v>
      </c>
      <c r="F188" s="111">
        <f t="shared" ref="F188:F210" si="140">B188*E188</f>
        <v>0</v>
      </c>
      <c r="G188" s="108">
        <v>0</v>
      </c>
      <c r="H188" s="84">
        <f t="shared" ref="H188:H210" si="141">B188*G188</f>
        <v>0</v>
      </c>
      <c r="I188" s="38">
        <v>0</v>
      </c>
      <c r="J188" s="84">
        <f t="shared" ref="J188:J210" si="142">B188*I188</f>
        <v>0</v>
      </c>
      <c r="K188" s="74">
        <v>20</v>
      </c>
      <c r="L188" s="37">
        <f t="shared" ref="L188:L210" si="143">B188*K188</f>
        <v>31000</v>
      </c>
      <c r="M188" s="74">
        <v>0</v>
      </c>
      <c r="N188" s="37">
        <f t="shared" ref="N188:N210" si="144">B188*M188</f>
        <v>0</v>
      </c>
      <c r="O188" s="74">
        <v>0</v>
      </c>
      <c r="P188" s="71">
        <f t="shared" ref="P188:P210" si="145">B188*O188</f>
        <v>0</v>
      </c>
      <c r="Q188" s="57">
        <f t="shared" ref="Q188:Q210" si="146">G188+I188+K188+M188+O188</f>
        <v>20</v>
      </c>
      <c r="R188" s="83">
        <f t="shared" ref="R188:R210" si="147">Q188*B188</f>
        <v>31000</v>
      </c>
      <c r="S188" s="38">
        <v>0</v>
      </c>
      <c r="T188" s="109">
        <f t="shared" ref="T188:T210" si="148">C188*S188</f>
        <v>0</v>
      </c>
      <c r="U188" s="38">
        <v>0</v>
      </c>
      <c r="V188" s="109">
        <f t="shared" ref="V188:V210" si="149">C188*U188</f>
        <v>0</v>
      </c>
      <c r="W188" s="38">
        <v>0</v>
      </c>
      <c r="X188" s="109">
        <f t="shared" ref="X188:X210" si="150">C188*W188</f>
        <v>0</v>
      </c>
      <c r="Y188" s="74">
        <v>0</v>
      </c>
      <c r="Z188" s="109">
        <f t="shared" ref="Z188:Z210" si="151">C188*Y188</f>
        <v>0</v>
      </c>
      <c r="AA188" s="74">
        <v>1</v>
      </c>
      <c r="AB188" s="68">
        <f t="shared" ref="AB188:AB210" si="152">C188*AA188</f>
        <v>2454.5454545454545</v>
      </c>
      <c r="AC188" s="67">
        <f t="shared" ref="AC188:AC210" si="153">S188+U188+W188+Y188+AA188</f>
        <v>1</v>
      </c>
      <c r="AD188" s="66">
        <f t="shared" ref="AD188:AD210" si="154">AC188*C188</f>
        <v>2454.5454545454545</v>
      </c>
      <c r="AE188" s="57">
        <v>0</v>
      </c>
      <c r="AF188" s="60">
        <f t="shared" ref="AF188:AF210" si="155">((C188-B188)*AC188)-AE188</f>
        <v>904.5454545454545</v>
      </c>
      <c r="AG188" s="52">
        <v>0</v>
      </c>
      <c r="AH188" s="63">
        <f t="shared" ref="AH188:AH210" si="156">B188*AG188</f>
        <v>0</v>
      </c>
      <c r="AI188" s="65">
        <f t="shared" ref="AI188:AI210" si="157">E188+Q188-AC188-AG188</f>
        <v>19</v>
      </c>
      <c r="AJ188" s="81">
        <f t="shared" ref="AJ188:AJ210" si="158">B188*AI188</f>
        <v>29450</v>
      </c>
      <c r="AK188" s="65">
        <v>0</v>
      </c>
      <c r="AL188" s="63">
        <f t="shared" ref="AL188:AL210" si="159">AK188*B188</f>
        <v>0</v>
      </c>
      <c r="AM188" s="75"/>
    </row>
    <row r="189" spans="1:39" s="2" customFormat="1" ht="18" customHeight="1" x14ac:dyDescent="0.3">
      <c r="A189" s="56" t="s">
        <v>39</v>
      </c>
      <c r="B189" s="74">
        <f>15500/10</f>
        <v>1550</v>
      </c>
      <c r="C189" s="77">
        <f>2700/1.1</f>
        <v>2454.5454545454545</v>
      </c>
      <c r="D189" s="73">
        <v>10</v>
      </c>
      <c r="E189" s="44">
        <v>0</v>
      </c>
      <c r="F189" s="110">
        <f t="shared" si="140"/>
        <v>0</v>
      </c>
      <c r="G189" s="108">
        <v>0</v>
      </c>
      <c r="H189" s="69">
        <f t="shared" si="141"/>
        <v>0</v>
      </c>
      <c r="I189" s="38">
        <v>0</v>
      </c>
      <c r="J189" s="37">
        <f t="shared" si="142"/>
        <v>0</v>
      </c>
      <c r="K189" s="74">
        <v>0</v>
      </c>
      <c r="L189" s="37">
        <f t="shared" si="143"/>
        <v>0</v>
      </c>
      <c r="M189" s="74">
        <v>0</v>
      </c>
      <c r="N189" s="37">
        <f t="shared" si="144"/>
        <v>0</v>
      </c>
      <c r="O189" s="74">
        <v>0</v>
      </c>
      <c r="P189" s="71">
        <f t="shared" si="145"/>
        <v>0</v>
      </c>
      <c r="Q189" s="57">
        <f t="shared" si="146"/>
        <v>0</v>
      </c>
      <c r="R189" s="70">
        <f t="shared" si="147"/>
        <v>0</v>
      </c>
      <c r="S189" s="38">
        <v>0</v>
      </c>
      <c r="T189" s="109">
        <f t="shared" si="148"/>
        <v>0</v>
      </c>
      <c r="U189" s="38">
        <v>0</v>
      </c>
      <c r="V189" s="109">
        <f t="shared" si="149"/>
        <v>0</v>
      </c>
      <c r="W189" s="38">
        <v>0</v>
      </c>
      <c r="X189" s="109">
        <f t="shared" si="150"/>
        <v>0</v>
      </c>
      <c r="Y189" s="74">
        <v>0</v>
      </c>
      <c r="Z189" s="109">
        <f t="shared" si="151"/>
        <v>0</v>
      </c>
      <c r="AA189" s="74">
        <v>0</v>
      </c>
      <c r="AB189" s="68">
        <f t="shared" si="152"/>
        <v>0</v>
      </c>
      <c r="AC189" s="67">
        <f t="shared" si="153"/>
        <v>0</v>
      </c>
      <c r="AD189" s="66">
        <f t="shared" si="154"/>
        <v>0</v>
      </c>
      <c r="AE189" s="57">
        <v>0</v>
      </c>
      <c r="AF189" s="60">
        <f t="shared" si="155"/>
        <v>0</v>
      </c>
      <c r="AG189" s="52">
        <v>0</v>
      </c>
      <c r="AH189" s="63">
        <f t="shared" si="156"/>
        <v>0</v>
      </c>
      <c r="AI189" s="65">
        <f t="shared" si="157"/>
        <v>0</v>
      </c>
      <c r="AJ189" s="64">
        <f t="shared" si="158"/>
        <v>0</v>
      </c>
      <c r="AK189" s="65">
        <v>0</v>
      </c>
      <c r="AL189" s="63">
        <f t="shared" si="159"/>
        <v>0</v>
      </c>
      <c r="AM189" s="75"/>
    </row>
    <row r="190" spans="1:39" s="2" customFormat="1" x14ac:dyDescent="0.3">
      <c r="A190" s="56" t="s">
        <v>40</v>
      </c>
      <c r="B190" s="74">
        <f>18000/10</f>
        <v>1800</v>
      </c>
      <c r="C190" s="77">
        <f>2800/1.1</f>
        <v>2545.454545454545</v>
      </c>
      <c r="D190" s="73">
        <v>10</v>
      </c>
      <c r="E190" s="44">
        <v>0</v>
      </c>
      <c r="F190" s="110">
        <f t="shared" si="140"/>
        <v>0</v>
      </c>
      <c r="G190" s="108">
        <v>0</v>
      </c>
      <c r="H190" s="69">
        <f t="shared" si="141"/>
        <v>0</v>
      </c>
      <c r="I190" s="38">
        <v>0</v>
      </c>
      <c r="J190" s="37">
        <f t="shared" si="142"/>
        <v>0</v>
      </c>
      <c r="K190" s="74">
        <v>20</v>
      </c>
      <c r="L190" s="37">
        <f t="shared" si="143"/>
        <v>36000</v>
      </c>
      <c r="M190" s="74">
        <v>0</v>
      </c>
      <c r="N190" s="37">
        <f t="shared" si="144"/>
        <v>0</v>
      </c>
      <c r="O190" s="74">
        <v>0</v>
      </c>
      <c r="P190" s="71">
        <f t="shared" si="145"/>
        <v>0</v>
      </c>
      <c r="Q190" s="57">
        <f t="shared" si="146"/>
        <v>20</v>
      </c>
      <c r="R190" s="70">
        <f t="shared" si="147"/>
        <v>36000</v>
      </c>
      <c r="S190" s="38">
        <v>0</v>
      </c>
      <c r="T190" s="109">
        <f t="shared" si="148"/>
        <v>0</v>
      </c>
      <c r="U190" s="38">
        <v>0</v>
      </c>
      <c r="V190" s="109">
        <f t="shared" si="149"/>
        <v>0</v>
      </c>
      <c r="W190" s="38">
        <v>0</v>
      </c>
      <c r="X190" s="109">
        <f t="shared" si="150"/>
        <v>0</v>
      </c>
      <c r="Y190" s="74">
        <v>0</v>
      </c>
      <c r="Z190" s="109">
        <f t="shared" si="151"/>
        <v>0</v>
      </c>
      <c r="AA190" s="74">
        <v>0</v>
      </c>
      <c r="AB190" s="68">
        <f t="shared" si="152"/>
        <v>0</v>
      </c>
      <c r="AC190" s="67">
        <f t="shared" si="153"/>
        <v>0</v>
      </c>
      <c r="AD190" s="66">
        <f t="shared" si="154"/>
        <v>0</v>
      </c>
      <c r="AE190" s="57">
        <v>0</v>
      </c>
      <c r="AF190" s="60">
        <f t="shared" si="155"/>
        <v>0</v>
      </c>
      <c r="AG190" s="52">
        <v>0</v>
      </c>
      <c r="AH190" s="63">
        <f t="shared" si="156"/>
        <v>0</v>
      </c>
      <c r="AI190" s="65">
        <f t="shared" si="157"/>
        <v>20</v>
      </c>
      <c r="AJ190" s="64">
        <f t="shared" si="158"/>
        <v>36000</v>
      </c>
      <c r="AK190" s="65">
        <v>0</v>
      </c>
      <c r="AL190" s="63">
        <f t="shared" si="159"/>
        <v>0</v>
      </c>
      <c r="AM190" s="75"/>
    </row>
    <row r="191" spans="1:39" s="2" customFormat="1" x14ac:dyDescent="0.3">
      <c r="A191" s="79" t="s">
        <v>196</v>
      </c>
      <c r="B191" s="47">
        <f>15500/10</f>
        <v>1550</v>
      </c>
      <c r="C191" s="77">
        <f>2700/1.1</f>
        <v>2454.5454545454545</v>
      </c>
      <c r="D191" s="54">
        <v>10</v>
      </c>
      <c r="E191" s="44">
        <v>0</v>
      </c>
      <c r="F191" s="110">
        <f t="shared" si="140"/>
        <v>0</v>
      </c>
      <c r="G191" s="108">
        <v>0</v>
      </c>
      <c r="H191" s="69">
        <f t="shared" si="141"/>
        <v>0</v>
      </c>
      <c r="I191" s="38">
        <v>0</v>
      </c>
      <c r="J191" s="37">
        <f t="shared" si="142"/>
        <v>0</v>
      </c>
      <c r="K191" s="74">
        <v>0</v>
      </c>
      <c r="L191" s="37">
        <f t="shared" si="143"/>
        <v>0</v>
      </c>
      <c r="M191" s="74">
        <v>0</v>
      </c>
      <c r="N191" s="37">
        <f t="shared" si="144"/>
        <v>0</v>
      </c>
      <c r="O191" s="74">
        <v>0</v>
      </c>
      <c r="P191" s="71">
        <f t="shared" si="145"/>
        <v>0</v>
      </c>
      <c r="Q191" s="57">
        <f t="shared" si="146"/>
        <v>0</v>
      </c>
      <c r="R191" s="70">
        <f t="shared" si="147"/>
        <v>0</v>
      </c>
      <c r="S191" s="38">
        <v>0</v>
      </c>
      <c r="T191" s="109">
        <f t="shared" si="148"/>
        <v>0</v>
      </c>
      <c r="U191" s="38">
        <v>0</v>
      </c>
      <c r="V191" s="109">
        <f t="shared" si="149"/>
        <v>0</v>
      </c>
      <c r="W191" s="38">
        <v>0</v>
      </c>
      <c r="X191" s="109">
        <f t="shared" si="150"/>
        <v>0</v>
      </c>
      <c r="Y191" s="74">
        <v>0</v>
      </c>
      <c r="Z191" s="109">
        <f t="shared" si="151"/>
        <v>0</v>
      </c>
      <c r="AA191" s="74">
        <v>0</v>
      </c>
      <c r="AB191" s="68">
        <f t="shared" si="152"/>
        <v>0</v>
      </c>
      <c r="AC191" s="67">
        <f t="shared" si="153"/>
        <v>0</v>
      </c>
      <c r="AD191" s="66">
        <f t="shared" si="154"/>
        <v>0</v>
      </c>
      <c r="AE191" s="57">
        <v>0</v>
      </c>
      <c r="AF191" s="60">
        <f t="shared" si="155"/>
        <v>0</v>
      </c>
      <c r="AG191" s="52">
        <v>0</v>
      </c>
      <c r="AH191" s="63">
        <f t="shared" si="156"/>
        <v>0</v>
      </c>
      <c r="AI191" s="65">
        <f t="shared" si="157"/>
        <v>0</v>
      </c>
      <c r="AJ191" s="64">
        <f t="shared" si="158"/>
        <v>0</v>
      </c>
      <c r="AK191" s="65">
        <v>0</v>
      </c>
      <c r="AL191" s="63">
        <f t="shared" si="159"/>
        <v>0</v>
      </c>
      <c r="AM191" s="75"/>
    </row>
    <row r="192" spans="1:39" s="2" customFormat="1" x14ac:dyDescent="0.3">
      <c r="A192" s="79" t="s">
        <v>303</v>
      </c>
      <c r="B192" s="47">
        <f>15500/10</f>
        <v>1550</v>
      </c>
      <c r="C192" s="77">
        <f>2700/1.1</f>
        <v>2454.5454545454545</v>
      </c>
      <c r="D192" s="54">
        <v>10</v>
      </c>
      <c r="E192" s="44">
        <v>6</v>
      </c>
      <c r="F192" s="110">
        <f t="shared" si="140"/>
        <v>9300</v>
      </c>
      <c r="G192" s="108">
        <v>0</v>
      </c>
      <c r="H192" s="69">
        <f t="shared" si="141"/>
        <v>0</v>
      </c>
      <c r="I192" s="38">
        <v>0</v>
      </c>
      <c r="J192" s="37">
        <f t="shared" si="142"/>
        <v>0</v>
      </c>
      <c r="K192" s="74">
        <v>0</v>
      </c>
      <c r="L192" s="37">
        <f t="shared" si="143"/>
        <v>0</v>
      </c>
      <c r="M192" s="74">
        <v>0</v>
      </c>
      <c r="N192" s="37">
        <f t="shared" si="144"/>
        <v>0</v>
      </c>
      <c r="O192" s="74">
        <v>0</v>
      </c>
      <c r="P192" s="71">
        <f t="shared" si="145"/>
        <v>0</v>
      </c>
      <c r="Q192" s="57">
        <f t="shared" si="146"/>
        <v>0</v>
      </c>
      <c r="R192" s="70">
        <f t="shared" si="147"/>
        <v>0</v>
      </c>
      <c r="S192" s="38">
        <v>0</v>
      </c>
      <c r="T192" s="109">
        <f t="shared" si="148"/>
        <v>0</v>
      </c>
      <c r="U192" s="38">
        <v>1</v>
      </c>
      <c r="V192" s="109">
        <f t="shared" si="149"/>
        <v>2454.5454545454545</v>
      </c>
      <c r="W192" s="38">
        <v>1</v>
      </c>
      <c r="X192" s="109">
        <f t="shared" si="150"/>
        <v>2454.5454545454545</v>
      </c>
      <c r="Y192" s="74">
        <v>1</v>
      </c>
      <c r="Z192" s="109">
        <f t="shared" si="151"/>
        <v>2454.5454545454545</v>
      </c>
      <c r="AA192" s="74">
        <v>0</v>
      </c>
      <c r="AB192" s="68">
        <f t="shared" si="152"/>
        <v>0</v>
      </c>
      <c r="AC192" s="67">
        <f t="shared" si="153"/>
        <v>3</v>
      </c>
      <c r="AD192" s="66">
        <f t="shared" si="154"/>
        <v>7363.636363636364</v>
      </c>
      <c r="AE192" s="57">
        <v>0</v>
      </c>
      <c r="AF192" s="60">
        <f t="shared" si="155"/>
        <v>2713.6363636363635</v>
      </c>
      <c r="AG192" s="52">
        <v>0</v>
      </c>
      <c r="AH192" s="63">
        <f t="shared" si="156"/>
        <v>0</v>
      </c>
      <c r="AI192" s="65">
        <f t="shared" si="157"/>
        <v>3</v>
      </c>
      <c r="AJ192" s="64">
        <f t="shared" si="158"/>
        <v>4650</v>
      </c>
      <c r="AK192" s="65">
        <v>0</v>
      </c>
      <c r="AL192" s="63">
        <f t="shared" si="159"/>
        <v>0</v>
      </c>
      <c r="AM192" s="75"/>
    </row>
    <row r="193" spans="1:39" s="2" customFormat="1" x14ac:dyDescent="0.3">
      <c r="A193" s="78" t="s">
        <v>302</v>
      </c>
      <c r="B193" s="47">
        <f>15500/10</f>
        <v>1550</v>
      </c>
      <c r="C193" s="77">
        <f>2700/1.1</f>
        <v>2454.5454545454545</v>
      </c>
      <c r="D193" s="54">
        <v>10</v>
      </c>
      <c r="E193" s="44">
        <v>0</v>
      </c>
      <c r="F193" s="110">
        <f t="shared" si="140"/>
        <v>0</v>
      </c>
      <c r="G193" s="108">
        <v>0</v>
      </c>
      <c r="H193" s="69">
        <f t="shared" si="141"/>
        <v>0</v>
      </c>
      <c r="I193" s="38">
        <v>0</v>
      </c>
      <c r="J193" s="37">
        <f t="shared" si="142"/>
        <v>0</v>
      </c>
      <c r="K193" s="74">
        <v>0</v>
      </c>
      <c r="L193" s="37">
        <f t="shared" si="143"/>
        <v>0</v>
      </c>
      <c r="M193" s="74">
        <v>0</v>
      </c>
      <c r="N193" s="37">
        <f t="shared" si="144"/>
        <v>0</v>
      </c>
      <c r="O193" s="74">
        <v>0</v>
      </c>
      <c r="P193" s="71">
        <f t="shared" si="145"/>
        <v>0</v>
      </c>
      <c r="Q193" s="57">
        <f t="shared" si="146"/>
        <v>0</v>
      </c>
      <c r="R193" s="70">
        <f t="shared" si="147"/>
        <v>0</v>
      </c>
      <c r="S193" s="38">
        <v>0</v>
      </c>
      <c r="T193" s="109">
        <f t="shared" si="148"/>
        <v>0</v>
      </c>
      <c r="U193" s="38">
        <v>0</v>
      </c>
      <c r="V193" s="109">
        <f t="shared" si="149"/>
        <v>0</v>
      </c>
      <c r="W193" s="38">
        <v>0</v>
      </c>
      <c r="X193" s="109">
        <f t="shared" si="150"/>
        <v>0</v>
      </c>
      <c r="Y193" s="74">
        <v>0</v>
      </c>
      <c r="Z193" s="109">
        <f t="shared" si="151"/>
        <v>0</v>
      </c>
      <c r="AA193" s="74">
        <v>0</v>
      </c>
      <c r="AB193" s="68">
        <f t="shared" si="152"/>
        <v>0</v>
      </c>
      <c r="AC193" s="67">
        <f t="shared" si="153"/>
        <v>0</v>
      </c>
      <c r="AD193" s="66">
        <f t="shared" si="154"/>
        <v>0</v>
      </c>
      <c r="AE193" s="57">
        <v>0</v>
      </c>
      <c r="AF193" s="60">
        <f t="shared" si="155"/>
        <v>0</v>
      </c>
      <c r="AG193" s="52">
        <v>0</v>
      </c>
      <c r="AH193" s="63">
        <f t="shared" si="156"/>
        <v>0</v>
      </c>
      <c r="AI193" s="65">
        <f t="shared" si="157"/>
        <v>0</v>
      </c>
      <c r="AJ193" s="64">
        <f t="shared" si="158"/>
        <v>0</v>
      </c>
      <c r="AK193" s="65">
        <v>0</v>
      </c>
      <c r="AL193" s="63">
        <f t="shared" si="159"/>
        <v>0</v>
      </c>
      <c r="AM193" s="75"/>
    </row>
    <row r="194" spans="1:39" s="2" customFormat="1" x14ac:dyDescent="0.3">
      <c r="A194" s="79" t="s">
        <v>43</v>
      </c>
      <c r="B194" s="47">
        <f>18000/10</f>
        <v>1800</v>
      </c>
      <c r="C194" s="77">
        <f>2800/1.1</f>
        <v>2545.454545454545</v>
      </c>
      <c r="D194" s="54">
        <v>10</v>
      </c>
      <c r="E194" s="44">
        <v>0</v>
      </c>
      <c r="F194" s="76">
        <f t="shared" si="140"/>
        <v>0</v>
      </c>
      <c r="G194" s="108">
        <v>0</v>
      </c>
      <c r="H194" s="69">
        <f t="shared" si="141"/>
        <v>0</v>
      </c>
      <c r="I194" s="38">
        <v>0</v>
      </c>
      <c r="J194" s="37">
        <f t="shared" si="142"/>
        <v>0</v>
      </c>
      <c r="K194" s="74">
        <v>20</v>
      </c>
      <c r="L194" s="37">
        <f t="shared" si="143"/>
        <v>36000</v>
      </c>
      <c r="M194" s="74">
        <v>0</v>
      </c>
      <c r="N194" s="37">
        <f t="shared" si="144"/>
        <v>0</v>
      </c>
      <c r="O194" s="74">
        <v>0</v>
      </c>
      <c r="P194" s="71">
        <f t="shared" si="145"/>
        <v>0</v>
      </c>
      <c r="Q194" s="57">
        <f t="shared" si="146"/>
        <v>20</v>
      </c>
      <c r="R194" s="70">
        <f t="shared" si="147"/>
        <v>36000</v>
      </c>
      <c r="S194" s="38">
        <v>0</v>
      </c>
      <c r="T194" s="37">
        <f t="shared" si="148"/>
        <v>0</v>
      </c>
      <c r="U194" s="38">
        <v>0</v>
      </c>
      <c r="V194" s="69">
        <f t="shared" si="149"/>
        <v>0</v>
      </c>
      <c r="W194" s="38">
        <v>0</v>
      </c>
      <c r="X194" s="69">
        <f t="shared" si="150"/>
        <v>0</v>
      </c>
      <c r="Y194" s="74">
        <v>0</v>
      </c>
      <c r="Z194" s="69">
        <f t="shared" si="151"/>
        <v>0</v>
      </c>
      <c r="AA194" s="74">
        <v>0</v>
      </c>
      <c r="AB194" s="68">
        <f t="shared" si="152"/>
        <v>0</v>
      </c>
      <c r="AC194" s="67">
        <f t="shared" si="153"/>
        <v>0</v>
      </c>
      <c r="AD194" s="66">
        <f t="shared" si="154"/>
        <v>0</v>
      </c>
      <c r="AE194" s="57">
        <v>0</v>
      </c>
      <c r="AF194" s="60">
        <f t="shared" si="155"/>
        <v>0</v>
      </c>
      <c r="AG194" s="52">
        <v>0</v>
      </c>
      <c r="AH194" s="63">
        <f t="shared" si="156"/>
        <v>0</v>
      </c>
      <c r="AI194" s="65">
        <f t="shared" si="157"/>
        <v>20</v>
      </c>
      <c r="AJ194" s="64">
        <f t="shared" si="158"/>
        <v>36000</v>
      </c>
      <c r="AK194" s="65">
        <v>0</v>
      </c>
      <c r="AL194" s="63">
        <f t="shared" si="159"/>
        <v>0</v>
      </c>
      <c r="AM194" s="75"/>
    </row>
    <row r="195" spans="1:39" s="2" customFormat="1" x14ac:dyDescent="0.3">
      <c r="A195" s="78" t="s">
        <v>44</v>
      </c>
      <c r="B195" s="47">
        <f>17000/10</f>
        <v>1700</v>
      </c>
      <c r="C195" s="77">
        <f>2700/1.1</f>
        <v>2454.5454545454545</v>
      </c>
      <c r="D195" s="54">
        <v>10</v>
      </c>
      <c r="E195" s="44">
        <v>0</v>
      </c>
      <c r="F195" s="110">
        <f t="shared" si="140"/>
        <v>0</v>
      </c>
      <c r="G195" s="108">
        <v>0</v>
      </c>
      <c r="H195" s="69">
        <f t="shared" si="141"/>
        <v>0</v>
      </c>
      <c r="I195" s="38">
        <v>0</v>
      </c>
      <c r="J195" s="37">
        <f t="shared" si="142"/>
        <v>0</v>
      </c>
      <c r="K195" s="74">
        <v>20</v>
      </c>
      <c r="L195" s="37">
        <f t="shared" si="143"/>
        <v>34000</v>
      </c>
      <c r="M195" s="74">
        <v>0</v>
      </c>
      <c r="N195" s="37">
        <f t="shared" si="144"/>
        <v>0</v>
      </c>
      <c r="O195" s="74">
        <v>0</v>
      </c>
      <c r="P195" s="71">
        <f t="shared" si="145"/>
        <v>0</v>
      </c>
      <c r="Q195" s="57">
        <f t="shared" si="146"/>
        <v>20</v>
      </c>
      <c r="R195" s="70">
        <f t="shared" si="147"/>
        <v>34000</v>
      </c>
      <c r="S195" s="38">
        <v>0</v>
      </c>
      <c r="T195" s="109">
        <f t="shared" si="148"/>
        <v>0</v>
      </c>
      <c r="U195" s="38">
        <v>0</v>
      </c>
      <c r="V195" s="109">
        <f t="shared" si="149"/>
        <v>0</v>
      </c>
      <c r="W195" s="38">
        <v>0</v>
      </c>
      <c r="X195" s="109">
        <f t="shared" si="150"/>
        <v>0</v>
      </c>
      <c r="Y195" s="74">
        <v>0</v>
      </c>
      <c r="Z195" s="109">
        <f t="shared" si="151"/>
        <v>0</v>
      </c>
      <c r="AA195" s="74">
        <v>0</v>
      </c>
      <c r="AB195" s="68">
        <f t="shared" si="152"/>
        <v>0</v>
      </c>
      <c r="AC195" s="67">
        <f t="shared" si="153"/>
        <v>0</v>
      </c>
      <c r="AD195" s="66">
        <f t="shared" si="154"/>
        <v>0</v>
      </c>
      <c r="AE195" s="57">
        <v>0</v>
      </c>
      <c r="AF195" s="60">
        <f t="shared" si="155"/>
        <v>0</v>
      </c>
      <c r="AG195" s="52">
        <v>0</v>
      </c>
      <c r="AH195" s="63">
        <f t="shared" si="156"/>
        <v>0</v>
      </c>
      <c r="AI195" s="65">
        <f t="shared" si="157"/>
        <v>20</v>
      </c>
      <c r="AJ195" s="64">
        <f t="shared" si="158"/>
        <v>34000</v>
      </c>
      <c r="AK195" s="65">
        <v>0</v>
      </c>
      <c r="AL195" s="63">
        <f t="shared" si="159"/>
        <v>0</v>
      </c>
      <c r="AM195" s="75"/>
    </row>
    <row r="196" spans="1:39" s="2" customFormat="1" ht="15.75" customHeight="1" x14ac:dyDescent="0.3">
      <c r="A196" s="79" t="s">
        <v>270</v>
      </c>
      <c r="B196" s="74">
        <f>13800/12</f>
        <v>1150</v>
      </c>
      <c r="C196" s="38">
        <f>1800/1.1</f>
        <v>1636.3636363636363</v>
      </c>
      <c r="D196" s="73">
        <v>12</v>
      </c>
      <c r="E196" s="44">
        <v>0</v>
      </c>
      <c r="F196" s="110">
        <f t="shared" si="140"/>
        <v>0</v>
      </c>
      <c r="G196" s="108">
        <v>0</v>
      </c>
      <c r="H196" s="69">
        <f t="shared" si="141"/>
        <v>0</v>
      </c>
      <c r="I196" s="38">
        <v>0</v>
      </c>
      <c r="J196" s="37">
        <f t="shared" si="142"/>
        <v>0</v>
      </c>
      <c r="K196" s="74">
        <v>0</v>
      </c>
      <c r="L196" s="37">
        <f t="shared" si="143"/>
        <v>0</v>
      </c>
      <c r="M196" s="74">
        <v>0</v>
      </c>
      <c r="N196" s="37">
        <f t="shared" si="144"/>
        <v>0</v>
      </c>
      <c r="O196" s="74">
        <v>0</v>
      </c>
      <c r="P196" s="71">
        <f t="shared" si="145"/>
        <v>0</v>
      </c>
      <c r="Q196" s="57">
        <f t="shared" si="146"/>
        <v>0</v>
      </c>
      <c r="R196" s="70">
        <f t="shared" si="147"/>
        <v>0</v>
      </c>
      <c r="S196" s="38">
        <v>0</v>
      </c>
      <c r="T196" s="37">
        <f t="shared" si="148"/>
        <v>0</v>
      </c>
      <c r="U196" s="38">
        <v>0</v>
      </c>
      <c r="V196" s="109">
        <f t="shared" si="149"/>
        <v>0</v>
      </c>
      <c r="W196" s="38">
        <v>0</v>
      </c>
      <c r="X196" s="109">
        <f t="shared" si="150"/>
        <v>0</v>
      </c>
      <c r="Y196" s="74">
        <v>0</v>
      </c>
      <c r="Z196" s="109">
        <f t="shared" si="151"/>
        <v>0</v>
      </c>
      <c r="AA196" s="74">
        <v>0</v>
      </c>
      <c r="AB196" s="68">
        <f t="shared" si="152"/>
        <v>0</v>
      </c>
      <c r="AC196" s="67">
        <f t="shared" si="153"/>
        <v>0</v>
      </c>
      <c r="AD196" s="66">
        <f t="shared" si="154"/>
        <v>0</v>
      </c>
      <c r="AE196" s="57">
        <v>0</v>
      </c>
      <c r="AF196" s="60">
        <f t="shared" si="155"/>
        <v>0</v>
      </c>
      <c r="AG196" s="52">
        <v>0</v>
      </c>
      <c r="AH196" s="63">
        <f t="shared" si="156"/>
        <v>0</v>
      </c>
      <c r="AI196" s="65">
        <f t="shared" si="157"/>
        <v>0</v>
      </c>
      <c r="AJ196" s="64">
        <f t="shared" si="158"/>
        <v>0</v>
      </c>
      <c r="AK196" s="65">
        <v>0</v>
      </c>
      <c r="AL196" s="63">
        <f t="shared" si="159"/>
        <v>0</v>
      </c>
      <c r="AM196" s="75"/>
    </row>
    <row r="197" spans="1:39" s="2" customFormat="1" x14ac:dyDescent="0.3">
      <c r="A197" s="79" t="s">
        <v>46</v>
      </c>
      <c r="B197" s="74">
        <f>13800/12</f>
        <v>1150</v>
      </c>
      <c r="C197" s="38">
        <v>1636</v>
      </c>
      <c r="D197" s="73">
        <v>12</v>
      </c>
      <c r="E197" s="44">
        <v>0</v>
      </c>
      <c r="F197" s="110">
        <f t="shared" si="140"/>
        <v>0</v>
      </c>
      <c r="G197" s="108">
        <v>0</v>
      </c>
      <c r="H197" s="69">
        <f t="shared" si="141"/>
        <v>0</v>
      </c>
      <c r="I197" s="38">
        <v>0</v>
      </c>
      <c r="J197" s="37">
        <f t="shared" si="142"/>
        <v>0</v>
      </c>
      <c r="K197" s="74">
        <v>0</v>
      </c>
      <c r="L197" s="37">
        <f t="shared" si="143"/>
        <v>0</v>
      </c>
      <c r="M197" s="74">
        <v>0</v>
      </c>
      <c r="N197" s="37">
        <f t="shared" si="144"/>
        <v>0</v>
      </c>
      <c r="O197" s="74">
        <v>0</v>
      </c>
      <c r="P197" s="71">
        <f t="shared" si="145"/>
        <v>0</v>
      </c>
      <c r="Q197" s="57">
        <f t="shared" si="146"/>
        <v>0</v>
      </c>
      <c r="R197" s="70">
        <f t="shared" si="147"/>
        <v>0</v>
      </c>
      <c r="S197" s="38">
        <v>0</v>
      </c>
      <c r="T197" s="109">
        <f t="shared" si="148"/>
        <v>0</v>
      </c>
      <c r="U197" s="38">
        <v>0</v>
      </c>
      <c r="V197" s="109">
        <f t="shared" si="149"/>
        <v>0</v>
      </c>
      <c r="W197" s="38">
        <v>0</v>
      </c>
      <c r="X197" s="109">
        <f t="shared" si="150"/>
        <v>0</v>
      </c>
      <c r="Y197" s="74">
        <v>0</v>
      </c>
      <c r="Z197" s="109">
        <f t="shared" si="151"/>
        <v>0</v>
      </c>
      <c r="AA197" s="74">
        <v>0</v>
      </c>
      <c r="AB197" s="68">
        <f t="shared" si="152"/>
        <v>0</v>
      </c>
      <c r="AC197" s="67">
        <f t="shared" si="153"/>
        <v>0</v>
      </c>
      <c r="AD197" s="66">
        <f t="shared" si="154"/>
        <v>0</v>
      </c>
      <c r="AE197" s="57">
        <v>0</v>
      </c>
      <c r="AF197" s="60">
        <f t="shared" si="155"/>
        <v>0</v>
      </c>
      <c r="AG197" s="52">
        <v>0</v>
      </c>
      <c r="AH197" s="63">
        <f t="shared" si="156"/>
        <v>0</v>
      </c>
      <c r="AI197" s="65">
        <f t="shared" si="157"/>
        <v>0</v>
      </c>
      <c r="AJ197" s="64">
        <f t="shared" si="158"/>
        <v>0</v>
      </c>
      <c r="AK197" s="65">
        <v>0</v>
      </c>
      <c r="AL197" s="63">
        <f t="shared" si="159"/>
        <v>0</v>
      </c>
      <c r="AM197" s="75"/>
    </row>
    <row r="198" spans="1:39" s="2" customFormat="1" x14ac:dyDescent="0.3">
      <c r="A198" s="79" t="s">
        <v>8</v>
      </c>
      <c r="B198" s="47">
        <f>24800/16</f>
        <v>1550</v>
      </c>
      <c r="C198" s="46">
        <f>2800/1.1</f>
        <v>2545.454545454545</v>
      </c>
      <c r="D198" s="54">
        <v>16</v>
      </c>
      <c r="E198" s="44">
        <v>0</v>
      </c>
      <c r="F198" s="43">
        <f t="shared" si="140"/>
        <v>0</v>
      </c>
      <c r="G198" s="108">
        <v>0</v>
      </c>
      <c r="H198" s="37">
        <f t="shared" si="141"/>
        <v>0</v>
      </c>
      <c r="I198" s="38">
        <v>0</v>
      </c>
      <c r="J198" s="37">
        <f t="shared" si="142"/>
        <v>0</v>
      </c>
      <c r="K198" s="74">
        <v>0</v>
      </c>
      <c r="L198" s="37">
        <f t="shared" si="143"/>
        <v>0</v>
      </c>
      <c r="M198" s="74">
        <v>0</v>
      </c>
      <c r="N198" s="37">
        <f t="shared" si="144"/>
        <v>0</v>
      </c>
      <c r="O198" s="74">
        <v>0</v>
      </c>
      <c r="P198" s="37">
        <f t="shared" si="145"/>
        <v>0</v>
      </c>
      <c r="Q198" s="36">
        <f t="shared" si="146"/>
        <v>0</v>
      </c>
      <c r="R198" s="39">
        <f t="shared" si="147"/>
        <v>0</v>
      </c>
      <c r="S198" s="38">
        <v>0</v>
      </c>
      <c r="T198" s="37">
        <f t="shared" si="148"/>
        <v>0</v>
      </c>
      <c r="U198" s="38">
        <v>0</v>
      </c>
      <c r="V198" s="37">
        <f t="shared" si="149"/>
        <v>0</v>
      </c>
      <c r="W198" s="38">
        <v>0</v>
      </c>
      <c r="X198" s="37">
        <f t="shared" si="150"/>
        <v>0</v>
      </c>
      <c r="Y198" s="74">
        <v>0</v>
      </c>
      <c r="Z198" s="37">
        <f t="shared" si="151"/>
        <v>0</v>
      </c>
      <c r="AA198" s="74">
        <v>0</v>
      </c>
      <c r="AB198" s="37">
        <f t="shared" si="152"/>
        <v>0</v>
      </c>
      <c r="AC198" s="36">
        <f t="shared" si="153"/>
        <v>0</v>
      </c>
      <c r="AD198" s="36">
        <f t="shared" si="154"/>
        <v>0</v>
      </c>
      <c r="AE198" s="57">
        <v>0</v>
      </c>
      <c r="AF198" s="35">
        <f t="shared" si="155"/>
        <v>0</v>
      </c>
      <c r="AG198" s="52">
        <v>0</v>
      </c>
      <c r="AH198" s="107">
        <f t="shared" si="156"/>
        <v>0</v>
      </c>
      <c r="AI198" s="32">
        <f t="shared" si="157"/>
        <v>0</v>
      </c>
      <c r="AJ198" s="33">
        <f t="shared" si="158"/>
        <v>0</v>
      </c>
      <c r="AK198" s="65">
        <v>0</v>
      </c>
      <c r="AL198" s="107">
        <f t="shared" si="159"/>
        <v>0</v>
      </c>
      <c r="AM198" s="75"/>
    </row>
    <row r="199" spans="1:39" s="2" customFormat="1" x14ac:dyDescent="0.3">
      <c r="A199" s="58" t="s">
        <v>66</v>
      </c>
      <c r="B199" s="47">
        <f>30400/16</f>
        <v>1900</v>
      </c>
      <c r="C199" s="46">
        <f>2800/1.1</f>
        <v>2545.454545454545</v>
      </c>
      <c r="D199" s="54">
        <v>16</v>
      </c>
      <c r="E199" s="44">
        <v>0</v>
      </c>
      <c r="F199" s="43">
        <f t="shared" si="140"/>
        <v>0</v>
      </c>
      <c r="G199" s="108">
        <v>0</v>
      </c>
      <c r="H199" s="37">
        <f t="shared" si="141"/>
        <v>0</v>
      </c>
      <c r="I199" s="38">
        <v>0</v>
      </c>
      <c r="J199" s="37">
        <f t="shared" si="142"/>
        <v>0</v>
      </c>
      <c r="K199" s="74">
        <v>0</v>
      </c>
      <c r="L199" s="37">
        <f t="shared" si="143"/>
        <v>0</v>
      </c>
      <c r="M199" s="74">
        <v>0</v>
      </c>
      <c r="N199" s="37">
        <f t="shared" si="144"/>
        <v>0</v>
      </c>
      <c r="O199" s="74">
        <v>0</v>
      </c>
      <c r="P199" s="37">
        <f t="shared" si="145"/>
        <v>0</v>
      </c>
      <c r="Q199" s="36">
        <f t="shared" si="146"/>
        <v>0</v>
      </c>
      <c r="R199" s="39">
        <f t="shared" si="147"/>
        <v>0</v>
      </c>
      <c r="S199" s="38">
        <v>0</v>
      </c>
      <c r="T199" s="37">
        <f t="shared" si="148"/>
        <v>0</v>
      </c>
      <c r="U199" s="38">
        <v>0</v>
      </c>
      <c r="V199" s="37">
        <f t="shared" si="149"/>
        <v>0</v>
      </c>
      <c r="W199" s="38">
        <v>0</v>
      </c>
      <c r="X199" s="37">
        <f t="shared" si="150"/>
        <v>0</v>
      </c>
      <c r="Y199" s="74">
        <v>0</v>
      </c>
      <c r="Z199" s="37">
        <f t="shared" si="151"/>
        <v>0</v>
      </c>
      <c r="AA199" s="74">
        <v>0</v>
      </c>
      <c r="AB199" s="37">
        <f t="shared" si="152"/>
        <v>0</v>
      </c>
      <c r="AC199" s="36">
        <f t="shared" si="153"/>
        <v>0</v>
      </c>
      <c r="AD199" s="36">
        <f t="shared" si="154"/>
        <v>0</v>
      </c>
      <c r="AE199" s="36">
        <v>0</v>
      </c>
      <c r="AF199" s="35">
        <f t="shared" si="155"/>
        <v>0</v>
      </c>
      <c r="AG199" s="52">
        <v>0</v>
      </c>
      <c r="AH199" s="107">
        <f t="shared" si="156"/>
        <v>0</v>
      </c>
      <c r="AI199" s="32">
        <f t="shared" si="157"/>
        <v>0</v>
      </c>
      <c r="AJ199" s="33">
        <f t="shared" si="158"/>
        <v>0</v>
      </c>
      <c r="AK199" s="65">
        <v>0</v>
      </c>
      <c r="AL199" s="107">
        <f t="shared" si="159"/>
        <v>0</v>
      </c>
      <c r="AM199" s="75"/>
    </row>
    <row r="200" spans="1:39" s="2" customFormat="1" x14ac:dyDescent="0.3">
      <c r="A200" s="79" t="s">
        <v>9</v>
      </c>
      <c r="B200" s="47">
        <f>3600/6</f>
        <v>600</v>
      </c>
      <c r="C200" s="46">
        <f>2000/1.1</f>
        <v>1818.181818181818</v>
      </c>
      <c r="D200" s="54">
        <v>6</v>
      </c>
      <c r="E200" s="44">
        <v>0</v>
      </c>
      <c r="F200" s="43">
        <f t="shared" si="140"/>
        <v>0</v>
      </c>
      <c r="G200" s="108">
        <v>0</v>
      </c>
      <c r="H200" s="37">
        <f t="shared" si="141"/>
        <v>0</v>
      </c>
      <c r="I200" s="38">
        <v>0</v>
      </c>
      <c r="J200" s="37">
        <f t="shared" si="142"/>
        <v>0</v>
      </c>
      <c r="K200" s="74">
        <v>12</v>
      </c>
      <c r="L200" s="37">
        <f t="shared" si="143"/>
        <v>7200</v>
      </c>
      <c r="M200" s="74">
        <v>0</v>
      </c>
      <c r="N200" s="37">
        <f t="shared" si="144"/>
        <v>0</v>
      </c>
      <c r="O200" s="74">
        <v>0</v>
      </c>
      <c r="P200" s="37">
        <f t="shared" si="145"/>
        <v>0</v>
      </c>
      <c r="Q200" s="36">
        <f t="shared" si="146"/>
        <v>12</v>
      </c>
      <c r="R200" s="39">
        <f t="shared" si="147"/>
        <v>7200</v>
      </c>
      <c r="S200" s="38">
        <v>0</v>
      </c>
      <c r="T200" s="37">
        <f t="shared" si="148"/>
        <v>0</v>
      </c>
      <c r="U200" s="38">
        <v>0</v>
      </c>
      <c r="V200" s="37">
        <f t="shared" si="149"/>
        <v>0</v>
      </c>
      <c r="W200" s="38">
        <v>0</v>
      </c>
      <c r="X200" s="37">
        <f t="shared" si="150"/>
        <v>0</v>
      </c>
      <c r="Y200" s="74">
        <v>0</v>
      </c>
      <c r="Z200" s="37">
        <f t="shared" si="151"/>
        <v>0</v>
      </c>
      <c r="AA200" s="74">
        <v>0</v>
      </c>
      <c r="AB200" s="37">
        <f t="shared" si="152"/>
        <v>0</v>
      </c>
      <c r="AC200" s="36">
        <f t="shared" si="153"/>
        <v>0</v>
      </c>
      <c r="AD200" s="36">
        <f t="shared" si="154"/>
        <v>0</v>
      </c>
      <c r="AE200" s="36">
        <v>0</v>
      </c>
      <c r="AF200" s="35">
        <f t="shared" si="155"/>
        <v>0</v>
      </c>
      <c r="AG200" s="52">
        <v>0</v>
      </c>
      <c r="AH200" s="107">
        <f t="shared" si="156"/>
        <v>0</v>
      </c>
      <c r="AI200" s="32">
        <f t="shared" si="157"/>
        <v>12</v>
      </c>
      <c r="AJ200" s="33">
        <f t="shared" si="158"/>
        <v>7200</v>
      </c>
      <c r="AK200" s="65">
        <v>0</v>
      </c>
      <c r="AL200" s="107">
        <f t="shared" si="159"/>
        <v>0</v>
      </c>
      <c r="AM200" s="75"/>
    </row>
    <row r="201" spans="1:39" s="2" customFormat="1" x14ac:dyDescent="0.3">
      <c r="A201" s="55" t="s">
        <v>268</v>
      </c>
      <c r="B201" s="47">
        <f>3600/6</f>
        <v>600</v>
      </c>
      <c r="C201" s="46">
        <f>2000/1.1</f>
        <v>1818.181818181818</v>
      </c>
      <c r="D201" s="54">
        <v>6</v>
      </c>
      <c r="E201" s="44">
        <v>0</v>
      </c>
      <c r="F201" s="43">
        <f t="shared" si="140"/>
        <v>0</v>
      </c>
      <c r="G201" s="108">
        <v>0</v>
      </c>
      <c r="H201" s="37">
        <f t="shared" si="141"/>
        <v>0</v>
      </c>
      <c r="I201" s="38">
        <v>0</v>
      </c>
      <c r="J201" s="37">
        <f t="shared" si="142"/>
        <v>0</v>
      </c>
      <c r="K201" s="74">
        <v>12</v>
      </c>
      <c r="L201" s="37">
        <f t="shared" si="143"/>
        <v>7200</v>
      </c>
      <c r="M201" s="74">
        <v>0</v>
      </c>
      <c r="N201" s="37">
        <f t="shared" si="144"/>
        <v>0</v>
      </c>
      <c r="O201" s="74">
        <v>0</v>
      </c>
      <c r="P201" s="37">
        <f t="shared" si="145"/>
        <v>0</v>
      </c>
      <c r="Q201" s="36">
        <f t="shared" si="146"/>
        <v>12</v>
      </c>
      <c r="R201" s="39">
        <f t="shared" si="147"/>
        <v>7200</v>
      </c>
      <c r="S201" s="38">
        <v>0</v>
      </c>
      <c r="T201" s="37">
        <f t="shared" si="148"/>
        <v>0</v>
      </c>
      <c r="U201" s="38">
        <v>0</v>
      </c>
      <c r="V201" s="37">
        <f t="shared" si="149"/>
        <v>0</v>
      </c>
      <c r="W201" s="38">
        <v>0</v>
      </c>
      <c r="X201" s="37">
        <f t="shared" si="150"/>
        <v>0</v>
      </c>
      <c r="Y201" s="74">
        <v>0</v>
      </c>
      <c r="Z201" s="37">
        <f t="shared" si="151"/>
        <v>0</v>
      </c>
      <c r="AA201" s="74">
        <v>0</v>
      </c>
      <c r="AB201" s="37">
        <f t="shared" si="152"/>
        <v>0</v>
      </c>
      <c r="AC201" s="36">
        <f t="shared" si="153"/>
        <v>0</v>
      </c>
      <c r="AD201" s="36">
        <f t="shared" si="154"/>
        <v>0</v>
      </c>
      <c r="AE201" s="36">
        <v>0</v>
      </c>
      <c r="AF201" s="35">
        <f t="shared" si="155"/>
        <v>0</v>
      </c>
      <c r="AG201" s="52">
        <v>0</v>
      </c>
      <c r="AH201" s="107">
        <f t="shared" si="156"/>
        <v>0</v>
      </c>
      <c r="AI201" s="32">
        <f t="shared" si="157"/>
        <v>12</v>
      </c>
      <c r="AJ201" s="33">
        <f t="shared" si="158"/>
        <v>7200</v>
      </c>
      <c r="AK201" s="65">
        <v>0</v>
      </c>
      <c r="AL201" s="107">
        <f t="shared" si="159"/>
        <v>0</v>
      </c>
      <c r="AM201" s="75"/>
    </row>
    <row r="202" spans="1:39" s="2" customFormat="1" x14ac:dyDescent="0.3">
      <c r="A202" s="55" t="s">
        <v>301</v>
      </c>
      <c r="B202" s="47">
        <f>3600/6</f>
        <v>600</v>
      </c>
      <c r="C202" s="46">
        <f>2000/1.1</f>
        <v>1818.181818181818</v>
      </c>
      <c r="D202" s="54">
        <v>6</v>
      </c>
      <c r="E202" s="44">
        <v>0</v>
      </c>
      <c r="F202" s="43">
        <f t="shared" si="140"/>
        <v>0</v>
      </c>
      <c r="G202" s="108">
        <v>0</v>
      </c>
      <c r="H202" s="37">
        <f t="shared" si="141"/>
        <v>0</v>
      </c>
      <c r="I202" s="38">
        <v>0</v>
      </c>
      <c r="J202" s="37">
        <f t="shared" si="142"/>
        <v>0</v>
      </c>
      <c r="K202" s="74">
        <v>12</v>
      </c>
      <c r="L202" s="37">
        <f t="shared" si="143"/>
        <v>7200</v>
      </c>
      <c r="M202" s="74">
        <v>0</v>
      </c>
      <c r="N202" s="37">
        <f t="shared" si="144"/>
        <v>0</v>
      </c>
      <c r="O202" s="74">
        <v>0</v>
      </c>
      <c r="P202" s="37">
        <f t="shared" si="145"/>
        <v>0</v>
      </c>
      <c r="Q202" s="36">
        <f t="shared" si="146"/>
        <v>12</v>
      </c>
      <c r="R202" s="39">
        <f t="shared" si="147"/>
        <v>7200</v>
      </c>
      <c r="S202" s="38">
        <v>0</v>
      </c>
      <c r="T202" s="37">
        <f t="shared" si="148"/>
        <v>0</v>
      </c>
      <c r="U202" s="38">
        <v>0</v>
      </c>
      <c r="V202" s="37">
        <f t="shared" si="149"/>
        <v>0</v>
      </c>
      <c r="W202" s="38">
        <v>0</v>
      </c>
      <c r="X202" s="37">
        <f t="shared" si="150"/>
        <v>0</v>
      </c>
      <c r="Y202" s="74">
        <v>0</v>
      </c>
      <c r="Z202" s="37">
        <f t="shared" si="151"/>
        <v>0</v>
      </c>
      <c r="AA202" s="74">
        <v>0</v>
      </c>
      <c r="AB202" s="37">
        <f t="shared" si="152"/>
        <v>0</v>
      </c>
      <c r="AC202" s="36">
        <f t="shared" si="153"/>
        <v>0</v>
      </c>
      <c r="AD202" s="36">
        <f t="shared" si="154"/>
        <v>0</v>
      </c>
      <c r="AE202" s="36">
        <v>0</v>
      </c>
      <c r="AF202" s="35">
        <f t="shared" si="155"/>
        <v>0</v>
      </c>
      <c r="AG202" s="52">
        <v>0</v>
      </c>
      <c r="AH202" s="107">
        <f t="shared" si="156"/>
        <v>0</v>
      </c>
      <c r="AI202" s="32">
        <f t="shared" si="157"/>
        <v>12</v>
      </c>
      <c r="AJ202" s="33">
        <f t="shared" si="158"/>
        <v>7200</v>
      </c>
      <c r="AK202" s="65">
        <v>0</v>
      </c>
      <c r="AL202" s="107">
        <f t="shared" si="159"/>
        <v>0</v>
      </c>
      <c r="AM202" s="75"/>
    </row>
    <row r="203" spans="1:39" s="2" customFormat="1" x14ac:dyDescent="0.3">
      <c r="A203" s="48" t="s">
        <v>300</v>
      </c>
      <c r="B203" s="47">
        <f>8100/6</f>
        <v>1350</v>
      </c>
      <c r="C203" s="46">
        <f>2800/1.1</f>
        <v>2545.454545454545</v>
      </c>
      <c r="D203" s="50">
        <v>6</v>
      </c>
      <c r="E203" s="44">
        <v>0</v>
      </c>
      <c r="F203" s="43">
        <f t="shared" si="140"/>
        <v>0</v>
      </c>
      <c r="G203" s="108">
        <v>0</v>
      </c>
      <c r="H203" s="37">
        <f t="shared" si="141"/>
        <v>0</v>
      </c>
      <c r="I203" s="38">
        <v>0</v>
      </c>
      <c r="J203" s="37">
        <f t="shared" si="142"/>
        <v>0</v>
      </c>
      <c r="K203" s="74">
        <v>0</v>
      </c>
      <c r="L203" s="37">
        <f t="shared" si="143"/>
        <v>0</v>
      </c>
      <c r="M203" s="74">
        <v>0</v>
      </c>
      <c r="N203" s="37">
        <f t="shared" si="144"/>
        <v>0</v>
      </c>
      <c r="O203" s="74">
        <v>0</v>
      </c>
      <c r="P203" s="37">
        <f t="shared" si="145"/>
        <v>0</v>
      </c>
      <c r="Q203" s="36">
        <f t="shared" si="146"/>
        <v>0</v>
      </c>
      <c r="R203" s="39">
        <f t="shared" si="147"/>
        <v>0</v>
      </c>
      <c r="S203" s="38">
        <v>0</v>
      </c>
      <c r="T203" s="37">
        <f t="shared" si="148"/>
        <v>0</v>
      </c>
      <c r="U203" s="38">
        <v>0</v>
      </c>
      <c r="V203" s="37">
        <f t="shared" si="149"/>
        <v>0</v>
      </c>
      <c r="W203" s="38">
        <v>0</v>
      </c>
      <c r="X203" s="37">
        <f t="shared" si="150"/>
        <v>0</v>
      </c>
      <c r="Y203" s="74">
        <v>0</v>
      </c>
      <c r="Z203" s="37">
        <f t="shared" si="151"/>
        <v>0</v>
      </c>
      <c r="AA203" s="74">
        <v>0</v>
      </c>
      <c r="AB203" s="37">
        <f t="shared" si="152"/>
        <v>0</v>
      </c>
      <c r="AC203" s="36">
        <f t="shared" si="153"/>
        <v>0</v>
      </c>
      <c r="AD203" s="36">
        <f t="shared" si="154"/>
        <v>0</v>
      </c>
      <c r="AE203" s="36">
        <v>0</v>
      </c>
      <c r="AF203" s="35">
        <f t="shared" si="155"/>
        <v>0</v>
      </c>
      <c r="AG203" s="52">
        <v>0</v>
      </c>
      <c r="AH203" s="107">
        <f t="shared" si="156"/>
        <v>0</v>
      </c>
      <c r="AI203" s="32">
        <f t="shared" si="157"/>
        <v>0</v>
      </c>
      <c r="AJ203" s="33">
        <f t="shared" si="158"/>
        <v>0</v>
      </c>
      <c r="AK203" s="65">
        <v>0</v>
      </c>
      <c r="AL203" s="107">
        <f t="shared" si="159"/>
        <v>0</v>
      </c>
      <c r="AM203" s="75"/>
    </row>
    <row r="204" spans="1:39" s="2" customFormat="1" x14ac:dyDescent="0.3">
      <c r="A204" s="48" t="s">
        <v>65</v>
      </c>
      <c r="B204" s="53">
        <f>6600/6</f>
        <v>1100</v>
      </c>
      <c r="C204" s="46">
        <f>2800/1.1</f>
        <v>2545.454545454545</v>
      </c>
      <c r="D204" s="50">
        <v>6</v>
      </c>
      <c r="E204" s="44">
        <v>0</v>
      </c>
      <c r="F204" s="43">
        <f t="shared" si="140"/>
        <v>0</v>
      </c>
      <c r="G204" s="108">
        <v>0</v>
      </c>
      <c r="H204" s="37">
        <f t="shared" si="141"/>
        <v>0</v>
      </c>
      <c r="I204" s="38">
        <v>0</v>
      </c>
      <c r="J204" s="37">
        <f t="shared" si="142"/>
        <v>0</v>
      </c>
      <c r="K204" s="74">
        <v>0</v>
      </c>
      <c r="L204" s="37">
        <f t="shared" si="143"/>
        <v>0</v>
      </c>
      <c r="M204" s="74">
        <v>0</v>
      </c>
      <c r="N204" s="37">
        <f t="shared" si="144"/>
        <v>0</v>
      </c>
      <c r="O204" s="74">
        <v>0</v>
      </c>
      <c r="P204" s="37">
        <f t="shared" si="145"/>
        <v>0</v>
      </c>
      <c r="Q204" s="36">
        <f t="shared" si="146"/>
        <v>0</v>
      </c>
      <c r="R204" s="39">
        <f t="shared" si="147"/>
        <v>0</v>
      </c>
      <c r="S204" s="38">
        <v>0</v>
      </c>
      <c r="T204" s="37">
        <f t="shared" si="148"/>
        <v>0</v>
      </c>
      <c r="U204" s="38">
        <v>0</v>
      </c>
      <c r="V204" s="37">
        <f t="shared" si="149"/>
        <v>0</v>
      </c>
      <c r="W204" s="38">
        <v>0</v>
      </c>
      <c r="X204" s="37">
        <f t="shared" si="150"/>
        <v>0</v>
      </c>
      <c r="Y204" s="74">
        <v>0</v>
      </c>
      <c r="Z204" s="37">
        <f t="shared" si="151"/>
        <v>0</v>
      </c>
      <c r="AA204" s="74">
        <v>0</v>
      </c>
      <c r="AB204" s="37">
        <f t="shared" si="152"/>
        <v>0</v>
      </c>
      <c r="AC204" s="36">
        <f t="shared" si="153"/>
        <v>0</v>
      </c>
      <c r="AD204" s="36">
        <f t="shared" si="154"/>
        <v>0</v>
      </c>
      <c r="AE204" s="36">
        <v>0</v>
      </c>
      <c r="AF204" s="35">
        <f t="shared" si="155"/>
        <v>0</v>
      </c>
      <c r="AG204" s="52">
        <v>0</v>
      </c>
      <c r="AH204" s="107">
        <f t="shared" si="156"/>
        <v>0</v>
      </c>
      <c r="AI204" s="32">
        <f t="shared" si="157"/>
        <v>0</v>
      </c>
      <c r="AJ204" s="33">
        <f t="shared" si="158"/>
        <v>0</v>
      </c>
      <c r="AK204" s="65">
        <v>0</v>
      </c>
      <c r="AL204" s="107">
        <f t="shared" si="159"/>
        <v>0</v>
      </c>
      <c r="AM204" s="75"/>
    </row>
    <row r="205" spans="1:39" s="2" customFormat="1" x14ac:dyDescent="0.3">
      <c r="A205" s="48" t="s">
        <v>299</v>
      </c>
      <c r="B205" s="47">
        <f>16200/12</f>
        <v>1350</v>
      </c>
      <c r="C205" s="46">
        <f>2800/1.1</f>
        <v>2545.454545454545</v>
      </c>
      <c r="D205" s="50">
        <v>12</v>
      </c>
      <c r="E205" s="44">
        <v>0</v>
      </c>
      <c r="F205" s="43">
        <f t="shared" si="140"/>
        <v>0</v>
      </c>
      <c r="G205" s="108">
        <v>0</v>
      </c>
      <c r="H205" s="37">
        <f t="shared" si="141"/>
        <v>0</v>
      </c>
      <c r="I205" s="38">
        <v>0</v>
      </c>
      <c r="J205" s="37">
        <f t="shared" si="142"/>
        <v>0</v>
      </c>
      <c r="K205" s="74">
        <v>0</v>
      </c>
      <c r="L205" s="37">
        <f t="shared" si="143"/>
        <v>0</v>
      </c>
      <c r="M205" s="74">
        <v>0</v>
      </c>
      <c r="N205" s="37">
        <f t="shared" si="144"/>
        <v>0</v>
      </c>
      <c r="O205" s="74">
        <v>0</v>
      </c>
      <c r="P205" s="37">
        <f t="shared" si="145"/>
        <v>0</v>
      </c>
      <c r="Q205" s="36">
        <f t="shared" si="146"/>
        <v>0</v>
      </c>
      <c r="R205" s="39">
        <f t="shared" si="147"/>
        <v>0</v>
      </c>
      <c r="S205" s="38">
        <v>0</v>
      </c>
      <c r="T205" s="37">
        <f t="shared" si="148"/>
        <v>0</v>
      </c>
      <c r="U205" s="38">
        <v>0</v>
      </c>
      <c r="V205" s="37">
        <f t="shared" si="149"/>
        <v>0</v>
      </c>
      <c r="W205" s="38">
        <v>0</v>
      </c>
      <c r="X205" s="37">
        <f t="shared" si="150"/>
        <v>0</v>
      </c>
      <c r="Y205" s="74">
        <v>0</v>
      </c>
      <c r="Z205" s="37">
        <f t="shared" si="151"/>
        <v>0</v>
      </c>
      <c r="AA205" s="74">
        <v>0</v>
      </c>
      <c r="AB205" s="37">
        <f t="shared" si="152"/>
        <v>0</v>
      </c>
      <c r="AC205" s="36">
        <f t="shared" si="153"/>
        <v>0</v>
      </c>
      <c r="AD205" s="36">
        <f t="shared" si="154"/>
        <v>0</v>
      </c>
      <c r="AE205" s="36">
        <v>0</v>
      </c>
      <c r="AF205" s="35">
        <f t="shared" si="155"/>
        <v>0</v>
      </c>
      <c r="AG205" s="52">
        <v>0</v>
      </c>
      <c r="AH205" s="107">
        <f t="shared" si="156"/>
        <v>0</v>
      </c>
      <c r="AI205" s="32">
        <f t="shared" si="157"/>
        <v>0</v>
      </c>
      <c r="AJ205" s="33">
        <f t="shared" si="158"/>
        <v>0</v>
      </c>
      <c r="AK205" s="65">
        <v>0</v>
      </c>
      <c r="AL205" s="107">
        <f t="shared" si="159"/>
        <v>0</v>
      </c>
      <c r="AM205" s="75"/>
    </row>
    <row r="206" spans="1:39" s="2" customFormat="1" x14ac:dyDescent="0.3">
      <c r="A206" s="48" t="s">
        <v>63</v>
      </c>
      <c r="B206" s="47">
        <f>16200/12</f>
        <v>1350</v>
      </c>
      <c r="C206" s="46">
        <f>2800/1.1</f>
        <v>2545.454545454545</v>
      </c>
      <c r="D206" s="50">
        <v>12</v>
      </c>
      <c r="E206" s="44">
        <v>0</v>
      </c>
      <c r="F206" s="43">
        <f t="shared" si="140"/>
        <v>0</v>
      </c>
      <c r="G206" s="108">
        <v>0</v>
      </c>
      <c r="H206" s="37">
        <f t="shared" si="141"/>
        <v>0</v>
      </c>
      <c r="I206" s="38">
        <v>0</v>
      </c>
      <c r="J206" s="37">
        <f t="shared" si="142"/>
        <v>0</v>
      </c>
      <c r="K206" s="74">
        <v>0</v>
      </c>
      <c r="L206" s="37">
        <f t="shared" si="143"/>
        <v>0</v>
      </c>
      <c r="M206" s="74">
        <v>0</v>
      </c>
      <c r="N206" s="37">
        <f t="shared" si="144"/>
        <v>0</v>
      </c>
      <c r="O206" s="74">
        <v>0</v>
      </c>
      <c r="P206" s="37">
        <f t="shared" si="145"/>
        <v>0</v>
      </c>
      <c r="Q206" s="36">
        <f t="shared" si="146"/>
        <v>0</v>
      </c>
      <c r="R206" s="39">
        <f t="shared" si="147"/>
        <v>0</v>
      </c>
      <c r="S206" s="38">
        <v>0</v>
      </c>
      <c r="T206" s="37">
        <f t="shared" si="148"/>
        <v>0</v>
      </c>
      <c r="U206" s="38">
        <v>0</v>
      </c>
      <c r="V206" s="37">
        <f t="shared" si="149"/>
        <v>0</v>
      </c>
      <c r="W206" s="38">
        <v>0</v>
      </c>
      <c r="X206" s="37">
        <f t="shared" si="150"/>
        <v>0</v>
      </c>
      <c r="Y206" s="74">
        <v>0</v>
      </c>
      <c r="Z206" s="37">
        <f t="shared" si="151"/>
        <v>0</v>
      </c>
      <c r="AA206" s="74">
        <v>0</v>
      </c>
      <c r="AB206" s="37">
        <f t="shared" si="152"/>
        <v>0</v>
      </c>
      <c r="AC206" s="36">
        <f t="shared" si="153"/>
        <v>0</v>
      </c>
      <c r="AD206" s="36">
        <f t="shared" si="154"/>
        <v>0</v>
      </c>
      <c r="AE206" s="36">
        <v>0</v>
      </c>
      <c r="AF206" s="35">
        <f t="shared" si="155"/>
        <v>0</v>
      </c>
      <c r="AG206" s="52">
        <v>0</v>
      </c>
      <c r="AH206" s="107">
        <f t="shared" si="156"/>
        <v>0</v>
      </c>
      <c r="AI206" s="32">
        <f t="shared" si="157"/>
        <v>0</v>
      </c>
      <c r="AJ206" s="33">
        <f t="shared" si="158"/>
        <v>0</v>
      </c>
      <c r="AK206" s="65">
        <v>0</v>
      </c>
      <c r="AL206" s="107">
        <f t="shared" si="159"/>
        <v>0</v>
      </c>
      <c r="AM206" s="75"/>
    </row>
    <row r="207" spans="1:39" s="2" customFormat="1" x14ac:dyDescent="0.3">
      <c r="A207" s="48" t="s">
        <v>187</v>
      </c>
      <c r="B207" s="47">
        <f>42000/20</f>
        <v>2100</v>
      </c>
      <c r="C207" s="46">
        <f>3200/1.1</f>
        <v>2909.090909090909</v>
      </c>
      <c r="D207" s="50">
        <v>20</v>
      </c>
      <c r="E207" s="44">
        <v>0</v>
      </c>
      <c r="F207" s="43">
        <f t="shared" si="140"/>
        <v>0</v>
      </c>
      <c r="G207" s="108">
        <v>0</v>
      </c>
      <c r="H207" s="37">
        <f t="shared" si="141"/>
        <v>0</v>
      </c>
      <c r="I207" s="38">
        <v>0</v>
      </c>
      <c r="J207" s="37">
        <f t="shared" si="142"/>
        <v>0</v>
      </c>
      <c r="K207" s="74">
        <v>0</v>
      </c>
      <c r="L207" s="37">
        <f t="shared" si="143"/>
        <v>0</v>
      </c>
      <c r="M207" s="74">
        <v>0</v>
      </c>
      <c r="N207" s="37">
        <f t="shared" si="144"/>
        <v>0</v>
      </c>
      <c r="O207" s="74">
        <v>0</v>
      </c>
      <c r="P207" s="37">
        <f t="shared" si="145"/>
        <v>0</v>
      </c>
      <c r="Q207" s="36">
        <f t="shared" si="146"/>
        <v>0</v>
      </c>
      <c r="R207" s="39">
        <f t="shared" si="147"/>
        <v>0</v>
      </c>
      <c r="S207" s="38">
        <v>0</v>
      </c>
      <c r="T207" s="37">
        <f t="shared" si="148"/>
        <v>0</v>
      </c>
      <c r="U207" s="38">
        <v>0</v>
      </c>
      <c r="V207" s="37">
        <f t="shared" si="149"/>
        <v>0</v>
      </c>
      <c r="W207" s="38">
        <v>0</v>
      </c>
      <c r="X207" s="37">
        <f t="shared" si="150"/>
        <v>0</v>
      </c>
      <c r="Y207" s="74">
        <v>0</v>
      </c>
      <c r="Z207" s="37">
        <f t="shared" si="151"/>
        <v>0</v>
      </c>
      <c r="AA207" s="74">
        <v>0</v>
      </c>
      <c r="AB207" s="37">
        <f t="shared" si="152"/>
        <v>0</v>
      </c>
      <c r="AC207" s="36">
        <f t="shared" si="153"/>
        <v>0</v>
      </c>
      <c r="AD207" s="36">
        <f t="shared" si="154"/>
        <v>0</v>
      </c>
      <c r="AE207" s="36">
        <v>0</v>
      </c>
      <c r="AF207" s="35">
        <f t="shared" si="155"/>
        <v>0</v>
      </c>
      <c r="AG207" s="52">
        <v>0</v>
      </c>
      <c r="AH207" s="107">
        <f t="shared" si="156"/>
        <v>0</v>
      </c>
      <c r="AI207" s="32">
        <f t="shared" si="157"/>
        <v>0</v>
      </c>
      <c r="AJ207" s="33">
        <f t="shared" si="158"/>
        <v>0</v>
      </c>
      <c r="AK207" s="65">
        <v>0</v>
      </c>
      <c r="AL207" s="107">
        <f t="shared" si="159"/>
        <v>0</v>
      </c>
      <c r="AM207" s="75"/>
    </row>
    <row r="208" spans="1:39" s="2" customFormat="1" x14ac:dyDescent="0.3">
      <c r="A208" s="48" t="s">
        <v>58</v>
      </c>
      <c r="B208" s="47">
        <f>13800/12</f>
        <v>1150</v>
      </c>
      <c r="C208" s="46">
        <f>2300/1.1</f>
        <v>2090.9090909090905</v>
      </c>
      <c r="D208" s="50">
        <v>12</v>
      </c>
      <c r="E208" s="44">
        <v>0</v>
      </c>
      <c r="F208" s="43">
        <f t="shared" si="140"/>
        <v>0</v>
      </c>
      <c r="G208" s="108">
        <v>0</v>
      </c>
      <c r="H208" s="37">
        <f t="shared" si="141"/>
        <v>0</v>
      </c>
      <c r="I208" s="38">
        <v>0</v>
      </c>
      <c r="J208" s="37">
        <f t="shared" si="142"/>
        <v>0</v>
      </c>
      <c r="K208" s="74">
        <v>0</v>
      </c>
      <c r="L208" s="37">
        <f t="shared" si="143"/>
        <v>0</v>
      </c>
      <c r="M208" s="74">
        <v>0</v>
      </c>
      <c r="N208" s="37">
        <f t="shared" si="144"/>
        <v>0</v>
      </c>
      <c r="O208" s="74">
        <v>0</v>
      </c>
      <c r="P208" s="37">
        <f t="shared" si="145"/>
        <v>0</v>
      </c>
      <c r="Q208" s="36">
        <f t="shared" si="146"/>
        <v>0</v>
      </c>
      <c r="R208" s="39">
        <f t="shared" si="147"/>
        <v>0</v>
      </c>
      <c r="S208" s="38">
        <v>0</v>
      </c>
      <c r="T208" s="37">
        <f t="shared" si="148"/>
        <v>0</v>
      </c>
      <c r="U208" s="38">
        <v>0</v>
      </c>
      <c r="V208" s="37">
        <f t="shared" si="149"/>
        <v>0</v>
      </c>
      <c r="W208" s="38">
        <v>0</v>
      </c>
      <c r="X208" s="37">
        <f t="shared" si="150"/>
        <v>0</v>
      </c>
      <c r="Y208" s="74">
        <v>0</v>
      </c>
      <c r="Z208" s="37">
        <f t="shared" si="151"/>
        <v>0</v>
      </c>
      <c r="AA208" s="74">
        <v>0</v>
      </c>
      <c r="AB208" s="37">
        <f t="shared" si="152"/>
        <v>0</v>
      </c>
      <c r="AC208" s="36">
        <f t="shared" si="153"/>
        <v>0</v>
      </c>
      <c r="AD208" s="36">
        <f t="shared" si="154"/>
        <v>0</v>
      </c>
      <c r="AE208" s="36">
        <v>0</v>
      </c>
      <c r="AF208" s="35">
        <f t="shared" si="155"/>
        <v>0</v>
      </c>
      <c r="AG208" s="52">
        <v>0</v>
      </c>
      <c r="AH208" s="107">
        <f t="shared" si="156"/>
        <v>0</v>
      </c>
      <c r="AI208" s="32">
        <f t="shared" si="157"/>
        <v>0</v>
      </c>
      <c r="AJ208" s="33">
        <f t="shared" si="158"/>
        <v>0</v>
      </c>
      <c r="AK208" s="65">
        <v>0</v>
      </c>
      <c r="AL208" s="107">
        <f t="shared" si="159"/>
        <v>0</v>
      </c>
      <c r="AM208" s="75"/>
    </row>
    <row r="209" spans="1:39" s="2" customFormat="1" x14ac:dyDescent="0.3">
      <c r="A209" s="48" t="s">
        <v>212</v>
      </c>
      <c r="B209" s="47">
        <f>30000/24</f>
        <v>1250</v>
      </c>
      <c r="C209" s="46">
        <f>2800/1.1</f>
        <v>2545.454545454545</v>
      </c>
      <c r="D209" s="50">
        <v>24</v>
      </c>
      <c r="E209" s="44">
        <v>0</v>
      </c>
      <c r="F209" s="43">
        <f t="shared" si="140"/>
        <v>0</v>
      </c>
      <c r="G209" s="108">
        <v>0</v>
      </c>
      <c r="H209" s="37">
        <f t="shared" si="141"/>
        <v>0</v>
      </c>
      <c r="I209" s="38">
        <v>0</v>
      </c>
      <c r="J209" s="37">
        <f t="shared" si="142"/>
        <v>0</v>
      </c>
      <c r="K209" s="74">
        <v>24</v>
      </c>
      <c r="L209" s="37">
        <f t="shared" si="143"/>
        <v>30000</v>
      </c>
      <c r="M209" s="74">
        <v>0</v>
      </c>
      <c r="N209" s="37">
        <f t="shared" si="144"/>
        <v>0</v>
      </c>
      <c r="O209" s="74">
        <v>0</v>
      </c>
      <c r="P209" s="37">
        <f t="shared" si="145"/>
        <v>0</v>
      </c>
      <c r="Q209" s="36">
        <f t="shared" si="146"/>
        <v>24</v>
      </c>
      <c r="R209" s="39">
        <f t="shared" si="147"/>
        <v>30000</v>
      </c>
      <c r="S209" s="38">
        <v>0</v>
      </c>
      <c r="T209" s="37">
        <f t="shared" si="148"/>
        <v>0</v>
      </c>
      <c r="U209" s="38">
        <v>0</v>
      </c>
      <c r="V209" s="37">
        <f t="shared" si="149"/>
        <v>0</v>
      </c>
      <c r="W209" s="38">
        <v>0</v>
      </c>
      <c r="X209" s="37">
        <f t="shared" si="150"/>
        <v>0</v>
      </c>
      <c r="Y209" s="74">
        <v>0</v>
      </c>
      <c r="Z209" s="37">
        <f t="shared" si="151"/>
        <v>0</v>
      </c>
      <c r="AA209" s="74">
        <v>0</v>
      </c>
      <c r="AB209" s="37">
        <f t="shared" si="152"/>
        <v>0</v>
      </c>
      <c r="AC209" s="36">
        <f t="shared" si="153"/>
        <v>0</v>
      </c>
      <c r="AD209" s="36">
        <f t="shared" si="154"/>
        <v>0</v>
      </c>
      <c r="AE209" s="36">
        <v>0</v>
      </c>
      <c r="AF209" s="35">
        <f t="shared" si="155"/>
        <v>0</v>
      </c>
      <c r="AG209" s="52">
        <v>0</v>
      </c>
      <c r="AH209" s="107">
        <f t="shared" si="156"/>
        <v>0</v>
      </c>
      <c r="AI209" s="32">
        <f t="shared" si="157"/>
        <v>24</v>
      </c>
      <c r="AJ209" s="33">
        <f t="shared" si="158"/>
        <v>30000</v>
      </c>
      <c r="AK209" s="65">
        <v>0</v>
      </c>
      <c r="AL209" s="107">
        <f t="shared" si="159"/>
        <v>0</v>
      </c>
      <c r="AM209" s="75"/>
    </row>
    <row r="210" spans="1:39" s="2" customFormat="1" ht="17.25" thickBot="1" x14ac:dyDescent="0.35">
      <c r="A210" s="48" t="s">
        <v>195</v>
      </c>
      <c r="B210" s="47">
        <f>14400/24</f>
        <v>600</v>
      </c>
      <c r="C210" s="46">
        <f>800/1.1</f>
        <v>727.27272727272725</v>
      </c>
      <c r="D210" s="45">
        <v>24</v>
      </c>
      <c r="E210" s="44">
        <v>0</v>
      </c>
      <c r="F210" s="43">
        <f t="shared" si="140"/>
        <v>0</v>
      </c>
      <c r="G210" s="108">
        <v>0</v>
      </c>
      <c r="H210" s="37">
        <f t="shared" si="141"/>
        <v>0</v>
      </c>
      <c r="I210" s="38">
        <v>0</v>
      </c>
      <c r="J210" s="37">
        <f t="shared" si="142"/>
        <v>0</v>
      </c>
      <c r="K210" s="74">
        <v>24</v>
      </c>
      <c r="L210" s="37">
        <f t="shared" si="143"/>
        <v>14400</v>
      </c>
      <c r="M210" s="74">
        <v>0</v>
      </c>
      <c r="N210" s="37">
        <f t="shared" si="144"/>
        <v>0</v>
      </c>
      <c r="O210" s="74">
        <v>0</v>
      </c>
      <c r="P210" s="37">
        <f t="shared" si="145"/>
        <v>0</v>
      </c>
      <c r="Q210" s="36">
        <f t="shared" si="146"/>
        <v>24</v>
      </c>
      <c r="R210" s="39">
        <f t="shared" si="147"/>
        <v>14400</v>
      </c>
      <c r="S210" s="38">
        <v>0</v>
      </c>
      <c r="T210" s="37">
        <f t="shared" si="148"/>
        <v>0</v>
      </c>
      <c r="U210" s="38">
        <v>0</v>
      </c>
      <c r="V210" s="37">
        <f t="shared" si="149"/>
        <v>0</v>
      </c>
      <c r="W210" s="38">
        <v>0</v>
      </c>
      <c r="X210" s="37">
        <f t="shared" si="150"/>
        <v>0</v>
      </c>
      <c r="Y210" s="74">
        <v>0</v>
      </c>
      <c r="Z210" s="37">
        <f t="shared" si="151"/>
        <v>0</v>
      </c>
      <c r="AA210" s="74">
        <v>0</v>
      </c>
      <c r="AB210" s="37">
        <f t="shared" si="152"/>
        <v>0</v>
      </c>
      <c r="AC210" s="36">
        <f t="shared" si="153"/>
        <v>0</v>
      </c>
      <c r="AD210" s="36">
        <f t="shared" si="154"/>
        <v>0</v>
      </c>
      <c r="AE210" s="36">
        <v>0</v>
      </c>
      <c r="AF210" s="35">
        <f t="shared" si="155"/>
        <v>0</v>
      </c>
      <c r="AG210" s="52">
        <v>0</v>
      </c>
      <c r="AH210" s="107">
        <f t="shared" si="156"/>
        <v>0</v>
      </c>
      <c r="AI210" s="32">
        <f t="shared" si="157"/>
        <v>24</v>
      </c>
      <c r="AJ210" s="33">
        <f t="shared" si="158"/>
        <v>14400</v>
      </c>
      <c r="AK210" s="65">
        <v>0</v>
      </c>
      <c r="AL210" s="107">
        <f t="shared" si="159"/>
        <v>0</v>
      </c>
      <c r="AM210" s="75"/>
    </row>
    <row r="211" spans="1:39" s="2" customFormat="1" ht="17.25" thickBot="1" x14ac:dyDescent="0.35">
      <c r="A211" s="573" t="s">
        <v>227</v>
      </c>
      <c r="B211" s="574"/>
      <c r="C211" s="574"/>
      <c r="D211" s="666"/>
      <c r="E211" s="106">
        <f t="shared" ref="E211:AL211" si="160">SUM(E188:E210)</f>
        <v>6</v>
      </c>
      <c r="F211" s="106">
        <f t="shared" si="160"/>
        <v>9300</v>
      </c>
      <c r="G211" s="106">
        <f t="shared" si="160"/>
        <v>0</v>
      </c>
      <c r="H211" s="106">
        <f t="shared" si="160"/>
        <v>0</v>
      </c>
      <c r="I211" s="106">
        <f t="shared" si="160"/>
        <v>0</v>
      </c>
      <c r="J211" s="106">
        <f t="shared" si="160"/>
        <v>0</v>
      </c>
      <c r="K211" s="106">
        <f t="shared" si="160"/>
        <v>164</v>
      </c>
      <c r="L211" s="106">
        <f t="shared" si="160"/>
        <v>203000</v>
      </c>
      <c r="M211" s="106">
        <f t="shared" si="160"/>
        <v>0</v>
      </c>
      <c r="N211" s="106">
        <f t="shared" si="160"/>
        <v>0</v>
      </c>
      <c r="O211" s="106">
        <f t="shared" si="160"/>
        <v>0</v>
      </c>
      <c r="P211" s="106">
        <f t="shared" si="160"/>
        <v>0</v>
      </c>
      <c r="Q211" s="106">
        <f t="shared" si="160"/>
        <v>164</v>
      </c>
      <c r="R211" s="106">
        <f t="shared" si="160"/>
        <v>203000</v>
      </c>
      <c r="S211" s="106">
        <f t="shared" si="160"/>
        <v>0</v>
      </c>
      <c r="T211" s="106">
        <f t="shared" si="160"/>
        <v>0</v>
      </c>
      <c r="U211" s="106">
        <f t="shared" si="160"/>
        <v>1</v>
      </c>
      <c r="V211" s="106">
        <f t="shared" si="160"/>
        <v>2454.5454545454545</v>
      </c>
      <c r="W211" s="106">
        <f t="shared" si="160"/>
        <v>1</v>
      </c>
      <c r="X211" s="106">
        <f t="shared" si="160"/>
        <v>2454.5454545454545</v>
      </c>
      <c r="Y211" s="106">
        <f t="shared" si="160"/>
        <v>1</v>
      </c>
      <c r="Z211" s="106">
        <f t="shared" si="160"/>
        <v>2454.5454545454545</v>
      </c>
      <c r="AA211" s="106">
        <f t="shared" si="160"/>
        <v>1</v>
      </c>
      <c r="AB211" s="106">
        <f t="shared" si="160"/>
        <v>2454.5454545454545</v>
      </c>
      <c r="AC211" s="106">
        <f t="shared" si="160"/>
        <v>4</v>
      </c>
      <c r="AD211" s="106">
        <f t="shared" si="160"/>
        <v>9818.181818181818</v>
      </c>
      <c r="AE211" s="106">
        <f t="shared" si="160"/>
        <v>0</v>
      </c>
      <c r="AF211" s="106">
        <f t="shared" si="160"/>
        <v>3618.181818181818</v>
      </c>
      <c r="AG211" s="106">
        <f t="shared" si="160"/>
        <v>0</v>
      </c>
      <c r="AH211" s="106">
        <f t="shared" si="160"/>
        <v>0</v>
      </c>
      <c r="AI211" s="106">
        <f t="shared" si="160"/>
        <v>166</v>
      </c>
      <c r="AJ211" s="106">
        <f t="shared" si="160"/>
        <v>206100</v>
      </c>
      <c r="AK211" s="106">
        <f t="shared" si="160"/>
        <v>0</v>
      </c>
      <c r="AL211" s="106">
        <f t="shared" si="160"/>
        <v>0</v>
      </c>
      <c r="AM211" s="11"/>
    </row>
    <row r="212" spans="1:39" s="2" customFormat="1" ht="17.25" thickBot="1" x14ac:dyDescent="0.35">
      <c r="A212" s="10"/>
      <c r="B212" s="10"/>
      <c r="C212" s="10"/>
      <c r="D212" s="10"/>
      <c r="E212" s="4"/>
      <c r="F212" s="6"/>
      <c r="G212" s="4"/>
      <c r="H212" s="9">
        <f>H211*1.1</f>
        <v>0</v>
      </c>
      <c r="I212" s="5"/>
      <c r="J212" s="101">
        <f>J211*1.1</f>
        <v>0</v>
      </c>
      <c r="K212" s="5"/>
      <c r="L212" s="9">
        <f>L211*1.1</f>
        <v>223300.00000000003</v>
      </c>
      <c r="M212" s="5"/>
      <c r="N212" s="9">
        <f>N211*1.1</f>
        <v>0</v>
      </c>
      <c r="O212" s="5"/>
      <c r="P212" s="9">
        <f>P211*1.1</f>
        <v>0</v>
      </c>
      <c r="Q212" s="5"/>
      <c r="R212" s="8">
        <f>R211*1.1</f>
        <v>223300.00000000003</v>
      </c>
      <c r="S212" s="586" t="s">
        <v>298</v>
      </c>
      <c r="T212" s="587"/>
      <c r="U212" s="587"/>
      <c r="V212" s="587"/>
      <c r="W212" s="587"/>
      <c r="X212" s="587"/>
      <c r="Y212" s="587"/>
      <c r="Z212" s="587"/>
      <c r="AA212" s="587"/>
      <c r="AB212" s="587"/>
      <c r="AC212" s="587"/>
      <c r="AD212" s="587"/>
      <c r="AE212" s="190"/>
      <c r="AF212" s="7">
        <f>AF211/(R211+F211)</f>
        <v>1.7042778229777757E-2</v>
      </c>
      <c r="AG212" s="4"/>
      <c r="AH212" s="6"/>
      <c r="AI212" s="4"/>
      <c r="AJ212" s="5"/>
      <c r="AK212" s="4"/>
      <c r="AL212" s="3"/>
    </row>
    <row r="213" spans="1:39" s="100" customFormat="1" x14ac:dyDescent="0.3"/>
    <row r="214" spans="1:39" s="2" customFormat="1" x14ac:dyDescent="0.3"/>
    <row r="215" spans="1:39" s="2" customFormat="1" ht="17.25" thickBot="1" x14ac:dyDescent="0.35">
      <c r="A215" s="98" t="s">
        <v>297</v>
      </c>
      <c r="B215" s="97"/>
      <c r="C215" s="97"/>
      <c r="D215" s="96"/>
      <c r="E215" s="95"/>
      <c r="F215" s="95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3"/>
      <c r="AH215" s="93"/>
      <c r="AI215" s="93"/>
      <c r="AJ215" s="93"/>
      <c r="AK215" s="93"/>
    </row>
    <row r="216" spans="1:39" s="2" customFormat="1" ht="17.25" thickBot="1" x14ac:dyDescent="0.35">
      <c r="A216" s="10"/>
      <c r="B216" s="10"/>
      <c r="C216" s="10"/>
      <c r="D216" s="10"/>
      <c r="E216" s="92"/>
      <c r="F216" s="89"/>
      <c r="G216" s="619" t="s">
        <v>296</v>
      </c>
      <c r="H216" s="620"/>
      <c r="I216" s="620"/>
      <c r="J216" s="620"/>
      <c r="K216" s="620"/>
      <c r="L216" s="620"/>
      <c r="M216" s="620"/>
      <c r="N216" s="620"/>
      <c r="O216" s="620"/>
      <c r="P216" s="620"/>
      <c r="Q216" s="620"/>
      <c r="R216" s="621"/>
      <c r="S216" s="660" t="s">
        <v>184</v>
      </c>
      <c r="T216" s="622"/>
      <c r="U216" s="622"/>
      <c r="V216" s="622"/>
      <c r="W216" s="622"/>
      <c r="X216" s="622"/>
      <c r="Y216" s="622"/>
      <c r="Z216" s="622"/>
      <c r="AA216" s="622"/>
      <c r="AB216" s="622"/>
      <c r="AC216" s="622"/>
      <c r="AD216" s="622"/>
      <c r="AE216" s="622"/>
      <c r="AF216" s="661"/>
      <c r="AG216" s="92"/>
      <c r="AH216" s="89"/>
      <c r="AI216" s="92"/>
      <c r="AJ216" s="91"/>
      <c r="AK216" s="90"/>
      <c r="AL216" s="89"/>
      <c r="AM216" s="88" t="s">
        <v>295</v>
      </c>
    </row>
    <row r="217" spans="1:39" s="2" customFormat="1" ht="16.5" customHeight="1" x14ac:dyDescent="0.3">
      <c r="A217" s="652" t="s">
        <v>294</v>
      </c>
      <c r="B217" s="636" t="s">
        <v>293</v>
      </c>
      <c r="C217" s="565" t="s">
        <v>257</v>
      </c>
      <c r="D217" s="647" t="s">
        <v>216</v>
      </c>
      <c r="E217" s="569" t="s">
        <v>256</v>
      </c>
      <c r="F217" s="571" t="s">
        <v>292</v>
      </c>
      <c r="G217" s="629" t="s">
        <v>291</v>
      </c>
      <c r="H217" s="633" t="s">
        <v>290</v>
      </c>
      <c r="I217" s="625" t="s">
        <v>0</v>
      </c>
      <c r="J217" s="633" t="s">
        <v>179</v>
      </c>
      <c r="K217" s="625" t="s">
        <v>1</v>
      </c>
      <c r="L217" s="633" t="s">
        <v>289</v>
      </c>
      <c r="M217" s="625" t="s">
        <v>2</v>
      </c>
      <c r="N217" s="633" t="s">
        <v>178</v>
      </c>
      <c r="O217" s="625" t="s">
        <v>3</v>
      </c>
      <c r="P217" s="633" t="s">
        <v>288</v>
      </c>
      <c r="Q217" s="639" t="s">
        <v>22</v>
      </c>
      <c r="R217" s="607" t="s">
        <v>287</v>
      </c>
      <c r="S217" s="664" t="s">
        <v>286</v>
      </c>
      <c r="T217" s="611" t="s">
        <v>285</v>
      </c>
      <c r="U217" s="640" t="s">
        <v>4</v>
      </c>
      <c r="V217" s="611" t="s">
        <v>26</v>
      </c>
      <c r="W217" s="640" t="s">
        <v>5</v>
      </c>
      <c r="X217" s="611" t="s">
        <v>284</v>
      </c>
      <c r="Y217" s="640" t="s">
        <v>6</v>
      </c>
      <c r="Z217" s="611" t="s">
        <v>172</v>
      </c>
      <c r="AA217" s="640" t="s">
        <v>7</v>
      </c>
      <c r="AB217" s="611" t="s">
        <v>171</v>
      </c>
      <c r="AC217" s="642" t="s">
        <v>283</v>
      </c>
      <c r="AD217" s="639" t="s">
        <v>246</v>
      </c>
      <c r="AE217" s="639" t="s">
        <v>282</v>
      </c>
      <c r="AF217" s="607" t="s">
        <v>281</v>
      </c>
      <c r="AG217" s="615" t="s">
        <v>280</v>
      </c>
      <c r="AH217" s="627" t="s">
        <v>279</v>
      </c>
      <c r="AI217" s="629" t="s">
        <v>278</v>
      </c>
      <c r="AJ217" s="627" t="s">
        <v>277</v>
      </c>
      <c r="AK217" s="634" t="s">
        <v>35</v>
      </c>
      <c r="AL217" s="627" t="s">
        <v>36</v>
      </c>
      <c r="AM217" s="605" t="s">
        <v>276</v>
      </c>
    </row>
    <row r="218" spans="1:39" s="2" customFormat="1" ht="17.25" customHeight="1" thickBot="1" x14ac:dyDescent="0.35">
      <c r="A218" s="653"/>
      <c r="B218" s="637"/>
      <c r="C218" s="566"/>
      <c r="D218" s="648"/>
      <c r="E218" s="651"/>
      <c r="F218" s="657"/>
      <c r="G218" s="630"/>
      <c r="H218" s="583"/>
      <c r="I218" s="626"/>
      <c r="J218" s="583"/>
      <c r="K218" s="626"/>
      <c r="L218" s="583"/>
      <c r="M218" s="626"/>
      <c r="N218" s="583"/>
      <c r="O218" s="626"/>
      <c r="P218" s="583"/>
      <c r="Q218" s="602"/>
      <c r="R218" s="608"/>
      <c r="S218" s="665"/>
      <c r="T218" s="612"/>
      <c r="U218" s="641"/>
      <c r="V218" s="612"/>
      <c r="W218" s="641"/>
      <c r="X218" s="612"/>
      <c r="Y218" s="641"/>
      <c r="Z218" s="612"/>
      <c r="AA218" s="641"/>
      <c r="AB218" s="612"/>
      <c r="AC218" s="593"/>
      <c r="AD218" s="602"/>
      <c r="AE218" s="602"/>
      <c r="AF218" s="608"/>
      <c r="AG218" s="616"/>
      <c r="AH218" s="631"/>
      <c r="AI218" s="630"/>
      <c r="AJ218" s="631"/>
      <c r="AK218" s="638"/>
      <c r="AL218" s="631"/>
      <c r="AM218" s="606"/>
    </row>
    <row r="219" spans="1:39" s="2" customFormat="1" x14ac:dyDescent="0.3">
      <c r="A219" s="87" t="s">
        <v>275</v>
      </c>
      <c r="B219" s="61">
        <f>15500/10</f>
        <v>1550</v>
      </c>
      <c r="C219" s="77">
        <f>2700/1.1</f>
        <v>2454.5454545454545</v>
      </c>
      <c r="D219" s="86">
        <v>10</v>
      </c>
      <c r="E219" s="44">
        <v>0</v>
      </c>
      <c r="F219" s="85">
        <f t="shared" ref="F219:F241" si="161">B219*E219</f>
        <v>0</v>
      </c>
      <c r="G219" s="42">
        <v>0</v>
      </c>
      <c r="H219" s="84">
        <f t="shared" ref="H219:H241" si="162">B219*G219</f>
        <v>0</v>
      </c>
      <c r="I219" s="38">
        <v>0</v>
      </c>
      <c r="J219" s="84">
        <f t="shared" ref="J219:J241" si="163">B219*I219</f>
        <v>0</v>
      </c>
      <c r="K219" s="74">
        <v>0</v>
      </c>
      <c r="L219" s="37">
        <f t="shared" ref="L219:L241" si="164">B219*K219</f>
        <v>0</v>
      </c>
      <c r="M219" s="38">
        <v>0</v>
      </c>
      <c r="N219" s="84">
        <f t="shared" ref="N219:N241" si="165">B219*M219</f>
        <v>0</v>
      </c>
      <c r="O219" s="61">
        <v>0</v>
      </c>
      <c r="P219" s="71">
        <f t="shared" ref="P219:P241" si="166">B219*O219</f>
        <v>0</v>
      </c>
      <c r="Q219" s="57">
        <f t="shared" ref="Q219:Q241" si="167">G219+I219+K219+M219+O219</f>
        <v>0</v>
      </c>
      <c r="R219" s="83">
        <f t="shared" ref="R219:R241" si="168">Q219*B219</f>
        <v>0</v>
      </c>
      <c r="S219" s="38">
        <v>0</v>
      </c>
      <c r="T219" s="82">
        <f t="shared" ref="T219:T241" si="169">C219*S219</f>
        <v>0</v>
      </c>
      <c r="U219" s="38">
        <v>0</v>
      </c>
      <c r="V219" s="82">
        <f t="shared" ref="V219:V227" si="170">C219*U219</f>
        <v>0</v>
      </c>
      <c r="W219" s="38">
        <v>0</v>
      </c>
      <c r="X219" s="82">
        <f t="shared" ref="X219:X241" si="171">C219*W219</f>
        <v>0</v>
      </c>
      <c r="Y219" s="74">
        <v>0</v>
      </c>
      <c r="Z219" s="82">
        <f t="shared" ref="Z219:Z241" si="172">C219*Y219</f>
        <v>0</v>
      </c>
      <c r="AA219" s="74">
        <v>0</v>
      </c>
      <c r="AB219" s="68">
        <f t="shared" ref="AB219:AB241" si="173">C219*AA219</f>
        <v>0</v>
      </c>
      <c r="AC219" s="67">
        <f t="shared" ref="AC219:AC241" si="174">S219+U219+W219+Y219+AA219</f>
        <v>0</v>
      </c>
      <c r="AD219" s="66">
        <f t="shared" ref="AD219:AD241" si="175">AC219*C219</f>
        <v>0</v>
      </c>
      <c r="AE219" s="57">
        <v>0</v>
      </c>
      <c r="AF219" s="60">
        <f t="shared" ref="AF219:AF241" si="176">((C219-B219)*AC219)-AE219</f>
        <v>0</v>
      </c>
      <c r="AG219" s="52">
        <v>0</v>
      </c>
      <c r="AH219" s="63">
        <f t="shared" ref="AH219:AH241" si="177">B219*AG219</f>
        <v>0</v>
      </c>
      <c r="AI219" s="65">
        <f t="shared" ref="AI219:AI241" si="178">E219+Q219-AC219-AG219</f>
        <v>0</v>
      </c>
      <c r="AJ219" s="81">
        <f t="shared" ref="AJ219:AJ241" si="179">B219*AI219</f>
        <v>0</v>
      </c>
      <c r="AK219" s="65">
        <v>0</v>
      </c>
      <c r="AL219" s="63">
        <f t="shared" ref="AL219:AL228" si="180">AK219*B219</f>
        <v>0</v>
      </c>
      <c r="AM219" s="75"/>
    </row>
    <row r="220" spans="1:39" s="2" customFormat="1" x14ac:dyDescent="0.3">
      <c r="A220" s="56" t="s">
        <v>274</v>
      </c>
      <c r="B220" s="74">
        <f>15500/10</f>
        <v>1550</v>
      </c>
      <c r="C220" s="77">
        <f>2700/1.1</f>
        <v>2454.5454545454545</v>
      </c>
      <c r="D220" s="73">
        <v>10</v>
      </c>
      <c r="E220" s="44">
        <v>0</v>
      </c>
      <c r="F220" s="43">
        <f t="shared" si="161"/>
        <v>0</v>
      </c>
      <c r="G220" s="42">
        <v>0</v>
      </c>
      <c r="H220" s="69">
        <f t="shared" si="162"/>
        <v>0</v>
      </c>
      <c r="I220" s="38">
        <v>0</v>
      </c>
      <c r="J220" s="37">
        <f t="shared" si="163"/>
        <v>0</v>
      </c>
      <c r="K220" s="74">
        <v>0</v>
      </c>
      <c r="L220" s="37">
        <f t="shared" si="164"/>
        <v>0</v>
      </c>
      <c r="M220" s="38">
        <v>0</v>
      </c>
      <c r="N220" s="37">
        <f t="shared" si="165"/>
        <v>0</v>
      </c>
      <c r="O220" s="61">
        <v>0</v>
      </c>
      <c r="P220" s="71">
        <f t="shared" si="166"/>
        <v>0</v>
      </c>
      <c r="Q220" s="57">
        <f t="shared" si="167"/>
        <v>0</v>
      </c>
      <c r="R220" s="70">
        <f t="shared" si="168"/>
        <v>0</v>
      </c>
      <c r="S220" s="38">
        <v>0</v>
      </c>
      <c r="T220" s="69">
        <f t="shared" si="169"/>
        <v>0</v>
      </c>
      <c r="U220" s="38">
        <v>0</v>
      </c>
      <c r="V220" s="69">
        <f t="shared" si="170"/>
        <v>0</v>
      </c>
      <c r="W220" s="38">
        <v>0</v>
      </c>
      <c r="X220" s="69">
        <f t="shared" si="171"/>
        <v>0</v>
      </c>
      <c r="Y220" s="74">
        <v>0</v>
      </c>
      <c r="Z220" s="69">
        <f t="shared" si="172"/>
        <v>0</v>
      </c>
      <c r="AA220" s="74">
        <v>0</v>
      </c>
      <c r="AB220" s="68">
        <f t="shared" si="173"/>
        <v>0</v>
      </c>
      <c r="AC220" s="67">
        <f t="shared" si="174"/>
        <v>0</v>
      </c>
      <c r="AD220" s="66">
        <f t="shared" si="175"/>
        <v>0</v>
      </c>
      <c r="AE220" s="57">
        <v>0</v>
      </c>
      <c r="AF220" s="60">
        <f t="shared" si="176"/>
        <v>0</v>
      </c>
      <c r="AG220" s="52">
        <v>0</v>
      </c>
      <c r="AH220" s="63">
        <f t="shared" si="177"/>
        <v>0</v>
      </c>
      <c r="AI220" s="65">
        <f t="shared" si="178"/>
        <v>0</v>
      </c>
      <c r="AJ220" s="64">
        <f t="shared" si="179"/>
        <v>0</v>
      </c>
      <c r="AK220" s="65">
        <v>0</v>
      </c>
      <c r="AL220" s="63">
        <f t="shared" si="180"/>
        <v>0</v>
      </c>
      <c r="AM220" s="62"/>
    </row>
    <row r="221" spans="1:39" s="2" customFormat="1" x14ac:dyDescent="0.3">
      <c r="A221" s="56" t="s">
        <v>273</v>
      </c>
      <c r="B221" s="74">
        <f>18000/10</f>
        <v>1800</v>
      </c>
      <c r="C221" s="77">
        <f>2800/1.1</f>
        <v>2545.454545454545</v>
      </c>
      <c r="D221" s="73">
        <v>10</v>
      </c>
      <c r="E221" s="44">
        <v>0</v>
      </c>
      <c r="F221" s="43">
        <f t="shared" si="161"/>
        <v>0</v>
      </c>
      <c r="G221" s="42">
        <v>0</v>
      </c>
      <c r="H221" s="69">
        <f t="shared" si="162"/>
        <v>0</v>
      </c>
      <c r="I221" s="38">
        <v>0</v>
      </c>
      <c r="J221" s="37">
        <f t="shared" si="163"/>
        <v>0</v>
      </c>
      <c r="K221" s="74">
        <v>0</v>
      </c>
      <c r="L221" s="37">
        <f t="shared" si="164"/>
        <v>0</v>
      </c>
      <c r="M221" s="38">
        <v>0</v>
      </c>
      <c r="N221" s="37">
        <f t="shared" si="165"/>
        <v>0</v>
      </c>
      <c r="O221" s="61">
        <v>0</v>
      </c>
      <c r="P221" s="71">
        <f t="shared" si="166"/>
        <v>0</v>
      </c>
      <c r="Q221" s="57">
        <f t="shared" si="167"/>
        <v>0</v>
      </c>
      <c r="R221" s="70">
        <f t="shared" si="168"/>
        <v>0</v>
      </c>
      <c r="S221" s="38">
        <v>0</v>
      </c>
      <c r="T221" s="69">
        <f t="shared" si="169"/>
        <v>0</v>
      </c>
      <c r="U221" s="38">
        <v>0</v>
      </c>
      <c r="V221" s="69">
        <f t="shared" si="170"/>
        <v>0</v>
      </c>
      <c r="W221" s="38">
        <v>0</v>
      </c>
      <c r="X221" s="69">
        <f t="shared" si="171"/>
        <v>0</v>
      </c>
      <c r="Y221" s="74">
        <v>0</v>
      </c>
      <c r="Z221" s="69">
        <f t="shared" si="172"/>
        <v>0</v>
      </c>
      <c r="AA221" s="74">
        <v>0</v>
      </c>
      <c r="AB221" s="68">
        <f t="shared" si="173"/>
        <v>0</v>
      </c>
      <c r="AC221" s="67">
        <f t="shared" si="174"/>
        <v>0</v>
      </c>
      <c r="AD221" s="66">
        <f t="shared" si="175"/>
        <v>0</v>
      </c>
      <c r="AE221" s="57">
        <v>0</v>
      </c>
      <c r="AF221" s="60">
        <f t="shared" si="176"/>
        <v>0</v>
      </c>
      <c r="AG221" s="52">
        <v>0</v>
      </c>
      <c r="AH221" s="63">
        <f t="shared" si="177"/>
        <v>0</v>
      </c>
      <c r="AI221" s="65">
        <f t="shared" si="178"/>
        <v>0</v>
      </c>
      <c r="AJ221" s="64">
        <f t="shared" si="179"/>
        <v>0</v>
      </c>
      <c r="AK221" s="65">
        <v>0</v>
      </c>
      <c r="AL221" s="63">
        <f t="shared" si="180"/>
        <v>0</v>
      </c>
      <c r="AM221" s="75"/>
    </row>
    <row r="222" spans="1:39" s="2" customFormat="1" x14ac:dyDescent="0.3">
      <c r="A222" s="79" t="s">
        <v>272</v>
      </c>
      <c r="B222" s="47">
        <f>15500/10</f>
        <v>1550</v>
      </c>
      <c r="C222" s="77">
        <f>2700/1.1</f>
        <v>2454.5454545454545</v>
      </c>
      <c r="D222" s="54">
        <v>10</v>
      </c>
      <c r="E222" s="44">
        <v>0</v>
      </c>
      <c r="F222" s="43">
        <f t="shared" si="161"/>
        <v>0</v>
      </c>
      <c r="G222" s="42">
        <v>0</v>
      </c>
      <c r="H222" s="69">
        <f t="shared" si="162"/>
        <v>0</v>
      </c>
      <c r="I222" s="38">
        <v>0</v>
      </c>
      <c r="J222" s="37">
        <f t="shared" si="163"/>
        <v>0</v>
      </c>
      <c r="K222" s="74">
        <v>0</v>
      </c>
      <c r="L222" s="37">
        <f t="shared" si="164"/>
        <v>0</v>
      </c>
      <c r="M222" s="38">
        <v>0</v>
      </c>
      <c r="N222" s="37">
        <f t="shared" si="165"/>
        <v>0</v>
      </c>
      <c r="O222" s="61">
        <v>0</v>
      </c>
      <c r="P222" s="71">
        <f t="shared" si="166"/>
        <v>0</v>
      </c>
      <c r="Q222" s="57">
        <f t="shared" si="167"/>
        <v>0</v>
      </c>
      <c r="R222" s="70">
        <f t="shared" si="168"/>
        <v>0</v>
      </c>
      <c r="S222" s="38">
        <v>0</v>
      </c>
      <c r="T222" s="69">
        <f t="shared" si="169"/>
        <v>0</v>
      </c>
      <c r="U222" s="38">
        <v>0</v>
      </c>
      <c r="V222" s="69">
        <f t="shared" si="170"/>
        <v>0</v>
      </c>
      <c r="W222" s="38">
        <v>0</v>
      </c>
      <c r="X222" s="69">
        <f t="shared" si="171"/>
        <v>0</v>
      </c>
      <c r="Y222" s="74">
        <v>0</v>
      </c>
      <c r="Z222" s="69">
        <f t="shared" si="172"/>
        <v>0</v>
      </c>
      <c r="AA222" s="74">
        <v>0</v>
      </c>
      <c r="AB222" s="68">
        <f t="shared" si="173"/>
        <v>0</v>
      </c>
      <c r="AC222" s="67">
        <f t="shared" si="174"/>
        <v>0</v>
      </c>
      <c r="AD222" s="66">
        <f t="shared" si="175"/>
        <v>0</v>
      </c>
      <c r="AE222" s="57">
        <v>0</v>
      </c>
      <c r="AF222" s="60">
        <f t="shared" si="176"/>
        <v>0</v>
      </c>
      <c r="AG222" s="52">
        <v>0</v>
      </c>
      <c r="AH222" s="63">
        <f t="shared" si="177"/>
        <v>0</v>
      </c>
      <c r="AI222" s="65">
        <f t="shared" si="178"/>
        <v>0</v>
      </c>
      <c r="AJ222" s="64">
        <f t="shared" si="179"/>
        <v>0</v>
      </c>
      <c r="AK222" s="65">
        <v>0</v>
      </c>
      <c r="AL222" s="63">
        <f t="shared" si="180"/>
        <v>0</v>
      </c>
      <c r="AM222" s="99"/>
    </row>
    <row r="223" spans="1:39" s="2" customFormat="1" x14ac:dyDescent="0.3">
      <c r="A223" s="79" t="s">
        <v>236</v>
      </c>
      <c r="B223" s="47">
        <f>15500/10</f>
        <v>1550</v>
      </c>
      <c r="C223" s="77">
        <f>2700/1.1</f>
        <v>2454.5454545454545</v>
      </c>
      <c r="D223" s="54">
        <v>10</v>
      </c>
      <c r="E223" s="44">
        <v>0</v>
      </c>
      <c r="F223" s="43">
        <f t="shared" si="161"/>
        <v>0</v>
      </c>
      <c r="G223" s="42">
        <v>0</v>
      </c>
      <c r="H223" s="69">
        <f t="shared" si="162"/>
        <v>0</v>
      </c>
      <c r="I223" s="38">
        <v>0</v>
      </c>
      <c r="J223" s="37">
        <f t="shared" si="163"/>
        <v>0</v>
      </c>
      <c r="K223" s="74">
        <v>0</v>
      </c>
      <c r="L223" s="37">
        <f t="shared" si="164"/>
        <v>0</v>
      </c>
      <c r="M223" s="38">
        <v>0</v>
      </c>
      <c r="N223" s="37">
        <f t="shared" si="165"/>
        <v>0</v>
      </c>
      <c r="O223" s="61">
        <v>0</v>
      </c>
      <c r="P223" s="71">
        <f t="shared" si="166"/>
        <v>0</v>
      </c>
      <c r="Q223" s="57">
        <f t="shared" si="167"/>
        <v>0</v>
      </c>
      <c r="R223" s="70">
        <f t="shared" si="168"/>
        <v>0</v>
      </c>
      <c r="S223" s="38">
        <v>0</v>
      </c>
      <c r="T223" s="69">
        <f t="shared" si="169"/>
        <v>0</v>
      </c>
      <c r="U223" s="38">
        <v>0</v>
      </c>
      <c r="V223" s="69">
        <f t="shared" si="170"/>
        <v>0</v>
      </c>
      <c r="W223" s="38">
        <v>0</v>
      </c>
      <c r="X223" s="69">
        <f t="shared" si="171"/>
        <v>0</v>
      </c>
      <c r="Y223" s="74">
        <v>0</v>
      </c>
      <c r="Z223" s="69">
        <f t="shared" si="172"/>
        <v>0</v>
      </c>
      <c r="AA223" s="74">
        <v>0</v>
      </c>
      <c r="AB223" s="68">
        <f t="shared" si="173"/>
        <v>0</v>
      </c>
      <c r="AC223" s="67">
        <f t="shared" si="174"/>
        <v>0</v>
      </c>
      <c r="AD223" s="66">
        <f t="shared" si="175"/>
        <v>0</v>
      </c>
      <c r="AE223" s="57">
        <v>0</v>
      </c>
      <c r="AF223" s="60">
        <f t="shared" si="176"/>
        <v>0</v>
      </c>
      <c r="AG223" s="52">
        <v>0</v>
      </c>
      <c r="AH223" s="63">
        <f t="shared" si="177"/>
        <v>0</v>
      </c>
      <c r="AI223" s="65">
        <f t="shared" si="178"/>
        <v>0</v>
      </c>
      <c r="AJ223" s="64">
        <f t="shared" si="179"/>
        <v>0</v>
      </c>
      <c r="AK223" s="65">
        <v>0</v>
      </c>
      <c r="AL223" s="63">
        <f t="shared" si="180"/>
        <v>0</v>
      </c>
      <c r="AM223" s="75"/>
    </row>
    <row r="224" spans="1:39" s="2" customFormat="1" x14ac:dyDescent="0.3">
      <c r="A224" s="78" t="s">
        <v>271</v>
      </c>
      <c r="B224" s="47">
        <f>15500/10</f>
        <v>1550</v>
      </c>
      <c r="C224" s="77">
        <f>2700/1.1</f>
        <v>2454.5454545454545</v>
      </c>
      <c r="D224" s="54">
        <v>10</v>
      </c>
      <c r="E224" s="44">
        <v>0</v>
      </c>
      <c r="F224" s="43">
        <f t="shared" si="161"/>
        <v>0</v>
      </c>
      <c r="G224" s="42">
        <v>0</v>
      </c>
      <c r="H224" s="69">
        <f t="shared" si="162"/>
        <v>0</v>
      </c>
      <c r="I224" s="38">
        <v>0</v>
      </c>
      <c r="J224" s="37">
        <f t="shared" si="163"/>
        <v>0</v>
      </c>
      <c r="K224" s="74">
        <v>0</v>
      </c>
      <c r="L224" s="37">
        <f t="shared" si="164"/>
        <v>0</v>
      </c>
      <c r="M224" s="38">
        <v>0</v>
      </c>
      <c r="N224" s="37">
        <f t="shared" si="165"/>
        <v>0</v>
      </c>
      <c r="O224" s="61">
        <v>0</v>
      </c>
      <c r="P224" s="71">
        <f t="shared" si="166"/>
        <v>0</v>
      </c>
      <c r="Q224" s="57">
        <f t="shared" si="167"/>
        <v>0</v>
      </c>
      <c r="R224" s="70">
        <f t="shared" si="168"/>
        <v>0</v>
      </c>
      <c r="S224" s="38">
        <v>0</v>
      </c>
      <c r="T224" s="69">
        <f t="shared" si="169"/>
        <v>0</v>
      </c>
      <c r="U224" s="38">
        <v>0</v>
      </c>
      <c r="V224" s="69">
        <f t="shared" si="170"/>
        <v>0</v>
      </c>
      <c r="W224" s="38">
        <v>0</v>
      </c>
      <c r="X224" s="69">
        <f t="shared" si="171"/>
        <v>0</v>
      </c>
      <c r="Y224" s="74">
        <v>0</v>
      </c>
      <c r="Z224" s="69">
        <f t="shared" si="172"/>
        <v>0</v>
      </c>
      <c r="AA224" s="74">
        <v>0</v>
      </c>
      <c r="AB224" s="68">
        <f t="shared" si="173"/>
        <v>0</v>
      </c>
      <c r="AC224" s="67">
        <f t="shared" si="174"/>
        <v>0</v>
      </c>
      <c r="AD224" s="66">
        <f t="shared" si="175"/>
        <v>0</v>
      </c>
      <c r="AE224" s="57">
        <v>0</v>
      </c>
      <c r="AF224" s="60">
        <f t="shared" si="176"/>
        <v>0</v>
      </c>
      <c r="AG224" s="52">
        <v>0</v>
      </c>
      <c r="AH224" s="63">
        <f t="shared" si="177"/>
        <v>0</v>
      </c>
      <c r="AI224" s="65">
        <f t="shared" si="178"/>
        <v>0</v>
      </c>
      <c r="AJ224" s="64">
        <f t="shared" si="179"/>
        <v>0</v>
      </c>
      <c r="AK224" s="65">
        <v>0</v>
      </c>
      <c r="AL224" s="63">
        <f t="shared" si="180"/>
        <v>0</v>
      </c>
      <c r="AM224" s="75"/>
    </row>
    <row r="225" spans="1:39" s="2" customFormat="1" x14ac:dyDescent="0.3">
      <c r="A225" s="79" t="s">
        <v>164</v>
      </c>
      <c r="B225" s="47">
        <f>18000/10</f>
        <v>1800</v>
      </c>
      <c r="C225" s="77">
        <f>2800/1.1</f>
        <v>2545.454545454545</v>
      </c>
      <c r="D225" s="54">
        <v>10</v>
      </c>
      <c r="E225" s="44">
        <v>0</v>
      </c>
      <c r="F225" s="76">
        <f t="shared" si="161"/>
        <v>0</v>
      </c>
      <c r="G225" s="42">
        <v>0</v>
      </c>
      <c r="H225" s="69">
        <f t="shared" si="162"/>
        <v>0</v>
      </c>
      <c r="I225" s="38">
        <v>0</v>
      </c>
      <c r="J225" s="37">
        <f t="shared" si="163"/>
        <v>0</v>
      </c>
      <c r="K225" s="74">
        <v>0</v>
      </c>
      <c r="L225" s="37">
        <f t="shared" si="164"/>
        <v>0</v>
      </c>
      <c r="M225" s="38">
        <v>0</v>
      </c>
      <c r="N225" s="37">
        <f t="shared" si="165"/>
        <v>0</v>
      </c>
      <c r="O225" s="61">
        <v>0</v>
      </c>
      <c r="P225" s="71">
        <f t="shared" si="166"/>
        <v>0</v>
      </c>
      <c r="Q225" s="57">
        <f t="shared" si="167"/>
        <v>0</v>
      </c>
      <c r="R225" s="70">
        <f t="shared" si="168"/>
        <v>0</v>
      </c>
      <c r="S225" s="38">
        <v>0</v>
      </c>
      <c r="T225" s="69">
        <f t="shared" si="169"/>
        <v>0</v>
      </c>
      <c r="U225" s="38">
        <v>0</v>
      </c>
      <c r="V225" s="69">
        <f t="shared" si="170"/>
        <v>0</v>
      </c>
      <c r="W225" s="38">
        <v>0</v>
      </c>
      <c r="X225" s="69">
        <f t="shared" si="171"/>
        <v>0</v>
      </c>
      <c r="Y225" s="74">
        <v>0</v>
      </c>
      <c r="Z225" s="69">
        <f t="shared" si="172"/>
        <v>0</v>
      </c>
      <c r="AA225" s="74">
        <v>0</v>
      </c>
      <c r="AB225" s="68">
        <f t="shared" si="173"/>
        <v>0</v>
      </c>
      <c r="AC225" s="67">
        <f t="shared" si="174"/>
        <v>0</v>
      </c>
      <c r="AD225" s="66">
        <f t="shared" si="175"/>
        <v>0</v>
      </c>
      <c r="AE225" s="57">
        <v>0</v>
      </c>
      <c r="AF225" s="60">
        <f t="shared" si="176"/>
        <v>0</v>
      </c>
      <c r="AG225" s="52">
        <v>0</v>
      </c>
      <c r="AH225" s="63">
        <f t="shared" si="177"/>
        <v>0</v>
      </c>
      <c r="AI225" s="65">
        <f t="shared" si="178"/>
        <v>0</v>
      </c>
      <c r="AJ225" s="64">
        <f t="shared" si="179"/>
        <v>0</v>
      </c>
      <c r="AK225" s="65">
        <v>0</v>
      </c>
      <c r="AL225" s="63">
        <f t="shared" si="180"/>
        <v>0</v>
      </c>
      <c r="AM225" s="75"/>
    </row>
    <row r="226" spans="1:39" s="2" customFormat="1" x14ac:dyDescent="0.3">
      <c r="A226" s="78" t="s">
        <v>226</v>
      </c>
      <c r="B226" s="47">
        <f>17000/10</f>
        <v>1700</v>
      </c>
      <c r="C226" s="77">
        <f>2700/1.1</f>
        <v>2454.5454545454545</v>
      </c>
      <c r="D226" s="54">
        <v>10</v>
      </c>
      <c r="E226" s="44">
        <v>0</v>
      </c>
      <c r="F226" s="76">
        <f t="shared" si="161"/>
        <v>0</v>
      </c>
      <c r="G226" s="42">
        <v>0</v>
      </c>
      <c r="H226" s="69">
        <f t="shared" si="162"/>
        <v>0</v>
      </c>
      <c r="I226" s="38">
        <v>0</v>
      </c>
      <c r="J226" s="37">
        <f t="shared" si="163"/>
        <v>0</v>
      </c>
      <c r="K226" s="74">
        <v>0</v>
      </c>
      <c r="L226" s="37">
        <f t="shared" si="164"/>
        <v>0</v>
      </c>
      <c r="M226" s="38">
        <v>0</v>
      </c>
      <c r="N226" s="37">
        <f t="shared" si="165"/>
        <v>0</v>
      </c>
      <c r="O226" s="61">
        <v>0</v>
      </c>
      <c r="P226" s="71">
        <f t="shared" si="166"/>
        <v>0</v>
      </c>
      <c r="Q226" s="57">
        <f t="shared" si="167"/>
        <v>0</v>
      </c>
      <c r="R226" s="70">
        <f t="shared" si="168"/>
        <v>0</v>
      </c>
      <c r="S226" s="38">
        <v>0</v>
      </c>
      <c r="T226" s="69">
        <f t="shared" si="169"/>
        <v>0</v>
      </c>
      <c r="U226" s="38">
        <v>0</v>
      </c>
      <c r="V226" s="69">
        <f t="shared" si="170"/>
        <v>0</v>
      </c>
      <c r="W226" s="38">
        <v>0</v>
      </c>
      <c r="X226" s="69">
        <f t="shared" si="171"/>
        <v>0</v>
      </c>
      <c r="Y226" s="74">
        <v>0</v>
      </c>
      <c r="Z226" s="69">
        <f t="shared" si="172"/>
        <v>0</v>
      </c>
      <c r="AA226" s="74">
        <v>0</v>
      </c>
      <c r="AB226" s="68">
        <f t="shared" si="173"/>
        <v>0</v>
      </c>
      <c r="AC226" s="67">
        <f t="shared" si="174"/>
        <v>0</v>
      </c>
      <c r="AD226" s="66">
        <f t="shared" si="175"/>
        <v>0</v>
      </c>
      <c r="AE226" s="57">
        <v>0</v>
      </c>
      <c r="AF226" s="60">
        <f t="shared" si="176"/>
        <v>0</v>
      </c>
      <c r="AG226" s="52">
        <v>0</v>
      </c>
      <c r="AH226" s="63">
        <f t="shared" si="177"/>
        <v>0</v>
      </c>
      <c r="AI226" s="65">
        <f t="shared" si="178"/>
        <v>0</v>
      </c>
      <c r="AJ226" s="64">
        <f t="shared" si="179"/>
        <v>0</v>
      </c>
      <c r="AK226" s="65">
        <v>0</v>
      </c>
      <c r="AL226" s="63">
        <f t="shared" si="180"/>
        <v>0</v>
      </c>
      <c r="AM226" s="75"/>
    </row>
    <row r="227" spans="1:39" s="2" customFormat="1" x14ac:dyDescent="0.3">
      <c r="A227" s="56" t="s">
        <v>270</v>
      </c>
      <c r="B227" s="74">
        <f>13800/12</f>
        <v>1150</v>
      </c>
      <c r="C227" s="38">
        <f>1800/1.1</f>
        <v>1636.3636363636363</v>
      </c>
      <c r="D227" s="73">
        <v>12</v>
      </c>
      <c r="E227" s="44">
        <v>0</v>
      </c>
      <c r="F227" s="43">
        <f t="shared" si="161"/>
        <v>0</v>
      </c>
      <c r="G227" s="42">
        <v>0</v>
      </c>
      <c r="H227" s="69">
        <f t="shared" si="162"/>
        <v>0</v>
      </c>
      <c r="I227" s="38">
        <v>0</v>
      </c>
      <c r="J227" s="37">
        <f t="shared" si="163"/>
        <v>0</v>
      </c>
      <c r="K227" s="74">
        <v>0</v>
      </c>
      <c r="L227" s="37">
        <f t="shared" si="164"/>
        <v>0</v>
      </c>
      <c r="M227" s="38">
        <v>0</v>
      </c>
      <c r="N227" s="37">
        <f t="shared" si="165"/>
        <v>0</v>
      </c>
      <c r="O227" s="61">
        <v>0</v>
      </c>
      <c r="P227" s="71">
        <f t="shared" si="166"/>
        <v>0</v>
      </c>
      <c r="Q227" s="57">
        <f t="shared" si="167"/>
        <v>0</v>
      </c>
      <c r="R227" s="70">
        <f t="shared" si="168"/>
        <v>0</v>
      </c>
      <c r="S227" s="38">
        <v>0</v>
      </c>
      <c r="T227" s="37">
        <f t="shared" si="169"/>
        <v>0</v>
      </c>
      <c r="U227" s="38">
        <v>0</v>
      </c>
      <c r="V227" s="69">
        <f t="shared" si="170"/>
        <v>0</v>
      </c>
      <c r="W227" s="38">
        <v>0</v>
      </c>
      <c r="X227" s="69">
        <f t="shared" si="171"/>
        <v>0</v>
      </c>
      <c r="Y227" s="74">
        <v>0</v>
      </c>
      <c r="Z227" s="69">
        <f t="shared" si="172"/>
        <v>0</v>
      </c>
      <c r="AA227" s="74">
        <v>0</v>
      </c>
      <c r="AB227" s="68">
        <f t="shared" si="173"/>
        <v>0</v>
      </c>
      <c r="AC227" s="67">
        <f t="shared" si="174"/>
        <v>0</v>
      </c>
      <c r="AD227" s="66">
        <f t="shared" si="175"/>
        <v>0</v>
      </c>
      <c r="AE227" s="57">
        <v>0</v>
      </c>
      <c r="AF227" s="60">
        <f t="shared" si="176"/>
        <v>0</v>
      </c>
      <c r="AG227" s="52">
        <v>0</v>
      </c>
      <c r="AH227" s="63">
        <f t="shared" si="177"/>
        <v>0</v>
      </c>
      <c r="AI227" s="65">
        <f t="shared" si="178"/>
        <v>0</v>
      </c>
      <c r="AJ227" s="64">
        <f t="shared" si="179"/>
        <v>0</v>
      </c>
      <c r="AK227" s="65">
        <v>0</v>
      </c>
      <c r="AL227" s="63">
        <f t="shared" si="180"/>
        <v>0</v>
      </c>
      <c r="AM227" s="62"/>
    </row>
    <row r="228" spans="1:39" s="2" customFormat="1" x14ac:dyDescent="0.3">
      <c r="A228" s="56" t="s">
        <v>46</v>
      </c>
      <c r="B228" s="74">
        <f>13800/12</f>
        <v>1150</v>
      </c>
      <c r="C228" s="38">
        <v>1636</v>
      </c>
      <c r="D228" s="73">
        <v>12</v>
      </c>
      <c r="E228" s="44">
        <v>0</v>
      </c>
      <c r="F228" s="43">
        <f t="shared" si="161"/>
        <v>0</v>
      </c>
      <c r="G228" s="42">
        <v>0</v>
      </c>
      <c r="H228" s="69">
        <f t="shared" si="162"/>
        <v>0</v>
      </c>
      <c r="I228" s="38">
        <v>0</v>
      </c>
      <c r="J228" s="37">
        <f t="shared" si="163"/>
        <v>0</v>
      </c>
      <c r="K228" s="74">
        <v>0</v>
      </c>
      <c r="L228" s="37">
        <f t="shared" si="164"/>
        <v>0</v>
      </c>
      <c r="M228" s="38">
        <v>0</v>
      </c>
      <c r="N228" s="37">
        <f t="shared" si="165"/>
        <v>0</v>
      </c>
      <c r="O228" s="61">
        <v>0</v>
      </c>
      <c r="P228" s="71">
        <f t="shared" si="166"/>
        <v>0</v>
      </c>
      <c r="Q228" s="57">
        <f t="shared" si="167"/>
        <v>0</v>
      </c>
      <c r="R228" s="70">
        <f t="shared" si="168"/>
        <v>0</v>
      </c>
      <c r="S228" s="38">
        <v>0</v>
      </c>
      <c r="T228" s="69">
        <f t="shared" si="169"/>
        <v>0</v>
      </c>
      <c r="U228" s="38">
        <v>0</v>
      </c>
      <c r="V228" s="69">
        <v>0</v>
      </c>
      <c r="W228" s="38">
        <v>0</v>
      </c>
      <c r="X228" s="69">
        <f t="shared" si="171"/>
        <v>0</v>
      </c>
      <c r="Y228" s="74">
        <v>0</v>
      </c>
      <c r="Z228" s="69">
        <f t="shared" si="172"/>
        <v>0</v>
      </c>
      <c r="AA228" s="74">
        <v>0</v>
      </c>
      <c r="AB228" s="68">
        <f t="shared" si="173"/>
        <v>0</v>
      </c>
      <c r="AC228" s="67">
        <f t="shared" si="174"/>
        <v>0</v>
      </c>
      <c r="AD228" s="66">
        <f t="shared" si="175"/>
        <v>0</v>
      </c>
      <c r="AE228" s="57">
        <v>0</v>
      </c>
      <c r="AF228" s="60">
        <f t="shared" si="176"/>
        <v>0</v>
      </c>
      <c r="AG228" s="52">
        <v>0</v>
      </c>
      <c r="AH228" s="63">
        <f t="shared" si="177"/>
        <v>0</v>
      </c>
      <c r="AI228" s="65">
        <f t="shared" si="178"/>
        <v>0</v>
      </c>
      <c r="AJ228" s="64">
        <f t="shared" si="179"/>
        <v>0</v>
      </c>
      <c r="AK228" s="65">
        <v>0</v>
      </c>
      <c r="AL228" s="63">
        <f t="shared" si="180"/>
        <v>0</v>
      </c>
      <c r="AM228" s="62"/>
    </row>
    <row r="229" spans="1:39" s="2" customFormat="1" x14ac:dyDescent="0.3">
      <c r="A229" s="56" t="s">
        <v>8</v>
      </c>
      <c r="B229" s="47">
        <f>24800/16</f>
        <v>1550</v>
      </c>
      <c r="C229" s="46">
        <f>2800/1.1</f>
        <v>2545.454545454545</v>
      </c>
      <c r="D229" s="54">
        <v>16</v>
      </c>
      <c r="E229" s="44">
        <v>0</v>
      </c>
      <c r="F229" s="43">
        <f t="shared" si="161"/>
        <v>0</v>
      </c>
      <c r="G229" s="42">
        <v>0</v>
      </c>
      <c r="H229" s="37">
        <f t="shared" si="162"/>
        <v>0</v>
      </c>
      <c r="I229" s="38">
        <v>0</v>
      </c>
      <c r="J229" s="37">
        <f t="shared" si="163"/>
        <v>0</v>
      </c>
      <c r="K229" s="74">
        <v>0</v>
      </c>
      <c r="L229" s="37">
        <f t="shared" si="164"/>
        <v>0</v>
      </c>
      <c r="M229" s="38">
        <v>0</v>
      </c>
      <c r="N229" s="37">
        <f t="shared" si="165"/>
        <v>0</v>
      </c>
      <c r="O229" s="38">
        <v>0</v>
      </c>
      <c r="P229" s="37">
        <f t="shared" si="166"/>
        <v>0</v>
      </c>
      <c r="Q229" s="36">
        <f t="shared" si="167"/>
        <v>0</v>
      </c>
      <c r="R229" s="39">
        <f t="shared" si="168"/>
        <v>0</v>
      </c>
      <c r="S229" s="38">
        <v>0</v>
      </c>
      <c r="T229" s="37">
        <f t="shared" si="169"/>
        <v>0</v>
      </c>
      <c r="U229" s="38">
        <v>0</v>
      </c>
      <c r="V229" s="37">
        <f t="shared" ref="V229:V241" si="181">C229*U229</f>
        <v>0</v>
      </c>
      <c r="W229" s="38">
        <v>0</v>
      </c>
      <c r="X229" s="37">
        <f t="shared" si="171"/>
        <v>0</v>
      </c>
      <c r="Y229" s="74">
        <v>0</v>
      </c>
      <c r="Z229" s="37">
        <f t="shared" si="172"/>
        <v>0</v>
      </c>
      <c r="AA229" s="74">
        <v>0</v>
      </c>
      <c r="AB229" s="37">
        <f t="shared" si="173"/>
        <v>0</v>
      </c>
      <c r="AC229" s="36">
        <f t="shared" si="174"/>
        <v>0</v>
      </c>
      <c r="AD229" s="36">
        <f t="shared" si="175"/>
        <v>0</v>
      </c>
      <c r="AE229" s="36">
        <v>0</v>
      </c>
      <c r="AF229" s="35">
        <f t="shared" si="176"/>
        <v>0</v>
      </c>
      <c r="AG229" s="34">
        <v>0</v>
      </c>
      <c r="AH229" s="31">
        <f t="shared" si="177"/>
        <v>0</v>
      </c>
      <c r="AI229" s="32">
        <f t="shared" si="178"/>
        <v>0</v>
      </c>
      <c r="AJ229" s="33">
        <f t="shared" si="179"/>
        <v>0</v>
      </c>
      <c r="AK229" s="32">
        <v>0</v>
      </c>
      <c r="AL229" s="31">
        <v>0</v>
      </c>
      <c r="AM229" s="49"/>
    </row>
    <row r="230" spans="1:39" s="2" customFormat="1" x14ac:dyDescent="0.3">
      <c r="A230" s="58" t="s">
        <v>269</v>
      </c>
      <c r="B230" s="47">
        <f>30400/16</f>
        <v>1900</v>
      </c>
      <c r="C230" s="46">
        <f>2800/1.1</f>
        <v>2545.454545454545</v>
      </c>
      <c r="D230" s="54">
        <v>16</v>
      </c>
      <c r="E230" s="44">
        <v>0</v>
      </c>
      <c r="F230" s="43">
        <f t="shared" si="161"/>
        <v>0</v>
      </c>
      <c r="G230" s="42">
        <v>0</v>
      </c>
      <c r="H230" s="37">
        <f t="shared" si="162"/>
        <v>0</v>
      </c>
      <c r="I230" s="38">
        <v>0</v>
      </c>
      <c r="J230" s="37">
        <f t="shared" si="163"/>
        <v>0</v>
      </c>
      <c r="K230" s="74">
        <v>0</v>
      </c>
      <c r="L230" s="37">
        <f t="shared" si="164"/>
        <v>0</v>
      </c>
      <c r="M230" s="38">
        <v>0</v>
      </c>
      <c r="N230" s="37">
        <f t="shared" si="165"/>
        <v>0</v>
      </c>
      <c r="O230" s="38">
        <v>0</v>
      </c>
      <c r="P230" s="37">
        <f t="shared" si="166"/>
        <v>0</v>
      </c>
      <c r="Q230" s="36">
        <f t="shared" si="167"/>
        <v>0</v>
      </c>
      <c r="R230" s="39">
        <f t="shared" si="168"/>
        <v>0</v>
      </c>
      <c r="S230" s="38">
        <v>0</v>
      </c>
      <c r="T230" s="37">
        <f t="shared" si="169"/>
        <v>0</v>
      </c>
      <c r="U230" s="38">
        <v>0</v>
      </c>
      <c r="V230" s="37">
        <f t="shared" si="181"/>
        <v>0</v>
      </c>
      <c r="W230" s="38">
        <v>0</v>
      </c>
      <c r="X230" s="37">
        <f t="shared" si="171"/>
        <v>0</v>
      </c>
      <c r="Y230" s="74">
        <v>0</v>
      </c>
      <c r="Z230" s="37">
        <f t="shared" si="172"/>
        <v>0</v>
      </c>
      <c r="AA230" s="74">
        <v>0</v>
      </c>
      <c r="AB230" s="37">
        <f t="shared" si="173"/>
        <v>0</v>
      </c>
      <c r="AC230" s="36">
        <f t="shared" si="174"/>
        <v>0</v>
      </c>
      <c r="AD230" s="36">
        <f t="shared" si="175"/>
        <v>0</v>
      </c>
      <c r="AE230" s="36">
        <v>0</v>
      </c>
      <c r="AF230" s="35">
        <f t="shared" si="176"/>
        <v>0</v>
      </c>
      <c r="AG230" s="34">
        <v>0</v>
      </c>
      <c r="AH230" s="31">
        <f t="shared" si="177"/>
        <v>0</v>
      </c>
      <c r="AI230" s="32">
        <f t="shared" si="178"/>
        <v>0</v>
      </c>
      <c r="AJ230" s="33">
        <f t="shared" si="179"/>
        <v>0</v>
      </c>
      <c r="AK230" s="32">
        <v>0</v>
      </c>
      <c r="AL230" s="31">
        <v>0</v>
      </c>
      <c r="AM230" s="49"/>
    </row>
    <row r="231" spans="1:39" s="2" customFormat="1" x14ac:dyDescent="0.3">
      <c r="A231" s="56" t="s">
        <v>9</v>
      </c>
      <c r="B231" s="47">
        <f>3600/6</f>
        <v>600</v>
      </c>
      <c r="C231" s="46">
        <f>2000/1.1</f>
        <v>1818.181818181818</v>
      </c>
      <c r="D231" s="54">
        <v>6</v>
      </c>
      <c r="E231" s="44">
        <v>0</v>
      </c>
      <c r="F231" s="43">
        <f t="shared" si="161"/>
        <v>0</v>
      </c>
      <c r="G231" s="42">
        <v>0</v>
      </c>
      <c r="H231" s="37">
        <f t="shared" si="162"/>
        <v>0</v>
      </c>
      <c r="I231" s="38">
        <v>0</v>
      </c>
      <c r="J231" s="37">
        <f t="shared" si="163"/>
        <v>0</v>
      </c>
      <c r="K231" s="74">
        <v>0</v>
      </c>
      <c r="L231" s="37">
        <f t="shared" si="164"/>
        <v>0</v>
      </c>
      <c r="M231" s="38">
        <v>0</v>
      </c>
      <c r="N231" s="37">
        <f t="shared" si="165"/>
        <v>0</v>
      </c>
      <c r="O231" s="38">
        <v>0</v>
      </c>
      <c r="P231" s="37">
        <f t="shared" si="166"/>
        <v>0</v>
      </c>
      <c r="Q231" s="36">
        <f t="shared" si="167"/>
        <v>0</v>
      </c>
      <c r="R231" s="39">
        <f t="shared" si="168"/>
        <v>0</v>
      </c>
      <c r="S231" s="38">
        <v>0</v>
      </c>
      <c r="T231" s="37">
        <f t="shared" si="169"/>
        <v>0</v>
      </c>
      <c r="U231" s="38">
        <v>0</v>
      </c>
      <c r="V231" s="37">
        <f t="shared" si="181"/>
        <v>0</v>
      </c>
      <c r="W231" s="38">
        <v>0</v>
      </c>
      <c r="X231" s="37">
        <f t="shared" si="171"/>
        <v>0</v>
      </c>
      <c r="Y231" s="74">
        <v>0</v>
      </c>
      <c r="Z231" s="37">
        <f t="shared" si="172"/>
        <v>0</v>
      </c>
      <c r="AA231" s="74">
        <v>0</v>
      </c>
      <c r="AB231" s="37">
        <f t="shared" si="173"/>
        <v>0</v>
      </c>
      <c r="AC231" s="36">
        <f t="shared" si="174"/>
        <v>0</v>
      </c>
      <c r="AD231" s="36">
        <f t="shared" si="175"/>
        <v>0</v>
      </c>
      <c r="AE231" s="36">
        <v>0</v>
      </c>
      <c r="AF231" s="35">
        <f t="shared" si="176"/>
        <v>0</v>
      </c>
      <c r="AG231" s="34">
        <v>0</v>
      </c>
      <c r="AH231" s="31">
        <f t="shared" si="177"/>
        <v>0</v>
      </c>
      <c r="AI231" s="32">
        <f t="shared" si="178"/>
        <v>0</v>
      </c>
      <c r="AJ231" s="33">
        <f t="shared" si="179"/>
        <v>0</v>
      </c>
      <c r="AK231" s="32">
        <v>0</v>
      </c>
      <c r="AL231" s="31">
        <v>0</v>
      </c>
      <c r="AM231" s="49"/>
    </row>
    <row r="232" spans="1:39" s="2" customFormat="1" x14ac:dyDescent="0.3">
      <c r="A232" s="55" t="s">
        <v>268</v>
      </c>
      <c r="B232" s="47">
        <f>3600/6</f>
        <v>600</v>
      </c>
      <c r="C232" s="46">
        <f>2000/1.1</f>
        <v>1818.181818181818</v>
      </c>
      <c r="D232" s="54">
        <v>6</v>
      </c>
      <c r="E232" s="44">
        <v>0</v>
      </c>
      <c r="F232" s="43">
        <f t="shared" si="161"/>
        <v>0</v>
      </c>
      <c r="G232" s="42">
        <v>0</v>
      </c>
      <c r="H232" s="37">
        <f t="shared" si="162"/>
        <v>0</v>
      </c>
      <c r="I232" s="38">
        <v>0</v>
      </c>
      <c r="J232" s="37">
        <f t="shared" si="163"/>
        <v>0</v>
      </c>
      <c r="K232" s="74">
        <v>0</v>
      </c>
      <c r="L232" s="37">
        <f t="shared" si="164"/>
        <v>0</v>
      </c>
      <c r="M232" s="38">
        <v>0</v>
      </c>
      <c r="N232" s="37">
        <f t="shared" si="165"/>
        <v>0</v>
      </c>
      <c r="O232" s="38">
        <v>0</v>
      </c>
      <c r="P232" s="37">
        <f t="shared" si="166"/>
        <v>0</v>
      </c>
      <c r="Q232" s="36">
        <f t="shared" si="167"/>
        <v>0</v>
      </c>
      <c r="R232" s="39">
        <f t="shared" si="168"/>
        <v>0</v>
      </c>
      <c r="S232" s="38">
        <v>0</v>
      </c>
      <c r="T232" s="37">
        <f t="shared" si="169"/>
        <v>0</v>
      </c>
      <c r="U232" s="38">
        <v>0</v>
      </c>
      <c r="V232" s="37">
        <f t="shared" si="181"/>
        <v>0</v>
      </c>
      <c r="W232" s="38">
        <v>0</v>
      </c>
      <c r="X232" s="37">
        <f t="shared" si="171"/>
        <v>0</v>
      </c>
      <c r="Y232" s="74">
        <v>0</v>
      </c>
      <c r="Z232" s="37">
        <f t="shared" si="172"/>
        <v>0</v>
      </c>
      <c r="AA232" s="74">
        <v>0</v>
      </c>
      <c r="AB232" s="37">
        <f t="shared" si="173"/>
        <v>0</v>
      </c>
      <c r="AC232" s="36">
        <f t="shared" si="174"/>
        <v>0</v>
      </c>
      <c r="AD232" s="36">
        <f t="shared" si="175"/>
        <v>0</v>
      </c>
      <c r="AE232" s="36">
        <v>0</v>
      </c>
      <c r="AF232" s="35">
        <f t="shared" si="176"/>
        <v>0</v>
      </c>
      <c r="AG232" s="34">
        <v>0</v>
      </c>
      <c r="AH232" s="31">
        <f t="shared" si="177"/>
        <v>0</v>
      </c>
      <c r="AI232" s="32">
        <f t="shared" si="178"/>
        <v>0</v>
      </c>
      <c r="AJ232" s="33">
        <f t="shared" si="179"/>
        <v>0</v>
      </c>
      <c r="AK232" s="32">
        <v>0</v>
      </c>
      <c r="AL232" s="31">
        <v>0</v>
      </c>
      <c r="AM232" s="49"/>
    </row>
    <row r="233" spans="1:39" s="2" customFormat="1" x14ac:dyDescent="0.3">
      <c r="A233" s="55" t="s">
        <v>48</v>
      </c>
      <c r="B233" s="47">
        <f>3600/6</f>
        <v>600</v>
      </c>
      <c r="C233" s="46">
        <f>2000/1.1</f>
        <v>1818.181818181818</v>
      </c>
      <c r="D233" s="54">
        <v>6</v>
      </c>
      <c r="E233" s="44">
        <v>0</v>
      </c>
      <c r="F233" s="43">
        <f t="shared" si="161"/>
        <v>0</v>
      </c>
      <c r="G233" s="42">
        <v>0</v>
      </c>
      <c r="H233" s="37">
        <f t="shared" si="162"/>
        <v>0</v>
      </c>
      <c r="I233" s="38">
        <v>0</v>
      </c>
      <c r="J233" s="37">
        <f t="shared" si="163"/>
        <v>0</v>
      </c>
      <c r="K233" s="74">
        <v>0</v>
      </c>
      <c r="L233" s="37">
        <f t="shared" si="164"/>
        <v>0</v>
      </c>
      <c r="M233" s="38">
        <v>0</v>
      </c>
      <c r="N233" s="37">
        <f t="shared" si="165"/>
        <v>0</v>
      </c>
      <c r="O233" s="38">
        <v>0</v>
      </c>
      <c r="P233" s="37">
        <f t="shared" si="166"/>
        <v>0</v>
      </c>
      <c r="Q233" s="36">
        <f t="shared" si="167"/>
        <v>0</v>
      </c>
      <c r="R233" s="39">
        <f t="shared" si="168"/>
        <v>0</v>
      </c>
      <c r="S233" s="38">
        <v>0</v>
      </c>
      <c r="T233" s="37">
        <f t="shared" si="169"/>
        <v>0</v>
      </c>
      <c r="U233" s="38">
        <v>0</v>
      </c>
      <c r="V233" s="37">
        <f t="shared" si="181"/>
        <v>0</v>
      </c>
      <c r="W233" s="38">
        <v>0</v>
      </c>
      <c r="X233" s="37">
        <f t="shared" si="171"/>
        <v>0</v>
      </c>
      <c r="Y233" s="74">
        <v>0</v>
      </c>
      <c r="Z233" s="37">
        <f t="shared" si="172"/>
        <v>0</v>
      </c>
      <c r="AA233" s="74">
        <v>0</v>
      </c>
      <c r="AB233" s="37">
        <f t="shared" si="173"/>
        <v>0</v>
      </c>
      <c r="AC233" s="36">
        <f t="shared" si="174"/>
        <v>0</v>
      </c>
      <c r="AD233" s="36">
        <f t="shared" si="175"/>
        <v>0</v>
      </c>
      <c r="AE233" s="36">
        <v>0</v>
      </c>
      <c r="AF233" s="35">
        <f t="shared" si="176"/>
        <v>0</v>
      </c>
      <c r="AG233" s="34">
        <v>0</v>
      </c>
      <c r="AH233" s="31">
        <f t="shared" si="177"/>
        <v>0</v>
      </c>
      <c r="AI233" s="32">
        <f t="shared" si="178"/>
        <v>0</v>
      </c>
      <c r="AJ233" s="33">
        <f t="shared" si="179"/>
        <v>0</v>
      </c>
      <c r="AK233" s="32">
        <v>0</v>
      </c>
      <c r="AL233" s="31">
        <v>0</v>
      </c>
      <c r="AM233" s="49"/>
    </row>
    <row r="234" spans="1:39" s="2" customFormat="1" x14ac:dyDescent="0.3">
      <c r="A234" s="48" t="s">
        <v>230</v>
      </c>
      <c r="B234" s="47">
        <f>8100/6</f>
        <v>1350</v>
      </c>
      <c r="C234" s="46">
        <f>2800/1.1</f>
        <v>2545.454545454545</v>
      </c>
      <c r="D234" s="50">
        <v>6</v>
      </c>
      <c r="E234" s="44">
        <v>0</v>
      </c>
      <c r="F234" s="43">
        <f t="shared" si="161"/>
        <v>0</v>
      </c>
      <c r="G234" s="42">
        <v>0</v>
      </c>
      <c r="H234" s="37">
        <f t="shared" si="162"/>
        <v>0</v>
      </c>
      <c r="I234" s="38">
        <v>0</v>
      </c>
      <c r="J234" s="37">
        <f t="shared" si="163"/>
        <v>0</v>
      </c>
      <c r="K234" s="74">
        <v>0</v>
      </c>
      <c r="L234" s="37">
        <f t="shared" si="164"/>
        <v>0</v>
      </c>
      <c r="M234" s="38">
        <v>0</v>
      </c>
      <c r="N234" s="37">
        <f t="shared" si="165"/>
        <v>0</v>
      </c>
      <c r="O234" s="38">
        <v>0</v>
      </c>
      <c r="P234" s="37">
        <f t="shared" si="166"/>
        <v>0</v>
      </c>
      <c r="Q234" s="36">
        <f t="shared" si="167"/>
        <v>0</v>
      </c>
      <c r="R234" s="39">
        <f t="shared" si="168"/>
        <v>0</v>
      </c>
      <c r="S234" s="38">
        <v>0</v>
      </c>
      <c r="T234" s="37">
        <f t="shared" si="169"/>
        <v>0</v>
      </c>
      <c r="U234" s="38">
        <v>0</v>
      </c>
      <c r="V234" s="37">
        <f t="shared" si="181"/>
        <v>0</v>
      </c>
      <c r="W234" s="38">
        <v>0</v>
      </c>
      <c r="X234" s="37">
        <f t="shared" si="171"/>
        <v>0</v>
      </c>
      <c r="Y234" s="74">
        <v>0</v>
      </c>
      <c r="Z234" s="37">
        <f t="shared" si="172"/>
        <v>0</v>
      </c>
      <c r="AA234" s="74">
        <v>0</v>
      </c>
      <c r="AB234" s="37">
        <f t="shared" si="173"/>
        <v>0</v>
      </c>
      <c r="AC234" s="36">
        <f t="shared" si="174"/>
        <v>0</v>
      </c>
      <c r="AD234" s="36">
        <f t="shared" si="175"/>
        <v>0</v>
      </c>
      <c r="AE234" s="36">
        <v>0</v>
      </c>
      <c r="AF234" s="35">
        <f t="shared" si="176"/>
        <v>0</v>
      </c>
      <c r="AG234" s="34">
        <v>0</v>
      </c>
      <c r="AH234" s="31">
        <f t="shared" si="177"/>
        <v>0</v>
      </c>
      <c r="AI234" s="32">
        <f t="shared" si="178"/>
        <v>0</v>
      </c>
      <c r="AJ234" s="33">
        <f t="shared" si="179"/>
        <v>0</v>
      </c>
      <c r="AK234" s="32">
        <v>0</v>
      </c>
      <c r="AL234" s="31">
        <v>0</v>
      </c>
      <c r="AM234" s="49"/>
    </row>
    <row r="235" spans="1:39" s="2" customFormat="1" x14ac:dyDescent="0.3">
      <c r="A235" s="48" t="s">
        <v>65</v>
      </c>
      <c r="B235" s="53">
        <f>6600/6</f>
        <v>1100</v>
      </c>
      <c r="C235" s="46">
        <f>2800/1.1</f>
        <v>2545.454545454545</v>
      </c>
      <c r="D235" s="50">
        <v>6</v>
      </c>
      <c r="E235" s="44">
        <v>0</v>
      </c>
      <c r="F235" s="43">
        <f t="shared" si="161"/>
        <v>0</v>
      </c>
      <c r="G235" s="42">
        <v>0</v>
      </c>
      <c r="H235" s="37">
        <f t="shared" si="162"/>
        <v>0</v>
      </c>
      <c r="I235" s="38">
        <v>0</v>
      </c>
      <c r="J235" s="37">
        <f t="shared" si="163"/>
        <v>0</v>
      </c>
      <c r="K235" s="74">
        <v>0</v>
      </c>
      <c r="L235" s="37">
        <f t="shared" si="164"/>
        <v>0</v>
      </c>
      <c r="M235" s="38">
        <v>0</v>
      </c>
      <c r="N235" s="37">
        <f t="shared" si="165"/>
        <v>0</v>
      </c>
      <c r="O235" s="38">
        <v>0</v>
      </c>
      <c r="P235" s="37">
        <f t="shared" si="166"/>
        <v>0</v>
      </c>
      <c r="Q235" s="36">
        <f t="shared" si="167"/>
        <v>0</v>
      </c>
      <c r="R235" s="39">
        <f t="shared" si="168"/>
        <v>0</v>
      </c>
      <c r="S235" s="38">
        <v>0</v>
      </c>
      <c r="T235" s="37">
        <f t="shared" si="169"/>
        <v>0</v>
      </c>
      <c r="U235" s="38">
        <v>0</v>
      </c>
      <c r="V235" s="37">
        <f t="shared" si="181"/>
        <v>0</v>
      </c>
      <c r="W235" s="38">
        <v>0</v>
      </c>
      <c r="X235" s="37">
        <f t="shared" si="171"/>
        <v>0</v>
      </c>
      <c r="Y235" s="74">
        <v>0</v>
      </c>
      <c r="Z235" s="37">
        <f t="shared" si="172"/>
        <v>0</v>
      </c>
      <c r="AA235" s="74">
        <v>0</v>
      </c>
      <c r="AB235" s="37">
        <f t="shared" si="173"/>
        <v>0</v>
      </c>
      <c r="AC235" s="36">
        <f t="shared" si="174"/>
        <v>0</v>
      </c>
      <c r="AD235" s="36">
        <f t="shared" si="175"/>
        <v>0</v>
      </c>
      <c r="AE235" s="36">
        <v>0</v>
      </c>
      <c r="AF235" s="35">
        <f t="shared" si="176"/>
        <v>0</v>
      </c>
      <c r="AG235" s="34">
        <v>0</v>
      </c>
      <c r="AH235" s="31">
        <f t="shared" si="177"/>
        <v>0</v>
      </c>
      <c r="AI235" s="32">
        <f t="shared" si="178"/>
        <v>0</v>
      </c>
      <c r="AJ235" s="33">
        <f t="shared" si="179"/>
        <v>0</v>
      </c>
      <c r="AK235" s="32">
        <v>0</v>
      </c>
      <c r="AL235" s="31">
        <v>0</v>
      </c>
      <c r="AM235" s="49"/>
    </row>
    <row r="236" spans="1:39" s="2" customFormat="1" x14ac:dyDescent="0.3">
      <c r="A236" s="48" t="s">
        <v>158</v>
      </c>
      <c r="B236" s="47">
        <f>16200/12</f>
        <v>1350</v>
      </c>
      <c r="C236" s="46">
        <f>2800/1.1</f>
        <v>2545.454545454545</v>
      </c>
      <c r="D236" s="50">
        <v>12</v>
      </c>
      <c r="E236" s="44">
        <v>0</v>
      </c>
      <c r="F236" s="43">
        <f t="shared" si="161"/>
        <v>0</v>
      </c>
      <c r="G236" s="42">
        <v>0</v>
      </c>
      <c r="H236" s="37">
        <f t="shared" si="162"/>
        <v>0</v>
      </c>
      <c r="I236" s="38">
        <v>0</v>
      </c>
      <c r="J236" s="37">
        <f t="shared" si="163"/>
        <v>0</v>
      </c>
      <c r="K236" s="74">
        <v>0</v>
      </c>
      <c r="L236" s="37">
        <f t="shared" si="164"/>
        <v>0</v>
      </c>
      <c r="M236" s="38">
        <v>0</v>
      </c>
      <c r="N236" s="37">
        <f t="shared" si="165"/>
        <v>0</v>
      </c>
      <c r="O236" s="38">
        <v>0</v>
      </c>
      <c r="P236" s="37">
        <f t="shared" si="166"/>
        <v>0</v>
      </c>
      <c r="Q236" s="36">
        <f t="shared" si="167"/>
        <v>0</v>
      </c>
      <c r="R236" s="39">
        <f t="shared" si="168"/>
        <v>0</v>
      </c>
      <c r="S236" s="38">
        <v>0</v>
      </c>
      <c r="T236" s="37">
        <f t="shared" si="169"/>
        <v>0</v>
      </c>
      <c r="U236" s="38">
        <v>0</v>
      </c>
      <c r="V236" s="37">
        <f t="shared" si="181"/>
        <v>0</v>
      </c>
      <c r="W236" s="38">
        <v>0</v>
      </c>
      <c r="X236" s="37">
        <f t="shared" si="171"/>
        <v>0</v>
      </c>
      <c r="Y236" s="74">
        <v>0</v>
      </c>
      <c r="Z236" s="37">
        <f t="shared" si="172"/>
        <v>0</v>
      </c>
      <c r="AA236" s="74">
        <v>0</v>
      </c>
      <c r="AB236" s="37">
        <f t="shared" si="173"/>
        <v>0</v>
      </c>
      <c r="AC236" s="36">
        <f t="shared" si="174"/>
        <v>0</v>
      </c>
      <c r="AD236" s="36">
        <f t="shared" si="175"/>
        <v>0</v>
      </c>
      <c r="AE236" s="36">
        <v>0</v>
      </c>
      <c r="AF236" s="35">
        <f t="shared" si="176"/>
        <v>0</v>
      </c>
      <c r="AG236" s="34">
        <v>0</v>
      </c>
      <c r="AH236" s="31">
        <f t="shared" si="177"/>
        <v>0</v>
      </c>
      <c r="AI236" s="32">
        <f t="shared" si="178"/>
        <v>0</v>
      </c>
      <c r="AJ236" s="33">
        <f t="shared" si="179"/>
        <v>0</v>
      </c>
      <c r="AK236" s="32">
        <v>0</v>
      </c>
      <c r="AL236" s="31">
        <v>0</v>
      </c>
      <c r="AM236" s="49"/>
    </row>
    <row r="237" spans="1:39" s="2" customFormat="1" x14ac:dyDescent="0.3">
      <c r="A237" s="48" t="s">
        <v>63</v>
      </c>
      <c r="B237" s="47">
        <f>16200/12</f>
        <v>1350</v>
      </c>
      <c r="C237" s="46">
        <f>2800/1.1</f>
        <v>2545.454545454545</v>
      </c>
      <c r="D237" s="50">
        <v>12</v>
      </c>
      <c r="E237" s="44">
        <v>0</v>
      </c>
      <c r="F237" s="43">
        <f t="shared" si="161"/>
        <v>0</v>
      </c>
      <c r="G237" s="42">
        <v>0</v>
      </c>
      <c r="H237" s="37">
        <f t="shared" si="162"/>
        <v>0</v>
      </c>
      <c r="I237" s="38">
        <v>0</v>
      </c>
      <c r="J237" s="37">
        <f t="shared" si="163"/>
        <v>0</v>
      </c>
      <c r="K237" s="74">
        <v>0</v>
      </c>
      <c r="L237" s="37">
        <f t="shared" si="164"/>
        <v>0</v>
      </c>
      <c r="M237" s="38">
        <v>0</v>
      </c>
      <c r="N237" s="37">
        <f t="shared" si="165"/>
        <v>0</v>
      </c>
      <c r="O237" s="38">
        <v>0</v>
      </c>
      <c r="P237" s="37">
        <f t="shared" si="166"/>
        <v>0</v>
      </c>
      <c r="Q237" s="36">
        <f t="shared" si="167"/>
        <v>0</v>
      </c>
      <c r="R237" s="39">
        <f t="shared" si="168"/>
        <v>0</v>
      </c>
      <c r="S237" s="38">
        <v>0</v>
      </c>
      <c r="T237" s="37">
        <f t="shared" si="169"/>
        <v>0</v>
      </c>
      <c r="U237" s="38">
        <v>0</v>
      </c>
      <c r="V237" s="37">
        <f t="shared" si="181"/>
        <v>0</v>
      </c>
      <c r="W237" s="38">
        <v>0</v>
      </c>
      <c r="X237" s="37">
        <f t="shared" si="171"/>
        <v>0</v>
      </c>
      <c r="Y237" s="74">
        <v>0</v>
      </c>
      <c r="Z237" s="37">
        <f t="shared" si="172"/>
        <v>0</v>
      </c>
      <c r="AA237" s="74">
        <v>0</v>
      </c>
      <c r="AB237" s="37">
        <f t="shared" si="173"/>
        <v>0</v>
      </c>
      <c r="AC237" s="36">
        <f t="shared" si="174"/>
        <v>0</v>
      </c>
      <c r="AD237" s="36">
        <f t="shared" si="175"/>
        <v>0</v>
      </c>
      <c r="AE237" s="36">
        <v>0</v>
      </c>
      <c r="AF237" s="35">
        <f t="shared" si="176"/>
        <v>0</v>
      </c>
      <c r="AG237" s="34">
        <v>0</v>
      </c>
      <c r="AH237" s="31">
        <f t="shared" si="177"/>
        <v>0</v>
      </c>
      <c r="AI237" s="32">
        <f t="shared" si="178"/>
        <v>0</v>
      </c>
      <c r="AJ237" s="33">
        <f t="shared" si="179"/>
        <v>0</v>
      </c>
      <c r="AK237" s="32">
        <v>0</v>
      </c>
      <c r="AL237" s="31">
        <v>0</v>
      </c>
      <c r="AM237" s="49"/>
    </row>
    <row r="238" spans="1:39" s="2" customFormat="1" x14ac:dyDescent="0.3">
      <c r="A238" s="48" t="s">
        <v>267</v>
      </c>
      <c r="B238" s="47">
        <f>42000/20</f>
        <v>2100</v>
      </c>
      <c r="C238" s="46">
        <f>3200/1.1</f>
        <v>2909.090909090909</v>
      </c>
      <c r="D238" s="50">
        <v>20</v>
      </c>
      <c r="E238" s="44">
        <v>0</v>
      </c>
      <c r="F238" s="43">
        <f t="shared" si="161"/>
        <v>0</v>
      </c>
      <c r="G238" s="42">
        <v>0</v>
      </c>
      <c r="H238" s="37">
        <f t="shared" si="162"/>
        <v>0</v>
      </c>
      <c r="I238" s="38">
        <v>0</v>
      </c>
      <c r="J238" s="37">
        <f t="shared" si="163"/>
        <v>0</v>
      </c>
      <c r="K238" s="74">
        <v>0</v>
      </c>
      <c r="L238" s="37">
        <f t="shared" si="164"/>
        <v>0</v>
      </c>
      <c r="M238" s="38">
        <v>0</v>
      </c>
      <c r="N238" s="37">
        <f t="shared" si="165"/>
        <v>0</v>
      </c>
      <c r="O238" s="38">
        <v>0</v>
      </c>
      <c r="P238" s="37">
        <f t="shared" si="166"/>
        <v>0</v>
      </c>
      <c r="Q238" s="36">
        <f t="shared" si="167"/>
        <v>0</v>
      </c>
      <c r="R238" s="39">
        <f t="shared" si="168"/>
        <v>0</v>
      </c>
      <c r="S238" s="38">
        <v>0</v>
      </c>
      <c r="T238" s="37">
        <f t="shared" si="169"/>
        <v>0</v>
      </c>
      <c r="U238" s="38">
        <v>0</v>
      </c>
      <c r="V238" s="37">
        <f t="shared" si="181"/>
        <v>0</v>
      </c>
      <c r="W238" s="38">
        <v>0</v>
      </c>
      <c r="X238" s="37">
        <f t="shared" si="171"/>
        <v>0</v>
      </c>
      <c r="Y238" s="74">
        <v>0</v>
      </c>
      <c r="Z238" s="37">
        <f t="shared" si="172"/>
        <v>0</v>
      </c>
      <c r="AA238" s="74">
        <v>0</v>
      </c>
      <c r="AB238" s="37">
        <f t="shared" si="173"/>
        <v>0</v>
      </c>
      <c r="AC238" s="36">
        <f t="shared" si="174"/>
        <v>0</v>
      </c>
      <c r="AD238" s="36">
        <f t="shared" si="175"/>
        <v>0</v>
      </c>
      <c r="AE238" s="36">
        <v>0</v>
      </c>
      <c r="AF238" s="35">
        <f t="shared" si="176"/>
        <v>0</v>
      </c>
      <c r="AG238" s="34">
        <v>0</v>
      </c>
      <c r="AH238" s="31">
        <f t="shared" si="177"/>
        <v>0</v>
      </c>
      <c r="AI238" s="32">
        <f t="shared" si="178"/>
        <v>0</v>
      </c>
      <c r="AJ238" s="33">
        <f t="shared" si="179"/>
        <v>0</v>
      </c>
      <c r="AK238" s="32">
        <v>0</v>
      </c>
      <c r="AL238" s="31">
        <v>0</v>
      </c>
      <c r="AM238" s="49"/>
    </row>
    <row r="239" spans="1:39" s="2" customFormat="1" x14ac:dyDescent="0.3">
      <c r="A239" s="48" t="s">
        <v>58</v>
      </c>
      <c r="B239" s="47">
        <f>13800/12</f>
        <v>1150</v>
      </c>
      <c r="C239" s="46">
        <f>2300/1.1</f>
        <v>2090.9090909090905</v>
      </c>
      <c r="D239" s="50">
        <v>12</v>
      </c>
      <c r="E239" s="44">
        <v>0</v>
      </c>
      <c r="F239" s="43">
        <f t="shared" si="161"/>
        <v>0</v>
      </c>
      <c r="G239" s="42">
        <v>0</v>
      </c>
      <c r="H239" s="37">
        <f t="shared" si="162"/>
        <v>0</v>
      </c>
      <c r="I239" s="38">
        <v>0</v>
      </c>
      <c r="J239" s="37">
        <f t="shared" si="163"/>
        <v>0</v>
      </c>
      <c r="K239" s="74">
        <v>0</v>
      </c>
      <c r="L239" s="37">
        <f t="shared" si="164"/>
        <v>0</v>
      </c>
      <c r="M239" s="38">
        <v>0</v>
      </c>
      <c r="N239" s="37">
        <f t="shared" si="165"/>
        <v>0</v>
      </c>
      <c r="O239" s="38">
        <v>0</v>
      </c>
      <c r="P239" s="37">
        <f t="shared" si="166"/>
        <v>0</v>
      </c>
      <c r="Q239" s="36">
        <f t="shared" si="167"/>
        <v>0</v>
      </c>
      <c r="R239" s="39">
        <f t="shared" si="168"/>
        <v>0</v>
      </c>
      <c r="S239" s="38">
        <v>0</v>
      </c>
      <c r="T239" s="37">
        <f t="shared" si="169"/>
        <v>0</v>
      </c>
      <c r="U239" s="38">
        <v>0</v>
      </c>
      <c r="V239" s="37">
        <f t="shared" si="181"/>
        <v>0</v>
      </c>
      <c r="W239" s="38">
        <v>0</v>
      </c>
      <c r="X239" s="37">
        <f t="shared" si="171"/>
        <v>0</v>
      </c>
      <c r="Y239" s="74">
        <v>0</v>
      </c>
      <c r="Z239" s="37">
        <f t="shared" si="172"/>
        <v>0</v>
      </c>
      <c r="AA239" s="74">
        <v>0</v>
      </c>
      <c r="AB239" s="37">
        <f t="shared" si="173"/>
        <v>0</v>
      </c>
      <c r="AC239" s="36">
        <f t="shared" si="174"/>
        <v>0</v>
      </c>
      <c r="AD239" s="36">
        <f t="shared" si="175"/>
        <v>0</v>
      </c>
      <c r="AE239" s="36">
        <v>0</v>
      </c>
      <c r="AF239" s="35">
        <f t="shared" si="176"/>
        <v>0</v>
      </c>
      <c r="AG239" s="34">
        <v>0</v>
      </c>
      <c r="AH239" s="31">
        <f t="shared" si="177"/>
        <v>0</v>
      </c>
      <c r="AI239" s="32">
        <f t="shared" si="178"/>
        <v>0</v>
      </c>
      <c r="AJ239" s="33">
        <f t="shared" si="179"/>
        <v>0</v>
      </c>
      <c r="AK239" s="32">
        <v>0</v>
      </c>
      <c r="AL239" s="31">
        <v>0</v>
      </c>
      <c r="AM239" s="49"/>
    </row>
    <row r="240" spans="1:39" s="2" customFormat="1" x14ac:dyDescent="0.3">
      <c r="A240" s="48" t="s">
        <v>266</v>
      </c>
      <c r="B240" s="47">
        <f>30000/24</f>
        <v>1250</v>
      </c>
      <c r="C240" s="46">
        <f>2800/1.1</f>
        <v>2545.454545454545</v>
      </c>
      <c r="D240" s="50">
        <v>24</v>
      </c>
      <c r="E240" s="44">
        <v>0</v>
      </c>
      <c r="F240" s="43">
        <f t="shared" si="161"/>
        <v>0</v>
      </c>
      <c r="G240" s="42">
        <v>0</v>
      </c>
      <c r="H240" s="37">
        <f t="shared" si="162"/>
        <v>0</v>
      </c>
      <c r="I240" s="38">
        <v>0</v>
      </c>
      <c r="J240" s="37">
        <f t="shared" si="163"/>
        <v>0</v>
      </c>
      <c r="K240" s="74">
        <v>0</v>
      </c>
      <c r="L240" s="37">
        <f t="shared" si="164"/>
        <v>0</v>
      </c>
      <c r="M240" s="38">
        <v>0</v>
      </c>
      <c r="N240" s="37">
        <f t="shared" si="165"/>
        <v>0</v>
      </c>
      <c r="O240" s="38">
        <v>0</v>
      </c>
      <c r="P240" s="37">
        <f t="shared" si="166"/>
        <v>0</v>
      </c>
      <c r="Q240" s="36">
        <f t="shared" si="167"/>
        <v>0</v>
      </c>
      <c r="R240" s="39">
        <f t="shared" si="168"/>
        <v>0</v>
      </c>
      <c r="S240" s="38">
        <v>0</v>
      </c>
      <c r="T240" s="37">
        <f t="shared" si="169"/>
        <v>0</v>
      </c>
      <c r="U240" s="38">
        <v>0</v>
      </c>
      <c r="V240" s="37">
        <f t="shared" si="181"/>
        <v>0</v>
      </c>
      <c r="W240" s="38">
        <v>0</v>
      </c>
      <c r="X240" s="37">
        <f t="shared" si="171"/>
        <v>0</v>
      </c>
      <c r="Y240" s="74">
        <v>0</v>
      </c>
      <c r="Z240" s="37">
        <f t="shared" si="172"/>
        <v>0</v>
      </c>
      <c r="AA240" s="74">
        <v>0</v>
      </c>
      <c r="AB240" s="37">
        <f t="shared" si="173"/>
        <v>0</v>
      </c>
      <c r="AC240" s="36">
        <f t="shared" si="174"/>
        <v>0</v>
      </c>
      <c r="AD240" s="36">
        <f t="shared" si="175"/>
        <v>0</v>
      </c>
      <c r="AE240" s="36">
        <v>0</v>
      </c>
      <c r="AF240" s="35">
        <f t="shared" si="176"/>
        <v>0</v>
      </c>
      <c r="AG240" s="34">
        <v>0</v>
      </c>
      <c r="AH240" s="31">
        <f t="shared" si="177"/>
        <v>0</v>
      </c>
      <c r="AI240" s="32">
        <f t="shared" si="178"/>
        <v>0</v>
      </c>
      <c r="AJ240" s="33">
        <f t="shared" si="179"/>
        <v>0</v>
      </c>
      <c r="AK240" s="32">
        <v>0</v>
      </c>
      <c r="AL240" s="31">
        <v>0</v>
      </c>
      <c r="AM240" s="49"/>
    </row>
    <row r="241" spans="1:39" s="2" customFormat="1" ht="17.25" thickBot="1" x14ac:dyDescent="0.35">
      <c r="A241" s="48" t="s">
        <v>265</v>
      </c>
      <c r="B241" s="47">
        <f>14400/24</f>
        <v>600</v>
      </c>
      <c r="C241" s="46">
        <f>800/1.1</f>
        <v>727.27272727272725</v>
      </c>
      <c r="D241" s="45">
        <v>24</v>
      </c>
      <c r="E241" s="44">
        <v>0</v>
      </c>
      <c r="F241" s="43">
        <f t="shared" si="161"/>
        <v>0</v>
      </c>
      <c r="G241" s="42">
        <v>0</v>
      </c>
      <c r="H241" s="37">
        <f t="shared" si="162"/>
        <v>0</v>
      </c>
      <c r="I241" s="38">
        <v>0</v>
      </c>
      <c r="J241" s="37">
        <f t="shared" si="163"/>
        <v>0</v>
      </c>
      <c r="K241" s="74">
        <v>0</v>
      </c>
      <c r="L241" s="37">
        <f t="shared" si="164"/>
        <v>0</v>
      </c>
      <c r="M241" s="38">
        <v>0</v>
      </c>
      <c r="N241" s="37">
        <f t="shared" si="165"/>
        <v>0</v>
      </c>
      <c r="O241" s="38">
        <v>0</v>
      </c>
      <c r="P241" s="37">
        <f t="shared" si="166"/>
        <v>0</v>
      </c>
      <c r="Q241" s="36">
        <f t="shared" si="167"/>
        <v>0</v>
      </c>
      <c r="R241" s="39">
        <f t="shared" si="168"/>
        <v>0</v>
      </c>
      <c r="S241" s="38">
        <v>0</v>
      </c>
      <c r="T241" s="37">
        <f t="shared" si="169"/>
        <v>0</v>
      </c>
      <c r="U241" s="38">
        <v>0</v>
      </c>
      <c r="V241" s="37">
        <f t="shared" si="181"/>
        <v>0</v>
      </c>
      <c r="W241" s="38">
        <v>0</v>
      </c>
      <c r="X241" s="37">
        <f t="shared" si="171"/>
        <v>0</v>
      </c>
      <c r="Y241" s="74">
        <v>0</v>
      </c>
      <c r="Z241" s="37">
        <f t="shared" si="172"/>
        <v>0</v>
      </c>
      <c r="AA241" s="74">
        <v>0</v>
      </c>
      <c r="AB241" s="37">
        <f t="shared" si="173"/>
        <v>0</v>
      </c>
      <c r="AC241" s="36">
        <f t="shared" si="174"/>
        <v>0</v>
      </c>
      <c r="AD241" s="36">
        <f t="shared" si="175"/>
        <v>0</v>
      </c>
      <c r="AE241" s="36">
        <v>0</v>
      </c>
      <c r="AF241" s="35">
        <f t="shared" si="176"/>
        <v>0</v>
      </c>
      <c r="AG241" s="34">
        <v>0</v>
      </c>
      <c r="AH241" s="31">
        <f t="shared" si="177"/>
        <v>0</v>
      </c>
      <c r="AI241" s="32">
        <f t="shared" si="178"/>
        <v>0</v>
      </c>
      <c r="AJ241" s="33">
        <f t="shared" si="179"/>
        <v>0</v>
      </c>
      <c r="AK241" s="32">
        <v>0</v>
      </c>
      <c r="AL241" s="31">
        <v>0</v>
      </c>
      <c r="AM241" s="49"/>
    </row>
    <row r="242" spans="1:39" s="2" customFormat="1" ht="17.25" thickBot="1" x14ac:dyDescent="0.35">
      <c r="A242" s="573" t="s">
        <v>57</v>
      </c>
      <c r="B242" s="574"/>
      <c r="C242" s="574"/>
      <c r="D242" s="574"/>
      <c r="E242" s="29">
        <f t="shared" ref="E242:AL242" si="182">SUM(E219:E241)</f>
        <v>0</v>
      </c>
      <c r="F242" s="29">
        <f t="shared" si="182"/>
        <v>0</v>
      </c>
      <c r="G242" s="29">
        <f t="shared" si="182"/>
        <v>0</v>
      </c>
      <c r="H242" s="29">
        <f t="shared" si="182"/>
        <v>0</v>
      </c>
      <c r="I242" s="29">
        <f t="shared" si="182"/>
        <v>0</v>
      </c>
      <c r="J242" s="29">
        <f t="shared" si="182"/>
        <v>0</v>
      </c>
      <c r="K242" s="29">
        <f t="shared" si="182"/>
        <v>0</v>
      </c>
      <c r="L242" s="29">
        <f t="shared" si="182"/>
        <v>0</v>
      </c>
      <c r="M242" s="29">
        <f t="shared" si="182"/>
        <v>0</v>
      </c>
      <c r="N242" s="29">
        <f t="shared" si="182"/>
        <v>0</v>
      </c>
      <c r="O242" s="29">
        <f t="shared" si="182"/>
        <v>0</v>
      </c>
      <c r="P242" s="29">
        <f t="shared" si="182"/>
        <v>0</v>
      </c>
      <c r="Q242" s="29">
        <f t="shared" si="182"/>
        <v>0</v>
      </c>
      <c r="R242" s="29">
        <f t="shared" si="182"/>
        <v>0</v>
      </c>
      <c r="S242" s="29">
        <f t="shared" si="182"/>
        <v>0</v>
      </c>
      <c r="T242" s="29">
        <f t="shared" si="182"/>
        <v>0</v>
      </c>
      <c r="U242" s="29">
        <f t="shared" si="182"/>
        <v>0</v>
      </c>
      <c r="V242" s="29">
        <f t="shared" si="182"/>
        <v>0</v>
      </c>
      <c r="W242" s="29">
        <f t="shared" si="182"/>
        <v>0</v>
      </c>
      <c r="X242" s="29">
        <f t="shared" si="182"/>
        <v>0</v>
      </c>
      <c r="Y242" s="29">
        <f t="shared" si="182"/>
        <v>0</v>
      </c>
      <c r="Z242" s="29">
        <f t="shared" si="182"/>
        <v>0</v>
      </c>
      <c r="AA242" s="29">
        <f t="shared" si="182"/>
        <v>0</v>
      </c>
      <c r="AB242" s="29">
        <f t="shared" si="182"/>
        <v>0</v>
      </c>
      <c r="AC242" s="29">
        <f t="shared" si="182"/>
        <v>0</v>
      </c>
      <c r="AD242" s="29">
        <f t="shared" si="182"/>
        <v>0</v>
      </c>
      <c r="AE242" s="29">
        <f t="shared" si="182"/>
        <v>0</v>
      </c>
      <c r="AF242" s="29">
        <f t="shared" si="182"/>
        <v>0</v>
      </c>
      <c r="AG242" s="29">
        <f t="shared" si="182"/>
        <v>0</v>
      </c>
      <c r="AH242" s="29">
        <f t="shared" si="182"/>
        <v>0</v>
      </c>
      <c r="AI242" s="29">
        <f t="shared" si="182"/>
        <v>0</v>
      </c>
      <c r="AJ242" s="29">
        <f t="shared" si="182"/>
        <v>0</v>
      </c>
      <c r="AK242" s="29">
        <f t="shared" si="182"/>
        <v>0</v>
      </c>
      <c r="AL242" s="29">
        <f t="shared" si="182"/>
        <v>0</v>
      </c>
      <c r="AM242" s="11"/>
    </row>
    <row r="243" spans="1:39" s="2" customFormat="1" ht="17.25" thickBot="1" x14ac:dyDescent="0.35">
      <c r="A243" s="10"/>
      <c r="B243" s="10"/>
      <c r="C243" s="10"/>
      <c r="D243" s="10"/>
      <c r="E243" s="4"/>
      <c r="F243" s="6"/>
      <c r="G243" s="4"/>
      <c r="H243" s="9">
        <f>H242*1.1</f>
        <v>0</v>
      </c>
      <c r="I243" s="5"/>
      <c r="J243" s="9">
        <f>J242*1.1</f>
        <v>0</v>
      </c>
      <c r="K243" s="5"/>
      <c r="L243" s="9">
        <f>L242*1.1</f>
        <v>0</v>
      </c>
      <c r="M243" s="5"/>
      <c r="N243" s="9">
        <f>N242*1.1</f>
        <v>0</v>
      </c>
      <c r="O243" s="5"/>
      <c r="P243" s="9">
        <f>P242*1.1</f>
        <v>0</v>
      </c>
      <c r="Q243" s="5"/>
      <c r="R243" s="8">
        <f>R242*1.1</f>
        <v>0</v>
      </c>
      <c r="S243" s="586" t="s">
        <v>264</v>
      </c>
      <c r="T243" s="587"/>
      <c r="U243" s="587"/>
      <c r="V243" s="587"/>
      <c r="W243" s="587"/>
      <c r="X243" s="587"/>
      <c r="Y243" s="587"/>
      <c r="Z243" s="587"/>
      <c r="AA243" s="587"/>
      <c r="AB243" s="587"/>
      <c r="AC243" s="587"/>
      <c r="AD243" s="587"/>
      <c r="AE243" s="190"/>
      <c r="AF243" s="7" t="e">
        <f>AF242/(R242+F242)</f>
        <v>#DIV/0!</v>
      </c>
      <c r="AG243" s="4"/>
      <c r="AH243" s="6"/>
      <c r="AI243" s="4"/>
      <c r="AJ243" s="5"/>
      <c r="AK243" s="4"/>
      <c r="AL243" s="3"/>
    </row>
    <row r="244" spans="1:39" s="2" customFormat="1" x14ac:dyDescent="0.3"/>
    <row r="245" spans="1:39" s="2" customFormat="1" ht="17.25" thickBot="1" x14ac:dyDescent="0.35">
      <c r="A245" s="98" t="s">
        <v>263</v>
      </c>
      <c r="B245" s="97"/>
      <c r="C245" s="97"/>
      <c r="D245" s="96"/>
      <c r="E245" s="95"/>
      <c r="F245" s="95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3"/>
      <c r="AH245" s="93"/>
      <c r="AI245" s="93"/>
      <c r="AJ245" s="93"/>
      <c r="AK245" s="93"/>
    </row>
    <row r="246" spans="1:39" s="2" customFormat="1" ht="17.25" thickBot="1" x14ac:dyDescent="0.35">
      <c r="A246" s="10"/>
      <c r="B246" s="10"/>
      <c r="C246" s="10"/>
      <c r="D246" s="10"/>
      <c r="E246" s="92"/>
      <c r="F246" s="89"/>
      <c r="G246" s="619" t="s">
        <v>262</v>
      </c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1"/>
      <c r="S246" s="660" t="s">
        <v>261</v>
      </c>
      <c r="T246" s="622"/>
      <c r="U246" s="622"/>
      <c r="V246" s="622"/>
      <c r="W246" s="622"/>
      <c r="X246" s="622"/>
      <c r="Y246" s="622"/>
      <c r="Z246" s="622"/>
      <c r="AA246" s="622"/>
      <c r="AB246" s="622"/>
      <c r="AC246" s="622"/>
      <c r="AD246" s="622"/>
      <c r="AE246" s="622"/>
      <c r="AF246" s="661"/>
      <c r="AG246" s="92"/>
      <c r="AH246" s="89"/>
      <c r="AI246" s="92"/>
      <c r="AJ246" s="91"/>
      <c r="AK246" s="90"/>
      <c r="AL246" s="89"/>
      <c r="AM246" s="88" t="s">
        <v>260</v>
      </c>
    </row>
    <row r="247" spans="1:39" s="2" customFormat="1" ht="16.5" customHeight="1" x14ac:dyDescent="0.3">
      <c r="A247" s="652" t="s">
        <v>259</v>
      </c>
      <c r="B247" s="636" t="s">
        <v>258</v>
      </c>
      <c r="C247" s="565" t="s">
        <v>257</v>
      </c>
      <c r="D247" s="647" t="s">
        <v>51</v>
      </c>
      <c r="E247" s="569" t="s">
        <v>256</v>
      </c>
      <c r="F247" s="571" t="s">
        <v>255</v>
      </c>
      <c r="G247" s="629" t="s">
        <v>254</v>
      </c>
      <c r="H247" s="633" t="s">
        <v>18</v>
      </c>
      <c r="I247" s="625" t="s">
        <v>0</v>
      </c>
      <c r="J247" s="633" t="s">
        <v>253</v>
      </c>
      <c r="K247" s="625" t="s">
        <v>1</v>
      </c>
      <c r="L247" s="633" t="s">
        <v>252</v>
      </c>
      <c r="M247" s="625" t="s">
        <v>2</v>
      </c>
      <c r="N247" s="633" t="s">
        <v>251</v>
      </c>
      <c r="O247" s="625" t="s">
        <v>3</v>
      </c>
      <c r="P247" s="633" t="s">
        <v>250</v>
      </c>
      <c r="Q247" s="639" t="s">
        <v>22</v>
      </c>
      <c r="R247" s="607" t="s">
        <v>176</v>
      </c>
      <c r="S247" s="664" t="s">
        <v>24</v>
      </c>
      <c r="T247" s="611" t="s">
        <v>249</v>
      </c>
      <c r="U247" s="640" t="s">
        <v>4</v>
      </c>
      <c r="V247" s="611" t="s">
        <v>248</v>
      </c>
      <c r="W247" s="640" t="s">
        <v>5</v>
      </c>
      <c r="X247" s="611" t="s">
        <v>247</v>
      </c>
      <c r="Y247" s="640" t="s">
        <v>6</v>
      </c>
      <c r="Z247" s="611" t="s">
        <v>54</v>
      </c>
      <c r="AA247" s="640" t="s">
        <v>7</v>
      </c>
      <c r="AB247" s="611" t="s">
        <v>28</v>
      </c>
      <c r="AC247" s="642" t="s">
        <v>29</v>
      </c>
      <c r="AD247" s="639" t="s">
        <v>246</v>
      </c>
      <c r="AE247" s="639" t="s">
        <v>245</v>
      </c>
      <c r="AF247" s="607" t="s">
        <v>244</v>
      </c>
      <c r="AG247" s="615" t="s">
        <v>243</v>
      </c>
      <c r="AH247" s="627" t="s">
        <v>242</v>
      </c>
      <c r="AI247" s="629" t="s">
        <v>241</v>
      </c>
      <c r="AJ247" s="627" t="s">
        <v>200</v>
      </c>
      <c r="AK247" s="634" t="s">
        <v>240</v>
      </c>
      <c r="AL247" s="627" t="s">
        <v>239</v>
      </c>
      <c r="AM247" s="605" t="s">
        <v>166</v>
      </c>
    </row>
    <row r="248" spans="1:39" s="2" customFormat="1" ht="17.25" customHeight="1" thickBot="1" x14ac:dyDescent="0.35">
      <c r="A248" s="653"/>
      <c r="B248" s="637"/>
      <c r="C248" s="566"/>
      <c r="D248" s="648"/>
      <c r="E248" s="651"/>
      <c r="F248" s="657"/>
      <c r="G248" s="630"/>
      <c r="H248" s="583"/>
      <c r="I248" s="626"/>
      <c r="J248" s="583"/>
      <c r="K248" s="626"/>
      <c r="L248" s="583"/>
      <c r="M248" s="626"/>
      <c r="N248" s="583"/>
      <c r="O248" s="626"/>
      <c r="P248" s="583"/>
      <c r="Q248" s="602"/>
      <c r="R248" s="608"/>
      <c r="S248" s="665"/>
      <c r="T248" s="612"/>
      <c r="U248" s="641"/>
      <c r="V248" s="612"/>
      <c r="W248" s="641"/>
      <c r="X248" s="612"/>
      <c r="Y248" s="641"/>
      <c r="Z248" s="612"/>
      <c r="AA248" s="641"/>
      <c r="AB248" s="612"/>
      <c r="AC248" s="593"/>
      <c r="AD248" s="602"/>
      <c r="AE248" s="602"/>
      <c r="AF248" s="608"/>
      <c r="AG248" s="616"/>
      <c r="AH248" s="631"/>
      <c r="AI248" s="630"/>
      <c r="AJ248" s="631"/>
      <c r="AK248" s="638"/>
      <c r="AL248" s="631"/>
      <c r="AM248" s="606"/>
    </row>
    <row r="249" spans="1:39" s="2" customFormat="1" x14ac:dyDescent="0.3">
      <c r="A249" s="87" t="s">
        <v>55</v>
      </c>
      <c r="B249" s="61">
        <f>15500/10</f>
        <v>1550</v>
      </c>
      <c r="C249" s="77">
        <f>2700/1.1</f>
        <v>2454.5454545454545</v>
      </c>
      <c r="D249" s="86">
        <v>10</v>
      </c>
      <c r="E249" s="44">
        <v>0</v>
      </c>
      <c r="F249" s="85">
        <f t="shared" ref="F249:F271" si="183">B249*E249</f>
        <v>0</v>
      </c>
      <c r="G249" s="72">
        <v>0</v>
      </c>
      <c r="H249" s="84">
        <f t="shared" ref="H249:H271" si="184">B249*G249</f>
        <v>0</v>
      </c>
      <c r="I249" s="74">
        <v>0</v>
      </c>
      <c r="J249" s="84">
        <f t="shared" ref="J249:J271" si="185">B249*I249</f>
        <v>0</v>
      </c>
      <c r="K249" s="51">
        <v>0</v>
      </c>
      <c r="L249" s="37">
        <f t="shared" ref="L249:L271" si="186">B249*K249</f>
        <v>0</v>
      </c>
      <c r="M249" s="74">
        <v>20</v>
      </c>
      <c r="N249" s="84">
        <f t="shared" ref="N249:N271" si="187">B249*M249</f>
        <v>31000</v>
      </c>
      <c r="O249" s="38">
        <v>0</v>
      </c>
      <c r="P249" s="71">
        <f t="shared" ref="P249:P271" si="188">B249*O249</f>
        <v>0</v>
      </c>
      <c r="Q249" s="57">
        <f t="shared" ref="Q249:Q271" si="189">G249+I249+K249+M249+O249</f>
        <v>20</v>
      </c>
      <c r="R249" s="83">
        <f t="shared" ref="R249:R271" si="190">Q249*B249</f>
        <v>31000</v>
      </c>
      <c r="S249" s="38">
        <v>0</v>
      </c>
      <c r="T249" s="82">
        <f t="shared" ref="T249:T271" si="191">C249*S249</f>
        <v>0</v>
      </c>
      <c r="U249" s="38">
        <v>0</v>
      </c>
      <c r="V249" s="82">
        <f t="shared" ref="V249:V271" si="192">C249*U249</f>
        <v>0</v>
      </c>
      <c r="W249" s="38">
        <v>0</v>
      </c>
      <c r="X249" s="82">
        <f t="shared" ref="X249:X271" si="193">C249*W249</f>
        <v>0</v>
      </c>
      <c r="Y249" s="38">
        <v>0</v>
      </c>
      <c r="Z249" s="82">
        <f t="shared" ref="Z249:Z271" si="194">C249*Y249</f>
        <v>0</v>
      </c>
      <c r="AA249" s="74">
        <v>1</v>
      </c>
      <c r="AB249" s="68">
        <f t="shared" ref="AB249:AB271" si="195">C249*AA249</f>
        <v>2454.5454545454545</v>
      </c>
      <c r="AC249" s="67">
        <f t="shared" ref="AC249:AC271" si="196">S249+U249+W249+Y249+AA249</f>
        <v>1</v>
      </c>
      <c r="AD249" s="66">
        <f t="shared" ref="AD249:AD271" si="197">AC249*C249</f>
        <v>2454.5454545454545</v>
      </c>
      <c r="AE249" s="57">
        <v>0</v>
      </c>
      <c r="AF249" s="60">
        <f t="shared" ref="AF249:AF271" si="198">((C249-B249)*AC249)-AE249</f>
        <v>904.5454545454545</v>
      </c>
      <c r="AG249" s="52">
        <v>0</v>
      </c>
      <c r="AH249" s="63">
        <f t="shared" ref="AH249:AH271" si="199">B249*AG249</f>
        <v>0</v>
      </c>
      <c r="AI249" s="65">
        <f t="shared" ref="AI249:AI271" si="200">E249+Q249-AC249-AG249</f>
        <v>19</v>
      </c>
      <c r="AJ249" s="81">
        <f t="shared" ref="AJ249:AJ271" si="201">B249*AI249</f>
        <v>29450</v>
      </c>
      <c r="AK249" s="32">
        <v>0</v>
      </c>
      <c r="AL249" s="63">
        <f t="shared" ref="AL249:AL258" si="202">AK249*B249</f>
        <v>0</v>
      </c>
      <c r="AM249" s="62"/>
    </row>
    <row r="250" spans="1:39" s="2" customFormat="1" x14ac:dyDescent="0.3">
      <c r="A250" s="56" t="s">
        <v>238</v>
      </c>
      <c r="B250" s="74">
        <f>15500/10</f>
        <v>1550</v>
      </c>
      <c r="C250" s="77">
        <f>2700/1.1</f>
        <v>2454.5454545454545</v>
      </c>
      <c r="D250" s="73">
        <v>10</v>
      </c>
      <c r="E250" s="44">
        <v>0</v>
      </c>
      <c r="F250" s="43">
        <f t="shared" si="183"/>
        <v>0</v>
      </c>
      <c r="G250" s="72">
        <v>0</v>
      </c>
      <c r="H250" s="69">
        <f t="shared" si="184"/>
        <v>0</v>
      </c>
      <c r="I250" s="74">
        <v>0</v>
      </c>
      <c r="J250" s="37">
        <f t="shared" si="185"/>
        <v>0</v>
      </c>
      <c r="K250" s="51">
        <v>0</v>
      </c>
      <c r="L250" s="37">
        <f t="shared" si="186"/>
        <v>0</v>
      </c>
      <c r="M250" s="74">
        <v>0</v>
      </c>
      <c r="N250" s="37">
        <f t="shared" si="187"/>
        <v>0</v>
      </c>
      <c r="O250" s="38">
        <v>0</v>
      </c>
      <c r="P250" s="71">
        <f t="shared" si="188"/>
        <v>0</v>
      </c>
      <c r="Q250" s="57">
        <f t="shared" si="189"/>
        <v>0</v>
      </c>
      <c r="R250" s="70">
        <f t="shared" si="190"/>
        <v>0</v>
      </c>
      <c r="S250" s="38">
        <v>0</v>
      </c>
      <c r="T250" s="69">
        <f t="shared" si="191"/>
        <v>0</v>
      </c>
      <c r="U250" s="38">
        <v>0</v>
      </c>
      <c r="V250" s="69">
        <f t="shared" si="192"/>
        <v>0</v>
      </c>
      <c r="W250" s="38">
        <v>0</v>
      </c>
      <c r="X250" s="69">
        <f t="shared" si="193"/>
        <v>0</v>
      </c>
      <c r="Y250" s="38">
        <v>0</v>
      </c>
      <c r="Z250" s="69">
        <f t="shared" si="194"/>
        <v>0</v>
      </c>
      <c r="AA250" s="74">
        <v>0</v>
      </c>
      <c r="AB250" s="68">
        <f t="shared" si="195"/>
        <v>0</v>
      </c>
      <c r="AC250" s="67">
        <f t="shared" si="196"/>
        <v>0</v>
      </c>
      <c r="AD250" s="66">
        <f t="shared" si="197"/>
        <v>0</v>
      </c>
      <c r="AE250" s="57">
        <v>0</v>
      </c>
      <c r="AF250" s="60">
        <f t="shared" si="198"/>
        <v>0</v>
      </c>
      <c r="AG250" s="52">
        <v>0</v>
      </c>
      <c r="AH250" s="63">
        <f t="shared" si="199"/>
        <v>0</v>
      </c>
      <c r="AI250" s="65">
        <f t="shared" si="200"/>
        <v>0</v>
      </c>
      <c r="AJ250" s="64">
        <f t="shared" si="201"/>
        <v>0</v>
      </c>
      <c r="AK250" s="32">
        <v>0</v>
      </c>
      <c r="AL250" s="63">
        <f t="shared" si="202"/>
        <v>0</v>
      </c>
      <c r="AM250" s="62"/>
    </row>
    <row r="251" spans="1:39" s="2" customFormat="1" x14ac:dyDescent="0.3">
      <c r="A251" s="56" t="s">
        <v>165</v>
      </c>
      <c r="B251" s="74">
        <f>18000/10</f>
        <v>1800</v>
      </c>
      <c r="C251" s="77">
        <f>2800/1.1</f>
        <v>2545.454545454545</v>
      </c>
      <c r="D251" s="73">
        <v>10</v>
      </c>
      <c r="E251" s="44">
        <v>0</v>
      </c>
      <c r="F251" s="43">
        <f t="shared" si="183"/>
        <v>0</v>
      </c>
      <c r="G251" s="72">
        <v>0</v>
      </c>
      <c r="H251" s="69">
        <f t="shared" si="184"/>
        <v>0</v>
      </c>
      <c r="I251" s="74">
        <v>0</v>
      </c>
      <c r="J251" s="37">
        <f t="shared" si="185"/>
        <v>0</v>
      </c>
      <c r="K251" s="51">
        <v>0</v>
      </c>
      <c r="L251" s="37">
        <f t="shared" si="186"/>
        <v>0</v>
      </c>
      <c r="M251" s="74">
        <v>10</v>
      </c>
      <c r="N251" s="37">
        <f t="shared" si="187"/>
        <v>18000</v>
      </c>
      <c r="O251" s="38">
        <v>0</v>
      </c>
      <c r="P251" s="71">
        <f t="shared" si="188"/>
        <v>0</v>
      </c>
      <c r="Q251" s="57">
        <f t="shared" si="189"/>
        <v>10</v>
      </c>
      <c r="R251" s="70">
        <f t="shared" si="190"/>
        <v>18000</v>
      </c>
      <c r="S251" s="38">
        <v>0</v>
      </c>
      <c r="T251" s="69">
        <f t="shared" si="191"/>
        <v>0</v>
      </c>
      <c r="U251" s="38">
        <v>0</v>
      </c>
      <c r="V251" s="69">
        <f t="shared" si="192"/>
        <v>0</v>
      </c>
      <c r="W251" s="38">
        <v>0</v>
      </c>
      <c r="X251" s="69">
        <f t="shared" si="193"/>
        <v>0</v>
      </c>
      <c r="Y251" s="38">
        <v>0</v>
      </c>
      <c r="Z251" s="69">
        <f t="shared" si="194"/>
        <v>0</v>
      </c>
      <c r="AA251" s="74">
        <v>0</v>
      </c>
      <c r="AB251" s="68">
        <f t="shared" si="195"/>
        <v>0</v>
      </c>
      <c r="AC251" s="67">
        <f t="shared" si="196"/>
        <v>0</v>
      </c>
      <c r="AD251" s="66">
        <f t="shared" si="197"/>
        <v>0</v>
      </c>
      <c r="AE251" s="57">
        <v>0</v>
      </c>
      <c r="AF251" s="60">
        <f t="shared" si="198"/>
        <v>0</v>
      </c>
      <c r="AG251" s="52">
        <v>0</v>
      </c>
      <c r="AH251" s="63">
        <f t="shared" si="199"/>
        <v>0</v>
      </c>
      <c r="AI251" s="80">
        <f t="shared" si="200"/>
        <v>10</v>
      </c>
      <c r="AJ251" s="64">
        <f t="shared" si="201"/>
        <v>18000</v>
      </c>
      <c r="AK251" s="32">
        <v>0</v>
      </c>
      <c r="AL251" s="63">
        <f t="shared" si="202"/>
        <v>0</v>
      </c>
      <c r="AM251" s="62"/>
    </row>
    <row r="252" spans="1:39" s="2" customFormat="1" x14ac:dyDescent="0.3">
      <c r="A252" s="79" t="s">
        <v>237</v>
      </c>
      <c r="B252" s="47">
        <f>15500/10</f>
        <v>1550</v>
      </c>
      <c r="C252" s="77">
        <f>2700/1.1</f>
        <v>2454.5454545454545</v>
      </c>
      <c r="D252" s="54">
        <v>10</v>
      </c>
      <c r="E252" s="44">
        <v>0</v>
      </c>
      <c r="F252" s="43">
        <f t="shared" si="183"/>
        <v>0</v>
      </c>
      <c r="G252" s="72">
        <v>0</v>
      </c>
      <c r="H252" s="69">
        <f t="shared" si="184"/>
        <v>0</v>
      </c>
      <c r="I252" s="74">
        <v>0</v>
      </c>
      <c r="J252" s="37">
        <f t="shared" si="185"/>
        <v>0</v>
      </c>
      <c r="K252" s="51">
        <v>0</v>
      </c>
      <c r="L252" s="37">
        <f t="shared" si="186"/>
        <v>0</v>
      </c>
      <c r="M252" s="74">
        <v>0</v>
      </c>
      <c r="N252" s="37">
        <f t="shared" si="187"/>
        <v>0</v>
      </c>
      <c r="O252" s="38">
        <v>0</v>
      </c>
      <c r="P252" s="71">
        <f t="shared" si="188"/>
        <v>0</v>
      </c>
      <c r="Q252" s="57">
        <f t="shared" si="189"/>
        <v>0</v>
      </c>
      <c r="R252" s="70">
        <f t="shared" si="190"/>
        <v>0</v>
      </c>
      <c r="S252" s="38">
        <v>0</v>
      </c>
      <c r="T252" s="69">
        <f t="shared" si="191"/>
        <v>0</v>
      </c>
      <c r="U252" s="38">
        <v>0</v>
      </c>
      <c r="V252" s="69">
        <f t="shared" si="192"/>
        <v>0</v>
      </c>
      <c r="W252" s="38">
        <v>0</v>
      </c>
      <c r="X252" s="69">
        <f t="shared" si="193"/>
        <v>0</v>
      </c>
      <c r="Y252" s="38">
        <v>0</v>
      </c>
      <c r="Z252" s="69">
        <f t="shared" si="194"/>
        <v>0</v>
      </c>
      <c r="AA252" s="74">
        <v>0</v>
      </c>
      <c r="AB252" s="68">
        <f t="shared" si="195"/>
        <v>0</v>
      </c>
      <c r="AC252" s="67">
        <f t="shared" si="196"/>
        <v>0</v>
      </c>
      <c r="AD252" s="66">
        <f t="shared" si="197"/>
        <v>0</v>
      </c>
      <c r="AE252" s="57">
        <v>0</v>
      </c>
      <c r="AF252" s="60">
        <f t="shared" si="198"/>
        <v>0</v>
      </c>
      <c r="AG252" s="52">
        <v>0</v>
      </c>
      <c r="AH252" s="63">
        <f t="shared" si="199"/>
        <v>0</v>
      </c>
      <c r="AI252" s="65">
        <f t="shared" si="200"/>
        <v>0</v>
      </c>
      <c r="AJ252" s="64">
        <f t="shared" si="201"/>
        <v>0</v>
      </c>
      <c r="AK252" s="32">
        <v>0</v>
      </c>
      <c r="AL252" s="63">
        <f t="shared" si="202"/>
        <v>0</v>
      </c>
      <c r="AM252" s="62"/>
    </row>
    <row r="253" spans="1:39" s="2" customFormat="1" x14ac:dyDescent="0.3">
      <c r="A253" s="79" t="s">
        <v>236</v>
      </c>
      <c r="B253" s="47">
        <f>15500/10</f>
        <v>1550</v>
      </c>
      <c r="C253" s="77">
        <f>2700/1.1</f>
        <v>2454.5454545454545</v>
      </c>
      <c r="D253" s="54">
        <v>10</v>
      </c>
      <c r="E253" s="44">
        <v>0</v>
      </c>
      <c r="F253" s="43">
        <f t="shared" si="183"/>
        <v>0</v>
      </c>
      <c r="G253" s="72">
        <v>0</v>
      </c>
      <c r="H253" s="69">
        <f t="shared" si="184"/>
        <v>0</v>
      </c>
      <c r="I253" s="74">
        <v>0</v>
      </c>
      <c r="J253" s="37">
        <f t="shared" si="185"/>
        <v>0</v>
      </c>
      <c r="K253" s="51">
        <v>0</v>
      </c>
      <c r="L253" s="37">
        <f t="shared" si="186"/>
        <v>0</v>
      </c>
      <c r="M253" s="74">
        <v>0</v>
      </c>
      <c r="N253" s="37">
        <f t="shared" si="187"/>
        <v>0</v>
      </c>
      <c r="O253" s="38">
        <v>0</v>
      </c>
      <c r="P253" s="71">
        <f t="shared" si="188"/>
        <v>0</v>
      </c>
      <c r="Q253" s="57">
        <f t="shared" si="189"/>
        <v>0</v>
      </c>
      <c r="R253" s="70">
        <f t="shared" si="190"/>
        <v>0</v>
      </c>
      <c r="S253" s="38">
        <v>0</v>
      </c>
      <c r="T253" s="69">
        <f t="shared" si="191"/>
        <v>0</v>
      </c>
      <c r="U253" s="38">
        <v>0</v>
      </c>
      <c r="V253" s="69">
        <f t="shared" si="192"/>
        <v>0</v>
      </c>
      <c r="W253" s="38">
        <v>0</v>
      </c>
      <c r="X253" s="69">
        <f t="shared" si="193"/>
        <v>0</v>
      </c>
      <c r="Y253" s="38">
        <v>0</v>
      </c>
      <c r="Z253" s="69">
        <f t="shared" si="194"/>
        <v>0</v>
      </c>
      <c r="AA253" s="74">
        <v>0</v>
      </c>
      <c r="AB253" s="68">
        <f t="shared" si="195"/>
        <v>0</v>
      </c>
      <c r="AC253" s="67">
        <f t="shared" si="196"/>
        <v>0</v>
      </c>
      <c r="AD253" s="66">
        <f t="shared" si="197"/>
        <v>0</v>
      </c>
      <c r="AE253" s="57">
        <v>0</v>
      </c>
      <c r="AF253" s="60">
        <f t="shared" si="198"/>
        <v>0</v>
      </c>
      <c r="AG253" s="52">
        <v>0</v>
      </c>
      <c r="AH253" s="63">
        <f t="shared" si="199"/>
        <v>0</v>
      </c>
      <c r="AI253" s="65">
        <f t="shared" si="200"/>
        <v>0</v>
      </c>
      <c r="AJ253" s="64">
        <f t="shared" si="201"/>
        <v>0</v>
      </c>
      <c r="AK253" s="32">
        <v>0</v>
      </c>
      <c r="AL253" s="63">
        <f t="shared" si="202"/>
        <v>0</v>
      </c>
      <c r="AM253" s="62"/>
    </row>
    <row r="254" spans="1:39" s="2" customFormat="1" x14ac:dyDescent="0.3">
      <c r="A254" s="79" t="s">
        <v>235</v>
      </c>
      <c r="B254" s="47">
        <f>15500/10</f>
        <v>1550</v>
      </c>
      <c r="C254" s="77">
        <f>2700/1.1</f>
        <v>2454.5454545454545</v>
      </c>
      <c r="D254" s="54">
        <v>10</v>
      </c>
      <c r="E254" s="44">
        <v>0</v>
      </c>
      <c r="F254" s="43">
        <f t="shared" si="183"/>
        <v>0</v>
      </c>
      <c r="G254" s="72">
        <v>0</v>
      </c>
      <c r="H254" s="69">
        <f t="shared" si="184"/>
        <v>0</v>
      </c>
      <c r="I254" s="74">
        <v>0</v>
      </c>
      <c r="J254" s="37">
        <f t="shared" si="185"/>
        <v>0</v>
      </c>
      <c r="K254" s="51">
        <v>0</v>
      </c>
      <c r="L254" s="37">
        <f t="shared" si="186"/>
        <v>0</v>
      </c>
      <c r="M254" s="74">
        <v>0</v>
      </c>
      <c r="N254" s="37">
        <f t="shared" si="187"/>
        <v>0</v>
      </c>
      <c r="O254" s="38">
        <v>0</v>
      </c>
      <c r="P254" s="71">
        <f t="shared" si="188"/>
        <v>0</v>
      </c>
      <c r="Q254" s="57">
        <f t="shared" si="189"/>
        <v>0</v>
      </c>
      <c r="R254" s="70">
        <f t="shared" si="190"/>
        <v>0</v>
      </c>
      <c r="S254" s="38">
        <v>0</v>
      </c>
      <c r="T254" s="69">
        <f t="shared" si="191"/>
        <v>0</v>
      </c>
      <c r="U254" s="38">
        <v>0</v>
      </c>
      <c r="V254" s="69">
        <f t="shared" si="192"/>
        <v>0</v>
      </c>
      <c r="W254" s="38">
        <v>0</v>
      </c>
      <c r="X254" s="69">
        <f t="shared" si="193"/>
        <v>0</v>
      </c>
      <c r="Y254" s="38">
        <v>0</v>
      </c>
      <c r="Z254" s="69">
        <f t="shared" si="194"/>
        <v>0</v>
      </c>
      <c r="AA254" s="74">
        <v>0</v>
      </c>
      <c r="AB254" s="68">
        <f t="shared" si="195"/>
        <v>0</v>
      </c>
      <c r="AC254" s="67">
        <f t="shared" si="196"/>
        <v>0</v>
      </c>
      <c r="AD254" s="66">
        <f t="shared" si="197"/>
        <v>0</v>
      </c>
      <c r="AE254" s="57">
        <v>0</v>
      </c>
      <c r="AF254" s="60">
        <f t="shared" si="198"/>
        <v>0</v>
      </c>
      <c r="AG254" s="52">
        <v>0</v>
      </c>
      <c r="AH254" s="63">
        <f t="shared" si="199"/>
        <v>0</v>
      </c>
      <c r="AI254" s="65">
        <f t="shared" si="200"/>
        <v>0</v>
      </c>
      <c r="AJ254" s="64">
        <f t="shared" si="201"/>
        <v>0</v>
      </c>
      <c r="AK254" s="32">
        <v>0</v>
      </c>
      <c r="AL254" s="63">
        <f t="shared" si="202"/>
        <v>0</v>
      </c>
      <c r="AM254" s="62"/>
    </row>
    <row r="255" spans="1:39" s="2" customFormat="1" x14ac:dyDescent="0.3">
      <c r="A255" s="79" t="s">
        <v>234</v>
      </c>
      <c r="B255" s="47">
        <f>18000/10</f>
        <v>1800</v>
      </c>
      <c r="C255" s="77">
        <f>2800/1.1</f>
        <v>2545.454545454545</v>
      </c>
      <c r="D255" s="54">
        <v>10</v>
      </c>
      <c r="E255" s="44">
        <v>0</v>
      </c>
      <c r="F255" s="76">
        <f t="shared" si="183"/>
        <v>0</v>
      </c>
      <c r="G255" s="72">
        <v>0</v>
      </c>
      <c r="H255" s="69">
        <f t="shared" si="184"/>
        <v>0</v>
      </c>
      <c r="I255" s="74">
        <v>0</v>
      </c>
      <c r="J255" s="37">
        <f t="shared" si="185"/>
        <v>0</v>
      </c>
      <c r="K255" s="51">
        <v>0</v>
      </c>
      <c r="L255" s="37">
        <f t="shared" si="186"/>
        <v>0</v>
      </c>
      <c r="M255" s="74">
        <v>10</v>
      </c>
      <c r="N255" s="37">
        <f t="shared" si="187"/>
        <v>18000</v>
      </c>
      <c r="O255" s="38">
        <v>0</v>
      </c>
      <c r="P255" s="71">
        <f t="shared" si="188"/>
        <v>0</v>
      </c>
      <c r="Q255" s="57">
        <f t="shared" si="189"/>
        <v>10</v>
      </c>
      <c r="R255" s="70">
        <f t="shared" si="190"/>
        <v>18000</v>
      </c>
      <c r="S255" s="38">
        <v>0</v>
      </c>
      <c r="T255" s="69">
        <f t="shared" si="191"/>
        <v>0</v>
      </c>
      <c r="U255" s="38">
        <v>0</v>
      </c>
      <c r="V255" s="69">
        <f t="shared" si="192"/>
        <v>0</v>
      </c>
      <c r="W255" s="38">
        <v>0</v>
      </c>
      <c r="X255" s="69">
        <f t="shared" si="193"/>
        <v>0</v>
      </c>
      <c r="Y255" s="38">
        <v>0</v>
      </c>
      <c r="Z255" s="69">
        <f t="shared" si="194"/>
        <v>0</v>
      </c>
      <c r="AA255" s="74">
        <v>0</v>
      </c>
      <c r="AB255" s="68">
        <f t="shared" si="195"/>
        <v>0</v>
      </c>
      <c r="AC255" s="67">
        <f t="shared" si="196"/>
        <v>0</v>
      </c>
      <c r="AD255" s="66">
        <f t="shared" si="197"/>
        <v>0</v>
      </c>
      <c r="AE255" s="57">
        <v>0</v>
      </c>
      <c r="AF255" s="60">
        <f t="shared" si="198"/>
        <v>0</v>
      </c>
      <c r="AG255" s="52">
        <v>0</v>
      </c>
      <c r="AH255" s="63">
        <f t="shared" si="199"/>
        <v>0</v>
      </c>
      <c r="AI255" s="65">
        <f t="shared" si="200"/>
        <v>10</v>
      </c>
      <c r="AJ255" s="64">
        <f t="shared" si="201"/>
        <v>18000</v>
      </c>
      <c r="AK255" s="32">
        <v>0</v>
      </c>
      <c r="AL255" s="63">
        <f t="shared" si="202"/>
        <v>0</v>
      </c>
      <c r="AM255" s="75"/>
    </row>
    <row r="256" spans="1:39" s="2" customFormat="1" x14ac:dyDescent="0.3">
      <c r="A256" s="78" t="s">
        <v>233</v>
      </c>
      <c r="B256" s="47">
        <f>17000/10</f>
        <v>1700</v>
      </c>
      <c r="C256" s="77">
        <f>2700/1.1</f>
        <v>2454.5454545454545</v>
      </c>
      <c r="D256" s="54">
        <v>10</v>
      </c>
      <c r="E256" s="44">
        <v>0</v>
      </c>
      <c r="F256" s="76">
        <f t="shared" si="183"/>
        <v>0</v>
      </c>
      <c r="G256" s="72">
        <v>0</v>
      </c>
      <c r="H256" s="69">
        <f t="shared" si="184"/>
        <v>0</v>
      </c>
      <c r="I256" s="74">
        <v>0</v>
      </c>
      <c r="J256" s="37">
        <f t="shared" si="185"/>
        <v>0</v>
      </c>
      <c r="K256" s="51">
        <v>0</v>
      </c>
      <c r="L256" s="37">
        <f t="shared" si="186"/>
        <v>0</v>
      </c>
      <c r="M256" s="74">
        <v>0</v>
      </c>
      <c r="N256" s="37">
        <f t="shared" si="187"/>
        <v>0</v>
      </c>
      <c r="O256" s="38">
        <v>0</v>
      </c>
      <c r="P256" s="71">
        <f t="shared" si="188"/>
        <v>0</v>
      </c>
      <c r="Q256" s="57">
        <f t="shared" si="189"/>
        <v>0</v>
      </c>
      <c r="R256" s="70">
        <f t="shared" si="190"/>
        <v>0</v>
      </c>
      <c r="S256" s="38">
        <v>0</v>
      </c>
      <c r="T256" s="69">
        <f t="shared" si="191"/>
        <v>0</v>
      </c>
      <c r="U256" s="38">
        <v>0</v>
      </c>
      <c r="V256" s="69">
        <f t="shared" si="192"/>
        <v>0</v>
      </c>
      <c r="W256" s="38">
        <v>0</v>
      </c>
      <c r="X256" s="69">
        <f t="shared" si="193"/>
        <v>0</v>
      </c>
      <c r="Y256" s="38">
        <v>0</v>
      </c>
      <c r="Z256" s="69">
        <f t="shared" si="194"/>
        <v>0</v>
      </c>
      <c r="AA256" s="74">
        <v>0</v>
      </c>
      <c r="AB256" s="68">
        <f t="shared" si="195"/>
        <v>0</v>
      </c>
      <c r="AC256" s="67">
        <f t="shared" si="196"/>
        <v>0</v>
      </c>
      <c r="AD256" s="66">
        <f t="shared" si="197"/>
        <v>0</v>
      </c>
      <c r="AE256" s="57">
        <v>0</v>
      </c>
      <c r="AF256" s="60">
        <f t="shared" si="198"/>
        <v>0</v>
      </c>
      <c r="AG256" s="52">
        <v>0</v>
      </c>
      <c r="AH256" s="63">
        <f t="shared" si="199"/>
        <v>0</v>
      </c>
      <c r="AI256" s="65">
        <f t="shared" si="200"/>
        <v>0</v>
      </c>
      <c r="AJ256" s="64">
        <f t="shared" si="201"/>
        <v>0</v>
      </c>
      <c r="AK256" s="32">
        <v>0</v>
      </c>
      <c r="AL256" s="63">
        <f t="shared" si="202"/>
        <v>0</v>
      </c>
      <c r="AM256" s="75"/>
    </row>
    <row r="257" spans="1:39" s="2" customFormat="1" x14ac:dyDescent="0.3">
      <c r="A257" s="56" t="s">
        <v>232</v>
      </c>
      <c r="B257" s="74">
        <f>13800/12</f>
        <v>1150</v>
      </c>
      <c r="C257" s="38">
        <f>1800/1.1</f>
        <v>1636.3636363636363</v>
      </c>
      <c r="D257" s="73">
        <v>12</v>
      </c>
      <c r="E257" s="44">
        <v>0</v>
      </c>
      <c r="F257" s="43">
        <f t="shared" si="183"/>
        <v>0</v>
      </c>
      <c r="G257" s="72">
        <v>0</v>
      </c>
      <c r="H257" s="69">
        <f t="shared" si="184"/>
        <v>0</v>
      </c>
      <c r="I257" s="74">
        <v>0</v>
      </c>
      <c r="J257" s="37">
        <f t="shared" si="185"/>
        <v>0</v>
      </c>
      <c r="K257" s="51">
        <v>0</v>
      </c>
      <c r="L257" s="37">
        <f t="shared" si="186"/>
        <v>0</v>
      </c>
      <c r="M257" s="74">
        <v>0</v>
      </c>
      <c r="N257" s="37">
        <f t="shared" si="187"/>
        <v>0</v>
      </c>
      <c r="O257" s="38">
        <v>0</v>
      </c>
      <c r="P257" s="71">
        <f t="shared" si="188"/>
        <v>0</v>
      </c>
      <c r="Q257" s="57">
        <f t="shared" si="189"/>
        <v>0</v>
      </c>
      <c r="R257" s="70">
        <f t="shared" si="190"/>
        <v>0</v>
      </c>
      <c r="S257" s="38">
        <v>0</v>
      </c>
      <c r="T257" s="37">
        <f t="shared" si="191"/>
        <v>0</v>
      </c>
      <c r="U257" s="38">
        <v>0</v>
      </c>
      <c r="V257" s="69">
        <f t="shared" si="192"/>
        <v>0</v>
      </c>
      <c r="W257" s="38">
        <v>0</v>
      </c>
      <c r="X257" s="69">
        <f t="shared" si="193"/>
        <v>0</v>
      </c>
      <c r="Y257" s="38">
        <v>0</v>
      </c>
      <c r="Z257" s="69">
        <f t="shared" si="194"/>
        <v>0</v>
      </c>
      <c r="AA257" s="74">
        <v>0</v>
      </c>
      <c r="AB257" s="68">
        <f t="shared" si="195"/>
        <v>0</v>
      </c>
      <c r="AC257" s="67">
        <f t="shared" si="196"/>
        <v>0</v>
      </c>
      <c r="AD257" s="66">
        <f t="shared" si="197"/>
        <v>0</v>
      </c>
      <c r="AE257" s="57">
        <v>0</v>
      </c>
      <c r="AF257" s="60">
        <f t="shared" si="198"/>
        <v>0</v>
      </c>
      <c r="AG257" s="52">
        <v>0</v>
      </c>
      <c r="AH257" s="63">
        <f t="shared" si="199"/>
        <v>0</v>
      </c>
      <c r="AI257" s="65">
        <f t="shared" si="200"/>
        <v>0</v>
      </c>
      <c r="AJ257" s="64">
        <f t="shared" si="201"/>
        <v>0</v>
      </c>
      <c r="AK257" s="32">
        <v>0</v>
      </c>
      <c r="AL257" s="63">
        <f t="shared" si="202"/>
        <v>0</v>
      </c>
      <c r="AM257" s="62"/>
    </row>
    <row r="258" spans="1:39" s="2" customFormat="1" x14ac:dyDescent="0.3">
      <c r="A258" s="56" t="s">
        <v>46</v>
      </c>
      <c r="B258" s="74">
        <f>13800/12</f>
        <v>1150</v>
      </c>
      <c r="C258" s="38">
        <v>1636</v>
      </c>
      <c r="D258" s="73">
        <v>12</v>
      </c>
      <c r="E258" s="44">
        <v>0</v>
      </c>
      <c r="F258" s="43">
        <f t="shared" si="183"/>
        <v>0</v>
      </c>
      <c r="G258" s="72">
        <v>0</v>
      </c>
      <c r="H258" s="69">
        <f t="shared" si="184"/>
        <v>0</v>
      </c>
      <c r="I258" s="74">
        <v>0</v>
      </c>
      <c r="J258" s="37">
        <f t="shared" si="185"/>
        <v>0</v>
      </c>
      <c r="K258" s="51">
        <v>0</v>
      </c>
      <c r="L258" s="37">
        <f t="shared" si="186"/>
        <v>0</v>
      </c>
      <c r="M258" s="74">
        <v>0</v>
      </c>
      <c r="N258" s="37">
        <f t="shared" si="187"/>
        <v>0</v>
      </c>
      <c r="O258" s="38">
        <v>0</v>
      </c>
      <c r="P258" s="71">
        <f t="shared" si="188"/>
        <v>0</v>
      </c>
      <c r="Q258" s="57">
        <f t="shared" si="189"/>
        <v>0</v>
      </c>
      <c r="R258" s="70">
        <f t="shared" si="190"/>
        <v>0</v>
      </c>
      <c r="S258" s="38">
        <v>0</v>
      </c>
      <c r="T258" s="69">
        <f t="shared" si="191"/>
        <v>0</v>
      </c>
      <c r="U258" s="38">
        <v>0</v>
      </c>
      <c r="V258" s="69">
        <f t="shared" si="192"/>
        <v>0</v>
      </c>
      <c r="W258" s="38">
        <v>0</v>
      </c>
      <c r="X258" s="69">
        <f t="shared" si="193"/>
        <v>0</v>
      </c>
      <c r="Y258" s="38">
        <v>0</v>
      </c>
      <c r="Z258" s="69">
        <f t="shared" si="194"/>
        <v>0</v>
      </c>
      <c r="AA258" s="74">
        <v>0</v>
      </c>
      <c r="AB258" s="68">
        <f t="shared" si="195"/>
        <v>0</v>
      </c>
      <c r="AC258" s="67">
        <f t="shared" si="196"/>
        <v>0</v>
      </c>
      <c r="AD258" s="66">
        <f t="shared" si="197"/>
        <v>0</v>
      </c>
      <c r="AE258" s="57">
        <v>0</v>
      </c>
      <c r="AF258" s="60">
        <f t="shared" si="198"/>
        <v>0</v>
      </c>
      <c r="AG258" s="52">
        <v>0</v>
      </c>
      <c r="AH258" s="63">
        <f t="shared" si="199"/>
        <v>0</v>
      </c>
      <c r="AI258" s="65">
        <f t="shared" si="200"/>
        <v>0</v>
      </c>
      <c r="AJ258" s="64">
        <f t="shared" si="201"/>
        <v>0</v>
      </c>
      <c r="AK258" s="32">
        <v>0</v>
      </c>
      <c r="AL258" s="63">
        <f t="shared" si="202"/>
        <v>0</v>
      </c>
      <c r="AM258" s="62"/>
    </row>
    <row r="259" spans="1:39" s="2" customFormat="1" x14ac:dyDescent="0.3">
      <c r="A259" s="56" t="s">
        <v>8</v>
      </c>
      <c r="B259" s="47">
        <f>24800/16</f>
        <v>1550</v>
      </c>
      <c r="C259" s="46">
        <f>2800/1.1</f>
        <v>2545.454545454545</v>
      </c>
      <c r="D259" s="54">
        <v>16</v>
      </c>
      <c r="E259" s="44">
        <v>0</v>
      </c>
      <c r="F259" s="43">
        <f t="shared" si="183"/>
        <v>0</v>
      </c>
      <c r="G259" s="42">
        <v>0</v>
      </c>
      <c r="H259" s="37">
        <f t="shared" si="184"/>
        <v>0</v>
      </c>
      <c r="I259" s="74">
        <v>0</v>
      </c>
      <c r="J259" s="37">
        <f t="shared" si="185"/>
        <v>0</v>
      </c>
      <c r="K259" s="51">
        <v>0</v>
      </c>
      <c r="L259" s="37">
        <f t="shared" si="186"/>
        <v>0</v>
      </c>
      <c r="M259" s="74">
        <v>0</v>
      </c>
      <c r="N259" s="37">
        <f t="shared" si="187"/>
        <v>0</v>
      </c>
      <c r="O259" s="38">
        <v>0</v>
      </c>
      <c r="P259" s="37">
        <f t="shared" si="188"/>
        <v>0</v>
      </c>
      <c r="Q259" s="36">
        <f t="shared" si="189"/>
        <v>0</v>
      </c>
      <c r="R259" s="39">
        <f t="shared" si="190"/>
        <v>0</v>
      </c>
      <c r="S259" s="38">
        <v>0</v>
      </c>
      <c r="T259" s="37">
        <f t="shared" si="191"/>
        <v>0</v>
      </c>
      <c r="U259" s="38">
        <v>0</v>
      </c>
      <c r="V259" s="37">
        <f t="shared" si="192"/>
        <v>0</v>
      </c>
      <c r="W259" s="38">
        <v>0</v>
      </c>
      <c r="X259" s="37">
        <f t="shared" si="193"/>
        <v>0</v>
      </c>
      <c r="Y259" s="38">
        <v>0</v>
      </c>
      <c r="Z259" s="37">
        <f t="shared" si="194"/>
        <v>0</v>
      </c>
      <c r="AA259" s="74">
        <v>0</v>
      </c>
      <c r="AB259" s="37">
        <f t="shared" si="195"/>
        <v>0</v>
      </c>
      <c r="AC259" s="36">
        <f t="shared" si="196"/>
        <v>0</v>
      </c>
      <c r="AD259" s="36">
        <f t="shared" si="197"/>
        <v>0</v>
      </c>
      <c r="AE259" s="57">
        <v>0</v>
      </c>
      <c r="AF259" s="60">
        <f t="shared" si="198"/>
        <v>0</v>
      </c>
      <c r="AG259" s="52">
        <v>0</v>
      </c>
      <c r="AH259" s="31">
        <f t="shared" si="199"/>
        <v>0</v>
      </c>
      <c r="AI259" s="32">
        <f t="shared" si="200"/>
        <v>0</v>
      </c>
      <c r="AJ259" s="33">
        <f t="shared" si="201"/>
        <v>0</v>
      </c>
      <c r="AK259" s="32">
        <v>0</v>
      </c>
      <c r="AL259" s="31">
        <v>0</v>
      </c>
      <c r="AM259" s="59"/>
    </row>
    <row r="260" spans="1:39" s="2" customFormat="1" x14ac:dyDescent="0.3">
      <c r="A260" s="58" t="s">
        <v>161</v>
      </c>
      <c r="B260" s="47">
        <f>30400/16</f>
        <v>1900</v>
      </c>
      <c r="C260" s="46">
        <f>2800/1.1</f>
        <v>2545.454545454545</v>
      </c>
      <c r="D260" s="54">
        <v>16</v>
      </c>
      <c r="E260" s="44">
        <v>0</v>
      </c>
      <c r="F260" s="43">
        <f t="shared" si="183"/>
        <v>0</v>
      </c>
      <c r="G260" s="42">
        <v>0</v>
      </c>
      <c r="H260" s="37">
        <f t="shared" si="184"/>
        <v>0</v>
      </c>
      <c r="I260" s="74">
        <v>0</v>
      </c>
      <c r="J260" s="37">
        <f t="shared" si="185"/>
        <v>0</v>
      </c>
      <c r="K260" s="51">
        <v>0</v>
      </c>
      <c r="L260" s="37">
        <f t="shared" si="186"/>
        <v>0</v>
      </c>
      <c r="M260" s="74">
        <v>0</v>
      </c>
      <c r="N260" s="37">
        <f t="shared" si="187"/>
        <v>0</v>
      </c>
      <c r="O260" s="38">
        <v>0</v>
      </c>
      <c r="P260" s="37">
        <f t="shared" si="188"/>
        <v>0</v>
      </c>
      <c r="Q260" s="36">
        <f t="shared" si="189"/>
        <v>0</v>
      </c>
      <c r="R260" s="39">
        <f t="shared" si="190"/>
        <v>0</v>
      </c>
      <c r="S260" s="38">
        <v>0</v>
      </c>
      <c r="T260" s="37">
        <f t="shared" si="191"/>
        <v>0</v>
      </c>
      <c r="U260" s="38">
        <v>0</v>
      </c>
      <c r="V260" s="37">
        <f t="shared" si="192"/>
        <v>0</v>
      </c>
      <c r="W260" s="38">
        <v>0</v>
      </c>
      <c r="X260" s="37">
        <f t="shared" si="193"/>
        <v>0</v>
      </c>
      <c r="Y260" s="38">
        <v>0</v>
      </c>
      <c r="Z260" s="37">
        <f t="shared" si="194"/>
        <v>0</v>
      </c>
      <c r="AA260" s="74">
        <v>0</v>
      </c>
      <c r="AB260" s="37">
        <f t="shared" si="195"/>
        <v>0</v>
      </c>
      <c r="AC260" s="36">
        <f t="shared" si="196"/>
        <v>0</v>
      </c>
      <c r="AD260" s="36">
        <f t="shared" si="197"/>
        <v>0</v>
      </c>
      <c r="AE260" s="57">
        <v>0</v>
      </c>
      <c r="AF260" s="35">
        <f t="shared" si="198"/>
        <v>0</v>
      </c>
      <c r="AG260" s="52">
        <v>0</v>
      </c>
      <c r="AH260" s="31">
        <f t="shared" si="199"/>
        <v>0</v>
      </c>
      <c r="AI260" s="32">
        <f t="shared" si="200"/>
        <v>0</v>
      </c>
      <c r="AJ260" s="33">
        <f t="shared" si="201"/>
        <v>0</v>
      </c>
      <c r="AK260" s="32">
        <v>0</v>
      </c>
      <c r="AL260" s="31">
        <v>0</v>
      </c>
      <c r="AM260" s="49"/>
    </row>
    <row r="261" spans="1:39" s="2" customFormat="1" x14ac:dyDescent="0.3">
      <c r="A261" s="56" t="s">
        <v>9</v>
      </c>
      <c r="B261" s="47">
        <f>3600/6</f>
        <v>600</v>
      </c>
      <c r="C261" s="46">
        <f>2000/1.1</f>
        <v>1818.181818181818</v>
      </c>
      <c r="D261" s="54">
        <v>6</v>
      </c>
      <c r="E261" s="44">
        <v>0</v>
      </c>
      <c r="F261" s="43">
        <f t="shared" si="183"/>
        <v>0</v>
      </c>
      <c r="G261" s="42">
        <v>0</v>
      </c>
      <c r="H261" s="37">
        <f t="shared" si="184"/>
        <v>0</v>
      </c>
      <c r="I261" s="74">
        <v>0</v>
      </c>
      <c r="J261" s="37">
        <f t="shared" si="185"/>
        <v>0</v>
      </c>
      <c r="K261" s="51">
        <v>0</v>
      </c>
      <c r="L261" s="37">
        <f t="shared" si="186"/>
        <v>0</v>
      </c>
      <c r="M261" s="74">
        <v>0</v>
      </c>
      <c r="N261" s="37">
        <f t="shared" si="187"/>
        <v>0</v>
      </c>
      <c r="O261" s="38">
        <v>0</v>
      </c>
      <c r="P261" s="37">
        <f t="shared" si="188"/>
        <v>0</v>
      </c>
      <c r="Q261" s="36">
        <f t="shared" si="189"/>
        <v>0</v>
      </c>
      <c r="R261" s="39">
        <f t="shared" si="190"/>
        <v>0</v>
      </c>
      <c r="S261" s="38">
        <v>0</v>
      </c>
      <c r="T261" s="37">
        <f t="shared" si="191"/>
        <v>0</v>
      </c>
      <c r="U261" s="38">
        <v>0</v>
      </c>
      <c r="V261" s="37">
        <f t="shared" si="192"/>
        <v>0</v>
      </c>
      <c r="W261" s="38">
        <v>0</v>
      </c>
      <c r="X261" s="37">
        <f t="shared" si="193"/>
        <v>0</v>
      </c>
      <c r="Y261" s="38">
        <v>0</v>
      </c>
      <c r="Z261" s="37">
        <f t="shared" si="194"/>
        <v>0</v>
      </c>
      <c r="AA261" s="74">
        <v>0</v>
      </c>
      <c r="AB261" s="37">
        <f t="shared" si="195"/>
        <v>0</v>
      </c>
      <c r="AC261" s="36">
        <f t="shared" si="196"/>
        <v>0</v>
      </c>
      <c r="AD261" s="36">
        <f t="shared" si="197"/>
        <v>0</v>
      </c>
      <c r="AE261" s="36">
        <v>0</v>
      </c>
      <c r="AF261" s="35">
        <f t="shared" si="198"/>
        <v>0</v>
      </c>
      <c r="AG261" s="52">
        <v>0</v>
      </c>
      <c r="AH261" s="31">
        <f t="shared" si="199"/>
        <v>0</v>
      </c>
      <c r="AI261" s="32">
        <f t="shared" si="200"/>
        <v>0</v>
      </c>
      <c r="AJ261" s="33">
        <f t="shared" si="201"/>
        <v>0</v>
      </c>
      <c r="AK261" s="32">
        <v>0</v>
      </c>
      <c r="AL261" s="31">
        <v>0</v>
      </c>
      <c r="AM261" s="30"/>
    </row>
    <row r="262" spans="1:39" s="2" customFormat="1" x14ac:dyDescent="0.3">
      <c r="A262" s="55" t="s">
        <v>205</v>
      </c>
      <c r="B262" s="47">
        <f>3600/6</f>
        <v>600</v>
      </c>
      <c r="C262" s="46">
        <f>2000/1.1</f>
        <v>1818.181818181818</v>
      </c>
      <c r="D262" s="54">
        <v>6</v>
      </c>
      <c r="E262" s="44">
        <v>0</v>
      </c>
      <c r="F262" s="43">
        <f t="shared" si="183"/>
        <v>0</v>
      </c>
      <c r="G262" s="42">
        <v>0</v>
      </c>
      <c r="H262" s="37">
        <f t="shared" si="184"/>
        <v>0</v>
      </c>
      <c r="I262" s="74">
        <v>0</v>
      </c>
      <c r="J262" s="37">
        <f t="shared" si="185"/>
        <v>0</v>
      </c>
      <c r="K262" s="51">
        <v>0</v>
      </c>
      <c r="L262" s="37">
        <f t="shared" si="186"/>
        <v>0</v>
      </c>
      <c r="M262" s="74">
        <v>0</v>
      </c>
      <c r="N262" s="37">
        <f t="shared" si="187"/>
        <v>0</v>
      </c>
      <c r="O262" s="38">
        <v>0</v>
      </c>
      <c r="P262" s="37">
        <f t="shared" si="188"/>
        <v>0</v>
      </c>
      <c r="Q262" s="36">
        <f t="shared" si="189"/>
        <v>0</v>
      </c>
      <c r="R262" s="39">
        <f t="shared" si="190"/>
        <v>0</v>
      </c>
      <c r="S262" s="38">
        <v>0</v>
      </c>
      <c r="T262" s="37">
        <f t="shared" si="191"/>
        <v>0</v>
      </c>
      <c r="U262" s="38">
        <v>0</v>
      </c>
      <c r="V262" s="37">
        <f t="shared" si="192"/>
        <v>0</v>
      </c>
      <c r="W262" s="38">
        <v>0</v>
      </c>
      <c r="X262" s="37">
        <f t="shared" si="193"/>
        <v>0</v>
      </c>
      <c r="Y262" s="38">
        <v>0</v>
      </c>
      <c r="Z262" s="37">
        <f t="shared" si="194"/>
        <v>0</v>
      </c>
      <c r="AA262" s="74">
        <v>0</v>
      </c>
      <c r="AB262" s="37">
        <f t="shared" si="195"/>
        <v>0</v>
      </c>
      <c r="AC262" s="36">
        <f t="shared" si="196"/>
        <v>0</v>
      </c>
      <c r="AD262" s="36">
        <f t="shared" si="197"/>
        <v>0</v>
      </c>
      <c r="AE262" s="36">
        <v>0</v>
      </c>
      <c r="AF262" s="35">
        <f t="shared" si="198"/>
        <v>0</v>
      </c>
      <c r="AG262" s="52">
        <v>0</v>
      </c>
      <c r="AH262" s="31">
        <f t="shared" si="199"/>
        <v>0</v>
      </c>
      <c r="AI262" s="32">
        <f t="shared" si="200"/>
        <v>0</v>
      </c>
      <c r="AJ262" s="33">
        <f t="shared" si="201"/>
        <v>0</v>
      </c>
      <c r="AK262" s="32">
        <v>0</v>
      </c>
      <c r="AL262" s="31">
        <v>0</v>
      </c>
      <c r="AM262" s="30"/>
    </row>
    <row r="263" spans="1:39" s="2" customFormat="1" x14ac:dyDescent="0.3">
      <c r="A263" s="55" t="s">
        <v>231</v>
      </c>
      <c r="B263" s="47">
        <f>3600/6</f>
        <v>600</v>
      </c>
      <c r="C263" s="46">
        <f>2000/1.1</f>
        <v>1818.181818181818</v>
      </c>
      <c r="D263" s="54">
        <v>6</v>
      </c>
      <c r="E263" s="44">
        <v>0</v>
      </c>
      <c r="F263" s="43">
        <f t="shared" si="183"/>
        <v>0</v>
      </c>
      <c r="G263" s="42">
        <v>0</v>
      </c>
      <c r="H263" s="37">
        <f t="shared" si="184"/>
        <v>0</v>
      </c>
      <c r="I263" s="74">
        <v>0</v>
      </c>
      <c r="J263" s="37">
        <f t="shared" si="185"/>
        <v>0</v>
      </c>
      <c r="K263" s="51">
        <v>0</v>
      </c>
      <c r="L263" s="37">
        <f t="shared" si="186"/>
        <v>0</v>
      </c>
      <c r="M263" s="74">
        <v>0</v>
      </c>
      <c r="N263" s="37">
        <f t="shared" si="187"/>
        <v>0</v>
      </c>
      <c r="O263" s="38">
        <v>0</v>
      </c>
      <c r="P263" s="37">
        <f t="shared" si="188"/>
        <v>0</v>
      </c>
      <c r="Q263" s="36">
        <f t="shared" si="189"/>
        <v>0</v>
      </c>
      <c r="R263" s="39">
        <f t="shared" si="190"/>
        <v>0</v>
      </c>
      <c r="S263" s="38">
        <v>0</v>
      </c>
      <c r="T263" s="37">
        <f t="shared" si="191"/>
        <v>0</v>
      </c>
      <c r="U263" s="38">
        <v>0</v>
      </c>
      <c r="V263" s="37">
        <f t="shared" si="192"/>
        <v>0</v>
      </c>
      <c r="W263" s="38">
        <v>0</v>
      </c>
      <c r="X263" s="37">
        <f t="shared" si="193"/>
        <v>0</v>
      </c>
      <c r="Y263" s="38">
        <v>0</v>
      </c>
      <c r="Z263" s="37">
        <f t="shared" si="194"/>
        <v>0</v>
      </c>
      <c r="AA263" s="74">
        <v>0</v>
      </c>
      <c r="AB263" s="37">
        <f t="shared" si="195"/>
        <v>0</v>
      </c>
      <c r="AC263" s="36">
        <f t="shared" si="196"/>
        <v>0</v>
      </c>
      <c r="AD263" s="36">
        <f t="shared" si="197"/>
        <v>0</v>
      </c>
      <c r="AE263" s="36">
        <v>0</v>
      </c>
      <c r="AF263" s="35">
        <f t="shared" si="198"/>
        <v>0</v>
      </c>
      <c r="AG263" s="52">
        <v>0</v>
      </c>
      <c r="AH263" s="31">
        <f t="shared" si="199"/>
        <v>0</v>
      </c>
      <c r="AI263" s="32">
        <f t="shared" si="200"/>
        <v>0</v>
      </c>
      <c r="AJ263" s="33">
        <f t="shared" si="201"/>
        <v>0</v>
      </c>
      <c r="AK263" s="32">
        <v>0</v>
      </c>
      <c r="AL263" s="31">
        <v>0</v>
      </c>
      <c r="AM263" s="49"/>
    </row>
    <row r="264" spans="1:39" s="2" customFormat="1" x14ac:dyDescent="0.3">
      <c r="A264" s="48" t="s">
        <v>230</v>
      </c>
      <c r="B264" s="47">
        <f>8100/6</f>
        <v>1350</v>
      </c>
      <c r="C264" s="46">
        <f>2800/1.1</f>
        <v>2545.454545454545</v>
      </c>
      <c r="D264" s="50">
        <v>6</v>
      </c>
      <c r="E264" s="44">
        <v>0</v>
      </c>
      <c r="F264" s="43">
        <f t="shared" si="183"/>
        <v>0</v>
      </c>
      <c r="G264" s="42">
        <v>0</v>
      </c>
      <c r="H264" s="37">
        <f t="shared" si="184"/>
        <v>0</v>
      </c>
      <c r="I264" s="74">
        <v>0</v>
      </c>
      <c r="J264" s="37">
        <f t="shared" si="185"/>
        <v>0</v>
      </c>
      <c r="K264" s="51">
        <v>0</v>
      </c>
      <c r="L264" s="37">
        <f t="shared" si="186"/>
        <v>0</v>
      </c>
      <c r="M264" s="74">
        <v>0</v>
      </c>
      <c r="N264" s="37">
        <f t="shared" si="187"/>
        <v>0</v>
      </c>
      <c r="O264" s="38">
        <v>0</v>
      </c>
      <c r="P264" s="37">
        <f t="shared" si="188"/>
        <v>0</v>
      </c>
      <c r="Q264" s="36">
        <f t="shared" si="189"/>
        <v>0</v>
      </c>
      <c r="R264" s="39">
        <f t="shared" si="190"/>
        <v>0</v>
      </c>
      <c r="S264" s="38">
        <v>0</v>
      </c>
      <c r="T264" s="37">
        <f t="shared" si="191"/>
        <v>0</v>
      </c>
      <c r="U264" s="38">
        <v>0</v>
      </c>
      <c r="V264" s="37">
        <f t="shared" si="192"/>
        <v>0</v>
      </c>
      <c r="W264" s="38">
        <v>0</v>
      </c>
      <c r="X264" s="37">
        <f t="shared" si="193"/>
        <v>0</v>
      </c>
      <c r="Y264" s="38">
        <v>0</v>
      </c>
      <c r="Z264" s="37">
        <f t="shared" si="194"/>
        <v>0</v>
      </c>
      <c r="AA264" s="74">
        <v>0</v>
      </c>
      <c r="AB264" s="37">
        <f t="shared" si="195"/>
        <v>0</v>
      </c>
      <c r="AC264" s="36">
        <f t="shared" si="196"/>
        <v>0</v>
      </c>
      <c r="AD264" s="36">
        <f t="shared" si="197"/>
        <v>0</v>
      </c>
      <c r="AE264" s="36">
        <v>0</v>
      </c>
      <c r="AF264" s="35">
        <f t="shared" si="198"/>
        <v>0</v>
      </c>
      <c r="AG264" s="52">
        <v>0</v>
      </c>
      <c r="AH264" s="31">
        <f t="shared" si="199"/>
        <v>0</v>
      </c>
      <c r="AI264" s="32">
        <f t="shared" si="200"/>
        <v>0</v>
      </c>
      <c r="AJ264" s="33">
        <f t="shared" si="201"/>
        <v>0</v>
      </c>
      <c r="AK264" s="32">
        <v>0</v>
      </c>
      <c r="AL264" s="31">
        <v>0</v>
      </c>
      <c r="AM264" s="49"/>
    </row>
    <row r="265" spans="1:39" s="2" customFormat="1" x14ac:dyDescent="0.3">
      <c r="A265" s="48" t="s">
        <v>65</v>
      </c>
      <c r="B265" s="53">
        <f>6600/6</f>
        <v>1100</v>
      </c>
      <c r="C265" s="46">
        <f>2800/1.1</f>
        <v>2545.454545454545</v>
      </c>
      <c r="D265" s="50">
        <v>6</v>
      </c>
      <c r="E265" s="44">
        <v>0</v>
      </c>
      <c r="F265" s="43">
        <f t="shared" si="183"/>
        <v>0</v>
      </c>
      <c r="G265" s="42">
        <v>0</v>
      </c>
      <c r="H265" s="37">
        <f t="shared" si="184"/>
        <v>0</v>
      </c>
      <c r="I265" s="74">
        <v>0</v>
      </c>
      <c r="J265" s="37">
        <f t="shared" si="185"/>
        <v>0</v>
      </c>
      <c r="K265" s="51">
        <v>0</v>
      </c>
      <c r="L265" s="37">
        <f t="shared" si="186"/>
        <v>0</v>
      </c>
      <c r="M265" s="74">
        <v>0</v>
      </c>
      <c r="N265" s="37">
        <f t="shared" si="187"/>
        <v>0</v>
      </c>
      <c r="O265" s="38">
        <v>0</v>
      </c>
      <c r="P265" s="37">
        <f t="shared" si="188"/>
        <v>0</v>
      </c>
      <c r="Q265" s="36">
        <f t="shared" si="189"/>
        <v>0</v>
      </c>
      <c r="R265" s="39">
        <f t="shared" si="190"/>
        <v>0</v>
      </c>
      <c r="S265" s="38">
        <v>0</v>
      </c>
      <c r="T265" s="37">
        <f t="shared" si="191"/>
        <v>0</v>
      </c>
      <c r="U265" s="38">
        <v>0</v>
      </c>
      <c r="V265" s="37">
        <f t="shared" si="192"/>
        <v>0</v>
      </c>
      <c r="W265" s="38">
        <v>0</v>
      </c>
      <c r="X265" s="37">
        <f t="shared" si="193"/>
        <v>0</v>
      </c>
      <c r="Y265" s="38">
        <v>0</v>
      </c>
      <c r="Z265" s="37">
        <f t="shared" si="194"/>
        <v>0</v>
      </c>
      <c r="AA265" s="74">
        <v>0</v>
      </c>
      <c r="AB265" s="37">
        <f t="shared" si="195"/>
        <v>0</v>
      </c>
      <c r="AC265" s="36">
        <f t="shared" si="196"/>
        <v>0</v>
      </c>
      <c r="AD265" s="36">
        <f t="shared" si="197"/>
        <v>0</v>
      </c>
      <c r="AE265" s="36">
        <v>0</v>
      </c>
      <c r="AF265" s="35">
        <f t="shared" si="198"/>
        <v>0</v>
      </c>
      <c r="AG265" s="52">
        <v>0</v>
      </c>
      <c r="AH265" s="31">
        <f t="shared" si="199"/>
        <v>0</v>
      </c>
      <c r="AI265" s="32">
        <f t="shared" si="200"/>
        <v>0</v>
      </c>
      <c r="AJ265" s="33">
        <f t="shared" si="201"/>
        <v>0</v>
      </c>
      <c r="AK265" s="32">
        <v>0</v>
      </c>
      <c r="AL265" s="31">
        <v>0</v>
      </c>
      <c r="AM265" s="49"/>
    </row>
    <row r="266" spans="1:39" s="2" customFormat="1" x14ac:dyDescent="0.3">
      <c r="A266" s="48" t="s">
        <v>158</v>
      </c>
      <c r="B266" s="47">
        <f>16200/12</f>
        <v>1350</v>
      </c>
      <c r="C266" s="46">
        <f>2800/1.1</f>
        <v>2545.454545454545</v>
      </c>
      <c r="D266" s="50">
        <v>12</v>
      </c>
      <c r="E266" s="44">
        <v>0</v>
      </c>
      <c r="F266" s="43">
        <f t="shared" si="183"/>
        <v>0</v>
      </c>
      <c r="G266" s="42">
        <v>0</v>
      </c>
      <c r="H266" s="37">
        <f t="shared" si="184"/>
        <v>0</v>
      </c>
      <c r="I266" s="74">
        <v>0</v>
      </c>
      <c r="J266" s="37">
        <f t="shared" si="185"/>
        <v>0</v>
      </c>
      <c r="K266" s="51">
        <v>0</v>
      </c>
      <c r="L266" s="37">
        <f t="shared" si="186"/>
        <v>0</v>
      </c>
      <c r="M266" s="74">
        <v>0</v>
      </c>
      <c r="N266" s="37">
        <f t="shared" si="187"/>
        <v>0</v>
      </c>
      <c r="O266" s="38">
        <v>0</v>
      </c>
      <c r="P266" s="37">
        <f t="shared" si="188"/>
        <v>0</v>
      </c>
      <c r="Q266" s="36">
        <f t="shared" si="189"/>
        <v>0</v>
      </c>
      <c r="R266" s="39">
        <f t="shared" si="190"/>
        <v>0</v>
      </c>
      <c r="S266" s="38">
        <v>0</v>
      </c>
      <c r="T266" s="37">
        <f t="shared" si="191"/>
        <v>0</v>
      </c>
      <c r="U266" s="38">
        <v>0</v>
      </c>
      <c r="V266" s="37">
        <f t="shared" si="192"/>
        <v>0</v>
      </c>
      <c r="W266" s="38">
        <v>0</v>
      </c>
      <c r="X266" s="37">
        <f t="shared" si="193"/>
        <v>0</v>
      </c>
      <c r="Y266" s="38">
        <v>0</v>
      </c>
      <c r="Z266" s="37">
        <f t="shared" si="194"/>
        <v>0</v>
      </c>
      <c r="AA266" s="74">
        <v>0</v>
      </c>
      <c r="AB266" s="37">
        <f t="shared" si="195"/>
        <v>0</v>
      </c>
      <c r="AC266" s="36">
        <f t="shared" si="196"/>
        <v>0</v>
      </c>
      <c r="AD266" s="36">
        <f t="shared" si="197"/>
        <v>0</v>
      </c>
      <c r="AE266" s="36">
        <v>0</v>
      </c>
      <c r="AF266" s="35">
        <f t="shared" si="198"/>
        <v>0</v>
      </c>
      <c r="AG266" s="34">
        <v>0</v>
      </c>
      <c r="AH266" s="31">
        <f t="shared" si="199"/>
        <v>0</v>
      </c>
      <c r="AI266" s="32">
        <f t="shared" si="200"/>
        <v>0</v>
      </c>
      <c r="AJ266" s="33">
        <f t="shared" si="201"/>
        <v>0</v>
      </c>
      <c r="AK266" s="32">
        <v>0</v>
      </c>
      <c r="AL266" s="31">
        <v>0</v>
      </c>
      <c r="AM266" s="49"/>
    </row>
    <row r="267" spans="1:39" s="2" customFormat="1" x14ac:dyDescent="0.3">
      <c r="A267" s="48" t="s">
        <v>157</v>
      </c>
      <c r="B267" s="47">
        <f>16200/12</f>
        <v>1350</v>
      </c>
      <c r="C267" s="46">
        <f>2800/1.1</f>
        <v>2545.454545454545</v>
      </c>
      <c r="D267" s="50">
        <v>12</v>
      </c>
      <c r="E267" s="44">
        <v>0</v>
      </c>
      <c r="F267" s="43">
        <f t="shared" si="183"/>
        <v>0</v>
      </c>
      <c r="G267" s="42">
        <v>0</v>
      </c>
      <c r="H267" s="37">
        <f t="shared" si="184"/>
        <v>0</v>
      </c>
      <c r="I267" s="74">
        <v>0</v>
      </c>
      <c r="J267" s="37">
        <f t="shared" si="185"/>
        <v>0</v>
      </c>
      <c r="K267" s="51">
        <v>0</v>
      </c>
      <c r="L267" s="37">
        <f t="shared" si="186"/>
        <v>0</v>
      </c>
      <c r="M267" s="74">
        <v>0</v>
      </c>
      <c r="N267" s="37">
        <f t="shared" si="187"/>
        <v>0</v>
      </c>
      <c r="O267" s="38">
        <v>0</v>
      </c>
      <c r="P267" s="37">
        <f t="shared" si="188"/>
        <v>0</v>
      </c>
      <c r="Q267" s="36">
        <f t="shared" si="189"/>
        <v>0</v>
      </c>
      <c r="R267" s="39">
        <f t="shared" si="190"/>
        <v>0</v>
      </c>
      <c r="S267" s="38">
        <v>0</v>
      </c>
      <c r="T267" s="37">
        <f t="shared" si="191"/>
        <v>0</v>
      </c>
      <c r="U267" s="38">
        <v>0</v>
      </c>
      <c r="V267" s="37">
        <f t="shared" si="192"/>
        <v>0</v>
      </c>
      <c r="W267" s="38">
        <v>0</v>
      </c>
      <c r="X267" s="37">
        <f t="shared" si="193"/>
        <v>0</v>
      </c>
      <c r="Y267" s="38">
        <v>0</v>
      </c>
      <c r="Z267" s="37">
        <f t="shared" si="194"/>
        <v>0</v>
      </c>
      <c r="AA267" s="74">
        <v>0</v>
      </c>
      <c r="AB267" s="37">
        <f t="shared" si="195"/>
        <v>0</v>
      </c>
      <c r="AC267" s="36">
        <f t="shared" si="196"/>
        <v>0</v>
      </c>
      <c r="AD267" s="36">
        <f t="shared" si="197"/>
        <v>0</v>
      </c>
      <c r="AE267" s="36">
        <v>0</v>
      </c>
      <c r="AF267" s="35">
        <f t="shared" si="198"/>
        <v>0</v>
      </c>
      <c r="AG267" s="34">
        <v>0</v>
      </c>
      <c r="AH267" s="31">
        <f t="shared" si="199"/>
        <v>0</v>
      </c>
      <c r="AI267" s="32">
        <f t="shared" si="200"/>
        <v>0</v>
      </c>
      <c r="AJ267" s="33">
        <f t="shared" si="201"/>
        <v>0</v>
      </c>
      <c r="AK267" s="32">
        <v>0</v>
      </c>
      <c r="AL267" s="31">
        <v>0</v>
      </c>
      <c r="AM267" s="49"/>
    </row>
    <row r="268" spans="1:39" s="2" customFormat="1" x14ac:dyDescent="0.3">
      <c r="A268" s="48" t="s">
        <v>229</v>
      </c>
      <c r="B268" s="47">
        <f>42000/20</f>
        <v>2100</v>
      </c>
      <c r="C268" s="46">
        <f>3200/1.1</f>
        <v>2909.090909090909</v>
      </c>
      <c r="D268" s="50">
        <v>20</v>
      </c>
      <c r="E268" s="44">
        <v>0</v>
      </c>
      <c r="F268" s="43">
        <f t="shared" si="183"/>
        <v>0</v>
      </c>
      <c r="G268" s="42">
        <v>0</v>
      </c>
      <c r="H268" s="37">
        <f t="shared" si="184"/>
        <v>0</v>
      </c>
      <c r="I268" s="74">
        <v>0</v>
      </c>
      <c r="J268" s="37">
        <f t="shared" si="185"/>
        <v>0</v>
      </c>
      <c r="K268" s="40">
        <v>0</v>
      </c>
      <c r="L268" s="37">
        <f t="shared" si="186"/>
        <v>0</v>
      </c>
      <c r="M268" s="74">
        <v>0</v>
      </c>
      <c r="N268" s="37">
        <f t="shared" si="187"/>
        <v>0</v>
      </c>
      <c r="O268" s="38">
        <v>0</v>
      </c>
      <c r="P268" s="37">
        <f t="shared" si="188"/>
        <v>0</v>
      </c>
      <c r="Q268" s="36">
        <f t="shared" si="189"/>
        <v>0</v>
      </c>
      <c r="R268" s="39">
        <f t="shared" si="190"/>
        <v>0</v>
      </c>
      <c r="S268" s="38">
        <v>0</v>
      </c>
      <c r="T268" s="37">
        <f t="shared" si="191"/>
        <v>0</v>
      </c>
      <c r="U268" s="38">
        <v>0</v>
      </c>
      <c r="V268" s="37">
        <f t="shared" si="192"/>
        <v>0</v>
      </c>
      <c r="W268" s="38">
        <v>0</v>
      </c>
      <c r="X268" s="37">
        <f t="shared" si="193"/>
        <v>0</v>
      </c>
      <c r="Y268" s="38">
        <v>0</v>
      </c>
      <c r="Z268" s="37">
        <f t="shared" si="194"/>
        <v>0</v>
      </c>
      <c r="AA268" s="74">
        <v>0</v>
      </c>
      <c r="AB268" s="37">
        <f t="shared" si="195"/>
        <v>0</v>
      </c>
      <c r="AC268" s="36">
        <f t="shared" si="196"/>
        <v>0</v>
      </c>
      <c r="AD268" s="36">
        <f t="shared" si="197"/>
        <v>0</v>
      </c>
      <c r="AE268" s="36">
        <v>0</v>
      </c>
      <c r="AF268" s="35">
        <f t="shared" si="198"/>
        <v>0</v>
      </c>
      <c r="AG268" s="34">
        <v>0</v>
      </c>
      <c r="AH268" s="31">
        <f t="shared" si="199"/>
        <v>0</v>
      </c>
      <c r="AI268" s="32">
        <f t="shared" si="200"/>
        <v>0</v>
      </c>
      <c r="AJ268" s="33">
        <f t="shared" si="201"/>
        <v>0</v>
      </c>
      <c r="AK268" s="32">
        <v>0</v>
      </c>
      <c r="AL268" s="31">
        <v>0</v>
      </c>
      <c r="AM268" s="49"/>
    </row>
    <row r="269" spans="1:39" s="2" customFormat="1" x14ac:dyDescent="0.3">
      <c r="A269" s="48" t="s">
        <v>224</v>
      </c>
      <c r="B269" s="47">
        <f>13800/12</f>
        <v>1150</v>
      </c>
      <c r="C269" s="46">
        <f>2300/1.1</f>
        <v>2090.9090909090905</v>
      </c>
      <c r="D269" s="50">
        <v>12</v>
      </c>
      <c r="E269" s="44">
        <v>0</v>
      </c>
      <c r="F269" s="43">
        <f t="shared" si="183"/>
        <v>0</v>
      </c>
      <c r="G269" s="42">
        <v>0</v>
      </c>
      <c r="H269" s="37">
        <f t="shared" si="184"/>
        <v>0</v>
      </c>
      <c r="I269" s="74">
        <v>0</v>
      </c>
      <c r="J269" s="37">
        <f t="shared" si="185"/>
        <v>0</v>
      </c>
      <c r="K269" s="40">
        <v>0</v>
      </c>
      <c r="L269" s="37">
        <f t="shared" si="186"/>
        <v>0</v>
      </c>
      <c r="M269" s="74">
        <v>0</v>
      </c>
      <c r="N269" s="37">
        <f t="shared" si="187"/>
        <v>0</v>
      </c>
      <c r="O269" s="38">
        <v>0</v>
      </c>
      <c r="P269" s="37">
        <f t="shared" si="188"/>
        <v>0</v>
      </c>
      <c r="Q269" s="36">
        <f t="shared" si="189"/>
        <v>0</v>
      </c>
      <c r="R269" s="39">
        <f t="shared" si="190"/>
        <v>0</v>
      </c>
      <c r="S269" s="38">
        <v>0</v>
      </c>
      <c r="T269" s="37">
        <f t="shared" si="191"/>
        <v>0</v>
      </c>
      <c r="U269" s="38">
        <v>0</v>
      </c>
      <c r="V269" s="37">
        <f t="shared" si="192"/>
        <v>0</v>
      </c>
      <c r="W269" s="38">
        <v>0</v>
      </c>
      <c r="X269" s="37">
        <f t="shared" si="193"/>
        <v>0</v>
      </c>
      <c r="Y269" s="38">
        <v>0</v>
      </c>
      <c r="Z269" s="37">
        <f t="shared" si="194"/>
        <v>0</v>
      </c>
      <c r="AA269" s="74">
        <v>0</v>
      </c>
      <c r="AB269" s="37">
        <f t="shared" si="195"/>
        <v>0</v>
      </c>
      <c r="AC269" s="36">
        <f t="shared" si="196"/>
        <v>0</v>
      </c>
      <c r="AD269" s="36">
        <f t="shared" si="197"/>
        <v>0</v>
      </c>
      <c r="AE269" s="36">
        <v>0</v>
      </c>
      <c r="AF269" s="35">
        <f t="shared" si="198"/>
        <v>0</v>
      </c>
      <c r="AG269" s="34">
        <v>0</v>
      </c>
      <c r="AH269" s="31">
        <f t="shared" si="199"/>
        <v>0</v>
      </c>
      <c r="AI269" s="32">
        <f t="shared" si="200"/>
        <v>0</v>
      </c>
      <c r="AJ269" s="33">
        <f t="shared" si="201"/>
        <v>0</v>
      </c>
      <c r="AK269" s="32">
        <v>0</v>
      </c>
      <c r="AL269" s="31">
        <v>0</v>
      </c>
      <c r="AM269" s="49"/>
    </row>
    <row r="270" spans="1:39" s="2" customFormat="1" x14ac:dyDescent="0.3">
      <c r="A270" s="48" t="s">
        <v>60</v>
      </c>
      <c r="B270" s="47">
        <f>30000/24</f>
        <v>1250</v>
      </c>
      <c r="C270" s="46">
        <f>2800/1.1</f>
        <v>2545.454545454545</v>
      </c>
      <c r="D270" s="50">
        <v>24</v>
      </c>
      <c r="E270" s="44">
        <v>0</v>
      </c>
      <c r="F270" s="43">
        <f t="shared" si="183"/>
        <v>0</v>
      </c>
      <c r="G270" s="42">
        <v>0</v>
      </c>
      <c r="H270" s="37">
        <f t="shared" si="184"/>
        <v>0</v>
      </c>
      <c r="I270" s="74">
        <v>0</v>
      </c>
      <c r="J270" s="37">
        <f t="shared" si="185"/>
        <v>0</v>
      </c>
      <c r="K270" s="40">
        <v>0</v>
      </c>
      <c r="L270" s="37">
        <f t="shared" si="186"/>
        <v>0</v>
      </c>
      <c r="M270" s="74">
        <v>0</v>
      </c>
      <c r="N270" s="37">
        <f t="shared" si="187"/>
        <v>0</v>
      </c>
      <c r="O270" s="38">
        <v>0</v>
      </c>
      <c r="P270" s="37">
        <f t="shared" si="188"/>
        <v>0</v>
      </c>
      <c r="Q270" s="36">
        <f t="shared" si="189"/>
        <v>0</v>
      </c>
      <c r="R270" s="39">
        <f t="shared" si="190"/>
        <v>0</v>
      </c>
      <c r="S270" s="38">
        <v>0</v>
      </c>
      <c r="T270" s="37">
        <f t="shared" si="191"/>
        <v>0</v>
      </c>
      <c r="U270" s="38">
        <v>0</v>
      </c>
      <c r="V270" s="37">
        <f t="shared" si="192"/>
        <v>0</v>
      </c>
      <c r="W270" s="38">
        <v>0</v>
      </c>
      <c r="X270" s="37">
        <f t="shared" si="193"/>
        <v>0</v>
      </c>
      <c r="Y270" s="38">
        <v>0</v>
      </c>
      <c r="Z270" s="37">
        <f t="shared" si="194"/>
        <v>0</v>
      </c>
      <c r="AA270" s="74">
        <v>0</v>
      </c>
      <c r="AB270" s="37">
        <f t="shared" si="195"/>
        <v>0</v>
      </c>
      <c r="AC270" s="36">
        <f t="shared" si="196"/>
        <v>0</v>
      </c>
      <c r="AD270" s="36">
        <f t="shared" si="197"/>
        <v>0</v>
      </c>
      <c r="AE270" s="36">
        <v>0</v>
      </c>
      <c r="AF270" s="35">
        <f t="shared" si="198"/>
        <v>0</v>
      </c>
      <c r="AG270" s="34">
        <v>0</v>
      </c>
      <c r="AH270" s="31">
        <f t="shared" si="199"/>
        <v>0</v>
      </c>
      <c r="AI270" s="32">
        <f t="shared" si="200"/>
        <v>0</v>
      </c>
      <c r="AJ270" s="33">
        <f t="shared" si="201"/>
        <v>0</v>
      </c>
      <c r="AK270" s="32">
        <v>0</v>
      </c>
      <c r="AL270" s="31">
        <v>0</v>
      </c>
      <c r="AM270" s="49"/>
    </row>
    <row r="271" spans="1:39" s="2" customFormat="1" ht="17.25" thickBot="1" x14ac:dyDescent="0.35">
      <c r="A271" s="48" t="s">
        <v>228</v>
      </c>
      <c r="B271" s="47">
        <f>14400/24</f>
        <v>600</v>
      </c>
      <c r="C271" s="46">
        <f>800/1.1</f>
        <v>727.27272727272725</v>
      </c>
      <c r="D271" s="45">
        <v>24</v>
      </c>
      <c r="E271" s="44">
        <v>0</v>
      </c>
      <c r="F271" s="43">
        <f t="shared" si="183"/>
        <v>0</v>
      </c>
      <c r="G271" s="42">
        <v>0</v>
      </c>
      <c r="H271" s="37">
        <f t="shared" si="184"/>
        <v>0</v>
      </c>
      <c r="I271" s="74">
        <v>0</v>
      </c>
      <c r="J271" s="41">
        <f t="shared" si="185"/>
        <v>0</v>
      </c>
      <c r="K271" s="40">
        <v>0</v>
      </c>
      <c r="L271" s="37">
        <f t="shared" si="186"/>
        <v>0</v>
      </c>
      <c r="M271" s="74">
        <v>0</v>
      </c>
      <c r="N271" s="37">
        <f t="shared" si="187"/>
        <v>0</v>
      </c>
      <c r="O271" s="38">
        <v>0</v>
      </c>
      <c r="P271" s="37">
        <f t="shared" si="188"/>
        <v>0</v>
      </c>
      <c r="Q271" s="36">
        <f t="shared" si="189"/>
        <v>0</v>
      </c>
      <c r="R271" s="39">
        <f t="shared" si="190"/>
        <v>0</v>
      </c>
      <c r="S271" s="38">
        <v>0</v>
      </c>
      <c r="T271" s="37">
        <f t="shared" si="191"/>
        <v>0</v>
      </c>
      <c r="U271" s="38">
        <v>0</v>
      </c>
      <c r="V271" s="37">
        <f t="shared" si="192"/>
        <v>0</v>
      </c>
      <c r="W271" s="38">
        <v>0</v>
      </c>
      <c r="X271" s="37">
        <f t="shared" si="193"/>
        <v>0</v>
      </c>
      <c r="Y271" s="38">
        <v>0</v>
      </c>
      <c r="Z271" s="37">
        <f t="shared" si="194"/>
        <v>0</v>
      </c>
      <c r="AA271" s="74">
        <v>0</v>
      </c>
      <c r="AB271" s="37">
        <f t="shared" si="195"/>
        <v>0</v>
      </c>
      <c r="AC271" s="36">
        <f t="shared" si="196"/>
        <v>0</v>
      </c>
      <c r="AD271" s="36">
        <f t="shared" si="197"/>
        <v>0</v>
      </c>
      <c r="AE271" s="36">
        <v>0</v>
      </c>
      <c r="AF271" s="35">
        <f t="shared" si="198"/>
        <v>0</v>
      </c>
      <c r="AG271" s="34">
        <v>0</v>
      </c>
      <c r="AH271" s="31">
        <f t="shared" si="199"/>
        <v>0</v>
      </c>
      <c r="AI271" s="32">
        <f t="shared" si="200"/>
        <v>0</v>
      </c>
      <c r="AJ271" s="33">
        <f t="shared" si="201"/>
        <v>0</v>
      </c>
      <c r="AK271" s="32">
        <v>0</v>
      </c>
      <c r="AL271" s="31">
        <v>0</v>
      </c>
      <c r="AM271" s="30"/>
    </row>
    <row r="272" spans="1:39" s="2" customFormat="1" ht="17.25" thickBot="1" x14ac:dyDescent="0.35">
      <c r="A272" s="573" t="s">
        <v>227</v>
      </c>
      <c r="B272" s="574"/>
      <c r="C272" s="574"/>
      <c r="D272" s="574"/>
      <c r="E272" s="29">
        <f t="shared" ref="E272:AL272" si="203">SUM(E249:E271)</f>
        <v>0</v>
      </c>
      <c r="F272" s="29">
        <f t="shared" si="203"/>
        <v>0</v>
      </c>
      <c r="G272" s="29">
        <f t="shared" si="203"/>
        <v>0</v>
      </c>
      <c r="H272" s="29">
        <f t="shared" si="203"/>
        <v>0</v>
      </c>
      <c r="I272" s="29">
        <f t="shared" si="203"/>
        <v>0</v>
      </c>
      <c r="J272" s="29">
        <f t="shared" si="203"/>
        <v>0</v>
      </c>
      <c r="K272" s="29">
        <f t="shared" si="203"/>
        <v>0</v>
      </c>
      <c r="L272" s="29">
        <f t="shared" si="203"/>
        <v>0</v>
      </c>
      <c r="M272" s="29">
        <f t="shared" si="203"/>
        <v>40</v>
      </c>
      <c r="N272" s="29">
        <f t="shared" si="203"/>
        <v>67000</v>
      </c>
      <c r="O272" s="29">
        <f t="shared" si="203"/>
        <v>0</v>
      </c>
      <c r="P272" s="29">
        <f t="shared" si="203"/>
        <v>0</v>
      </c>
      <c r="Q272" s="29">
        <f t="shared" si="203"/>
        <v>40</v>
      </c>
      <c r="R272" s="29">
        <f t="shared" si="203"/>
        <v>67000</v>
      </c>
      <c r="S272" s="29">
        <f t="shared" si="203"/>
        <v>0</v>
      </c>
      <c r="T272" s="29">
        <f t="shared" si="203"/>
        <v>0</v>
      </c>
      <c r="U272" s="29">
        <f t="shared" si="203"/>
        <v>0</v>
      </c>
      <c r="V272" s="29">
        <f t="shared" si="203"/>
        <v>0</v>
      </c>
      <c r="W272" s="29">
        <f t="shared" si="203"/>
        <v>0</v>
      </c>
      <c r="X272" s="29">
        <f t="shared" si="203"/>
        <v>0</v>
      </c>
      <c r="Y272" s="29">
        <f t="shared" si="203"/>
        <v>0</v>
      </c>
      <c r="Z272" s="29">
        <f t="shared" si="203"/>
        <v>0</v>
      </c>
      <c r="AA272" s="29">
        <f t="shared" si="203"/>
        <v>1</v>
      </c>
      <c r="AB272" s="29">
        <f t="shared" si="203"/>
        <v>2454.5454545454545</v>
      </c>
      <c r="AC272" s="29">
        <f t="shared" si="203"/>
        <v>1</v>
      </c>
      <c r="AD272" s="29">
        <f t="shared" si="203"/>
        <v>2454.5454545454545</v>
      </c>
      <c r="AE272" s="29">
        <f t="shared" si="203"/>
        <v>0</v>
      </c>
      <c r="AF272" s="29">
        <f t="shared" si="203"/>
        <v>904.5454545454545</v>
      </c>
      <c r="AG272" s="29">
        <f t="shared" si="203"/>
        <v>0</v>
      </c>
      <c r="AH272" s="29">
        <f t="shared" si="203"/>
        <v>0</v>
      </c>
      <c r="AI272" s="29">
        <f t="shared" si="203"/>
        <v>39</v>
      </c>
      <c r="AJ272" s="29">
        <f t="shared" si="203"/>
        <v>65450</v>
      </c>
      <c r="AK272" s="29">
        <f t="shared" si="203"/>
        <v>0</v>
      </c>
      <c r="AL272" s="29">
        <f t="shared" si="203"/>
        <v>0</v>
      </c>
      <c r="AM272" s="11"/>
    </row>
    <row r="273" spans="1:38" s="2" customFormat="1" ht="17.25" thickBot="1" x14ac:dyDescent="0.35">
      <c r="A273" s="10"/>
      <c r="B273" s="10"/>
      <c r="C273" s="10"/>
      <c r="D273" s="10"/>
      <c r="E273" s="4"/>
      <c r="F273" s="6"/>
      <c r="G273" s="4"/>
      <c r="H273" s="9">
        <f>H272*1.1</f>
        <v>0</v>
      </c>
      <c r="I273" s="5"/>
      <c r="J273" s="9">
        <f>J272*1.1</f>
        <v>0</v>
      </c>
      <c r="K273" s="5"/>
      <c r="L273" s="9">
        <f>L272*1.1</f>
        <v>0</v>
      </c>
      <c r="M273" s="5"/>
      <c r="N273" s="9">
        <f>N272*1.1</f>
        <v>73700</v>
      </c>
      <c r="O273" s="5"/>
      <c r="P273" s="9">
        <f>P272*1.1</f>
        <v>0</v>
      </c>
      <c r="Q273" s="5"/>
      <c r="R273" s="8">
        <f>R272*1.1</f>
        <v>73700</v>
      </c>
      <c r="S273" s="586" t="s">
        <v>155</v>
      </c>
      <c r="T273" s="587"/>
      <c r="U273" s="587"/>
      <c r="V273" s="587"/>
      <c r="W273" s="587"/>
      <c r="X273" s="587"/>
      <c r="Y273" s="587"/>
      <c r="Z273" s="587"/>
      <c r="AA273" s="587"/>
      <c r="AB273" s="587"/>
      <c r="AC273" s="587"/>
      <c r="AD273" s="587"/>
      <c r="AE273" s="190"/>
      <c r="AF273" s="7">
        <f>AF272/(R272+F272)</f>
        <v>1.3500678426051559E-2</v>
      </c>
      <c r="AG273" s="4"/>
      <c r="AH273" s="6"/>
      <c r="AI273" s="4"/>
      <c r="AJ273" s="5"/>
      <c r="AK273" s="4"/>
      <c r="AL273" s="3"/>
    </row>
    <row r="274" spans="1:38" s="2" customFormat="1" x14ac:dyDescent="0.3"/>
  </sheetData>
  <mergeCells count="387">
    <mergeCell ref="AM247:AM248"/>
    <mergeCell ref="A272:D272"/>
    <mergeCell ref="S273:AD273"/>
    <mergeCell ref="AG247:AG248"/>
    <mergeCell ref="AH247:AH248"/>
    <mergeCell ref="AI247:AI248"/>
    <mergeCell ref="AJ247:AJ248"/>
    <mergeCell ref="AK247:AK248"/>
    <mergeCell ref="AL247:AL248"/>
    <mergeCell ref="AA247:AA248"/>
    <mergeCell ref="AB247:AB248"/>
    <mergeCell ref="AC247:AC248"/>
    <mergeCell ref="AD247:AD248"/>
    <mergeCell ref="AE247:AE248"/>
    <mergeCell ref="AF247:AF248"/>
    <mergeCell ref="U247:U248"/>
    <mergeCell ref="V247:V248"/>
    <mergeCell ref="W247:W248"/>
    <mergeCell ref="X247:X248"/>
    <mergeCell ref="Y247:Y248"/>
    <mergeCell ref="Z247:Z248"/>
    <mergeCell ref="O247:O248"/>
    <mergeCell ref="P247:P248"/>
    <mergeCell ref="Q247:Q248"/>
    <mergeCell ref="G246:R246"/>
    <mergeCell ref="S246:AF246"/>
    <mergeCell ref="G247:G248"/>
    <mergeCell ref="H247:H248"/>
    <mergeCell ref="R247:R248"/>
    <mergeCell ref="S247:S248"/>
    <mergeCell ref="A247:A248"/>
    <mergeCell ref="B247:B248"/>
    <mergeCell ref="C247:C248"/>
    <mergeCell ref="D247:D248"/>
    <mergeCell ref="E247:E248"/>
    <mergeCell ref="F247:F248"/>
    <mergeCell ref="T247:T248"/>
    <mergeCell ref="I247:I248"/>
    <mergeCell ref="J247:J248"/>
    <mergeCell ref="K247:K248"/>
    <mergeCell ref="L247:L248"/>
    <mergeCell ref="M247:M248"/>
    <mergeCell ref="N247:N248"/>
    <mergeCell ref="AM186:AM187"/>
    <mergeCell ref="A211:D211"/>
    <mergeCell ref="S243:AD243"/>
    <mergeCell ref="AD217:AD218"/>
    <mergeCell ref="AE217:AE218"/>
    <mergeCell ref="AF217:AF218"/>
    <mergeCell ref="AG217:AG218"/>
    <mergeCell ref="AH217:AH218"/>
    <mergeCell ref="AI217:AI218"/>
    <mergeCell ref="X217:X218"/>
    <mergeCell ref="Y217:Y218"/>
    <mergeCell ref="Z217:Z218"/>
    <mergeCell ref="AA217:AA218"/>
    <mergeCell ref="AB217:AB218"/>
    <mergeCell ref="AC217:AC218"/>
    <mergeCell ref="S217:S218"/>
    <mergeCell ref="T217:T218"/>
    <mergeCell ref="U217:U218"/>
    <mergeCell ref="V217:V218"/>
    <mergeCell ref="W217:W218"/>
    <mergeCell ref="AJ217:AJ218"/>
    <mergeCell ref="AK217:AK218"/>
    <mergeCell ref="AL217:AL218"/>
    <mergeCell ref="AM217:AM218"/>
    <mergeCell ref="A242:D242"/>
    <mergeCell ref="R217:R218"/>
    <mergeCell ref="L217:L218"/>
    <mergeCell ref="M217:M218"/>
    <mergeCell ref="N217:N218"/>
    <mergeCell ref="O217:O218"/>
    <mergeCell ref="F217:F218"/>
    <mergeCell ref="G217:G218"/>
    <mergeCell ref="H217:H218"/>
    <mergeCell ref="I217:I218"/>
    <mergeCell ref="J217:J218"/>
    <mergeCell ref="K217:K218"/>
    <mergeCell ref="M186:M187"/>
    <mergeCell ref="N186:N187"/>
    <mergeCell ref="AF186:AF187"/>
    <mergeCell ref="U186:U187"/>
    <mergeCell ref="V186:V187"/>
    <mergeCell ref="S212:AD212"/>
    <mergeCell ref="G216:R216"/>
    <mergeCell ref="S216:AF216"/>
    <mergeCell ref="A217:A218"/>
    <mergeCell ref="B217:B218"/>
    <mergeCell ref="C217:C218"/>
    <mergeCell ref="D217:D218"/>
    <mergeCell ref="E217:E218"/>
    <mergeCell ref="P217:P218"/>
    <mergeCell ref="Q217:Q218"/>
    <mergeCell ref="AH186:AH187"/>
    <mergeCell ref="AI186:AI187"/>
    <mergeCell ref="AJ186:AJ187"/>
    <mergeCell ref="AK186:AK187"/>
    <mergeCell ref="AL186:AL187"/>
    <mergeCell ref="AA186:AA187"/>
    <mergeCell ref="AB186:AB187"/>
    <mergeCell ref="AC186:AC187"/>
    <mergeCell ref="AD186:AD187"/>
    <mergeCell ref="AE186:AE187"/>
    <mergeCell ref="AG186:AG187"/>
    <mergeCell ref="G185:R185"/>
    <mergeCell ref="S185:AF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W186:W187"/>
    <mergeCell ref="X186:X187"/>
    <mergeCell ref="Y186:Y187"/>
    <mergeCell ref="Z186:Z187"/>
    <mergeCell ref="O186:O187"/>
    <mergeCell ref="P186:P187"/>
    <mergeCell ref="Q186:Q187"/>
    <mergeCell ref="R186:R187"/>
    <mergeCell ref="S186:S187"/>
    <mergeCell ref="T186:T187"/>
    <mergeCell ref="I186:I187"/>
    <mergeCell ref="J186:J187"/>
    <mergeCell ref="K186:K187"/>
    <mergeCell ref="L186:L187"/>
    <mergeCell ref="AJ156:AJ157"/>
    <mergeCell ref="AK156:AK157"/>
    <mergeCell ref="X156:X157"/>
    <mergeCell ref="Y156:Y157"/>
    <mergeCell ref="Z156:Z157"/>
    <mergeCell ref="AA156:AA157"/>
    <mergeCell ref="AB156:AB157"/>
    <mergeCell ref="AC156:AC157"/>
    <mergeCell ref="AL156:AL157"/>
    <mergeCell ref="AM156:AM157"/>
    <mergeCell ref="A181:D181"/>
    <mergeCell ref="S182:AD182"/>
    <mergeCell ref="AD156:AD157"/>
    <mergeCell ref="AE156:AE157"/>
    <mergeCell ref="AF156:AF157"/>
    <mergeCell ref="AG156:AG157"/>
    <mergeCell ref="AH156:AH157"/>
    <mergeCell ref="AI156:AI157"/>
    <mergeCell ref="R156:R157"/>
    <mergeCell ref="S156:S157"/>
    <mergeCell ref="T156:T157"/>
    <mergeCell ref="U156:U157"/>
    <mergeCell ref="V156:V157"/>
    <mergeCell ref="W156:W157"/>
    <mergeCell ref="L156:L157"/>
    <mergeCell ref="M156:M157"/>
    <mergeCell ref="N156:N157"/>
    <mergeCell ref="O156:O157"/>
    <mergeCell ref="P156:P157"/>
    <mergeCell ref="Q156:Q157"/>
    <mergeCell ref="F156:F157"/>
    <mergeCell ref="G156:G157"/>
    <mergeCell ref="H156:H157"/>
    <mergeCell ref="I156:I157"/>
    <mergeCell ref="J156:J157"/>
    <mergeCell ref="K156:K157"/>
    <mergeCell ref="AM126:AM127"/>
    <mergeCell ref="A151:D151"/>
    <mergeCell ref="S152:AD152"/>
    <mergeCell ref="G155:R155"/>
    <mergeCell ref="S155:AF155"/>
    <mergeCell ref="A156:A157"/>
    <mergeCell ref="B156:B157"/>
    <mergeCell ref="C156:C157"/>
    <mergeCell ref="D156:D157"/>
    <mergeCell ref="E156:E157"/>
    <mergeCell ref="AG126:AG127"/>
    <mergeCell ref="AH126:AH127"/>
    <mergeCell ref="AI126:AI127"/>
    <mergeCell ref="AJ126:AJ127"/>
    <mergeCell ref="AK126:AK127"/>
    <mergeCell ref="AL126:AL127"/>
    <mergeCell ref="AA126:AA127"/>
    <mergeCell ref="AB126:AB127"/>
    <mergeCell ref="AC126:AC127"/>
    <mergeCell ref="AD126:AD127"/>
    <mergeCell ref="AE126:AE127"/>
    <mergeCell ref="AF126:AF127"/>
    <mergeCell ref="I126:I127"/>
    <mergeCell ref="J126:J127"/>
    <mergeCell ref="G125:R125"/>
    <mergeCell ref="S125:AF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W126:W127"/>
    <mergeCell ref="X126:X127"/>
    <mergeCell ref="Y126:Y127"/>
    <mergeCell ref="Z126:Z127"/>
    <mergeCell ref="O126:O127"/>
    <mergeCell ref="P126:P127"/>
    <mergeCell ref="Q126:Q127"/>
    <mergeCell ref="R126:R127"/>
    <mergeCell ref="U126:U127"/>
    <mergeCell ref="V126:V127"/>
    <mergeCell ref="S126:S127"/>
    <mergeCell ref="T126:T127"/>
    <mergeCell ref="K126:K127"/>
    <mergeCell ref="L126:L127"/>
    <mergeCell ref="M126:M127"/>
    <mergeCell ref="N126:N127"/>
    <mergeCell ref="AM66:AM67"/>
    <mergeCell ref="A91:D91"/>
    <mergeCell ref="S122:AD122"/>
    <mergeCell ref="AD96:AD97"/>
    <mergeCell ref="AE96:AE97"/>
    <mergeCell ref="AF96:AF97"/>
    <mergeCell ref="AG96:AG97"/>
    <mergeCell ref="AH96:AH97"/>
    <mergeCell ref="AI96:AI97"/>
    <mergeCell ref="X96:X97"/>
    <mergeCell ref="Y96:Y97"/>
    <mergeCell ref="Z96:Z97"/>
    <mergeCell ref="AA96:AA97"/>
    <mergeCell ref="AB96:AB97"/>
    <mergeCell ref="AC96:AC97"/>
    <mergeCell ref="S96:S97"/>
    <mergeCell ref="T96:T97"/>
    <mergeCell ref="U96:U97"/>
    <mergeCell ref="V96:V97"/>
    <mergeCell ref="AJ96:AJ97"/>
    <mergeCell ref="AK96:AK97"/>
    <mergeCell ref="AL96:AL97"/>
    <mergeCell ref="AM96:AM97"/>
    <mergeCell ref="A121:D121"/>
    <mergeCell ref="R96:R97"/>
    <mergeCell ref="L96:L97"/>
    <mergeCell ref="M96:M97"/>
    <mergeCell ref="N96:N97"/>
    <mergeCell ref="O96:O97"/>
    <mergeCell ref="F96:F97"/>
    <mergeCell ref="G96:G97"/>
    <mergeCell ref="H96:H97"/>
    <mergeCell ref="I96:I97"/>
    <mergeCell ref="J96:J97"/>
    <mergeCell ref="K96:K97"/>
    <mergeCell ref="M66:M67"/>
    <mergeCell ref="N66:N67"/>
    <mergeCell ref="AF66:AF67"/>
    <mergeCell ref="U66:U67"/>
    <mergeCell ref="V66:V67"/>
    <mergeCell ref="S92:AD92"/>
    <mergeCell ref="G95:R95"/>
    <mergeCell ref="S95:AF95"/>
    <mergeCell ref="A96:A97"/>
    <mergeCell ref="B96:B97"/>
    <mergeCell ref="C96:C97"/>
    <mergeCell ref="D96:D97"/>
    <mergeCell ref="E96:E97"/>
    <mergeCell ref="P96:P97"/>
    <mergeCell ref="Q96:Q97"/>
    <mergeCell ref="W96:W97"/>
    <mergeCell ref="AH66:AH67"/>
    <mergeCell ref="AI66:AI67"/>
    <mergeCell ref="AJ66:AJ67"/>
    <mergeCell ref="AK66:AK67"/>
    <mergeCell ref="AL66:AL67"/>
    <mergeCell ref="AA66:AA67"/>
    <mergeCell ref="AB66:AB67"/>
    <mergeCell ref="AC66:AC67"/>
    <mergeCell ref="AD66:AD67"/>
    <mergeCell ref="AE66:AE67"/>
    <mergeCell ref="AG66:AG67"/>
    <mergeCell ref="G65:R65"/>
    <mergeCell ref="S65:AF65"/>
    <mergeCell ref="A66:A67"/>
    <mergeCell ref="B66:B67"/>
    <mergeCell ref="C66:C67"/>
    <mergeCell ref="D66:D67"/>
    <mergeCell ref="E66:E67"/>
    <mergeCell ref="F66:F67"/>
    <mergeCell ref="G66:G67"/>
    <mergeCell ref="H66:H67"/>
    <mergeCell ref="W66:W67"/>
    <mergeCell ref="X66:X67"/>
    <mergeCell ref="Y66:Y67"/>
    <mergeCell ref="Z66:Z67"/>
    <mergeCell ref="O66:O67"/>
    <mergeCell ref="P66:P67"/>
    <mergeCell ref="Q66:Q67"/>
    <mergeCell ref="R66:R67"/>
    <mergeCell ref="S66:S67"/>
    <mergeCell ref="T66:T67"/>
    <mergeCell ref="I66:I67"/>
    <mergeCell ref="J66:J67"/>
    <mergeCell ref="K66:K67"/>
    <mergeCell ref="L66:L67"/>
    <mergeCell ref="A60:D60"/>
    <mergeCell ref="S61:AD61"/>
    <mergeCell ref="AD35:AD36"/>
    <mergeCell ref="AE35:AE36"/>
    <mergeCell ref="AF35:AF36"/>
    <mergeCell ref="AG35:AG36"/>
    <mergeCell ref="AH35:AH36"/>
    <mergeCell ref="AI35:AI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X35:X36"/>
    <mergeCell ref="A29:D29"/>
    <mergeCell ref="S30:AD30"/>
    <mergeCell ref="G34:R34"/>
    <mergeCell ref="S34:AF34"/>
    <mergeCell ref="A35:A36"/>
    <mergeCell ref="B35:B36"/>
    <mergeCell ref="C35:C36"/>
    <mergeCell ref="D35:D36"/>
    <mergeCell ref="E35:E36"/>
    <mergeCell ref="Y35:Y36"/>
    <mergeCell ref="Z35:Z36"/>
    <mergeCell ref="AA35:AA36"/>
    <mergeCell ref="AB35:AB36"/>
    <mergeCell ref="AC35:AC36"/>
    <mergeCell ref="T4:T5"/>
    <mergeCell ref="K4:K5"/>
    <mergeCell ref="L4:L5"/>
    <mergeCell ref="M4:M5"/>
    <mergeCell ref="N4:N5"/>
    <mergeCell ref="I35:I36"/>
    <mergeCell ref="J35:J36"/>
    <mergeCell ref="K35:K36"/>
    <mergeCell ref="AM4:AM5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M35:AM36"/>
    <mergeCell ref="AJ35:AJ36"/>
    <mergeCell ref="AK35:AK36"/>
    <mergeCell ref="AL35:AL36"/>
    <mergeCell ref="AF4:AF5"/>
    <mergeCell ref="I4:I5"/>
    <mergeCell ref="J4:J5"/>
    <mergeCell ref="G3:R3"/>
    <mergeCell ref="S3:AF3"/>
    <mergeCell ref="X4:X5"/>
    <mergeCell ref="Y4:Y5"/>
    <mergeCell ref="Z4:Z5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O4:O5"/>
    <mergeCell ref="P4:P5"/>
    <mergeCell ref="Q4:Q5"/>
    <mergeCell ref="R4:R5"/>
    <mergeCell ref="U4:U5"/>
    <mergeCell ref="V4:V5"/>
    <mergeCell ref="S4:S5"/>
  </mergeCells>
  <phoneticPr fontId="2" type="noConversion"/>
  <conditionalFormatting sqref="S2:S4 G5 AD107 R5:AB5 R36:AB36 R127:AB127 R97:AB97 R218:AB218 R157:AB157 R187:AB187 AE37:AE41 AD36:AD41 AB37:AC41 AF99:AH101 AD97:AD101 AD127:AD132 AB128:AC132 AE158:AE162 AD157:AD162 AD187:AD192 AB188:AC192 AD218:AD223 AE219:AE223 AB219:AC223 AJ96:AJ98 AE98:AE101 C90:D90 AB77:AC78 AD108:AH108 AD78:AH78 AD45:AD47 AB46:AC47 AE166:AG168 AF5:AH6 AL3:AM3 AL246:AM246 AL216:AM216 AB80:AC80 AK217:AM223 AK156:AM158 AJ66:AM67 A27:D28 B26:D26 L85:L90 N62:AC62 N85:N90 AF67:AI67 AF127:AI127 P69:R72 J69:J72 F77:H81 AL14:AL28 AI5 AF97:AI98 AJ126:AM127 AF157:AI157 AJ156:AJ157 AE256:AF256 AK4:AM5 A2:G3 A33:G34 A124:G125 A94:G95 A215:G216 A154:G155 A184:G185 A245:G246 A64:G65 A68:A69 E85:F90 AK35:AM36 AE188:AF192 AJ251 F68:F69 N68:O72 AB107:AC108 AK96:AM97 AK98:AL98 AB98:AC101 AF7:AF10 E108:H120 A4:D25 V37:V59 T37:T59 X37:X59 Z37:Z59 F37:H59 P37:R59 L37:L59 J37:J59 N37:N59 O74:O90 K74:K90 N74:N81 J74:J81 L74:L81 P74:R81 V69:V80 X69:X80 Z69:Z80 N73:R73 E68:E84 AE104:AH107 V98:V120 X98:X120 Z98:Z120 N98:N120 AE164:AE165 AG164:AG165 Z128:Z150 V128:V150 X128:X150 J128:J150 L128:L150 N128:N150 E194:H210 T188:T210 V188:V210 N188:N210 X188:X210 Z188:Z210 L188:L210 J188:J210 Z219:Z241 V219:V241 X219:X241 J219:J241 V249:V271 X249:X271 Z249:Z271 E249:H271 A37:A49 A98:A110 A126:D127 A188:A197 A219:A231 AE11:AF28 W6:AC28 AL6:AL11 AE43:AF47 AL99:AM103 K68:L72 J73:L73 J98:L120 J249:L271 I5:P5 H2:R2 H33:R33 H124:R124 H94:R94 H215:R215 I36:P36 I127:P127 I97:P97 I218:P218 H154:R154 I157:P157 H184:R184 I187:P187 F4:R4 G35:R35 G126:R126 G96:R96 G217:R217 G156:R156 G186:R186 H245:R245 I248:P248 G247:R247 H64:R64 I67:P67 G66:R66 A62:L62 A152:AC153 A122:AC122 A243:AC243 A182:AC182 A212:AC212 A61:AC61 A30:AC31 A92:AC93 A273:AC273 T33:AF33 T124:AF124 T94:AF94 T154:AF154 T184:AF184 AB102:AH102 AB43:AD44 T4:AI4 T126:AI126 T156:AI156 T96:AI96 T247:AF247 AB255:AD256 T64:AF64 T66:AI66 AB48:AF59 AB257:AF265 AB72:AD76 AB104:AD106 AB193:AF210 E165:AD168 F128:H150 P188:R210 F219:H241 T69:T81 P98:T120 L219:T241 AE6:AE10 AD5:AD28 AG94:AK95 AG64:AK65 AF218:AJ223 AI250:AJ250 AF248:AJ249 AG3:AJ3 AG246:AJ247 AG216:AJ216 AF158:AJ158 AF92:AK93 AF122:AK122 AG33:AK34 AF61:AK62 AG124:AK125 AF152:AK153 AG154:AK155 AF182:AK182 AG184:AK185 AF212:AK212 AF243:AK243 AF273:AK273 AF159:AM162 AF187:AJ187 AI6:AK6 AH261:AL262 AH263:AM265 AH256:AJ260 AD80:AM90 AI252:AJ253 AF30:AK31 AF36:AJ41 AI99:AK102 AI104:AJ108 AH164:AM168 AI255:AJ255 AG7:AK28 AI68:AJ78 AE128:AJ132 AH188:AJ210 T35:AJ35 T186:AJ186 T217:AJ217 T2:AK2 T215:AK215 AB79:AJ79 AM60 AB224:AM241 T245:AK245 AB109:AJ120 AB271:AL271 AB266:AM270 AB42:AJ42 AB103:AK103 AB133:AJ150 AB254:AJ254 AM272 AM91 AM121 AG43:AJ59 AL37:AM59 N249:T271 H163:AM163 E164:F164 H164:AD164 A158:A167 H160:AC162 G160:G164 E6:U28 S68:S90 P128:T150 C37:D46 C68:D69 C98:H107 A128:A140 C128:D137 C160:F163 C158:AC159 C164:D167 C188:H193 C194:D197 C219:D228 AK186:AM210 AK104:AM120 AK68:AM79 AK128:AM150 AK247:AM260 A29:AM29 E151:AM151 E169:AM181 E211:AM211 AM242">
    <cfRule type="cellIs" dxfId="3840" priority="309" operator="lessThan">
      <formula>0</formula>
    </cfRule>
  </conditionalFormatting>
  <conditionalFormatting sqref="AA29 Y29 AA151 AL159:AL162 I29 M29 AK159:AK161 C90:D90 AL166:AL168 O29 G82:H90 AK158:AL158 K29 AL257:AL260 AL249 E80:E84 F80:H81 P69:R72 J69:J72 K151 AL14:AL28 AL136:AL150 H69:H72 E85:F90 AJ251:AK251 U151 W151 Y151 M151 O151 N68:O72 E68:G72 S12:U28 C37:D46 V37:V59 T37:T59 AL37:AL59 X37:X59 Z37:Z59 F37:H59 P37:R59 L37:L59 J37:J59 N37:N59 V69:V90 X69:X90 Z69:Z90 N77:T90 E73:H79 E104:H120 C104:D107 V98:V120 X98:X120 Z98:Z120 N98:N120 C98:H103 C164:D167 V128:V150 X128:X150 C128:D137 Z128:Z150 L128:L150 N128:N150 J128:J150 E194:H210 C194:D197 T188:T210 N188:N210 V188:V210 X188:X210 Z188:Z210 L188:L210 J188:J210 C188:H193 C219:D228 Z219:Z241 V219:V241 X219:X241 J219:J241 V249:V271 X249:X271 Z249:Z271 E249:H271 B7:E28 U29 W7:W29 AL7:AL11 AL190:AL193 AL195:AL210 K68:L72 J73:L90 J98:L120 J249:L271 G18:R28 C158:Y159 G6:G17 H12:R17 B6:F6 F7:F29 H6:U11 AB251:AH251 AB188:AF210 AB255:AG265 F128:H150 P188:R210 F219:H241 N73:R76 T69:T76 P98:T120 L219:T241 AL128:AL133 AH261:AL265 AH260:AK260 AH188:AL189 Z158:AJ161 Z162:AK162 AB249:AK250 AB227:AL241 AB266:AL271 W6:AL6 AB225:AK226 AB219:AL224 AB252:AK253 E169:AL180 E165:AK168 AB37:AJ59 X7:AK28 N249:T271 H163:AL163 E164:F164 H164:AK164 C160:F163 H160:Y162 G160:G164 S68:S76 P128:T150 AH190:AK210 AB68:AL90 AB98:AL120 AB128:AK150 AB254:AJ254 AH255:AJ259 AK254:AK259 E211:AL211">
    <cfRule type="cellIs" dxfId="3839" priority="308" operator="lessThan">
      <formula>0</formula>
    </cfRule>
  </conditionalFormatting>
  <conditionalFormatting sqref="S33:S35 G36 A60:D60 A35:D36 AB45:AC45">
    <cfRule type="cellIs" dxfId="3838" priority="307" operator="lessThan">
      <formula>0</formula>
    </cfRule>
  </conditionalFormatting>
  <conditionalFormatting sqref="G127 S124:S126 A151:D151">
    <cfRule type="cellIs" dxfId="3837" priority="306" operator="lessThan">
      <formula>0</formula>
    </cfRule>
  </conditionalFormatting>
  <conditionalFormatting sqref="G97 S94:S96 A96:D97 A121:D121">
    <cfRule type="cellIs" dxfId="3836" priority="305" operator="lessThan">
      <formula>0</formula>
    </cfRule>
  </conditionalFormatting>
  <conditionalFormatting sqref="G218 S215:S217 A217:D218 A242:D242">
    <cfRule type="cellIs" dxfId="3835" priority="302" operator="lessThan">
      <formula>0</formula>
    </cfRule>
  </conditionalFormatting>
  <conditionalFormatting sqref="E4">
    <cfRule type="cellIs" dxfId="3834" priority="301" operator="lessThan">
      <formula>0</formula>
    </cfRule>
  </conditionalFormatting>
  <conditionalFormatting sqref="E35 E60:AL60">
    <cfRule type="cellIs" dxfId="3833" priority="300" operator="lessThan">
      <formula>0</formula>
    </cfRule>
  </conditionalFormatting>
  <conditionalFormatting sqref="F35">
    <cfRule type="cellIs" dxfId="3832" priority="299" operator="lessThan">
      <formula>0</formula>
    </cfRule>
  </conditionalFormatting>
  <conditionalFormatting sqref="E96 E121:AL121">
    <cfRule type="cellIs" dxfId="3831" priority="298" operator="lessThan">
      <formula>0</formula>
    </cfRule>
  </conditionalFormatting>
  <conditionalFormatting sqref="E126">
    <cfRule type="cellIs" dxfId="3830" priority="297" operator="lessThan">
      <formula>0</formula>
    </cfRule>
  </conditionalFormatting>
  <conditionalFormatting sqref="E217 E242:AL242">
    <cfRule type="cellIs" dxfId="3829" priority="296" operator="lessThan">
      <formula>0</formula>
    </cfRule>
  </conditionalFormatting>
  <conditionalFormatting sqref="F96">
    <cfRule type="cellIs" dxfId="3828" priority="295" operator="lessThan">
      <formula>0</formula>
    </cfRule>
  </conditionalFormatting>
  <conditionalFormatting sqref="F126">
    <cfRule type="cellIs" dxfId="3827" priority="294" operator="lessThan">
      <formula>0</formula>
    </cfRule>
  </conditionalFormatting>
  <conditionalFormatting sqref="F217">
    <cfRule type="cellIs" dxfId="3826" priority="293" operator="lessThan">
      <formula>0</formula>
    </cfRule>
  </conditionalFormatting>
  <conditionalFormatting sqref="D49">
    <cfRule type="cellIs" dxfId="3825" priority="292" operator="lessThan">
      <formula>0</formula>
    </cfRule>
  </conditionalFormatting>
  <conditionalFormatting sqref="D49">
    <cfRule type="cellIs" dxfId="3824" priority="291" operator="lessThan">
      <formula>0</formula>
    </cfRule>
  </conditionalFormatting>
  <conditionalFormatting sqref="D110">
    <cfRule type="cellIs" dxfId="3823" priority="290" operator="lessThan">
      <formula>0</formula>
    </cfRule>
  </conditionalFormatting>
  <conditionalFormatting sqref="D110">
    <cfRule type="cellIs" dxfId="3822" priority="289" operator="lessThan">
      <formula>0</formula>
    </cfRule>
  </conditionalFormatting>
  <conditionalFormatting sqref="D140">
    <cfRule type="cellIs" dxfId="3821" priority="288" operator="lessThan">
      <formula>0</formula>
    </cfRule>
  </conditionalFormatting>
  <conditionalFormatting sqref="D140">
    <cfRule type="cellIs" dxfId="3820" priority="287" operator="lessThan">
      <formula>0</formula>
    </cfRule>
  </conditionalFormatting>
  <conditionalFormatting sqref="D231">
    <cfRule type="cellIs" dxfId="3819" priority="286" operator="lessThan">
      <formula>0</formula>
    </cfRule>
  </conditionalFormatting>
  <conditionalFormatting sqref="D231">
    <cfRule type="cellIs" dxfId="3818" priority="285" operator="lessThan">
      <formula>0</formula>
    </cfRule>
  </conditionalFormatting>
  <conditionalFormatting sqref="AC44:AC45">
    <cfRule type="cellIs" dxfId="3817" priority="284" operator="lessThan">
      <formula>0</formula>
    </cfRule>
  </conditionalFormatting>
  <conditionalFormatting sqref="AL12:AL13">
    <cfRule type="cellIs" dxfId="3816" priority="283" operator="lessThan">
      <formula>0</formula>
    </cfRule>
  </conditionalFormatting>
  <conditionalFormatting sqref="AL12:AL13">
    <cfRule type="cellIs" dxfId="3815" priority="282" operator="lessThan">
      <formula>0</formula>
    </cfRule>
  </conditionalFormatting>
  <conditionalFormatting sqref="AL134:AL135">
    <cfRule type="cellIs" dxfId="3814" priority="281" operator="lessThan">
      <formula>0</formula>
    </cfRule>
  </conditionalFormatting>
  <conditionalFormatting sqref="AL225:AL226">
    <cfRule type="cellIs" dxfId="3813" priority="280" operator="lessThan">
      <formula>0</formula>
    </cfRule>
  </conditionalFormatting>
  <conditionalFormatting sqref="A156:D157 A168 A170">
    <cfRule type="cellIs" dxfId="3812" priority="279" operator="lessThan">
      <formula>0</formula>
    </cfRule>
  </conditionalFormatting>
  <conditionalFormatting sqref="E156">
    <cfRule type="cellIs" dxfId="3811" priority="276" operator="lessThan">
      <formula>0</formula>
    </cfRule>
  </conditionalFormatting>
  <conditionalFormatting sqref="AF164:AF165">
    <cfRule type="cellIs" dxfId="3810" priority="272" operator="lessThan">
      <formula>0</formula>
    </cfRule>
  </conditionalFormatting>
  <conditionalFormatting sqref="AL164:AL165">
    <cfRule type="cellIs" dxfId="3809" priority="271" operator="lessThan">
      <formula>0</formula>
    </cfRule>
  </conditionalFormatting>
  <conditionalFormatting sqref="U181 W181 Y181 O181 M181 K181 AA181">
    <cfRule type="cellIs" dxfId="3808" priority="278" operator="lessThan">
      <formula>0</formula>
    </cfRule>
  </conditionalFormatting>
  <conditionalFormatting sqref="G157 S154:S156 A181:D181">
    <cfRule type="cellIs" dxfId="3807" priority="277" operator="lessThan">
      <formula>0</formula>
    </cfRule>
  </conditionalFormatting>
  <conditionalFormatting sqref="F156">
    <cfRule type="cellIs" dxfId="3806" priority="275" operator="lessThan">
      <formula>0</formula>
    </cfRule>
  </conditionalFormatting>
  <conditionalFormatting sqref="D170">
    <cfRule type="cellIs" dxfId="3805" priority="274" operator="lessThan">
      <formula>0</formula>
    </cfRule>
  </conditionalFormatting>
  <conditionalFormatting sqref="D170">
    <cfRule type="cellIs" dxfId="3804" priority="273" operator="lessThan">
      <formula>0</formula>
    </cfRule>
  </conditionalFormatting>
  <conditionalFormatting sqref="A186:D187 A198 A200">
    <cfRule type="cellIs" dxfId="3803" priority="270" operator="lessThan">
      <formula>0</formula>
    </cfRule>
  </conditionalFormatting>
  <conditionalFormatting sqref="E186">
    <cfRule type="cellIs" dxfId="3802" priority="267" operator="lessThan">
      <formula>0</formula>
    </cfRule>
  </conditionalFormatting>
  <conditionalFormatting sqref="AL194">
    <cfRule type="cellIs" dxfId="3801" priority="263" operator="lessThan">
      <formula>0</formula>
    </cfRule>
  </conditionalFormatting>
  <conditionalFormatting sqref="AA211 K211 U211 W211 Y211 O211 M211">
    <cfRule type="cellIs" dxfId="3800" priority="269" operator="lessThan">
      <formula>0</formula>
    </cfRule>
  </conditionalFormatting>
  <conditionalFormatting sqref="G187 S184:S186 A211:D211">
    <cfRule type="cellIs" dxfId="3799" priority="268" operator="lessThan">
      <formula>0</formula>
    </cfRule>
  </conditionalFormatting>
  <conditionalFormatting sqref="F186">
    <cfRule type="cellIs" dxfId="3798" priority="266" operator="lessThan">
      <formula>0</formula>
    </cfRule>
  </conditionalFormatting>
  <conditionalFormatting sqref="D200">
    <cfRule type="cellIs" dxfId="3797" priority="265" operator="lessThan">
      <formula>0</formula>
    </cfRule>
  </conditionalFormatting>
  <conditionalFormatting sqref="D200">
    <cfRule type="cellIs" dxfId="3796" priority="264" operator="lessThan">
      <formula>0</formula>
    </cfRule>
  </conditionalFormatting>
  <conditionalFormatting sqref="C49">
    <cfRule type="cellIs" dxfId="3795" priority="262" operator="lessThan">
      <formula>0</formula>
    </cfRule>
  </conditionalFormatting>
  <conditionalFormatting sqref="C49">
    <cfRule type="cellIs" dxfId="3794" priority="261" operator="lessThan">
      <formula>0</formula>
    </cfRule>
  </conditionalFormatting>
  <conditionalFormatting sqref="C110">
    <cfRule type="cellIs" dxfId="3793" priority="260" operator="lessThan">
      <formula>0</formula>
    </cfRule>
  </conditionalFormatting>
  <conditionalFormatting sqref="C110">
    <cfRule type="cellIs" dxfId="3792" priority="259" operator="lessThan">
      <formula>0</formula>
    </cfRule>
  </conditionalFormatting>
  <conditionalFormatting sqref="C140">
    <cfRule type="cellIs" dxfId="3791" priority="258" operator="lessThan">
      <formula>0</formula>
    </cfRule>
  </conditionalFormatting>
  <conditionalFormatting sqref="C140">
    <cfRule type="cellIs" dxfId="3790" priority="257" operator="lessThan">
      <formula>0</formula>
    </cfRule>
  </conditionalFormatting>
  <conditionalFormatting sqref="C170">
    <cfRule type="cellIs" dxfId="3789" priority="256" operator="lessThan">
      <formula>0</formula>
    </cfRule>
  </conditionalFormatting>
  <conditionalFormatting sqref="C170">
    <cfRule type="cellIs" dxfId="3788" priority="255" operator="lessThan">
      <formula>0</formula>
    </cfRule>
  </conditionalFormatting>
  <conditionalFormatting sqref="C200">
    <cfRule type="cellIs" dxfId="3787" priority="254" operator="lessThan">
      <formula>0</formula>
    </cfRule>
  </conditionalFormatting>
  <conditionalFormatting sqref="C200">
    <cfRule type="cellIs" dxfId="3786" priority="253" operator="lessThan">
      <formula>0</formula>
    </cfRule>
  </conditionalFormatting>
  <conditionalFormatting sqref="C231">
    <cfRule type="cellIs" dxfId="3785" priority="252" operator="lessThan">
      <formula>0</formula>
    </cfRule>
  </conditionalFormatting>
  <conditionalFormatting sqref="C231">
    <cfRule type="cellIs" dxfId="3784" priority="251" operator="lessThan">
      <formula>0</formula>
    </cfRule>
  </conditionalFormatting>
  <conditionalFormatting sqref="A111:A112 C111:D112">
    <cfRule type="cellIs" dxfId="3783" priority="250" operator="lessThan">
      <formula>0</formula>
    </cfRule>
  </conditionalFormatting>
  <conditionalFormatting sqref="C111:D112">
    <cfRule type="cellIs" dxfId="3782" priority="249" operator="lessThan">
      <formula>0</formula>
    </cfRule>
  </conditionalFormatting>
  <conditionalFormatting sqref="A141:A142 C141:D142">
    <cfRule type="cellIs" dxfId="3781" priority="248" operator="lessThan">
      <formula>0</formula>
    </cfRule>
  </conditionalFormatting>
  <conditionalFormatting sqref="C141:D142">
    <cfRule type="cellIs" dxfId="3780" priority="247" operator="lessThan">
      <formula>0</formula>
    </cfRule>
  </conditionalFormatting>
  <conditionalFormatting sqref="A171:A172 C171:D172">
    <cfRule type="cellIs" dxfId="3779" priority="246" operator="lessThan">
      <formula>0</formula>
    </cfRule>
  </conditionalFormatting>
  <conditionalFormatting sqref="C171:D172">
    <cfRule type="cellIs" dxfId="3778" priority="245" operator="lessThan">
      <formula>0</formula>
    </cfRule>
  </conditionalFormatting>
  <conditionalFormatting sqref="A201:A202 C201:D202">
    <cfRule type="cellIs" dxfId="3777" priority="244" operator="lessThan">
      <formula>0</formula>
    </cfRule>
  </conditionalFormatting>
  <conditionalFormatting sqref="C201:D202">
    <cfRule type="cellIs" dxfId="3776" priority="243" operator="lessThan">
      <formula>0</formula>
    </cfRule>
  </conditionalFormatting>
  <conditionalFormatting sqref="A232:A233 C232:D233">
    <cfRule type="cellIs" dxfId="3775" priority="242" operator="lessThan">
      <formula>0</formula>
    </cfRule>
  </conditionalFormatting>
  <conditionalFormatting sqref="C232:D233">
    <cfRule type="cellIs" dxfId="3774" priority="241" operator="lessThan">
      <formula>0</formula>
    </cfRule>
  </conditionalFormatting>
  <conditionalFormatting sqref="A50:A51 C50:D51">
    <cfRule type="cellIs" dxfId="3773" priority="240" operator="lessThan">
      <formula>0</formula>
    </cfRule>
  </conditionalFormatting>
  <conditionalFormatting sqref="C50:D51">
    <cfRule type="cellIs" dxfId="3772" priority="239" operator="lessThan">
      <formula>0</formula>
    </cfRule>
  </conditionalFormatting>
  <conditionalFormatting sqref="AE255:AF255 R248:AB248 AD248:AD253 AB249:AC253 A261 AE249:AE253 AE256:AE260 AF250:AH253 AG255:AG265 AH255 A249:A259 C249:D258">
    <cfRule type="cellIs" dxfId="3771" priority="238" operator="lessThan">
      <formula>0</formula>
    </cfRule>
  </conditionalFormatting>
  <conditionalFormatting sqref="AL250:AL254 C249:D258">
    <cfRule type="cellIs" dxfId="3770" priority="237" operator="lessThan">
      <formula>0</formula>
    </cfRule>
  </conditionalFormatting>
  <conditionalFormatting sqref="G248 S245:S247 A247:D248 A272:D272">
    <cfRule type="cellIs" dxfId="3769" priority="236" operator="lessThan">
      <formula>0</formula>
    </cfRule>
  </conditionalFormatting>
  <conditionalFormatting sqref="E247 E272:AL272">
    <cfRule type="cellIs" dxfId="3768" priority="235" operator="lessThan">
      <formula>0</formula>
    </cfRule>
  </conditionalFormatting>
  <conditionalFormatting sqref="F247">
    <cfRule type="cellIs" dxfId="3767" priority="234" operator="lessThan">
      <formula>0</formula>
    </cfRule>
  </conditionalFormatting>
  <conditionalFormatting sqref="D261">
    <cfRule type="cellIs" dxfId="3766" priority="233" operator="lessThan">
      <formula>0</formula>
    </cfRule>
  </conditionalFormatting>
  <conditionalFormatting sqref="D261">
    <cfRule type="cellIs" dxfId="3765" priority="232" operator="lessThan">
      <formula>0</formula>
    </cfRule>
  </conditionalFormatting>
  <conditionalFormatting sqref="AL255:AL256">
    <cfRule type="cellIs" dxfId="3764" priority="231" operator="lessThan">
      <formula>0</formula>
    </cfRule>
  </conditionalFormatting>
  <conditionalFormatting sqref="C261">
    <cfRule type="cellIs" dxfId="3763" priority="230" operator="lessThan">
      <formula>0</formula>
    </cfRule>
  </conditionalFormatting>
  <conditionalFormatting sqref="C261">
    <cfRule type="cellIs" dxfId="3762" priority="229" operator="lessThan">
      <formula>0</formula>
    </cfRule>
  </conditionalFormatting>
  <conditionalFormatting sqref="A262:A263 C262:D263">
    <cfRule type="cellIs" dxfId="3761" priority="228" operator="lessThan">
      <formula>0</formula>
    </cfRule>
  </conditionalFormatting>
  <conditionalFormatting sqref="C262:D263">
    <cfRule type="cellIs" dxfId="3760" priority="227" operator="lessThan">
      <formula>0</formula>
    </cfRule>
  </conditionalFormatting>
  <conditionalFormatting sqref="C81:D82">
    <cfRule type="cellIs" dxfId="3759" priority="216" operator="lessThan">
      <formula>0</formula>
    </cfRule>
  </conditionalFormatting>
  <conditionalFormatting sqref="AD77 R67:AB67 AD67:AD71 AB68:AC71 G82:H90 J82:J90 N82:N84 A80 L82:L84 P68:R68 P82:R90 T82:T90 T68 V68 V81:V90 X81:X90 X68 Z68 Z81:Z90 AB81:AC90 J68 F70:F72 G68:H72 A70:A72 F73:H76 AE68:AH77 A74:A78 C70:D77">
    <cfRule type="cellIs" dxfId="3758" priority="226" operator="lessThan">
      <formula>0</formula>
    </cfRule>
  </conditionalFormatting>
  <conditionalFormatting sqref="P68:R68 T68 V68 X68 Z68 J68 H68 C68:D77">
    <cfRule type="cellIs" dxfId="3757" priority="225" operator="lessThan">
      <formula>0</formula>
    </cfRule>
  </conditionalFormatting>
  <conditionalFormatting sqref="G67 S64:S66 A66:D67 A91:D91">
    <cfRule type="cellIs" dxfId="3756" priority="224" operator="lessThan">
      <formula>0</formula>
    </cfRule>
  </conditionalFormatting>
  <conditionalFormatting sqref="E66 E91:AL91">
    <cfRule type="cellIs" dxfId="3755" priority="223" operator="lessThan">
      <formula>0</formula>
    </cfRule>
  </conditionalFormatting>
  <conditionalFormatting sqref="F66">
    <cfRule type="cellIs" dxfId="3754" priority="222" operator="lessThan">
      <formula>0</formula>
    </cfRule>
  </conditionalFormatting>
  <conditionalFormatting sqref="D80">
    <cfRule type="cellIs" dxfId="3753" priority="221" operator="lessThan">
      <formula>0</formula>
    </cfRule>
  </conditionalFormatting>
  <conditionalFormatting sqref="D80">
    <cfRule type="cellIs" dxfId="3752" priority="220" operator="lessThan">
      <formula>0</formula>
    </cfRule>
  </conditionalFormatting>
  <conditionalFormatting sqref="C80">
    <cfRule type="cellIs" dxfId="3751" priority="219" operator="lessThan">
      <formula>0</formula>
    </cfRule>
  </conditionalFormatting>
  <conditionalFormatting sqref="C80">
    <cfRule type="cellIs" dxfId="3750" priority="218" operator="lessThan">
      <formula>0</formula>
    </cfRule>
  </conditionalFormatting>
  <conditionalFormatting sqref="A81:A82 C81:D82">
    <cfRule type="cellIs" dxfId="3749" priority="217" operator="lessThan">
      <formula>0</formula>
    </cfRule>
  </conditionalFormatting>
  <conditionalFormatting sqref="A59 C59:D59">
    <cfRule type="cellIs" dxfId="3748" priority="215" operator="lessThan">
      <formula>0</formula>
    </cfRule>
  </conditionalFormatting>
  <conditionalFormatting sqref="C59:D59">
    <cfRule type="cellIs" dxfId="3747" priority="214" operator="lessThan">
      <formula>0</formula>
    </cfRule>
  </conditionalFormatting>
  <conditionalFormatting sqref="A90 C90:D90">
    <cfRule type="cellIs" dxfId="3746" priority="213" operator="lessThan">
      <formula>0</formula>
    </cfRule>
  </conditionalFormatting>
  <conditionalFormatting sqref="C90:D90">
    <cfRule type="cellIs" dxfId="3745" priority="212" operator="lessThan">
      <formula>0</formula>
    </cfRule>
  </conditionalFormatting>
  <conditionalFormatting sqref="A120 C120:D120">
    <cfRule type="cellIs" dxfId="3744" priority="211" operator="lessThan">
      <formula>0</formula>
    </cfRule>
  </conditionalFormatting>
  <conditionalFormatting sqref="C120:D120">
    <cfRule type="cellIs" dxfId="3743" priority="210" operator="lessThan">
      <formula>0</formula>
    </cfRule>
  </conditionalFormatting>
  <conditionalFormatting sqref="A150 C150:D150">
    <cfRule type="cellIs" dxfId="3742" priority="209" operator="lessThan">
      <formula>0</formula>
    </cfRule>
  </conditionalFormatting>
  <conditionalFormatting sqref="C150:D150">
    <cfRule type="cellIs" dxfId="3741" priority="208" operator="lessThan">
      <formula>0</formula>
    </cfRule>
  </conditionalFormatting>
  <conditionalFormatting sqref="A180 C180:D180">
    <cfRule type="cellIs" dxfId="3740" priority="207" operator="lessThan">
      <formula>0</formula>
    </cfRule>
  </conditionalFormatting>
  <conditionalFormatting sqref="C180:D180">
    <cfRule type="cellIs" dxfId="3739" priority="206" operator="lessThan">
      <formula>0</formula>
    </cfRule>
  </conditionalFormatting>
  <conditionalFormatting sqref="A210 C210:D210">
    <cfRule type="cellIs" dxfId="3738" priority="205" operator="lessThan">
      <formula>0</formula>
    </cfRule>
  </conditionalFormatting>
  <conditionalFormatting sqref="C210:D210">
    <cfRule type="cellIs" dxfId="3737" priority="204" operator="lessThan">
      <formula>0</formula>
    </cfRule>
  </conditionalFormatting>
  <conditionalFormatting sqref="A241 C241:D241">
    <cfRule type="cellIs" dxfId="3736" priority="203" operator="lessThan">
      <formula>0</formula>
    </cfRule>
  </conditionalFormatting>
  <conditionalFormatting sqref="C241:D241">
    <cfRule type="cellIs" dxfId="3735" priority="202" operator="lessThan">
      <formula>0</formula>
    </cfRule>
  </conditionalFormatting>
  <conditionalFormatting sqref="A271 C271:D271">
    <cfRule type="cellIs" dxfId="3734" priority="201" operator="lessThan">
      <formula>0</formula>
    </cfRule>
  </conditionalFormatting>
  <conditionalFormatting sqref="C271:D271">
    <cfRule type="cellIs" dxfId="3733" priority="200" operator="lessThan">
      <formula>0</formula>
    </cfRule>
  </conditionalFormatting>
  <conditionalFormatting sqref="AM185">
    <cfRule type="cellIs" dxfId="3732" priority="199" operator="lessThan">
      <formula>0</formula>
    </cfRule>
  </conditionalFormatting>
  <conditionalFormatting sqref="AM155">
    <cfRule type="cellIs" dxfId="3731" priority="198" operator="lessThan">
      <formula>0</formula>
    </cfRule>
  </conditionalFormatting>
  <conditionalFormatting sqref="AM125">
    <cfRule type="cellIs" dxfId="3730" priority="197" operator="lessThan">
      <formula>0</formula>
    </cfRule>
  </conditionalFormatting>
  <conditionalFormatting sqref="AM95">
    <cfRule type="cellIs" dxfId="3729" priority="196" operator="lessThan">
      <formula>0</formula>
    </cfRule>
  </conditionalFormatting>
  <conditionalFormatting sqref="AM65">
    <cfRule type="cellIs" dxfId="3728" priority="195" operator="lessThan">
      <formula>0</formula>
    </cfRule>
  </conditionalFormatting>
  <conditionalFormatting sqref="AM34">
    <cfRule type="cellIs" dxfId="3727" priority="194" operator="lessThan">
      <formula>0</formula>
    </cfRule>
  </conditionalFormatting>
  <conditionalFormatting sqref="C47:D47">
    <cfRule type="cellIs" dxfId="3726" priority="193" operator="lessThan">
      <formula>0</formula>
    </cfRule>
  </conditionalFormatting>
  <conditionalFormatting sqref="C47:D47">
    <cfRule type="cellIs" dxfId="3725" priority="192" operator="lessThan">
      <formula>0</formula>
    </cfRule>
  </conditionalFormatting>
  <conditionalFormatting sqref="C78:D78">
    <cfRule type="cellIs" dxfId="3724" priority="191" operator="lessThan">
      <formula>0</formula>
    </cfRule>
  </conditionalFormatting>
  <conditionalFormatting sqref="C78:D78">
    <cfRule type="cellIs" dxfId="3723" priority="190" operator="lessThan">
      <formula>0</formula>
    </cfRule>
  </conditionalFormatting>
  <conditionalFormatting sqref="C108:D108">
    <cfRule type="cellIs" dxfId="3722" priority="189" operator="lessThan">
      <formula>0</formula>
    </cfRule>
  </conditionalFormatting>
  <conditionalFormatting sqref="C108:D108">
    <cfRule type="cellIs" dxfId="3721" priority="188" operator="lessThan">
      <formula>0</formula>
    </cfRule>
  </conditionalFormatting>
  <conditionalFormatting sqref="C138:D138">
    <cfRule type="cellIs" dxfId="3720" priority="187" operator="lessThan">
      <formula>0</formula>
    </cfRule>
  </conditionalFormatting>
  <conditionalFormatting sqref="C138:D138">
    <cfRule type="cellIs" dxfId="3719" priority="186" operator="lessThan">
      <formula>0</formula>
    </cfRule>
  </conditionalFormatting>
  <conditionalFormatting sqref="C168:D168">
    <cfRule type="cellIs" dxfId="3718" priority="185" operator="lessThan">
      <formula>0</formula>
    </cfRule>
  </conditionalFormatting>
  <conditionalFormatting sqref="C168:D168">
    <cfRule type="cellIs" dxfId="3717" priority="184" operator="lessThan">
      <formula>0</formula>
    </cfRule>
  </conditionalFormatting>
  <conditionalFormatting sqref="C198:D198">
    <cfRule type="cellIs" dxfId="3716" priority="183" operator="lessThan">
      <formula>0</formula>
    </cfRule>
  </conditionalFormatting>
  <conditionalFormatting sqref="C198:D198">
    <cfRule type="cellIs" dxfId="3715" priority="182" operator="lessThan">
      <formula>0</formula>
    </cfRule>
  </conditionalFormatting>
  <conditionalFormatting sqref="C229:D229">
    <cfRule type="cellIs" dxfId="3714" priority="181" operator="lessThan">
      <formula>0</formula>
    </cfRule>
  </conditionalFormatting>
  <conditionalFormatting sqref="C229:D229">
    <cfRule type="cellIs" dxfId="3713" priority="180" operator="lessThan">
      <formula>0</formula>
    </cfRule>
  </conditionalFormatting>
  <conditionalFormatting sqref="C259:D259">
    <cfRule type="cellIs" dxfId="3712" priority="179" operator="lessThan">
      <formula>0</formula>
    </cfRule>
  </conditionalFormatting>
  <conditionalFormatting sqref="C259:D259">
    <cfRule type="cellIs" dxfId="3711" priority="178" operator="lessThan">
      <formula>0</formula>
    </cfRule>
  </conditionalFormatting>
  <conditionalFormatting sqref="A83:A89 C83:D89">
    <cfRule type="cellIs" dxfId="3710" priority="177" operator="lessThan">
      <formula>0</formula>
    </cfRule>
  </conditionalFormatting>
  <conditionalFormatting sqref="C83:D89">
    <cfRule type="cellIs" dxfId="3709" priority="176" operator="lessThan">
      <formula>0</formula>
    </cfRule>
  </conditionalFormatting>
  <conditionalFormatting sqref="A113:A119 C113:D119">
    <cfRule type="cellIs" dxfId="3708" priority="175" operator="lessThan">
      <formula>0</formula>
    </cfRule>
  </conditionalFormatting>
  <conditionalFormatting sqref="C113:D119">
    <cfRule type="cellIs" dxfId="3707" priority="174" operator="lessThan">
      <formula>0</formula>
    </cfRule>
  </conditionalFormatting>
  <conditionalFormatting sqref="A52:A58 C52:D58">
    <cfRule type="cellIs" dxfId="3706" priority="173" operator="lessThan">
      <formula>0</formula>
    </cfRule>
  </conditionalFormatting>
  <conditionalFormatting sqref="C52:D58">
    <cfRule type="cellIs" dxfId="3705" priority="172" operator="lessThan">
      <formula>0</formula>
    </cfRule>
  </conditionalFormatting>
  <conditionalFormatting sqref="A143:A149 C143:D149">
    <cfRule type="cellIs" dxfId="3704" priority="171" operator="lessThan">
      <formula>0</formula>
    </cfRule>
  </conditionalFormatting>
  <conditionalFormatting sqref="C143:D149">
    <cfRule type="cellIs" dxfId="3703" priority="170" operator="lessThan">
      <formula>0</formula>
    </cfRule>
  </conditionalFormatting>
  <conditionalFormatting sqref="A173:A179 C173:D179">
    <cfRule type="cellIs" dxfId="3702" priority="169" operator="lessThan">
      <formula>0</formula>
    </cfRule>
  </conditionalFormatting>
  <conditionalFormatting sqref="C173:D179">
    <cfRule type="cellIs" dxfId="3701" priority="168" operator="lessThan">
      <formula>0</formula>
    </cfRule>
  </conditionalFormatting>
  <conditionalFormatting sqref="A203:A209 C203:D209">
    <cfRule type="cellIs" dxfId="3700" priority="167" operator="lessThan">
      <formula>0</formula>
    </cfRule>
  </conditionalFormatting>
  <conditionalFormatting sqref="C203:D209">
    <cfRule type="cellIs" dxfId="3699" priority="166" operator="lessThan">
      <formula>0</formula>
    </cfRule>
  </conditionalFormatting>
  <conditionalFormatting sqref="A234:A240 C234:D240">
    <cfRule type="cellIs" dxfId="3698" priority="165" operator="lessThan">
      <formula>0</formula>
    </cfRule>
  </conditionalFormatting>
  <conditionalFormatting sqref="C234:D240">
    <cfRule type="cellIs" dxfId="3697" priority="164" operator="lessThan">
      <formula>0</formula>
    </cfRule>
  </conditionalFormatting>
  <conditionalFormatting sqref="A264:A270 C264:D270">
    <cfRule type="cellIs" dxfId="3696" priority="163" operator="lessThan">
      <formula>0</formula>
    </cfRule>
  </conditionalFormatting>
  <conditionalFormatting sqref="C264:D270">
    <cfRule type="cellIs" dxfId="3695" priority="162" operator="lessThan">
      <formula>0</formula>
    </cfRule>
  </conditionalFormatting>
  <conditionalFormatting sqref="F82:F84">
    <cfRule type="cellIs" dxfId="3694" priority="161" operator="lessThan">
      <formula>0</formula>
    </cfRule>
  </conditionalFormatting>
  <conditionalFormatting sqref="F82:F84">
    <cfRule type="cellIs" dxfId="3693" priority="160" operator="lessThan">
      <formula>0</formula>
    </cfRule>
  </conditionalFormatting>
  <conditionalFormatting sqref="A79">
    <cfRule type="cellIs" dxfId="3692" priority="159" operator="lessThan">
      <formula>0</formula>
    </cfRule>
  </conditionalFormatting>
  <conditionalFormatting sqref="A169">
    <cfRule type="cellIs" dxfId="3691" priority="158" operator="lessThan">
      <formula>0</formula>
    </cfRule>
  </conditionalFormatting>
  <conditionalFormatting sqref="A199">
    <cfRule type="cellIs" dxfId="3690" priority="157" operator="lessThan">
      <formula>0</formula>
    </cfRule>
  </conditionalFormatting>
  <conditionalFormatting sqref="A260">
    <cfRule type="cellIs" dxfId="3689" priority="156" operator="lessThan">
      <formula>0</formula>
    </cfRule>
  </conditionalFormatting>
  <conditionalFormatting sqref="C48:D48">
    <cfRule type="cellIs" dxfId="3688" priority="155" operator="lessThan">
      <formula>0</formula>
    </cfRule>
  </conditionalFormatting>
  <conditionalFormatting sqref="C48:D48">
    <cfRule type="cellIs" dxfId="3687" priority="154" operator="lessThan">
      <formula>0</formula>
    </cfRule>
  </conditionalFormatting>
  <conditionalFormatting sqref="C79:D79">
    <cfRule type="cellIs" dxfId="3686" priority="153" operator="lessThan">
      <formula>0</formula>
    </cfRule>
  </conditionalFormatting>
  <conditionalFormatting sqref="C79:D79">
    <cfRule type="cellIs" dxfId="3685" priority="152" operator="lessThan">
      <formula>0</formula>
    </cfRule>
  </conditionalFormatting>
  <conditionalFormatting sqref="C109:D109">
    <cfRule type="cellIs" dxfId="3684" priority="151" operator="lessThan">
      <formula>0</formula>
    </cfRule>
  </conditionalFormatting>
  <conditionalFormatting sqref="C109:D109">
    <cfRule type="cellIs" dxfId="3683" priority="150" operator="lessThan">
      <formula>0</formula>
    </cfRule>
  </conditionalFormatting>
  <conditionalFormatting sqref="C139:D139">
    <cfRule type="cellIs" dxfId="3682" priority="149" operator="lessThan">
      <formula>0</formula>
    </cfRule>
  </conditionalFormatting>
  <conditionalFormatting sqref="C139:D139">
    <cfRule type="cellIs" dxfId="3681" priority="148" operator="lessThan">
      <formula>0</formula>
    </cfRule>
  </conditionalFormatting>
  <conditionalFormatting sqref="C169:D169">
    <cfRule type="cellIs" dxfId="3680" priority="147" operator="lessThan">
      <formula>0</formula>
    </cfRule>
  </conditionalFormatting>
  <conditionalFormatting sqref="C169:D169">
    <cfRule type="cellIs" dxfId="3679" priority="146" operator="lessThan">
      <formula>0</formula>
    </cfRule>
  </conditionalFormatting>
  <conditionalFormatting sqref="C199:D199">
    <cfRule type="cellIs" dxfId="3678" priority="145" operator="lessThan">
      <formula>0</formula>
    </cfRule>
  </conditionalFormatting>
  <conditionalFormatting sqref="C199:D199">
    <cfRule type="cellIs" dxfId="3677" priority="144" operator="lessThan">
      <formula>0</formula>
    </cfRule>
  </conditionalFormatting>
  <conditionalFormatting sqref="C230:D230">
    <cfRule type="cellIs" dxfId="3676" priority="143" operator="lessThan">
      <formula>0</formula>
    </cfRule>
  </conditionalFormatting>
  <conditionalFormatting sqref="C230:D230">
    <cfRule type="cellIs" dxfId="3675" priority="142" operator="lessThan">
      <formula>0</formula>
    </cfRule>
  </conditionalFormatting>
  <conditionalFormatting sqref="C260:D260">
    <cfRule type="cellIs" dxfId="3674" priority="141" operator="lessThan">
      <formula>0</formula>
    </cfRule>
  </conditionalFormatting>
  <conditionalFormatting sqref="C260:D260">
    <cfRule type="cellIs" dxfId="3673" priority="140" operator="lessThan">
      <formula>0</formula>
    </cfRule>
  </conditionalFormatting>
  <conditionalFormatting sqref="A26">
    <cfRule type="cellIs" dxfId="3672" priority="139" operator="lessThan">
      <formula>0</formula>
    </cfRule>
  </conditionalFormatting>
  <conditionalFormatting sqref="AJ4:AJ5">
    <cfRule type="cellIs" dxfId="3671" priority="138" operator="lessThan">
      <formula>0</formula>
    </cfRule>
  </conditionalFormatting>
  <conditionalFormatting sqref="S37:S59">
    <cfRule type="cellIs" dxfId="3670" priority="137" operator="lessThan">
      <formula>0</formula>
    </cfRule>
  </conditionalFormatting>
  <conditionalFormatting sqref="S37:S59">
    <cfRule type="cellIs" dxfId="3669" priority="136" operator="lessThan">
      <formula>0</formula>
    </cfRule>
  </conditionalFormatting>
  <conditionalFormatting sqref="AK37:AK59">
    <cfRule type="cellIs" dxfId="3668" priority="135" operator="lessThan">
      <formula>0</formula>
    </cfRule>
  </conditionalFormatting>
  <conditionalFormatting sqref="AK37:AK59">
    <cfRule type="cellIs" dxfId="3667" priority="134" operator="lessThan">
      <formula>0</formula>
    </cfRule>
  </conditionalFormatting>
  <conditionalFormatting sqref="AM261">
    <cfRule type="cellIs" dxfId="3666" priority="133" operator="lessThan">
      <formula>0</formula>
    </cfRule>
  </conditionalFormatting>
  <conditionalFormatting sqref="AM261">
    <cfRule type="cellIs" dxfId="3665" priority="132" operator="lessThan">
      <formula>0</formula>
    </cfRule>
  </conditionalFormatting>
  <conditionalFormatting sqref="AM262">
    <cfRule type="cellIs" dxfId="3664" priority="131" operator="lessThan">
      <formula>0</formula>
    </cfRule>
  </conditionalFormatting>
  <conditionalFormatting sqref="AM271">
    <cfRule type="cellIs" dxfId="3663" priority="130" operator="lessThan">
      <formula>0</formula>
    </cfRule>
  </conditionalFormatting>
  <conditionalFormatting sqref="AM6:AM28">
    <cfRule type="cellIs" dxfId="3662" priority="129" operator="lessThan">
      <formula>0</formula>
    </cfRule>
  </conditionalFormatting>
  <conditionalFormatting sqref="AG188:AG210">
    <cfRule type="cellIs" dxfId="3661" priority="128" operator="lessThan">
      <formula>0</formula>
    </cfRule>
  </conditionalFormatting>
  <conditionalFormatting sqref="AG188:AG210">
    <cfRule type="cellIs" dxfId="3660" priority="127" operator="lessThan">
      <formula>0</formula>
    </cfRule>
  </conditionalFormatting>
  <conditionalFormatting sqref="AI251">
    <cfRule type="cellIs" dxfId="3659" priority="126" operator="lessThan">
      <formula>0</formula>
    </cfRule>
  </conditionalFormatting>
  <conditionalFormatting sqref="AI251">
    <cfRule type="cellIs" dxfId="3658" priority="125" operator="lessThan">
      <formula>0</formula>
    </cfRule>
  </conditionalFormatting>
  <conditionalFormatting sqref="E128:E150">
    <cfRule type="cellIs" dxfId="3657" priority="124" operator="lessThan">
      <formula>0</formula>
    </cfRule>
  </conditionalFormatting>
  <conditionalFormatting sqref="E128:E150">
    <cfRule type="cellIs" dxfId="3656" priority="123" operator="lessThan">
      <formula>0</formula>
    </cfRule>
  </conditionalFormatting>
  <conditionalFormatting sqref="E219:E241">
    <cfRule type="cellIs" dxfId="3655" priority="122" operator="lessThan">
      <formula>0</formula>
    </cfRule>
  </conditionalFormatting>
  <conditionalFormatting sqref="E219:E241">
    <cfRule type="cellIs" dxfId="3654" priority="121" operator="lessThan">
      <formula>0</formula>
    </cfRule>
  </conditionalFormatting>
  <conditionalFormatting sqref="AM98">
    <cfRule type="cellIs" dxfId="3653" priority="120" operator="lessThan">
      <formula>0</formula>
    </cfRule>
  </conditionalFormatting>
  <conditionalFormatting sqref="K37:K59">
    <cfRule type="cellIs" dxfId="3652" priority="119" operator="lessThan">
      <formula>0</formula>
    </cfRule>
  </conditionalFormatting>
  <conditionalFormatting sqref="K37:K59">
    <cfRule type="cellIs" dxfId="3651" priority="118" operator="lessThan">
      <formula>0</formula>
    </cfRule>
  </conditionalFormatting>
  <conditionalFormatting sqref="I37:I59">
    <cfRule type="cellIs" dxfId="3650" priority="117" operator="lessThan">
      <formula>0</formula>
    </cfRule>
  </conditionalFormatting>
  <conditionalFormatting sqref="I37:I59">
    <cfRule type="cellIs" dxfId="3649" priority="116" operator="lessThan">
      <formula>0</formula>
    </cfRule>
  </conditionalFormatting>
  <conditionalFormatting sqref="M37:M59">
    <cfRule type="cellIs" dxfId="3648" priority="115" operator="lessThan">
      <formula>0</formula>
    </cfRule>
  </conditionalFormatting>
  <conditionalFormatting sqref="M37:M59">
    <cfRule type="cellIs" dxfId="3647" priority="114" operator="lessThan">
      <formula>0</formula>
    </cfRule>
  </conditionalFormatting>
  <conditionalFormatting sqref="O98:O120">
    <cfRule type="cellIs" dxfId="3646" priority="109" operator="lessThan">
      <formula>0</formula>
    </cfRule>
  </conditionalFormatting>
  <conditionalFormatting sqref="O98:O120">
    <cfRule type="cellIs" dxfId="3645" priority="108" operator="lessThan">
      <formula>0</formula>
    </cfRule>
  </conditionalFormatting>
  <conditionalFormatting sqref="I98:I120">
    <cfRule type="cellIs" dxfId="3644" priority="113" operator="lessThan">
      <formula>0</formula>
    </cfRule>
  </conditionalFormatting>
  <conditionalFormatting sqref="I98:I120">
    <cfRule type="cellIs" dxfId="3643" priority="112" operator="lessThan">
      <formula>0</formula>
    </cfRule>
  </conditionalFormatting>
  <conditionalFormatting sqref="M98:M120">
    <cfRule type="cellIs" dxfId="3642" priority="111" operator="lessThan">
      <formula>0</formula>
    </cfRule>
  </conditionalFormatting>
  <conditionalFormatting sqref="M98:M120">
    <cfRule type="cellIs" dxfId="3641" priority="110" operator="lessThan">
      <formula>0</formula>
    </cfRule>
  </conditionalFormatting>
  <conditionalFormatting sqref="M128:M150">
    <cfRule type="cellIs" dxfId="3640" priority="107" operator="lessThan">
      <formula>0</formula>
    </cfRule>
  </conditionalFormatting>
  <conditionalFormatting sqref="M128:M150">
    <cfRule type="cellIs" dxfId="3639" priority="106" operator="lessThan">
      <formula>0</formula>
    </cfRule>
  </conditionalFormatting>
  <conditionalFormatting sqref="M249:M271">
    <cfRule type="cellIs" dxfId="3638" priority="105" operator="lessThan">
      <formula>0</formula>
    </cfRule>
  </conditionalFormatting>
  <conditionalFormatting sqref="M249:M271">
    <cfRule type="cellIs" dxfId="3637" priority="104" operator="lessThan">
      <formula>0</formula>
    </cfRule>
  </conditionalFormatting>
  <conditionalFormatting sqref="E37:E59">
    <cfRule type="cellIs" dxfId="3636" priority="103" operator="lessThan">
      <formula>0</formula>
    </cfRule>
  </conditionalFormatting>
  <conditionalFormatting sqref="E37:E59">
    <cfRule type="cellIs" dxfId="3635" priority="102" operator="lessThan">
      <formula>0</formula>
    </cfRule>
  </conditionalFormatting>
  <conditionalFormatting sqref="A73">
    <cfRule type="cellIs" dxfId="3634" priority="101" operator="lessThan">
      <formula>0</formula>
    </cfRule>
  </conditionalFormatting>
  <conditionalFormatting sqref="O37:O59">
    <cfRule type="cellIs" dxfId="3633" priority="100" operator="lessThan">
      <formula>0</formula>
    </cfRule>
  </conditionalFormatting>
  <conditionalFormatting sqref="O37:O59">
    <cfRule type="cellIs" dxfId="3632" priority="99" operator="lessThan">
      <formula>0</formula>
    </cfRule>
  </conditionalFormatting>
  <conditionalFormatting sqref="U37:U59">
    <cfRule type="cellIs" dxfId="3631" priority="98" operator="lessThan">
      <formula>0</formula>
    </cfRule>
  </conditionalFormatting>
  <conditionalFormatting sqref="U37:U59">
    <cfRule type="cellIs" dxfId="3630" priority="97" operator="lessThan">
      <formula>0</formula>
    </cfRule>
  </conditionalFormatting>
  <conditionalFormatting sqref="W37:W59">
    <cfRule type="cellIs" dxfId="3629" priority="96" operator="lessThan">
      <formula>0</formula>
    </cfRule>
  </conditionalFormatting>
  <conditionalFormatting sqref="W37:W59">
    <cfRule type="cellIs" dxfId="3628" priority="95" operator="lessThan">
      <formula>0</formula>
    </cfRule>
  </conditionalFormatting>
  <conditionalFormatting sqref="Y37:Y59">
    <cfRule type="cellIs" dxfId="3627" priority="94" operator="lessThan">
      <formula>0</formula>
    </cfRule>
  </conditionalFormatting>
  <conditionalFormatting sqref="Y37:Y59">
    <cfRule type="cellIs" dxfId="3626" priority="93" operator="lessThan">
      <formula>0</formula>
    </cfRule>
  </conditionalFormatting>
  <conditionalFormatting sqref="AA37:AA59">
    <cfRule type="cellIs" dxfId="3625" priority="92" operator="lessThan">
      <formula>0</formula>
    </cfRule>
  </conditionalFormatting>
  <conditionalFormatting sqref="AA37:AA59">
    <cfRule type="cellIs" dxfId="3624" priority="91" operator="lessThan">
      <formula>0</formula>
    </cfRule>
  </conditionalFormatting>
  <conditionalFormatting sqref="I68:I90">
    <cfRule type="cellIs" dxfId="3623" priority="90" operator="lessThan">
      <formula>0</formula>
    </cfRule>
  </conditionalFormatting>
  <conditionalFormatting sqref="I68:I90">
    <cfRule type="cellIs" dxfId="3622" priority="89" operator="lessThan">
      <formula>0</formula>
    </cfRule>
  </conditionalFormatting>
  <conditionalFormatting sqref="M68:M90">
    <cfRule type="cellIs" dxfId="3621" priority="88" operator="lessThan">
      <formula>0</formula>
    </cfRule>
  </conditionalFormatting>
  <conditionalFormatting sqref="M68:M90">
    <cfRule type="cellIs" dxfId="3620" priority="87" operator="lessThan">
      <formula>0</formula>
    </cfRule>
  </conditionalFormatting>
  <conditionalFormatting sqref="U68:U90">
    <cfRule type="cellIs" dxfId="3619" priority="86" operator="lessThan">
      <formula>0</formula>
    </cfRule>
  </conditionalFormatting>
  <conditionalFormatting sqref="U68:U90">
    <cfRule type="cellIs" dxfId="3618" priority="85" operator="lessThan">
      <formula>0</formula>
    </cfRule>
  </conditionalFormatting>
  <conditionalFormatting sqref="W68:W90">
    <cfRule type="cellIs" dxfId="3617" priority="84" operator="lessThan">
      <formula>0</formula>
    </cfRule>
  </conditionalFormatting>
  <conditionalFormatting sqref="W68:W90">
    <cfRule type="cellIs" dxfId="3616" priority="83" operator="lessThan">
      <formula>0</formula>
    </cfRule>
  </conditionalFormatting>
  <conditionalFormatting sqref="Y68:Y90">
    <cfRule type="cellIs" dxfId="3615" priority="82" operator="lessThan">
      <formula>0</formula>
    </cfRule>
  </conditionalFormatting>
  <conditionalFormatting sqref="Y68:Y90">
    <cfRule type="cellIs" dxfId="3614" priority="81" operator="lessThan">
      <formula>0</formula>
    </cfRule>
  </conditionalFormatting>
  <conditionalFormatting sqref="AA68:AA90">
    <cfRule type="cellIs" dxfId="3613" priority="80" operator="lessThan">
      <formula>0</formula>
    </cfRule>
  </conditionalFormatting>
  <conditionalFormatting sqref="AA68:AA90">
    <cfRule type="cellIs" dxfId="3612" priority="79" operator="lessThan">
      <formula>0</formula>
    </cfRule>
  </conditionalFormatting>
  <conditionalFormatting sqref="AA98:AA120">
    <cfRule type="cellIs" dxfId="3611" priority="78" operator="lessThan">
      <formula>0</formula>
    </cfRule>
  </conditionalFormatting>
  <conditionalFormatting sqref="AA98:AA120">
    <cfRule type="cellIs" dxfId="3610" priority="77" operator="lessThan">
      <formula>0</formula>
    </cfRule>
  </conditionalFormatting>
  <conditionalFormatting sqref="Y98:Y120">
    <cfRule type="cellIs" dxfId="3609" priority="76" operator="lessThan">
      <formula>0</formula>
    </cfRule>
  </conditionalFormatting>
  <conditionalFormatting sqref="Y98:Y120">
    <cfRule type="cellIs" dxfId="3608" priority="75" operator="lessThan">
      <formula>0</formula>
    </cfRule>
  </conditionalFormatting>
  <conditionalFormatting sqref="W98:W120">
    <cfRule type="cellIs" dxfId="3607" priority="74" operator="lessThan">
      <formula>0</formula>
    </cfRule>
  </conditionalFormatting>
  <conditionalFormatting sqref="W98:W120">
    <cfRule type="cellIs" dxfId="3606" priority="73" operator="lessThan">
      <formula>0</formula>
    </cfRule>
  </conditionalFormatting>
  <conditionalFormatting sqref="U98:U120">
    <cfRule type="cellIs" dxfId="3605" priority="72" operator="lessThan">
      <formula>0</formula>
    </cfRule>
  </conditionalFormatting>
  <conditionalFormatting sqref="U98:U120">
    <cfRule type="cellIs" dxfId="3604" priority="71" operator="lessThan">
      <formula>0</formula>
    </cfRule>
  </conditionalFormatting>
  <conditionalFormatting sqref="O128:O150">
    <cfRule type="cellIs" dxfId="3603" priority="70" operator="lessThan">
      <formula>0</formula>
    </cfRule>
  </conditionalFormatting>
  <conditionalFormatting sqref="O128:O150">
    <cfRule type="cellIs" dxfId="3602" priority="69" operator="lessThan">
      <formula>0</formula>
    </cfRule>
  </conditionalFormatting>
  <conditionalFormatting sqref="K128:K150">
    <cfRule type="cellIs" dxfId="3601" priority="68" operator="lessThan">
      <formula>0</formula>
    </cfRule>
  </conditionalFormatting>
  <conditionalFormatting sqref="K128:K150">
    <cfRule type="cellIs" dxfId="3600" priority="67" operator="lessThan">
      <formula>0</formula>
    </cfRule>
  </conditionalFormatting>
  <conditionalFormatting sqref="K188:K210">
    <cfRule type="cellIs" dxfId="3599" priority="66" operator="lessThan">
      <formula>0</formula>
    </cfRule>
  </conditionalFormatting>
  <conditionalFormatting sqref="K188:K210">
    <cfRule type="cellIs" dxfId="3598" priority="65" operator="lessThan">
      <formula>0</formula>
    </cfRule>
  </conditionalFormatting>
  <conditionalFormatting sqref="M188:M210">
    <cfRule type="cellIs" dxfId="3597" priority="64" operator="lessThan">
      <formula>0</formula>
    </cfRule>
  </conditionalFormatting>
  <conditionalFormatting sqref="M188:M210">
    <cfRule type="cellIs" dxfId="3596" priority="63" operator="lessThan">
      <formula>0</formula>
    </cfRule>
  </conditionalFormatting>
  <conditionalFormatting sqref="O188:O210">
    <cfRule type="cellIs" dxfId="3595" priority="62" operator="lessThan">
      <formula>0</formula>
    </cfRule>
  </conditionalFormatting>
  <conditionalFormatting sqref="O188:O210">
    <cfRule type="cellIs" dxfId="3594" priority="61" operator="lessThan">
      <formula>0</formula>
    </cfRule>
  </conditionalFormatting>
  <conditionalFormatting sqref="Y188:Y210">
    <cfRule type="cellIs" dxfId="3593" priority="60" operator="lessThan">
      <formula>0</formula>
    </cfRule>
  </conditionalFormatting>
  <conditionalFormatting sqref="Y188:Y210">
    <cfRule type="cellIs" dxfId="3592" priority="59" operator="lessThan">
      <formula>0</formula>
    </cfRule>
  </conditionalFormatting>
  <conditionalFormatting sqref="AA188:AA210">
    <cfRule type="cellIs" dxfId="3591" priority="58" operator="lessThan">
      <formula>0</formula>
    </cfRule>
  </conditionalFormatting>
  <conditionalFormatting sqref="AA188:AA210">
    <cfRule type="cellIs" dxfId="3590" priority="57" operator="lessThan">
      <formula>0</formula>
    </cfRule>
  </conditionalFormatting>
  <conditionalFormatting sqref="K219:K241">
    <cfRule type="cellIs" dxfId="3589" priority="56" operator="lessThan">
      <formula>0</formula>
    </cfRule>
  </conditionalFormatting>
  <conditionalFormatting sqref="K219:K241">
    <cfRule type="cellIs" dxfId="3588" priority="55" operator="lessThan">
      <formula>0</formula>
    </cfRule>
  </conditionalFormatting>
  <conditionalFormatting sqref="I249:I271">
    <cfRule type="cellIs" dxfId="3587" priority="54" operator="lessThan">
      <formula>0</formula>
    </cfRule>
  </conditionalFormatting>
  <conditionalFormatting sqref="I249:I271">
    <cfRule type="cellIs" dxfId="3586" priority="53" operator="lessThan">
      <formula>0</formula>
    </cfRule>
  </conditionalFormatting>
  <conditionalFormatting sqref="AA249:AA271">
    <cfRule type="cellIs" dxfId="3585" priority="52" operator="lessThan">
      <formula>0</formula>
    </cfRule>
  </conditionalFormatting>
  <conditionalFormatting sqref="AA249:AA271">
    <cfRule type="cellIs" dxfId="3584" priority="51" operator="lessThan">
      <formula>0</formula>
    </cfRule>
  </conditionalFormatting>
  <conditionalFormatting sqref="Y219:Y241">
    <cfRule type="cellIs" dxfId="3583" priority="50" operator="lessThan">
      <formula>0</formula>
    </cfRule>
  </conditionalFormatting>
  <conditionalFormatting sqref="Y219:Y241">
    <cfRule type="cellIs" dxfId="3582" priority="49" operator="lessThan">
      <formula>0</formula>
    </cfRule>
  </conditionalFormatting>
  <conditionalFormatting sqref="AA219:AA241">
    <cfRule type="cellIs" dxfId="3581" priority="48" operator="lessThan">
      <formula>0</formula>
    </cfRule>
  </conditionalFormatting>
  <conditionalFormatting sqref="AA219:AA241">
    <cfRule type="cellIs" dxfId="3580" priority="47" operator="lessThan">
      <formula>0</formula>
    </cfRule>
  </conditionalFormatting>
  <conditionalFormatting sqref="I128:I150">
    <cfRule type="cellIs" dxfId="3579" priority="46" operator="lessThan">
      <formula>0</formula>
    </cfRule>
  </conditionalFormatting>
  <conditionalFormatting sqref="I128:I150">
    <cfRule type="cellIs" dxfId="3578" priority="45" operator="lessThan">
      <formula>0</formula>
    </cfRule>
  </conditionalFormatting>
  <conditionalFormatting sqref="I188:I210">
    <cfRule type="cellIs" dxfId="3577" priority="44" operator="lessThan">
      <formula>0</formula>
    </cfRule>
  </conditionalFormatting>
  <conditionalFormatting sqref="I188:I210">
    <cfRule type="cellIs" dxfId="3576" priority="43" operator="lessThan">
      <formula>0</formula>
    </cfRule>
  </conditionalFormatting>
  <conditionalFormatting sqref="W219:W241">
    <cfRule type="cellIs" dxfId="3575" priority="42" operator="lessThan">
      <formula>0</formula>
    </cfRule>
  </conditionalFormatting>
  <conditionalFormatting sqref="W219:W241">
    <cfRule type="cellIs" dxfId="3574" priority="41" operator="lessThan">
      <formula>0</formula>
    </cfRule>
  </conditionalFormatting>
  <conditionalFormatting sqref="U219:U241">
    <cfRule type="cellIs" dxfId="3573" priority="40" operator="lessThan">
      <formula>0</formula>
    </cfRule>
  </conditionalFormatting>
  <conditionalFormatting sqref="U219:U241">
    <cfRule type="cellIs" dxfId="3572" priority="39" operator="lessThan">
      <formula>0</formula>
    </cfRule>
  </conditionalFormatting>
  <conditionalFormatting sqref="I219:I241">
    <cfRule type="cellIs" dxfId="3571" priority="38" operator="lessThan">
      <formula>0</formula>
    </cfRule>
  </conditionalFormatting>
  <conditionalFormatting sqref="I219:I241">
    <cfRule type="cellIs" dxfId="3570" priority="37" operator="lessThan">
      <formula>0</formula>
    </cfRule>
  </conditionalFormatting>
  <conditionalFormatting sqref="U128:U150">
    <cfRule type="cellIs" dxfId="3569" priority="36" operator="lessThan">
      <formula>0</formula>
    </cfRule>
  </conditionalFormatting>
  <conditionalFormatting sqref="U128:U150">
    <cfRule type="cellIs" dxfId="3568" priority="35" operator="lessThan">
      <formula>0</formula>
    </cfRule>
  </conditionalFormatting>
  <conditionalFormatting sqref="W128:W150">
    <cfRule type="cellIs" dxfId="3567" priority="34" operator="lessThan">
      <formula>0</formula>
    </cfRule>
  </conditionalFormatting>
  <conditionalFormatting sqref="W128:W150">
    <cfRule type="cellIs" dxfId="3566" priority="33" operator="lessThan">
      <formula>0</formula>
    </cfRule>
  </conditionalFormatting>
  <conditionalFormatting sqref="Y128:Y150">
    <cfRule type="cellIs" dxfId="3565" priority="32" operator="lessThan">
      <formula>0</formula>
    </cfRule>
  </conditionalFormatting>
  <conditionalFormatting sqref="Y128:Y150">
    <cfRule type="cellIs" dxfId="3564" priority="31" operator="lessThan">
      <formula>0</formula>
    </cfRule>
  </conditionalFormatting>
  <conditionalFormatting sqref="AA128:AA150">
    <cfRule type="cellIs" dxfId="3563" priority="30" operator="lessThan">
      <formula>0</formula>
    </cfRule>
  </conditionalFormatting>
  <conditionalFormatting sqref="AA128:AA150">
    <cfRule type="cellIs" dxfId="3562" priority="29" operator="lessThan">
      <formula>0</formula>
    </cfRule>
  </conditionalFormatting>
  <conditionalFormatting sqref="U188:U210">
    <cfRule type="cellIs" dxfId="3561" priority="28" operator="lessThan">
      <formula>0</formula>
    </cfRule>
  </conditionalFormatting>
  <conditionalFormatting sqref="U188:U210">
    <cfRule type="cellIs" dxfId="3560" priority="27" operator="lessThan">
      <formula>0</formula>
    </cfRule>
  </conditionalFormatting>
  <conditionalFormatting sqref="W188:W210">
    <cfRule type="cellIs" dxfId="3559" priority="26" operator="lessThan">
      <formula>0</formula>
    </cfRule>
  </conditionalFormatting>
  <conditionalFormatting sqref="W188:W210">
    <cfRule type="cellIs" dxfId="3558" priority="25" operator="lessThan">
      <formula>0</formula>
    </cfRule>
  </conditionalFormatting>
  <conditionalFormatting sqref="U249:U271">
    <cfRule type="cellIs" dxfId="3557" priority="24" operator="lessThan">
      <formula>0</formula>
    </cfRule>
  </conditionalFormatting>
  <conditionalFormatting sqref="U249:U271">
    <cfRule type="cellIs" dxfId="3556" priority="23" operator="lessThan">
      <formula>0</formula>
    </cfRule>
  </conditionalFormatting>
  <conditionalFormatting sqref="W249:W271">
    <cfRule type="cellIs" dxfId="3555" priority="22" operator="lessThan">
      <formula>0</formula>
    </cfRule>
  </conditionalFormatting>
  <conditionalFormatting sqref="W249:W271">
    <cfRule type="cellIs" dxfId="3554" priority="21" operator="lessThan">
      <formula>0</formula>
    </cfRule>
  </conditionalFormatting>
  <conditionalFormatting sqref="Y249:Y271">
    <cfRule type="cellIs" dxfId="3553" priority="20" operator="lessThan">
      <formula>0</formula>
    </cfRule>
  </conditionalFormatting>
  <conditionalFormatting sqref="Y249:Y271">
    <cfRule type="cellIs" dxfId="3552" priority="19" operator="lessThan">
      <formula>0</formula>
    </cfRule>
  </conditionalFormatting>
  <conditionalFormatting sqref="S188:S210">
    <cfRule type="cellIs" dxfId="3551" priority="18" operator="lessThan">
      <formula>0</formula>
    </cfRule>
  </conditionalFormatting>
  <conditionalFormatting sqref="S188:S210">
    <cfRule type="cellIs" dxfId="3550" priority="17" operator="lessThan">
      <formula>0</formula>
    </cfRule>
  </conditionalFormatting>
  <conditionalFormatting sqref="B37:B59">
    <cfRule type="cellIs" dxfId="3549" priority="16" operator="lessThan">
      <formula>0</formula>
    </cfRule>
  </conditionalFormatting>
  <conditionalFormatting sqref="B37:B59">
    <cfRule type="cellIs" dxfId="3548" priority="15" operator="lessThan">
      <formula>0</formula>
    </cfRule>
  </conditionalFormatting>
  <conditionalFormatting sqref="B68:B90">
    <cfRule type="cellIs" dxfId="3547" priority="14" operator="lessThan">
      <formula>0</formula>
    </cfRule>
  </conditionalFormatting>
  <conditionalFormatting sqref="B68:B90">
    <cfRule type="cellIs" dxfId="3546" priority="13" operator="lessThan">
      <formula>0</formula>
    </cfRule>
  </conditionalFormatting>
  <conditionalFormatting sqref="B98:B120">
    <cfRule type="cellIs" dxfId="3545" priority="12" operator="lessThan">
      <formula>0</formula>
    </cfRule>
  </conditionalFormatting>
  <conditionalFormatting sqref="B98:B120">
    <cfRule type="cellIs" dxfId="3544" priority="11" operator="lessThan">
      <formula>0</formula>
    </cfRule>
  </conditionalFormatting>
  <conditionalFormatting sqref="B128:B150">
    <cfRule type="cellIs" dxfId="3543" priority="10" operator="lessThan">
      <formula>0</formula>
    </cfRule>
  </conditionalFormatting>
  <conditionalFormatting sqref="B128:B150">
    <cfRule type="cellIs" dxfId="3542" priority="9" operator="lessThan">
      <formula>0</formula>
    </cfRule>
  </conditionalFormatting>
  <conditionalFormatting sqref="B158:B180">
    <cfRule type="cellIs" dxfId="3541" priority="8" operator="lessThan">
      <formula>0</formula>
    </cfRule>
  </conditionalFormatting>
  <conditionalFormatting sqref="B158:B180">
    <cfRule type="cellIs" dxfId="3540" priority="7" operator="lessThan">
      <formula>0</formula>
    </cfRule>
  </conditionalFormatting>
  <conditionalFormatting sqref="B188:B210">
    <cfRule type="cellIs" dxfId="3539" priority="6" operator="lessThan">
      <formula>0</formula>
    </cfRule>
  </conditionalFormatting>
  <conditionalFormatting sqref="B188:B210">
    <cfRule type="cellIs" dxfId="3538" priority="5" operator="lessThan">
      <formula>0</formula>
    </cfRule>
  </conditionalFormatting>
  <conditionalFormatting sqref="B219:B241">
    <cfRule type="cellIs" dxfId="3537" priority="4" operator="lessThan">
      <formula>0</formula>
    </cfRule>
  </conditionalFormatting>
  <conditionalFormatting sqref="B219:B241">
    <cfRule type="cellIs" dxfId="3536" priority="3" operator="lessThan">
      <formula>0</formula>
    </cfRule>
  </conditionalFormatting>
  <conditionalFormatting sqref="B249:B271">
    <cfRule type="cellIs" dxfId="3535" priority="2" operator="lessThan">
      <formula>0</formula>
    </cfRule>
  </conditionalFormatting>
  <conditionalFormatting sqref="B249:B271">
    <cfRule type="cellIs" dxfId="3534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O362"/>
  <sheetViews>
    <sheetView topLeftCell="A337" zoomScale="115" zoomScaleNormal="115" workbookViewId="0">
      <pane xSplit="4" topLeftCell="E1" activePane="topRight" state="frozen"/>
      <selection activeCell="A19" sqref="A19"/>
      <selection pane="topRight" activeCell="E361" sqref="E361:AL361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41" s="2" customFormat="1" x14ac:dyDescent="0.3"/>
    <row r="2" spans="1:41" s="2" customFormat="1" ht="17.25" thickBot="1" x14ac:dyDescent="0.35">
      <c r="A2" s="98" t="s">
        <v>575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41" s="2" customFormat="1" ht="17.25" thickBot="1" x14ac:dyDescent="0.35">
      <c r="A3" s="10"/>
      <c r="B3" s="10"/>
      <c r="C3" s="167"/>
      <c r="D3" s="167"/>
      <c r="E3" s="115"/>
      <c r="F3" s="114"/>
      <c r="G3" s="596" t="s">
        <v>527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472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506</v>
      </c>
    </row>
    <row r="4" spans="1:41" s="2" customFormat="1" ht="16.5" customHeight="1" x14ac:dyDescent="0.3">
      <c r="A4" s="561" t="s">
        <v>564</v>
      </c>
      <c r="B4" s="563" t="s">
        <v>526</v>
      </c>
      <c r="C4" s="565" t="s">
        <v>525</v>
      </c>
      <c r="D4" s="567" t="s">
        <v>467</v>
      </c>
      <c r="E4" s="569" t="s">
        <v>542</v>
      </c>
      <c r="F4" s="571" t="s">
        <v>465</v>
      </c>
      <c r="G4" s="599" t="s">
        <v>554</v>
      </c>
      <c r="H4" s="683" t="s">
        <v>574</v>
      </c>
      <c r="I4" s="580" t="s">
        <v>0</v>
      </c>
      <c r="J4" s="677" t="s">
        <v>541</v>
      </c>
      <c r="K4" s="584" t="s">
        <v>1</v>
      </c>
      <c r="L4" s="677" t="s">
        <v>19</v>
      </c>
      <c r="M4" s="632" t="s">
        <v>2</v>
      </c>
      <c r="N4" s="677" t="s">
        <v>460</v>
      </c>
      <c r="O4" s="632" t="s">
        <v>3</v>
      </c>
      <c r="P4" s="677" t="s">
        <v>459</v>
      </c>
      <c r="Q4" s="592" t="s">
        <v>458</v>
      </c>
      <c r="R4" s="603" t="s">
        <v>553</v>
      </c>
      <c r="S4" s="588" t="s">
        <v>540</v>
      </c>
      <c r="T4" s="681" t="s">
        <v>500</v>
      </c>
      <c r="U4" s="576" t="s">
        <v>4</v>
      </c>
      <c r="V4" s="683" t="s">
        <v>552</v>
      </c>
      <c r="W4" s="576" t="s">
        <v>5</v>
      </c>
      <c r="X4" s="578" t="s">
        <v>454</v>
      </c>
      <c r="Y4" s="576" t="s">
        <v>6</v>
      </c>
      <c r="Z4" s="578" t="s">
        <v>499</v>
      </c>
      <c r="AA4" s="576" t="s">
        <v>7</v>
      </c>
      <c r="AB4" s="685" t="s">
        <v>452</v>
      </c>
      <c r="AC4" s="592" t="s">
        <v>520</v>
      </c>
      <c r="AD4" s="594" t="s">
        <v>450</v>
      </c>
      <c r="AE4" s="592" t="s">
        <v>449</v>
      </c>
      <c r="AF4" s="613" t="s">
        <v>498</v>
      </c>
      <c r="AG4" s="679" t="s">
        <v>447</v>
      </c>
      <c r="AH4" s="627" t="s">
        <v>446</v>
      </c>
      <c r="AI4" s="629" t="s">
        <v>445</v>
      </c>
      <c r="AJ4" s="627" t="s">
        <v>444</v>
      </c>
      <c r="AK4" s="634" t="s">
        <v>443</v>
      </c>
      <c r="AL4" s="627" t="s">
        <v>537</v>
      </c>
      <c r="AM4" s="605" t="s">
        <v>518</v>
      </c>
    </row>
    <row r="5" spans="1:41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84"/>
      <c r="I5" s="581"/>
      <c r="J5" s="678"/>
      <c r="K5" s="585"/>
      <c r="L5" s="678"/>
      <c r="M5" s="566"/>
      <c r="N5" s="678"/>
      <c r="O5" s="566"/>
      <c r="P5" s="678"/>
      <c r="Q5" s="602"/>
      <c r="R5" s="604"/>
      <c r="S5" s="589"/>
      <c r="T5" s="682"/>
      <c r="U5" s="577"/>
      <c r="V5" s="687"/>
      <c r="W5" s="577"/>
      <c r="X5" s="579"/>
      <c r="Y5" s="577"/>
      <c r="Z5" s="579"/>
      <c r="AA5" s="577"/>
      <c r="AB5" s="686"/>
      <c r="AC5" s="593"/>
      <c r="AD5" s="595"/>
      <c r="AE5" s="602"/>
      <c r="AF5" s="614"/>
      <c r="AG5" s="680"/>
      <c r="AH5" s="628"/>
      <c r="AI5" s="630"/>
      <c r="AJ5" s="631"/>
      <c r="AK5" s="635"/>
      <c r="AL5" s="628"/>
      <c r="AM5" s="606"/>
    </row>
    <row r="6" spans="1:41" s="2" customFormat="1" x14ac:dyDescent="0.3">
      <c r="A6" s="122" t="s">
        <v>440</v>
      </c>
      <c r="B6" s="61">
        <f>15500/10</f>
        <v>1550</v>
      </c>
      <c r="C6" s="77">
        <f>2700/1.1</f>
        <v>2454.5454545454545</v>
      </c>
      <c r="D6" s="166">
        <v>10</v>
      </c>
      <c r="E6" s="227">
        <f t="shared" ref="E6:E38" si="0">E47+E88+E128+E168+E208+E248+E288++E328</f>
        <v>157</v>
      </c>
      <c r="F6" s="229">
        <f t="shared" ref="F6:F38" si="1">B6*E6</f>
        <v>243350</v>
      </c>
      <c r="G6" s="61">
        <f t="shared" ref="G6:G38" si="2">G47+G88+G128+G168+G208+G248+G288+G328</f>
        <v>110</v>
      </c>
      <c r="H6" s="234">
        <f t="shared" ref="H6:H38" si="3">B6*G6</f>
        <v>170500</v>
      </c>
      <c r="I6" s="61">
        <f t="shared" ref="I6:I38" si="4">I47+I88+I128+I168+I208+I248+I288+I328</f>
        <v>50</v>
      </c>
      <c r="J6" s="228">
        <f t="shared" ref="J6:J38" si="5">B6*I6</f>
        <v>77500</v>
      </c>
      <c r="K6" s="61">
        <f t="shared" ref="K6:K38" si="6">K47+K88+K128+K168+K208+K248+K288+K328</f>
        <v>0</v>
      </c>
      <c r="L6" s="228">
        <f t="shared" ref="L6:L38" si="7">B6*K6</f>
        <v>0</v>
      </c>
      <c r="M6" s="61">
        <f t="shared" ref="M6:M38" si="8">M47+M88+M128+M168+M208+M248+M288+M328</f>
        <v>50</v>
      </c>
      <c r="N6" s="228">
        <f t="shared" ref="N6:N38" si="9">B6*M6</f>
        <v>77500</v>
      </c>
      <c r="O6" s="51">
        <f t="shared" ref="O6:O38" si="10">O47+O88+O128+O168+O208+O248+O288+O328</f>
        <v>0</v>
      </c>
      <c r="P6" s="210">
        <f t="shared" ref="P6:P38" si="11">B6*O6</f>
        <v>0</v>
      </c>
      <c r="Q6" s="57">
        <f t="shared" ref="Q6:Q38" si="12">G6+I6+K6+M6+O6</f>
        <v>210</v>
      </c>
      <c r="R6" s="172">
        <f t="shared" ref="R6:R38" si="13">H6+J6+L6+N6+P6</f>
        <v>325500</v>
      </c>
      <c r="S6" s="61">
        <f t="shared" ref="S6:S38" si="14">S47+S88+S128+S168+S208+S248+S288+S328</f>
        <v>75</v>
      </c>
      <c r="T6" s="209">
        <f t="shared" ref="T6:T38" si="15">C6*S6</f>
        <v>184090.90909090909</v>
      </c>
      <c r="U6" s="61">
        <f t="shared" ref="U6:U38" si="16">U47+U88+U128+U168+U208+U248+U288+U328</f>
        <v>84</v>
      </c>
      <c r="V6" s="209">
        <f t="shared" ref="V6:V38" si="17">C6*U6</f>
        <v>206181.81818181818</v>
      </c>
      <c r="W6" s="61">
        <f t="shared" ref="W6:W38" si="18">W47+W88+W128+W168+W248+W288+W328+W208</f>
        <v>77</v>
      </c>
      <c r="X6" s="209">
        <f t="shared" ref="X6:X38" si="19">C6*W6</f>
        <v>189000</v>
      </c>
      <c r="Y6" s="61">
        <f t="shared" ref="Y6:Y38" si="20">Y47+Y128+Y208+Y248+Y288+Y328+Y88+Y168</f>
        <v>52</v>
      </c>
      <c r="Z6" s="209">
        <f t="shared" ref="Z6:Z38" si="21">C6*Y6</f>
        <v>127636.36363636363</v>
      </c>
      <c r="AA6" s="61">
        <f t="shared" ref="AA6:AA38" si="22">AA47+AA88+AA128+AA168+AA208+AA288+AA248+AA328</f>
        <v>7</v>
      </c>
      <c r="AB6" s="208">
        <f t="shared" ref="AB6:AB38" si="23">C6*AA6</f>
        <v>17181.81818181818</v>
      </c>
      <c r="AC6" s="67">
        <f t="shared" ref="AC6:AC38" si="24">S6+U6+W6+Y6+AA6</f>
        <v>295</v>
      </c>
      <c r="AD6" s="66">
        <f t="shared" ref="AD6:AD38" si="25">AC6*C6</f>
        <v>724090.90909090906</v>
      </c>
      <c r="AE6" s="57">
        <f t="shared" ref="AE6:AE38" si="26">AE47+AE88+AE168+AE208+AE248+AE328</f>
        <v>2700</v>
      </c>
      <c r="AF6" s="60">
        <f t="shared" ref="AF6:AF38" si="27">((C6-B6)*AC6)-AE6</f>
        <v>264140.90909090906</v>
      </c>
      <c r="AG6" s="207">
        <f t="shared" ref="AG6:AG38" si="28">AG47+AG88+AG128+AG168+AG208+AG248+AG288+AG328</f>
        <v>0</v>
      </c>
      <c r="AH6" s="63">
        <f t="shared" ref="AH6:AH38" si="29">B6*AG6</f>
        <v>0</v>
      </c>
      <c r="AI6" s="65">
        <f t="shared" ref="AI6:AI38" si="30">E6+Q6-AC6-AG6</f>
        <v>72</v>
      </c>
      <c r="AJ6" s="150">
        <f t="shared" ref="AJ6:AJ38" si="31">B6*AI6</f>
        <v>111600</v>
      </c>
      <c r="AK6" s="65">
        <f t="shared" ref="AK6:AK38" si="32">AK47+AK88+AK128+AK168+AK208+AK248+AK288+AK328</f>
        <v>0</v>
      </c>
      <c r="AL6" s="164">
        <f t="shared" ref="AL6:AL38" si="33">AK6*B6</f>
        <v>0</v>
      </c>
      <c r="AM6" s="130"/>
    </row>
    <row r="7" spans="1:41" s="2" customFormat="1" x14ac:dyDescent="0.3">
      <c r="A7" s="189" t="s">
        <v>439</v>
      </c>
      <c r="B7" s="182">
        <f>16000/10</f>
        <v>1600</v>
      </c>
      <c r="C7" s="183">
        <f>2700/1.1</f>
        <v>2454.5454545454545</v>
      </c>
      <c r="D7" s="184">
        <v>10</v>
      </c>
      <c r="E7" s="227">
        <f t="shared" si="0"/>
        <v>0</v>
      </c>
      <c r="F7" s="226">
        <f t="shared" si="1"/>
        <v>0</v>
      </c>
      <c r="G7" s="61">
        <f t="shared" si="2"/>
        <v>0</v>
      </c>
      <c r="H7" s="225">
        <f t="shared" si="3"/>
        <v>0</v>
      </c>
      <c r="I7" s="61">
        <f t="shared" si="4"/>
        <v>0</v>
      </c>
      <c r="J7" s="225">
        <f t="shared" si="5"/>
        <v>0</v>
      </c>
      <c r="K7" s="61">
        <f t="shared" si="6"/>
        <v>0</v>
      </c>
      <c r="L7" s="225">
        <f t="shared" si="7"/>
        <v>0</v>
      </c>
      <c r="M7" s="61">
        <f t="shared" si="8"/>
        <v>40</v>
      </c>
      <c r="N7" s="225">
        <f t="shared" si="9"/>
        <v>64000</v>
      </c>
      <c r="O7" s="51">
        <f t="shared" si="10"/>
        <v>0</v>
      </c>
      <c r="P7" s="223">
        <f t="shared" si="11"/>
        <v>0</v>
      </c>
      <c r="Q7" s="57">
        <f t="shared" si="12"/>
        <v>40</v>
      </c>
      <c r="R7" s="233">
        <f t="shared" si="13"/>
        <v>64000</v>
      </c>
      <c r="S7" s="61">
        <f t="shared" si="14"/>
        <v>0</v>
      </c>
      <c r="T7" s="221">
        <f t="shared" si="15"/>
        <v>0</v>
      </c>
      <c r="U7" s="61">
        <f t="shared" si="16"/>
        <v>0</v>
      </c>
      <c r="V7" s="221">
        <f t="shared" si="17"/>
        <v>0</v>
      </c>
      <c r="W7" s="61">
        <f t="shared" si="18"/>
        <v>0</v>
      </c>
      <c r="X7" s="221">
        <f t="shared" si="19"/>
        <v>0</v>
      </c>
      <c r="Y7" s="61">
        <f t="shared" si="20"/>
        <v>30</v>
      </c>
      <c r="Z7" s="221">
        <f t="shared" si="21"/>
        <v>73636.363636363632</v>
      </c>
      <c r="AA7" s="61">
        <f t="shared" si="22"/>
        <v>10</v>
      </c>
      <c r="AB7" s="220">
        <f t="shared" si="23"/>
        <v>24545.454545454544</v>
      </c>
      <c r="AC7" s="219">
        <f t="shared" si="24"/>
        <v>40</v>
      </c>
      <c r="AD7" s="218">
        <f t="shared" si="25"/>
        <v>98181.818181818177</v>
      </c>
      <c r="AE7" s="57">
        <f t="shared" si="26"/>
        <v>0</v>
      </c>
      <c r="AF7" s="232">
        <f t="shared" si="27"/>
        <v>34181.818181818177</v>
      </c>
      <c r="AG7" s="207">
        <f t="shared" si="28"/>
        <v>0</v>
      </c>
      <c r="AH7" s="231">
        <f t="shared" si="29"/>
        <v>0</v>
      </c>
      <c r="AI7" s="80">
        <f t="shared" si="30"/>
        <v>0</v>
      </c>
      <c r="AJ7" s="231">
        <f t="shared" si="31"/>
        <v>0</v>
      </c>
      <c r="AK7" s="65">
        <f t="shared" si="32"/>
        <v>100</v>
      </c>
      <c r="AL7" s="230">
        <f t="shared" si="33"/>
        <v>160000</v>
      </c>
      <c r="AM7" s="130"/>
    </row>
    <row r="8" spans="1:41" s="2" customFormat="1" x14ac:dyDescent="0.3">
      <c r="A8" s="120" t="s">
        <v>517</v>
      </c>
      <c r="B8" s="74">
        <f>15500/10</f>
        <v>1550</v>
      </c>
      <c r="C8" s="77">
        <f>2700/1.1</f>
        <v>2454.5454545454545</v>
      </c>
      <c r="D8" s="165">
        <v>10</v>
      </c>
      <c r="E8" s="227">
        <f t="shared" si="0"/>
        <v>10</v>
      </c>
      <c r="F8" s="229">
        <f t="shared" si="1"/>
        <v>15500</v>
      </c>
      <c r="G8" s="61">
        <f t="shared" si="2"/>
        <v>80</v>
      </c>
      <c r="H8" s="209">
        <f t="shared" si="3"/>
        <v>124000</v>
      </c>
      <c r="I8" s="61">
        <f t="shared" si="4"/>
        <v>10</v>
      </c>
      <c r="J8" s="228">
        <f t="shared" si="5"/>
        <v>15500</v>
      </c>
      <c r="K8" s="61">
        <f t="shared" si="6"/>
        <v>0</v>
      </c>
      <c r="L8" s="228">
        <f t="shared" si="7"/>
        <v>0</v>
      </c>
      <c r="M8" s="61">
        <f t="shared" si="8"/>
        <v>10</v>
      </c>
      <c r="N8" s="228">
        <f t="shared" si="9"/>
        <v>15500</v>
      </c>
      <c r="O8" s="51">
        <f t="shared" si="10"/>
        <v>0</v>
      </c>
      <c r="P8" s="210">
        <f t="shared" si="11"/>
        <v>0</v>
      </c>
      <c r="Q8" s="57">
        <f t="shared" si="12"/>
        <v>100</v>
      </c>
      <c r="R8" s="39">
        <f t="shared" si="13"/>
        <v>155000</v>
      </c>
      <c r="S8" s="61">
        <f t="shared" si="14"/>
        <v>6</v>
      </c>
      <c r="T8" s="209">
        <f t="shared" si="15"/>
        <v>14727.272727272728</v>
      </c>
      <c r="U8" s="61">
        <f t="shared" si="16"/>
        <v>8</v>
      </c>
      <c r="V8" s="209">
        <f t="shared" si="17"/>
        <v>19636.363636363636</v>
      </c>
      <c r="W8" s="61">
        <f t="shared" si="18"/>
        <v>16</v>
      </c>
      <c r="X8" s="209">
        <f t="shared" si="19"/>
        <v>39272.727272727272</v>
      </c>
      <c r="Y8" s="61">
        <f t="shared" si="20"/>
        <v>23</v>
      </c>
      <c r="Z8" s="209">
        <f t="shared" si="21"/>
        <v>56454.545454545456</v>
      </c>
      <c r="AA8" s="61">
        <f t="shared" si="22"/>
        <v>6</v>
      </c>
      <c r="AB8" s="208">
        <f t="shared" si="23"/>
        <v>14727.272727272728</v>
      </c>
      <c r="AC8" s="67">
        <f t="shared" si="24"/>
        <v>59</v>
      </c>
      <c r="AD8" s="66">
        <f t="shared" si="25"/>
        <v>144818.18181818182</v>
      </c>
      <c r="AE8" s="57">
        <f t="shared" si="26"/>
        <v>0</v>
      </c>
      <c r="AF8" s="60">
        <f t="shared" si="27"/>
        <v>53368.181818181816</v>
      </c>
      <c r="AG8" s="207">
        <f t="shared" si="28"/>
        <v>0</v>
      </c>
      <c r="AH8" s="63">
        <f t="shared" si="29"/>
        <v>0</v>
      </c>
      <c r="AI8" s="65">
        <f t="shared" si="30"/>
        <v>51</v>
      </c>
      <c r="AJ8" s="63">
        <f t="shared" si="31"/>
        <v>79050</v>
      </c>
      <c r="AK8" s="65">
        <f t="shared" si="32"/>
        <v>0</v>
      </c>
      <c r="AL8" s="164">
        <f t="shared" si="33"/>
        <v>0</v>
      </c>
      <c r="AM8" s="130"/>
    </row>
    <row r="9" spans="1:41" s="2" customFormat="1" x14ac:dyDescent="0.3">
      <c r="A9" s="188" t="s">
        <v>437</v>
      </c>
      <c r="B9" s="47">
        <f>16000/10</f>
        <v>1600</v>
      </c>
      <c r="C9" s="183">
        <f>2700/1.1</f>
        <v>2454.5454545454545</v>
      </c>
      <c r="D9" s="163">
        <v>10</v>
      </c>
      <c r="E9" s="227">
        <f t="shared" si="0"/>
        <v>0</v>
      </c>
      <c r="F9" s="226">
        <f t="shared" si="1"/>
        <v>0</v>
      </c>
      <c r="G9" s="61">
        <f t="shared" si="2"/>
        <v>0</v>
      </c>
      <c r="H9" s="221">
        <f t="shared" si="3"/>
        <v>0</v>
      </c>
      <c r="I9" s="61">
        <f t="shared" si="4"/>
        <v>0</v>
      </c>
      <c r="J9" s="225">
        <f t="shared" si="5"/>
        <v>0</v>
      </c>
      <c r="K9" s="61">
        <f t="shared" si="6"/>
        <v>0</v>
      </c>
      <c r="L9" s="225">
        <f t="shared" si="7"/>
        <v>0</v>
      </c>
      <c r="M9" s="61">
        <f t="shared" si="8"/>
        <v>0</v>
      </c>
      <c r="N9" s="225">
        <f t="shared" si="9"/>
        <v>0</v>
      </c>
      <c r="O9" s="51">
        <f t="shared" si="10"/>
        <v>0</v>
      </c>
      <c r="P9" s="223">
        <f t="shared" si="11"/>
        <v>0</v>
      </c>
      <c r="Q9" s="57">
        <f t="shared" si="12"/>
        <v>0</v>
      </c>
      <c r="R9" s="222">
        <f t="shared" si="13"/>
        <v>0</v>
      </c>
      <c r="S9" s="61">
        <f t="shared" si="14"/>
        <v>0</v>
      </c>
      <c r="T9" s="221">
        <f t="shared" si="15"/>
        <v>0</v>
      </c>
      <c r="U9" s="61">
        <f t="shared" si="16"/>
        <v>0</v>
      </c>
      <c r="V9" s="221">
        <f t="shared" si="17"/>
        <v>0</v>
      </c>
      <c r="W9" s="61">
        <f t="shared" si="18"/>
        <v>0</v>
      </c>
      <c r="X9" s="221">
        <f t="shared" si="19"/>
        <v>0</v>
      </c>
      <c r="Y9" s="61">
        <f t="shared" si="20"/>
        <v>0</v>
      </c>
      <c r="Z9" s="221">
        <f t="shared" si="21"/>
        <v>0</v>
      </c>
      <c r="AA9" s="61">
        <f t="shared" si="22"/>
        <v>0</v>
      </c>
      <c r="AB9" s="220">
        <f t="shared" si="23"/>
        <v>0</v>
      </c>
      <c r="AC9" s="219">
        <f t="shared" si="24"/>
        <v>0</v>
      </c>
      <c r="AD9" s="218">
        <f t="shared" si="25"/>
        <v>0</v>
      </c>
      <c r="AE9" s="57">
        <f t="shared" si="26"/>
        <v>0</v>
      </c>
      <c r="AF9" s="232">
        <f t="shared" si="27"/>
        <v>0</v>
      </c>
      <c r="AG9" s="207">
        <f t="shared" si="28"/>
        <v>0</v>
      </c>
      <c r="AH9" s="231">
        <f t="shared" si="29"/>
        <v>0</v>
      </c>
      <c r="AI9" s="80">
        <f t="shared" si="30"/>
        <v>0</v>
      </c>
      <c r="AJ9" s="231">
        <f t="shared" si="31"/>
        <v>0</v>
      </c>
      <c r="AK9" s="65">
        <f t="shared" si="32"/>
        <v>0</v>
      </c>
      <c r="AL9" s="230">
        <f t="shared" si="33"/>
        <v>0</v>
      </c>
      <c r="AM9" s="130"/>
    </row>
    <row r="10" spans="1:41" s="2" customFormat="1" x14ac:dyDescent="0.3">
      <c r="A10" s="120" t="s">
        <v>494</v>
      </c>
      <c r="B10" s="74">
        <f>18000/10</f>
        <v>1800</v>
      </c>
      <c r="C10" s="77">
        <f>2800/1.1</f>
        <v>2545.454545454545</v>
      </c>
      <c r="D10" s="165">
        <v>10</v>
      </c>
      <c r="E10" s="227">
        <f t="shared" si="0"/>
        <v>125</v>
      </c>
      <c r="F10" s="229">
        <f t="shared" si="1"/>
        <v>225000</v>
      </c>
      <c r="G10" s="61">
        <f t="shared" si="2"/>
        <v>110</v>
      </c>
      <c r="H10" s="209">
        <f t="shared" si="3"/>
        <v>198000</v>
      </c>
      <c r="I10" s="61">
        <f t="shared" si="4"/>
        <v>50</v>
      </c>
      <c r="J10" s="228">
        <f t="shared" si="5"/>
        <v>90000</v>
      </c>
      <c r="K10" s="61">
        <f t="shared" si="6"/>
        <v>50</v>
      </c>
      <c r="L10" s="228">
        <f t="shared" si="7"/>
        <v>90000</v>
      </c>
      <c r="M10" s="61">
        <f t="shared" si="8"/>
        <v>90</v>
      </c>
      <c r="N10" s="228">
        <f t="shared" si="9"/>
        <v>162000</v>
      </c>
      <c r="O10" s="51">
        <f t="shared" si="10"/>
        <v>0</v>
      </c>
      <c r="P10" s="210">
        <f t="shared" si="11"/>
        <v>0</v>
      </c>
      <c r="Q10" s="57">
        <f t="shared" si="12"/>
        <v>300</v>
      </c>
      <c r="R10" s="39">
        <f t="shared" si="13"/>
        <v>540000</v>
      </c>
      <c r="S10" s="61">
        <f t="shared" si="14"/>
        <v>58</v>
      </c>
      <c r="T10" s="209">
        <f t="shared" si="15"/>
        <v>147636.36363636362</v>
      </c>
      <c r="U10" s="61">
        <f t="shared" si="16"/>
        <v>75</v>
      </c>
      <c r="V10" s="209">
        <f t="shared" si="17"/>
        <v>190909.09090909088</v>
      </c>
      <c r="W10" s="61">
        <f t="shared" si="18"/>
        <v>99</v>
      </c>
      <c r="X10" s="209">
        <f t="shared" si="19"/>
        <v>251999.99999999997</v>
      </c>
      <c r="Y10" s="61">
        <f t="shared" si="20"/>
        <v>72</v>
      </c>
      <c r="Z10" s="209">
        <f t="shared" si="21"/>
        <v>183272.72727272724</v>
      </c>
      <c r="AA10" s="61">
        <f t="shared" si="22"/>
        <v>23</v>
      </c>
      <c r="AB10" s="208">
        <f t="shared" si="23"/>
        <v>58545.454545454537</v>
      </c>
      <c r="AC10" s="67">
        <f t="shared" si="24"/>
        <v>327</v>
      </c>
      <c r="AD10" s="66">
        <f t="shared" si="25"/>
        <v>832363.63636363624</v>
      </c>
      <c r="AE10" s="57">
        <f t="shared" si="26"/>
        <v>0</v>
      </c>
      <c r="AF10" s="60">
        <f t="shared" si="27"/>
        <v>243763.63636363624</v>
      </c>
      <c r="AG10" s="207">
        <f t="shared" si="28"/>
        <v>0</v>
      </c>
      <c r="AH10" s="63">
        <f t="shared" si="29"/>
        <v>0</v>
      </c>
      <c r="AI10" s="65">
        <f t="shared" si="30"/>
        <v>98</v>
      </c>
      <c r="AJ10" s="63">
        <f t="shared" si="31"/>
        <v>176400</v>
      </c>
      <c r="AK10" s="65">
        <f t="shared" si="32"/>
        <v>110</v>
      </c>
      <c r="AL10" s="164">
        <f t="shared" si="33"/>
        <v>198000</v>
      </c>
      <c r="AM10" s="130"/>
    </row>
    <row r="11" spans="1:41" s="2" customFormat="1" x14ac:dyDescent="0.3">
      <c r="A11" s="78" t="s">
        <v>435</v>
      </c>
      <c r="B11" s="47">
        <f>15500/10</f>
        <v>1550</v>
      </c>
      <c r="C11" s="77">
        <f>2700/1.1</f>
        <v>2454.5454545454545</v>
      </c>
      <c r="D11" s="163">
        <v>10</v>
      </c>
      <c r="E11" s="227">
        <f t="shared" si="0"/>
        <v>13</v>
      </c>
      <c r="F11" s="229">
        <f t="shared" si="1"/>
        <v>20150</v>
      </c>
      <c r="G11" s="61">
        <f t="shared" si="2"/>
        <v>100</v>
      </c>
      <c r="H11" s="209">
        <f t="shared" si="3"/>
        <v>155000</v>
      </c>
      <c r="I11" s="61">
        <f t="shared" si="4"/>
        <v>0</v>
      </c>
      <c r="J11" s="228">
        <f t="shared" si="5"/>
        <v>0</v>
      </c>
      <c r="K11" s="61">
        <f t="shared" si="6"/>
        <v>10</v>
      </c>
      <c r="L11" s="228">
        <f t="shared" si="7"/>
        <v>15500</v>
      </c>
      <c r="M11" s="61">
        <f t="shared" si="8"/>
        <v>0</v>
      </c>
      <c r="N11" s="228">
        <f t="shared" si="9"/>
        <v>0</v>
      </c>
      <c r="O11" s="51">
        <f t="shared" si="10"/>
        <v>0</v>
      </c>
      <c r="P11" s="210">
        <f t="shared" si="11"/>
        <v>0</v>
      </c>
      <c r="Q11" s="57">
        <f t="shared" si="12"/>
        <v>110</v>
      </c>
      <c r="R11" s="39">
        <f t="shared" si="13"/>
        <v>170500</v>
      </c>
      <c r="S11" s="61">
        <f t="shared" si="14"/>
        <v>4</v>
      </c>
      <c r="T11" s="209">
        <f t="shared" si="15"/>
        <v>9818.181818181818</v>
      </c>
      <c r="U11" s="61">
        <f t="shared" si="16"/>
        <v>5</v>
      </c>
      <c r="V11" s="209">
        <f t="shared" si="17"/>
        <v>12272.727272727272</v>
      </c>
      <c r="W11" s="61">
        <f t="shared" si="18"/>
        <v>4</v>
      </c>
      <c r="X11" s="209">
        <f t="shared" si="19"/>
        <v>9818.181818181818</v>
      </c>
      <c r="Y11" s="61">
        <f t="shared" si="20"/>
        <v>13</v>
      </c>
      <c r="Z11" s="209">
        <f t="shared" si="21"/>
        <v>31909.090909090908</v>
      </c>
      <c r="AA11" s="61">
        <f t="shared" si="22"/>
        <v>3</v>
      </c>
      <c r="AB11" s="208">
        <f t="shared" si="23"/>
        <v>7363.636363636364</v>
      </c>
      <c r="AC11" s="67">
        <f t="shared" si="24"/>
        <v>29</v>
      </c>
      <c r="AD11" s="66">
        <f t="shared" si="25"/>
        <v>71181.818181818177</v>
      </c>
      <c r="AE11" s="57">
        <f t="shared" si="26"/>
        <v>0</v>
      </c>
      <c r="AF11" s="60">
        <f t="shared" si="27"/>
        <v>26231.81818181818</v>
      </c>
      <c r="AG11" s="207">
        <f t="shared" si="28"/>
        <v>0</v>
      </c>
      <c r="AH11" s="63">
        <f t="shared" si="29"/>
        <v>0</v>
      </c>
      <c r="AI11" s="65">
        <f t="shared" si="30"/>
        <v>94</v>
      </c>
      <c r="AJ11" s="63">
        <f t="shared" si="31"/>
        <v>145700</v>
      </c>
      <c r="AK11" s="65">
        <f t="shared" si="32"/>
        <v>0</v>
      </c>
      <c r="AL11" s="164">
        <f t="shared" si="33"/>
        <v>0</v>
      </c>
      <c r="AM11" s="130"/>
      <c r="AO11" s="176"/>
    </row>
    <row r="12" spans="1:41" s="2" customFormat="1" x14ac:dyDescent="0.3">
      <c r="A12" s="188" t="s">
        <v>492</v>
      </c>
      <c r="B12" s="47">
        <f>16000/10</f>
        <v>1600</v>
      </c>
      <c r="C12" s="183">
        <f>2700/1.1</f>
        <v>2454.5454545454545</v>
      </c>
      <c r="D12" s="163">
        <v>10</v>
      </c>
      <c r="E12" s="227">
        <f t="shared" si="0"/>
        <v>0</v>
      </c>
      <c r="F12" s="226">
        <f t="shared" si="1"/>
        <v>0</v>
      </c>
      <c r="G12" s="61">
        <f t="shared" si="2"/>
        <v>0</v>
      </c>
      <c r="H12" s="221">
        <f t="shared" si="3"/>
        <v>0</v>
      </c>
      <c r="I12" s="61">
        <f t="shared" si="4"/>
        <v>0</v>
      </c>
      <c r="J12" s="225">
        <f t="shared" si="5"/>
        <v>0</v>
      </c>
      <c r="K12" s="61">
        <f t="shared" si="6"/>
        <v>0</v>
      </c>
      <c r="L12" s="225">
        <f t="shared" si="7"/>
        <v>0</v>
      </c>
      <c r="M12" s="61">
        <f t="shared" si="8"/>
        <v>0</v>
      </c>
      <c r="N12" s="225">
        <f t="shared" si="9"/>
        <v>0</v>
      </c>
      <c r="O12" s="51">
        <f t="shared" si="10"/>
        <v>0</v>
      </c>
      <c r="P12" s="223">
        <f t="shared" si="11"/>
        <v>0</v>
      </c>
      <c r="Q12" s="57">
        <f t="shared" si="12"/>
        <v>0</v>
      </c>
      <c r="R12" s="222">
        <f t="shared" si="13"/>
        <v>0</v>
      </c>
      <c r="S12" s="61">
        <f t="shared" si="14"/>
        <v>0</v>
      </c>
      <c r="T12" s="221">
        <f t="shared" si="15"/>
        <v>0</v>
      </c>
      <c r="U12" s="61">
        <f t="shared" si="16"/>
        <v>0</v>
      </c>
      <c r="V12" s="221">
        <f t="shared" si="17"/>
        <v>0</v>
      </c>
      <c r="W12" s="61">
        <f t="shared" si="18"/>
        <v>0</v>
      </c>
      <c r="X12" s="221">
        <f t="shared" si="19"/>
        <v>0</v>
      </c>
      <c r="Y12" s="61">
        <f t="shared" si="20"/>
        <v>0</v>
      </c>
      <c r="Z12" s="221">
        <f t="shared" si="21"/>
        <v>0</v>
      </c>
      <c r="AA12" s="61">
        <f t="shared" si="22"/>
        <v>0</v>
      </c>
      <c r="AB12" s="220">
        <f t="shared" si="23"/>
        <v>0</v>
      </c>
      <c r="AC12" s="219">
        <f t="shared" si="24"/>
        <v>0</v>
      </c>
      <c r="AD12" s="218">
        <f t="shared" si="25"/>
        <v>0</v>
      </c>
      <c r="AE12" s="57">
        <f t="shared" si="26"/>
        <v>0</v>
      </c>
      <c r="AF12" s="232">
        <f t="shared" si="27"/>
        <v>0</v>
      </c>
      <c r="AG12" s="207">
        <f t="shared" si="28"/>
        <v>0</v>
      </c>
      <c r="AH12" s="231">
        <f t="shared" si="29"/>
        <v>0</v>
      </c>
      <c r="AI12" s="80">
        <f t="shared" si="30"/>
        <v>0</v>
      </c>
      <c r="AJ12" s="231">
        <f t="shared" si="31"/>
        <v>0</v>
      </c>
      <c r="AK12" s="65">
        <f t="shared" si="32"/>
        <v>0</v>
      </c>
      <c r="AL12" s="230">
        <f t="shared" si="33"/>
        <v>0</v>
      </c>
      <c r="AM12" s="130"/>
      <c r="AO12" s="176"/>
    </row>
    <row r="13" spans="1:41" s="2" customFormat="1" x14ac:dyDescent="0.3">
      <c r="A13" s="78" t="s">
        <v>42</v>
      </c>
      <c r="B13" s="47">
        <f>15500/10</f>
        <v>1550</v>
      </c>
      <c r="C13" s="77">
        <f>2700/1.1</f>
        <v>2454.5454545454545</v>
      </c>
      <c r="D13" s="163">
        <v>10</v>
      </c>
      <c r="E13" s="227">
        <f t="shared" si="0"/>
        <v>3</v>
      </c>
      <c r="F13" s="229">
        <f t="shared" si="1"/>
        <v>4650</v>
      </c>
      <c r="G13" s="61">
        <f t="shared" si="2"/>
        <v>40</v>
      </c>
      <c r="H13" s="209">
        <f t="shared" si="3"/>
        <v>62000</v>
      </c>
      <c r="I13" s="61">
        <f t="shared" si="4"/>
        <v>10</v>
      </c>
      <c r="J13" s="228">
        <f t="shared" si="5"/>
        <v>15500</v>
      </c>
      <c r="K13" s="61">
        <f t="shared" si="6"/>
        <v>30</v>
      </c>
      <c r="L13" s="228">
        <f t="shared" si="7"/>
        <v>46500</v>
      </c>
      <c r="M13" s="61">
        <f t="shared" si="8"/>
        <v>30</v>
      </c>
      <c r="N13" s="228">
        <f t="shared" si="9"/>
        <v>46500</v>
      </c>
      <c r="O13" s="51">
        <f t="shared" si="10"/>
        <v>0</v>
      </c>
      <c r="P13" s="210">
        <f t="shared" si="11"/>
        <v>0</v>
      </c>
      <c r="Q13" s="57">
        <f t="shared" si="12"/>
        <v>110</v>
      </c>
      <c r="R13" s="39">
        <f t="shared" si="13"/>
        <v>170500</v>
      </c>
      <c r="S13" s="61">
        <f t="shared" si="14"/>
        <v>6</v>
      </c>
      <c r="T13" s="209">
        <f t="shared" si="15"/>
        <v>14727.272727272728</v>
      </c>
      <c r="U13" s="61">
        <f t="shared" si="16"/>
        <v>8</v>
      </c>
      <c r="V13" s="209">
        <f t="shared" si="17"/>
        <v>19636.363636363636</v>
      </c>
      <c r="W13" s="61">
        <f t="shared" si="18"/>
        <v>11</v>
      </c>
      <c r="X13" s="209">
        <f t="shared" si="19"/>
        <v>27000</v>
      </c>
      <c r="Y13" s="61">
        <f t="shared" si="20"/>
        <v>13</v>
      </c>
      <c r="Z13" s="209">
        <f t="shared" si="21"/>
        <v>31909.090909090908</v>
      </c>
      <c r="AA13" s="61">
        <f t="shared" si="22"/>
        <v>3</v>
      </c>
      <c r="AB13" s="208">
        <f t="shared" si="23"/>
        <v>7363.636363636364</v>
      </c>
      <c r="AC13" s="67">
        <f t="shared" si="24"/>
        <v>41</v>
      </c>
      <c r="AD13" s="66">
        <f t="shared" si="25"/>
        <v>100636.36363636363</v>
      </c>
      <c r="AE13" s="57">
        <f t="shared" si="26"/>
        <v>0</v>
      </c>
      <c r="AF13" s="60">
        <f t="shared" si="27"/>
        <v>37086.363636363632</v>
      </c>
      <c r="AG13" s="207">
        <f t="shared" si="28"/>
        <v>0</v>
      </c>
      <c r="AH13" s="63">
        <f t="shared" si="29"/>
        <v>0</v>
      </c>
      <c r="AI13" s="65">
        <f t="shared" si="30"/>
        <v>72</v>
      </c>
      <c r="AJ13" s="63">
        <f t="shared" si="31"/>
        <v>111600</v>
      </c>
      <c r="AK13" s="65">
        <f t="shared" si="32"/>
        <v>0</v>
      </c>
      <c r="AL13" s="164">
        <f t="shared" si="33"/>
        <v>0</v>
      </c>
      <c r="AM13" s="130"/>
    </row>
    <row r="14" spans="1:41" s="2" customFormat="1" x14ac:dyDescent="0.3">
      <c r="A14" s="78" t="s">
        <v>534</v>
      </c>
      <c r="B14" s="47">
        <f>15500/10</f>
        <v>1550</v>
      </c>
      <c r="C14" s="77">
        <f>2700/1.1</f>
        <v>2454.5454545454545</v>
      </c>
      <c r="D14" s="163">
        <v>10</v>
      </c>
      <c r="E14" s="227">
        <f t="shared" si="0"/>
        <v>99</v>
      </c>
      <c r="F14" s="229">
        <f t="shared" si="1"/>
        <v>153450</v>
      </c>
      <c r="G14" s="61">
        <f t="shared" si="2"/>
        <v>0</v>
      </c>
      <c r="H14" s="209">
        <f t="shared" si="3"/>
        <v>0</v>
      </c>
      <c r="I14" s="61">
        <f t="shared" si="4"/>
        <v>0</v>
      </c>
      <c r="J14" s="228">
        <f t="shared" si="5"/>
        <v>0</v>
      </c>
      <c r="K14" s="61">
        <f t="shared" si="6"/>
        <v>0</v>
      </c>
      <c r="L14" s="228">
        <f t="shared" si="7"/>
        <v>0</v>
      </c>
      <c r="M14" s="61">
        <f t="shared" si="8"/>
        <v>0</v>
      </c>
      <c r="N14" s="228">
        <f t="shared" si="9"/>
        <v>0</v>
      </c>
      <c r="O14" s="51">
        <f t="shared" si="10"/>
        <v>0</v>
      </c>
      <c r="P14" s="210">
        <f t="shared" si="11"/>
        <v>0</v>
      </c>
      <c r="Q14" s="57">
        <f t="shared" si="12"/>
        <v>0</v>
      </c>
      <c r="R14" s="39">
        <f t="shared" si="13"/>
        <v>0</v>
      </c>
      <c r="S14" s="61">
        <f t="shared" si="14"/>
        <v>20</v>
      </c>
      <c r="T14" s="209">
        <f t="shared" si="15"/>
        <v>49090.909090909088</v>
      </c>
      <c r="U14" s="61">
        <f t="shared" si="16"/>
        <v>25</v>
      </c>
      <c r="V14" s="209">
        <f t="shared" si="17"/>
        <v>61363.63636363636</v>
      </c>
      <c r="W14" s="61">
        <f t="shared" si="18"/>
        <v>9</v>
      </c>
      <c r="X14" s="209">
        <f t="shared" si="19"/>
        <v>22090.909090909092</v>
      </c>
      <c r="Y14" s="61">
        <f t="shared" si="20"/>
        <v>4</v>
      </c>
      <c r="Z14" s="209">
        <f t="shared" si="21"/>
        <v>9818.181818181818</v>
      </c>
      <c r="AA14" s="61">
        <f t="shared" si="22"/>
        <v>0</v>
      </c>
      <c r="AB14" s="208">
        <f t="shared" si="23"/>
        <v>0</v>
      </c>
      <c r="AC14" s="67">
        <f t="shared" si="24"/>
        <v>58</v>
      </c>
      <c r="AD14" s="66">
        <f t="shared" si="25"/>
        <v>142363.63636363635</v>
      </c>
      <c r="AE14" s="57">
        <f t="shared" si="26"/>
        <v>2700</v>
      </c>
      <c r="AF14" s="60">
        <f t="shared" si="27"/>
        <v>49763.63636363636</v>
      </c>
      <c r="AG14" s="207">
        <f t="shared" si="28"/>
        <v>0</v>
      </c>
      <c r="AH14" s="63">
        <f t="shared" si="29"/>
        <v>0</v>
      </c>
      <c r="AI14" s="65">
        <f t="shared" si="30"/>
        <v>41</v>
      </c>
      <c r="AJ14" s="63">
        <f t="shared" si="31"/>
        <v>63550</v>
      </c>
      <c r="AK14" s="65">
        <f t="shared" si="32"/>
        <v>0</v>
      </c>
      <c r="AL14" s="164">
        <f t="shared" si="33"/>
        <v>0</v>
      </c>
      <c r="AM14" s="130"/>
    </row>
    <row r="15" spans="1:41" s="2" customFormat="1" x14ac:dyDescent="0.3">
      <c r="A15" s="188" t="s">
        <v>516</v>
      </c>
      <c r="B15" s="47">
        <f>16000/10</f>
        <v>1600</v>
      </c>
      <c r="C15" s="183">
        <f>2700/1.1</f>
        <v>2454.5454545454545</v>
      </c>
      <c r="D15" s="163">
        <v>10</v>
      </c>
      <c r="E15" s="227">
        <f t="shared" si="0"/>
        <v>0</v>
      </c>
      <c r="F15" s="226">
        <f t="shared" si="1"/>
        <v>0</v>
      </c>
      <c r="G15" s="61">
        <f t="shared" si="2"/>
        <v>0</v>
      </c>
      <c r="H15" s="221">
        <f t="shared" si="3"/>
        <v>0</v>
      </c>
      <c r="I15" s="61">
        <f t="shared" si="4"/>
        <v>0</v>
      </c>
      <c r="J15" s="225">
        <f t="shared" si="5"/>
        <v>0</v>
      </c>
      <c r="K15" s="61">
        <f t="shared" si="6"/>
        <v>0</v>
      </c>
      <c r="L15" s="225">
        <f t="shared" si="7"/>
        <v>0</v>
      </c>
      <c r="M15" s="61">
        <f t="shared" si="8"/>
        <v>0</v>
      </c>
      <c r="N15" s="225">
        <f t="shared" si="9"/>
        <v>0</v>
      </c>
      <c r="O15" s="51">
        <f t="shared" si="10"/>
        <v>0</v>
      </c>
      <c r="P15" s="223">
        <f t="shared" si="11"/>
        <v>0</v>
      </c>
      <c r="Q15" s="57">
        <f t="shared" si="12"/>
        <v>0</v>
      </c>
      <c r="R15" s="222">
        <f t="shared" si="13"/>
        <v>0</v>
      </c>
      <c r="S15" s="61">
        <f t="shared" si="14"/>
        <v>0</v>
      </c>
      <c r="T15" s="221">
        <f t="shared" si="15"/>
        <v>0</v>
      </c>
      <c r="U15" s="61">
        <f t="shared" si="16"/>
        <v>0</v>
      </c>
      <c r="V15" s="221">
        <f t="shared" si="17"/>
        <v>0</v>
      </c>
      <c r="W15" s="61">
        <f t="shared" si="18"/>
        <v>0</v>
      </c>
      <c r="X15" s="221">
        <f t="shared" si="19"/>
        <v>0</v>
      </c>
      <c r="Y15" s="61">
        <f t="shared" si="20"/>
        <v>0</v>
      </c>
      <c r="Z15" s="221">
        <f t="shared" si="21"/>
        <v>0</v>
      </c>
      <c r="AA15" s="61">
        <f t="shared" si="22"/>
        <v>0</v>
      </c>
      <c r="AB15" s="220">
        <f t="shared" si="23"/>
        <v>0</v>
      </c>
      <c r="AC15" s="219">
        <f t="shared" si="24"/>
        <v>0</v>
      </c>
      <c r="AD15" s="218">
        <f t="shared" si="25"/>
        <v>0</v>
      </c>
      <c r="AE15" s="57">
        <f t="shared" si="26"/>
        <v>0</v>
      </c>
      <c r="AF15" s="232">
        <f t="shared" si="27"/>
        <v>0</v>
      </c>
      <c r="AG15" s="207">
        <f t="shared" si="28"/>
        <v>0</v>
      </c>
      <c r="AH15" s="231">
        <f t="shared" si="29"/>
        <v>0</v>
      </c>
      <c r="AI15" s="80">
        <f t="shared" si="30"/>
        <v>0</v>
      </c>
      <c r="AJ15" s="231">
        <f t="shared" si="31"/>
        <v>0</v>
      </c>
      <c r="AK15" s="65">
        <f t="shared" si="32"/>
        <v>0</v>
      </c>
      <c r="AL15" s="230">
        <f t="shared" si="33"/>
        <v>0</v>
      </c>
      <c r="AM15" s="130"/>
    </row>
    <row r="16" spans="1:41" s="2" customFormat="1" x14ac:dyDescent="0.3">
      <c r="A16" s="78" t="s">
        <v>431</v>
      </c>
      <c r="B16" s="47">
        <f>18000/10</f>
        <v>1800</v>
      </c>
      <c r="C16" s="77">
        <f>2800/1.1</f>
        <v>2545.454545454545</v>
      </c>
      <c r="D16" s="163">
        <v>10</v>
      </c>
      <c r="E16" s="227">
        <f t="shared" si="0"/>
        <v>36</v>
      </c>
      <c r="F16" s="229">
        <f t="shared" si="1"/>
        <v>64800</v>
      </c>
      <c r="G16" s="61">
        <f t="shared" si="2"/>
        <v>100</v>
      </c>
      <c r="H16" s="209">
        <f t="shared" si="3"/>
        <v>180000</v>
      </c>
      <c r="I16" s="61">
        <f t="shared" si="4"/>
        <v>0</v>
      </c>
      <c r="J16" s="228">
        <f t="shared" si="5"/>
        <v>0</v>
      </c>
      <c r="K16" s="61">
        <f t="shared" si="6"/>
        <v>0</v>
      </c>
      <c r="L16" s="228">
        <f t="shared" si="7"/>
        <v>0</v>
      </c>
      <c r="M16" s="61">
        <f t="shared" si="8"/>
        <v>60</v>
      </c>
      <c r="N16" s="228">
        <f t="shared" si="9"/>
        <v>108000</v>
      </c>
      <c r="O16" s="51">
        <f t="shared" si="10"/>
        <v>0</v>
      </c>
      <c r="P16" s="210">
        <f t="shared" si="11"/>
        <v>0</v>
      </c>
      <c r="Q16" s="57">
        <f t="shared" si="12"/>
        <v>160</v>
      </c>
      <c r="R16" s="39">
        <f t="shared" si="13"/>
        <v>288000</v>
      </c>
      <c r="S16" s="61">
        <f t="shared" si="14"/>
        <v>14</v>
      </c>
      <c r="T16" s="209">
        <f t="shared" si="15"/>
        <v>35636.363636363632</v>
      </c>
      <c r="U16" s="61">
        <f t="shared" si="16"/>
        <v>44</v>
      </c>
      <c r="V16" s="209">
        <f t="shared" si="17"/>
        <v>111999.99999999999</v>
      </c>
      <c r="W16" s="61">
        <f t="shared" si="18"/>
        <v>20</v>
      </c>
      <c r="X16" s="209">
        <f t="shared" si="19"/>
        <v>50909.090909090897</v>
      </c>
      <c r="Y16" s="61">
        <f t="shared" si="20"/>
        <v>29</v>
      </c>
      <c r="Z16" s="209">
        <f t="shared" si="21"/>
        <v>73818.181818181809</v>
      </c>
      <c r="AA16" s="61">
        <f t="shared" si="22"/>
        <v>8</v>
      </c>
      <c r="AB16" s="208">
        <f t="shared" si="23"/>
        <v>20363.63636363636</v>
      </c>
      <c r="AC16" s="67">
        <f t="shared" si="24"/>
        <v>115</v>
      </c>
      <c r="AD16" s="66">
        <f t="shared" si="25"/>
        <v>292727.27272727271</v>
      </c>
      <c r="AE16" s="57">
        <f t="shared" si="26"/>
        <v>0</v>
      </c>
      <c r="AF16" s="60">
        <f t="shared" si="27"/>
        <v>85727.272727272677</v>
      </c>
      <c r="AG16" s="207">
        <f t="shared" si="28"/>
        <v>0</v>
      </c>
      <c r="AH16" s="63">
        <f t="shared" si="29"/>
        <v>0</v>
      </c>
      <c r="AI16" s="65">
        <f t="shared" si="30"/>
        <v>81</v>
      </c>
      <c r="AJ16" s="63">
        <f t="shared" si="31"/>
        <v>145800</v>
      </c>
      <c r="AK16" s="65">
        <f t="shared" si="32"/>
        <v>0</v>
      </c>
      <c r="AL16" s="164">
        <f t="shared" si="33"/>
        <v>0</v>
      </c>
      <c r="AM16" s="130"/>
    </row>
    <row r="17" spans="1:40" s="2" customFormat="1" x14ac:dyDescent="0.3">
      <c r="A17" s="78" t="s">
        <v>490</v>
      </c>
      <c r="B17" s="47">
        <f>17000/10</f>
        <v>1700</v>
      </c>
      <c r="C17" s="77">
        <f>2700/1.1</f>
        <v>2454.5454545454545</v>
      </c>
      <c r="D17" s="163">
        <v>10</v>
      </c>
      <c r="E17" s="227">
        <f t="shared" si="0"/>
        <v>27</v>
      </c>
      <c r="F17" s="229">
        <f t="shared" si="1"/>
        <v>45900</v>
      </c>
      <c r="G17" s="61">
        <f t="shared" si="2"/>
        <v>100</v>
      </c>
      <c r="H17" s="209">
        <f t="shared" si="3"/>
        <v>170000</v>
      </c>
      <c r="I17" s="61">
        <f t="shared" si="4"/>
        <v>0</v>
      </c>
      <c r="J17" s="228">
        <f t="shared" si="5"/>
        <v>0</v>
      </c>
      <c r="K17" s="61">
        <f t="shared" si="6"/>
        <v>10</v>
      </c>
      <c r="L17" s="228">
        <f t="shared" si="7"/>
        <v>17000</v>
      </c>
      <c r="M17" s="61">
        <f t="shared" si="8"/>
        <v>0</v>
      </c>
      <c r="N17" s="228">
        <f t="shared" si="9"/>
        <v>0</v>
      </c>
      <c r="O17" s="51">
        <f t="shared" si="10"/>
        <v>0</v>
      </c>
      <c r="P17" s="210">
        <f t="shared" si="11"/>
        <v>0</v>
      </c>
      <c r="Q17" s="57">
        <f t="shared" si="12"/>
        <v>110</v>
      </c>
      <c r="R17" s="39">
        <f t="shared" si="13"/>
        <v>187000</v>
      </c>
      <c r="S17" s="61">
        <f t="shared" si="14"/>
        <v>9</v>
      </c>
      <c r="T17" s="209">
        <f t="shared" si="15"/>
        <v>22090.909090909092</v>
      </c>
      <c r="U17" s="61">
        <f t="shared" si="16"/>
        <v>13</v>
      </c>
      <c r="V17" s="209">
        <f t="shared" si="17"/>
        <v>31909.090909090908</v>
      </c>
      <c r="W17" s="61">
        <f t="shared" si="18"/>
        <v>15</v>
      </c>
      <c r="X17" s="209">
        <f t="shared" si="19"/>
        <v>36818.181818181816</v>
      </c>
      <c r="Y17" s="61">
        <f t="shared" si="20"/>
        <v>23</v>
      </c>
      <c r="Z17" s="209">
        <f t="shared" si="21"/>
        <v>56454.545454545456</v>
      </c>
      <c r="AA17" s="61">
        <f t="shared" si="22"/>
        <v>3</v>
      </c>
      <c r="AB17" s="208">
        <f t="shared" si="23"/>
        <v>7363.636363636364</v>
      </c>
      <c r="AC17" s="67">
        <f t="shared" si="24"/>
        <v>63</v>
      </c>
      <c r="AD17" s="66">
        <f t="shared" si="25"/>
        <v>154636.36363636365</v>
      </c>
      <c r="AE17" s="57">
        <f t="shared" si="26"/>
        <v>0</v>
      </c>
      <c r="AF17" s="60">
        <f t="shared" si="27"/>
        <v>47536.363636363632</v>
      </c>
      <c r="AG17" s="207">
        <f t="shared" si="28"/>
        <v>0</v>
      </c>
      <c r="AH17" s="63">
        <f t="shared" si="29"/>
        <v>0</v>
      </c>
      <c r="AI17" s="65">
        <f t="shared" si="30"/>
        <v>74</v>
      </c>
      <c r="AJ17" s="63">
        <f t="shared" si="31"/>
        <v>125800</v>
      </c>
      <c r="AK17" s="65">
        <f t="shared" si="32"/>
        <v>20</v>
      </c>
      <c r="AL17" s="164">
        <f t="shared" si="33"/>
        <v>34000</v>
      </c>
      <c r="AM17" s="130"/>
    </row>
    <row r="18" spans="1:40" s="2" customFormat="1" x14ac:dyDescent="0.3">
      <c r="A18" s="120" t="s">
        <v>429</v>
      </c>
      <c r="B18" s="74">
        <f>13800/12</f>
        <v>1150</v>
      </c>
      <c r="C18" s="38">
        <f>1800/1.1</f>
        <v>1636.3636363636363</v>
      </c>
      <c r="D18" s="165">
        <v>12</v>
      </c>
      <c r="E18" s="227">
        <f t="shared" si="0"/>
        <v>35</v>
      </c>
      <c r="F18" s="229">
        <f t="shared" si="1"/>
        <v>40250</v>
      </c>
      <c r="G18" s="61">
        <f t="shared" si="2"/>
        <v>120</v>
      </c>
      <c r="H18" s="209">
        <f t="shared" si="3"/>
        <v>138000</v>
      </c>
      <c r="I18" s="61">
        <f t="shared" si="4"/>
        <v>0</v>
      </c>
      <c r="J18" s="228">
        <f t="shared" si="5"/>
        <v>0</v>
      </c>
      <c r="K18" s="61">
        <f t="shared" si="6"/>
        <v>0</v>
      </c>
      <c r="L18" s="228">
        <f t="shared" si="7"/>
        <v>0</v>
      </c>
      <c r="M18" s="61">
        <f t="shared" si="8"/>
        <v>0</v>
      </c>
      <c r="N18" s="228">
        <f t="shared" si="9"/>
        <v>0</v>
      </c>
      <c r="O18" s="51">
        <f t="shared" si="10"/>
        <v>0</v>
      </c>
      <c r="P18" s="210">
        <f t="shared" si="11"/>
        <v>0</v>
      </c>
      <c r="Q18" s="57">
        <f t="shared" si="12"/>
        <v>120</v>
      </c>
      <c r="R18" s="39">
        <f t="shared" si="13"/>
        <v>138000</v>
      </c>
      <c r="S18" s="61">
        <f t="shared" si="14"/>
        <v>36</v>
      </c>
      <c r="T18" s="209">
        <f t="shared" si="15"/>
        <v>58909.090909090904</v>
      </c>
      <c r="U18" s="61">
        <f t="shared" si="16"/>
        <v>50</v>
      </c>
      <c r="V18" s="209">
        <f t="shared" si="17"/>
        <v>81818.181818181809</v>
      </c>
      <c r="W18" s="61">
        <f t="shared" si="18"/>
        <v>46</v>
      </c>
      <c r="X18" s="209">
        <f t="shared" si="19"/>
        <v>75272.727272727265</v>
      </c>
      <c r="Y18" s="61">
        <f t="shared" si="20"/>
        <v>11</v>
      </c>
      <c r="Z18" s="209">
        <f t="shared" si="21"/>
        <v>18000</v>
      </c>
      <c r="AA18" s="61">
        <f t="shared" si="22"/>
        <v>0</v>
      </c>
      <c r="AB18" s="208">
        <f t="shared" si="23"/>
        <v>0</v>
      </c>
      <c r="AC18" s="67">
        <f t="shared" si="24"/>
        <v>143</v>
      </c>
      <c r="AD18" s="66">
        <f t="shared" si="25"/>
        <v>233999.99999999997</v>
      </c>
      <c r="AE18" s="57">
        <f t="shared" si="26"/>
        <v>0</v>
      </c>
      <c r="AF18" s="60">
        <f t="shared" si="27"/>
        <v>69549.999999999985</v>
      </c>
      <c r="AG18" s="207">
        <f t="shared" si="28"/>
        <v>0</v>
      </c>
      <c r="AH18" s="63">
        <f t="shared" si="29"/>
        <v>0</v>
      </c>
      <c r="AI18" s="65">
        <f t="shared" si="30"/>
        <v>12</v>
      </c>
      <c r="AJ18" s="63">
        <f t="shared" si="31"/>
        <v>13800</v>
      </c>
      <c r="AK18" s="65">
        <f t="shared" si="32"/>
        <v>0</v>
      </c>
      <c r="AL18" s="164">
        <f t="shared" si="33"/>
        <v>0</v>
      </c>
      <c r="AM18" s="130"/>
    </row>
    <row r="19" spans="1:40" s="2" customFormat="1" x14ac:dyDescent="0.3">
      <c r="A19" s="188" t="s">
        <v>533</v>
      </c>
      <c r="B19" s="47">
        <f>14400/12</f>
        <v>1200</v>
      </c>
      <c r="C19" s="46">
        <f>1800/1.1</f>
        <v>1636.3636363636363</v>
      </c>
      <c r="D19" s="163">
        <v>12</v>
      </c>
      <c r="E19" s="227">
        <f t="shared" si="0"/>
        <v>0</v>
      </c>
      <c r="F19" s="226">
        <f t="shared" si="1"/>
        <v>0</v>
      </c>
      <c r="G19" s="61">
        <f t="shared" si="2"/>
        <v>0</v>
      </c>
      <c r="H19" s="221">
        <f t="shared" si="3"/>
        <v>0</v>
      </c>
      <c r="I19" s="61">
        <f t="shared" si="4"/>
        <v>0</v>
      </c>
      <c r="J19" s="225">
        <f t="shared" si="5"/>
        <v>0</v>
      </c>
      <c r="K19" s="61">
        <f t="shared" si="6"/>
        <v>36</v>
      </c>
      <c r="L19" s="225">
        <f t="shared" si="7"/>
        <v>43200</v>
      </c>
      <c r="M19" s="61">
        <f t="shared" si="8"/>
        <v>0</v>
      </c>
      <c r="N19" s="225">
        <f t="shared" si="9"/>
        <v>0</v>
      </c>
      <c r="O19" s="51">
        <f t="shared" si="10"/>
        <v>0</v>
      </c>
      <c r="P19" s="223">
        <f t="shared" si="11"/>
        <v>0</v>
      </c>
      <c r="Q19" s="57">
        <f t="shared" si="12"/>
        <v>36</v>
      </c>
      <c r="R19" s="222">
        <f t="shared" si="13"/>
        <v>43200</v>
      </c>
      <c r="S19" s="61">
        <f t="shared" si="14"/>
        <v>0</v>
      </c>
      <c r="T19" s="221">
        <f t="shared" si="15"/>
        <v>0</v>
      </c>
      <c r="U19" s="61">
        <f t="shared" si="16"/>
        <v>0</v>
      </c>
      <c r="V19" s="221">
        <f t="shared" si="17"/>
        <v>0</v>
      </c>
      <c r="W19" s="61">
        <f t="shared" si="18"/>
        <v>0</v>
      </c>
      <c r="X19" s="221">
        <f t="shared" si="19"/>
        <v>0</v>
      </c>
      <c r="Y19" s="61">
        <f t="shared" si="20"/>
        <v>16</v>
      </c>
      <c r="Z19" s="221">
        <f t="shared" si="21"/>
        <v>26181.81818181818</v>
      </c>
      <c r="AA19" s="61">
        <f t="shared" si="22"/>
        <v>5</v>
      </c>
      <c r="AB19" s="220">
        <f t="shared" si="23"/>
        <v>8181.8181818181811</v>
      </c>
      <c r="AC19" s="219">
        <f t="shared" si="24"/>
        <v>21</v>
      </c>
      <c r="AD19" s="218">
        <f t="shared" si="25"/>
        <v>34363.63636363636</v>
      </c>
      <c r="AE19" s="57">
        <f t="shared" si="26"/>
        <v>0</v>
      </c>
      <c r="AF19" s="232">
        <f t="shared" si="27"/>
        <v>9163.6363636363621</v>
      </c>
      <c r="AG19" s="207">
        <f t="shared" si="28"/>
        <v>0</v>
      </c>
      <c r="AH19" s="231">
        <f t="shared" si="29"/>
        <v>0</v>
      </c>
      <c r="AI19" s="80">
        <f t="shared" si="30"/>
        <v>15</v>
      </c>
      <c r="AJ19" s="231">
        <f t="shared" si="31"/>
        <v>18000</v>
      </c>
      <c r="AK19" s="65">
        <f t="shared" si="32"/>
        <v>48</v>
      </c>
      <c r="AL19" s="230">
        <f t="shared" si="33"/>
        <v>57600</v>
      </c>
      <c r="AM19" s="130"/>
    </row>
    <row r="20" spans="1:40" s="2" customFormat="1" x14ac:dyDescent="0.3">
      <c r="A20" s="120" t="s">
        <v>514</v>
      </c>
      <c r="B20" s="74">
        <f>13800/12</f>
        <v>1150</v>
      </c>
      <c r="C20" s="38">
        <v>1636</v>
      </c>
      <c r="D20" s="165">
        <v>12</v>
      </c>
      <c r="E20" s="227">
        <f t="shared" si="0"/>
        <v>0</v>
      </c>
      <c r="F20" s="229">
        <f t="shared" si="1"/>
        <v>0</v>
      </c>
      <c r="G20" s="61">
        <f t="shared" si="2"/>
        <v>0</v>
      </c>
      <c r="H20" s="209">
        <f t="shared" si="3"/>
        <v>0</v>
      </c>
      <c r="I20" s="61">
        <f t="shared" si="4"/>
        <v>0</v>
      </c>
      <c r="J20" s="228">
        <f t="shared" si="5"/>
        <v>0</v>
      </c>
      <c r="K20" s="61">
        <f t="shared" si="6"/>
        <v>0</v>
      </c>
      <c r="L20" s="228">
        <f t="shared" si="7"/>
        <v>0</v>
      </c>
      <c r="M20" s="61">
        <f t="shared" si="8"/>
        <v>0</v>
      </c>
      <c r="N20" s="228">
        <f t="shared" si="9"/>
        <v>0</v>
      </c>
      <c r="O20" s="51">
        <f t="shared" si="10"/>
        <v>0</v>
      </c>
      <c r="P20" s="210">
        <f t="shared" si="11"/>
        <v>0</v>
      </c>
      <c r="Q20" s="57">
        <f t="shared" si="12"/>
        <v>0</v>
      </c>
      <c r="R20" s="39">
        <f t="shared" si="13"/>
        <v>0</v>
      </c>
      <c r="S20" s="61">
        <f t="shared" si="14"/>
        <v>0</v>
      </c>
      <c r="T20" s="209">
        <f t="shared" si="15"/>
        <v>0</v>
      </c>
      <c r="U20" s="61">
        <f t="shared" si="16"/>
        <v>0</v>
      </c>
      <c r="V20" s="209">
        <f t="shared" si="17"/>
        <v>0</v>
      </c>
      <c r="W20" s="61">
        <f t="shared" si="18"/>
        <v>0</v>
      </c>
      <c r="X20" s="209">
        <f t="shared" si="19"/>
        <v>0</v>
      </c>
      <c r="Y20" s="61">
        <f t="shared" si="20"/>
        <v>0</v>
      </c>
      <c r="Z20" s="209">
        <f t="shared" si="21"/>
        <v>0</v>
      </c>
      <c r="AA20" s="61">
        <f t="shared" si="22"/>
        <v>0</v>
      </c>
      <c r="AB20" s="208">
        <f t="shared" si="23"/>
        <v>0</v>
      </c>
      <c r="AC20" s="67">
        <f t="shared" si="24"/>
        <v>0</v>
      </c>
      <c r="AD20" s="66">
        <f t="shared" si="25"/>
        <v>0</v>
      </c>
      <c r="AE20" s="57">
        <f t="shared" si="26"/>
        <v>0</v>
      </c>
      <c r="AF20" s="60">
        <f t="shared" si="27"/>
        <v>0</v>
      </c>
      <c r="AG20" s="207">
        <f t="shared" si="28"/>
        <v>0</v>
      </c>
      <c r="AH20" s="63">
        <f t="shared" si="29"/>
        <v>0</v>
      </c>
      <c r="AI20" s="65">
        <f t="shared" si="30"/>
        <v>0</v>
      </c>
      <c r="AJ20" s="63">
        <f t="shared" si="31"/>
        <v>0</v>
      </c>
      <c r="AK20" s="65">
        <f t="shared" si="32"/>
        <v>0</v>
      </c>
      <c r="AL20" s="164">
        <f t="shared" si="33"/>
        <v>0</v>
      </c>
      <c r="AM20" s="130"/>
    </row>
    <row r="21" spans="1:40" s="2" customFormat="1" x14ac:dyDescent="0.3">
      <c r="A21" s="188" t="s">
        <v>558</v>
      </c>
      <c r="B21" s="47">
        <f>14400/12</f>
        <v>1200</v>
      </c>
      <c r="C21" s="46">
        <v>1636</v>
      </c>
      <c r="D21" s="163">
        <v>12</v>
      </c>
      <c r="E21" s="227">
        <f t="shared" si="0"/>
        <v>0</v>
      </c>
      <c r="F21" s="226">
        <f t="shared" si="1"/>
        <v>0</v>
      </c>
      <c r="G21" s="61">
        <f t="shared" si="2"/>
        <v>0</v>
      </c>
      <c r="H21" s="221">
        <f t="shared" si="3"/>
        <v>0</v>
      </c>
      <c r="I21" s="61">
        <f t="shared" si="4"/>
        <v>0</v>
      </c>
      <c r="J21" s="225">
        <f t="shared" si="5"/>
        <v>0</v>
      </c>
      <c r="K21" s="61">
        <f t="shared" si="6"/>
        <v>0</v>
      </c>
      <c r="L21" s="225">
        <f t="shared" si="7"/>
        <v>0</v>
      </c>
      <c r="M21" s="61">
        <f t="shared" si="8"/>
        <v>0</v>
      </c>
      <c r="N21" s="225">
        <f t="shared" si="9"/>
        <v>0</v>
      </c>
      <c r="O21" s="51">
        <f t="shared" si="10"/>
        <v>0</v>
      </c>
      <c r="P21" s="223">
        <f t="shared" si="11"/>
        <v>0</v>
      </c>
      <c r="Q21" s="57">
        <f t="shared" si="12"/>
        <v>0</v>
      </c>
      <c r="R21" s="222">
        <f t="shared" si="13"/>
        <v>0</v>
      </c>
      <c r="S21" s="61">
        <f t="shared" si="14"/>
        <v>0</v>
      </c>
      <c r="T21" s="221">
        <f t="shared" si="15"/>
        <v>0</v>
      </c>
      <c r="U21" s="61">
        <f t="shared" si="16"/>
        <v>0</v>
      </c>
      <c r="V21" s="221">
        <f t="shared" si="17"/>
        <v>0</v>
      </c>
      <c r="W21" s="61">
        <f t="shared" si="18"/>
        <v>0</v>
      </c>
      <c r="X21" s="221">
        <f t="shared" si="19"/>
        <v>0</v>
      </c>
      <c r="Y21" s="61">
        <f t="shared" si="20"/>
        <v>0</v>
      </c>
      <c r="Z21" s="221">
        <f t="shared" si="21"/>
        <v>0</v>
      </c>
      <c r="AA21" s="61">
        <f t="shared" si="22"/>
        <v>0</v>
      </c>
      <c r="AB21" s="220">
        <f t="shared" si="23"/>
        <v>0</v>
      </c>
      <c r="AC21" s="219">
        <f t="shared" si="24"/>
        <v>0</v>
      </c>
      <c r="AD21" s="218">
        <f t="shared" si="25"/>
        <v>0</v>
      </c>
      <c r="AE21" s="57">
        <f t="shared" si="26"/>
        <v>0</v>
      </c>
      <c r="AF21" s="232">
        <f t="shared" si="27"/>
        <v>0</v>
      </c>
      <c r="AG21" s="207">
        <f t="shared" si="28"/>
        <v>0</v>
      </c>
      <c r="AH21" s="231">
        <f t="shared" si="29"/>
        <v>0</v>
      </c>
      <c r="AI21" s="80">
        <f t="shared" si="30"/>
        <v>0</v>
      </c>
      <c r="AJ21" s="231">
        <f t="shared" si="31"/>
        <v>0</v>
      </c>
      <c r="AK21" s="65">
        <f t="shared" si="32"/>
        <v>0</v>
      </c>
      <c r="AL21" s="230">
        <f t="shared" si="33"/>
        <v>0</v>
      </c>
      <c r="AM21" s="130"/>
    </row>
    <row r="22" spans="1:40" s="2" customFormat="1" x14ac:dyDescent="0.3">
      <c r="A22" s="55" t="s">
        <v>573</v>
      </c>
      <c r="B22" s="47">
        <f>24800/16</f>
        <v>1550</v>
      </c>
      <c r="C22" s="46">
        <f>2800/1.1</f>
        <v>2545.454545454545</v>
      </c>
      <c r="D22" s="163">
        <v>16</v>
      </c>
      <c r="E22" s="227">
        <f t="shared" si="0"/>
        <v>0</v>
      </c>
      <c r="F22" s="229">
        <f t="shared" si="1"/>
        <v>0</v>
      </c>
      <c r="G22" s="61">
        <f t="shared" si="2"/>
        <v>0</v>
      </c>
      <c r="H22" s="209">
        <f t="shared" si="3"/>
        <v>0</v>
      </c>
      <c r="I22" s="61">
        <f t="shared" si="4"/>
        <v>0</v>
      </c>
      <c r="J22" s="228">
        <f t="shared" si="5"/>
        <v>0</v>
      </c>
      <c r="K22" s="61">
        <f t="shared" si="6"/>
        <v>0</v>
      </c>
      <c r="L22" s="228">
        <f t="shared" si="7"/>
        <v>0</v>
      </c>
      <c r="M22" s="61">
        <f t="shared" si="8"/>
        <v>0</v>
      </c>
      <c r="N22" s="228">
        <f t="shared" si="9"/>
        <v>0</v>
      </c>
      <c r="O22" s="51">
        <f t="shared" si="10"/>
        <v>0</v>
      </c>
      <c r="P22" s="210">
        <f t="shared" si="11"/>
        <v>0</v>
      </c>
      <c r="Q22" s="57">
        <f t="shared" si="12"/>
        <v>0</v>
      </c>
      <c r="R22" s="39">
        <f t="shared" si="13"/>
        <v>0</v>
      </c>
      <c r="S22" s="61">
        <f t="shared" si="14"/>
        <v>0</v>
      </c>
      <c r="T22" s="209">
        <f t="shared" si="15"/>
        <v>0</v>
      </c>
      <c r="U22" s="61">
        <f t="shared" si="16"/>
        <v>0</v>
      </c>
      <c r="V22" s="209">
        <f t="shared" si="17"/>
        <v>0</v>
      </c>
      <c r="W22" s="61">
        <f t="shared" si="18"/>
        <v>0</v>
      </c>
      <c r="X22" s="209">
        <f t="shared" si="19"/>
        <v>0</v>
      </c>
      <c r="Y22" s="61">
        <f t="shared" si="20"/>
        <v>0</v>
      </c>
      <c r="Z22" s="209">
        <f t="shared" si="21"/>
        <v>0</v>
      </c>
      <c r="AA22" s="61">
        <f t="shared" si="22"/>
        <v>0</v>
      </c>
      <c r="AB22" s="208">
        <f t="shared" si="23"/>
        <v>0</v>
      </c>
      <c r="AC22" s="67">
        <f t="shared" si="24"/>
        <v>0</v>
      </c>
      <c r="AD22" s="66">
        <f t="shared" si="25"/>
        <v>0</v>
      </c>
      <c r="AE22" s="57">
        <f t="shared" si="26"/>
        <v>0</v>
      </c>
      <c r="AF22" s="35">
        <f t="shared" si="27"/>
        <v>0</v>
      </c>
      <c r="AG22" s="207">
        <f t="shared" si="28"/>
        <v>0</v>
      </c>
      <c r="AH22" s="107">
        <f t="shared" si="29"/>
        <v>0</v>
      </c>
      <c r="AI22" s="65">
        <f t="shared" si="30"/>
        <v>0</v>
      </c>
      <c r="AJ22" s="31">
        <f t="shared" si="31"/>
        <v>0</v>
      </c>
      <c r="AK22" s="65">
        <f t="shared" si="32"/>
        <v>0</v>
      </c>
      <c r="AL22" s="107">
        <f t="shared" si="33"/>
        <v>0</v>
      </c>
      <c r="AM22" s="130"/>
    </row>
    <row r="23" spans="1:40" s="2" customFormat="1" x14ac:dyDescent="0.3">
      <c r="A23" s="187" t="s">
        <v>532</v>
      </c>
      <c r="B23" s="47">
        <f>30400/16</f>
        <v>1900</v>
      </c>
      <c r="C23" s="46">
        <f>2800/1.1</f>
        <v>2545.454545454545</v>
      </c>
      <c r="D23" s="163">
        <v>16</v>
      </c>
      <c r="E23" s="227">
        <f t="shared" si="0"/>
        <v>13</v>
      </c>
      <c r="F23" s="226">
        <f t="shared" si="1"/>
        <v>24700</v>
      </c>
      <c r="G23" s="61">
        <f t="shared" si="2"/>
        <v>0</v>
      </c>
      <c r="H23" s="221">
        <f t="shared" si="3"/>
        <v>0</v>
      </c>
      <c r="I23" s="61">
        <f t="shared" si="4"/>
        <v>0</v>
      </c>
      <c r="J23" s="225">
        <f t="shared" si="5"/>
        <v>0</v>
      </c>
      <c r="K23" s="61">
        <f t="shared" si="6"/>
        <v>32</v>
      </c>
      <c r="L23" s="225">
        <f t="shared" si="7"/>
        <v>60800</v>
      </c>
      <c r="M23" s="61">
        <f t="shared" si="8"/>
        <v>0</v>
      </c>
      <c r="N23" s="225">
        <f t="shared" si="9"/>
        <v>0</v>
      </c>
      <c r="O23" s="51">
        <f t="shared" si="10"/>
        <v>0</v>
      </c>
      <c r="P23" s="223">
        <f t="shared" si="11"/>
        <v>0</v>
      </c>
      <c r="Q23" s="57">
        <f t="shared" si="12"/>
        <v>32</v>
      </c>
      <c r="R23" s="222">
        <f t="shared" si="13"/>
        <v>60800</v>
      </c>
      <c r="S23" s="61">
        <f t="shared" si="14"/>
        <v>8</v>
      </c>
      <c r="T23" s="221">
        <f t="shared" si="15"/>
        <v>20363.63636363636</v>
      </c>
      <c r="U23" s="61">
        <f t="shared" si="16"/>
        <v>4</v>
      </c>
      <c r="V23" s="221">
        <f t="shared" si="17"/>
        <v>10181.81818181818</v>
      </c>
      <c r="W23" s="61">
        <f t="shared" si="18"/>
        <v>2</v>
      </c>
      <c r="X23" s="221">
        <f t="shared" si="19"/>
        <v>5090.9090909090901</v>
      </c>
      <c r="Y23" s="61">
        <f t="shared" si="20"/>
        <v>13</v>
      </c>
      <c r="Z23" s="221">
        <f t="shared" si="21"/>
        <v>33090.909090909088</v>
      </c>
      <c r="AA23" s="61">
        <f t="shared" si="22"/>
        <v>2</v>
      </c>
      <c r="AB23" s="220">
        <f t="shared" si="23"/>
        <v>5090.9090909090901</v>
      </c>
      <c r="AC23" s="219">
        <f t="shared" si="24"/>
        <v>29</v>
      </c>
      <c r="AD23" s="218">
        <f t="shared" si="25"/>
        <v>73818.181818181809</v>
      </c>
      <c r="AE23" s="57">
        <f t="shared" si="26"/>
        <v>0</v>
      </c>
      <c r="AF23" s="217">
        <f t="shared" si="27"/>
        <v>18718.181818181805</v>
      </c>
      <c r="AG23" s="207">
        <f t="shared" si="28"/>
        <v>1</v>
      </c>
      <c r="AH23" s="107">
        <f t="shared" si="29"/>
        <v>1900</v>
      </c>
      <c r="AI23" s="80">
        <f t="shared" si="30"/>
        <v>15</v>
      </c>
      <c r="AJ23" s="107">
        <f t="shared" si="31"/>
        <v>28500</v>
      </c>
      <c r="AK23" s="65">
        <f t="shared" si="32"/>
        <v>16</v>
      </c>
      <c r="AL23" s="107">
        <f t="shared" si="33"/>
        <v>30400</v>
      </c>
      <c r="AM23" s="130"/>
    </row>
    <row r="24" spans="1:40" s="2" customFormat="1" x14ac:dyDescent="0.3">
      <c r="A24" s="55" t="s">
        <v>572</v>
      </c>
      <c r="B24" s="47">
        <f>3600/6</f>
        <v>600</v>
      </c>
      <c r="C24" s="46">
        <f t="shared" ref="C24:C29" si="34">2000/1.1</f>
        <v>1818.181818181818</v>
      </c>
      <c r="D24" s="163">
        <v>6</v>
      </c>
      <c r="E24" s="227">
        <f t="shared" si="0"/>
        <v>15</v>
      </c>
      <c r="F24" s="229">
        <f t="shared" si="1"/>
        <v>9000</v>
      </c>
      <c r="G24" s="61">
        <f t="shared" si="2"/>
        <v>0</v>
      </c>
      <c r="H24" s="209">
        <f t="shared" si="3"/>
        <v>0</v>
      </c>
      <c r="I24" s="61">
        <f t="shared" si="4"/>
        <v>0</v>
      </c>
      <c r="J24" s="228">
        <f t="shared" si="5"/>
        <v>0</v>
      </c>
      <c r="K24" s="61">
        <f t="shared" si="6"/>
        <v>0</v>
      </c>
      <c r="L24" s="228">
        <f t="shared" si="7"/>
        <v>0</v>
      </c>
      <c r="M24" s="61">
        <f t="shared" si="8"/>
        <v>0</v>
      </c>
      <c r="N24" s="228">
        <f t="shared" si="9"/>
        <v>0</v>
      </c>
      <c r="O24" s="51">
        <f t="shared" si="10"/>
        <v>0</v>
      </c>
      <c r="P24" s="210">
        <f t="shared" si="11"/>
        <v>0</v>
      </c>
      <c r="Q24" s="57">
        <f t="shared" si="12"/>
        <v>0</v>
      </c>
      <c r="R24" s="39">
        <f t="shared" si="13"/>
        <v>0</v>
      </c>
      <c r="S24" s="61">
        <f t="shared" si="14"/>
        <v>7</v>
      </c>
      <c r="T24" s="209">
        <f t="shared" si="15"/>
        <v>12727.272727272726</v>
      </c>
      <c r="U24" s="61">
        <f t="shared" si="16"/>
        <v>5</v>
      </c>
      <c r="V24" s="209">
        <f t="shared" si="17"/>
        <v>9090.9090909090901</v>
      </c>
      <c r="W24" s="61">
        <f t="shared" si="18"/>
        <v>2</v>
      </c>
      <c r="X24" s="209">
        <f t="shared" si="19"/>
        <v>3636.363636363636</v>
      </c>
      <c r="Y24" s="61">
        <f t="shared" si="20"/>
        <v>0</v>
      </c>
      <c r="Z24" s="209">
        <f t="shared" si="21"/>
        <v>0</v>
      </c>
      <c r="AA24" s="61">
        <f t="shared" si="22"/>
        <v>0</v>
      </c>
      <c r="AB24" s="208">
        <f t="shared" si="23"/>
        <v>0</v>
      </c>
      <c r="AC24" s="67">
        <f t="shared" si="24"/>
        <v>14</v>
      </c>
      <c r="AD24" s="66">
        <f t="shared" si="25"/>
        <v>25454.545454545452</v>
      </c>
      <c r="AE24" s="57">
        <f t="shared" si="26"/>
        <v>0</v>
      </c>
      <c r="AF24" s="35">
        <f t="shared" si="27"/>
        <v>17054.545454545452</v>
      </c>
      <c r="AG24" s="207">
        <f t="shared" si="28"/>
        <v>1</v>
      </c>
      <c r="AH24" s="107">
        <f t="shared" si="29"/>
        <v>600</v>
      </c>
      <c r="AI24" s="65">
        <f t="shared" si="30"/>
        <v>0</v>
      </c>
      <c r="AJ24" s="31">
        <f t="shared" si="31"/>
        <v>0</v>
      </c>
      <c r="AK24" s="65">
        <f t="shared" si="32"/>
        <v>0</v>
      </c>
      <c r="AL24" s="107">
        <f t="shared" si="33"/>
        <v>0</v>
      </c>
      <c r="AM24" s="130"/>
    </row>
    <row r="25" spans="1:40" s="2" customFormat="1" x14ac:dyDescent="0.3">
      <c r="A25" s="186" t="s">
        <v>487</v>
      </c>
      <c r="B25" s="47">
        <f>3900/6</f>
        <v>650</v>
      </c>
      <c r="C25" s="46">
        <f t="shared" si="34"/>
        <v>1818.181818181818</v>
      </c>
      <c r="D25" s="163">
        <v>6</v>
      </c>
      <c r="E25" s="227">
        <f t="shared" si="0"/>
        <v>0</v>
      </c>
      <c r="F25" s="226">
        <f t="shared" si="1"/>
        <v>0</v>
      </c>
      <c r="G25" s="61">
        <f t="shared" si="2"/>
        <v>0</v>
      </c>
      <c r="H25" s="221">
        <f t="shared" si="3"/>
        <v>0</v>
      </c>
      <c r="I25" s="61">
        <f t="shared" si="4"/>
        <v>0</v>
      </c>
      <c r="J25" s="225">
        <f t="shared" si="5"/>
        <v>0</v>
      </c>
      <c r="K25" s="61">
        <f t="shared" si="6"/>
        <v>12</v>
      </c>
      <c r="L25" s="225">
        <f t="shared" si="7"/>
        <v>7800</v>
      </c>
      <c r="M25" s="61">
        <f t="shared" si="8"/>
        <v>6</v>
      </c>
      <c r="N25" s="225">
        <f t="shared" si="9"/>
        <v>3900</v>
      </c>
      <c r="O25" s="51">
        <f t="shared" si="10"/>
        <v>0</v>
      </c>
      <c r="P25" s="223">
        <f t="shared" si="11"/>
        <v>0</v>
      </c>
      <c r="Q25" s="57">
        <f t="shared" si="12"/>
        <v>18</v>
      </c>
      <c r="R25" s="222">
        <f t="shared" si="13"/>
        <v>11700</v>
      </c>
      <c r="S25" s="61">
        <f t="shared" si="14"/>
        <v>0</v>
      </c>
      <c r="T25" s="221">
        <f t="shared" si="15"/>
        <v>0</v>
      </c>
      <c r="U25" s="61">
        <f t="shared" si="16"/>
        <v>0</v>
      </c>
      <c r="V25" s="221">
        <f t="shared" si="17"/>
        <v>0</v>
      </c>
      <c r="W25" s="61">
        <f t="shared" si="18"/>
        <v>0</v>
      </c>
      <c r="X25" s="221">
        <f t="shared" si="19"/>
        <v>0</v>
      </c>
      <c r="Y25" s="61">
        <f t="shared" si="20"/>
        <v>4</v>
      </c>
      <c r="Z25" s="221">
        <f t="shared" si="21"/>
        <v>7272.7272727272721</v>
      </c>
      <c r="AA25" s="61">
        <f t="shared" si="22"/>
        <v>1</v>
      </c>
      <c r="AB25" s="220">
        <f t="shared" si="23"/>
        <v>1818.181818181818</v>
      </c>
      <c r="AC25" s="219">
        <f t="shared" si="24"/>
        <v>5</v>
      </c>
      <c r="AD25" s="218">
        <f t="shared" si="25"/>
        <v>9090.9090909090901</v>
      </c>
      <c r="AE25" s="57">
        <f t="shared" si="26"/>
        <v>0</v>
      </c>
      <c r="AF25" s="217">
        <f t="shared" si="27"/>
        <v>5840.9090909090901</v>
      </c>
      <c r="AG25" s="207">
        <f t="shared" si="28"/>
        <v>0</v>
      </c>
      <c r="AH25" s="107">
        <f t="shared" si="29"/>
        <v>0</v>
      </c>
      <c r="AI25" s="80">
        <f t="shared" si="30"/>
        <v>13</v>
      </c>
      <c r="AJ25" s="107">
        <f t="shared" si="31"/>
        <v>8450</v>
      </c>
      <c r="AK25" s="65">
        <f t="shared" si="32"/>
        <v>0</v>
      </c>
      <c r="AL25" s="107">
        <f t="shared" si="33"/>
        <v>0</v>
      </c>
      <c r="AM25" s="130"/>
    </row>
    <row r="26" spans="1:40" s="2" customFormat="1" x14ac:dyDescent="0.3">
      <c r="A26" s="55" t="s">
        <v>571</v>
      </c>
      <c r="B26" s="47">
        <f>3600/6</f>
        <v>600</v>
      </c>
      <c r="C26" s="46">
        <f t="shared" si="34"/>
        <v>1818.181818181818</v>
      </c>
      <c r="D26" s="163">
        <v>6</v>
      </c>
      <c r="E26" s="227">
        <f t="shared" si="0"/>
        <v>33</v>
      </c>
      <c r="F26" s="229">
        <f t="shared" si="1"/>
        <v>19800</v>
      </c>
      <c r="G26" s="61">
        <f t="shared" si="2"/>
        <v>0</v>
      </c>
      <c r="H26" s="228">
        <f t="shared" si="3"/>
        <v>0</v>
      </c>
      <c r="I26" s="61">
        <f t="shared" si="4"/>
        <v>0</v>
      </c>
      <c r="J26" s="228">
        <f t="shared" si="5"/>
        <v>0</v>
      </c>
      <c r="K26" s="61">
        <f t="shared" si="6"/>
        <v>0</v>
      </c>
      <c r="L26" s="228">
        <f t="shared" si="7"/>
        <v>0</v>
      </c>
      <c r="M26" s="61">
        <f t="shared" si="8"/>
        <v>0</v>
      </c>
      <c r="N26" s="212">
        <f t="shared" si="9"/>
        <v>0</v>
      </c>
      <c r="O26" s="51">
        <f t="shared" si="10"/>
        <v>0</v>
      </c>
      <c r="P26" s="210">
        <f t="shared" si="11"/>
        <v>0</v>
      </c>
      <c r="Q26" s="57">
        <f t="shared" si="12"/>
        <v>0</v>
      </c>
      <c r="R26" s="39">
        <f t="shared" si="13"/>
        <v>0</v>
      </c>
      <c r="S26" s="61">
        <f t="shared" si="14"/>
        <v>16</v>
      </c>
      <c r="T26" s="209">
        <f t="shared" si="15"/>
        <v>29090.909090909088</v>
      </c>
      <c r="U26" s="61">
        <f t="shared" si="16"/>
        <v>14</v>
      </c>
      <c r="V26" s="209">
        <f t="shared" si="17"/>
        <v>25454.545454545452</v>
      </c>
      <c r="W26" s="61">
        <f t="shared" si="18"/>
        <v>0</v>
      </c>
      <c r="X26" s="209">
        <f t="shared" si="19"/>
        <v>0</v>
      </c>
      <c r="Y26" s="61">
        <f t="shared" si="20"/>
        <v>2</v>
      </c>
      <c r="Z26" s="209">
        <f t="shared" si="21"/>
        <v>3636.363636363636</v>
      </c>
      <c r="AA26" s="61">
        <f t="shared" si="22"/>
        <v>0</v>
      </c>
      <c r="AB26" s="208">
        <f t="shared" si="23"/>
        <v>0</v>
      </c>
      <c r="AC26" s="67">
        <f t="shared" si="24"/>
        <v>32</v>
      </c>
      <c r="AD26" s="66">
        <f t="shared" si="25"/>
        <v>58181.818181818177</v>
      </c>
      <c r="AE26" s="57">
        <f t="shared" si="26"/>
        <v>0</v>
      </c>
      <c r="AF26" s="35">
        <f t="shared" si="27"/>
        <v>38981.818181818177</v>
      </c>
      <c r="AG26" s="207">
        <f t="shared" si="28"/>
        <v>1</v>
      </c>
      <c r="AH26" s="107">
        <f t="shared" si="29"/>
        <v>600</v>
      </c>
      <c r="AI26" s="65">
        <f t="shared" si="30"/>
        <v>0</v>
      </c>
      <c r="AJ26" s="31">
        <f t="shared" si="31"/>
        <v>0</v>
      </c>
      <c r="AK26" s="65">
        <f t="shared" si="32"/>
        <v>0</v>
      </c>
      <c r="AL26" s="107">
        <f t="shared" si="33"/>
        <v>0</v>
      </c>
      <c r="AM26" s="130"/>
    </row>
    <row r="27" spans="1:40" s="2" customFormat="1" x14ac:dyDescent="0.3">
      <c r="A27" s="186" t="s">
        <v>407</v>
      </c>
      <c r="B27" s="47">
        <f>3900/6</f>
        <v>650</v>
      </c>
      <c r="C27" s="46">
        <f t="shared" si="34"/>
        <v>1818.181818181818</v>
      </c>
      <c r="D27" s="163">
        <v>6</v>
      </c>
      <c r="E27" s="227">
        <f t="shared" si="0"/>
        <v>0</v>
      </c>
      <c r="F27" s="226">
        <f t="shared" si="1"/>
        <v>0</v>
      </c>
      <c r="G27" s="61">
        <f t="shared" si="2"/>
        <v>0</v>
      </c>
      <c r="H27" s="225">
        <f t="shared" si="3"/>
        <v>0</v>
      </c>
      <c r="I27" s="61">
        <f t="shared" si="4"/>
        <v>0</v>
      </c>
      <c r="J27" s="225">
        <f t="shared" si="5"/>
        <v>0</v>
      </c>
      <c r="K27" s="61">
        <f t="shared" si="6"/>
        <v>42</v>
      </c>
      <c r="L27" s="225">
        <f t="shared" si="7"/>
        <v>27300</v>
      </c>
      <c r="M27" s="61">
        <f t="shared" si="8"/>
        <v>12</v>
      </c>
      <c r="N27" s="224">
        <f t="shared" si="9"/>
        <v>7800</v>
      </c>
      <c r="O27" s="51">
        <f t="shared" si="10"/>
        <v>0</v>
      </c>
      <c r="P27" s="223">
        <f t="shared" si="11"/>
        <v>0</v>
      </c>
      <c r="Q27" s="57">
        <f t="shared" si="12"/>
        <v>54</v>
      </c>
      <c r="R27" s="222">
        <f t="shared" si="13"/>
        <v>35100</v>
      </c>
      <c r="S27" s="61">
        <f t="shared" si="14"/>
        <v>0</v>
      </c>
      <c r="T27" s="221">
        <f t="shared" si="15"/>
        <v>0</v>
      </c>
      <c r="U27" s="61">
        <f t="shared" si="16"/>
        <v>0</v>
      </c>
      <c r="V27" s="221">
        <f t="shared" si="17"/>
        <v>0</v>
      </c>
      <c r="W27" s="61">
        <f t="shared" si="18"/>
        <v>4</v>
      </c>
      <c r="X27" s="221">
        <f t="shared" si="19"/>
        <v>7272.7272727272721</v>
      </c>
      <c r="Y27" s="61">
        <f t="shared" si="20"/>
        <v>13</v>
      </c>
      <c r="Z27" s="221">
        <f t="shared" si="21"/>
        <v>23636.363636363632</v>
      </c>
      <c r="AA27" s="61">
        <f t="shared" si="22"/>
        <v>3</v>
      </c>
      <c r="AB27" s="220">
        <f t="shared" si="23"/>
        <v>5454.545454545454</v>
      </c>
      <c r="AC27" s="219">
        <f t="shared" si="24"/>
        <v>20</v>
      </c>
      <c r="AD27" s="218">
        <f t="shared" si="25"/>
        <v>36363.63636363636</v>
      </c>
      <c r="AE27" s="57">
        <f t="shared" si="26"/>
        <v>0</v>
      </c>
      <c r="AF27" s="217">
        <f t="shared" si="27"/>
        <v>23363.63636363636</v>
      </c>
      <c r="AG27" s="207">
        <f t="shared" si="28"/>
        <v>0</v>
      </c>
      <c r="AH27" s="107">
        <f t="shared" si="29"/>
        <v>0</v>
      </c>
      <c r="AI27" s="80">
        <f t="shared" si="30"/>
        <v>34</v>
      </c>
      <c r="AJ27" s="107">
        <f t="shared" si="31"/>
        <v>22100</v>
      </c>
      <c r="AK27" s="65">
        <f t="shared" si="32"/>
        <v>6</v>
      </c>
      <c r="AL27" s="107">
        <f t="shared" si="33"/>
        <v>3900</v>
      </c>
      <c r="AM27" s="130"/>
    </row>
    <row r="28" spans="1:40" s="2" customFormat="1" x14ac:dyDescent="0.3">
      <c r="A28" s="55" t="s">
        <v>148</v>
      </c>
      <c r="B28" s="47">
        <f>3600/6</f>
        <v>600</v>
      </c>
      <c r="C28" s="46">
        <f t="shared" si="34"/>
        <v>1818.181818181818</v>
      </c>
      <c r="D28" s="163">
        <v>6</v>
      </c>
      <c r="E28" s="227">
        <f t="shared" si="0"/>
        <v>29</v>
      </c>
      <c r="F28" s="229">
        <f t="shared" si="1"/>
        <v>17400</v>
      </c>
      <c r="G28" s="61">
        <f t="shared" si="2"/>
        <v>0</v>
      </c>
      <c r="H28" s="228">
        <f t="shared" si="3"/>
        <v>0</v>
      </c>
      <c r="I28" s="61">
        <f t="shared" si="4"/>
        <v>0</v>
      </c>
      <c r="J28" s="228">
        <f t="shared" si="5"/>
        <v>0</v>
      </c>
      <c r="K28" s="61">
        <f t="shared" si="6"/>
        <v>0</v>
      </c>
      <c r="L28" s="228">
        <f t="shared" si="7"/>
        <v>0</v>
      </c>
      <c r="M28" s="61">
        <f t="shared" si="8"/>
        <v>0</v>
      </c>
      <c r="N28" s="212">
        <f t="shared" si="9"/>
        <v>0</v>
      </c>
      <c r="O28" s="51">
        <f t="shared" si="10"/>
        <v>0</v>
      </c>
      <c r="P28" s="210">
        <f t="shared" si="11"/>
        <v>0</v>
      </c>
      <c r="Q28" s="57">
        <f t="shared" si="12"/>
        <v>0</v>
      </c>
      <c r="R28" s="39">
        <f t="shared" si="13"/>
        <v>0</v>
      </c>
      <c r="S28" s="61">
        <f t="shared" si="14"/>
        <v>10</v>
      </c>
      <c r="T28" s="209">
        <f t="shared" si="15"/>
        <v>18181.81818181818</v>
      </c>
      <c r="U28" s="61">
        <f t="shared" si="16"/>
        <v>14</v>
      </c>
      <c r="V28" s="209">
        <f t="shared" si="17"/>
        <v>25454.545454545452</v>
      </c>
      <c r="W28" s="61">
        <f t="shared" si="18"/>
        <v>5</v>
      </c>
      <c r="X28" s="209">
        <f t="shared" si="19"/>
        <v>9090.9090909090901</v>
      </c>
      <c r="Y28" s="61">
        <f t="shared" si="20"/>
        <v>0</v>
      </c>
      <c r="Z28" s="209">
        <f t="shared" si="21"/>
        <v>0</v>
      </c>
      <c r="AA28" s="61">
        <f t="shared" si="22"/>
        <v>0</v>
      </c>
      <c r="AB28" s="208">
        <f t="shared" si="23"/>
        <v>0</v>
      </c>
      <c r="AC28" s="67">
        <f t="shared" si="24"/>
        <v>29</v>
      </c>
      <c r="AD28" s="66">
        <f t="shared" si="25"/>
        <v>52727.272727272721</v>
      </c>
      <c r="AE28" s="57">
        <f t="shared" si="26"/>
        <v>0</v>
      </c>
      <c r="AF28" s="35">
        <f t="shared" si="27"/>
        <v>35327.272727272721</v>
      </c>
      <c r="AG28" s="207">
        <f t="shared" si="28"/>
        <v>0</v>
      </c>
      <c r="AH28" s="107">
        <f t="shared" si="29"/>
        <v>0</v>
      </c>
      <c r="AI28" s="65">
        <f t="shared" si="30"/>
        <v>0</v>
      </c>
      <c r="AJ28" s="31">
        <f t="shared" si="31"/>
        <v>0</v>
      </c>
      <c r="AK28" s="65">
        <f t="shared" si="32"/>
        <v>0</v>
      </c>
      <c r="AL28" s="107">
        <f t="shared" si="33"/>
        <v>0</v>
      </c>
      <c r="AM28" s="130"/>
      <c r="AN28" s="162"/>
    </row>
    <row r="29" spans="1:40" s="2" customFormat="1" x14ac:dyDescent="0.3">
      <c r="A29" s="186" t="s">
        <v>408</v>
      </c>
      <c r="B29" s="47">
        <f>3900/6</f>
        <v>650</v>
      </c>
      <c r="C29" s="46">
        <f t="shared" si="34"/>
        <v>1818.181818181818</v>
      </c>
      <c r="D29" s="163">
        <v>6</v>
      </c>
      <c r="E29" s="227">
        <f t="shared" si="0"/>
        <v>0</v>
      </c>
      <c r="F29" s="226">
        <f t="shared" si="1"/>
        <v>0</v>
      </c>
      <c r="G29" s="61">
        <f t="shared" si="2"/>
        <v>0</v>
      </c>
      <c r="H29" s="225">
        <f t="shared" si="3"/>
        <v>0</v>
      </c>
      <c r="I29" s="61">
        <f t="shared" si="4"/>
        <v>0</v>
      </c>
      <c r="J29" s="225">
        <f t="shared" si="5"/>
        <v>0</v>
      </c>
      <c r="K29" s="61">
        <f t="shared" si="6"/>
        <v>24</v>
      </c>
      <c r="L29" s="225">
        <f t="shared" si="7"/>
        <v>15600</v>
      </c>
      <c r="M29" s="61">
        <f t="shared" si="8"/>
        <v>24</v>
      </c>
      <c r="N29" s="224">
        <f t="shared" si="9"/>
        <v>15600</v>
      </c>
      <c r="O29" s="51">
        <f t="shared" si="10"/>
        <v>0</v>
      </c>
      <c r="P29" s="223">
        <f t="shared" si="11"/>
        <v>0</v>
      </c>
      <c r="Q29" s="57">
        <f t="shared" si="12"/>
        <v>48</v>
      </c>
      <c r="R29" s="222">
        <f t="shared" si="13"/>
        <v>31200</v>
      </c>
      <c r="S29" s="61">
        <f t="shared" si="14"/>
        <v>0</v>
      </c>
      <c r="T29" s="221">
        <f t="shared" si="15"/>
        <v>0</v>
      </c>
      <c r="U29" s="61">
        <f t="shared" si="16"/>
        <v>0</v>
      </c>
      <c r="V29" s="221">
        <f t="shared" si="17"/>
        <v>0</v>
      </c>
      <c r="W29" s="61">
        <f t="shared" si="18"/>
        <v>1</v>
      </c>
      <c r="X29" s="221">
        <f t="shared" si="19"/>
        <v>1818.181818181818</v>
      </c>
      <c r="Y29" s="61">
        <f t="shared" si="20"/>
        <v>8</v>
      </c>
      <c r="Z29" s="221">
        <f t="shared" si="21"/>
        <v>14545.454545454544</v>
      </c>
      <c r="AA29" s="61">
        <f t="shared" si="22"/>
        <v>1</v>
      </c>
      <c r="AB29" s="220">
        <f t="shared" si="23"/>
        <v>1818.181818181818</v>
      </c>
      <c r="AC29" s="219">
        <f t="shared" si="24"/>
        <v>10</v>
      </c>
      <c r="AD29" s="218">
        <f t="shared" si="25"/>
        <v>18181.81818181818</v>
      </c>
      <c r="AE29" s="57">
        <f t="shared" si="26"/>
        <v>0</v>
      </c>
      <c r="AF29" s="217">
        <f t="shared" si="27"/>
        <v>11681.81818181818</v>
      </c>
      <c r="AG29" s="207">
        <f t="shared" si="28"/>
        <v>0</v>
      </c>
      <c r="AH29" s="107">
        <f t="shared" si="29"/>
        <v>0</v>
      </c>
      <c r="AI29" s="80">
        <f t="shared" si="30"/>
        <v>38</v>
      </c>
      <c r="AJ29" s="107">
        <f t="shared" si="31"/>
        <v>24700</v>
      </c>
      <c r="AK29" s="65">
        <f t="shared" si="32"/>
        <v>6</v>
      </c>
      <c r="AL29" s="107">
        <f t="shared" si="33"/>
        <v>3900</v>
      </c>
      <c r="AM29" s="130"/>
    </row>
    <row r="30" spans="1:40" s="2" customFormat="1" x14ac:dyDescent="0.3">
      <c r="A30" s="48" t="s">
        <v>59</v>
      </c>
      <c r="B30" s="47">
        <f>8100/6</f>
        <v>1350</v>
      </c>
      <c r="C30" s="46">
        <f>2800/1.1</f>
        <v>2545.454545454545</v>
      </c>
      <c r="D30" s="45">
        <v>6</v>
      </c>
      <c r="E30" s="227">
        <f t="shared" si="0"/>
        <v>0</v>
      </c>
      <c r="F30" s="229">
        <f t="shared" si="1"/>
        <v>0</v>
      </c>
      <c r="G30" s="61">
        <f t="shared" si="2"/>
        <v>0</v>
      </c>
      <c r="H30" s="228">
        <f t="shared" si="3"/>
        <v>0</v>
      </c>
      <c r="I30" s="61">
        <f t="shared" si="4"/>
        <v>0</v>
      </c>
      <c r="J30" s="228">
        <f t="shared" si="5"/>
        <v>0</v>
      </c>
      <c r="K30" s="61">
        <f t="shared" si="6"/>
        <v>0</v>
      </c>
      <c r="L30" s="228">
        <f t="shared" si="7"/>
        <v>0</v>
      </c>
      <c r="M30" s="61">
        <f t="shared" si="8"/>
        <v>0</v>
      </c>
      <c r="N30" s="212">
        <f t="shared" si="9"/>
        <v>0</v>
      </c>
      <c r="O30" s="51">
        <f t="shared" si="10"/>
        <v>0</v>
      </c>
      <c r="P30" s="210">
        <f t="shared" si="11"/>
        <v>0</v>
      </c>
      <c r="Q30" s="57">
        <f t="shared" si="12"/>
        <v>0</v>
      </c>
      <c r="R30" s="39">
        <f t="shared" si="13"/>
        <v>0</v>
      </c>
      <c r="S30" s="61">
        <f t="shared" si="14"/>
        <v>0</v>
      </c>
      <c r="T30" s="209">
        <f t="shared" si="15"/>
        <v>0</v>
      </c>
      <c r="U30" s="61">
        <f t="shared" si="16"/>
        <v>0</v>
      </c>
      <c r="V30" s="209">
        <f t="shared" si="17"/>
        <v>0</v>
      </c>
      <c r="W30" s="61">
        <f t="shared" si="18"/>
        <v>0</v>
      </c>
      <c r="X30" s="209">
        <f t="shared" si="19"/>
        <v>0</v>
      </c>
      <c r="Y30" s="61">
        <f t="shared" si="20"/>
        <v>0</v>
      </c>
      <c r="Z30" s="209">
        <f t="shared" si="21"/>
        <v>0</v>
      </c>
      <c r="AA30" s="61">
        <f t="shared" si="22"/>
        <v>0</v>
      </c>
      <c r="AB30" s="208">
        <f t="shared" si="23"/>
        <v>0</v>
      </c>
      <c r="AC30" s="67">
        <f t="shared" si="24"/>
        <v>0</v>
      </c>
      <c r="AD30" s="66">
        <f t="shared" si="25"/>
        <v>0</v>
      </c>
      <c r="AE30" s="57">
        <f t="shared" si="26"/>
        <v>0</v>
      </c>
      <c r="AF30" s="35">
        <f t="shared" si="27"/>
        <v>0</v>
      </c>
      <c r="AG30" s="207">
        <f t="shared" si="28"/>
        <v>0</v>
      </c>
      <c r="AH30" s="107">
        <f t="shared" si="29"/>
        <v>0</v>
      </c>
      <c r="AI30" s="65">
        <f t="shared" si="30"/>
        <v>0</v>
      </c>
      <c r="AJ30" s="31">
        <f t="shared" si="31"/>
        <v>0</v>
      </c>
      <c r="AK30" s="65">
        <f t="shared" si="32"/>
        <v>0</v>
      </c>
      <c r="AL30" s="107">
        <f t="shared" si="33"/>
        <v>0</v>
      </c>
      <c r="AM30" s="130"/>
    </row>
    <row r="31" spans="1:40" s="2" customFormat="1" x14ac:dyDescent="0.3">
      <c r="A31" s="48" t="s">
        <v>65</v>
      </c>
      <c r="B31" s="53">
        <f>6600/6</f>
        <v>1100</v>
      </c>
      <c r="C31" s="46">
        <f>2800/1.1</f>
        <v>2545.454545454545</v>
      </c>
      <c r="D31" s="45">
        <v>6</v>
      </c>
      <c r="E31" s="227">
        <f t="shared" si="0"/>
        <v>0</v>
      </c>
      <c r="F31" s="229">
        <f t="shared" si="1"/>
        <v>0</v>
      </c>
      <c r="G31" s="61">
        <f t="shared" si="2"/>
        <v>0</v>
      </c>
      <c r="H31" s="228">
        <f t="shared" si="3"/>
        <v>0</v>
      </c>
      <c r="I31" s="61">
        <f t="shared" si="4"/>
        <v>0</v>
      </c>
      <c r="J31" s="228">
        <f t="shared" si="5"/>
        <v>0</v>
      </c>
      <c r="K31" s="61">
        <f t="shared" si="6"/>
        <v>0</v>
      </c>
      <c r="L31" s="228">
        <f t="shared" si="7"/>
        <v>0</v>
      </c>
      <c r="M31" s="61">
        <f t="shared" si="8"/>
        <v>0</v>
      </c>
      <c r="N31" s="212">
        <f t="shared" si="9"/>
        <v>0</v>
      </c>
      <c r="O31" s="51">
        <f t="shared" si="10"/>
        <v>0</v>
      </c>
      <c r="P31" s="210">
        <f t="shared" si="11"/>
        <v>0</v>
      </c>
      <c r="Q31" s="57">
        <f t="shared" si="12"/>
        <v>0</v>
      </c>
      <c r="R31" s="39">
        <f t="shared" si="13"/>
        <v>0</v>
      </c>
      <c r="S31" s="61">
        <f t="shared" si="14"/>
        <v>0</v>
      </c>
      <c r="T31" s="209">
        <f t="shared" si="15"/>
        <v>0</v>
      </c>
      <c r="U31" s="61">
        <f t="shared" si="16"/>
        <v>0</v>
      </c>
      <c r="V31" s="209">
        <f t="shared" si="17"/>
        <v>0</v>
      </c>
      <c r="W31" s="61">
        <f t="shared" si="18"/>
        <v>0</v>
      </c>
      <c r="X31" s="209">
        <f t="shared" si="19"/>
        <v>0</v>
      </c>
      <c r="Y31" s="61">
        <f t="shared" si="20"/>
        <v>0</v>
      </c>
      <c r="Z31" s="209">
        <f t="shared" si="21"/>
        <v>0</v>
      </c>
      <c r="AA31" s="61">
        <f t="shared" si="22"/>
        <v>0</v>
      </c>
      <c r="AB31" s="208">
        <f t="shared" si="23"/>
        <v>0</v>
      </c>
      <c r="AC31" s="67">
        <f t="shared" si="24"/>
        <v>0</v>
      </c>
      <c r="AD31" s="66">
        <f t="shared" si="25"/>
        <v>0</v>
      </c>
      <c r="AE31" s="57">
        <f t="shared" si="26"/>
        <v>0</v>
      </c>
      <c r="AF31" s="35">
        <f t="shared" si="27"/>
        <v>0</v>
      </c>
      <c r="AG31" s="207">
        <f t="shared" si="28"/>
        <v>0</v>
      </c>
      <c r="AH31" s="107">
        <f t="shared" si="29"/>
        <v>0</v>
      </c>
      <c r="AI31" s="65">
        <f t="shared" si="30"/>
        <v>0</v>
      </c>
      <c r="AJ31" s="31">
        <f t="shared" si="31"/>
        <v>0</v>
      </c>
      <c r="AK31" s="65">
        <f t="shared" si="32"/>
        <v>0</v>
      </c>
      <c r="AL31" s="107">
        <f t="shared" si="33"/>
        <v>0</v>
      </c>
      <c r="AM31" s="130"/>
    </row>
    <row r="32" spans="1:40" s="2" customFormat="1" x14ac:dyDescent="0.3">
      <c r="A32" s="48" t="s">
        <v>482</v>
      </c>
      <c r="B32" s="47">
        <f>16200/12</f>
        <v>1350</v>
      </c>
      <c r="C32" s="46">
        <f>2800/1.1</f>
        <v>2545.454545454545</v>
      </c>
      <c r="D32" s="45">
        <v>12</v>
      </c>
      <c r="E32" s="227">
        <f t="shared" si="0"/>
        <v>0</v>
      </c>
      <c r="F32" s="229">
        <f t="shared" si="1"/>
        <v>0</v>
      </c>
      <c r="G32" s="61">
        <f t="shared" si="2"/>
        <v>0</v>
      </c>
      <c r="H32" s="228">
        <f t="shared" si="3"/>
        <v>0</v>
      </c>
      <c r="I32" s="61">
        <f t="shared" si="4"/>
        <v>0</v>
      </c>
      <c r="J32" s="228">
        <f t="shared" si="5"/>
        <v>0</v>
      </c>
      <c r="K32" s="61">
        <f t="shared" si="6"/>
        <v>0</v>
      </c>
      <c r="L32" s="228">
        <f t="shared" si="7"/>
        <v>0</v>
      </c>
      <c r="M32" s="61">
        <f t="shared" si="8"/>
        <v>0</v>
      </c>
      <c r="N32" s="212">
        <f t="shared" si="9"/>
        <v>0</v>
      </c>
      <c r="O32" s="51">
        <f t="shared" si="10"/>
        <v>0</v>
      </c>
      <c r="P32" s="210">
        <f t="shared" si="11"/>
        <v>0</v>
      </c>
      <c r="Q32" s="57">
        <f t="shared" si="12"/>
        <v>0</v>
      </c>
      <c r="R32" s="39">
        <f t="shared" si="13"/>
        <v>0</v>
      </c>
      <c r="S32" s="61">
        <f t="shared" si="14"/>
        <v>0</v>
      </c>
      <c r="T32" s="209">
        <f t="shared" si="15"/>
        <v>0</v>
      </c>
      <c r="U32" s="61">
        <f t="shared" si="16"/>
        <v>0</v>
      </c>
      <c r="V32" s="209">
        <f t="shared" si="17"/>
        <v>0</v>
      </c>
      <c r="W32" s="61">
        <f t="shared" si="18"/>
        <v>0</v>
      </c>
      <c r="X32" s="209">
        <f t="shared" si="19"/>
        <v>0</v>
      </c>
      <c r="Y32" s="61">
        <f t="shared" si="20"/>
        <v>0</v>
      </c>
      <c r="Z32" s="209">
        <f t="shared" si="21"/>
        <v>0</v>
      </c>
      <c r="AA32" s="61">
        <f t="shared" si="22"/>
        <v>0</v>
      </c>
      <c r="AB32" s="208">
        <f t="shared" si="23"/>
        <v>0</v>
      </c>
      <c r="AC32" s="67">
        <f t="shared" si="24"/>
        <v>0</v>
      </c>
      <c r="AD32" s="66">
        <f t="shared" si="25"/>
        <v>0</v>
      </c>
      <c r="AE32" s="57">
        <f t="shared" si="26"/>
        <v>0</v>
      </c>
      <c r="AF32" s="35">
        <f t="shared" si="27"/>
        <v>0</v>
      </c>
      <c r="AG32" s="207">
        <f t="shared" si="28"/>
        <v>0</v>
      </c>
      <c r="AH32" s="107">
        <f t="shared" si="29"/>
        <v>0</v>
      </c>
      <c r="AI32" s="65">
        <f t="shared" si="30"/>
        <v>0</v>
      </c>
      <c r="AJ32" s="31">
        <f t="shared" si="31"/>
        <v>0</v>
      </c>
      <c r="AK32" s="65">
        <f t="shared" si="32"/>
        <v>0</v>
      </c>
      <c r="AL32" s="107">
        <f t="shared" si="33"/>
        <v>0</v>
      </c>
      <c r="AM32" s="130"/>
    </row>
    <row r="33" spans="1:39" s="2" customFormat="1" x14ac:dyDescent="0.3">
      <c r="A33" s="48" t="s">
        <v>63</v>
      </c>
      <c r="B33" s="47">
        <f>16200/12</f>
        <v>1350</v>
      </c>
      <c r="C33" s="46">
        <f>2800/1.1</f>
        <v>2545.454545454545</v>
      </c>
      <c r="D33" s="45">
        <v>12</v>
      </c>
      <c r="E33" s="227">
        <f t="shared" si="0"/>
        <v>0</v>
      </c>
      <c r="F33" s="229">
        <f t="shared" si="1"/>
        <v>0</v>
      </c>
      <c r="G33" s="61">
        <f t="shared" si="2"/>
        <v>0</v>
      </c>
      <c r="H33" s="228">
        <f t="shared" si="3"/>
        <v>0</v>
      </c>
      <c r="I33" s="61">
        <f t="shared" si="4"/>
        <v>0</v>
      </c>
      <c r="J33" s="228">
        <f t="shared" si="5"/>
        <v>0</v>
      </c>
      <c r="K33" s="61">
        <f t="shared" si="6"/>
        <v>0</v>
      </c>
      <c r="L33" s="228">
        <f t="shared" si="7"/>
        <v>0</v>
      </c>
      <c r="M33" s="61">
        <f t="shared" si="8"/>
        <v>0</v>
      </c>
      <c r="N33" s="212">
        <f t="shared" si="9"/>
        <v>0</v>
      </c>
      <c r="O33" s="51">
        <f t="shared" si="10"/>
        <v>0</v>
      </c>
      <c r="P33" s="210">
        <f t="shared" si="11"/>
        <v>0</v>
      </c>
      <c r="Q33" s="57">
        <f t="shared" si="12"/>
        <v>0</v>
      </c>
      <c r="R33" s="39">
        <f t="shared" si="13"/>
        <v>0</v>
      </c>
      <c r="S33" s="61">
        <f t="shared" si="14"/>
        <v>0</v>
      </c>
      <c r="T33" s="209">
        <f t="shared" si="15"/>
        <v>0</v>
      </c>
      <c r="U33" s="61">
        <f t="shared" si="16"/>
        <v>0</v>
      </c>
      <c r="V33" s="209">
        <f t="shared" si="17"/>
        <v>0</v>
      </c>
      <c r="W33" s="61">
        <f t="shared" si="18"/>
        <v>0</v>
      </c>
      <c r="X33" s="209">
        <f t="shared" si="19"/>
        <v>0</v>
      </c>
      <c r="Y33" s="61">
        <f t="shared" si="20"/>
        <v>0</v>
      </c>
      <c r="Z33" s="209">
        <f t="shared" si="21"/>
        <v>0</v>
      </c>
      <c r="AA33" s="61">
        <f t="shared" si="22"/>
        <v>0</v>
      </c>
      <c r="AB33" s="208">
        <f t="shared" si="23"/>
        <v>0</v>
      </c>
      <c r="AC33" s="67">
        <f t="shared" si="24"/>
        <v>0</v>
      </c>
      <c r="AD33" s="66">
        <f t="shared" si="25"/>
        <v>0</v>
      </c>
      <c r="AE33" s="57">
        <f t="shared" si="26"/>
        <v>0</v>
      </c>
      <c r="AF33" s="35">
        <f t="shared" si="27"/>
        <v>0</v>
      </c>
      <c r="AG33" s="207">
        <f t="shared" si="28"/>
        <v>0</v>
      </c>
      <c r="AH33" s="107">
        <f t="shared" si="29"/>
        <v>0</v>
      </c>
      <c r="AI33" s="65">
        <f t="shared" si="30"/>
        <v>0</v>
      </c>
      <c r="AJ33" s="31">
        <f t="shared" si="31"/>
        <v>0</v>
      </c>
      <c r="AK33" s="65">
        <f t="shared" si="32"/>
        <v>0</v>
      </c>
      <c r="AL33" s="107">
        <f t="shared" si="33"/>
        <v>0</v>
      </c>
      <c r="AM33" s="130"/>
    </row>
    <row r="34" spans="1:39" s="2" customFormat="1" x14ac:dyDescent="0.3">
      <c r="A34" s="48" t="s">
        <v>62</v>
      </c>
      <c r="B34" s="47">
        <f>42000/20</f>
        <v>2100</v>
      </c>
      <c r="C34" s="46">
        <f>3200/1.1</f>
        <v>2909.090909090909</v>
      </c>
      <c r="D34" s="45">
        <v>20</v>
      </c>
      <c r="E34" s="227">
        <f t="shared" si="0"/>
        <v>0</v>
      </c>
      <c r="F34" s="229">
        <f t="shared" si="1"/>
        <v>0</v>
      </c>
      <c r="G34" s="61">
        <f t="shared" si="2"/>
        <v>0</v>
      </c>
      <c r="H34" s="228">
        <f t="shared" si="3"/>
        <v>0</v>
      </c>
      <c r="I34" s="61">
        <f t="shared" si="4"/>
        <v>0</v>
      </c>
      <c r="J34" s="228">
        <f t="shared" si="5"/>
        <v>0</v>
      </c>
      <c r="K34" s="61">
        <f t="shared" si="6"/>
        <v>0</v>
      </c>
      <c r="L34" s="228">
        <f t="shared" si="7"/>
        <v>0</v>
      </c>
      <c r="M34" s="61">
        <f t="shared" si="8"/>
        <v>0</v>
      </c>
      <c r="N34" s="212">
        <f t="shared" si="9"/>
        <v>0</v>
      </c>
      <c r="O34" s="51">
        <f t="shared" si="10"/>
        <v>0</v>
      </c>
      <c r="P34" s="210">
        <f t="shared" si="11"/>
        <v>0</v>
      </c>
      <c r="Q34" s="57">
        <f t="shared" si="12"/>
        <v>0</v>
      </c>
      <c r="R34" s="39">
        <f t="shared" si="13"/>
        <v>0</v>
      </c>
      <c r="S34" s="61">
        <f t="shared" si="14"/>
        <v>0</v>
      </c>
      <c r="T34" s="209">
        <f t="shared" si="15"/>
        <v>0</v>
      </c>
      <c r="U34" s="61">
        <f t="shared" si="16"/>
        <v>0</v>
      </c>
      <c r="V34" s="209">
        <f t="shared" si="17"/>
        <v>0</v>
      </c>
      <c r="W34" s="61">
        <f t="shared" si="18"/>
        <v>0</v>
      </c>
      <c r="X34" s="209">
        <f t="shared" si="19"/>
        <v>0</v>
      </c>
      <c r="Y34" s="61">
        <f t="shared" si="20"/>
        <v>0</v>
      </c>
      <c r="Z34" s="209">
        <f t="shared" si="21"/>
        <v>0</v>
      </c>
      <c r="AA34" s="61">
        <f t="shared" si="22"/>
        <v>0</v>
      </c>
      <c r="AB34" s="208">
        <f t="shared" si="23"/>
        <v>0</v>
      </c>
      <c r="AC34" s="67">
        <f t="shared" si="24"/>
        <v>0</v>
      </c>
      <c r="AD34" s="66">
        <f t="shared" si="25"/>
        <v>0</v>
      </c>
      <c r="AE34" s="57">
        <f t="shared" si="26"/>
        <v>0</v>
      </c>
      <c r="AF34" s="35">
        <f t="shared" si="27"/>
        <v>0</v>
      </c>
      <c r="AG34" s="207">
        <f t="shared" si="28"/>
        <v>0</v>
      </c>
      <c r="AH34" s="107">
        <f t="shared" si="29"/>
        <v>0</v>
      </c>
      <c r="AI34" s="65">
        <f t="shared" si="30"/>
        <v>0</v>
      </c>
      <c r="AJ34" s="31">
        <f t="shared" si="31"/>
        <v>0</v>
      </c>
      <c r="AK34" s="65">
        <f t="shared" si="32"/>
        <v>0</v>
      </c>
      <c r="AL34" s="107">
        <f t="shared" si="33"/>
        <v>0</v>
      </c>
      <c r="AM34" s="130"/>
    </row>
    <row r="35" spans="1:39" s="2" customFormat="1" x14ac:dyDescent="0.3">
      <c r="A35" s="48" t="s">
        <v>479</v>
      </c>
      <c r="B35" s="47">
        <f>13800/12</f>
        <v>1150</v>
      </c>
      <c r="C35" s="46">
        <f>2300/1.1</f>
        <v>2090.9090909090905</v>
      </c>
      <c r="D35" s="45">
        <v>12</v>
      </c>
      <c r="E35" s="227">
        <f t="shared" si="0"/>
        <v>0</v>
      </c>
      <c r="F35" s="229">
        <f t="shared" si="1"/>
        <v>0</v>
      </c>
      <c r="G35" s="61">
        <f t="shared" si="2"/>
        <v>0</v>
      </c>
      <c r="H35" s="228">
        <f t="shared" si="3"/>
        <v>0</v>
      </c>
      <c r="I35" s="61">
        <f t="shared" si="4"/>
        <v>0</v>
      </c>
      <c r="J35" s="228">
        <f t="shared" si="5"/>
        <v>0</v>
      </c>
      <c r="K35" s="61">
        <f t="shared" si="6"/>
        <v>0</v>
      </c>
      <c r="L35" s="228">
        <f t="shared" si="7"/>
        <v>0</v>
      </c>
      <c r="M35" s="61">
        <f t="shared" si="8"/>
        <v>0</v>
      </c>
      <c r="N35" s="212">
        <f t="shared" si="9"/>
        <v>0</v>
      </c>
      <c r="O35" s="51">
        <f t="shared" si="10"/>
        <v>0</v>
      </c>
      <c r="P35" s="210">
        <f t="shared" si="11"/>
        <v>0</v>
      </c>
      <c r="Q35" s="57">
        <f t="shared" si="12"/>
        <v>0</v>
      </c>
      <c r="R35" s="39">
        <f t="shared" si="13"/>
        <v>0</v>
      </c>
      <c r="S35" s="61">
        <f t="shared" si="14"/>
        <v>0</v>
      </c>
      <c r="T35" s="209">
        <f t="shared" si="15"/>
        <v>0</v>
      </c>
      <c r="U35" s="61">
        <f t="shared" si="16"/>
        <v>0</v>
      </c>
      <c r="V35" s="209">
        <f t="shared" si="17"/>
        <v>0</v>
      </c>
      <c r="W35" s="61">
        <f t="shared" si="18"/>
        <v>0</v>
      </c>
      <c r="X35" s="209">
        <f t="shared" si="19"/>
        <v>0</v>
      </c>
      <c r="Y35" s="61">
        <f t="shared" si="20"/>
        <v>0</v>
      </c>
      <c r="Z35" s="209">
        <f t="shared" si="21"/>
        <v>0</v>
      </c>
      <c r="AA35" s="61">
        <f t="shared" si="22"/>
        <v>0</v>
      </c>
      <c r="AB35" s="208">
        <f t="shared" si="23"/>
        <v>0</v>
      </c>
      <c r="AC35" s="67">
        <f t="shared" si="24"/>
        <v>0</v>
      </c>
      <c r="AD35" s="66">
        <f t="shared" si="25"/>
        <v>0</v>
      </c>
      <c r="AE35" s="57">
        <f t="shared" si="26"/>
        <v>0</v>
      </c>
      <c r="AF35" s="35">
        <f t="shared" si="27"/>
        <v>0</v>
      </c>
      <c r="AG35" s="207">
        <f t="shared" si="28"/>
        <v>0</v>
      </c>
      <c r="AH35" s="107">
        <f t="shared" si="29"/>
        <v>0</v>
      </c>
      <c r="AI35" s="65">
        <f t="shared" si="30"/>
        <v>0</v>
      </c>
      <c r="AJ35" s="31">
        <f t="shared" si="31"/>
        <v>0</v>
      </c>
      <c r="AK35" s="65">
        <f t="shared" si="32"/>
        <v>0</v>
      </c>
      <c r="AL35" s="107">
        <f t="shared" si="33"/>
        <v>0</v>
      </c>
      <c r="AM35" s="130"/>
    </row>
    <row r="36" spans="1:39" s="2" customFormat="1" x14ac:dyDescent="0.3">
      <c r="A36" s="48" t="s">
        <v>60</v>
      </c>
      <c r="B36" s="47">
        <f>30000/24</f>
        <v>1250</v>
      </c>
      <c r="C36" s="46">
        <f>2800/1.1</f>
        <v>2545.454545454545</v>
      </c>
      <c r="D36" s="45">
        <v>24</v>
      </c>
      <c r="E36" s="227">
        <f t="shared" si="0"/>
        <v>24</v>
      </c>
      <c r="F36" s="229">
        <f t="shared" si="1"/>
        <v>30000</v>
      </c>
      <c r="G36" s="61">
        <f t="shared" si="2"/>
        <v>0</v>
      </c>
      <c r="H36" s="228">
        <f t="shared" si="3"/>
        <v>0</v>
      </c>
      <c r="I36" s="61">
        <f t="shared" si="4"/>
        <v>0</v>
      </c>
      <c r="J36" s="228">
        <f t="shared" si="5"/>
        <v>0</v>
      </c>
      <c r="K36" s="61">
        <f t="shared" si="6"/>
        <v>0</v>
      </c>
      <c r="L36" s="228">
        <f t="shared" si="7"/>
        <v>0</v>
      </c>
      <c r="M36" s="61">
        <f t="shared" si="8"/>
        <v>0</v>
      </c>
      <c r="N36" s="212">
        <f t="shared" si="9"/>
        <v>0</v>
      </c>
      <c r="O36" s="51">
        <f t="shared" si="10"/>
        <v>0</v>
      </c>
      <c r="P36" s="210">
        <f t="shared" si="11"/>
        <v>0</v>
      </c>
      <c r="Q36" s="57">
        <f t="shared" si="12"/>
        <v>0</v>
      </c>
      <c r="R36" s="39">
        <f t="shared" si="13"/>
        <v>0</v>
      </c>
      <c r="S36" s="61">
        <f t="shared" si="14"/>
        <v>0</v>
      </c>
      <c r="T36" s="209">
        <f t="shared" si="15"/>
        <v>0</v>
      </c>
      <c r="U36" s="61">
        <f t="shared" si="16"/>
        <v>17</v>
      </c>
      <c r="V36" s="209">
        <f t="shared" si="17"/>
        <v>43272.727272727265</v>
      </c>
      <c r="W36" s="61">
        <f t="shared" si="18"/>
        <v>6</v>
      </c>
      <c r="X36" s="209">
        <f t="shared" si="19"/>
        <v>15272.72727272727</v>
      </c>
      <c r="Y36" s="61">
        <f t="shared" si="20"/>
        <v>1</v>
      </c>
      <c r="Z36" s="209">
        <f t="shared" si="21"/>
        <v>2545.454545454545</v>
      </c>
      <c r="AA36" s="61">
        <f t="shared" si="22"/>
        <v>0</v>
      </c>
      <c r="AB36" s="208">
        <f t="shared" si="23"/>
        <v>0</v>
      </c>
      <c r="AC36" s="67">
        <f t="shared" si="24"/>
        <v>24</v>
      </c>
      <c r="AD36" s="66">
        <f t="shared" si="25"/>
        <v>61090.909090909081</v>
      </c>
      <c r="AE36" s="57">
        <f t="shared" si="26"/>
        <v>0</v>
      </c>
      <c r="AF36" s="35">
        <f t="shared" si="27"/>
        <v>31090.909090909081</v>
      </c>
      <c r="AG36" s="207">
        <f t="shared" si="28"/>
        <v>0</v>
      </c>
      <c r="AH36" s="107">
        <f t="shared" si="29"/>
        <v>0</v>
      </c>
      <c r="AI36" s="65">
        <f t="shared" si="30"/>
        <v>0</v>
      </c>
      <c r="AJ36" s="31">
        <f t="shared" si="31"/>
        <v>0</v>
      </c>
      <c r="AK36" s="65">
        <f t="shared" si="32"/>
        <v>0</v>
      </c>
      <c r="AL36" s="107">
        <f t="shared" si="33"/>
        <v>0</v>
      </c>
      <c r="AM36" s="130"/>
    </row>
    <row r="37" spans="1:39" s="2" customFormat="1" x14ac:dyDescent="0.3">
      <c r="A37" s="185" t="s">
        <v>409</v>
      </c>
      <c r="B37" s="47">
        <f>31200/24</f>
        <v>1300</v>
      </c>
      <c r="C37" s="46">
        <f>2800/1.1</f>
        <v>2545.454545454545</v>
      </c>
      <c r="D37" s="45">
        <v>24</v>
      </c>
      <c r="E37" s="227">
        <f t="shared" si="0"/>
        <v>0</v>
      </c>
      <c r="F37" s="226">
        <f t="shared" si="1"/>
        <v>0</v>
      </c>
      <c r="G37" s="61">
        <f t="shared" si="2"/>
        <v>0</v>
      </c>
      <c r="H37" s="225">
        <f t="shared" si="3"/>
        <v>0</v>
      </c>
      <c r="I37" s="61">
        <f t="shared" si="4"/>
        <v>0</v>
      </c>
      <c r="J37" s="225">
        <f t="shared" si="5"/>
        <v>0</v>
      </c>
      <c r="K37" s="61">
        <f t="shared" si="6"/>
        <v>24</v>
      </c>
      <c r="L37" s="225">
        <f t="shared" si="7"/>
        <v>31200</v>
      </c>
      <c r="M37" s="61">
        <f t="shared" si="8"/>
        <v>24</v>
      </c>
      <c r="N37" s="224">
        <f t="shared" si="9"/>
        <v>31200</v>
      </c>
      <c r="O37" s="51">
        <f t="shared" si="10"/>
        <v>0</v>
      </c>
      <c r="P37" s="223">
        <f t="shared" si="11"/>
        <v>0</v>
      </c>
      <c r="Q37" s="57">
        <f t="shared" si="12"/>
        <v>48</v>
      </c>
      <c r="R37" s="222">
        <f t="shared" si="13"/>
        <v>62400</v>
      </c>
      <c r="S37" s="61">
        <f t="shared" si="14"/>
        <v>0</v>
      </c>
      <c r="T37" s="221">
        <f t="shared" si="15"/>
        <v>0</v>
      </c>
      <c r="U37" s="61">
        <f t="shared" si="16"/>
        <v>0</v>
      </c>
      <c r="V37" s="221">
        <f t="shared" si="17"/>
        <v>0</v>
      </c>
      <c r="W37" s="61">
        <f t="shared" si="18"/>
        <v>0</v>
      </c>
      <c r="X37" s="221">
        <f t="shared" si="19"/>
        <v>0</v>
      </c>
      <c r="Y37" s="61">
        <f t="shared" si="20"/>
        <v>22</v>
      </c>
      <c r="Z37" s="221">
        <f t="shared" si="21"/>
        <v>55999.999999999993</v>
      </c>
      <c r="AA37" s="61">
        <f t="shared" si="22"/>
        <v>5</v>
      </c>
      <c r="AB37" s="220">
        <f t="shared" si="23"/>
        <v>12727.272727272724</v>
      </c>
      <c r="AC37" s="219">
        <f t="shared" si="24"/>
        <v>27</v>
      </c>
      <c r="AD37" s="218">
        <f t="shared" si="25"/>
        <v>68727.272727272721</v>
      </c>
      <c r="AE37" s="57">
        <f t="shared" si="26"/>
        <v>0</v>
      </c>
      <c r="AF37" s="217">
        <f t="shared" si="27"/>
        <v>33627.272727272713</v>
      </c>
      <c r="AG37" s="207">
        <f t="shared" si="28"/>
        <v>0</v>
      </c>
      <c r="AH37" s="107">
        <f t="shared" si="29"/>
        <v>0</v>
      </c>
      <c r="AI37" s="80">
        <f t="shared" si="30"/>
        <v>21</v>
      </c>
      <c r="AJ37" s="107">
        <f t="shared" si="31"/>
        <v>27300</v>
      </c>
      <c r="AK37" s="65">
        <f t="shared" si="32"/>
        <v>24</v>
      </c>
      <c r="AL37" s="107">
        <f t="shared" si="33"/>
        <v>31200</v>
      </c>
      <c r="AM37" s="130"/>
    </row>
    <row r="38" spans="1:39" s="2" customFormat="1" ht="17.25" thickBot="1" x14ac:dyDescent="0.35">
      <c r="A38" s="48" t="s">
        <v>61</v>
      </c>
      <c r="B38" s="47">
        <f>14400/24</f>
        <v>600</v>
      </c>
      <c r="C38" s="46">
        <f>800/1.1</f>
        <v>727.27272727272725</v>
      </c>
      <c r="D38" s="179">
        <v>24</v>
      </c>
      <c r="E38" s="216">
        <f t="shared" si="0"/>
        <v>81</v>
      </c>
      <c r="F38" s="215">
        <f t="shared" si="1"/>
        <v>48600</v>
      </c>
      <c r="G38" s="61">
        <f t="shared" si="2"/>
        <v>0</v>
      </c>
      <c r="H38" s="213">
        <f t="shared" si="3"/>
        <v>0</v>
      </c>
      <c r="I38" s="61">
        <f t="shared" si="4"/>
        <v>0</v>
      </c>
      <c r="J38" s="213">
        <f t="shared" si="5"/>
        <v>0</v>
      </c>
      <c r="K38" s="214">
        <f t="shared" si="6"/>
        <v>48</v>
      </c>
      <c r="L38" s="213">
        <f t="shared" si="7"/>
        <v>28800</v>
      </c>
      <c r="M38" s="61">
        <f t="shared" si="8"/>
        <v>72</v>
      </c>
      <c r="N38" s="212">
        <f t="shared" si="9"/>
        <v>43200</v>
      </c>
      <c r="O38" s="211">
        <f t="shared" si="10"/>
        <v>0</v>
      </c>
      <c r="P38" s="210">
        <f t="shared" si="11"/>
        <v>0</v>
      </c>
      <c r="Q38" s="57">
        <f t="shared" si="12"/>
        <v>120</v>
      </c>
      <c r="R38" s="173">
        <f t="shared" si="13"/>
        <v>72000</v>
      </c>
      <c r="S38" s="61">
        <f t="shared" si="14"/>
        <v>31</v>
      </c>
      <c r="T38" s="209">
        <f t="shared" si="15"/>
        <v>22545.454545454544</v>
      </c>
      <c r="U38" s="61">
        <f t="shared" si="16"/>
        <v>31</v>
      </c>
      <c r="V38" s="209">
        <f t="shared" si="17"/>
        <v>22545.454545454544</v>
      </c>
      <c r="W38" s="61">
        <f t="shared" si="18"/>
        <v>7</v>
      </c>
      <c r="X38" s="209">
        <f t="shared" si="19"/>
        <v>5090.909090909091</v>
      </c>
      <c r="Y38" s="61">
        <f t="shared" si="20"/>
        <v>27</v>
      </c>
      <c r="Z38" s="209">
        <f t="shared" si="21"/>
        <v>19636.363636363636</v>
      </c>
      <c r="AA38" s="61">
        <f t="shared" si="22"/>
        <v>5</v>
      </c>
      <c r="AB38" s="208">
        <f t="shared" si="23"/>
        <v>3636.363636363636</v>
      </c>
      <c r="AC38" s="67">
        <f t="shared" si="24"/>
        <v>101</v>
      </c>
      <c r="AD38" s="66">
        <f t="shared" si="25"/>
        <v>73454.545454545456</v>
      </c>
      <c r="AE38" s="57">
        <f t="shared" si="26"/>
        <v>0</v>
      </c>
      <c r="AF38" s="35">
        <f t="shared" si="27"/>
        <v>12854.545454545452</v>
      </c>
      <c r="AG38" s="207">
        <f t="shared" si="28"/>
        <v>0</v>
      </c>
      <c r="AH38" s="107">
        <f t="shared" si="29"/>
        <v>0</v>
      </c>
      <c r="AI38" s="65">
        <f t="shared" si="30"/>
        <v>100</v>
      </c>
      <c r="AJ38" s="31">
        <f t="shared" si="31"/>
        <v>60000</v>
      </c>
      <c r="AK38" s="65">
        <f t="shared" si="32"/>
        <v>24</v>
      </c>
      <c r="AL38" s="107">
        <f t="shared" si="33"/>
        <v>14400</v>
      </c>
      <c r="AM38" s="130"/>
    </row>
    <row r="39" spans="1:39" s="2" customFormat="1" ht="17.25" thickBot="1" x14ac:dyDescent="0.35">
      <c r="A39" s="573" t="s">
        <v>113</v>
      </c>
      <c r="B39" s="574"/>
      <c r="C39" s="574"/>
      <c r="D39" s="575"/>
      <c r="E39" s="206">
        <f t="shared" ref="E39:AL39" si="35">SUM(E6:E38)</f>
        <v>700</v>
      </c>
      <c r="F39" s="206">
        <f t="shared" si="35"/>
        <v>962550</v>
      </c>
      <c r="G39" s="206">
        <f t="shared" si="35"/>
        <v>760</v>
      </c>
      <c r="H39" s="206">
        <f t="shared" si="35"/>
        <v>1197500</v>
      </c>
      <c r="I39" s="206">
        <f t="shared" si="35"/>
        <v>120</v>
      </c>
      <c r="J39" s="206">
        <f t="shared" si="35"/>
        <v>198500</v>
      </c>
      <c r="K39" s="206">
        <f t="shared" si="35"/>
        <v>318</v>
      </c>
      <c r="L39" s="206">
        <f t="shared" si="35"/>
        <v>383700</v>
      </c>
      <c r="M39" s="206">
        <f t="shared" si="35"/>
        <v>418</v>
      </c>
      <c r="N39" s="206">
        <f t="shared" si="35"/>
        <v>575200</v>
      </c>
      <c r="O39" s="206">
        <f t="shared" si="35"/>
        <v>0</v>
      </c>
      <c r="P39" s="206">
        <f t="shared" si="35"/>
        <v>0</v>
      </c>
      <c r="Q39" s="206">
        <f t="shared" si="35"/>
        <v>1616</v>
      </c>
      <c r="R39" s="206">
        <f t="shared" si="35"/>
        <v>2354900</v>
      </c>
      <c r="S39" s="206">
        <f t="shared" si="35"/>
        <v>300</v>
      </c>
      <c r="T39" s="206">
        <f t="shared" si="35"/>
        <v>639636.36363636365</v>
      </c>
      <c r="U39" s="206">
        <f t="shared" si="35"/>
        <v>397</v>
      </c>
      <c r="V39" s="206">
        <f t="shared" si="35"/>
        <v>871727.27272727271</v>
      </c>
      <c r="W39" s="206">
        <f t="shared" si="35"/>
        <v>324</v>
      </c>
      <c r="X39" s="206">
        <f t="shared" si="35"/>
        <v>749454.5454545453</v>
      </c>
      <c r="Y39" s="206">
        <f t="shared" si="35"/>
        <v>376</v>
      </c>
      <c r="Z39" s="206">
        <f t="shared" si="35"/>
        <v>849454.54545454541</v>
      </c>
      <c r="AA39" s="206">
        <f t="shared" si="35"/>
        <v>85</v>
      </c>
      <c r="AB39" s="206">
        <f t="shared" si="35"/>
        <v>196181.81818181818</v>
      </c>
      <c r="AC39" s="206">
        <f t="shared" si="35"/>
        <v>1482</v>
      </c>
      <c r="AD39" s="206">
        <f t="shared" si="35"/>
        <v>3306454.5454545454</v>
      </c>
      <c r="AE39" s="206">
        <f t="shared" si="35"/>
        <v>5400</v>
      </c>
      <c r="AF39" s="206">
        <f t="shared" si="35"/>
        <v>1149054.5454545452</v>
      </c>
      <c r="AG39" s="206">
        <f t="shared" si="35"/>
        <v>3</v>
      </c>
      <c r="AH39" s="206">
        <f t="shared" si="35"/>
        <v>3100</v>
      </c>
      <c r="AI39" s="206">
        <f t="shared" si="35"/>
        <v>831</v>
      </c>
      <c r="AJ39" s="206">
        <f t="shared" si="35"/>
        <v>1162350</v>
      </c>
      <c r="AK39" s="206">
        <f t="shared" si="35"/>
        <v>354</v>
      </c>
      <c r="AL39" s="206">
        <f t="shared" si="35"/>
        <v>533400</v>
      </c>
      <c r="AM39" s="11"/>
    </row>
    <row r="40" spans="1:39" s="2" customFormat="1" ht="17.25" thickBot="1" x14ac:dyDescent="0.35">
      <c r="A40" s="154"/>
      <c r="B40" s="10"/>
      <c r="C40" s="10"/>
      <c r="D40" s="10"/>
      <c r="E40" s="4"/>
      <c r="F40" s="156"/>
      <c r="G40" s="5"/>
      <c r="H40" s="9">
        <f>H39*1.1</f>
        <v>1317250</v>
      </c>
      <c r="I40" s="5"/>
      <c r="J40" s="9">
        <f>J39*1.1</f>
        <v>218350.00000000003</v>
      </c>
      <c r="K40" s="205">
        <f>SUM(K38:K39)</f>
        <v>366</v>
      </c>
      <c r="L40" s="9">
        <f>L39*1.1</f>
        <v>422070.00000000006</v>
      </c>
      <c r="M40" s="5"/>
      <c r="N40" s="9">
        <f>N39*1.1</f>
        <v>632720</v>
      </c>
      <c r="O40" s="204"/>
      <c r="P40" s="9">
        <f>P39*1.1</f>
        <v>0</v>
      </c>
      <c r="Q40" s="5"/>
      <c r="R40" s="8">
        <f>R39*1.1</f>
        <v>2590390</v>
      </c>
      <c r="S40" s="586"/>
      <c r="T40" s="587"/>
      <c r="U40" s="587"/>
      <c r="V40" s="587"/>
      <c r="W40" s="587"/>
      <c r="X40" s="587"/>
      <c r="Y40" s="587"/>
      <c r="Z40" s="587"/>
      <c r="AA40" s="587"/>
      <c r="AB40" s="587"/>
      <c r="AC40" s="587"/>
      <c r="AD40" s="587"/>
      <c r="AE40" s="191"/>
      <c r="AF40" s="7">
        <f>AF39/(R39+F39)</f>
        <v>0.34636680144525017</v>
      </c>
      <c r="AG40" s="4"/>
      <c r="AH40" s="6"/>
      <c r="AI40" s="4"/>
      <c r="AJ40" s="5"/>
      <c r="AK40" s="136"/>
      <c r="AL40" s="175">
        <f>AL39*1.1</f>
        <v>586740</v>
      </c>
    </row>
    <row r="41" spans="1:39" s="2" customFormat="1" x14ac:dyDescent="0.3">
      <c r="A41" s="154"/>
      <c r="B41" s="10"/>
      <c r="C41" s="10"/>
      <c r="D41" s="10"/>
      <c r="E41" s="154">
        <f>E80+E121+E161+E201+E281+E361</f>
        <v>700</v>
      </c>
      <c r="F41" s="154">
        <f>F80+F121+F161+F241+F281+F321+F361+F201</f>
        <v>962550</v>
      </c>
      <c r="G41" s="10"/>
      <c r="H41" s="125"/>
      <c r="I41" s="154"/>
      <c r="J41" s="125"/>
      <c r="K41" s="10"/>
      <c r="L41" s="125"/>
      <c r="M41" s="154"/>
      <c r="N41" s="125"/>
      <c r="O41" s="10"/>
      <c r="P41" s="125"/>
      <c r="Q41" s="154"/>
      <c r="R41" s="125"/>
      <c r="S41" s="124"/>
      <c r="T41" s="124"/>
      <c r="U41" s="155"/>
      <c r="V41" s="124"/>
      <c r="W41" s="155"/>
      <c r="X41" s="124"/>
      <c r="Y41" s="124"/>
      <c r="Z41" s="124"/>
      <c r="AA41" s="155"/>
      <c r="AB41" s="124"/>
      <c r="AC41" s="124"/>
      <c r="AD41" s="155"/>
      <c r="AE41" s="124"/>
      <c r="AF41" s="123"/>
      <c r="AG41" s="10"/>
      <c r="AH41" s="10"/>
      <c r="AI41" s="154">
        <f>AI80+AI121+AI161+AI201+AI241+AI281+AI321+AI361</f>
        <v>831</v>
      </c>
      <c r="AJ41" s="154">
        <f>AJ80+AJ121+AJ201+AJ161+AJ241+AJ281+AJ321+AJ361</f>
        <v>1162350</v>
      </c>
      <c r="AK41" s="154">
        <f>AK80+AK121+AK161+AK201+AK241+AK281+AK321+AK361</f>
        <v>354</v>
      </c>
      <c r="AL41" s="154">
        <f>AL80+AL121+AL161+AL201+AL241+AL281+AL321+AL361</f>
        <v>533400</v>
      </c>
    </row>
    <row r="42" spans="1:39" s="2" customFormat="1" x14ac:dyDescent="0.3">
      <c r="E42" s="153"/>
      <c r="G42" s="153"/>
      <c r="H42" s="153"/>
      <c r="I42" s="153"/>
      <c r="J42" s="153"/>
      <c r="K42" s="153"/>
      <c r="L42" s="153"/>
      <c r="M42" s="153"/>
      <c r="O42" s="153"/>
      <c r="Q42" s="153"/>
      <c r="R42" s="177"/>
      <c r="S42" s="153"/>
      <c r="T42" s="153"/>
      <c r="U42" s="153"/>
      <c r="V42" s="153"/>
      <c r="W42" s="153"/>
      <c r="X42" s="153"/>
      <c r="Y42" s="153"/>
      <c r="Z42" s="153"/>
      <c r="AA42" s="153"/>
      <c r="AC42" s="153"/>
      <c r="AD42" s="153"/>
      <c r="AE42" s="153"/>
      <c r="AF42" s="153"/>
      <c r="AG42" s="153"/>
      <c r="AH42" s="153"/>
      <c r="AI42" s="153"/>
      <c r="AK42" s="153"/>
    </row>
    <row r="43" spans="1:39" s="2" customFormat="1" ht="17.25" thickBot="1" x14ac:dyDescent="0.35">
      <c r="A43" s="98" t="s">
        <v>570</v>
      </c>
      <c r="B43" s="97"/>
      <c r="C43" s="97"/>
      <c r="D43" s="94"/>
      <c r="E43" s="95"/>
      <c r="F43" s="95"/>
      <c r="G43" s="95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3"/>
      <c r="AH43" s="93"/>
      <c r="AI43" s="93"/>
      <c r="AJ43" s="93"/>
      <c r="AK43" s="93"/>
    </row>
    <row r="44" spans="1:39" s="2" customFormat="1" ht="17.25" thickBot="1" x14ac:dyDescent="0.35">
      <c r="A44" s="10"/>
      <c r="B44" s="10"/>
      <c r="C44" s="10"/>
      <c r="D44" s="10"/>
      <c r="E44" s="92"/>
      <c r="F44" s="89"/>
      <c r="G44" s="619" t="s">
        <v>10</v>
      </c>
      <c r="H44" s="620"/>
      <c r="I44" s="620"/>
      <c r="J44" s="620"/>
      <c r="K44" s="620"/>
      <c r="L44" s="620"/>
      <c r="M44" s="620"/>
      <c r="N44" s="620"/>
      <c r="O44" s="620"/>
      <c r="P44" s="620"/>
      <c r="Q44" s="620"/>
      <c r="R44" s="621"/>
      <c r="S44" s="622" t="s">
        <v>129</v>
      </c>
      <c r="T44" s="622"/>
      <c r="U44" s="622"/>
      <c r="V44" s="622"/>
      <c r="W44" s="622"/>
      <c r="X44" s="622"/>
      <c r="Y44" s="622"/>
      <c r="Z44" s="622"/>
      <c r="AA44" s="622"/>
      <c r="AB44" s="622"/>
      <c r="AC44" s="622"/>
      <c r="AD44" s="622"/>
      <c r="AE44" s="622"/>
      <c r="AF44" s="622"/>
      <c r="AG44" s="92"/>
      <c r="AH44" s="89"/>
      <c r="AI44" s="92"/>
      <c r="AJ44" s="89"/>
      <c r="AK44" s="152"/>
      <c r="AL44" s="113"/>
      <c r="AM44" s="138" t="s">
        <v>112</v>
      </c>
    </row>
    <row r="45" spans="1:39" s="2" customFormat="1" ht="16.5" customHeight="1" x14ac:dyDescent="0.3">
      <c r="A45" s="643" t="s">
        <v>12</v>
      </c>
      <c r="B45" s="645" t="s">
        <v>110</v>
      </c>
      <c r="C45" s="565" t="s">
        <v>14</v>
      </c>
      <c r="D45" s="647" t="s">
        <v>108</v>
      </c>
      <c r="E45" s="569" t="s">
        <v>128</v>
      </c>
      <c r="F45" s="649" t="s">
        <v>16</v>
      </c>
      <c r="G45" s="629" t="s">
        <v>17</v>
      </c>
      <c r="H45" s="633" t="s">
        <v>18</v>
      </c>
      <c r="I45" s="625" t="s">
        <v>0</v>
      </c>
      <c r="J45" s="633" t="s">
        <v>74</v>
      </c>
      <c r="K45" s="625" t="s">
        <v>1</v>
      </c>
      <c r="L45" s="633" t="s">
        <v>19</v>
      </c>
      <c r="M45" s="625" t="s">
        <v>2</v>
      </c>
      <c r="N45" s="633" t="s">
        <v>20</v>
      </c>
      <c r="O45" s="625" t="s">
        <v>3</v>
      </c>
      <c r="P45" s="633" t="s">
        <v>21</v>
      </c>
      <c r="Q45" s="639" t="s">
        <v>22</v>
      </c>
      <c r="R45" s="607" t="s">
        <v>23</v>
      </c>
      <c r="S45" s="609" t="s">
        <v>24</v>
      </c>
      <c r="T45" s="611" t="s">
        <v>25</v>
      </c>
      <c r="U45" s="609" t="s">
        <v>4</v>
      </c>
      <c r="V45" s="611" t="s">
        <v>26</v>
      </c>
      <c r="W45" s="609" t="s">
        <v>5</v>
      </c>
      <c r="X45" s="611" t="s">
        <v>27</v>
      </c>
      <c r="Y45" s="640" t="s">
        <v>6</v>
      </c>
      <c r="Z45" s="611" t="s">
        <v>77</v>
      </c>
      <c r="AA45" s="609" t="s">
        <v>7</v>
      </c>
      <c r="AB45" s="611" t="s">
        <v>28</v>
      </c>
      <c r="AC45" s="642" t="s">
        <v>29</v>
      </c>
      <c r="AD45" s="639" t="s">
        <v>30</v>
      </c>
      <c r="AE45" s="639" t="s">
        <v>121</v>
      </c>
      <c r="AF45" s="623" t="s">
        <v>32</v>
      </c>
      <c r="AG45" s="615" t="s">
        <v>33</v>
      </c>
      <c r="AH45" s="627" t="s">
        <v>52</v>
      </c>
      <c r="AI45" s="629" t="s">
        <v>120</v>
      </c>
      <c r="AJ45" s="627" t="s">
        <v>119</v>
      </c>
      <c r="AK45" s="636" t="s">
        <v>139</v>
      </c>
      <c r="AL45" s="627" t="s">
        <v>96</v>
      </c>
      <c r="AM45" s="605" t="s">
        <v>37</v>
      </c>
    </row>
    <row r="46" spans="1:39" s="2" customFormat="1" ht="17.25" customHeight="1" thickBot="1" x14ac:dyDescent="0.35">
      <c r="A46" s="644"/>
      <c r="B46" s="646"/>
      <c r="C46" s="566"/>
      <c r="D46" s="648"/>
      <c r="E46" s="651"/>
      <c r="F46" s="650"/>
      <c r="G46" s="630"/>
      <c r="H46" s="583"/>
      <c r="I46" s="626"/>
      <c r="J46" s="583"/>
      <c r="K46" s="626"/>
      <c r="L46" s="583"/>
      <c r="M46" s="626"/>
      <c r="N46" s="583"/>
      <c r="O46" s="626"/>
      <c r="P46" s="583"/>
      <c r="Q46" s="602"/>
      <c r="R46" s="608"/>
      <c r="S46" s="610"/>
      <c r="T46" s="612"/>
      <c r="U46" s="610"/>
      <c r="V46" s="612"/>
      <c r="W46" s="610"/>
      <c r="X46" s="612"/>
      <c r="Y46" s="641"/>
      <c r="Z46" s="612"/>
      <c r="AA46" s="610"/>
      <c r="AB46" s="612"/>
      <c r="AC46" s="593"/>
      <c r="AD46" s="602"/>
      <c r="AE46" s="602"/>
      <c r="AF46" s="624"/>
      <c r="AG46" s="616"/>
      <c r="AH46" s="631"/>
      <c r="AI46" s="630"/>
      <c r="AJ46" s="631"/>
      <c r="AK46" s="637"/>
      <c r="AL46" s="631"/>
      <c r="AM46" s="606"/>
    </row>
    <row r="47" spans="1:39" s="2" customFormat="1" x14ac:dyDescent="0.3">
      <c r="A47" s="122" t="s">
        <v>38</v>
      </c>
      <c r="B47" s="61">
        <f>15500/10</f>
        <v>1550</v>
      </c>
      <c r="C47" s="77">
        <f>2700/1.1</f>
        <v>2454.5454545454545</v>
      </c>
      <c r="D47" s="166">
        <v>10</v>
      </c>
      <c r="E47" s="121">
        <v>22</v>
      </c>
      <c r="F47" s="111">
        <f t="shared" ref="F47:F79" si="36">B47*E47</f>
        <v>34100</v>
      </c>
      <c r="G47" s="145">
        <f>100-20-20</f>
        <v>60</v>
      </c>
      <c r="H47" s="109">
        <f t="shared" ref="H47:H79" si="37">B47*G47</f>
        <v>93000</v>
      </c>
      <c r="I47" s="74">
        <v>0</v>
      </c>
      <c r="J47" s="37">
        <f t="shared" ref="J47:J79" si="38">B47*I47</f>
        <v>0</v>
      </c>
      <c r="K47" s="74">
        <v>0</v>
      </c>
      <c r="L47" s="37">
        <f t="shared" ref="L47:L79" si="39">B47*K47</f>
        <v>0</v>
      </c>
      <c r="M47" s="74">
        <v>0</v>
      </c>
      <c r="N47" s="37">
        <f t="shared" ref="N47:N79" si="40">B47*M47</f>
        <v>0</v>
      </c>
      <c r="O47" s="74">
        <v>0</v>
      </c>
      <c r="P47" s="71">
        <f t="shared" ref="P47:P79" si="41">B47*O47</f>
        <v>0</v>
      </c>
      <c r="Q47" s="57">
        <f t="shared" ref="Q47:Q79" si="42">G47+I47+K47+M47+O47</f>
        <v>60</v>
      </c>
      <c r="R47" s="83">
        <f t="shared" ref="R47:R79" si="43">Q47*B47</f>
        <v>93000</v>
      </c>
      <c r="S47" s="38">
        <v>9</v>
      </c>
      <c r="T47" s="82">
        <f t="shared" ref="T47:T79" si="44">C47*S47</f>
        <v>22090.909090909092</v>
      </c>
      <c r="U47" s="74">
        <v>17</v>
      </c>
      <c r="V47" s="82">
        <f t="shared" ref="V47:V79" si="45">C47*U47</f>
        <v>41727.272727272728</v>
      </c>
      <c r="W47" s="74">
        <v>17</v>
      </c>
      <c r="X47" s="82">
        <f t="shared" ref="X47:X79" si="46">C47*W47</f>
        <v>41727.272727272728</v>
      </c>
      <c r="Y47" s="74">
        <v>12</v>
      </c>
      <c r="Z47" s="151">
        <f t="shared" ref="Z47:Z79" si="47">C47*Y47</f>
        <v>29454.545454545456</v>
      </c>
      <c r="AA47" s="74">
        <v>2</v>
      </c>
      <c r="AB47" s="68">
        <f t="shared" ref="AB47:AB79" si="48">C47*AA47</f>
        <v>4909.090909090909</v>
      </c>
      <c r="AC47" s="67">
        <f t="shared" ref="AC47:AC79" si="49">S47+U47+W47+Y47+AA47</f>
        <v>57</v>
      </c>
      <c r="AD47" s="66">
        <f t="shared" ref="AD47:AD79" si="50">AC47*C47</f>
        <v>139909.09090909091</v>
      </c>
      <c r="AE47" s="57">
        <v>2700</v>
      </c>
      <c r="AF47" s="57">
        <f t="shared" ref="AF47:AF79" si="51">((C47-B47)*AC47)-AE47</f>
        <v>48859.090909090904</v>
      </c>
      <c r="AG47" s="52">
        <v>0</v>
      </c>
      <c r="AH47" s="63">
        <f t="shared" ref="AH47:AH79" si="52">B47*AG47</f>
        <v>0</v>
      </c>
      <c r="AI47" s="65">
        <f t="shared" ref="AI47:AI79" si="53">E47+Q47-AC47-AG47</f>
        <v>25</v>
      </c>
      <c r="AJ47" s="202">
        <f t="shared" ref="AJ47:AJ79" si="54">B47*AI47</f>
        <v>38750</v>
      </c>
      <c r="AK47" s="145">
        <v>0</v>
      </c>
      <c r="AL47" s="63">
        <f t="shared" ref="AL47:AL79" si="55">AK47*B47</f>
        <v>0</v>
      </c>
      <c r="AM47" s="130"/>
    </row>
    <row r="48" spans="1:39" s="2" customFormat="1" x14ac:dyDescent="0.3">
      <c r="A48" s="189" t="s">
        <v>153</v>
      </c>
      <c r="B48" s="182">
        <f>16000/10</f>
        <v>1600</v>
      </c>
      <c r="C48" s="183">
        <f>2700/1.1</f>
        <v>2454.5454545454545</v>
      </c>
      <c r="D48" s="184">
        <v>10</v>
      </c>
      <c r="E48" s="201">
        <v>0</v>
      </c>
      <c r="F48" s="200">
        <f t="shared" si="36"/>
        <v>0</v>
      </c>
      <c r="G48" s="145">
        <v>0</v>
      </c>
      <c r="H48" s="109">
        <f t="shared" si="37"/>
        <v>0</v>
      </c>
      <c r="I48" s="74">
        <v>0</v>
      </c>
      <c r="J48" s="37">
        <f t="shared" si="38"/>
        <v>0</v>
      </c>
      <c r="K48" s="74">
        <v>0</v>
      </c>
      <c r="L48" s="37">
        <f t="shared" si="39"/>
        <v>0</v>
      </c>
      <c r="M48" s="74">
        <v>0</v>
      </c>
      <c r="N48" s="37">
        <f t="shared" si="40"/>
        <v>0</v>
      </c>
      <c r="O48" s="74">
        <v>0</v>
      </c>
      <c r="P48" s="71">
        <f t="shared" si="41"/>
        <v>0</v>
      </c>
      <c r="Q48" s="57">
        <f t="shared" si="42"/>
        <v>0</v>
      </c>
      <c r="R48" s="70">
        <f t="shared" si="43"/>
        <v>0</v>
      </c>
      <c r="S48" s="77">
        <v>0</v>
      </c>
      <c r="T48" s="69">
        <f t="shared" si="44"/>
        <v>0</v>
      </c>
      <c r="U48" s="74">
        <v>0</v>
      </c>
      <c r="V48" s="69">
        <f t="shared" si="45"/>
        <v>0</v>
      </c>
      <c r="W48" s="74">
        <v>0</v>
      </c>
      <c r="X48" s="69">
        <f t="shared" si="46"/>
        <v>0</v>
      </c>
      <c r="Y48" s="74">
        <v>0</v>
      </c>
      <c r="Z48" s="109">
        <f t="shared" si="47"/>
        <v>0</v>
      </c>
      <c r="AA48" s="74">
        <v>0</v>
      </c>
      <c r="AB48" s="68">
        <f t="shared" si="48"/>
        <v>0</v>
      </c>
      <c r="AC48" s="67">
        <f t="shared" si="49"/>
        <v>0</v>
      </c>
      <c r="AD48" s="66">
        <f t="shared" si="50"/>
        <v>0</v>
      </c>
      <c r="AE48" s="57">
        <v>0</v>
      </c>
      <c r="AF48" s="57">
        <f t="shared" si="51"/>
        <v>0</v>
      </c>
      <c r="AG48" s="52">
        <v>0</v>
      </c>
      <c r="AH48" s="63">
        <f t="shared" si="52"/>
        <v>0</v>
      </c>
      <c r="AI48" s="65">
        <f t="shared" si="53"/>
        <v>0</v>
      </c>
      <c r="AJ48" s="31">
        <f t="shared" si="54"/>
        <v>0</v>
      </c>
      <c r="AK48" s="145">
        <v>0</v>
      </c>
      <c r="AL48" s="63">
        <f t="shared" si="55"/>
        <v>0</v>
      </c>
      <c r="AM48" s="130"/>
    </row>
    <row r="49" spans="1:39" s="2" customFormat="1" x14ac:dyDescent="0.3">
      <c r="A49" s="120" t="s">
        <v>39</v>
      </c>
      <c r="B49" s="74">
        <f>15500/10</f>
        <v>1550</v>
      </c>
      <c r="C49" s="77">
        <f>2700/1.1</f>
        <v>2454.5454545454545</v>
      </c>
      <c r="D49" s="165">
        <v>10</v>
      </c>
      <c r="E49" s="44">
        <v>0</v>
      </c>
      <c r="F49" s="110">
        <f t="shared" si="36"/>
        <v>0</v>
      </c>
      <c r="G49" s="145">
        <v>40</v>
      </c>
      <c r="H49" s="109">
        <f t="shared" si="37"/>
        <v>62000</v>
      </c>
      <c r="I49" s="74">
        <v>0</v>
      </c>
      <c r="J49" s="37">
        <f t="shared" si="38"/>
        <v>0</v>
      </c>
      <c r="K49" s="74">
        <v>0</v>
      </c>
      <c r="L49" s="37">
        <f t="shared" si="39"/>
        <v>0</v>
      </c>
      <c r="M49" s="74">
        <v>0</v>
      </c>
      <c r="N49" s="37">
        <f t="shared" si="40"/>
        <v>0</v>
      </c>
      <c r="O49" s="74">
        <v>0</v>
      </c>
      <c r="P49" s="71">
        <f t="shared" si="41"/>
        <v>0</v>
      </c>
      <c r="Q49" s="57">
        <f t="shared" si="42"/>
        <v>40</v>
      </c>
      <c r="R49" s="149">
        <f t="shared" si="43"/>
        <v>62000</v>
      </c>
      <c r="S49" s="77">
        <v>3</v>
      </c>
      <c r="T49" s="69">
        <f t="shared" si="44"/>
        <v>7363.636363636364</v>
      </c>
      <c r="U49" s="74">
        <v>3</v>
      </c>
      <c r="V49" s="69">
        <f t="shared" si="45"/>
        <v>7363.636363636364</v>
      </c>
      <c r="W49" s="74">
        <v>1</v>
      </c>
      <c r="X49" s="69">
        <f t="shared" si="46"/>
        <v>2454.5454545454545</v>
      </c>
      <c r="Y49" s="74">
        <v>4</v>
      </c>
      <c r="Z49" s="109">
        <f t="shared" si="47"/>
        <v>9818.181818181818</v>
      </c>
      <c r="AA49" s="74">
        <v>1</v>
      </c>
      <c r="AB49" s="68">
        <f t="shared" si="48"/>
        <v>2454.5454545454545</v>
      </c>
      <c r="AC49" s="67">
        <f t="shared" si="49"/>
        <v>12</v>
      </c>
      <c r="AD49" s="66">
        <f t="shared" si="50"/>
        <v>29454.545454545456</v>
      </c>
      <c r="AE49" s="57">
        <v>0</v>
      </c>
      <c r="AF49" s="57">
        <f t="shared" si="51"/>
        <v>10854.545454545454</v>
      </c>
      <c r="AG49" s="52">
        <v>0</v>
      </c>
      <c r="AH49" s="63">
        <f t="shared" si="52"/>
        <v>0</v>
      </c>
      <c r="AI49" s="65">
        <f t="shared" si="53"/>
        <v>28</v>
      </c>
      <c r="AJ49" s="31">
        <f t="shared" si="54"/>
        <v>43400</v>
      </c>
      <c r="AK49" s="145">
        <v>0</v>
      </c>
      <c r="AL49" s="63">
        <f t="shared" si="55"/>
        <v>0</v>
      </c>
      <c r="AM49" s="130"/>
    </row>
    <row r="50" spans="1:39" s="2" customFormat="1" x14ac:dyDescent="0.3">
      <c r="A50" s="188" t="s">
        <v>403</v>
      </c>
      <c r="B50" s="47">
        <f>16000/10</f>
        <v>1600</v>
      </c>
      <c r="C50" s="183">
        <f>2700/1.1</f>
        <v>2454.5454545454545</v>
      </c>
      <c r="D50" s="163">
        <v>10</v>
      </c>
      <c r="E50" s="44">
        <v>0</v>
      </c>
      <c r="F50" s="110">
        <f t="shared" si="36"/>
        <v>0</v>
      </c>
      <c r="G50" s="145">
        <v>0</v>
      </c>
      <c r="H50" s="109">
        <f t="shared" si="37"/>
        <v>0</v>
      </c>
      <c r="I50" s="74">
        <v>0</v>
      </c>
      <c r="J50" s="37">
        <f t="shared" si="38"/>
        <v>0</v>
      </c>
      <c r="K50" s="74">
        <v>0</v>
      </c>
      <c r="L50" s="37">
        <f t="shared" si="39"/>
        <v>0</v>
      </c>
      <c r="M50" s="74">
        <v>0</v>
      </c>
      <c r="N50" s="37">
        <f t="shared" si="40"/>
        <v>0</v>
      </c>
      <c r="O50" s="74">
        <v>0</v>
      </c>
      <c r="P50" s="71">
        <f t="shared" si="41"/>
        <v>0</v>
      </c>
      <c r="Q50" s="57">
        <f t="shared" si="42"/>
        <v>0</v>
      </c>
      <c r="R50" s="39">
        <f t="shared" si="43"/>
        <v>0</v>
      </c>
      <c r="S50" s="77">
        <v>0</v>
      </c>
      <c r="T50" s="69">
        <f t="shared" si="44"/>
        <v>0</v>
      </c>
      <c r="U50" s="74">
        <v>0</v>
      </c>
      <c r="V50" s="69">
        <f t="shared" si="45"/>
        <v>0</v>
      </c>
      <c r="W50" s="74">
        <v>0</v>
      </c>
      <c r="X50" s="69">
        <f t="shared" si="46"/>
        <v>0</v>
      </c>
      <c r="Y50" s="74">
        <v>0</v>
      </c>
      <c r="Z50" s="109">
        <f t="shared" si="47"/>
        <v>0</v>
      </c>
      <c r="AA50" s="74">
        <v>0</v>
      </c>
      <c r="AB50" s="68">
        <f t="shared" si="48"/>
        <v>0</v>
      </c>
      <c r="AC50" s="67">
        <f t="shared" si="49"/>
        <v>0</v>
      </c>
      <c r="AD50" s="66">
        <f t="shared" si="50"/>
        <v>0</v>
      </c>
      <c r="AE50" s="57">
        <v>0</v>
      </c>
      <c r="AF50" s="57">
        <f t="shared" si="51"/>
        <v>0</v>
      </c>
      <c r="AG50" s="52">
        <v>0</v>
      </c>
      <c r="AH50" s="63">
        <f t="shared" si="52"/>
        <v>0</v>
      </c>
      <c r="AI50" s="65">
        <f t="shared" si="53"/>
        <v>0</v>
      </c>
      <c r="AJ50" s="63">
        <f t="shared" si="54"/>
        <v>0</v>
      </c>
      <c r="AK50" s="145">
        <v>0</v>
      </c>
      <c r="AL50" s="63">
        <f t="shared" si="55"/>
        <v>0</v>
      </c>
      <c r="AM50" s="130"/>
    </row>
    <row r="51" spans="1:39" s="2" customFormat="1" x14ac:dyDescent="0.3">
      <c r="A51" s="120" t="s">
        <v>143</v>
      </c>
      <c r="B51" s="74">
        <f>18000/10</f>
        <v>1800</v>
      </c>
      <c r="C51" s="77">
        <f>2800/1.1</f>
        <v>2545.454545454545</v>
      </c>
      <c r="D51" s="165">
        <v>10</v>
      </c>
      <c r="E51" s="44">
        <v>5</v>
      </c>
      <c r="F51" s="110">
        <f t="shared" si="36"/>
        <v>9000</v>
      </c>
      <c r="G51" s="145">
        <f>100-20-30</f>
        <v>50</v>
      </c>
      <c r="H51" s="109">
        <f t="shared" si="37"/>
        <v>90000</v>
      </c>
      <c r="I51" s="74">
        <v>0</v>
      </c>
      <c r="J51" s="37">
        <f t="shared" si="38"/>
        <v>0</v>
      </c>
      <c r="K51" s="74">
        <v>0</v>
      </c>
      <c r="L51" s="37">
        <f t="shared" si="39"/>
        <v>0</v>
      </c>
      <c r="M51" s="74">
        <v>0</v>
      </c>
      <c r="N51" s="37">
        <f t="shared" si="40"/>
        <v>0</v>
      </c>
      <c r="O51" s="74">
        <v>0</v>
      </c>
      <c r="P51" s="71">
        <f t="shared" si="41"/>
        <v>0</v>
      </c>
      <c r="Q51" s="57">
        <f t="shared" si="42"/>
        <v>50</v>
      </c>
      <c r="R51" s="148">
        <f t="shared" si="43"/>
        <v>90000</v>
      </c>
      <c r="S51" s="77">
        <v>5</v>
      </c>
      <c r="T51" s="69">
        <f t="shared" si="44"/>
        <v>12727.272727272724</v>
      </c>
      <c r="U51" s="74">
        <v>8</v>
      </c>
      <c r="V51" s="69">
        <f t="shared" si="45"/>
        <v>20363.63636363636</v>
      </c>
      <c r="W51" s="74">
        <v>6</v>
      </c>
      <c r="X51" s="69">
        <f t="shared" si="46"/>
        <v>15272.72727272727</v>
      </c>
      <c r="Y51" s="74">
        <v>7</v>
      </c>
      <c r="Z51" s="109">
        <f t="shared" si="47"/>
        <v>17818.181818181816</v>
      </c>
      <c r="AA51" s="74">
        <v>2</v>
      </c>
      <c r="AB51" s="68">
        <f t="shared" si="48"/>
        <v>5090.9090909090901</v>
      </c>
      <c r="AC51" s="67">
        <f t="shared" si="49"/>
        <v>28</v>
      </c>
      <c r="AD51" s="66">
        <f t="shared" si="50"/>
        <v>71272.727272727265</v>
      </c>
      <c r="AE51" s="57">
        <v>0</v>
      </c>
      <c r="AF51" s="57">
        <f t="shared" si="51"/>
        <v>20872.727272727261</v>
      </c>
      <c r="AG51" s="52">
        <v>0</v>
      </c>
      <c r="AH51" s="63">
        <f t="shared" si="52"/>
        <v>0</v>
      </c>
      <c r="AI51" s="65">
        <f t="shared" si="53"/>
        <v>27</v>
      </c>
      <c r="AJ51" s="63">
        <f t="shared" si="54"/>
        <v>48600</v>
      </c>
      <c r="AK51" s="145">
        <v>0</v>
      </c>
      <c r="AL51" s="63">
        <f t="shared" si="55"/>
        <v>0</v>
      </c>
      <c r="AM51" s="130"/>
    </row>
    <row r="52" spans="1:39" s="2" customFormat="1" x14ac:dyDescent="0.3">
      <c r="A52" s="78" t="s">
        <v>41</v>
      </c>
      <c r="B52" s="47">
        <f>15500/10</f>
        <v>1550</v>
      </c>
      <c r="C52" s="77">
        <f>2700/1.1</f>
        <v>2454.5454545454545</v>
      </c>
      <c r="D52" s="163">
        <v>10</v>
      </c>
      <c r="E52" s="44">
        <v>8</v>
      </c>
      <c r="F52" s="110">
        <f t="shared" si="36"/>
        <v>12400</v>
      </c>
      <c r="G52" s="145">
        <v>50</v>
      </c>
      <c r="H52" s="109">
        <f t="shared" si="37"/>
        <v>77500</v>
      </c>
      <c r="I52" s="74">
        <v>0</v>
      </c>
      <c r="J52" s="37">
        <f t="shared" si="38"/>
        <v>0</v>
      </c>
      <c r="K52" s="74">
        <v>0</v>
      </c>
      <c r="L52" s="37">
        <f t="shared" si="39"/>
        <v>0</v>
      </c>
      <c r="M52" s="74">
        <v>0</v>
      </c>
      <c r="N52" s="37">
        <f t="shared" si="40"/>
        <v>0</v>
      </c>
      <c r="O52" s="74">
        <v>0</v>
      </c>
      <c r="P52" s="71">
        <f t="shared" si="41"/>
        <v>0</v>
      </c>
      <c r="Q52" s="57">
        <f t="shared" si="42"/>
        <v>50</v>
      </c>
      <c r="R52" s="39">
        <f t="shared" si="43"/>
        <v>77500</v>
      </c>
      <c r="S52" s="77">
        <v>2</v>
      </c>
      <c r="T52" s="69">
        <f t="shared" si="44"/>
        <v>4909.090909090909</v>
      </c>
      <c r="U52" s="74">
        <v>1</v>
      </c>
      <c r="V52" s="69">
        <f t="shared" si="45"/>
        <v>2454.5454545454545</v>
      </c>
      <c r="W52" s="74">
        <v>1</v>
      </c>
      <c r="X52" s="69">
        <f t="shared" si="46"/>
        <v>2454.5454545454545</v>
      </c>
      <c r="Y52" s="74">
        <v>1</v>
      </c>
      <c r="Z52" s="109">
        <f t="shared" si="47"/>
        <v>2454.5454545454545</v>
      </c>
      <c r="AA52" s="74">
        <v>0</v>
      </c>
      <c r="AB52" s="68">
        <f t="shared" si="48"/>
        <v>0</v>
      </c>
      <c r="AC52" s="67">
        <f t="shared" si="49"/>
        <v>5</v>
      </c>
      <c r="AD52" s="66">
        <f t="shared" si="50"/>
        <v>12272.727272727272</v>
      </c>
      <c r="AE52" s="57">
        <v>0</v>
      </c>
      <c r="AF52" s="57">
        <f t="shared" si="51"/>
        <v>4522.7272727272721</v>
      </c>
      <c r="AG52" s="52">
        <v>0</v>
      </c>
      <c r="AH52" s="63">
        <f t="shared" si="52"/>
        <v>0</v>
      </c>
      <c r="AI52" s="65">
        <f t="shared" si="53"/>
        <v>53</v>
      </c>
      <c r="AJ52" s="63">
        <f t="shared" si="54"/>
        <v>82150</v>
      </c>
      <c r="AK52" s="145">
        <v>0</v>
      </c>
      <c r="AL52" s="63">
        <f t="shared" si="55"/>
        <v>0</v>
      </c>
      <c r="AM52" s="130"/>
    </row>
    <row r="53" spans="1:39" s="2" customFormat="1" x14ac:dyDescent="0.3">
      <c r="A53" s="188" t="s">
        <v>404</v>
      </c>
      <c r="B53" s="47">
        <f>16000/10</f>
        <v>1600</v>
      </c>
      <c r="C53" s="183">
        <f>2700/1.1</f>
        <v>2454.5454545454545</v>
      </c>
      <c r="D53" s="163">
        <v>10</v>
      </c>
      <c r="E53" s="44">
        <v>0</v>
      </c>
      <c r="F53" s="110">
        <f t="shared" si="36"/>
        <v>0</v>
      </c>
      <c r="G53" s="145">
        <v>0</v>
      </c>
      <c r="H53" s="109">
        <f t="shared" si="37"/>
        <v>0</v>
      </c>
      <c r="I53" s="74">
        <v>0</v>
      </c>
      <c r="J53" s="37">
        <f t="shared" si="38"/>
        <v>0</v>
      </c>
      <c r="K53" s="74">
        <v>0</v>
      </c>
      <c r="L53" s="37">
        <f t="shared" si="39"/>
        <v>0</v>
      </c>
      <c r="M53" s="74">
        <v>0</v>
      </c>
      <c r="N53" s="37">
        <f t="shared" si="40"/>
        <v>0</v>
      </c>
      <c r="O53" s="74">
        <v>0</v>
      </c>
      <c r="P53" s="71">
        <f t="shared" si="41"/>
        <v>0</v>
      </c>
      <c r="Q53" s="57">
        <f t="shared" si="42"/>
        <v>0</v>
      </c>
      <c r="R53" s="39">
        <f t="shared" si="43"/>
        <v>0</v>
      </c>
      <c r="S53" s="77">
        <v>0</v>
      </c>
      <c r="T53" s="69">
        <f t="shared" si="44"/>
        <v>0</v>
      </c>
      <c r="U53" s="74">
        <v>0</v>
      </c>
      <c r="V53" s="69">
        <f t="shared" si="45"/>
        <v>0</v>
      </c>
      <c r="W53" s="74">
        <v>0</v>
      </c>
      <c r="X53" s="69">
        <f t="shared" si="46"/>
        <v>0</v>
      </c>
      <c r="Y53" s="74">
        <v>0</v>
      </c>
      <c r="Z53" s="109">
        <f t="shared" si="47"/>
        <v>0</v>
      </c>
      <c r="AA53" s="74">
        <v>0</v>
      </c>
      <c r="AB53" s="68">
        <f t="shared" si="48"/>
        <v>0</v>
      </c>
      <c r="AC53" s="67">
        <f t="shared" si="49"/>
        <v>0</v>
      </c>
      <c r="AD53" s="66">
        <f t="shared" si="50"/>
        <v>0</v>
      </c>
      <c r="AE53" s="57">
        <v>0</v>
      </c>
      <c r="AF53" s="57">
        <f t="shared" si="51"/>
        <v>0</v>
      </c>
      <c r="AG53" s="52">
        <v>0</v>
      </c>
      <c r="AH53" s="63">
        <f t="shared" si="52"/>
        <v>0</v>
      </c>
      <c r="AI53" s="65">
        <f t="shared" si="53"/>
        <v>0</v>
      </c>
      <c r="AJ53" s="63">
        <f t="shared" si="54"/>
        <v>0</v>
      </c>
      <c r="AK53" s="145">
        <v>0</v>
      </c>
      <c r="AL53" s="63">
        <f t="shared" si="55"/>
        <v>0</v>
      </c>
      <c r="AM53" s="130"/>
    </row>
    <row r="54" spans="1:39" s="2" customFormat="1" ht="15" customHeight="1" x14ac:dyDescent="0.3">
      <c r="A54" s="78" t="s">
        <v>42</v>
      </c>
      <c r="B54" s="47">
        <f>15500/10</f>
        <v>1550</v>
      </c>
      <c r="C54" s="77">
        <f>2700/1.1</f>
        <v>2454.5454545454545</v>
      </c>
      <c r="D54" s="163">
        <v>10</v>
      </c>
      <c r="E54" s="44">
        <v>0</v>
      </c>
      <c r="F54" s="110">
        <f t="shared" si="36"/>
        <v>0</v>
      </c>
      <c r="G54" s="145">
        <f>50-10-20</f>
        <v>20</v>
      </c>
      <c r="H54" s="109">
        <f t="shared" si="37"/>
        <v>31000</v>
      </c>
      <c r="I54" s="74">
        <v>0</v>
      </c>
      <c r="J54" s="37">
        <f t="shared" si="38"/>
        <v>0</v>
      </c>
      <c r="K54" s="74">
        <v>0</v>
      </c>
      <c r="L54" s="37">
        <f t="shared" si="39"/>
        <v>0</v>
      </c>
      <c r="M54" s="74">
        <v>0</v>
      </c>
      <c r="N54" s="37">
        <f t="shared" si="40"/>
        <v>0</v>
      </c>
      <c r="O54" s="74">
        <v>0</v>
      </c>
      <c r="P54" s="71">
        <f t="shared" si="41"/>
        <v>0</v>
      </c>
      <c r="Q54" s="57">
        <f t="shared" si="42"/>
        <v>20</v>
      </c>
      <c r="R54" s="148">
        <f t="shared" si="43"/>
        <v>31000</v>
      </c>
      <c r="S54" s="77">
        <v>0</v>
      </c>
      <c r="T54" s="69">
        <f t="shared" si="44"/>
        <v>0</v>
      </c>
      <c r="U54" s="74">
        <v>0</v>
      </c>
      <c r="V54" s="69">
        <f t="shared" si="45"/>
        <v>0</v>
      </c>
      <c r="W54" s="74">
        <v>0</v>
      </c>
      <c r="X54" s="69">
        <f t="shared" si="46"/>
        <v>0</v>
      </c>
      <c r="Y54" s="74">
        <v>0</v>
      </c>
      <c r="Z54" s="109">
        <f t="shared" si="47"/>
        <v>0</v>
      </c>
      <c r="AA54" s="74">
        <v>0</v>
      </c>
      <c r="AB54" s="68">
        <f t="shared" si="48"/>
        <v>0</v>
      </c>
      <c r="AC54" s="67">
        <f t="shared" si="49"/>
        <v>0</v>
      </c>
      <c r="AD54" s="66">
        <f t="shared" si="50"/>
        <v>0</v>
      </c>
      <c r="AE54" s="57">
        <v>0</v>
      </c>
      <c r="AF54" s="57">
        <f t="shared" si="51"/>
        <v>0</v>
      </c>
      <c r="AG54" s="52">
        <v>0</v>
      </c>
      <c r="AH54" s="63">
        <f t="shared" si="52"/>
        <v>0</v>
      </c>
      <c r="AI54" s="65">
        <f t="shared" si="53"/>
        <v>20</v>
      </c>
      <c r="AJ54" s="63">
        <f t="shared" si="54"/>
        <v>31000</v>
      </c>
      <c r="AK54" s="145">
        <v>0</v>
      </c>
      <c r="AL54" s="63">
        <f t="shared" si="55"/>
        <v>0</v>
      </c>
      <c r="AM54" s="130"/>
    </row>
    <row r="55" spans="1:39" s="2" customFormat="1" ht="15.75" customHeight="1" x14ac:dyDescent="0.3">
      <c r="A55" s="78" t="s">
        <v>118</v>
      </c>
      <c r="B55" s="47">
        <f>15500/10</f>
        <v>1550</v>
      </c>
      <c r="C55" s="77">
        <f>2700/1.1</f>
        <v>2454.5454545454545</v>
      </c>
      <c r="D55" s="163">
        <v>10</v>
      </c>
      <c r="E55" s="44">
        <v>26</v>
      </c>
      <c r="F55" s="110">
        <f t="shared" si="36"/>
        <v>40300</v>
      </c>
      <c r="G55" s="145">
        <v>0</v>
      </c>
      <c r="H55" s="109">
        <f t="shared" si="37"/>
        <v>0</v>
      </c>
      <c r="I55" s="74">
        <v>0</v>
      </c>
      <c r="J55" s="37">
        <f t="shared" si="38"/>
        <v>0</v>
      </c>
      <c r="K55" s="74">
        <v>0</v>
      </c>
      <c r="L55" s="37">
        <f t="shared" si="39"/>
        <v>0</v>
      </c>
      <c r="M55" s="74">
        <v>0</v>
      </c>
      <c r="N55" s="37">
        <f t="shared" si="40"/>
        <v>0</v>
      </c>
      <c r="O55" s="74">
        <v>0</v>
      </c>
      <c r="P55" s="71">
        <f t="shared" si="41"/>
        <v>0</v>
      </c>
      <c r="Q55" s="57">
        <f t="shared" si="42"/>
        <v>0</v>
      </c>
      <c r="R55" s="148">
        <f t="shared" si="43"/>
        <v>0</v>
      </c>
      <c r="S55" s="77">
        <v>0</v>
      </c>
      <c r="T55" s="69">
        <f t="shared" si="44"/>
        <v>0</v>
      </c>
      <c r="U55" s="74">
        <v>3</v>
      </c>
      <c r="V55" s="69">
        <f t="shared" si="45"/>
        <v>7363.636363636364</v>
      </c>
      <c r="W55" s="74">
        <v>1</v>
      </c>
      <c r="X55" s="69">
        <f t="shared" si="46"/>
        <v>2454.5454545454545</v>
      </c>
      <c r="Y55" s="74">
        <v>4</v>
      </c>
      <c r="Z55" s="109">
        <f t="shared" si="47"/>
        <v>9818.181818181818</v>
      </c>
      <c r="AA55" s="74">
        <v>0</v>
      </c>
      <c r="AB55" s="68">
        <f t="shared" si="48"/>
        <v>0</v>
      </c>
      <c r="AC55" s="67">
        <f t="shared" si="49"/>
        <v>8</v>
      </c>
      <c r="AD55" s="66">
        <f t="shared" si="50"/>
        <v>19636.363636363636</v>
      </c>
      <c r="AE55" s="57">
        <v>2700</v>
      </c>
      <c r="AF55" s="57">
        <f t="shared" si="51"/>
        <v>4536.363636363636</v>
      </c>
      <c r="AG55" s="52">
        <v>0</v>
      </c>
      <c r="AH55" s="63">
        <f t="shared" si="52"/>
        <v>0</v>
      </c>
      <c r="AI55" s="65">
        <f t="shared" si="53"/>
        <v>18</v>
      </c>
      <c r="AJ55" s="63">
        <f t="shared" si="54"/>
        <v>27900</v>
      </c>
      <c r="AK55" s="145">
        <v>0</v>
      </c>
      <c r="AL55" s="63">
        <f t="shared" si="55"/>
        <v>0</v>
      </c>
      <c r="AM55" s="130"/>
    </row>
    <row r="56" spans="1:39" s="2" customFormat="1" ht="15.75" customHeight="1" x14ac:dyDescent="0.3">
      <c r="A56" s="199" t="s">
        <v>405</v>
      </c>
      <c r="B56" s="47">
        <f>16000/10</f>
        <v>1600</v>
      </c>
      <c r="C56" s="183">
        <f>2700/1.1</f>
        <v>2454.5454545454545</v>
      </c>
      <c r="D56" s="163">
        <v>10</v>
      </c>
      <c r="E56" s="44">
        <v>0</v>
      </c>
      <c r="F56" s="110">
        <f t="shared" si="36"/>
        <v>0</v>
      </c>
      <c r="G56" s="145">
        <v>0</v>
      </c>
      <c r="H56" s="109">
        <f t="shared" si="37"/>
        <v>0</v>
      </c>
      <c r="I56" s="74">
        <v>0</v>
      </c>
      <c r="J56" s="37">
        <f t="shared" si="38"/>
        <v>0</v>
      </c>
      <c r="K56" s="74">
        <v>0</v>
      </c>
      <c r="L56" s="37">
        <f t="shared" si="39"/>
        <v>0</v>
      </c>
      <c r="M56" s="74">
        <v>0</v>
      </c>
      <c r="N56" s="37">
        <f t="shared" si="40"/>
        <v>0</v>
      </c>
      <c r="O56" s="74">
        <v>0</v>
      </c>
      <c r="P56" s="71">
        <f t="shared" si="41"/>
        <v>0</v>
      </c>
      <c r="Q56" s="57">
        <f t="shared" si="42"/>
        <v>0</v>
      </c>
      <c r="R56" s="39">
        <f t="shared" si="43"/>
        <v>0</v>
      </c>
      <c r="S56" s="77">
        <v>0</v>
      </c>
      <c r="T56" s="69">
        <f t="shared" si="44"/>
        <v>0</v>
      </c>
      <c r="U56" s="74">
        <v>0</v>
      </c>
      <c r="V56" s="69">
        <f t="shared" si="45"/>
        <v>0</v>
      </c>
      <c r="W56" s="74">
        <v>0</v>
      </c>
      <c r="X56" s="69">
        <f t="shared" si="46"/>
        <v>0</v>
      </c>
      <c r="Y56" s="74">
        <v>0</v>
      </c>
      <c r="Z56" s="109">
        <f t="shared" si="47"/>
        <v>0</v>
      </c>
      <c r="AA56" s="74">
        <v>0</v>
      </c>
      <c r="AB56" s="68">
        <f t="shared" si="48"/>
        <v>0</v>
      </c>
      <c r="AC56" s="67">
        <f t="shared" si="49"/>
        <v>0</v>
      </c>
      <c r="AD56" s="66">
        <f t="shared" si="50"/>
        <v>0</v>
      </c>
      <c r="AE56" s="57">
        <v>0</v>
      </c>
      <c r="AF56" s="57">
        <f t="shared" si="51"/>
        <v>0</v>
      </c>
      <c r="AG56" s="52">
        <v>0</v>
      </c>
      <c r="AH56" s="63">
        <f t="shared" si="52"/>
        <v>0</v>
      </c>
      <c r="AI56" s="65">
        <f t="shared" si="53"/>
        <v>0</v>
      </c>
      <c r="AJ56" s="63">
        <f t="shared" si="54"/>
        <v>0</v>
      </c>
      <c r="AK56" s="145">
        <v>0</v>
      </c>
      <c r="AL56" s="63">
        <f t="shared" si="55"/>
        <v>0</v>
      </c>
      <c r="AM56" s="130"/>
    </row>
    <row r="57" spans="1:39" s="2" customFormat="1" x14ac:dyDescent="0.3">
      <c r="A57" s="198" t="s">
        <v>43</v>
      </c>
      <c r="B57" s="47">
        <f>18000/10</f>
        <v>1800</v>
      </c>
      <c r="C57" s="77">
        <f>2800/1.1</f>
        <v>2545.454545454545</v>
      </c>
      <c r="D57" s="163">
        <v>10</v>
      </c>
      <c r="E57" s="44">
        <v>0</v>
      </c>
      <c r="F57" s="76">
        <f t="shared" si="36"/>
        <v>0</v>
      </c>
      <c r="G57" s="145">
        <v>50</v>
      </c>
      <c r="H57" s="69">
        <f t="shared" si="37"/>
        <v>90000</v>
      </c>
      <c r="I57" s="74">
        <v>0</v>
      </c>
      <c r="J57" s="37">
        <f t="shared" si="38"/>
        <v>0</v>
      </c>
      <c r="K57" s="74">
        <v>0</v>
      </c>
      <c r="L57" s="37">
        <f t="shared" si="39"/>
        <v>0</v>
      </c>
      <c r="M57" s="74">
        <v>0</v>
      </c>
      <c r="N57" s="37">
        <f t="shared" si="40"/>
        <v>0</v>
      </c>
      <c r="O57" s="74">
        <v>0</v>
      </c>
      <c r="P57" s="71">
        <f t="shared" si="41"/>
        <v>0</v>
      </c>
      <c r="Q57" s="57">
        <f t="shared" si="42"/>
        <v>50</v>
      </c>
      <c r="R57" s="39">
        <f t="shared" si="43"/>
        <v>90000</v>
      </c>
      <c r="S57" s="77">
        <v>3</v>
      </c>
      <c r="T57" s="69">
        <f t="shared" si="44"/>
        <v>7636.3636363636351</v>
      </c>
      <c r="U57" s="74">
        <v>7</v>
      </c>
      <c r="V57" s="69">
        <f t="shared" si="45"/>
        <v>17818.181818181816</v>
      </c>
      <c r="W57" s="74">
        <v>5</v>
      </c>
      <c r="X57" s="69">
        <f t="shared" si="46"/>
        <v>12727.272727272724</v>
      </c>
      <c r="Y57" s="74">
        <v>3</v>
      </c>
      <c r="Z57" s="69">
        <f t="shared" si="47"/>
        <v>7636.3636363636351</v>
      </c>
      <c r="AA57" s="74">
        <v>2</v>
      </c>
      <c r="AB57" s="68">
        <f t="shared" si="48"/>
        <v>5090.9090909090901</v>
      </c>
      <c r="AC57" s="67">
        <f t="shared" si="49"/>
        <v>20</v>
      </c>
      <c r="AD57" s="66">
        <f t="shared" si="50"/>
        <v>50909.090909090897</v>
      </c>
      <c r="AE57" s="57">
        <v>0</v>
      </c>
      <c r="AF57" s="57">
        <f t="shared" si="51"/>
        <v>14909.090909090901</v>
      </c>
      <c r="AG57" s="52">
        <v>0</v>
      </c>
      <c r="AH57" s="63">
        <f t="shared" si="52"/>
        <v>0</v>
      </c>
      <c r="AI57" s="65">
        <f t="shared" si="53"/>
        <v>30</v>
      </c>
      <c r="AJ57" s="63">
        <f t="shared" si="54"/>
        <v>54000</v>
      </c>
      <c r="AK57" s="145">
        <v>0</v>
      </c>
      <c r="AL57" s="63">
        <f t="shared" si="55"/>
        <v>0</v>
      </c>
      <c r="AM57" s="130"/>
    </row>
    <row r="58" spans="1:39" s="2" customFormat="1" x14ac:dyDescent="0.3">
      <c r="A58" s="198" t="s">
        <v>44</v>
      </c>
      <c r="B58" s="47">
        <f>17000/10</f>
        <v>1700</v>
      </c>
      <c r="C58" s="77">
        <f>2700/1.1</f>
        <v>2454.5454545454545</v>
      </c>
      <c r="D58" s="163">
        <v>10</v>
      </c>
      <c r="E58" s="44">
        <v>0</v>
      </c>
      <c r="F58" s="76">
        <f t="shared" si="36"/>
        <v>0</v>
      </c>
      <c r="G58" s="145">
        <v>50</v>
      </c>
      <c r="H58" s="69">
        <f t="shared" si="37"/>
        <v>85000</v>
      </c>
      <c r="I58" s="74">
        <v>0</v>
      </c>
      <c r="J58" s="37">
        <f t="shared" si="38"/>
        <v>0</v>
      </c>
      <c r="K58" s="74">
        <v>0</v>
      </c>
      <c r="L58" s="37">
        <f t="shared" si="39"/>
        <v>0</v>
      </c>
      <c r="M58" s="74">
        <v>0</v>
      </c>
      <c r="N58" s="37">
        <f t="shared" si="40"/>
        <v>0</v>
      </c>
      <c r="O58" s="74">
        <v>0</v>
      </c>
      <c r="P58" s="71">
        <f t="shared" si="41"/>
        <v>0</v>
      </c>
      <c r="Q58" s="57">
        <f t="shared" si="42"/>
        <v>50</v>
      </c>
      <c r="R58" s="39">
        <f t="shared" si="43"/>
        <v>85000</v>
      </c>
      <c r="S58" s="77">
        <v>3</v>
      </c>
      <c r="T58" s="69">
        <f t="shared" si="44"/>
        <v>7363.636363636364</v>
      </c>
      <c r="U58" s="74">
        <v>6</v>
      </c>
      <c r="V58" s="69">
        <f t="shared" si="45"/>
        <v>14727.272727272728</v>
      </c>
      <c r="W58" s="74">
        <v>9</v>
      </c>
      <c r="X58" s="69">
        <f t="shared" si="46"/>
        <v>22090.909090909092</v>
      </c>
      <c r="Y58" s="74">
        <v>2</v>
      </c>
      <c r="Z58" s="69">
        <f t="shared" si="47"/>
        <v>4909.090909090909</v>
      </c>
      <c r="AA58" s="74">
        <v>1</v>
      </c>
      <c r="AB58" s="68">
        <f t="shared" si="48"/>
        <v>2454.5454545454545</v>
      </c>
      <c r="AC58" s="67">
        <f t="shared" si="49"/>
        <v>21</v>
      </c>
      <c r="AD58" s="66">
        <f t="shared" si="50"/>
        <v>51545.454545454544</v>
      </c>
      <c r="AE58" s="57">
        <v>0</v>
      </c>
      <c r="AF58" s="57">
        <f t="shared" si="51"/>
        <v>15845.454545454544</v>
      </c>
      <c r="AG58" s="52">
        <v>0</v>
      </c>
      <c r="AH58" s="63">
        <f t="shared" si="52"/>
        <v>0</v>
      </c>
      <c r="AI58" s="65">
        <f t="shared" si="53"/>
        <v>29</v>
      </c>
      <c r="AJ58" s="63">
        <f t="shared" si="54"/>
        <v>49300</v>
      </c>
      <c r="AK58" s="145">
        <v>0</v>
      </c>
      <c r="AL58" s="63">
        <f t="shared" si="55"/>
        <v>0</v>
      </c>
      <c r="AM58" s="130"/>
    </row>
    <row r="59" spans="1:39" s="2" customFormat="1" x14ac:dyDescent="0.3">
      <c r="A59" s="120" t="s">
        <v>87</v>
      </c>
      <c r="B59" s="74">
        <f>13800/12</f>
        <v>1150</v>
      </c>
      <c r="C59" s="38">
        <f>1800/1.1</f>
        <v>1636.3636363636363</v>
      </c>
      <c r="D59" s="165">
        <v>12</v>
      </c>
      <c r="E59" s="44">
        <v>0</v>
      </c>
      <c r="F59" s="110">
        <f t="shared" si="36"/>
        <v>0</v>
      </c>
      <c r="G59" s="145">
        <v>60</v>
      </c>
      <c r="H59" s="109">
        <f t="shared" si="37"/>
        <v>69000</v>
      </c>
      <c r="I59" s="74">
        <v>0</v>
      </c>
      <c r="J59" s="37">
        <f t="shared" si="38"/>
        <v>0</v>
      </c>
      <c r="K59" s="74">
        <v>0</v>
      </c>
      <c r="L59" s="37">
        <f t="shared" si="39"/>
        <v>0</v>
      </c>
      <c r="M59" s="74">
        <v>0</v>
      </c>
      <c r="N59" s="37">
        <f t="shared" si="40"/>
        <v>0</v>
      </c>
      <c r="O59" s="74">
        <v>0</v>
      </c>
      <c r="P59" s="71">
        <f t="shared" si="41"/>
        <v>0</v>
      </c>
      <c r="Q59" s="57">
        <f t="shared" si="42"/>
        <v>60</v>
      </c>
      <c r="R59" s="148">
        <f t="shared" si="43"/>
        <v>69000</v>
      </c>
      <c r="S59" s="77">
        <v>13</v>
      </c>
      <c r="T59" s="69">
        <f t="shared" si="44"/>
        <v>21272.727272727272</v>
      </c>
      <c r="U59" s="74">
        <v>8</v>
      </c>
      <c r="V59" s="69">
        <f t="shared" si="45"/>
        <v>13090.90909090909</v>
      </c>
      <c r="W59" s="74">
        <v>17</v>
      </c>
      <c r="X59" s="69">
        <f t="shared" si="46"/>
        <v>27818.181818181816</v>
      </c>
      <c r="Y59" s="74">
        <v>10</v>
      </c>
      <c r="Z59" s="109">
        <f t="shared" si="47"/>
        <v>16363.636363636362</v>
      </c>
      <c r="AA59" s="74">
        <v>0</v>
      </c>
      <c r="AB59" s="68">
        <f t="shared" si="48"/>
        <v>0</v>
      </c>
      <c r="AC59" s="67">
        <f t="shared" si="49"/>
        <v>48</v>
      </c>
      <c r="AD59" s="66">
        <f t="shared" si="50"/>
        <v>78545.454545454544</v>
      </c>
      <c r="AE59" s="57">
        <v>0</v>
      </c>
      <c r="AF59" s="57">
        <f t="shared" si="51"/>
        <v>23345.45454545454</v>
      </c>
      <c r="AG59" s="52">
        <v>0</v>
      </c>
      <c r="AH59" s="63">
        <f t="shared" si="52"/>
        <v>0</v>
      </c>
      <c r="AI59" s="65">
        <f t="shared" si="53"/>
        <v>12</v>
      </c>
      <c r="AJ59" s="63">
        <f t="shared" si="54"/>
        <v>13800</v>
      </c>
      <c r="AK59" s="145">
        <v>0</v>
      </c>
      <c r="AL59" s="63">
        <f t="shared" si="55"/>
        <v>0</v>
      </c>
      <c r="AM59" s="130"/>
    </row>
    <row r="60" spans="1:39" s="2" customFormat="1" x14ac:dyDescent="0.3">
      <c r="A60" s="188" t="s">
        <v>410</v>
      </c>
      <c r="B60" s="47">
        <f>14400/12</f>
        <v>1200</v>
      </c>
      <c r="C60" s="46">
        <f>1800/1.1</f>
        <v>1636.3636363636363</v>
      </c>
      <c r="D60" s="163">
        <v>12</v>
      </c>
      <c r="E60" s="44">
        <v>0</v>
      </c>
      <c r="F60" s="110">
        <f t="shared" si="36"/>
        <v>0</v>
      </c>
      <c r="G60" s="145">
        <v>0</v>
      </c>
      <c r="H60" s="109">
        <f t="shared" si="37"/>
        <v>0</v>
      </c>
      <c r="I60" s="74">
        <v>0</v>
      </c>
      <c r="J60" s="37">
        <f t="shared" si="38"/>
        <v>0</v>
      </c>
      <c r="K60" s="74">
        <v>0</v>
      </c>
      <c r="L60" s="37">
        <f t="shared" si="39"/>
        <v>0</v>
      </c>
      <c r="M60" s="74">
        <v>0</v>
      </c>
      <c r="N60" s="37">
        <f t="shared" si="40"/>
        <v>0</v>
      </c>
      <c r="O60" s="74">
        <v>0</v>
      </c>
      <c r="P60" s="71">
        <f t="shared" si="41"/>
        <v>0</v>
      </c>
      <c r="Q60" s="57">
        <f t="shared" si="42"/>
        <v>0</v>
      </c>
      <c r="R60" s="148">
        <f t="shared" si="43"/>
        <v>0</v>
      </c>
      <c r="S60" s="77">
        <v>0</v>
      </c>
      <c r="T60" s="69">
        <f t="shared" si="44"/>
        <v>0</v>
      </c>
      <c r="U60" s="74">
        <v>0</v>
      </c>
      <c r="V60" s="69">
        <f t="shared" si="45"/>
        <v>0</v>
      </c>
      <c r="W60" s="74">
        <v>0</v>
      </c>
      <c r="X60" s="69">
        <f t="shared" si="46"/>
        <v>0</v>
      </c>
      <c r="Y60" s="74">
        <v>0</v>
      </c>
      <c r="Z60" s="109">
        <f t="shared" si="47"/>
        <v>0</v>
      </c>
      <c r="AA60" s="74">
        <v>0</v>
      </c>
      <c r="AB60" s="68">
        <f t="shared" si="48"/>
        <v>0</v>
      </c>
      <c r="AC60" s="67">
        <f t="shared" si="49"/>
        <v>0</v>
      </c>
      <c r="AD60" s="66">
        <f t="shared" si="50"/>
        <v>0</v>
      </c>
      <c r="AE60" s="57">
        <v>0</v>
      </c>
      <c r="AF60" s="57">
        <f t="shared" si="51"/>
        <v>0</v>
      </c>
      <c r="AG60" s="52">
        <v>0</v>
      </c>
      <c r="AH60" s="63">
        <f t="shared" si="52"/>
        <v>0</v>
      </c>
      <c r="AI60" s="65">
        <f t="shared" si="53"/>
        <v>0</v>
      </c>
      <c r="AJ60" s="63">
        <f t="shared" si="54"/>
        <v>0</v>
      </c>
      <c r="AK60" s="145">
        <v>12</v>
      </c>
      <c r="AL60" s="63">
        <f t="shared" si="55"/>
        <v>14400</v>
      </c>
      <c r="AM60" s="130"/>
    </row>
    <row r="61" spans="1:39" s="2" customFormat="1" x14ac:dyDescent="0.3">
      <c r="A61" s="120" t="s">
        <v>46</v>
      </c>
      <c r="B61" s="74">
        <f>13800/12</f>
        <v>1150</v>
      </c>
      <c r="C61" s="38">
        <v>1636</v>
      </c>
      <c r="D61" s="165">
        <v>12</v>
      </c>
      <c r="E61" s="44">
        <v>0</v>
      </c>
      <c r="F61" s="110">
        <f t="shared" si="36"/>
        <v>0</v>
      </c>
      <c r="G61" s="145">
        <v>0</v>
      </c>
      <c r="H61" s="109">
        <f t="shared" si="37"/>
        <v>0</v>
      </c>
      <c r="I61" s="74">
        <v>0</v>
      </c>
      <c r="J61" s="37">
        <f t="shared" si="38"/>
        <v>0</v>
      </c>
      <c r="K61" s="74">
        <v>0</v>
      </c>
      <c r="L61" s="37">
        <f t="shared" si="39"/>
        <v>0</v>
      </c>
      <c r="M61" s="74">
        <v>0</v>
      </c>
      <c r="N61" s="37">
        <f t="shared" si="40"/>
        <v>0</v>
      </c>
      <c r="O61" s="74">
        <v>0</v>
      </c>
      <c r="P61" s="71">
        <f t="shared" si="41"/>
        <v>0</v>
      </c>
      <c r="Q61" s="57">
        <f t="shared" si="42"/>
        <v>0</v>
      </c>
      <c r="R61" s="39">
        <f t="shared" si="43"/>
        <v>0</v>
      </c>
      <c r="S61" s="77">
        <v>0</v>
      </c>
      <c r="T61" s="69">
        <f t="shared" si="44"/>
        <v>0</v>
      </c>
      <c r="U61" s="74">
        <v>0</v>
      </c>
      <c r="V61" s="69">
        <f t="shared" si="45"/>
        <v>0</v>
      </c>
      <c r="W61" s="74">
        <v>0</v>
      </c>
      <c r="X61" s="69">
        <f t="shared" si="46"/>
        <v>0</v>
      </c>
      <c r="Y61" s="74">
        <v>0</v>
      </c>
      <c r="Z61" s="109">
        <f t="shared" si="47"/>
        <v>0</v>
      </c>
      <c r="AA61" s="74">
        <v>0</v>
      </c>
      <c r="AB61" s="68">
        <f t="shared" si="48"/>
        <v>0</v>
      </c>
      <c r="AC61" s="67">
        <f t="shared" si="49"/>
        <v>0</v>
      </c>
      <c r="AD61" s="66">
        <f t="shared" si="50"/>
        <v>0</v>
      </c>
      <c r="AE61" s="57">
        <v>0</v>
      </c>
      <c r="AF61" s="57">
        <f t="shared" si="51"/>
        <v>0</v>
      </c>
      <c r="AG61" s="52">
        <v>0</v>
      </c>
      <c r="AH61" s="63">
        <f t="shared" si="52"/>
        <v>0</v>
      </c>
      <c r="AI61" s="65">
        <f t="shared" si="53"/>
        <v>0</v>
      </c>
      <c r="AJ61" s="63">
        <f t="shared" si="54"/>
        <v>0</v>
      </c>
      <c r="AK61" s="145">
        <v>0</v>
      </c>
      <c r="AL61" s="63">
        <f t="shared" si="55"/>
        <v>0</v>
      </c>
      <c r="AM61" s="130"/>
    </row>
    <row r="62" spans="1:39" s="2" customFormat="1" x14ac:dyDescent="0.3">
      <c r="A62" s="188" t="s">
        <v>154</v>
      </c>
      <c r="B62" s="47">
        <f>14400/12</f>
        <v>1200</v>
      </c>
      <c r="C62" s="46">
        <v>1636</v>
      </c>
      <c r="D62" s="163">
        <v>12</v>
      </c>
      <c r="E62" s="44">
        <v>0</v>
      </c>
      <c r="F62" s="110">
        <f t="shared" si="36"/>
        <v>0</v>
      </c>
      <c r="G62" s="145">
        <v>0</v>
      </c>
      <c r="H62" s="109">
        <f t="shared" si="37"/>
        <v>0</v>
      </c>
      <c r="I62" s="74">
        <v>0</v>
      </c>
      <c r="J62" s="37">
        <f t="shared" si="38"/>
        <v>0</v>
      </c>
      <c r="K62" s="74">
        <v>0</v>
      </c>
      <c r="L62" s="37">
        <f t="shared" si="39"/>
        <v>0</v>
      </c>
      <c r="M62" s="74">
        <v>0</v>
      </c>
      <c r="N62" s="37">
        <f t="shared" si="40"/>
        <v>0</v>
      </c>
      <c r="O62" s="74">
        <v>0</v>
      </c>
      <c r="P62" s="71">
        <f t="shared" si="41"/>
        <v>0</v>
      </c>
      <c r="Q62" s="57">
        <f t="shared" si="42"/>
        <v>0</v>
      </c>
      <c r="R62" s="39">
        <f t="shared" si="43"/>
        <v>0</v>
      </c>
      <c r="S62" s="77">
        <v>0</v>
      </c>
      <c r="T62" s="69">
        <f t="shared" si="44"/>
        <v>0</v>
      </c>
      <c r="U62" s="74">
        <v>0</v>
      </c>
      <c r="V62" s="69">
        <f t="shared" si="45"/>
        <v>0</v>
      </c>
      <c r="W62" s="74">
        <v>0</v>
      </c>
      <c r="X62" s="69">
        <f t="shared" si="46"/>
        <v>0</v>
      </c>
      <c r="Y62" s="74">
        <v>0</v>
      </c>
      <c r="Z62" s="109">
        <f t="shared" si="47"/>
        <v>0</v>
      </c>
      <c r="AA62" s="74">
        <v>0</v>
      </c>
      <c r="AB62" s="68">
        <f t="shared" si="48"/>
        <v>0</v>
      </c>
      <c r="AC62" s="67">
        <f t="shared" si="49"/>
        <v>0</v>
      </c>
      <c r="AD62" s="66">
        <f t="shared" si="50"/>
        <v>0</v>
      </c>
      <c r="AE62" s="57">
        <v>0</v>
      </c>
      <c r="AF62" s="57">
        <f t="shared" si="51"/>
        <v>0</v>
      </c>
      <c r="AG62" s="52">
        <v>0</v>
      </c>
      <c r="AH62" s="63">
        <f t="shared" si="52"/>
        <v>0</v>
      </c>
      <c r="AI62" s="65">
        <f t="shared" si="53"/>
        <v>0</v>
      </c>
      <c r="AJ62" s="63">
        <f t="shared" si="54"/>
        <v>0</v>
      </c>
      <c r="AK62" s="145">
        <v>0</v>
      </c>
      <c r="AL62" s="63">
        <f t="shared" si="55"/>
        <v>0</v>
      </c>
      <c r="AM62" s="130"/>
    </row>
    <row r="63" spans="1:39" s="2" customFormat="1" x14ac:dyDescent="0.3">
      <c r="A63" s="58" t="s">
        <v>8</v>
      </c>
      <c r="B63" s="47">
        <f>24800/16</f>
        <v>1550</v>
      </c>
      <c r="C63" s="46">
        <f>2800/1.1</f>
        <v>2545.454545454545</v>
      </c>
      <c r="D63" s="163">
        <v>16</v>
      </c>
      <c r="E63" s="44">
        <v>0</v>
      </c>
      <c r="F63" s="147">
        <f t="shared" si="36"/>
        <v>0</v>
      </c>
      <c r="G63" s="145">
        <v>0</v>
      </c>
      <c r="H63" s="37">
        <f t="shared" si="37"/>
        <v>0</v>
      </c>
      <c r="I63" s="74">
        <v>0</v>
      </c>
      <c r="J63" s="37">
        <f t="shared" si="38"/>
        <v>0</v>
      </c>
      <c r="K63" s="74">
        <v>0</v>
      </c>
      <c r="L63" s="37">
        <f t="shared" si="39"/>
        <v>0</v>
      </c>
      <c r="M63" s="74">
        <v>0</v>
      </c>
      <c r="N63" s="37">
        <f t="shared" si="40"/>
        <v>0</v>
      </c>
      <c r="O63" s="74">
        <v>0</v>
      </c>
      <c r="P63" s="37">
        <f t="shared" si="41"/>
        <v>0</v>
      </c>
      <c r="Q63" s="36">
        <f t="shared" si="42"/>
        <v>0</v>
      </c>
      <c r="R63" s="146">
        <f t="shared" si="43"/>
        <v>0</v>
      </c>
      <c r="S63" s="77">
        <v>0</v>
      </c>
      <c r="T63" s="69">
        <f t="shared" si="44"/>
        <v>0</v>
      </c>
      <c r="U63" s="74">
        <v>0</v>
      </c>
      <c r="V63" s="37">
        <f t="shared" si="45"/>
        <v>0</v>
      </c>
      <c r="W63" s="74">
        <v>0</v>
      </c>
      <c r="X63" s="37">
        <f t="shared" si="46"/>
        <v>0</v>
      </c>
      <c r="Y63" s="74">
        <v>0</v>
      </c>
      <c r="Z63" s="37">
        <f t="shared" si="47"/>
        <v>0</v>
      </c>
      <c r="AA63" s="74">
        <v>0</v>
      </c>
      <c r="AB63" s="37">
        <f t="shared" si="48"/>
        <v>0</v>
      </c>
      <c r="AC63" s="36">
        <f t="shared" si="49"/>
        <v>0</v>
      </c>
      <c r="AD63" s="36">
        <f t="shared" si="50"/>
        <v>0</v>
      </c>
      <c r="AE63" s="36">
        <v>0</v>
      </c>
      <c r="AF63" s="57">
        <f t="shared" si="51"/>
        <v>0</v>
      </c>
      <c r="AG63" s="52">
        <v>0</v>
      </c>
      <c r="AH63" s="63">
        <f t="shared" si="52"/>
        <v>0</v>
      </c>
      <c r="AI63" s="65">
        <f t="shared" si="53"/>
        <v>0</v>
      </c>
      <c r="AJ63" s="63">
        <f t="shared" si="54"/>
        <v>0</v>
      </c>
      <c r="AK63" s="145">
        <v>0</v>
      </c>
      <c r="AL63" s="107">
        <f t="shared" si="55"/>
        <v>0</v>
      </c>
      <c r="AM63" s="130"/>
    </row>
    <row r="64" spans="1:39" s="2" customFormat="1" x14ac:dyDescent="0.3">
      <c r="A64" s="187" t="s">
        <v>86</v>
      </c>
      <c r="B64" s="47">
        <f>30400/16</f>
        <v>1900</v>
      </c>
      <c r="C64" s="46">
        <f>2800/1.1</f>
        <v>2545.454545454545</v>
      </c>
      <c r="D64" s="163">
        <v>16</v>
      </c>
      <c r="E64" s="44">
        <v>13</v>
      </c>
      <c r="F64" s="147">
        <f t="shared" si="36"/>
        <v>24700</v>
      </c>
      <c r="G64" s="145">
        <v>0</v>
      </c>
      <c r="H64" s="37">
        <f t="shared" si="37"/>
        <v>0</v>
      </c>
      <c r="I64" s="74">
        <v>0</v>
      </c>
      <c r="J64" s="37">
        <f t="shared" si="38"/>
        <v>0</v>
      </c>
      <c r="K64" s="74">
        <v>16</v>
      </c>
      <c r="L64" s="37">
        <f t="shared" si="39"/>
        <v>30400</v>
      </c>
      <c r="M64" s="74">
        <v>0</v>
      </c>
      <c r="N64" s="37">
        <f t="shared" si="40"/>
        <v>0</v>
      </c>
      <c r="O64" s="74">
        <v>0</v>
      </c>
      <c r="P64" s="37">
        <f t="shared" si="41"/>
        <v>0</v>
      </c>
      <c r="Q64" s="36">
        <f t="shared" si="42"/>
        <v>16</v>
      </c>
      <c r="R64" s="146">
        <f t="shared" si="43"/>
        <v>30400</v>
      </c>
      <c r="S64" s="77">
        <v>8</v>
      </c>
      <c r="T64" s="69">
        <f t="shared" si="44"/>
        <v>20363.63636363636</v>
      </c>
      <c r="U64" s="74">
        <v>4</v>
      </c>
      <c r="V64" s="37">
        <f t="shared" si="45"/>
        <v>10181.81818181818</v>
      </c>
      <c r="W64" s="74">
        <v>2</v>
      </c>
      <c r="X64" s="37">
        <f t="shared" si="46"/>
        <v>5090.9090909090901</v>
      </c>
      <c r="Y64" s="74">
        <v>5</v>
      </c>
      <c r="Z64" s="37">
        <f t="shared" si="47"/>
        <v>12727.272727272724</v>
      </c>
      <c r="AA64" s="74">
        <v>0</v>
      </c>
      <c r="AB64" s="37">
        <f t="shared" si="48"/>
        <v>0</v>
      </c>
      <c r="AC64" s="36">
        <f t="shared" si="49"/>
        <v>19</v>
      </c>
      <c r="AD64" s="36">
        <f t="shared" si="50"/>
        <v>48363.636363636353</v>
      </c>
      <c r="AE64" s="36">
        <v>0</v>
      </c>
      <c r="AF64" s="57">
        <f t="shared" si="51"/>
        <v>12263.636363636357</v>
      </c>
      <c r="AG64" s="52">
        <v>1</v>
      </c>
      <c r="AH64" s="63">
        <f t="shared" si="52"/>
        <v>1900</v>
      </c>
      <c r="AI64" s="65">
        <f t="shared" si="53"/>
        <v>9</v>
      </c>
      <c r="AJ64" s="63">
        <f t="shared" si="54"/>
        <v>17100</v>
      </c>
      <c r="AK64" s="145">
        <v>0</v>
      </c>
      <c r="AL64" s="107">
        <f t="shared" si="55"/>
        <v>0</v>
      </c>
      <c r="AM64" s="130"/>
    </row>
    <row r="65" spans="1:39" s="2" customFormat="1" ht="17.25" customHeight="1" x14ac:dyDescent="0.3">
      <c r="A65" s="55" t="s">
        <v>9</v>
      </c>
      <c r="B65" s="47">
        <f>3600/6</f>
        <v>600</v>
      </c>
      <c r="C65" s="46">
        <f t="shared" ref="C65:C70" si="56">2000/1.1</f>
        <v>1818.181818181818</v>
      </c>
      <c r="D65" s="163">
        <v>6</v>
      </c>
      <c r="E65" s="44">
        <v>3</v>
      </c>
      <c r="F65" s="147">
        <f t="shared" si="36"/>
        <v>1800</v>
      </c>
      <c r="G65" s="145">
        <v>0</v>
      </c>
      <c r="H65" s="37">
        <f t="shared" si="37"/>
        <v>0</v>
      </c>
      <c r="I65" s="74">
        <v>0</v>
      </c>
      <c r="J65" s="37">
        <f t="shared" si="38"/>
        <v>0</v>
      </c>
      <c r="K65" s="74">
        <v>0</v>
      </c>
      <c r="L65" s="37">
        <f t="shared" si="39"/>
        <v>0</v>
      </c>
      <c r="M65" s="74">
        <v>0</v>
      </c>
      <c r="N65" s="37">
        <f t="shared" si="40"/>
        <v>0</v>
      </c>
      <c r="O65" s="74">
        <v>0</v>
      </c>
      <c r="P65" s="37">
        <f t="shared" si="41"/>
        <v>0</v>
      </c>
      <c r="Q65" s="36">
        <f t="shared" si="42"/>
        <v>0</v>
      </c>
      <c r="R65" s="146">
        <f t="shared" si="43"/>
        <v>0</v>
      </c>
      <c r="S65" s="77">
        <v>2</v>
      </c>
      <c r="T65" s="69">
        <f t="shared" si="44"/>
        <v>3636.363636363636</v>
      </c>
      <c r="U65" s="74">
        <v>0</v>
      </c>
      <c r="V65" s="37">
        <f t="shared" si="45"/>
        <v>0</v>
      </c>
      <c r="W65" s="74">
        <v>0</v>
      </c>
      <c r="X65" s="37">
        <f t="shared" si="46"/>
        <v>0</v>
      </c>
      <c r="Y65" s="74">
        <v>0</v>
      </c>
      <c r="Z65" s="37">
        <f t="shared" si="47"/>
        <v>0</v>
      </c>
      <c r="AA65" s="74">
        <v>0</v>
      </c>
      <c r="AB65" s="37">
        <f t="shared" si="48"/>
        <v>0</v>
      </c>
      <c r="AC65" s="36">
        <f t="shared" si="49"/>
        <v>2</v>
      </c>
      <c r="AD65" s="36">
        <f t="shared" si="50"/>
        <v>3636.363636363636</v>
      </c>
      <c r="AE65" s="36">
        <v>0</v>
      </c>
      <c r="AF65" s="57">
        <f t="shared" si="51"/>
        <v>2436.363636363636</v>
      </c>
      <c r="AG65" s="52">
        <v>1</v>
      </c>
      <c r="AH65" s="63">
        <f t="shared" si="52"/>
        <v>600</v>
      </c>
      <c r="AI65" s="65">
        <f t="shared" si="53"/>
        <v>0</v>
      </c>
      <c r="AJ65" s="63">
        <f t="shared" si="54"/>
        <v>0</v>
      </c>
      <c r="AK65" s="145">
        <v>0</v>
      </c>
      <c r="AL65" s="107">
        <f t="shared" si="55"/>
        <v>0</v>
      </c>
      <c r="AM65" s="130" t="s">
        <v>568</v>
      </c>
    </row>
    <row r="66" spans="1:39" s="2" customFormat="1" x14ac:dyDescent="0.3">
      <c r="A66" s="186" t="s">
        <v>406</v>
      </c>
      <c r="B66" s="47">
        <f>3900/6</f>
        <v>650</v>
      </c>
      <c r="C66" s="46">
        <f t="shared" si="56"/>
        <v>1818.181818181818</v>
      </c>
      <c r="D66" s="163">
        <v>6</v>
      </c>
      <c r="E66" s="44">
        <v>0</v>
      </c>
      <c r="F66" s="147">
        <f t="shared" si="36"/>
        <v>0</v>
      </c>
      <c r="G66" s="145">
        <v>0</v>
      </c>
      <c r="H66" s="37">
        <f t="shared" si="37"/>
        <v>0</v>
      </c>
      <c r="I66" s="74">
        <v>0</v>
      </c>
      <c r="J66" s="37">
        <f t="shared" si="38"/>
        <v>0</v>
      </c>
      <c r="K66" s="74">
        <v>0</v>
      </c>
      <c r="L66" s="37">
        <f t="shared" si="39"/>
        <v>0</v>
      </c>
      <c r="M66" s="74">
        <v>0</v>
      </c>
      <c r="N66" s="37">
        <f t="shared" si="40"/>
        <v>0</v>
      </c>
      <c r="O66" s="74">
        <v>0</v>
      </c>
      <c r="P66" s="37">
        <f t="shared" si="41"/>
        <v>0</v>
      </c>
      <c r="Q66" s="36">
        <f t="shared" si="42"/>
        <v>0</v>
      </c>
      <c r="R66" s="146">
        <f t="shared" si="43"/>
        <v>0</v>
      </c>
      <c r="S66" s="77">
        <v>0</v>
      </c>
      <c r="T66" s="69">
        <f t="shared" si="44"/>
        <v>0</v>
      </c>
      <c r="U66" s="74">
        <v>0</v>
      </c>
      <c r="V66" s="37">
        <f t="shared" si="45"/>
        <v>0</v>
      </c>
      <c r="W66" s="74">
        <v>0</v>
      </c>
      <c r="X66" s="37">
        <f t="shared" si="46"/>
        <v>0</v>
      </c>
      <c r="Y66" s="74">
        <v>0</v>
      </c>
      <c r="Z66" s="37">
        <f t="shared" si="47"/>
        <v>0</v>
      </c>
      <c r="AA66" s="74">
        <v>0</v>
      </c>
      <c r="AB66" s="37">
        <f t="shared" si="48"/>
        <v>0</v>
      </c>
      <c r="AC66" s="36">
        <f t="shared" si="49"/>
        <v>0</v>
      </c>
      <c r="AD66" s="36">
        <f t="shared" si="50"/>
        <v>0</v>
      </c>
      <c r="AE66" s="36">
        <v>0</v>
      </c>
      <c r="AF66" s="57">
        <f t="shared" si="51"/>
        <v>0</v>
      </c>
      <c r="AG66" s="52">
        <v>0</v>
      </c>
      <c r="AH66" s="63">
        <f t="shared" si="52"/>
        <v>0</v>
      </c>
      <c r="AI66" s="65">
        <f t="shared" si="53"/>
        <v>0</v>
      </c>
      <c r="AJ66" s="63">
        <f t="shared" si="54"/>
        <v>0</v>
      </c>
      <c r="AK66" s="145">
        <v>0</v>
      </c>
      <c r="AL66" s="107">
        <f t="shared" si="55"/>
        <v>0</v>
      </c>
      <c r="AM66" s="130"/>
    </row>
    <row r="67" spans="1:39" s="2" customFormat="1" x14ac:dyDescent="0.3">
      <c r="A67" s="55" t="s">
        <v>116</v>
      </c>
      <c r="B67" s="47">
        <f>3600/6</f>
        <v>600</v>
      </c>
      <c r="C67" s="46">
        <f t="shared" si="56"/>
        <v>1818.181818181818</v>
      </c>
      <c r="D67" s="163">
        <v>6</v>
      </c>
      <c r="E67" s="44">
        <v>6</v>
      </c>
      <c r="F67" s="147">
        <f t="shared" si="36"/>
        <v>3600</v>
      </c>
      <c r="G67" s="145">
        <v>0</v>
      </c>
      <c r="H67" s="37">
        <f t="shared" si="37"/>
        <v>0</v>
      </c>
      <c r="I67" s="74">
        <v>0</v>
      </c>
      <c r="J67" s="37">
        <f t="shared" si="38"/>
        <v>0</v>
      </c>
      <c r="K67" s="74">
        <v>0</v>
      </c>
      <c r="L67" s="37">
        <f t="shared" si="39"/>
        <v>0</v>
      </c>
      <c r="M67" s="74">
        <v>0</v>
      </c>
      <c r="N67" s="37">
        <f t="shared" si="40"/>
        <v>0</v>
      </c>
      <c r="O67" s="74">
        <v>0</v>
      </c>
      <c r="P67" s="37">
        <f t="shared" si="41"/>
        <v>0</v>
      </c>
      <c r="Q67" s="36">
        <f t="shared" si="42"/>
        <v>0</v>
      </c>
      <c r="R67" s="146">
        <f t="shared" si="43"/>
        <v>0</v>
      </c>
      <c r="S67" s="77">
        <v>4</v>
      </c>
      <c r="T67" s="69">
        <f t="shared" si="44"/>
        <v>7272.7272727272721</v>
      </c>
      <c r="U67" s="74">
        <v>1</v>
      </c>
      <c r="V67" s="37">
        <f t="shared" si="45"/>
        <v>1818.181818181818</v>
      </c>
      <c r="W67" s="74">
        <v>0</v>
      </c>
      <c r="X67" s="37">
        <f t="shared" si="46"/>
        <v>0</v>
      </c>
      <c r="Y67" s="74">
        <v>0</v>
      </c>
      <c r="Z67" s="37">
        <f t="shared" si="47"/>
        <v>0</v>
      </c>
      <c r="AA67" s="74">
        <v>0</v>
      </c>
      <c r="AB67" s="37">
        <f t="shared" si="48"/>
        <v>0</v>
      </c>
      <c r="AC67" s="36">
        <f t="shared" si="49"/>
        <v>5</v>
      </c>
      <c r="AD67" s="36">
        <f t="shared" si="50"/>
        <v>9090.9090909090901</v>
      </c>
      <c r="AE67" s="36">
        <v>0</v>
      </c>
      <c r="AF67" s="57">
        <f t="shared" si="51"/>
        <v>6090.9090909090901</v>
      </c>
      <c r="AG67" s="52">
        <v>1</v>
      </c>
      <c r="AH67" s="63">
        <f t="shared" si="52"/>
        <v>600</v>
      </c>
      <c r="AI67" s="65">
        <f t="shared" si="53"/>
        <v>0</v>
      </c>
      <c r="AJ67" s="63">
        <f t="shared" si="54"/>
        <v>0</v>
      </c>
      <c r="AK67" s="145">
        <v>0</v>
      </c>
      <c r="AL67" s="107">
        <f t="shared" si="55"/>
        <v>0</v>
      </c>
      <c r="AM67" s="130" t="s">
        <v>569</v>
      </c>
    </row>
    <row r="68" spans="1:39" s="2" customFormat="1" x14ac:dyDescent="0.3">
      <c r="A68" s="186" t="s">
        <v>407</v>
      </c>
      <c r="B68" s="47">
        <f>3900/6</f>
        <v>650</v>
      </c>
      <c r="C68" s="46">
        <f t="shared" si="56"/>
        <v>1818.181818181818</v>
      </c>
      <c r="D68" s="163">
        <v>6</v>
      </c>
      <c r="E68" s="44">
        <v>0</v>
      </c>
      <c r="F68" s="147">
        <f t="shared" si="36"/>
        <v>0</v>
      </c>
      <c r="G68" s="145">
        <v>0</v>
      </c>
      <c r="H68" s="37">
        <f t="shared" si="37"/>
        <v>0</v>
      </c>
      <c r="I68" s="74">
        <v>0</v>
      </c>
      <c r="J68" s="37">
        <f t="shared" si="38"/>
        <v>0</v>
      </c>
      <c r="K68" s="74">
        <v>12</v>
      </c>
      <c r="L68" s="37">
        <f t="shared" si="39"/>
        <v>7800</v>
      </c>
      <c r="M68" s="74">
        <v>6</v>
      </c>
      <c r="N68" s="37">
        <f t="shared" si="40"/>
        <v>3900</v>
      </c>
      <c r="O68" s="74">
        <v>0</v>
      </c>
      <c r="P68" s="37">
        <f t="shared" si="41"/>
        <v>0</v>
      </c>
      <c r="Q68" s="36">
        <f t="shared" si="42"/>
        <v>18</v>
      </c>
      <c r="R68" s="146">
        <f t="shared" si="43"/>
        <v>11700</v>
      </c>
      <c r="S68" s="77">
        <v>0</v>
      </c>
      <c r="T68" s="69">
        <f t="shared" si="44"/>
        <v>0</v>
      </c>
      <c r="U68" s="74">
        <v>0</v>
      </c>
      <c r="V68" s="37">
        <f t="shared" si="45"/>
        <v>0</v>
      </c>
      <c r="W68" s="74">
        <v>4</v>
      </c>
      <c r="X68" s="37">
        <f t="shared" si="46"/>
        <v>7272.7272727272721</v>
      </c>
      <c r="Y68" s="74">
        <v>3</v>
      </c>
      <c r="Z68" s="37">
        <f t="shared" si="47"/>
        <v>5454.545454545454</v>
      </c>
      <c r="AA68" s="74">
        <v>0</v>
      </c>
      <c r="AB68" s="37">
        <f t="shared" si="48"/>
        <v>0</v>
      </c>
      <c r="AC68" s="36">
        <f t="shared" si="49"/>
        <v>7</v>
      </c>
      <c r="AD68" s="36">
        <f t="shared" si="50"/>
        <v>12727.272727272726</v>
      </c>
      <c r="AE68" s="36">
        <v>0</v>
      </c>
      <c r="AF68" s="57">
        <f t="shared" si="51"/>
        <v>8177.2727272727261</v>
      </c>
      <c r="AG68" s="52">
        <v>0</v>
      </c>
      <c r="AH68" s="63">
        <f t="shared" si="52"/>
        <v>0</v>
      </c>
      <c r="AI68" s="65">
        <f t="shared" si="53"/>
        <v>11</v>
      </c>
      <c r="AJ68" s="63">
        <f t="shared" si="54"/>
        <v>7150</v>
      </c>
      <c r="AK68" s="145">
        <v>0</v>
      </c>
      <c r="AL68" s="107">
        <f t="shared" si="55"/>
        <v>0</v>
      </c>
      <c r="AM68" s="130"/>
    </row>
    <row r="69" spans="1:39" s="2" customFormat="1" x14ac:dyDescent="0.3">
      <c r="A69" s="55" t="s">
        <v>48</v>
      </c>
      <c r="B69" s="47">
        <f>3600/6</f>
        <v>600</v>
      </c>
      <c r="C69" s="46">
        <f t="shared" si="56"/>
        <v>1818.181818181818</v>
      </c>
      <c r="D69" s="163">
        <v>6</v>
      </c>
      <c r="E69" s="44">
        <v>0</v>
      </c>
      <c r="F69" s="147">
        <f t="shared" si="36"/>
        <v>0</v>
      </c>
      <c r="G69" s="145">
        <v>0</v>
      </c>
      <c r="H69" s="37">
        <f t="shared" si="37"/>
        <v>0</v>
      </c>
      <c r="I69" s="74">
        <v>0</v>
      </c>
      <c r="J69" s="37">
        <f t="shared" si="38"/>
        <v>0</v>
      </c>
      <c r="K69" s="74">
        <v>0</v>
      </c>
      <c r="L69" s="37">
        <f t="shared" si="39"/>
        <v>0</v>
      </c>
      <c r="M69" s="74">
        <v>0</v>
      </c>
      <c r="N69" s="37">
        <f t="shared" si="40"/>
        <v>0</v>
      </c>
      <c r="O69" s="74">
        <v>0</v>
      </c>
      <c r="P69" s="37">
        <f t="shared" si="41"/>
        <v>0</v>
      </c>
      <c r="Q69" s="36">
        <f t="shared" si="42"/>
        <v>0</v>
      </c>
      <c r="R69" s="146">
        <f t="shared" si="43"/>
        <v>0</v>
      </c>
      <c r="S69" s="77">
        <v>0</v>
      </c>
      <c r="T69" s="69">
        <f t="shared" si="44"/>
        <v>0</v>
      </c>
      <c r="U69" s="74">
        <v>0</v>
      </c>
      <c r="V69" s="37">
        <f t="shared" si="45"/>
        <v>0</v>
      </c>
      <c r="W69" s="74">
        <v>0</v>
      </c>
      <c r="X69" s="37">
        <f t="shared" si="46"/>
        <v>0</v>
      </c>
      <c r="Y69" s="74">
        <v>0</v>
      </c>
      <c r="Z69" s="37">
        <f t="shared" si="47"/>
        <v>0</v>
      </c>
      <c r="AA69" s="74">
        <v>0</v>
      </c>
      <c r="AB69" s="37">
        <f t="shared" si="48"/>
        <v>0</v>
      </c>
      <c r="AC69" s="36">
        <f t="shared" si="49"/>
        <v>0</v>
      </c>
      <c r="AD69" s="36">
        <f t="shared" si="50"/>
        <v>0</v>
      </c>
      <c r="AE69" s="36">
        <v>0</v>
      </c>
      <c r="AF69" s="57">
        <f t="shared" si="51"/>
        <v>0</v>
      </c>
      <c r="AG69" s="52">
        <v>0</v>
      </c>
      <c r="AH69" s="63">
        <f t="shared" si="52"/>
        <v>0</v>
      </c>
      <c r="AI69" s="65">
        <f t="shared" si="53"/>
        <v>0</v>
      </c>
      <c r="AJ69" s="63">
        <f t="shared" si="54"/>
        <v>0</v>
      </c>
      <c r="AK69" s="145">
        <v>0</v>
      </c>
      <c r="AL69" s="107">
        <f t="shared" si="55"/>
        <v>0</v>
      </c>
      <c r="AM69" s="130"/>
    </row>
    <row r="70" spans="1:39" s="2" customFormat="1" x14ac:dyDescent="0.3">
      <c r="A70" s="186" t="s">
        <v>408</v>
      </c>
      <c r="B70" s="47">
        <f>3900/6</f>
        <v>650</v>
      </c>
      <c r="C70" s="46">
        <f t="shared" si="56"/>
        <v>1818.181818181818</v>
      </c>
      <c r="D70" s="163">
        <v>6</v>
      </c>
      <c r="E70" s="44">
        <v>0</v>
      </c>
      <c r="F70" s="147">
        <f t="shared" si="36"/>
        <v>0</v>
      </c>
      <c r="G70" s="145">
        <v>0</v>
      </c>
      <c r="H70" s="37">
        <f t="shared" si="37"/>
        <v>0</v>
      </c>
      <c r="I70" s="74">
        <v>0</v>
      </c>
      <c r="J70" s="37">
        <f t="shared" si="38"/>
        <v>0</v>
      </c>
      <c r="K70" s="74">
        <v>6</v>
      </c>
      <c r="L70" s="37">
        <f t="shared" si="39"/>
        <v>3900</v>
      </c>
      <c r="M70" s="74">
        <v>6</v>
      </c>
      <c r="N70" s="37">
        <f t="shared" si="40"/>
        <v>3900</v>
      </c>
      <c r="O70" s="74">
        <v>0</v>
      </c>
      <c r="P70" s="37">
        <f t="shared" si="41"/>
        <v>0</v>
      </c>
      <c r="Q70" s="36">
        <f t="shared" si="42"/>
        <v>12</v>
      </c>
      <c r="R70" s="146">
        <f t="shared" si="43"/>
        <v>7800</v>
      </c>
      <c r="S70" s="77">
        <v>0</v>
      </c>
      <c r="T70" s="69">
        <f t="shared" si="44"/>
        <v>0</v>
      </c>
      <c r="U70" s="74">
        <v>0</v>
      </c>
      <c r="V70" s="37">
        <f t="shared" si="45"/>
        <v>0</v>
      </c>
      <c r="W70" s="74">
        <v>1</v>
      </c>
      <c r="X70" s="37">
        <f t="shared" si="46"/>
        <v>1818.181818181818</v>
      </c>
      <c r="Y70" s="74">
        <v>1</v>
      </c>
      <c r="Z70" s="37">
        <f t="shared" si="47"/>
        <v>1818.181818181818</v>
      </c>
      <c r="AA70" s="74">
        <v>0</v>
      </c>
      <c r="AB70" s="37">
        <f t="shared" si="48"/>
        <v>0</v>
      </c>
      <c r="AC70" s="36">
        <f t="shared" si="49"/>
        <v>2</v>
      </c>
      <c r="AD70" s="36">
        <f t="shared" si="50"/>
        <v>3636.363636363636</v>
      </c>
      <c r="AE70" s="36">
        <v>0</v>
      </c>
      <c r="AF70" s="57">
        <f t="shared" si="51"/>
        <v>2336.363636363636</v>
      </c>
      <c r="AG70" s="52">
        <v>0</v>
      </c>
      <c r="AH70" s="63">
        <f t="shared" si="52"/>
        <v>0</v>
      </c>
      <c r="AI70" s="65">
        <f t="shared" si="53"/>
        <v>10</v>
      </c>
      <c r="AJ70" s="63">
        <f t="shared" si="54"/>
        <v>6500</v>
      </c>
      <c r="AK70" s="145">
        <v>0</v>
      </c>
      <c r="AL70" s="107">
        <f t="shared" si="55"/>
        <v>0</v>
      </c>
      <c r="AM70" s="130"/>
    </row>
    <row r="71" spans="1:39" s="2" customFormat="1" x14ac:dyDescent="0.3">
      <c r="A71" s="48" t="s">
        <v>59</v>
      </c>
      <c r="B71" s="47">
        <f>8100/6</f>
        <v>1350</v>
      </c>
      <c r="C71" s="46">
        <f>2800/1.1</f>
        <v>2545.454545454545</v>
      </c>
      <c r="D71" s="45">
        <v>6</v>
      </c>
      <c r="E71" s="44">
        <v>0</v>
      </c>
      <c r="F71" s="147">
        <f t="shared" si="36"/>
        <v>0</v>
      </c>
      <c r="G71" s="145">
        <v>0</v>
      </c>
      <c r="H71" s="37">
        <f t="shared" si="37"/>
        <v>0</v>
      </c>
      <c r="I71" s="74">
        <v>0</v>
      </c>
      <c r="J71" s="37">
        <f t="shared" si="38"/>
        <v>0</v>
      </c>
      <c r="K71" s="74">
        <v>0</v>
      </c>
      <c r="L71" s="37">
        <f t="shared" si="39"/>
        <v>0</v>
      </c>
      <c r="M71" s="74">
        <v>0</v>
      </c>
      <c r="N71" s="37">
        <f t="shared" si="40"/>
        <v>0</v>
      </c>
      <c r="O71" s="74">
        <v>0</v>
      </c>
      <c r="P71" s="37">
        <f t="shared" si="41"/>
        <v>0</v>
      </c>
      <c r="Q71" s="36">
        <f t="shared" si="42"/>
        <v>0</v>
      </c>
      <c r="R71" s="146">
        <f t="shared" si="43"/>
        <v>0</v>
      </c>
      <c r="S71" s="77">
        <v>0</v>
      </c>
      <c r="T71" s="69">
        <f t="shared" si="44"/>
        <v>0</v>
      </c>
      <c r="U71" s="74">
        <v>0</v>
      </c>
      <c r="V71" s="37">
        <f t="shared" si="45"/>
        <v>0</v>
      </c>
      <c r="W71" s="74">
        <v>0</v>
      </c>
      <c r="X71" s="37">
        <f t="shared" si="46"/>
        <v>0</v>
      </c>
      <c r="Y71" s="74">
        <v>0</v>
      </c>
      <c r="Z71" s="37">
        <f t="shared" si="47"/>
        <v>0</v>
      </c>
      <c r="AA71" s="74">
        <v>0</v>
      </c>
      <c r="AB71" s="37">
        <f t="shared" si="48"/>
        <v>0</v>
      </c>
      <c r="AC71" s="36">
        <f t="shared" si="49"/>
        <v>0</v>
      </c>
      <c r="AD71" s="36">
        <f t="shared" si="50"/>
        <v>0</v>
      </c>
      <c r="AE71" s="36">
        <v>0</v>
      </c>
      <c r="AF71" s="57">
        <f t="shared" si="51"/>
        <v>0</v>
      </c>
      <c r="AG71" s="52">
        <v>0</v>
      </c>
      <c r="AH71" s="63">
        <f t="shared" si="52"/>
        <v>0</v>
      </c>
      <c r="AI71" s="65">
        <f t="shared" si="53"/>
        <v>0</v>
      </c>
      <c r="AJ71" s="63">
        <f t="shared" si="54"/>
        <v>0</v>
      </c>
      <c r="AK71" s="145">
        <v>0</v>
      </c>
      <c r="AL71" s="107">
        <f t="shared" si="55"/>
        <v>0</v>
      </c>
      <c r="AM71" s="130"/>
    </row>
    <row r="72" spans="1:39" s="2" customFormat="1" x14ac:dyDescent="0.3">
      <c r="A72" s="48" t="s">
        <v>65</v>
      </c>
      <c r="B72" s="53">
        <f>6600/6</f>
        <v>1100</v>
      </c>
      <c r="C72" s="46">
        <f>2800/1.1</f>
        <v>2545.454545454545</v>
      </c>
      <c r="D72" s="45">
        <v>6</v>
      </c>
      <c r="E72" s="44">
        <v>0</v>
      </c>
      <c r="F72" s="147">
        <f t="shared" si="36"/>
        <v>0</v>
      </c>
      <c r="G72" s="145">
        <v>0</v>
      </c>
      <c r="H72" s="37">
        <f t="shared" si="37"/>
        <v>0</v>
      </c>
      <c r="I72" s="74">
        <v>0</v>
      </c>
      <c r="J72" s="37">
        <f t="shared" si="38"/>
        <v>0</v>
      </c>
      <c r="K72" s="74">
        <v>0</v>
      </c>
      <c r="L72" s="37">
        <f t="shared" si="39"/>
        <v>0</v>
      </c>
      <c r="M72" s="74">
        <v>0</v>
      </c>
      <c r="N72" s="37">
        <f t="shared" si="40"/>
        <v>0</v>
      </c>
      <c r="O72" s="74">
        <v>0</v>
      </c>
      <c r="P72" s="37">
        <f t="shared" si="41"/>
        <v>0</v>
      </c>
      <c r="Q72" s="36">
        <f t="shared" si="42"/>
        <v>0</v>
      </c>
      <c r="R72" s="146">
        <f t="shared" si="43"/>
        <v>0</v>
      </c>
      <c r="S72" s="77">
        <v>0</v>
      </c>
      <c r="T72" s="69">
        <f t="shared" si="44"/>
        <v>0</v>
      </c>
      <c r="U72" s="74">
        <v>0</v>
      </c>
      <c r="V72" s="37">
        <f t="shared" si="45"/>
        <v>0</v>
      </c>
      <c r="W72" s="74">
        <v>0</v>
      </c>
      <c r="X72" s="37">
        <f t="shared" si="46"/>
        <v>0</v>
      </c>
      <c r="Y72" s="74">
        <v>0</v>
      </c>
      <c r="Z72" s="37">
        <f t="shared" si="47"/>
        <v>0</v>
      </c>
      <c r="AA72" s="74">
        <v>0</v>
      </c>
      <c r="AB72" s="37">
        <f t="shared" si="48"/>
        <v>0</v>
      </c>
      <c r="AC72" s="36">
        <f t="shared" si="49"/>
        <v>0</v>
      </c>
      <c r="AD72" s="36">
        <f t="shared" si="50"/>
        <v>0</v>
      </c>
      <c r="AE72" s="36">
        <v>0</v>
      </c>
      <c r="AF72" s="57">
        <f t="shared" si="51"/>
        <v>0</v>
      </c>
      <c r="AG72" s="52">
        <v>0</v>
      </c>
      <c r="AH72" s="63">
        <f t="shared" si="52"/>
        <v>0</v>
      </c>
      <c r="AI72" s="65">
        <f t="shared" si="53"/>
        <v>0</v>
      </c>
      <c r="AJ72" s="63">
        <f t="shared" si="54"/>
        <v>0</v>
      </c>
      <c r="AK72" s="145">
        <v>0</v>
      </c>
      <c r="AL72" s="107">
        <f t="shared" si="55"/>
        <v>0</v>
      </c>
      <c r="AM72" s="130"/>
    </row>
    <row r="73" spans="1:39" s="2" customFormat="1" x14ac:dyDescent="0.3">
      <c r="A73" s="48" t="s">
        <v>84</v>
      </c>
      <c r="B73" s="47">
        <f>16200/12</f>
        <v>1350</v>
      </c>
      <c r="C73" s="46">
        <f>2800/1.1</f>
        <v>2545.454545454545</v>
      </c>
      <c r="D73" s="45">
        <v>12</v>
      </c>
      <c r="E73" s="44">
        <v>0</v>
      </c>
      <c r="F73" s="147">
        <f t="shared" si="36"/>
        <v>0</v>
      </c>
      <c r="G73" s="145">
        <v>0</v>
      </c>
      <c r="H73" s="37">
        <f t="shared" si="37"/>
        <v>0</v>
      </c>
      <c r="I73" s="74">
        <v>0</v>
      </c>
      <c r="J73" s="37">
        <f t="shared" si="38"/>
        <v>0</v>
      </c>
      <c r="K73" s="74">
        <v>0</v>
      </c>
      <c r="L73" s="37">
        <f t="shared" si="39"/>
        <v>0</v>
      </c>
      <c r="M73" s="74">
        <v>0</v>
      </c>
      <c r="N73" s="37">
        <f t="shared" si="40"/>
        <v>0</v>
      </c>
      <c r="O73" s="74">
        <v>0</v>
      </c>
      <c r="P73" s="37">
        <f t="shared" si="41"/>
        <v>0</v>
      </c>
      <c r="Q73" s="36">
        <f t="shared" si="42"/>
        <v>0</v>
      </c>
      <c r="R73" s="146">
        <f t="shared" si="43"/>
        <v>0</v>
      </c>
      <c r="S73" s="77">
        <v>0</v>
      </c>
      <c r="T73" s="69">
        <f t="shared" si="44"/>
        <v>0</v>
      </c>
      <c r="U73" s="74">
        <v>0</v>
      </c>
      <c r="V73" s="37">
        <f t="shared" si="45"/>
        <v>0</v>
      </c>
      <c r="W73" s="74">
        <v>0</v>
      </c>
      <c r="X73" s="37">
        <f t="shared" si="46"/>
        <v>0</v>
      </c>
      <c r="Y73" s="74">
        <v>0</v>
      </c>
      <c r="Z73" s="37">
        <f t="shared" si="47"/>
        <v>0</v>
      </c>
      <c r="AA73" s="74">
        <v>0</v>
      </c>
      <c r="AB73" s="37">
        <f t="shared" si="48"/>
        <v>0</v>
      </c>
      <c r="AC73" s="36">
        <f t="shared" si="49"/>
        <v>0</v>
      </c>
      <c r="AD73" s="36">
        <f t="shared" si="50"/>
        <v>0</v>
      </c>
      <c r="AE73" s="36">
        <v>0</v>
      </c>
      <c r="AF73" s="57">
        <f t="shared" si="51"/>
        <v>0</v>
      </c>
      <c r="AG73" s="52">
        <v>0</v>
      </c>
      <c r="AH73" s="63">
        <f t="shared" si="52"/>
        <v>0</v>
      </c>
      <c r="AI73" s="65">
        <f t="shared" si="53"/>
        <v>0</v>
      </c>
      <c r="AJ73" s="63">
        <f t="shared" si="54"/>
        <v>0</v>
      </c>
      <c r="AK73" s="145">
        <v>0</v>
      </c>
      <c r="AL73" s="107">
        <f t="shared" si="55"/>
        <v>0</v>
      </c>
      <c r="AM73" s="130"/>
    </row>
    <row r="74" spans="1:39" s="2" customFormat="1" x14ac:dyDescent="0.3">
      <c r="A74" s="48" t="s">
        <v>63</v>
      </c>
      <c r="B74" s="47">
        <f>16200/12</f>
        <v>1350</v>
      </c>
      <c r="C74" s="46">
        <f>2800/1.1</f>
        <v>2545.454545454545</v>
      </c>
      <c r="D74" s="45">
        <v>12</v>
      </c>
      <c r="E74" s="44">
        <v>0</v>
      </c>
      <c r="F74" s="147">
        <f t="shared" si="36"/>
        <v>0</v>
      </c>
      <c r="G74" s="145">
        <v>0</v>
      </c>
      <c r="H74" s="37">
        <f t="shared" si="37"/>
        <v>0</v>
      </c>
      <c r="I74" s="74">
        <v>0</v>
      </c>
      <c r="J74" s="37">
        <f t="shared" si="38"/>
        <v>0</v>
      </c>
      <c r="K74" s="74">
        <v>0</v>
      </c>
      <c r="L74" s="37">
        <f t="shared" si="39"/>
        <v>0</v>
      </c>
      <c r="M74" s="74">
        <v>0</v>
      </c>
      <c r="N74" s="37">
        <f t="shared" si="40"/>
        <v>0</v>
      </c>
      <c r="O74" s="74">
        <v>0</v>
      </c>
      <c r="P74" s="37">
        <f t="shared" si="41"/>
        <v>0</v>
      </c>
      <c r="Q74" s="36">
        <f t="shared" si="42"/>
        <v>0</v>
      </c>
      <c r="R74" s="146">
        <f t="shared" si="43"/>
        <v>0</v>
      </c>
      <c r="S74" s="77">
        <v>0</v>
      </c>
      <c r="T74" s="69">
        <f t="shared" si="44"/>
        <v>0</v>
      </c>
      <c r="U74" s="74">
        <v>0</v>
      </c>
      <c r="V74" s="37">
        <f t="shared" si="45"/>
        <v>0</v>
      </c>
      <c r="W74" s="74">
        <v>0</v>
      </c>
      <c r="X74" s="37">
        <f t="shared" si="46"/>
        <v>0</v>
      </c>
      <c r="Y74" s="74">
        <v>0</v>
      </c>
      <c r="Z74" s="37">
        <f t="shared" si="47"/>
        <v>0</v>
      </c>
      <c r="AA74" s="74">
        <v>0</v>
      </c>
      <c r="AB74" s="37">
        <f t="shared" si="48"/>
        <v>0</v>
      </c>
      <c r="AC74" s="36">
        <f t="shared" si="49"/>
        <v>0</v>
      </c>
      <c r="AD74" s="36">
        <f t="shared" si="50"/>
        <v>0</v>
      </c>
      <c r="AE74" s="36">
        <v>0</v>
      </c>
      <c r="AF74" s="57">
        <f t="shared" si="51"/>
        <v>0</v>
      </c>
      <c r="AG74" s="52">
        <v>0</v>
      </c>
      <c r="AH74" s="63">
        <f t="shared" si="52"/>
        <v>0</v>
      </c>
      <c r="AI74" s="65">
        <f t="shared" si="53"/>
        <v>0</v>
      </c>
      <c r="AJ74" s="63">
        <f t="shared" si="54"/>
        <v>0</v>
      </c>
      <c r="AK74" s="145">
        <v>0</v>
      </c>
      <c r="AL74" s="107">
        <f t="shared" si="55"/>
        <v>0</v>
      </c>
      <c r="AM74" s="130"/>
    </row>
    <row r="75" spans="1:39" s="2" customFormat="1" x14ac:dyDescent="0.3">
      <c r="A75" s="48" t="s">
        <v>62</v>
      </c>
      <c r="B75" s="47">
        <f>42000/20</f>
        <v>2100</v>
      </c>
      <c r="C75" s="46">
        <f>3200/1.1</f>
        <v>2909.090909090909</v>
      </c>
      <c r="D75" s="45">
        <v>20</v>
      </c>
      <c r="E75" s="44">
        <v>0</v>
      </c>
      <c r="F75" s="147">
        <f t="shared" si="36"/>
        <v>0</v>
      </c>
      <c r="G75" s="145">
        <v>0</v>
      </c>
      <c r="H75" s="37">
        <f t="shared" si="37"/>
        <v>0</v>
      </c>
      <c r="I75" s="74">
        <v>0</v>
      </c>
      <c r="J75" s="37">
        <f t="shared" si="38"/>
        <v>0</v>
      </c>
      <c r="K75" s="74">
        <v>0</v>
      </c>
      <c r="L75" s="37">
        <f t="shared" si="39"/>
        <v>0</v>
      </c>
      <c r="M75" s="74">
        <v>0</v>
      </c>
      <c r="N75" s="37">
        <f t="shared" si="40"/>
        <v>0</v>
      </c>
      <c r="O75" s="74">
        <v>0</v>
      </c>
      <c r="P75" s="37">
        <f t="shared" si="41"/>
        <v>0</v>
      </c>
      <c r="Q75" s="36">
        <f t="shared" si="42"/>
        <v>0</v>
      </c>
      <c r="R75" s="146">
        <f t="shared" si="43"/>
        <v>0</v>
      </c>
      <c r="S75" s="77">
        <v>0</v>
      </c>
      <c r="T75" s="69">
        <f t="shared" si="44"/>
        <v>0</v>
      </c>
      <c r="U75" s="74">
        <v>0</v>
      </c>
      <c r="V75" s="37">
        <f t="shared" si="45"/>
        <v>0</v>
      </c>
      <c r="W75" s="74">
        <v>0</v>
      </c>
      <c r="X75" s="37">
        <f t="shared" si="46"/>
        <v>0</v>
      </c>
      <c r="Y75" s="74">
        <v>0</v>
      </c>
      <c r="Z75" s="37">
        <f t="shared" si="47"/>
        <v>0</v>
      </c>
      <c r="AA75" s="74">
        <v>0</v>
      </c>
      <c r="AB75" s="37">
        <f t="shared" si="48"/>
        <v>0</v>
      </c>
      <c r="AC75" s="36">
        <f t="shared" si="49"/>
        <v>0</v>
      </c>
      <c r="AD75" s="36">
        <f t="shared" si="50"/>
        <v>0</v>
      </c>
      <c r="AE75" s="36">
        <v>0</v>
      </c>
      <c r="AF75" s="57">
        <f t="shared" si="51"/>
        <v>0</v>
      </c>
      <c r="AG75" s="52">
        <v>0</v>
      </c>
      <c r="AH75" s="63">
        <f t="shared" si="52"/>
        <v>0</v>
      </c>
      <c r="AI75" s="65">
        <f t="shared" si="53"/>
        <v>0</v>
      </c>
      <c r="AJ75" s="63">
        <f t="shared" si="54"/>
        <v>0</v>
      </c>
      <c r="AK75" s="145">
        <v>0</v>
      </c>
      <c r="AL75" s="107">
        <f t="shared" si="55"/>
        <v>0</v>
      </c>
      <c r="AM75" s="130"/>
    </row>
    <row r="76" spans="1:39" s="2" customFormat="1" x14ac:dyDescent="0.3">
      <c r="A76" s="48" t="s">
        <v>58</v>
      </c>
      <c r="B76" s="47">
        <f>13800/12</f>
        <v>1150</v>
      </c>
      <c r="C76" s="46">
        <f>2300/1.1</f>
        <v>2090.9090909090905</v>
      </c>
      <c r="D76" s="45">
        <v>12</v>
      </c>
      <c r="E76" s="44">
        <v>0</v>
      </c>
      <c r="F76" s="147">
        <f t="shared" si="36"/>
        <v>0</v>
      </c>
      <c r="G76" s="145">
        <v>0</v>
      </c>
      <c r="H76" s="37">
        <f t="shared" si="37"/>
        <v>0</v>
      </c>
      <c r="I76" s="74">
        <v>0</v>
      </c>
      <c r="J76" s="37">
        <f t="shared" si="38"/>
        <v>0</v>
      </c>
      <c r="K76" s="74">
        <v>0</v>
      </c>
      <c r="L76" s="37">
        <f t="shared" si="39"/>
        <v>0</v>
      </c>
      <c r="M76" s="74">
        <v>0</v>
      </c>
      <c r="N76" s="37">
        <f t="shared" si="40"/>
        <v>0</v>
      </c>
      <c r="O76" s="74">
        <v>0</v>
      </c>
      <c r="P76" s="37">
        <f t="shared" si="41"/>
        <v>0</v>
      </c>
      <c r="Q76" s="36">
        <f t="shared" si="42"/>
        <v>0</v>
      </c>
      <c r="R76" s="146">
        <f t="shared" si="43"/>
        <v>0</v>
      </c>
      <c r="S76" s="77">
        <v>0</v>
      </c>
      <c r="T76" s="69">
        <f t="shared" si="44"/>
        <v>0</v>
      </c>
      <c r="U76" s="74">
        <v>0</v>
      </c>
      <c r="V76" s="37">
        <f t="shared" si="45"/>
        <v>0</v>
      </c>
      <c r="W76" s="74">
        <v>0</v>
      </c>
      <c r="X76" s="37">
        <f t="shared" si="46"/>
        <v>0</v>
      </c>
      <c r="Y76" s="74">
        <v>0</v>
      </c>
      <c r="Z76" s="37">
        <f t="shared" si="47"/>
        <v>0</v>
      </c>
      <c r="AA76" s="74">
        <v>0</v>
      </c>
      <c r="AB76" s="37">
        <f t="shared" si="48"/>
        <v>0</v>
      </c>
      <c r="AC76" s="36">
        <f t="shared" si="49"/>
        <v>0</v>
      </c>
      <c r="AD76" s="36">
        <f t="shared" si="50"/>
        <v>0</v>
      </c>
      <c r="AE76" s="36">
        <v>0</v>
      </c>
      <c r="AF76" s="57">
        <f t="shared" si="51"/>
        <v>0</v>
      </c>
      <c r="AG76" s="52">
        <v>0</v>
      </c>
      <c r="AH76" s="63">
        <f t="shared" si="52"/>
        <v>0</v>
      </c>
      <c r="AI76" s="65">
        <f t="shared" si="53"/>
        <v>0</v>
      </c>
      <c r="AJ76" s="63">
        <f t="shared" si="54"/>
        <v>0</v>
      </c>
      <c r="AK76" s="145">
        <v>0</v>
      </c>
      <c r="AL76" s="107">
        <f t="shared" si="55"/>
        <v>0</v>
      </c>
      <c r="AM76" s="130"/>
    </row>
    <row r="77" spans="1:39" s="2" customFormat="1" x14ac:dyDescent="0.3">
      <c r="A77" s="48" t="s">
        <v>60</v>
      </c>
      <c r="B77" s="47">
        <f>30000/24</f>
        <v>1250</v>
      </c>
      <c r="C77" s="46">
        <f>2800/1.1</f>
        <v>2545.454545454545</v>
      </c>
      <c r="D77" s="45">
        <v>24</v>
      </c>
      <c r="E77" s="44">
        <v>0</v>
      </c>
      <c r="F77" s="147">
        <f t="shared" si="36"/>
        <v>0</v>
      </c>
      <c r="G77" s="145">
        <v>0</v>
      </c>
      <c r="H77" s="37">
        <f t="shared" si="37"/>
        <v>0</v>
      </c>
      <c r="I77" s="74">
        <v>0</v>
      </c>
      <c r="J77" s="37">
        <f t="shared" si="38"/>
        <v>0</v>
      </c>
      <c r="K77" s="74">
        <v>0</v>
      </c>
      <c r="L77" s="37">
        <f t="shared" si="39"/>
        <v>0</v>
      </c>
      <c r="M77" s="74">
        <v>0</v>
      </c>
      <c r="N77" s="37">
        <f t="shared" si="40"/>
        <v>0</v>
      </c>
      <c r="O77" s="74">
        <v>0</v>
      </c>
      <c r="P77" s="37">
        <f t="shared" si="41"/>
        <v>0</v>
      </c>
      <c r="Q77" s="36">
        <f t="shared" si="42"/>
        <v>0</v>
      </c>
      <c r="R77" s="146">
        <f t="shared" si="43"/>
        <v>0</v>
      </c>
      <c r="S77" s="77">
        <v>0</v>
      </c>
      <c r="T77" s="69">
        <f t="shared" si="44"/>
        <v>0</v>
      </c>
      <c r="U77" s="74">
        <v>0</v>
      </c>
      <c r="V77" s="37">
        <f t="shared" si="45"/>
        <v>0</v>
      </c>
      <c r="W77" s="74">
        <v>0</v>
      </c>
      <c r="X77" s="37">
        <f t="shared" si="46"/>
        <v>0</v>
      </c>
      <c r="Y77" s="74">
        <v>0</v>
      </c>
      <c r="Z77" s="37">
        <f t="shared" si="47"/>
        <v>0</v>
      </c>
      <c r="AA77" s="74">
        <v>0</v>
      </c>
      <c r="AB77" s="37">
        <f t="shared" si="48"/>
        <v>0</v>
      </c>
      <c r="AC77" s="36">
        <f t="shared" si="49"/>
        <v>0</v>
      </c>
      <c r="AD77" s="36">
        <f t="shared" si="50"/>
        <v>0</v>
      </c>
      <c r="AE77" s="36">
        <v>0</v>
      </c>
      <c r="AF77" s="57">
        <f t="shared" si="51"/>
        <v>0</v>
      </c>
      <c r="AG77" s="52">
        <v>0</v>
      </c>
      <c r="AH77" s="63">
        <f t="shared" si="52"/>
        <v>0</v>
      </c>
      <c r="AI77" s="65">
        <f t="shared" si="53"/>
        <v>0</v>
      </c>
      <c r="AJ77" s="63">
        <f t="shared" si="54"/>
        <v>0</v>
      </c>
      <c r="AK77" s="145">
        <v>0</v>
      </c>
      <c r="AL77" s="107">
        <f t="shared" si="55"/>
        <v>0</v>
      </c>
      <c r="AM77" s="130"/>
    </row>
    <row r="78" spans="1:39" s="2" customFormat="1" x14ac:dyDescent="0.3">
      <c r="A78" s="185" t="s">
        <v>409</v>
      </c>
      <c r="B78" s="47">
        <f>31200/24</f>
        <v>1300</v>
      </c>
      <c r="C78" s="46">
        <f>2800/1.1</f>
        <v>2545.454545454545</v>
      </c>
      <c r="D78" s="45">
        <v>24</v>
      </c>
      <c r="E78" s="44">
        <v>0</v>
      </c>
      <c r="F78" s="147">
        <f t="shared" si="36"/>
        <v>0</v>
      </c>
      <c r="G78" s="145">
        <v>0</v>
      </c>
      <c r="H78" s="37">
        <f t="shared" si="37"/>
        <v>0</v>
      </c>
      <c r="I78" s="74">
        <v>0</v>
      </c>
      <c r="J78" s="37">
        <f t="shared" si="38"/>
        <v>0</v>
      </c>
      <c r="K78" s="74">
        <v>0</v>
      </c>
      <c r="L78" s="37">
        <f t="shared" si="39"/>
        <v>0</v>
      </c>
      <c r="M78" s="74">
        <v>0</v>
      </c>
      <c r="N78" s="37">
        <f t="shared" si="40"/>
        <v>0</v>
      </c>
      <c r="O78" s="74">
        <v>0</v>
      </c>
      <c r="P78" s="37">
        <f t="shared" si="41"/>
        <v>0</v>
      </c>
      <c r="Q78" s="36">
        <f t="shared" si="42"/>
        <v>0</v>
      </c>
      <c r="R78" s="146">
        <f t="shared" si="43"/>
        <v>0</v>
      </c>
      <c r="S78" s="77">
        <v>0</v>
      </c>
      <c r="T78" s="69">
        <f t="shared" si="44"/>
        <v>0</v>
      </c>
      <c r="U78" s="74">
        <v>0</v>
      </c>
      <c r="V78" s="37">
        <f t="shared" si="45"/>
        <v>0</v>
      </c>
      <c r="W78" s="74">
        <v>0</v>
      </c>
      <c r="X78" s="37">
        <f t="shared" si="46"/>
        <v>0</v>
      </c>
      <c r="Y78" s="74">
        <v>0</v>
      </c>
      <c r="Z78" s="37">
        <f t="shared" si="47"/>
        <v>0</v>
      </c>
      <c r="AA78" s="74">
        <v>0</v>
      </c>
      <c r="AB78" s="37">
        <f t="shared" si="48"/>
        <v>0</v>
      </c>
      <c r="AC78" s="36">
        <f t="shared" si="49"/>
        <v>0</v>
      </c>
      <c r="AD78" s="36">
        <f t="shared" si="50"/>
        <v>0</v>
      </c>
      <c r="AE78" s="36">
        <v>0</v>
      </c>
      <c r="AF78" s="57">
        <f t="shared" si="51"/>
        <v>0</v>
      </c>
      <c r="AG78" s="52">
        <v>0</v>
      </c>
      <c r="AH78" s="63">
        <f t="shared" si="52"/>
        <v>0</v>
      </c>
      <c r="AI78" s="65">
        <f t="shared" si="53"/>
        <v>0</v>
      </c>
      <c r="AJ78" s="63">
        <f t="shared" si="54"/>
        <v>0</v>
      </c>
      <c r="AK78" s="145">
        <v>0</v>
      </c>
      <c r="AL78" s="107">
        <f t="shared" si="55"/>
        <v>0</v>
      </c>
      <c r="AM78" s="130"/>
    </row>
    <row r="79" spans="1:39" s="2" customFormat="1" ht="17.25" thickBot="1" x14ac:dyDescent="0.35">
      <c r="A79" s="48" t="s">
        <v>61</v>
      </c>
      <c r="B79" s="47">
        <f>14400/24</f>
        <v>600</v>
      </c>
      <c r="C79" s="46">
        <f>800/1.1</f>
        <v>727.27272727272725</v>
      </c>
      <c r="D79" s="179">
        <v>24</v>
      </c>
      <c r="E79" s="44">
        <v>25</v>
      </c>
      <c r="F79" s="147">
        <f t="shared" si="36"/>
        <v>15000</v>
      </c>
      <c r="G79" s="145">
        <v>0</v>
      </c>
      <c r="H79" s="37">
        <f t="shared" si="37"/>
        <v>0</v>
      </c>
      <c r="I79" s="74">
        <v>0</v>
      </c>
      <c r="J79" s="37">
        <f t="shared" si="38"/>
        <v>0</v>
      </c>
      <c r="K79" s="74">
        <v>0</v>
      </c>
      <c r="L79" s="37">
        <f t="shared" si="39"/>
        <v>0</v>
      </c>
      <c r="M79" s="74">
        <v>24</v>
      </c>
      <c r="N79" s="37">
        <f t="shared" si="40"/>
        <v>14400</v>
      </c>
      <c r="O79" s="74">
        <v>0</v>
      </c>
      <c r="P79" s="37">
        <f t="shared" si="41"/>
        <v>0</v>
      </c>
      <c r="Q79" s="36">
        <f t="shared" si="42"/>
        <v>24</v>
      </c>
      <c r="R79" s="146">
        <f t="shared" si="43"/>
        <v>14400</v>
      </c>
      <c r="S79" s="77">
        <v>4</v>
      </c>
      <c r="T79" s="69">
        <f t="shared" si="44"/>
        <v>2909.090909090909</v>
      </c>
      <c r="U79" s="74">
        <v>1</v>
      </c>
      <c r="V79" s="37">
        <f t="shared" si="45"/>
        <v>727.27272727272725</v>
      </c>
      <c r="W79" s="74">
        <v>5</v>
      </c>
      <c r="X79" s="37">
        <f t="shared" si="46"/>
        <v>3636.363636363636</v>
      </c>
      <c r="Y79" s="74">
        <v>4</v>
      </c>
      <c r="Z79" s="37">
        <f t="shared" si="47"/>
        <v>2909.090909090909</v>
      </c>
      <c r="AA79" s="74">
        <v>0</v>
      </c>
      <c r="AB79" s="37">
        <f t="shared" si="48"/>
        <v>0</v>
      </c>
      <c r="AC79" s="36">
        <f t="shared" si="49"/>
        <v>14</v>
      </c>
      <c r="AD79" s="36">
        <f t="shared" si="50"/>
        <v>10181.818181818182</v>
      </c>
      <c r="AE79" s="36">
        <v>0</v>
      </c>
      <c r="AF79" s="57">
        <f t="shared" si="51"/>
        <v>1781.8181818181815</v>
      </c>
      <c r="AG79" s="52">
        <v>0</v>
      </c>
      <c r="AH79" s="63">
        <f t="shared" si="52"/>
        <v>0</v>
      </c>
      <c r="AI79" s="65">
        <f t="shared" si="53"/>
        <v>35</v>
      </c>
      <c r="AJ79" s="63">
        <f t="shared" si="54"/>
        <v>21000</v>
      </c>
      <c r="AK79" s="145">
        <v>0</v>
      </c>
      <c r="AL79" s="144">
        <f t="shared" si="55"/>
        <v>0</v>
      </c>
      <c r="AM79" s="130"/>
    </row>
    <row r="80" spans="1:39" s="2" customFormat="1" ht="17.25" thickBot="1" x14ac:dyDescent="0.35">
      <c r="A80" s="573" t="s">
        <v>113</v>
      </c>
      <c r="B80" s="574"/>
      <c r="C80" s="574"/>
      <c r="D80" s="574"/>
      <c r="E80" s="29">
        <f t="shared" ref="E80:AL80" si="57">SUM(E47:E79)</f>
        <v>108</v>
      </c>
      <c r="F80" s="29">
        <f t="shared" si="57"/>
        <v>140900</v>
      </c>
      <c r="G80" s="29">
        <f t="shared" si="57"/>
        <v>380</v>
      </c>
      <c r="H80" s="29">
        <f t="shared" si="57"/>
        <v>597500</v>
      </c>
      <c r="I80" s="29">
        <f t="shared" si="57"/>
        <v>0</v>
      </c>
      <c r="J80" s="29">
        <f t="shared" si="57"/>
        <v>0</v>
      </c>
      <c r="K80" s="29">
        <f t="shared" si="57"/>
        <v>34</v>
      </c>
      <c r="L80" s="29">
        <f t="shared" si="57"/>
        <v>42100</v>
      </c>
      <c r="M80" s="29">
        <f t="shared" si="57"/>
        <v>36</v>
      </c>
      <c r="N80" s="29">
        <f t="shared" si="57"/>
        <v>22200</v>
      </c>
      <c r="O80" s="29">
        <f t="shared" si="57"/>
        <v>0</v>
      </c>
      <c r="P80" s="29">
        <f t="shared" si="57"/>
        <v>0</v>
      </c>
      <c r="Q80" s="29">
        <f t="shared" si="57"/>
        <v>450</v>
      </c>
      <c r="R80" s="29">
        <f t="shared" si="57"/>
        <v>661800</v>
      </c>
      <c r="S80" s="29">
        <f t="shared" si="57"/>
        <v>56</v>
      </c>
      <c r="T80" s="29">
        <f t="shared" si="57"/>
        <v>117545.45454545453</v>
      </c>
      <c r="U80" s="29">
        <f t="shared" si="57"/>
        <v>59</v>
      </c>
      <c r="V80" s="29">
        <f t="shared" si="57"/>
        <v>137636.36363636365</v>
      </c>
      <c r="W80" s="29">
        <f t="shared" si="57"/>
        <v>69</v>
      </c>
      <c r="X80" s="29">
        <f t="shared" si="57"/>
        <v>144818.18181818182</v>
      </c>
      <c r="Y80" s="29">
        <f t="shared" si="57"/>
        <v>56</v>
      </c>
      <c r="Z80" s="29">
        <f t="shared" si="57"/>
        <v>121181.81818181819</v>
      </c>
      <c r="AA80" s="29">
        <f t="shared" si="57"/>
        <v>8</v>
      </c>
      <c r="AB80" s="29">
        <f t="shared" si="57"/>
        <v>20000</v>
      </c>
      <c r="AC80" s="29">
        <f t="shared" si="57"/>
        <v>248</v>
      </c>
      <c r="AD80" s="29">
        <f t="shared" si="57"/>
        <v>541181.81818181823</v>
      </c>
      <c r="AE80" s="29">
        <f t="shared" si="57"/>
        <v>5400</v>
      </c>
      <c r="AF80" s="29">
        <f t="shared" si="57"/>
        <v>176831.81818181815</v>
      </c>
      <c r="AG80" s="29">
        <f t="shared" si="57"/>
        <v>3</v>
      </c>
      <c r="AH80" s="29">
        <f t="shared" si="57"/>
        <v>3100</v>
      </c>
      <c r="AI80" s="29">
        <f t="shared" si="57"/>
        <v>307</v>
      </c>
      <c r="AJ80" s="29">
        <f t="shared" si="57"/>
        <v>440650</v>
      </c>
      <c r="AK80" s="29">
        <f t="shared" si="57"/>
        <v>12</v>
      </c>
      <c r="AL80" s="29">
        <f t="shared" si="57"/>
        <v>14400</v>
      </c>
      <c r="AM80" s="11"/>
    </row>
    <row r="81" spans="1:39" s="2" customFormat="1" ht="17.25" thickBot="1" x14ac:dyDescent="0.35">
      <c r="A81" s="10"/>
      <c r="B81" s="126"/>
      <c r="C81" s="126"/>
      <c r="D81" s="10"/>
      <c r="E81" s="4"/>
      <c r="F81" s="6"/>
      <c r="G81" s="4"/>
      <c r="H81" s="9">
        <f>H80*1.1</f>
        <v>657250</v>
      </c>
      <c r="I81" s="5"/>
      <c r="J81" s="9">
        <f>J80*1.1</f>
        <v>0</v>
      </c>
      <c r="K81" s="5"/>
      <c r="L81" s="9">
        <f>L80*1.1</f>
        <v>46310.000000000007</v>
      </c>
      <c r="M81" s="5"/>
      <c r="N81" s="9">
        <f>N80*1.1</f>
        <v>24420.000000000004</v>
      </c>
      <c r="O81" s="5"/>
      <c r="P81" s="9">
        <f>P80*1.1</f>
        <v>0</v>
      </c>
      <c r="Q81" s="5"/>
      <c r="R81" s="8">
        <f>R80*1.1</f>
        <v>727980.00000000012</v>
      </c>
      <c r="S81" s="587" t="s">
        <v>508</v>
      </c>
      <c r="T81" s="587"/>
      <c r="U81" s="587"/>
      <c r="V81" s="587"/>
      <c r="W81" s="587"/>
      <c r="X81" s="587"/>
      <c r="Y81" s="587"/>
      <c r="Z81" s="587"/>
      <c r="AA81" s="587"/>
      <c r="AB81" s="587"/>
      <c r="AC81" s="587"/>
      <c r="AD81" s="587"/>
      <c r="AE81" s="191"/>
      <c r="AF81" s="127">
        <f>AF80/(R80+F80)</f>
        <v>0.22029627280655056</v>
      </c>
      <c r="AG81" s="4"/>
      <c r="AH81" s="6"/>
      <c r="AI81" s="4"/>
      <c r="AJ81" s="6"/>
      <c r="AK81" s="5"/>
      <c r="AL81" s="3"/>
    </row>
    <row r="82" spans="1:39" s="2" customFormat="1" x14ac:dyDescent="0.3">
      <c r="A82" s="10"/>
      <c r="B82" s="126"/>
      <c r="C82" s="126"/>
      <c r="D82" s="10"/>
      <c r="E82" s="10"/>
      <c r="F82" s="10"/>
      <c r="G82" s="10"/>
      <c r="H82" s="125"/>
      <c r="I82" s="10"/>
      <c r="J82" s="125"/>
      <c r="K82" s="10"/>
      <c r="L82" s="125"/>
      <c r="N82" s="125"/>
      <c r="O82" s="10"/>
      <c r="P82" s="125"/>
      <c r="Q82" s="10"/>
      <c r="R82" s="125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3"/>
      <c r="AG82" s="10"/>
      <c r="AH82" s="10"/>
      <c r="AI82" s="10"/>
      <c r="AJ82" s="10"/>
      <c r="AK82" s="10"/>
    </row>
    <row r="83" spans="1:39" s="2" customFormat="1" x14ac:dyDescent="0.3"/>
    <row r="84" spans="1:39" s="2" customFormat="1" ht="17.25" thickBot="1" x14ac:dyDescent="0.35">
      <c r="A84" s="98" t="s">
        <v>567</v>
      </c>
      <c r="B84" s="97"/>
      <c r="C84" s="97"/>
      <c r="D84" s="94"/>
      <c r="E84" s="95"/>
      <c r="F84" s="95"/>
      <c r="G84" s="95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3"/>
      <c r="AH84" s="93"/>
      <c r="AI84" s="93"/>
      <c r="AJ84" s="93"/>
      <c r="AK84" s="93"/>
    </row>
    <row r="85" spans="1:39" s="2" customFormat="1" ht="17.25" thickBot="1" x14ac:dyDescent="0.35">
      <c r="A85" s="10"/>
      <c r="B85" s="10"/>
      <c r="C85" s="10"/>
      <c r="D85" s="10"/>
      <c r="E85" s="92"/>
      <c r="F85" s="89"/>
      <c r="G85" s="619" t="s">
        <v>10</v>
      </c>
      <c r="H85" s="620"/>
      <c r="I85" s="620"/>
      <c r="J85" s="620"/>
      <c r="K85" s="620"/>
      <c r="L85" s="620"/>
      <c r="M85" s="620"/>
      <c r="N85" s="620"/>
      <c r="O85" s="620"/>
      <c r="P85" s="620"/>
      <c r="Q85" s="620"/>
      <c r="R85" s="621"/>
      <c r="S85" s="622" t="s">
        <v>129</v>
      </c>
      <c r="T85" s="622"/>
      <c r="U85" s="622"/>
      <c r="V85" s="622"/>
      <c r="W85" s="622"/>
      <c r="X85" s="622"/>
      <c r="Y85" s="622"/>
      <c r="Z85" s="622"/>
      <c r="AA85" s="622"/>
      <c r="AB85" s="622"/>
      <c r="AC85" s="622"/>
      <c r="AD85" s="622"/>
      <c r="AE85" s="622"/>
      <c r="AF85" s="622"/>
      <c r="AG85" s="92"/>
      <c r="AH85" s="89"/>
      <c r="AI85" s="92"/>
      <c r="AJ85" s="89"/>
      <c r="AK85" s="152"/>
      <c r="AL85" s="113"/>
      <c r="AM85" s="138" t="s">
        <v>112</v>
      </c>
    </row>
    <row r="86" spans="1:39" s="2" customFormat="1" ht="16.5" customHeight="1" x14ac:dyDescent="0.3">
      <c r="A86" s="643" t="s">
        <v>470</v>
      </c>
      <c r="B86" s="645" t="s">
        <v>110</v>
      </c>
      <c r="C86" s="565" t="s">
        <v>14</v>
      </c>
      <c r="D86" s="647" t="s">
        <v>108</v>
      </c>
      <c r="E86" s="569" t="s">
        <v>128</v>
      </c>
      <c r="F86" s="649" t="s">
        <v>16</v>
      </c>
      <c r="G86" s="629" t="s">
        <v>17</v>
      </c>
      <c r="H86" s="633" t="s">
        <v>18</v>
      </c>
      <c r="I86" s="625" t="s">
        <v>0</v>
      </c>
      <c r="J86" s="633" t="s">
        <v>74</v>
      </c>
      <c r="K86" s="625" t="s">
        <v>1</v>
      </c>
      <c r="L86" s="633" t="s">
        <v>19</v>
      </c>
      <c r="M86" s="625" t="s">
        <v>2</v>
      </c>
      <c r="N86" s="633" t="s">
        <v>20</v>
      </c>
      <c r="O86" s="625" t="s">
        <v>3</v>
      </c>
      <c r="P86" s="633" t="s">
        <v>21</v>
      </c>
      <c r="Q86" s="639" t="s">
        <v>22</v>
      </c>
      <c r="R86" s="607" t="s">
        <v>23</v>
      </c>
      <c r="S86" s="609" t="s">
        <v>24</v>
      </c>
      <c r="T86" s="611" t="s">
        <v>25</v>
      </c>
      <c r="U86" s="609" t="s">
        <v>4</v>
      </c>
      <c r="V86" s="611" t="s">
        <v>26</v>
      </c>
      <c r="W86" s="609" t="s">
        <v>5</v>
      </c>
      <c r="X86" s="611" t="s">
        <v>27</v>
      </c>
      <c r="Y86" s="640" t="s">
        <v>6</v>
      </c>
      <c r="Z86" s="611" t="s">
        <v>77</v>
      </c>
      <c r="AA86" s="609" t="s">
        <v>7</v>
      </c>
      <c r="AB86" s="611" t="s">
        <v>28</v>
      </c>
      <c r="AC86" s="642" t="s">
        <v>29</v>
      </c>
      <c r="AD86" s="639" t="s">
        <v>450</v>
      </c>
      <c r="AE86" s="639" t="s">
        <v>121</v>
      </c>
      <c r="AF86" s="623" t="s">
        <v>32</v>
      </c>
      <c r="AG86" s="615" t="s">
        <v>33</v>
      </c>
      <c r="AH86" s="627" t="s">
        <v>52</v>
      </c>
      <c r="AI86" s="629" t="s">
        <v>120</v>
      </c>
      <c r="AJ86" s="627" t="s">
        <v>119</v>
      </c>
      <c r="AK86" s="636" t="s">
        <v>139</v>
      </c>
      <c r="AL86" s="627" t="s">
        <v>96</v>
      </c>
      <c r="AM86" s="605" t="s">
        <v>37</v>
      </c>
    </row>
    <row r="87" spans="1:39" s="2" customFormat="1" ht="17.25" customHeight="1" thickBot="1" x14ac:dyDescent="0.35">
      <c r="A87" s="644"/>
      <c r="B87" s="646"/>
      <c r="C87" s="566"/>
      <c r="D87" s="648"/>
      <c r="E87" s="651"/>
      <c r="F87" s="650"/>
      <c r="G87" s="630"/>
      <c r="H87" s="583"/>
      <c r="I87" s="626"/>
      <c r="J87" s="583"/>
      <c r="K87" s="626"/>
      <c r="L87" s="583"/>
      <c r="M87" s="626"/>
      <c r="N87" s="583"/>
      <c r="O87" s="626"/>
      <c r="P87" s="583"/>
      <c r="Q87" s="602"/>
      <c r="R87" s="608"/>
      <c r="S87" s="610"/>
      <c r="T87" s="612"/>
      <c r="U87" s="610"/>
      <c r="V87" s="612"/>
      <c r="W87" s="610"/>
      <c r="X87" s="612"/>
      <c r="Y87" s="641"/>
      <c r="Z87" s="612"/>
      <c r="AA87" s="610"/>
      <c r="AB87" s="612"/>
      <c r="AC87" s="593"/>
      <c r="AD87" s="602"/>
      <c r="AE87" s="602"/>
      <c r="AF87" s="624"/>
      <c r="AG87" s="616"/>
      <c r="AH87" s="631"/>
      <c r="AI87" s="630"/>
      <c r="AJ87" s="631"/>
      <c r="AK87" s="637"/>
      <c r="AL87" s="631"/>
      <c r="AM87" s="606"/>
    </row>
    <row r="88" spans="1:39" s="2" customFormat="1" x14ac:dyDescent="0.3">
      <c r="A88" s="122" t="s">
        <v>38</v>
      </c>
      <c r="B88" s="61">
        <f>15500/10</f>
        <v>1550</v>
      </c>
      <c r="C88" s="77">
        <f>2700/1.1</f>
        <v>2454.5454545454545</v>
      </c>
      <c r="D88" s="166">
        <v>10</v>
      </c>
      <c r="E88" s="121">
        <v>17</v>
      </c>
      <c r="F88" s="111">
        <f t="shared" ref="F88:F120" si="58">B88*E88</f>
        <v>26350</v>
      </c>
      <c r="G88" s="145">
        <v>10</v>
      </c>
      <c r="H88" s="109">
        <f t="shared" ref="H88:H120" si="59">B88*G88</f>
        <v>15500</v>
      </c>
      <c r="I88" s="74">
        <v>10</v>
      </c>
      <c r="J88" s="37">
        <f t="shared" ref="J88:J120" si="60">B88*I88</f>
        <v>15500</v>
      </c>
      <c r="K88" s="74">
        <v>0</v>
      </c>
      <c r="L88" s="37">
        <f t="shared" ref="L88:L120" si="61">B88*K88</f>
        <v>0</v>
      </c>
      <c r="M88" s="47">
        <v>20</v>
      </c>
      <c r="N88" s="37">
        <f t="shared" ref="N88:N120" si="62">B88*M88</f>
        <v>31000</v>
      </c>
      <c r="O88" s="74">
        <v>0</v>
      </c>
      <c r="P88" s="71">
        <f t="shared" ref="P88:P120" si="63">B88*O88</f>
        <v>0</v>
      </c>
      <c r="Q88" s="57">
        <f t="shared" ref="Q88:Q120" si="64">G88+I88+K88+M88+O88</f>
        <v>40</v>
      </c>
      <c r="R88" s="83">
        <f t="shared" ref="R88:R120" si="65">Q88*B88</f>
        <v>62000</v>
      </c>
      <c r="S88" s="38">
        <v>12</v>
      </c>
      <c r="T88" s="82">
        <f t="shared" ref="T88:T120" si="66">C88*S88</f>
        <v>29454.545454545456</v>
      </c>
      <c r="U88" s="74">
        <v>11</v>
      </c>
      <c r="V88" s="82">
        <f t="shared" ref="V88:V120" si="67">C88*U88</f>
        <v>27000</v>
      </c>
      <c r="W88" s="74">
        <v>2</v>
      </c>
      <c r="X88" s="82">
        <f t="shared" ref="X88:X120" si="68">C88*W88</f>
        <v>4909.090909090909</v>
      </c>
      <c r="Y88" s="74">
        <v>10</v>
      </c>
      <c r="Z88" s="151">
        <f t="shared" ref="Z88:Z120" si="69">C88*Y88</f>
        <v>24545.454545454544</v>
      </c>
      <c r="AA88" s="74">
        <v>0</v>
      </c>
      <c r="AB88" s="68">
        <f t="shared" ref="AB88:AB120" si="70">C88*AA88</f>
        <v>0</v>
      </c>
      <c r="AC88" s="67">
        <f t="shared" ref="AC88:AC120" si="71">S88+U88+W88+Y88+AA88</f>
        <v>35</v>
      </c>
      <c r="AD88" s="66">
        <f t="shared" ref="AD88:AD120" si="72">AC88*C88</f>
        <v>85909.090909090912</v>
      </c>
      <c r="AE88" s="57">
        <v>0</v>
      </c>
      <c r="AF88" s="57">
        <f t="shared" ref="AF88:AF120" si="73">((C88-B88)*AC88)-AE88</f>
        <v>31659.090909090908</v>
      </c>
      <c r="AG88" s="52">
        <v>0</v>
      </c>
      <c r="AH88" s="63">
        <f t="shared" ref="AH88:AH120" si="74">B88*AG88</f>
        <v>0</v>
      </c>
      <c r="AI88" s="65">
        <f t="shared" ref="AI88:AI120" si="75">E88+Q88-AC88-AG88</f>
        <v>22</v>
      </c>
      <c r="AJ88" s="202">
        <f t="shared" ref="AJ88:AJ120" si="76">B88*AI88</f>
        <v>34100</v>
      </c>
      <c r="AK88" s="145">
        <v>0</v>
      </c>
      <c r="AL88" s="63">
        <f t="shared" ref="AL88:AL120" si="77">AK88*B88</f>
        <v>0</v>
      </c>
      <c r="AM88" s="130"/>
    </row>
    <row r="89" spans="1:39" s="2" customFormat="1" x14ac:dyDescent="0.3">
      <c r="A89" s="189" t="s">
        <v>153</v>
      </c>
      <c r="B89" s="182">
        <f>16000/10</f>
        <v>1600</v>
      </c>
      <c r="C89" s="183">
        <f>2700/1.1</f>
        <v>2454.5454545454545</v>
      </c>
      <c r="D89" s="184">
        <v>10</v>
      </c>
      <c r="E89" s="201">
        <v>0</v>
      </c>
      <c r="F89" s="200">
        <f t="shared" si="58"/>
        <v>0</v>
      </c>
      <c r="G89" s="145">
        <v>0</v>
      </c>
      <c r="H89" s="109">
        <f t="shared" si="59"/>
        <v>0</v>
      </c>
      <c r="I89" s="74">
        <v>0</v>
      </c>
      <c r="J89" s="37">
        <f t="shared" si="60"/>
        <v>0</v>
      </c>
      <c r="K89" s="74">
        <v>0</v>
      </c>
      <c r="L89" s="37">
        <f t="shared" si="61"/>
        <v>0</v>
      </c>
      <c r="M89" s="47">
        <v>0</v>
      </c>
      <c r="N89" s="37">
        <f t="shared" si="62"/>
        <v>0</v>
      </c>
      <c r="O89" s="74">
        <v>0</v>
      </c>
      <c r="P89" s="71">
        <f t="shared" si="63"/>
        <v>0</v>
      </c>
      <c r="Q89" s="57">
        <f t="shared" si="64"/>
        <v>0</v>
      </c>
      <c r="R89" s="70">
        <f t="shared" si="65"/>
        <v>0</v>
      </c>
      <c r="S89" s="77">
        <v>0</v>
      </c>
      <c r="T89" s="69">
        <f t="shared" si="66"/>
        <v>0</v>
      </c>
      <c r="U89" s="74">
        <v>0</v>
      </c>
      <c r="V89" s="69">
        <f t="shared" si="67"/>
        <v>0</v>
      </c>
      <c r="W89" s="74">
        <v>0</v>
      </c>
      <c r="X89" s="69">
        <f t="shared" si="68"/>
        <v>0</v>
      </c>
      <c r="Y89" s="74">
        <v>0</v>
      </c>
      <c r="Z89" s="109">
        <f t="shared" si="69"/>
        <v>0</v>
      </c>
      <c r="AA89" s="74">
        <v>0</v>
      </c>
      <c r="AB89" s="68">
        <f t="shared" si="70"/>
        <v>0</v>
      </c>
      <c r="AC89" s="67">
        <f t="shared" si="71"/>
        <v>0</v>
      </c>
      <c r="AD89" s="66">
        <f t="shared" si="72"/>
        <v>0</v>
      </c>
      <c r="AE89" s="57">
        <v>0</v>
      </c>
      <c r="AF89" s="57">
        <f t="shared" si="73"/>
        <v>0</v>
      </c>
      <c r="AG89" s="52">
        <v>0</v>
      </c>
      <c r="AH89" s="63">
        <f t="shared" si="74"/>
        <v>0</v>
      </c>
      <c r="AI89" s="65">
        <f t="shared" si="75"/>
        <v>0</v>
      </c>
      <c r="AJ89" s="31">
        <f t="shared" si="76"/>
        <v>0</v>
      </c>
      <c r="AK89" s="145">
        <v>20</v>
      </c>
      <c r="AL89" s="63">
        <f t="shared" si="77"/>
        <v>32000</v>
      </c>
      <c r="AM89" s="130"/>
    </row>
    <row r="90" spans="1:39" s="2" customFormat="1" x14ac:dyDescent="0.3">
      <c r="A90" s="120" t="s">
        <v>39</v>
      </c>
      <c r="B90" s="74">
        <f>15500/10</f>
        <v>1550</v>
      </c>
      <c r="C90" s="77">
        <f>2700/1.1</f>
        <v>2454.5454545454545</v>
      </c>
      <c r="D90" s="165">
        <v>10</v>
      </c>
      <c r="E90" s="44">
        <v>10</v>
      </c>
      <c r="F90" s="110">
        <f t="shared" si="58"/>
        <v>15500</v>
      </c>
      <c r="G90" s="145">
        <v>0</v>
      </c>
      <c r="H90" s="109">
        <f t="shared" si="59"/>
        <v>0</v>
      </c>
      <c r="I90" s="74">
        <v>10</v>
      </c>
      <c r="J90" s="37">
        <f t="shared" si="60"/>
        <v>15500</v>
      </c>
      <c r="K90" s="74">
        <v>0</v>
      </c>
      <c r="L90" s="37">
        <f t="shared" si="61"/>
        <v>0</v>
      </c>
      <c r="M90" s="47">
        <v>10</v>
      </c>
      <c r="N90" s="37">
        <f t="shared" si="62"/>
        <v>15500</v>
      </c>
      <c r="O90" s="74">
        <v>0</v>
      </c>
      <c r="P90" s="71">
        <f t="shared" si="63"/>
        <v>0</v>
      </c>
      <c r="Q90" s="57">
        <f t="shared" si="64"/>
        <v>20</v>
      </c>
      <c r="R90" s="149">
        <f t="shared" si="65"/>
        <v>31000</v>
      </c>
      <c r="S90" s="77">
        <v>3</v>
      </c>
      <c r="T90" s="69">
        <f t="shared" si="66"/>
        <v>7363.636363636364</v>
      </c>
      <c r="U90" s="74">
        <v>3</v>
      </c>
      <c r="V90" s="69">
        <f t="shared" si="67"/>
        <v>7363.636363636364</v>
      </c>
      <c r="W90" s="74">
        <v>7</v>
      </c>
      <c r="X90" s="69">
        <f t="shared" si="68"/>
        <v>17181.81818181818</v>
      </c>
      <c r="Y90" s="74">
        <v>3</v>
      </c>
      <c r="Z90" s="109">
        <f t="shared" si="69"/>
        <v>7363.636363636364</v>
      </c>
      <c r="AA90" s="74">
        <v>1</v>
      </c>
      <c r="AB90" s="68">
        <f t="shared" si="70"/>
        <v>2454.5454545454545</v>
      </c>
      <c r="AC90" s="67">
        <f t="shared" si="71"/>
        <v>17</v>
      </c>
      <c r="AD90" s="66">
        <f t="shared" si="72"/>
        <v>41727.272727272728</v>
      </c>
      <c r="AE90" s="57">
        <v>0</v>
      </c>
      <c r="AF90" s="57">
        <f t="shared" si="73"/>
        <v>15377.272727272726</v>
      </c>
      <c r="AG90" s="52">
        <v>0</v>
      </c>
      <c r="AH90" s="63">
        <f t="shared" si="74"/>
        <v>0</v>
      </c>
      <c r="AI90" s="65">
        <f t="shared" si="75"/>
        <v>13</v>
      </c>
      <c r="AJ90" s="63">
        <f t="shared" si="76"/>
        <v>20150</v>
      </c>
      <c r="AK90" s="145">
        <v>0</v>
      </c>
      <c r="AL90" s="63">
        <f t="shared" si="77"/>
        <v>0</v>
      </c>
      <c r="AM90" s="130"/>
    </row>
    <row r="91" spans="1:39" s="2" customFormat="1" x14ac:dyDescent="0.3">
      <c r="A91" s="188" t="s">
        <v>403</v>
      </c>
      <c r="B91" s="47">
        <f>16000/10</f>
        <v>1600</v>
      </c>
      <c r="C91" s="183">
        <f>2700/1.1</f>
        <v>2454.5454545454545</v>
      </c>
      <c r="D91" s="163">
        <v>10</v>
      </c>
      <c r="E91" s="44">
        <v>0</v>
      </c>
      <c r="F91" s="110">
        <f t="shared" si="58"/>
        <v>0</v>
      </c>
      <c r="G91" s="145">
        <v>0</v>
      </c>
      <c r="H91" s="109">
        <f t="shared" si="59"/>
        <v>0</v>
      </c>
      <c r="I91" s="74">
        <v>0</v>
      </c>
      <c r="J91" s="37">
        <f t="shared" si="60"/>
        <v>0</v>
      </c>
      <c r="K91" s="74">
        <v>0</v>
      </c>
      <c r="L91" s="37">
        <f t="shared" si="61"/>
        <v>0</v>
      </c>
      <c r="M91" s="47">
        <v>0</v>
      </c>
      <c r="N91" s="37">
        <f t="shared" si="62"/>
        <v>0</v>
      </c>
      <c r="O91" s="74">
        <v>0</v>
      </c>
      <c r="P91" s="71">
        <f t="shared" si="63"/>
        <v>0</v>
      </c>
      <c r="Q91" s="57">
        <f t="shared" si="64"/>
        <v>0</v>
      </c>
      <c r="R91" s="39">
        <f t="shared" si="65"/>
        <v>0</v>
      </c>
      <c r="S91" s="77">
        <v>0</v>
      </c>
      <c r="T91" s="69">
        <f t="shared" si="66"/>
        <v>0</v>
      </c>
      <c r="U91" s="74">
        <v>0</v>
      </c>
      <c r="V91" s="69">
        <f t="shared" si="67"/>
        <v>0</v>
      </c>
      <c r="W91" s="74">
        <v>0</v>
      </c>
      <c r="X91" s="69">
        <f t="shared" si="68"/>
        <v>0</v>
      </c>
      <c r="Y91" s="74">
        <v>0</v>
      </c>
      <c r="Z91" s="109">
        <f t="shared" si="69"/>
        <v>0</v>
      </c>
      <c r="AA91" s="74">
        <v>0</v>
      </c>
      <c r="AB91" s="68">
        <f t="shared" si="70"/>
        <v>0</v>
      </c>
      <c r="AC91" s="67">
        <f t="shared" si="71"/>
        <v>0</v>
      </c>
      <c r="AD91" s="66">
        <f t="shared" si="72"/>
        <v>0</v>
      </c>
      <c r="AE91" s="57">
        <v>0</v>
      </c>
      <c r="AF91" s="57">
        <f t="shared" si="73"/>
        <v>0</v>
      </c>
      <c r="AG91" s="52">
        <v>0</v>
      </c>
      <c r="AH91" s="63">
        <f t="shared" si="74"/>
        <v>0</v>
      </c>
      <c r="AI91" s="65">
        <f t="shared" si="75"/>
        <v>0</v>
      </c>
      <c r="AJ91" s="63">
        <f t="shared" si="76"/>
        <v>0</v>
      </c>
      <c r="AK91" s="145">
        <v>0</v>
      </c>
      <c r="AL91" s="63">
        <f t="shared" si="77"/>
        <v>0</v>
      </c>
      <c r="AM91" s="130"/>
    </row>
    <row r="92" spans="1:39" s="2" customFormat="1" x14ac:dyDescent="0.3">
      <c r="A92" s="120" t="s">
        <v>143</v>
      </c>
      <c r="B92" s="74">
        <f>18000/10</f>
        <v>1800</v>
      </c>
      <c r="C92" s="77">
        <f>2800/1.1</f>
        <v>2545.454545454545</v>
      </c>
      <c r="D92" s="165">
        <v>10</v>
      </c>
      <c r="E92" s="44">
        <v>18</v>
      </c>
      <c r="F92" s="110">
        <f t="shared" si="58"/>
        <v>32400</v>
      </c>
      <c r="G92" s="145">
        <v>10</v>
      </c>
      <c r="H92" s="109">
        <f t="shared" si="59"/>
        <v>18000</v>
      </c>
      <c r="I92" s="74">
        <v>10</v>
      </c>
      <c r="J92" s="37">
        <f t="shared" si="60"/>
        <v>18000</v>
      </c>
      <c r="K92" s="74">
        <v>0</v>
      </c>
      <c r="L92" s="37">
        <f t="shared" si="61"/>
        <v>0</v>
      </c>
      <c r="M92" s="47">
        <v>30</v>
      </c>
      <c r="N92" s="37">
        <f t="shared" si="62"/>
        <v>54000</v>
      </c>
      <c r="O92" s="74">
        <v>0</v>
      </c>
      <c r="P92" s="71">
        <f t="shared" si="63"/>
        <v>0</v>
      </c>
      <c r="Q92" s="57">
        <f t="shared" si="64"/>
        <v>50</v>
      </c>
      <c r="R92" s="148">
        <f t="shared" si="65"/>
        <v>90000</v>
      </c>
      <c r="S92" s="77">
        <v>6</v>
      </c>
      <c r="T92" s="69">
        <f t="shared" si="66"/>
        <v>15272.72727272727</v>
      </c>
      <c r="U92" s="74">
        <v>14</v>
      </c>
      <c r="V92" s="69">
        <f t="shared" si="67"/>
        <v>35636.363636363632</v>
      </c>
      <c r="W92" s="74">
        <v>10</v>
      </c>
      <c r="X92" s="69">
        <f t="shared" si="68"/>
        <v>25454.545454545449</v>
      </c>
      <c r="Y92" s="74">
        <v>9</v>
      </c>
      <c r="Z92" s="109">
        <f t="shared" si="69"/>
        <v>22909.090909090904</v>
      </c>
      <c r="AA92" s="74">
        <v>1</v>
      </c>
      <c r="AB92" s="68">
        <f t="shared" si="70"/>
        <v>2545.454545454545</v>
      </c>
      <c r="AC92" s="67">
        <f t="shared" si="71"/>
        <v>40</v>
      </c>
      <c r="AD92" s="66">
        <f t="shared" si="72"/>
        <v>101818.18181818179</v>
      </c>
      <c r="AE92" s="57">
        <v>0</v>
      </c>
      <c r="AF92" s="57">
        <f t="shared" si="73"/>
        <v>29818.181818181802</v>
      </c>
      <c r="AG92" s="52">
        <v>0</v>
      </c>
      <c r="AH92" s="63">
        <f t="shared" si="74"/>
        <v>0</v>
      </c>
      <c r="AI92" s="65">
        <f t="shared" si="75"/>
        <v>28</v>
      </c>
      <c r="AJ92" s="63">
        <f t="shared" si="76"/>
        <v>50400</v>
      </c>
      <c r="AK92" s="145">
        <v>20</v>
      </c>
      <c r="AL92" s="63">
        <f t="shared" si="77"/>
        <v>36000</v>
      </c>
      <c r="AM92" s="130"/>
    </row>
    <row r="93" spans="1:39" s="2" customFormat="1" x14ac:dyDescent="0.3">
      <c r="A93" s="78" t="s">
        <v>41</v>
      </c>
      <c r="B93" s="47">
        <f>15500/10</f>
        <v>1550</v>
      </c>
      <c r="C93" s="77">
        <f>2700/1.1</f>
        <v>2454.5454545454545</v>
      </c>
      <c r="D93" s="163">
        <v>10</v>
      </c>
      <c r="E93" s="44">
        <v>5</v>
      </c>
      <c r="F93" s="110">
        <f t="shared" si="58"/>
        <v>7750</v>
      </c>
      <c r="G93" s="145">
        <v>10</v>
      </c>
      <c r="H93" s="109">
        <f t="shared" si="59"/>
        <v>15500</v>
      </c>
      <c r="I93" s="74">
        <v>0</v>
      </c>
      <c r="J93" s="37">
        <f t="shared" si="60"/>
        <v>0</v>
      </c>
      <c r="K93" s="74">
        <v>10</v>
      </c>
      <c r="L93" s="37">
        <f t="shared" si="61"/>
        <v>15500</v>
      </c>
      <c r="M93" s="47">
        <v>0</v>
      </c>
      <c r="N93" s="37">
        <f t="shared" si="62"/>
        <v>0</v>
      </c>
      <c r="O93" s="74">
        <v>0</v>
      </c>
      <c r="P93" s="71">
        <f t="shared" si="63"/>
        <v>0</v>
      </c>
      <c r="Q93" s="57">
        <f t="shared" si="64"/>
        <v>20</v>
      </c>
      <c r="R93" s="39">
        <f t="shared" si="65"/>
        <v>31000</v>
      </c>
      <c r="S93" s="77">
        <v>2</v>
      </c>
      <c r="T93" s="69">
        <f t="shared" si="66"/>
        <v>4909.090909090909</v>
      </c>
      <c r="U93" s="74">
        <v>4</v>
      </c>
      <c r="V93" s="69">
        <f t="shared" si="67"/>
        <v>9818.181818181818</v>
      </c>
      <c r="W93" s="74">
        <v>3</v>
      </c>
      <c r="X93" s="69">
        <f t="shared" si="68"/>
        <v>7363.636363636364</v>
      </c>
      <c r="Y93" s="74">
        <v>5</v>
      </c>
      <c r="Z93" s="109">
        <f t="shared" si="69"/>
        <v>12272.727272727272</v>
      </c>
      <c r="AA93" s="74">
        <v>0</v>
      </c>
      <c r="AB93" s="68">
        <f t="shared" si="70"/>
        <v>0</v>
      </c>
      <c r="AC93" s="67">
        <f t="shared" si="71"/>
        <v>14</v>
      </c>
      <c r="AD93" s="66">
        <f t="shared" si="72"/>
        <v>34363.63636363636</v>
      </c>
      <c r="AE93" s="57">
        <v>0</v>
      </c>
      <c r="AF93" s="57">
        <f t="shared" si="73"/>
        <v>12663.636363636364</v>
      </c>
      <c r="AG93" s="52">
        <v>0</v>
      </c>
      <c r="AH93" s="63">
        <f t="shared" si="74"/>
        <v>0</v>
      </c>
      <c r="AI93" s="65">
        <f t="shared" si="75"/>
        <v>11</v>
      </c>
      <c r="AJ93" s="63">
        <f t="shared" si="76"/>
        <v>17050</v>
      </c>
      <c r="AK93" s="145">
        <v>0</v>
      </c>
      <c r="AL93" s="63">
        <f t="shared" si="77"/>
        <v>0</v>
      </c>
      <c r="AM93" s="130"/>
    </row>
    <row r="94" spans="1:39" s="2" customFormat="1" x14ac:dyDescent="0.3">
      <c r="A94" s="188" t="s">
        <v>404</v>
      </c>
      <c r="B94" s="47">
        <f>16000/10</f>
        <v>1600</v>
      </c>
      <c r="C94" s="183">
        <f>2700/1.1</f>
        <v>2454.5454545454545</v>
      </c>
      <c r="D94" s="163">
        <v>10</v>
      </c>
      <c r="E94" s="44">
        <v>0</v>
      </c>
      <c r="F94" s="110">
        <f t="shared" si="58"/>
        <v>0</v>
      </c>
      <c r="G94" s="145">
        <v>0</v>
      </c>
      <c r="H94" s="109">
        <f t="shared" si="59"/>
        <v>0</v>
      </c>
      <c r="I94" s="74">
        <v>0</v>
      </c>
      <c r="J94" s="37">
        <f t="shared" si="60"/>
        <v>0</v>
      </c>
      <c r="K94" s="74">
        <v>0</v>
      </c>
      <c r="L94" s="37">
        <f t="shared" si="61"/>
        <v>0</v>
      </c>
      <c r="M94" s="47">
        <v>0</v>
      </c>
      <c r="N94" s="37">
        <f t="shared" si="62"/>
        <v>0</v>
      </c>
      <c r="O94" s="74">
        <v>0</v>
      </c>
      <c r="P94" s="71">
        <f t="shared" si="63"/>
        <v>0</v>
      </c>
      <c r="Q94" s="57">
        <f t="shared" si="64"/>
        <v>0</v>
      </c>
      <c r="R94" s="39">
        <f t="shared" si="65"/>
        <v>0</v>
      </c>
      <c r="S94" s="77">
        <v>0</v>
      </c>
      <c r="T94" s="69">
        <f t="shared" si="66"/>
        <v>0</v>
      </c>
      <c r="U94" s="74">
        <v>0</v>
      </c>
      <c r="V94" s="69">
        <f t="shared" si="67"/>
        <v>0</v>
      </c>
      <c r="W94" s="74">
        <v>0</v>
      </c>
      <c r="X94" s="69">
        <f t="shared" si="68"/>
        <v>0</v>
      </c>
      <c r="Y94" s="74">
        <v>0</v>
      </c>
      <c r="Z94" s="109">
        <f t="shared" si="69"/>
        <v>0</v>
      </c>
      <c r="AA94" s="74">
        <v>0</v>
      </c>
      <c r="AB94" s="68">
        <f t="shared" si="70"/>
        <v>0</v>
      </c>
      <c r="AC94" s="67">
        <f t="shared" si="71"/>
        <v>0</v>
      </c>
      <c r="AD94" s="66">
        <f t="shared" si="72"/>
        <v>0</v>
      </c>
      <c r="AE94" s="57">
        <v>0</v>
      </c>
      <c r="AF94" s="57">
        <f t="shared" si="73"/>
        <v>0</v>
      </c>
      <c r="AG94" s="52">
        <v>0</v>
      </c>
      <c r="AH94" s="63">
        <f t="shared" si="74"/>
        <v>0</v>
      </c>
      <c r="AI94" s="65">
        <f t="shared" si="75"/>
        <v>0</v>
      </c>
      <c r="AJ94" s="63">
        <f t="shared" si="76"/>
        <v>0</v>
      </c>
      <c r="AK94" s="145">
        <v>0</v>
      </c>
      <c r="AL94" s="63">
        <f t="shared" si="77"/>
        <v>0</v>
      </c>
      <c r="AM94" s="130"/>
    </row>
    <row r="95" spans="1:39" s="2" customFormat="1" ht="15" customHeight="1" x14ac:dyDescent="0.3">
      <c r="A95" s="78" t="s">
        <v>42</v>
      </c>
      <c r="B95" s="47">
        <f>15500/10</f>
        <v>1550</v>
      </c>
      <c r="C95" s="77">
        <f>2700/1.1</f>
        <v>2454.5454545454545</v>
      </c>
      <c r="D95" s="163">
        <v>10</v>
      </c>
      <c r="E95" s="44">
        <v>0</v>
      </c>
      <c r="F95" s="110">
        <f t="shared" si="58"/>
        <v>0</v>
      </c>
      <c r="G95" s="145">
        <v>10</v>
      </c>
      <c r="H95" s="109">
        <f t="shared" si="59"/>
        <v>15500</v>
      </c>
      <c r="I95" s="74">
        <v>10</v>
      </c>
      <c r="J95" s="37">
        <f t="shared" si="60"/>
        <v>15500</v>
      </c>
      <c r="K95" s="74">
        <v>10</v>
      </c>
      <c r="L95" s="37">
        <f t="shared" si="61"/>
        <v>15500</v>
      </c>
      <c r="M95" s="47">
        <v>10</v>
      </c>
      <c r="N95" s="37">
        <f t="shared" si="62"/>
        <v>15500</v>
      </c>
      <c r="O95" s="74">
        <v>0</v>
      </c>
      <c r="P95" s="71">
        <f t="shared" si="63"/>
        <v>0</v>
      </c>
      <c r="Q95" s="57">
        <f t="shared" si="64"/>
        <v>40</v>
      </c>
      <c r="R95" s="148">
        <f t="shared" si="65"/>
        <v>62000</v>
      </c>
      <c r="S95" s="77">
        <v>3</v>
      </c>
      <c r="T95" s="69">
        <f t="shared" si="66"/>
        <v>7363.636363636364</v>
      </c>
      <c r="U95" s="74">
        <v>8</v>
      </c>
      <c r="V95" s="69">
        <f t="shared" si="67"/>
        <v>19636.363636363636</v>
      </c>
      <c r="W95" s="74">
        <v>4</v>
      </c>
      <c r="X95" s="69">
        <f t="shared" si="68"/>
        <v>9818.181818181818</v>
      </c>
      <c r="Y95" s="74">
        <v>0</v>
      </c>
      <c r="Z95" s="109">
        <f t="shared" si="69"/>
        <v>0</v>
      </c>
      <c r="AA95" s="74">
        <v>1</v>
      </c>
      <c r="AB95" s="68">
        <f t="shared" si="70"/>
        <v>2454.5454545454545</v>
      </c>
      <c r="AC95" s="67">
        <f t="shared" si="71"/>
        <v>16</v>
      </c>
      <c r="AD95" s="66">
        <f t="shared" si="72"/>
        <v>39272.727272727272</v>
      </c>
      <c r="AE95" s="57">
        <v>0</v>
      </c>
      <c r="AF95" s="57">
        <f t="shared" si="73"/>
        <v>14472.727272727272</v>
      </c>
      <c r="AG95" s="52">
        <v>0</v>
      </c>
      <c r="AH95" s="63">
        <f t="shared" si="74"/>
        <v>0</v>
      </c>
      <c r="AI95" s="65">
        <f t="shared" si="75"/>
        <v>24</v>
      </c>
      <c r="AJ95" s="63">
        <f t="shared" si="76"/>
        <v>37200</v>
      </c>
      <c r="AK95" s="145">
        <v>0</v>
      </c>
      <c r="AL95" s="63">
        <f t="shared" si="77"/>
        <v>0</v>
      </c>
      <c r="AM95" s="130"/>
    </row>
    <row r="96" spans="1:39" s="2" customFormat="1" ht="15.75" customHeight="1" x14ac:dyDescent="0.3">
      <c r="A96" s="78" t="s">
        <v>118</v>
      </c>
      <c r="B96" s="47">
        <f>15500/10</f>
        <v>1550</v>
      </c>
      <c r="C96" s="77">
        <f>2700/1.1</f>
        <v>2454.5454545454545</v>
      </c>
      <c r="D96" s="163">
        <v>10</v>
      </c>
      <c r="E96" s="44">
        <v>7</v>
      </c>
      <c r="F96" s="110">
        <f t="shared" si="58"/>
        <v>10850</v>
      </c>
      <c r="G96" s="145">
        <v>0</v>
      </c>
      <c r="H96" s="109">
        <f t="shared" si="59"/>
        <v>0</v>
      </c>
      <c r="I96" s="74">
        <v>0</v>
      </c>
      <c r="J96" s="37">
        <f t="shared" si="60"/>
        <v>0</v>
      </c>
      <c r="K96" s="74">
        <v>0</v>
      </c>
      <c r="L96" s="37">
        <f t="shared" si="61"/>
        <v>0</v>
      </c>
      <c r="M96" s="47">
        <v>0</v>
      </c>
      <c r="N96" s="37">
        <f t="shared" si="62"/>
        <v>0</v>
      </c>
      <c r="O96" s="74">
        <v>0</v>
      </c>
      <c r="P96" s="71">
        <f t="shared" si="63"/>
        <v>0</v>
      </c>
      <c r="Q96" s="57">
        <f t="shared" si="64"/>
        <v>0</v>
      </c>
      <c r="R96" s="148">
        <f t="shared" si="65"/>
        <v>0</v>
      </c>
      <c r="S96" s="77">
        <v>1</v>
      </c>
      <c r="T96" s="69">
        <f t="shared" si="66"/>
        <v>2454.5454545454545</v>
      </c>
      <c r="U96" s="74">
        <v>3</v>
      </c>
      <c r="V96" s="69">
        <f t="shared" si="67"/>
        <v>7363.636363636364</v>
      </c>
      <c r="W96" s="74">
        <v>1</v>
      </c>
      <c r="X96" s="69">
        <f t="shared" si="68"/>
        <v>2454.5454545454545</v>
      </c>
      <c r="Y96" s="74">
        <v>0</v>
      </c>
      <c r="Z96" s="109">
        <f t="shared" si="69"/>
        <v>0</v>
      </c>
      <c r="AA96" s="74">
        <v>0</v>
      </c>
      <c r="AB96" s="68">
        <f t="shared" si="70"/>
        <v>0</v>
      </c>
      <c r="AC96" s="67">
        <f t="shared" si="71"/>
        <v>5</v>
      </c>
      <c r="AD96" s="66">
        <f t="shared" si="72"/>
        <v>12272.727272727272</v>
      </c>
      <c r="AE96" s="57">
        <v>0</v>
      </c>
      <c r="AF96" s="57">
        <f t="shared" si="73"/>
        <v>4522.7272727272721</v>
      </c>
      <c r="AG96" s="52">
        <v>0</v>
      </c>
      <c r="AH96" s="63">
        <f t="shared" si="74"/>
        <v>0</v>
      </c>
      <c r="AI96" s="65">
        <f t="shared" si="75"/>
        <v>2</v>
      </c>
      <c r="AJ96" s="63">
        <f t="shared" si="76"/>
        <v>3100</v>
      </c>
      <c r="AK96" s="145">
        <v>0</v>
      </c>
      <c r="AL96" s="63">
        <f t="shared" si="77"/>
        <v>0</v>
      </c>
      <c r="AM96" s="130"/>
    </row>
    <row r="97" spans="1:39" s="2" customFormat="1" ht="15.75" customHeight="1" x14ac:dyDescent="0.3">
      <c r="A97" s="199" t="s">
        <v>405</v>
      </c>
      <c r="B97" s="47">
        <f>16000/10</f>
        <v>1600</v>
      </c>
      <c r="C97" s="183">
        <f>2700/1.1</f>
        <v>2454.5454545454545</v>
      </c>
      <c r="D97" s="163">
        <v>10</v>
      </c>
      <c r="E97" s="44">
        <v>0</v>
      </c>
      <c r="F97" s="110">
        <f t="shared" si="58"/>
        <v>0</v>
      </c>
      <c r="G97" s="145">
        <v>0</v>
      </c>
      <c r="H97" s="109">
        <f t="shared" si="59"/>
        <v>0</v>
      </c>
      <c r="I97" s="74">
        <v>0</v>
      </c>
      <c r="J97" s="37">
        <f t="shared" si="60"/>
        <v>0</v>
      </c>
      <c r="K97" s="74">
        <v>0</v>
      </c>
      <c r="L97" s="37">
        <f t="shared" si="61"/>
        <v>0</v>
      </c>
      <c r="M97" s="47">
        <v>0</v>
      </c>
      <c r="N97" s="37">
        <f t="shared" si="62"/>
        <v>0</v>
      </c>
      <c r="O97" s="74">
        <v>0</v>
      </c>
      <c r="P97" s="71">
        <f t="shared" si="63"/>
        <v>0</v>
      </c>
      <c r="Q97" s="57">
        <f t="shared" si="64"/>
        <v>0</v>
      </c>
      <c r="R97" s="39">
        <f t="shared" si="65"/>
        <v>0</v>
      </c>
      <c r="S97" s="77">
        <v>0</v>
      </c>
      <c r="T97" s="69">
        <f t="shared" si="66"/>
        <v>0</v>
      </c>
      <c r="U97" s="74">
        <v>0</v>
      </c>
      <c r="V97" s="69">
        <f t="shared" si="67"/>
        <v>0</v>
      </c>
      <c r="W97" s="74">
        <v>0</v>
      </c>
      <c r="X97" s="69">
        <f t="shared" si="68"/>
        <v>0</v>
      </c>
      <c r="Y97" s="74">
        <v>0</v>
      </c>
      <c r="Z97" s="109">
        <f t="shared" si="69"/>
        <v>0</v>
      </c>
      <c r="AA97" s="74">
        <v>0</v>
      </c>
      <c r="AB97" s="68">
        <f t="shared" si="70"/>
        <v>0</v>
      </c>
      <c r="AC97" s="67">
        <f t="shared" si="71"/>
        <v>0</v>
      </c>
      <c r="AD97" s="66">
        <f t="shared" si="72"/>
        <v>0</v>
      </c>
      <c r="AE97" s="57">
        <v>0</v>
      </c>
      <c r="AF97" s="57">
        <f t="shared" si="73"/>
        <v>0</v>
      </c>
      <c r="AG97" s="52">
        <v>0</v>
      </c>
      <c r="AH97" s="63">
        <f t="shared" si="74"/>
        <v>0</v>
      </c>
      <c r="AI97" s="65">
        <f t="shared" si="75"/>
        <v>0</v>
      </c>
      <c r="AJ97" s="63">
        <f t="shared" si="76"/>
        <v>0</v>
      </c>
      <c r="AK97" s="145">
        <v>0</v>
      </c>
      <c r="AL97" s="63">
        <f t="shared" si="77"/>
        <v>0</v>
      </c>
      <c r="AM97" s="130"/>
    </row>
    <row r="98" spans="1:39" s="2" customFormat="1" x14ac:dyDescent="0.3">
      <c r="A98" s="198" t="s">
        <v>43</v>
      </c>
      <c r="B98" s="47">
        <f>18000/10</f>
        <v>1800</v>
      </c>
      <c r="C98" s="77">
        <f>2800/1.1</f>
        <v>2545.454545454545</v>
      </c>
      <c r="D98" s="163">
        <v>10</v>
      </c>
      <c r="E98" s="44">
        <v>6</v>
      </c>
      <c r="F98" s="76">
        <f t="shared" si="58"/>
        <v>10800</v>
      </c>
      <c r="G98" s="145">
        <v>10</v>
      </c>
      <c r="H98" s="69">
        <f t="shared" si="59"/>
        <v>18000</v>
      </c>
      <c r="I98" s="74">
        <v>0</v>
      </c>
      <c r="J98" s="37">
        <f t="shared" si="60"/>
        <v>0</v>
      </c>
      <c r="K98" s="74">
        <v>0</v>
      </c>
      <c r="L98" s="37">
        <f t="shared" si="61"/>
        <v>0</v>
      </c>
      <c r="M98" s="47">
        <v>10</v>
      </c>
      <c r="N98" s="37">
        <f t="shared" si="62"/>
        <v>18000</v>
      </c>
      <c r="O98" s="74">
        <v>0</v>
      </c>
      <c r="P98" s="71">
        <f t="shared" si="63"/>
        <v>0</v>
      </c>
      <c r="Q98" s="57">
        <f t="shared" si="64"/>
        <v>20</v>
      </c>
      <c r="R98" s="39">
        <f t="shared" si="65"/>
        <v>36000</v>
      </c>
      <c r="S98" s="77">
        <v>1</v>
      </c>
      <c r="T98" s="69">
        <f t="shared" si="66"/>
        <v>2545.454545454545</v>
      </c>
      <c r="U98" s="74">
        <v>4</v>
      </c>
      <c r="V98" s="69">
        <f t="shared" si="67"/>
        <v>10181.81818181818</v>
      </c>
      <c r="W98" s="74">
        <v>2</v>
      </c>
      <c r="X98" s="69">
        <f t="shared" si="68"/>
        <v>5090.9090909090901</v>
      </c>
      <c r="Y98" s="74">
        <v>3</v>
      </c>
      <c r="Z98" s="69">
        <f t="shared" si="69"/>
        <v>7636.3636363636351</v>
      </c>
      <c r="AA98" s="74">
        <v>1</v>
      </c>
      <c r="AB98" s="68">
        <f t="shared" si="70"/>
        <v>2545.454545454545</v>
      </c>
      <c r="AC98" s="67">
        <f t="shared" si="71"/>
        <v>11</v>
      </c>
      <c r="AD98" s="66">
        <f t="shared" si="72"/>
        <v>27999.999999999996</v>
      </c>
      <c r="AE98" s="57">
        <v>0</v>
      </c>
      <c r="AF98" s="57">
        <f t="shared" si="73"/>
        <v>8199.9999999999964</v>
      </c>
      <c r="AG98" s="52">
        <v>0</v>
      </c>
      <c r="AH98" s="63">
        <f t="shared" si="74"/>
        <v>0</v>
      </c>
      <c r="AI98" s="65">
        <f t="shared" si="75"/>
        <v>15</v>
      </c>
      <c r="AJ98" s="63">
        <f t="shared" si="76"/>
        <v>27000</v>
      </c>
      <c r="AK98" s="145">
        <v>0</v>
      </c>
      <c r="AL98" s="63">
        <f t="shared" si="77"/>
        <v>0</v>
      </c>
      <c r="AM98" s="130"/>
    </row>
    <row r="99" spans="1:39" s="2" customFormat="1" x14ac:dyDescent="0.3">
      <c r="A99" s="198" t="s">
        <v>44</v>
      </c>
      <c r="B99" s="47">
        <f>17000/10</f>
        <v>1700</v>
      </c>
      <c r="C99" s="77">
        <f>2700/1.1</f>
        <v>2454.5454545454545</v>
      </c>
      <c r="D99" s="163">
        <v>10</v>
      </c>
      <c r="E99" s="44">
        <v>7</v>
      </c>
      <c r="F99" s="76">
        <f t="shared" si="58"/>
        <v>11900</v>
      </c>
      <c r="G99" s="145">
        <v>10</v>
      </c>
      <c r="H99" s="69">
        <f t="shared" si="59"/>
        <v>17000</v>
      </c>
      <c r="I99" s="74">
        <v>0</v>
      </c>
      <c r="J99" s="37">
        <f t="shared" si="60"/>
        <v>0</v>
      </c>
      <c r="K99" s="74">
        <v>10</v>
      </c>
      <c r="L99" s="37">
        <f t="shared" si="61"/>
        <v>17000</v>
      </c>
      <c r="M99" s="74">
        <v>0</v>
      </c>
      <c r="N99" s="37">
        <f t="shared" si="62"/>
        <v>0</v>
      </c>
      <c r="O99" s="74">
        <v>0</v>
      </c>
      <c r="P99" s="71">
        <f t="shared" si="63"/>
        <v>0</v>
      </c>
      <c r="Q99" s="57">
        <f t="shared" si="64"/>
        <v>20</v>
      </c>
      <c r="R99" s="39">
        <f t="shared" si="65"/>
        <v>34000</v>
      </c>
      <c r="S99" s="77">
        <v>0</v>
      </c>
      <c r="T99" s="69">
        <f t="shared" si="66"/>
        <v>0</v>
      </c>
      <c r="U99" s="74">
        <v>3</v>
      </c>
      <c r="V99" s="69">
        <f t="shared" si="67"/>
        <v>7363.636363636364</v>
      </c>
      <c r="W99" s="74">
        <v>3</v>
      </c>
      <c r="X99" s="69">
        <f t="shared" si="68"/>
        <v>7363.636363636364</v>
      </c>
      <c r="Y99" s="74">
        <v>2</v>
      </c>
      <c r="Z99" s="69">
        <f t="shared" si="69"/>
        <v>4909.090909090909</v>
      </c>
      <c r="AA99" s="74">
        <v>0</v>
      </c>
      <c r="AB99" s="68">
        <f t="shared" si="70"/>
        <v>0</v>
      </c>
      <c r="AC99" s="67">
        <f t="shared" si="71"/>
        <v>8</v>
      </c>
      <c r="AD99" s="66">
        <f t="shared" si="72"/>
        <v>19636.363636363636</v>
      </c>
      <c r="AE99" s="57">
        <v>0</v>
      </c>
      <c r="AF99" s="57">
        <f t="shared" si="73"/>
        <v>6036.363636363636</v>
      </c>
      <c r="AG99" s="52">
        <v>0</v>
      </c>
      <c r="AH99" s="63">
        <f t="shared" si="74"/>
        <v>0</v>
      </c>
      <c r="AI99" s="65">
        <f t="shared" si="75"/>
        <v>19</v>
      </c>
      <c r="AJ99" s="63">
        <f t="shared" si="76"/>
        <v>32300</v>
      </c>
      <c r="AK99" s="145">
        <v>0</v>
      </c>
      <c r="AL99" s="63">
        <f t="shared" si="77"/>
        <v>0</v>
      </c>
      <c r="AM99" s="130"/>
    </row>
    <row r="100" spans="1:39" s="2" customFormat="1" x14ac:dyDescent="0.3">
      <c r="A100" s="120" t="s">
        <v>87</v>
      </c>
      <c r="B100" s="74">
        <f>13800/12</f>
        <v>1150</v>
      </c>
      <c r="C100" s="38">
        <f>1800/1.1</f>
        <v>1636.3636363636363</v>
      </c>
      <c r="D100" s="165">
        <v>12</v>
      </c>
      <c r="E100" s="44">
        <v>0</v>
      </c>
      <c r="F100" s="110">
        <f t="shared" si="58"/>
        <v>0</v>
      </c>
      <c r="G100" s="145">
        <v>0</v>
      </c>
      <c r="H100" s="109">
        <f t="shared" si="59"/>
        <v>0</v>
      </c>
      <c r="I100" s="74">
        <v>0</v>
      </c>
      <c r="J100" s="37">
        <f t="shared" si="60"/>
        <v>0</v>
      </c>
      <c r="K100" s="74">
        <v>0</v>
      </c>
      <c r="L100" s="37">
        <f t="shared" si="61"/>
        <v>0</v>
      </c>
      <c r="M100" s="74">
        <v>0</v>
      </c>
      <c r="N100" s="37">
        <f t="shared" si="62"/>
        <v>0</v>
      </c>
      <c r="O100" s="74">
        <v>0</v>
      </c>
      <c r="P100" s="71">
        <f t="shared" si="63"/>
        <v>0</v>
      </c>
      <c r="Q100" s="57">
        <f t="shared" si="64"/>
        <v>0</v>
      </c>
      <c r="R100" s="148">
        <f t="shared" si="65"/>
        <v>0</v>
      </c>
      <c r="S100" s="77">
        <v>0</v>
      </c>
      <c r="T100" s="69">
        <f t="shared" si="66"/>
        <v>0</v>
      </c>
      <c r="U100" s="74">
        <v>0</v>
      </c>
      <c r="V100" s="69">
        <f t="shared" si="67"/>
        <v>0</v>
      </c>
      <c r="W100" s="74">
        <v>0</v>
      </c>
      <c r="X100" s="69">
        <f t="shared" si="68"/>
        <v>0</v>
      </c>
      <c r="Y100" s="74">
        <v>0</v>
      </c>
      <c r="Z100" s="109">
        <f t="shared" si="69"/>
        <v>0</v>
      </c>
      <c r="AA100" s="74">
        <v>0</v>
      </c>
      <c r="AB100" s="68">
        <f t="shared" si="70"/>
        <v>0</v>
      </c>
      <c r="AC100" s="67">
        <f t="shared" si="71"/>
        <v>0</v>
      </c>
      <c r="AD100" s="66">
        <f t="shared" si="72"/>
        <v>0</v>
      </c>
      <c r="AE100" s="57">
        <v>0</v>
      </c>
      <c r="AF100" s="57">
        <f t="shared" si="73"/>
        <v>0</v>
      </c>
      <c r="AG100" s="52">
        <v>0</v>
      </c>
      <c r="AH100" s="63">
        <f t="shared" si="74"/>
        <v>0</v>
      </c>
      <c r="AI100" s="65">
        <f t="shared" si="75"/>
        <v>0</v>
      </c>
      <c r="AJ100" s="63">
        <f t="shared" si="76"/>
        <v>0</v>
      </c>
      <c r="AK100" s="145">
        <v>0</v>
      </c>
      <c r="AL100" s="63">
        <f t="shared" si="77"/>
        <v>0</v>
      </c>
      <c r="AM100" s="130"/>
    </row>
    <row r="101" spans="1:39" s="2" customFormat="1" x14ac:dyDescent="0.3">
      <c r="A101" s="188" t="s">
        <v>410</v>
      </c>
      <c r="B101" s="47">
        <f>14400/12</f>
        <v>1200</v>
      </c>
      <c r="C101" s="46">
        <f>1800/1.1</f>
        <v>1636.3636363636363</v>
      </c>
      <c r="D101" s="163">
        <v>12</v>
      </c>
      <c r="E101" s="44">
        <v>0</v>
      </c>
      <c r="F101" s="110">
        <f t="shared" si="58"/>
        <v>0</v>
      </c>
      <c r="G101" s="145">
        <v>0</v>
      </c>
      <c r="H101" s="109">
        <f t="shared" si="59"/>
        <v>0</v>
      </c>
      <c r="I101" s="74">
        <v>0</v>
      </c>
      <c r="J101" s="37">
        <f t="shared" si="60"/>
        <v>0</v>
      </c>
      <c r="K101" s="74">
        <v>0</v>
      </c>
      <c r="L101" s="37">
        <f t="shared" si="61"/>
        <v>0</v>
      </c>
      <c r="M101" s="74">
        <v>0</v>
      </c>
      <c r="N101" s="37">
        <f t="shared" si="62"/>
        <v>0</v>
      </c>
      <c r="O101" s="74">
        <v>0</v>
      </c>
      <c r="P101" s="71">
        <f t="shared" si="63"/>
        <v>0</v>
      </c>
      <c r="Q101" s="57">
        <f t="shared" si="64"/>
        <v>0</v>
      </c>
      <c r="R101" s="148">
        <f t="shared" si="65"/>
        <v>0</v>
      </c>
      <c r="S101" s="77">
        <v>0</v>
      </c>
      <c r="T101" s="69">
        <f t="shared" si="66"/>
        <v>0</v>
      </c>
      <c r="U101" s="74">
        <v>0</v>
      </c>
      <c r="V101" s="69">
        <f t="shared" si="67"/>
        <v>0</v>
      </c>
      <c r="W101" s="74">
        <v>0</v>
      </c>
      <c r="X101" s="69">
        <f t="shared" si="68"/>
        <v>0</v>
      </c>
      <c r="Y101" s="74">
        <v>0</v>
      </c>
      <c r="Z101" s="109">
        <f t="shared" si="69"/>
        <v>0</v>
      </c>
      <c r="AA101" s="74">
        <v>0</v>
      </c>
      <c r="AB101" s="68">
        <f t="shared" si="70"/>
        <v>0</v>
      </c>
      <c r="AC101" s="67">
        <f t="shared" si="71"/>
        <v>0</v>
      </c>
      <c r="AD101" s="66">
        <f t="shared" si="72"/>
        <v>0</v>
      </c>
      <c r="AE101" s="57">
        <v>0</v>
      </c>
      <c r="AF101" s="57">
        <f t="shared" si="73"/>
        <v>0</v>
      </c>
      <c r="AG101" s="52">
        <v>0</v>
      </c>
      <c r="AH101" s="63">
        <f t="shared" si="74"/>
        <v>0</v>
      </c>
      <c r="AI101" s="65">
        <f t="shared" si="75"/>
        <v>0</v>
      </c>
      <c r="AJ101" s="63">
        <f t="shared" si="76"/>
        <v>0</v>
      </c>
      <c r="AK101" s="145">
        <v>0</v>
      </c>
      <c r="AL101" s="63">
        <f t="shared" si="77"/>
        <v>0</v>
      </c>
      <c r="AM101" s="130"/>
    </row>
    <row r="102" spans="1:39" s="2" customFormat="1" x14ac:dyDescent="0.3">
      <c r="A102" s="120" t="s">
        <v>46</v>
      </c>
      <c r="B102" s="74">
        <f>13800/12</f>
        <v>1150</v>
      </c>
      <c r="C102" s="38">
        <v>1636</v>
      </c>
      <c r="D102" s="165">
        <v>12</v>
      </c>
      <c r="E102" s="44">
        <v>0</v>
      </c>
      <c r="F102" s="110">
        <f t="shared" si="58"/>
        <v>0</v>
      </c>
      <c r="G102" s="145">
        <v>0</v>
      </c>
      <c r="H102" s="109">
        <f t="shared" si="59"/>
        <v>0</v>
      </c>
      <c r="I102" s="74">
        <v>0</v>
      </c>
      <c r="J102" s="37">
        <f t="shared" si="60"/>
        <v>0</v>
      </c>
      <c r="K102" s="74">
        <v>0</v>
      </c>
      <c r="L102" s="37">
        <f t="shared" si="61"/>
        <v>0</v>
      </c>
      <c r="M102" s="74">
        <v>0</v>
      </c>
      <c r="N102" s="37">
        <f t="shared" si="62"/>
        <v>0</v>
      </c>
      <c r="O102" s="74">
        <v>0</v>
      </c>
      <c r="P102" s="71">
        <f t="shared" si="63"/>
        <v>0</v>
      </c>
      <c r="Q102" s="57">
        <f t="shared" si="64"/>
        <v>0</v>
      </c>
      <c r="R102" s="39">
        <f t="shared" si="65"/>
        <v>0</v>
      </c>
      <c r="S102" s="77">
        <v>0</v>
      </c>
      <c r="T102" s="69">
        <f t="shared" si="66"/>
        <v>0</v>
      </c>
      <c r="U102" s="74">
        <v>0</v>
      </c>
      <c r="V102" s="69">
        <f t="shared" si="67"/>
        <v>0</v>
      </c>
      <c r="W102" s="74">
        <v>0</v>
      </c>
      <c r="X102" s="69">
        <f t="shared" si="68"/>
        <v>0</v>
      </c>
      <c r="Y102" s="74">
        <v>0</v>
      </c>
      <c r="Z102" s="109">
        <f t="shared" si="69"/>
        <v>0</v>
      </c>
      <c r="AA102" s="74">
        <v>0</v>
      </c>
      <c r="AB102" s="68">
        <f t="shared" si="70"/>
        <v>0</v>
      </c>
      <c r="AC102" s="67">
        <f t="shared" si="71"/>
        <v>0</v>
      </c>
      <c r="AD102" s="66">
        <f t="shared" si="72"/>
        <v>0</v>
      </c>
      <c r="AE102" s="57">
        <v>0</v>
      </c>
      <c r="AF102" s="57">
        <f t="shared" si="73"/>
        <v>0</v>
      </c>
      <c r="AG102" s="52">
        <v>0</v>
      </c>
      <c r="AH102" s="63">
        <f t="shared" si="74"/>
        <v>0</v>
      </c>
      <c r="AI102" s="65">
        <f t="shared" si="75"/>
        <v>0</v>
      </c>
      <c r="AJ102" s="63">
        <f t="shared" si="76"/>
        <v>0</v>
      </c>
      <c r="AK102" s="193">
        <v>0</v>
      </c>
      <c r="AL102" s="63">
        <f t="shared" si="77"/>
        <v>0</v>
      </c>
      <c r="AM102" s="130"/>
    </row>
    <row r="103" spans="1:39" s="2" customFormat="1" x14ac:dyDescent="0.3">
      <c r="A103" s="188" t="s">
        <v>154</v>
      </c>
      <c r="B103" s="47">
        <f>14400/12</f>
        <v>1200</v>
      </c>
      <c r="C103" s="46">
        <v>1636</v>
      </c>
      <c r="D103" s="163">
        <v>12</v>
      </c>
      <c r="E103" s="44">
        <v>0</v>
      </c>
      <c r="F103" s="110">
        <f t="shared" si="58"/>
        <v>0</v>
      </c>
      <c r="G103" s="145">
        <v>0</v>
      </c>
      <c r="H103" s="109">
        <f t="shared" si="59"/>
        <v>0</v>
      </c>
      <c r="I103" s="74">
        <v>0</v>
      </c>
      <c r="J103" s="37">
        <f t="shared" si="60"/>
        <v>0</v>
      </c>
      <c r="K103" s="74">
        <v>0</v>
      </c>
      <c r="L103" s="37">
        <f t="shared" si="61"/>
        <v>0</v>
      </c>
      <c r="M103" s="74">
        <v>0</v>
      </c>
      <c r="N103" s="37">
        <f t="shared" si="62"/>
        <v>0</v>
      </c>
      <c r="O103" s="74">
        <v>0</v>
      </c>
      <c r="P103" s="71">
        <f t="shared" si="63"/>
        <v>0</v>
      </c>
      <c r="Q103" s="57">
        <f t="shared" si="64"/>
        <v>0</v>
      </c>
      <c r="R103" s="39">
        <f t="shared" si="65"/>
        <v>0</v>
      </c>
      <c r="S103" s="77">
        <v>0</v>
      </c>
      <c r="T103" s="69">
        <f t="shared" si="66"/>
        <v>0</v>
      </c>
      <c r="U103" s="74">
        <v>0</v>
      </c>
      <c r="V103" s="69">
        <f t="shared" si="67"/>
        <v>0</v>
      </c>
      <c r="W103" s="74">
        <v>0</v>
      </c>
      <c r="X103" s="69">
        <f t="shared" si="68"/>
        <v>0</v>
      </c>
      <c r="Y103" s="74">
        <v>0</v>
      </c>
      <c r="Z103" s="109">
        <f t="shared" si="69"/>
        <v>0</v>
      </c>
      <c r="AA103" s="74">
        <v>0</v>
      </c>
      <c r="AB103" s="68">
        <f t="shared" si="70"/>
        <v>0</v>
      </c>
      <c r="AC103" s="67">
        <f t="shared" si="71"/>
        <v>0</v>
      </c>
      <c r="AD103" s="66">
        <f t="shared" si="72"/>
        <v>0</v>
      </c>
      <c r="AE103" s="57">
        <v>0</v>
      </c>
      <c r="AF103" s="57">
        <f t="shared" si="73"/>
        <v>0</v>
      </c>
      <c r="AG103" s="52">
        <v>0</v>
      </c>
      <c r="AH103" s="63">
        <f t="shared" si="74"/>
        <v>0</v>
      </c>
      <c r="AI103" s="65">
        <f t="shared" si="75"/>
        <v>0</v>
      </c>
      <c r="AJ103" s="63">
        <f t="shared" si="76"/>
        <v>0</v>
      </c>
      <c r="AK103" s="193">
        <v>0</v>
      </c>
      <c r="AL103" s="63">
        <f t="shared" si="77"/>
        <v>0</v>
      </c>
      <c r="AM103" s="130"/>
    </row>
    <row r="104" spans="1:39" s="2" customFormat="1" x14ac:dyDescent="0.3">
      <c r="A104" s="58" t="s">
        <v>8</v>
      </c>
      <c r="B104" s="47">
        <f>24800/16</f>
        <v>1550</v>
      </c>
      <c r="C104" s="46">
        <f>2800/1.1</f>
        <v>2545.454545454545</v>
      </c>
      <c r="D104" s="163">
        <v>16</v>
      </c>
      <c r="E104" s="44">
        <v>0</v>
      </c>
      <c r="F104" s="147">
        <f t="shared" si="58"/>
        <v>0</v>
      </c>
      <c r="G104" s="145">
        <v>0</v>
      </c>
      <c r="H104" s="37">
        <f t="shared" si="59"/>
        <v>0</v>
      </c>
      <c r="I104" s="74">
        <v>0</v>
      </c>
      <c r="J104" s="37">
        <f t="shared" si="60"/>
        <v>0</v>
      </c>
      <c r="K104" s="74">
        <v>0</v>
      </c>
      <c r="L104" s="37">
        <f t="shared" si="61"/>
        <v>0</v>
      </c>
      <c r="M104" s="74">
        <v>0</v>
      </c>
      <c r="N104" s="37">
        <f t="shared" si="62"/>
        <v>0</v>
      </c>
      <c r="O104" s="74">
        <v>0</v>
      </c>
      <c r="P104" s="37">
        <f t="shared" si="63"/>
        <v>0</v>
      </c>
      <c r="Q104" s="36">
        <f t="shared" si="64"/>
        <v>0</v>
      </c>
      <c r="R104" s="146">
        <f t="shared" si="65"/>
        <v>0</v>
      </c>
      <c r="S104" s="77">
        <v>0</v>
      </c>
      <c r="T104" s="69">
        <f t="shared" si="66"/>
        <v>0</v>
      </c>
      <c r="U104" s="74">
        <v>0</v>
      </c>
      <c r="V104" s="37">
        <f t="shared" si="67"/>
        <v>0</v>
      </c>
      <c r="W104" s="74">
        <v>0</v>
      </c>
      <c r="X104" s="37">
        <f t="shared" si="68"/>
        <v>0</v>
      </c>
      <c r="Y104" s="74">
        <v>0</v>
      </c>
      <c r="Z104" s="37">
        <f t="shared" si="69"/>
        <v>0</v>
      </c>
      <c r="AA104" s="74">
        <v>0</v>
      </c>
      <c r="AB104" s="37">
        <f t="shared" si="70"/>
        <v>0</v>
      </c>
      <c r="AC104" s="36">
        <f t="shared" si="71"/>
        <v>0</v>
      </c>
      <c r="AD104" s="36">
        <f t="shared" si="72"/>
        <v>0</v>
      </c>
      <c r="AE104" s="36">
        <v>0</v>
      </c>
      <c r="AF104" s="57">
        <f t="shared" si="73"/>
        <v>0</v>
      </c>
      <c r="AG104" s="52">
        <v>0</v>
      </c>
      <c r="AH104" s="63">
        <f t="shared" si="74"/>
        <v>0</v>
      </c>
      <c r="AI104" s="65">
        <f t="shared" si="75"/>
        <v>0</v>
      </c>
      <c r="AJ104" s="63">
        <f t="shared" si="76"/>
        <v>0</v>
      </c>
      <c r="AK104" s="193">
        <v>0</v>
      </c>
      <c r="AL104" s="107">
        <f t="shared" si="77"/>
        <v>0</v>
      </c>
      <c r="AM104" s="130"/>
    </row>
    <row r="105" spans="1:39" s="2" customFormat="1" x14ac:dyDescent="0.3">
      <c r="A105" s="187" t="s">
        <v>86</v>
      </c>
      <c r="B105" s="47">
        <f>30400/16</f>
        <v>1900</v>
      </c>
      <c r="C105" s="46">
        <f>2800/1.1</f>
        <v>2545.454545454545</v>
      </c>
      <c r="D105" s="163">
        <v>16</v>
      </c>
      <c r="E105" s="44">
        <v>0</v>
      </c>
      <c r="F105" s="147">
        <f t="shared" si="58"/>
        <v>0</v>
      </c>
      <c r="G105" s="145">
        <v>0</v>
      </c>
      <c r="H105" s="37">
        <f t="shared" si="59"/>
        <v>0</v>
      </c>
      <c r="I105" s="74">
        <v>0</v>
      </c>
      <c r="J105" s="37">
        <f t="shared" si="60"/>
        <v>0</v>
      </c>
      <c r="K105" s="74">
        <v>0</v>
      </c>
      <c r="L105" s="37">
        <f t="shared" si="61"/>
        <v>0</v>
      </c>
      <c r="M105" s="74">
        <v>0</v>
      </c>
      <c r="N105" s="37">
        <f t="shared" si="62"/>
        <v>0</v>
      </c>
      <c r="O105" s="74">
        <v>0</v>
      </c>
      <c r="P105" s="37">
        <f t="shared" si="63"/>
        <v>0</v>
      </c>
      <c r="Q105" s="36">
        <f t="shared" si="64"/>
        <v>0</v>
      </c>
      <c r="R105" s="146">
        <f t="shared" si="65"/>
        <v>0</v>
      </c>
      <c r="S105" s="77">
        <v>0</v>
      </c>
      <c r="T105" s="69">
        <f t="shared" si="66"/>
        <v>0</v>
      </c>
      <c r="U105" s="74">
        <v>0</v>
      </c>
      <c r="V105" s="37">
        <f t="shared" si="67"/>
        <v>0</v>
      </c>
      <c r="W105" s="74">
        <v>0</v>
      </c>
      <c r="X105" s="37">
        <f t="shared" si="68"/>
        <v>0</v>
      </c>
      <c r="Y105" s="74">
        <v>0</v>
      </c>
      <c r="Z105" s="37">
        <f t="shared" si="69"/>
        <v>0</v>
      </c>
      <c r="AA105" s="74">
        <v>0</v>
      </c>
      <c r="AB105" s="37">
        <f t="shared" si="70"/>
        <v>0</v>
      </c>
      <c r="AC105" s="36">
        <f t="shared" si="71"/>
        <v>0</v>
      </c>
      <c r="AD105" s="36">
        <f t="shared" si="72"/>
        <v>0</v>
      </c>
      <c r="AE105" s="36">
        <v>0</v>
      </c>
      <c r="AF105" s="57">
        <f t="shared" si="73"/>
        <v>0</v>
      </c>
      <c r="AG105" s="52">
        <v>0</v>
      </c>
      <c r="AH105" s="63">
        <f t="shared" si="74"/>
        <v>0</v>
      </c>
      <c r="AI105" s="65">
        <f t="shared" si="75"/>
        <v>0</v>
      </c>
      <c r="AJ105" s="63">
        <f t="shared" si="76"/>
        <v>0</v>
      </c>
      <c r="AK105" s="193">
        <v>0</v>
      </c>
      <c r="AL105" s="107">
        <f t="shared" si="77"/>
        <v>0</v>
      </c>
      <c r="AM105" s="130"/>
    </row>
    <row r="106" spans="1:39" s="2" customFormat="1" x14ac:dyDescent="0.3">
      <c r="A106" s="55" t="s">
        <v>9</v>
      </c>
      <c r="B106" s="47">
        <f>3600/6</f>
        <v>600</v>
      </c>
      <c r="C106" s="46">
        <f t="shared" ref="C106:C111" si="78">2000/1.1</f>
        <v>1818.181818181818</v>
      </c>
      <c r="D106" s="163">
        <v>6</v>
      </c>
      <c r="E106" s="44">
        <v>0</v>
      </c>
      <c r="F106" s="147">
        <f t="shared" si="58"/>
        <v>0</v>
      </c>
      <c r="G106" s="145">
        <v>0</v>
      </c>
      <c r="H106" s="37">
        <f t="shared" si="59"/>
        <v>0</v>
      </c>
      <c r="I106" s="74">
        <v>0</v>
      </c>
      <c r="J106" s="37">
        <f t="shared" si="60"/>
        <v>0</v>
      </c>
      <c r="K106" s="74">
        <v>0</v>
      </c>
      <c r="L106" s="37">
        <f t="shared" si="61"/>
        <v>0</v>
      </c>
      <c r="M106" s="74">
        <v>0</v>
      </c>
      <c r="N106" s="37">
        <f t="shared" si="62"/>
        <v>0</v>
      </c>
      <c r="O106" s="74">
        <v>0</v>
      </c>
      <c r="P106" s="37">
        <f t="shared" si="63"/>
        <v>0</v>
      </c>
      <c r="Q106" s="36">
        <f t="shared" si="64"/>
        <v>0</v>
      </c>
      <c r="R106" s="146">
        <f t="shared" si="65"/>
        <v>0</v>
      </c>
      <c r="S106" s="77">
        <v>0</v>
      </c>
      <c r="T106" s="69">
        <f t="shared" si="66"/>
        <v>0</v>
      </c>
      <c r="U106" s="74">
        <v>0</v>
      </c>
      <c r="V106" s="37">
        <f t="shared" si="67"/>
        <v>0</v>
      </c>
      <c r="W106" s="74">
        <v>0</v>
      </c>
      <c r="X106" s="37">
        <f t="shared" si="68"/>
        <v>0</v>
      </c>
      <c r="Y106" s="74">
        <v>0</v>
      </c>
      <c r="Z106" s="37">
        <f t="shared" si="69"/>
        <v>0</v>
      </c>
      <c r="AA106" s="74">
        <v>0</v>
      </c>
      <c r="AB106" s="37">
        <f t="shared" si="70"/>
        <v>0</v>
      </c>
      <c r="AC106" s="36">
        <f t="shared" si="71"/>
        <v>0</v>
      </c>
      <c r="AD106" s="36">
        <f t="shared" si="72"/>
        <v>0</v>
      </c>
      <c r="AE106" s="36">
        <v>0</v>
      </c>
      <c r="AF106" s="57">
        <f t="shared" si="73"/>
        <v>0</v>
      </c>
      <c r="AG106" s="52">
        <v>0</v>
      </c>
      <c r="AH106" s="63">
        <f t="shared" si="74"/>
        <v>0</v>
      </c>
      <c r="AI106" s="65">
        <f t="shared" si="75"/>
        <v>0</v>
      </c>
      <c r="AJ106" s="63">
        <f t="shared" si="76"/>
        <v>0</v>
      </c>
      <c r="AK106" s="193">
        <v>0</v>
      </c>
      <c r="AL106" s="107">
        <f t="shared" si="77"/>
        <v>0</v>
      </c>
      <c r="AM106" s="130"/>
    </row>
    <row r="107" spans="1:39" s="2" customFormat="1" x14ac:dyDescent="0.3">
      <c r="A107" s="186" t="s">
        <v>406</v>
      </c>
      <c r="B107" s="47">
        <f>3900/6</f>
        <v>650</v>
      </c>
      <c r="C107" s="46">
        <f t="shared" si="78"/>
        <v>1818.181818181818</v>
      </c>
      <c r="D107" s="163">
        <v>6</v>
      </c>
      <c r="E107" s="44">
        <v>0</v>
      </c>
      <c r="F107" s="147">
        <f t="shared" si="58"/>
        <v>0</v>
      </c>
      <c r="G107" s="145">
        <v>0</v>
      </c>
      <c r="H107" s="37">
        <f t="shared" si="59"/>
        <v>0</v>
      </c>
      <c r="I107" s="74">
        <v>0</v>
      </c>
      <c r="J107" s="37">
        <f t="shared" si="60"/>
        <v>0</v>
      </c>
      <c r="K107" s="74">
        <v>0</v>
      </c>
      <c r="L107" s="37">
        <f t="shared" si="61"/>
        <v>0</v>
      </c>
      <c r="M107" s="74">
        <v>0</v>
      </c>
      <c r="N107" s="37">
        <f t="shared" si="62"/>
        <v>0</v>
      </c>
      <c r="O107" s="74">
        <v>0</v>
      </c>
      <c r="P107" s="37">
        <f t="shared" si="63"/>
        <v>0</v>
      </c>
      <c r="Q107" s="36">
        <f t="shared" si="64"/>
        <v>0</v>
      </c>
      <c r="R107" s="146">
        <f t="shared" si="65"/>
        <v>0</v>
      </c>
      <c r="S107" s="77">
        <v>0</v>
      </c>
      <c r="T107" s="69">
        <f t="shared" si="66"/>
        <v>0</v>
      </c>
      <c r="U107" s="74">
        <v>0</v>
      </c>
      <c r="V107" s="37">
        <f t="shared" si="67"/>
        <v>0</v>
      </c>
      <c r="W107" s="74">
        <v>0</v>
      </c>
      <c r="X107" s="37">
        <f t="shared" si="68"/>
        <v>0</v>
      </c>
      <c r="Y107" s="74">
        <v>0</v>
      </c>
      <c r="Z107" s="37">
        <f t="shared" si="69"/>
        <v>0</v>
      </c>
      <c r="AA107" s="74">
        <v>0</v>
      </c>
      <c r="AB107" s="37">
        <f t="shared" si="70"/>
        <v>0</v>
      </c>
      <c r="AC107" s="36">
        <f t="shared" si="71"/>
        <v>0</v>
      </c>
      <c r="AD107" s="36">
        <f t="shared" si="72"/>
        <v>0</v>
      </c>
      <c r="AE107" s="36">
        <v>0</v>
      </c>
      <c r="AF107" s="57">
        <f t="shared" si="73"/>
        <v>0</v>
      </c>
      <c r="AG107" s="52">
        <v>0</v>
      </c>
      <c r="AH107" s="63">
        <f t="shared" si="74"/>
        <v>0</v>
      </c>
      <c r="AI107" s="65">
        <f t="shared" si="75"/>
        <v>0</v>
      </c>
      <c r="AJ107" s="63">
        <f t="shared" si="76"/>
        <v>0</v>
      </c>
      <c r="AK107" s="193">
        <v>0</v>
      </c>
      <c r="AL107" s="107">
        <f t="shared" si="77"/>
        <v>0</v>
      </c>
      <c r="AM107" s="130"/>
    </row>
    <row r="108" spans="1:39" s="2" customFormat="1" x14ac:dyDescent="0.3">
      <c r="A108" s="55" t="s">
        <v>486</v>
      </c>
      <c r="B108" s="47">
        <f>3600/6</f>
        <v>600</v>
      </c>
      <c r="C108" s="46">
        <f t="shared" si="78"/>
        <v>1818.181818181818</v>
      </c>
      <c r="D108" s="163">
        <v>6</v>
      </c>
      <c r="E108" s="44">
        <v>0</v>
      </c>
      <c r="F108" s="147">
        <f t="shared" si="58"/>
        <v>0</v>
      </c>
      <c r="G108" s="145">
        <v>0</v>
      </c>
      <c r="H108" s="37">
        <f t="shared" si="59"/>
        <v>0</v>
      </c>
      <c r="I108" s="74">
        <v>0</v>
      </c>
      <c r="J108" s="37">
        <f t="shared" si="60"/>
        <v>0</v>
      </c>
      <c r="K108" s="74">
        <v>0</v>
      </c>
      <c r="L108" s="37">
        <f t="shared" si="61"/>
        <v>0</v>
      </c>
      <c r="M108" s="74">
        <v>0</v>
      </c>
      <c r="N108" s="37">
        <f t="shared" si="62"/>
        <v>0</v>
      </c>
      <c r="O108" s="74">
        <v>0</v>
      </c>
      <c r="P108" s="37">
        <f t="shared" si="63"/>
        <v>0</v>
      </c>
      <c r="Q108" s="36">
        <f t="shared" si="64"/>
        <v>0</v>
      </c>
      <c r="R108" s="146">
        <f t="shared" si="65"/>
        <v>0</v>
      </c>
      <c r="S108" s="77">
        <v>0</v>
      </c>
      <c r="T108" s="69">
        <f t="shared" si="66"/>
        <v>0</v>
      </c>
      <c r="U108" s="74">
        <v>0</v>
      </c>
      <c r="V108" s="37">
        <f t="shared" si="67"/>
        <v>0</v>
      </c>
      <c r="W108" s="74">
        <v>0</v>
      </c>
      <c r="X108" s="37">
        <f t="shared" si="68"/>
        <v>0</v>
      </c>
      <c r="Y108" s="74">
        <v>0</v>
      </c>
      <c r="Z108" s="37">
        <f t="shared" si="69"/>
        <v>0</v>
      </c>
      <c r="AA108" s="74">
        <v>0</v>
      </c>
      <c r="AB108" s="37">
        <f t="shared" si="70"/>
        <v>0</v>
      </c>
      <c r="AC108" s="36">
        <f t="shared" si="71"/>
        <v>0</v>
      </c>
      <c r="AD108" s="36">
        <f t="shared" si="72"/>
        <v>0</v>
      </c>
      <c r="AE108" s="36">
        <v>0</v>
      </c>
      <c r="AF108" s="57">
        <f t="shared" si="73"/>
        <v>0</v>
      </c>
      <c r="AG108" s="52">
        <v>0</v>
      </c>
      <c r="AH108" s="63">
        <f t="shared" si="74"/>
        <v>0</v>
      </c>
      <c r="AI108" s="65">
        <f t="shared" si="75"/>
        <v>0</v>
      </c>
      <c r="AJ108" s="63">
        <f t="shared" si="76"/>
        <v>0</v>
      </c>
      <c r="AK108" s="193">
        <v>0</v>
      </c>
      <c r="AL108" s="107">
        <f t="shared" si="77"/>
        <v>0</v>
      </c>
      <c r="AM108" s="130"/>
    </row>
    <row r="109" spans="1:39" s="2" customFormat="1" x14ac:dyDescent="0.3">
      <c r="A109" s="186" t="s">
        <v>423</v>
      </c>
      <c r="B109" s="47">
        <f>3900/6</f>
        <v>650</v>
      </c>
      <c r="C109" s="46">
        <f t="shared" si="78"/>
        <v>1818.181818181818</v>
      </c>
      <c r="D109" s="163">
        <v>6</v>
      </c>
      <c r="E109" s="44">
        <v>0</v>
      </c>
      <c r="F109" s="147">
        <f t="shared" si="58"/>
        <v>0</v>
      </c>
      <c r="G109" s="145">
        <v>0</v>
      </c>
      <c r="H109" s="37">
        <f t="shared" si="59"/>
        <v>0</v>
      </c>
      <c r="I109" s="74">
        <v>0</v>
      </c>
      <c r="J109" s="37">
        <f t="shared" si="60"/>
        <v>0</v>
      </c>
      <c r="K109" s="74">
        <v>0</v>
      </c>
      <c r="L109" s="37">
        <f t="shared" si="61"/>
        <v>0</v>
      </c>
      <c r="M109" s="74">
        <v>0</v>
      </c>
      <c r="N109" s="37">
        <f t="shared" si="62"/>
        <v>0</v>
      </c>
      <c r="O109" s="74">
        <v>0</v>
      </c>
      <c r="P109" s="37">
        <f t="shared" si="63"/>
        <v>0</v>
      </c>
      <c r="Q109" s="36">
        <f t="shared" si="64"/>
        <v>0</v>
      </c>
      <c r="R109" s="146">
        <f t="shared" si="65"/>
        <v>0</v>
      </c>
      <c r="S109" s="77">
        <v>0</v>
      </c>
      <c r="T109" s="69">
        <f t="shared" si="66"/>
        <v>0</v>
      </c>
      <c r="U109" s="74">
        <v>0</v>
      </c>
      <c r="V109" s="37">
        <f t="shared" si="67"/>
        <v>0</v>
      </c>
      <c r="W109" s="74">
        <v>0</v>
      </c>
      <c r="X109" s="37">
        <f t="shared" si="68"/>
        <v>0</v>
      </c>
      <c r="Y109" s="74">
        <v>0</v>
      </c>
      <c r="Z109" s="37">
        <f t="shared" si="69"/>
        <v>0</v>
      </c>
      <c r="AA109" s="74">
        <v>0</v>
      </c>
      <c r="AB109" s="37">
        <f t="shared" si="70"/>
        <v>0</v>
      </c>
      <c r="AC109" s="36">
        <f t="shared" si="71"/>
        <v>0</v>
      </c>
      <c r="AD109" s="36">
        <f t="shared" si="72"/>
        <v>0</v>
      </c>
      <c r="AE109" s="36">
        <v>0</v>
      </c>
      <c r="AF109" s="57">
        <f t="shared" si="73"/>
        <v>0</v>
      </c>
      <c r="AG109" s="52">
        <v>0</v>
      </c>
      <c r="AH109" s="63">
        <f t="shared" si="74"/>
        <v>0</v>
      </c>
      <c r="AI109" s="65">
        <f t="shared" si="75"/>
        <v>0</v>
      </c>
      <c r="AJ109" s="63">
        <f t="shared" si="76"/>
        <v>0</v>
      </c>
      <c r="AK109" s="193">
        <v>0</v>
      </c>
      <c r="AL109" s="107">
        <f t="shared" si="77"/>
        <v>0</v>
      </c>
      <c r="AM109" s="130"/>
    </row>
    <row r="110" spans="1:39" s="2" customFormat="1" x14ac:dyDescent="0.3">
      <c r="A110" s="55" t="s">
        <v>48</v>
      </c>
      <c r="B110" s="47">
        <f>3600/6</f>
        <v>600</v>
      </c>
      <c r="C110" s="46">
        <f t="shared" si="78"/>
        <v>1818.181818181818</v>
      </c>
      <c r="D110" s="163">
        <v>6</v>
      </c>
      <c r="E110" s="44">
        <v>0</v>
      </c>
      <c r="F110" s="147">
        <f t="shared" si="58"/>
        <v>0</v>
      </c>
      <c r="G110" s="145">
        <v>0</v>
      </c>
      <c r="H110" s="37">
        <f t="shared" si="59"/>
        <v>0</v>
      </c>
      <c r="I110" s="74">
        <v>0</v>
      </c>
      <c r="J110" s="37">
        <f t="shared" si="60"/>
        <v>0</v>
      </c>
      <c r="K110" s="74">
        <v>0</v>
      </c>
      <c r="L110" s="37">
        <f t="shared" si="61"/>
        <v>0</v>
      </c>
      <c r="M110" s="74">
        <v>0</v>
      </c>
      <c r="N110" s="37">
        <f t="shared" si="62"/>
        <v>0</v>
      </c>
      <c r="O110" s="74">
        <v>0</v>
      </c>
      <c r="P110" s="37">
        <f t="shared" si="63"/>
        <v>0</v>
      </c>
      <c r="Q110" s="36">
        <f t="shared" si="64"/>
        <v>0</v>
      </c>
      <c r="R110" s="146">
        <f t="shared" si="65"/>
        <v>0</v>
      </c>
      <c r="S110" s="77">
        <v>0</v>
      </c>
      <c r="T110" s="69">
        <f t="shared" si="66"/>
        <v>0</v>
      </c>
      <c r="U110" s="74">
        <v>0</v>
      </c>
      <c r="V110" s="37">
        <f t="shared" si="67"/>
        <v>0</v>
      </c>
      <c r="W110" s="74">
        <v>0</v>
      </c>
      <c r="X110" s="37">
        <f t="shared" si="68"/>
        <v>0</v>
      </c>
      <c r="Y110" s="74">
        <v>0</v>
      </c>
      <c r="Z110" s="37">
        <f t="shared" si="69"/>
        <v>0</v>
      </c>
      <c r="AA110" s="74">
        <v>0</v>
      </c>
      <c r="AB110" s="37">
        <f t="shared" si="70"/>
        <v>0</v>
      </c>
      <c r="AC110" s="36">
        <f t="shared" si="71"/>
        <v>0</v>
      </c>
      <c r="AD110" s="36">
        <f t="shared" si="72"/>
        <v>0</v>
      </c>
      <c r="AE110" s="36">
        <v>0</v>
      </c>
      <c r="AF110" s="57">
        <f t="shared" si="73"/>
        <v>0</v>
      </c>
      <c r="AG110" s="52">
        <v>0</v>
      </c>
      <c r="AH110" s="63">
        <f t="shared" si="74"/>
        <v>0</v>
      </c>
      <c r="AI110" s="65">
        <f t="shared" si="75"/>
        <v>0</v>
      </c>
      <c r="AJ110" s="63">
        <f t="shared" si="76"/>
        <v>0</v>
      </c>
      <c r="AK110" s="193">
        <v>0</v>
      </c>
      <c r="AL110" s="107">
        <f t="shared" si="77"/>
        <v>0</v>
      </c>
      <c r="AM110" s="130"/>
    </row>
    <row r="111" spans="1:39" s="2" customFormat="1" x14ac:dyDescent="0.3">
      <c r="A111" s="186" t="s">
        <v>485</v>
      </c>
      <c r="B111" s="47">
        <f>3900/6</f>
        <v>650</v>
      </c>
      <c r="C111" s="46">
        <f t="shared" si="78"/>
        <v>1818.181818181818</v>
      </c>
      <c r="D111" s="163">
        <v>6</v>
      </c>
      <c r="E111" s="44">
        <v>0</v>
      </c>
      <c r="F111" s="147">
        <f t="shared" si="58"/>
        <v>0</v>
      </c>
      <c r="G111" s="145">
        <v>0</v>
      </c>
      <c r="H111" s="37">
        <f t="shared" si="59"/>
        <v>0</v>
      </c>
      <c r="I111" s="74">
        <v>0</v>
      </c>
      <c r="J111" s="37">
        <f t="shared" si="60"/>
        <v>0</v>
      </c>
      <c r="K111" s="74">
        <v>0</v>
      </c>
      <c r="L111" s="37">
        <f t="shared" si="61"/>
        <v>0</v>
      </c>
      <c r="M111" s="74">
        <v>0</v>
      </c>
      <c r="N111" s="37">
        <f t="shared" si="62"/>
        <v>0</v>
      </c>
      <c r="O111" s="74">
        <v>0</v>
      </c>
      <c r="P111" s="37">
        <f t="shared" si="63"/>
        <v>0</v>
      </c>
      <c r="Q111" s="36">
        <f t="shared" si="64"/>
        <v>0</v>
      </c>
      <c r="R111" s="146">
        <f t="shared" si="65"/>
        <v>0</v>
      </c>
      <c r="S111" s="77">
        <v>0</v>
      </c>
      <c r="T111" s="69">
        <f t="shared" si="66"/>
        <v>0</v>
      </c>
      <c r="U111" s="74">
        <v>0</v>
      </c>
      <c r="V111" s="37">
        <f t="shared" si="67"/>
        <v>0</v>
      </c>
      <c r="W111" s="74">
        <v>0</v>
      </c>
      <c r="X111" s="37">
        <f t="shared" si="68"/>
        <v>0</v>
      </c>
      <c r="Y111" s="74">
        <v>0</v>
      </c>
      <c r="Z111" s="37">
        <f t="shared" si="69"/>
        <v>0</v>
      </c>
      <c r="AA111" s="74">
        <v>0</v>
      </c>
      <c r="AB111" s="37">
        <f t="shared" si="70"/>
        <v>0</v>
      </c>
      <c r="AC111" s="36">
        <f t="shared" si="71"/>
        <v>0</v>
      </c>
      <c r="AD111" s="36">
        <f t="shared" si="72"/>
        <v>0</v>
      </c>
      <c r="AE111" s="36">
        <v>0</v>
      </c>
      <c r="AF111" s="57">
        <f t="shared" si="73"/>
        <v>0</v>
      </c>
      <c r="AG111" s="52">
        <v>0</v>
      </c>
      <c r="AH111" s="63">
        <f t="shared" si="74"/>
        <v>0</v>
      </c>
      <c r="AI111" s="65">
        <f t="shared" si="75"/>
        <v>0</v>
      </c>
      <c r="AJ111" s="63">
        <f t="shared" si="76"/>
        <v>0</v>
      </c>
      <c r="AK111" s="193">
        <v>0</v>
      </c>
      <c r="AL111" s="107">
        <f t="shared" si="77"/>
        <v>0</v>
      </c>
      <c r="AM111" s="130"/>
    </row>
    <row r="112" spans="1:39" s="2" customFormat="1" x14ac:dyDescent="0.3">
      <c r="A112" s="48" t="s">
        <v>511</v>
      </c>
      <c r="B112" s="47">
        <f>8100/6</f>
        <v>1350</v>
      </c>
      <c r="C112" s="46">
        <f>2800/1.1</f>
        <v>2545.454545454545</v>
      </c>
      <c r="D112" s="45">
        <v>6</v>
      </c>
      <c r="E112" s="44">
        <v>0</v>
      </c>
      <c r="F112" s="147">
        <f t="shared" si="58"/>
        <v>0</v>
      </c>
      <c r="G112" s="145">
        <v>0</v>
      </c>
      <c r="H112" s="37">
        <f t="shared" si="59"/>
        <v>0</v>
      </c>
      <c r="I112" s="74">
        <v>0</v>
      </c>
      <c r="J112" s="37">
        <f t="shared" si="60"/>
        <v>0</v>
      </c>
      <c r="K112" s="74">
        <v>0</v>
      </c>
      <c r="L112" s="37">
        <f t="shared" si="61"/>
        <v>0</v>
      </c>
      <c r="M112" s="74">
        <v>0</v>
      </c>
      <c r="N112" s="37">
        <f t="shared" si="62"/>
        <v>0</v>
      </c>
      <c r="O112" s="74">
        <v>0</v>
      </c>
      <c r="P112" s="37">
        <f t="shared" si="63"/>
        <v>0</v>
      </c>
      <c r="Q112" s="36">
        <f t="shared" si="64"/>
        <v>0</v>
      </c>
      <c r="R112" s="146">
        <f t="shared" si="65"/>
        <v>0</v>
      </c>
      <c r="S112" s="77">
        <v>0</v>
      </c>
      <c r="T112" s="69">
        <f t="shared" si="66"/>
        <v>0</v>
      </c>
      <c r="U112" s="74">
        <v>0</v>
      </c>
      <c r="V112" s="37">
        <f t="shared" si="67"/>
        <v>0</v>
      </c>
      <c r="W112" s="74">
        <v>0</v>
      </c>
      <c r="X112" s="37">
        <f t="shared" si="68"/>
        <v>0</v>
      </c>
      <c r="Y112" s="74">
        <v>0</v>
      </c>
      <c r="Z112" s="37">
        <f t="shared" si="69"/>
        <v>0</v>
      </c>
      <c r="AA112" s="74">
        <v>0</v>
      </c>
      <c r="AB112" s="37">
        <f t="shared" si="70"/>
        <v>0</v>
      </c>
      <c r="AC112" s="36">
        <f t="shared" si="71"/>
        <v>0</v>
      </c>
      <c r="AD112" s="36">
        <f t="shared" si="72"/>
        <v>0</v>
      </c>
      <c r="AE112" s="36">
        <v>0</v>
      </c>
      <c r="AF112" s="57">
        <f t="shared" si="73"/>
        <v>0</v>
      </c>
      <c r="AG112" s="52">
        <v>0</v>
      </c>
      <c r="AH112" s="63">
        <f t="shared" si="74"/>
        <v>0</v>
      </c>
      <c r="AI112" s="65">
        <f t="shared" si="75"/>
        <v>0</v>
      </c>
      <c r="AJ112" s="63">
        <f t="shared" si="76"/>
        <v>0</v>
      </c>
      <c r="AK112" s="193">
        <v>0</v>
      </c>
      <c r="AL112" s="107">
        <f t="shared" si="77"/>
        <v>0</v>
      </c>
      <c r="AM112" s="130"/>
    </row>
    <row r="113" spans="1:39" s="2" customFormat="1" x14ac:dyDescent="0.3">
      <c r="A113" s="48" t="s">
        <v>483</v>
      </c>
      <c r="B113" s="53">
        <f>6600/6</f>
        <v>1100</v>
      </c>
      <c r="C113" s="46">
        <f>2800/1.1</f>
        <v>2545.454545454545</v>
      </c>
      <c r="D113" s="45">
        <v>6</v>
      </c>
      <c r="E113" s="44">
        <v>0</v>
      </c>
      <c r="F113" s="147">
        <f t="shared" si="58"/>
        <v>0</v>
      </c>
      <c r="G113" s="145">
        <v>0</v>
      </c>
      <c r="H113" s="37">
        <f t="shared" si="59"/>
        <v>0</v>
      </c>
      <c r="I113" s="74">
        <v>0</v>
      </c>
      <c r="J113" s="37">
        <f t="shared" si="60"/>
        <v>0</v>
      </c>
      <c r="K113" s="74">
        <v>0</v>
      </c>
      <c r="L113" s="37">
        <f t="shared" si="61"/>
        <v>0</v>
      </c>
      <c r="M113" s="74">
        <v>0</v>
      </c>
      <c r="N113" s="37">
        <f t="shared" si="62"/>
        <v>0</v>
      </c>
      <c r="O113" s="74">
        <v>0</v>
      </c>
      <c r="P113" s="37">
        <f t="shared" si="63"/>
        <v>0</v>
      </c>
      <c r="Q113" s="36">
        <f t="shared" si="64"/>
        <v>0</v>
      </c>
      <c r="R113" s="146">
        <f t="shared" si="65"/>
        <v>0</v>
      </c>
      <c r="S113" s="77">
        <v>0</v>
      </c>
      <c r="T113" s="69">
        <f t="shared" si="66"/>
        <v>0</v>
      </c>
      <c r="U113" s="74">
        <v>0</v>
      </c>
      <c r="V113" s="37">
        <f t="shared" si="67"/>
        <v>0</v>
      </c>
      <c r="W113" s="74">
        <v>0</v>
      </c>
      <c r="X113" s="37">
        <f t="shared" si="68"/>
        <v>0</v>
      </c>
      <c r="Y113" s="74">
        <v>0</v>
      </c>
      <c r="Z113" s="37">
        <f t="shared" si="69"/>
        <v>0</v>
      </c>
      <c r="AA113" s="74">
        <v>0</v>
      </c>
      <c r="AB113" s="37">
        <f t="shared" si="70"/>
        <v>0</v>
      </c>
      <c r="AC113" s="36">
        <f t="shared" si="71"/>
        <v>0</v>
      </c>
      <c r="AD113" s="36">
        <f t="shared" si="72"/>
        <v>0</v>
      </c>
      <c r="AE113" s="36">
        <v>0</v>
      </c>
      <c r="AF113" s="57">
        <f t="shared" si="73"/>
        <v>0</v>
      </c>
      <c r="AG113" s="52">
        <v>0</v>
      </c>
      <c r="AH113" s="63">
        <f t="shared" si="74"/>
        <v>0</v>
      </c>
      <c r="AI113" s="65">
        <f t="shared" si="75"/>
        <v>0</v>
      </c>
      <c r="AJ113" s="63">
        <f t="shared" si="76"/>
        <v>0</v>
      </c>
      <c r="AK113" s="193">
        <v>0</v>
      </c>
      <c r="AL113" s="107">
        <f t="shared" si="77"/>
        <v>0</v>
      </c>
      <c r="AM113" s="130"/>
    </row>
    <row r="114" spans="1:39" s="2" customFormat="1" x14ac:dyDescent="0.3">
      <c r="A114" s="48" t="s">
        <v>547</v>
      </c>
      <c r="B114" s="47">
        <f>16200/12</f>
        <v>1350</v>
      </c>
      <c r="C114" s="46">
        <f>2800/1.1</f>
        <v>2545.454545454545</v>
      </c>
      <c r="D114" s="45">
        <v>12</v>
      </c>
      <c r="E114" s="44">
        <v>0</v>
      </c>
      <c r="F114" s="147">
        <f t="shared" si="58"/>
        <v>0</v>
      </c>
      <c r="G114" s="145">
        <v>0</v>
      </c>
      <c r="H114" s="37">
        <f t="shared" si="59"/>
        <v>0</v>
      </c>
      <c r="I114" s="74">
        <v>0</v>
      </c>
      <c r="J114" s="37">
        <f t="shared" si="60"/>
        <v>0</v>
      </c>
      <c r="K114" s="74">
        <v>0</v>
      </c>
      <c r="L114" s="37">
        <f t="shared" si="61"/>
        <v>0</v>
      </c>
      <c r="M114" s="74">
        <v>0</v>
      </c>
      <c r="N114" s="37">
        <f t="shared" si="62"/>
        <v>0</v>
      </c>
      <c r="O114" s="74">
        <v>0</v>
      </c>
      <c r="P114" s="37">
        <f t="shared" si="63"/>
        <v>0</v>
      </c>
      <c r="Q114" s="36">
        <f t="shared" si="64"/>
        <v>0</v>
      </c>
      <c r="R114" s="146">
        <f t="shared" si="65"/>
        <v>0</v>
      </c>
      <c r="S114" s="77">
        <v>0</v>
      </c>
      <c r="T114" s="69">
        <f t="shared" si="66"/>
        <v>0</v>
      </c>
      <c r="U114" s="74">
        <v>0</v>
      </c>
      <c r="V114" s="37">
        <f t="shared" si="67"/>
        <v>0</v>
      </c>
      <c r="W114" s="74">
        <v>0</v>
      </c>
      <c r="X114" s="37">
        <f t="shared" si="68"/>
        <v>0</v>
      </c>
      <c r="Y114" s="74">
        <v>0</v>
      </c>
      <c r="Z114" s="37">
        <f t="shared" si="69"/>
        <v>0</v>
      </c>
      <c r="AA114" s="74">
        <v>0</v>
      </c>
      <c r="AB114" s="37">
        <f t="shared" si="70"/>
        <v>0</v>
      </c>
      <c r="AC114" s="36">
        <f t="shared" si="71"/>
        <v>0</v>
      </c>
      <c r="AD114" s="36">
        <f t="shared" si="72"/>
        <v>0</v>
      </c>
      <c r="AE114" s="36">
        <v>0</v>
      </c>
      <c r="AF114" s="57">
        <f t="shared" si="73"/>
        <v>0</v>
      </c>
      <c r="AG114" s="52">
        <v>0</v>
      </c>
      <c r="AH114" s="63">
        <f t="shared" si="74"/>
        <v>0</v>
      </c>
      <c r="AI114" s="65">
        <f t="shared" si="75"/>
        <v>0</v>
      </c>
      <c r="AJ114" s="63">
        <f t="shared" si="76"/>
        <v>0</v>
      </c>
      <c r="AK114" s="193">
        <v>0</v>
      </c>
      <c r="AL114" s="107">
        <f t="shared" si="77"/>
        <v>0</v>
      </c>
      <c r="AM114" s="130"/>
    </row>
    <row r="115" spans="1:39" s="2" customFormat="1" x14ac:dyDescent="0.3">
      <c r="A115" s="48" t="s">
        <v>557</v>
      </c>
      <c r="B115" s="47">
        <f>16200/12</f>
        <v>1350</v>
      </c>
      <c r="C115" s="46">
        <f>2800/1.1</f>
        <v>2545.454545454545</v>
      </c>
      <c r="D115" s="45">
        <v>12</v>
      </c>
      <c r="E115" s="44">
        <v>0</v>
      </c>
      <c r="F115" s="147">
        <f t="shared" si="58"/>
        <v>0</v>
      </c>
      <c r="G115" s="145">
        <v>0</v>
      </c>
      <c r="H115" s="37">
        <f t="shared" si="59"/>
        <v>0</v>
      </c>
      <c r="I115" s="74">
        <v>0</v>
      </c>
      <c r="J115" s="37">
        <f t="shared" si="60"/>
        <v>0</v>
      </c>
      <c r="K115" s="74">
        <v>0</v>
      </c>
      <c r="L115" s="37">
        <f t="shared" si="61"/>
        <v>0</v>
      </c>
      <c r="M115" s="74">
        <v>0</v>
      </c>
      <c r="N115" s="37">
        <f t="shared" si="62"/>
        <v>0</v>
      </c>
      <c r="O115" s="74">
        <v>0</v>
      </c>
      <c r="P115" s="37">
        <f t="shared" si="63"/>
        <v>0</v>
      </c>
      <c r="Q115" s="36">
        <f t="shared" si="64"/>
        <v>0</v>
      </c>
      <c r="R115" s="146">
        <f t="shared" si="65"/>
        <v>0</v>
      </c>
      <c r="S115" s="77">
        <v>0</v>
      </c>
      <c r="T115" s="69">
        <f t="shared" si="66"/>
        <v>0</v>
      </c>
      <c r="U115" s="74">
        <v>0</v>
      </c>
      <c r="V115" s="37">
        <f t="shared" si="67"/>
        <v>0</v>
      </c>
      <c r="W115" s="74">
        <v>0</v>
      </c>
      <c r="X115" s="37">
        <f t="shared" si="68"/>
        <v>0</v>
      </c>
      <c r="Y115" s="74">
        <v>0</v>
      </c>
      <c r="Z115" s="37">
        <f t="shared" si="69"/>
        <v>0</v>
      </c>
      <c r="AA115" s="74">
        <v>0</v>
      </c>
      <c r="AB115" s="37">
        <f t="shared" si="70"/>
        <v>0</v>
      </c>
      <c r="AC115" s="36">
        <f t="shared" si="71"/>
        <v>0</v>
      </c>
      <c r="AD115" s="36">
        <f t="shared" si="72"/>
        <v>0</v>
      </c>
      <c r="AE115" s="36">
        <v>0</v>
      </c>
      <c r="AF115" s="57">
        <f t="shared" si="73"/>
        <v>0</v>
      </c>
      <c r="AG115" s="52">
        <v>0</v>
      </c>
      <c r="AH115" s="63">
        <f t="shared" si="74"/>
        <v>0</v>
      </c>
      <c r="AI115" s="65">
        <f t="shared" si="75"/>
        <v>0</v>
      </c>
      <c r="AJ115" s="63">
        <f t="shared" si="76"/>
        <v>0</v>
      </c>
      <c r="AK115" s="145">
        <v>0</v>
      </c>
      <c r="AL115" s="107">
        <f t="shared" si="77"/>
        <v>0</v>
      </c>
      <c r="AM115" s="130"/>
    </row>
    <row r="116" spans="1:39" s="2" customFormat="1" x14ac:dyDescent="0.3">
      <c r="A116" s="48" t="s">
        <v>480</v>
      </c>
      <c r="B116" s="47">
        <f>42000/20</f>
        <v>2100</v>
      </c>
      <c r="C116" s="46">
        <f>3200/1.1</f>
        <v>2909.090909090909</v>
      </c>
      <c r="D116" s="45">
        <v>20</v>
      </c>
      <c r="E116" s="44">
        <v>0</v>
      </c>
      <c r="F116" s="147">
        <f t="shared" si="58"/>
        <v>0</v>
      </c>
      <c r="G116" s="145">
        <v>0</v>
      </c>
      <c r="H116" s="37">
        <f t="shared" si="59"/>
        <v>0</v>
      </c>
      <c r="I116" s="74">
        <v>0</v>
      </c>
      <c r="J116" s="37">
        <f t="shared" si="60"/>
        <v>0</v>
      </c>
      <c r="K116" s="74">
        <v>0</v>
      </c>
      <c r="L116" s="37">
        <f t="shared" si="61"/>
        <v>0</v>
      </c>
      <c r="M116" s="74">
        <v>0</v>
      </c>
      <c r="N116" s="37">
        <f t="shared" si="62"/>
        <v>0</v>
      </c>
      <c r="O116" s="74">
        <v>0</v>
      </c>
      <c r="P116" s="37">
        <f t="shared" si="63"/>
        <v>0</v>
      </c>
      <c r="Q116" s="36">
        <f t="shared" si="64"/>
        <v>0</v>
      </c>
      <c r="R116" s="146">
        <f t="shared" si="65"/>
        <v>0</v>
      </c>
      <c r="S116" s="77">
        <v>0</v>
      </c>
      <c r="T116" s="69">
        <f t="shared" si="66"/>
        <v>0</v>
      </c>
      <c r="U116" s="74">
        <v>0</v>
      </c>
      <c r="V116" s="37">
        <f t="shared" si="67"/>
        <v>0</v>
      </c>
      <c r="W116" s="74">
        <v>0</v>
      </c>
      <c r="X116" s="37">
        <f t="shared" si="68"/>
        <v>0</v>
      </c>
      <c r="Y116" s="74">
        <v>0</v>
      </c>
      <c r="Z116" s="37">
        <f t="shared" si="69"/>
        <v>0</v>
      </c>
      <c r="AA116" s="74">
        <v>0</v>
      </c>
      <c r="AB116" s="37">
        <f t="shared" si="70"/>
        <v>0</v>
      </c>
      <c r="AC116" s="36">
        <f t="shared" si="71"/>
        <v>0</v>
      </c>
      <c r="AD116" s="36">
        <f t="shared" si="72"/>
        <v>0</v>
      </c>
      <c r="AE116" s="36">
        <v>0</v>
      </c>
      <c r="AF116" s="57">
        <f t="shared" si="73"/>
        <v>0</v>
      </c>
      <c r="AG116" s="52">
        <v>0</v>
      </c>
      <c r="AH116" s="63">
        <f t="shared" si="74"/>
        <v>0</v>
      </c>
      <c r="AI116" s="65">
        <f t="shared" si="75"/>
        <v>0</v>
      </c>
      <c r="AJ116" s="63">
        <f t="shared" si="76"/>
        <v>0</v>
      </c>
      <c r="AK116" s="145">
        <v>0</v>
      </c>
      <c r="AL116" s="107">
        <f t="shared" si="77"/>
        <v>0</v>
      </c>
      <c r="AM116" s="130"/>
    </row>
    <row r="117" spans="1:39" s="2" customFormat="1" x14ac:dyDescent="0.3">
      <c r="A117" s="48" t="s">
        <v>529</v>
      </c>
      <c r="B117" s="47">
        <f>13800/12</f>
        <v>1150</v>
      </c>
      <c r="C117" s="46">
        <f>2300/1.1</f>
        <v>2090.9090909090905</v>
      </c>
      <c r="D117" s="45">
        <v>12</v>
      </c>
      <c r="E117" s="44">
        <v>0</v>
      </c>
      <c r="F117" s="147">
        <f t="shared" si="58"/>
        <v>0</v>
      </c>
      <c r="G117" s="145">
        <v>0</v>
      </c>
      <c r="H117" s="37">
        <f t="shared" si="59"/>
        <v>0</v>
      </c>
      <c r="I117" s="74">
        <v>0</v>
      </c>
      <c r="J117" s="37">
        <f t="shared" si="60"/>
        <v>0</v>
      </c>
      <c r="K117" s="74">
        <v>0</v>
      </c>
      <c r="L117" s="37">
        <f t="shared" si="61"/>
        <v>0</v>
      </c>
      <c r="M117" s="74">
        <v>0</v>
      </c>
      <c r="N117" s="37">
        <f t="shared" si="62"/>
        <v>0</v>
      </c>
      <c r="O117" s="74">
        <v>0</v>
      </c>
      <c r="P117" s="37">
        <f t="shared" si="63"/>
        <v>0</v>
      </c>
      <c r="Q117" s="36">
        <f t="shared" si="64"/>
        <v>0</v>
      </c>
      <c r="R117" s="146">
        <f t="shared" si="65"/>
        <v>0</v>
      </c>
      <c r="S117" s="77">
        <v>0</v>
      </c>
      <c r="T117" s="69">
        <f t="shared" si="66"/>
        <v>0</v>
      </c>
      <c r="U117" s="74">
        <v>0</v>
      </c>
      <c r="V117" s="37">
        <f t="shared" si="67"/>
        <v>0</v>
      </c>
      <c r="W117" s="74">
        <v>0</v>
      </c>
      <c r="X117" s="37">
        <f t="shared" si="68"/>
        <v>0</v>
      </c>
      <c r="Y117" s="74">
        <v>0</v>
      </c>
      <c r="Z117" s="37">
        <f t="shared" si="69"/>
        <v>0</v>
      </c>
      <c r="AA117" s="74">
        <v>0</v>
      </c>
      <c r="AB117" s="37">
        <f t="shared" si="70"/>
        <v>0</v>
      </c>
      <c r="AC117" s="36">
        <f t="shared" si="71"/>
        <v>0</v>
      </c>
      <c r="AD117" s="36">
        <f t="shared" si="72"/>
        <v>0</v>
      </c>
      <c r="AE117" s="36">
        <v>0</v>
      </c>
      <c r="AF117" s="57">
        <f t="shared" si="73"/>
        <v>0</v>
      </c>
      <c r="AG117" s="52">
        <v>0</v>
      </c>
      <c r="AH117" s="63">
        <f t="shared" si="74"/>
        <v>0</v>
      </c>
      <c r="AI117" s="65">
        <f t="shared" si="75"/>
        <v>0</v>
      </c>
      <c r="AJ117" s="63">
        <f t="shared" si="76"/>
        <v>0</v>
      </c>
      <c r="AK117" s="145">
        <v>0</v>
      </c>
      <c r="AL117" s="107">
        <f t="shared" si="77"/>
        <v>0</v>
      </c>
      <c r="AM117" s="130"/>
    </row>
    <row r="118" spans="1:39" s="2" customFormat="1" x14ac:dyDescent="0.3">
      <c r="A118" s="48" t="s">
        <v>545</v>
      </c>
      <c r="B118" s="47">
        <f>30000/24</f>
        <v>1250</v>
      </c>
      <c r="C118" s="46">
        <f>2800/1.1</f>
        <v>2545.454545454545</v>
      </c>
      <c r="D118" s="45">
        <v>24</v>
      </c>
      <c r="E118" s="44">
        <v>0</v>
      </c>
      <c r="F118" s="147">
        <f t="shared" si="58"/>
        <v>0</v>
      </c>
      <c r="G118" s="145">
        <v>0</v>
      </c>
      <c r="H118" s="37">
        <f t="shared" si="59"/>
        <v>0</v>
      </c>
      <c r="I118" s="74">
        <v>0</v>
      </c>
      <c r="J118" s="37">
        <f t="shared" si="60"/>
        <v>0</v>
      </c>
      <c r="K118" s="74">
        <v>0</v>
      </c>
      <c r="L118" s="37">
        <f t="shared" si="61"/>
        <v>0</v>
      </c>
      <c r="M118" s="74">
        <v>0</v>
      </c>
      <c r="N118" s="37">
        <f t="shared" si="62"/>
        <v>0</v>
      </c>
      <c r="O118" s="74">
        <v>0</v>
      </c>
      <c r="P118" s="37">
        <f t="shared" si="63"/>
        <v>0</v>
      </c>
      <c r="Q118" s="36">
        <f t="shared" si="64"/>
        <v>0</v>
      </c>
      <c r="R118" s="146">
        <f t="shared" si="65"/>
        <v>0</v>
      </c>
      <c r="S118" s="77">
        <v>0</v>
      </c>
      <c r="T118" s="69">
        <f t="shared" si="66"/>
        <v>0</v>
      </c>
      <c r="U118" s="74">
        <v>0</v>
      </c>
      <c r="V118" s="37">
        <f t="shared" si="67"/>
        <v>0</v>
      </c>
      <c r="W118" s="74">
        <v>0</v>
      </c>
      <c r="X118" s="37">
        <f t="shared" si="68"/>
        <v>0</v>
      </c>
      <c r="Y118" s="74">
        <v>0</v>
      </c>
      <c r="Z118" s="37">
        <f t="shared" si="69"/>
        <v>0</v>
      </c>
      <c r="AA118" s="74">
        <v>0</v>
      </c>
      <c r="AB118" s="37">
        <f t="shared" si="70"/>
        <v>0</v>
      </c>
      <c r="AC118" s="36">
        <f t="shared" si="71"/>
        <v>0</v>
      </c>
      <c r="AD118" s="36">
        <f t="shared" si="72"/>
        <v>0</v>
      </c>
      <c r="AE118" s="36">
        <v>0</v>
      </c>
      <c r="AF118" s="57">
        <f t="shared" si="73"/>
        <v>0</v>
      </c>
      <c r="AG118" s="52">
        <v>0</v>
      </c>
      <c r="AH118" s="63">
        <f t="shared" si="74"/>
        <v>0</v>
      </c>
      <c r="AI118" s="65">
        <f t="shared" si="75"/>
        <v>0</v>
      </c>
      <c r="AJ118" s="63">
        <f t="shared" si="76"/>
        <v>0</v>
      </c>
      <c r="AK118" s="145">
        <v>0</v>
      </c>
      <c r="AL118" s="107">
        <f t="shared" si="77"/>
        <v>0</v>
      </c>
      <c r="AM118" s="130"/>
    </row>
    <row r="119" spans="1:39" s="2" customFormat="1" x14ac:dyDescent="0.3">
      <c r="A119" s="185" t="s">
        <v>544</v>
      </c>
      <c r="B119" s="47">
        <f>31200/24</f>
        <v>1300</v>
      </c>
      <c r="C119" s="46">
        <f>2800/1.1</f>
        <v>2545.454545454545</v>
      </c>
      <c r="D119" s="45">
        <v>24</v>
      </c>
      <c r="E119" s="44">
        <v>0</v>
      </c>
      <c r="F119" s="147">
        <f t="shared" si="58"/>
        <v>0</v>
      </c>
      <c r="G119" s="145">
        <v>0</v>
      </c>
      <c r="H119" s="37">
        <f t="shared" si="59"/>
        <v>0</v>
      </c>
      <c r="I119" s="74">
        <v>0</v>
      </c>
      <c r="J119" s="37">
        <f t="shared" si="60"/>
        <v>0</v>
      </c>
      <c r="K119" s="74">
        <v>0</v>
      </c>
      <c r="L119" s="37">
        <f t="shared" si="61"/>
        <v>0</v>
      </c>
      <c r="M119" s="74">
        <v>0</v>
      </c>
      <c r="N119" s="37">
        <f t="shared" si="62"/>
        <v>0</v>
      </c>
      <c r="O119" s="74">
        <v>0</v>
      </c>
      <c r="P119" s="37">
        <f t="shared" si="63"/>
        <v>0</v>
      </c>
      <c r="Q119" s="36">
        <f t="shared" si="64"/>
        <v>0</v>
      </c>
      <c r="R119" s="146">
        <f t="shared" si="65"/>
        <v>0</v>
      </c>
      <c r="S119" s="77">
        <v>0</v>
      </c>
      <c r="T119" s="69">
        <f t="shared" si="66"/>
        <v>0</v>
      </c>
      <c r="U119" s="74">
        <v>0</v>
      </c>
      <c r="V119" s="37">
        <f t="shared" si="67"/>
        <v>0</v>
      </c>
      <c r="W119" s="74">
        <v>0</v>
      </c>
      <c r="X119" s="37">
        <f t="shared" si="68"/>
        <v>0</v>
      </c>
      <c r="Y119" s="74">
        <v>0</v>
      </c>
      <c r="Z119" s="37">
        <f t="shared" si="69"/>
        <v>0</v>
      </c>
      <c r="AA119" s="74">
        <v>0</v>
      </c>
      <c r="AB119" s="37">
        <f t="shared" si="70"/>
        <v>0</v>
      </c>
      <c r="AC119" s="36">
        <f t="shared" si="71"/>
        <v>0</v>
      </c>
      <c r="AD119" s="36">
        <f t="shared" si="72"/>
        <v>0</v>
      </c>
      <c r="AE119" s="36">
        <v>0</v>
      </c>
      <c r="AF119" s="57">
        <f t="shared" si="73"/>
        <v>0</v>
      </c>
      <c r="AG119" s="52">
        <v>0</v>
      </c>
      <c r="AH119" s="63">
        <f t="shared" si="74"/>
        <v>0</v>
      </c>
      <c r="AI119" s="65">
        <f t="shared" si="75"/>
        <v>0</v>
      </c>
      <c r="AJ119" s="63">
        <f t="shared" si="76"/>
        <v>0</v>
      </c>
      <c r="AK119" s="145">
        <v>0</v>
      </c>
      <c r="AL119" s="107">
        <f t="shared" si="77"/>
        <v>0</v>
      </c>
      <c r="AM119" s="130"/>
    </row>
    <row r="120" spans="1:39" s="2" customFormat="1" ht="17.25" thickBot="1" x14ac:dyDescent="0.35">
      <c r="A120" s="48" t="s">
        <v>566</v>
      </c>
      <c r="B120" s="47">
        <f>14400/24</f>
        <v>600</v>
      </c>
      <c r="C120" s="46">
        <f>800/1.1</f>
        <v>727.27272727272725</v>
      </c>
      <c r="D120" s="179">
        <v>24</v>
      </c>
      <c r="E120" s="44">
        <v>0</v>
      </c>
      <c r="F120" s="147">
        <f t="shared" si="58"/>
        <v>0</v>
      </c>
      <c r="G120" s="145">
        <v>0</v>
      </c>
      <c r="H120" s="37">
        <f t="shared" si="59"/>
        <v>0</v>
      </c>
      <c r="I120" s="74">
        <v>0</v>
      </c>
      <c r="J120" s="37">
        <f t="shared" si="60"/>
        <v>0</v>
      </c>
      <c r="K120" s="74">
        <v>0</v>
      </c>
      <c r="L120" s="37">
        <f t="shared" si="61"/>
        <v>0</v>
      </c>
      <c r="M120" s="74">
        <v>0</v>
      </c>
      <c r="N120" s="37">
        <f t="shared" si="62"/>
        <v>0</v>
      </c>
      <c r="O120" s="74">
        <v>0</v>
      </c>
      <c r="P120" s="37">
        <f t="shared" si="63"/>
        <v>0</v>
      </c>
      <c r="Q120" s="36">
        <f t="shared" si="64"/>
        <v>0</v>
      </c>
      <c r="R120" s="146">
        <f t="shared" si="65"/>
        <v>0</v>
      </c>
      <c r="S120" s="77">
        <v>0</v>
      </c>
      <c r="T120" s="69">
        <f t="shared" si="66"/>
        <v>0</v>
      </c>
      <c r="U120" s="74">
        <v>0</v>
      </c>
      <c r="V120" s="37">
        <f t="shared" si="67"/>
        <v>0</v>
      </c>
      <c r="W120" s="74">
        <v>0</v>
      </c>
      <c r="X120" s="37">
        <f t="shared" si="68"/>
        <v>0</v>
      </c>
      <c r="Y120" s="74">
        <v>0</v>
      </c>
      <c r="Z120" s="37">
        <f t="shared" si="69"/>
        <v>0</v>
      </c>
      <c r="AA120" s="74">
        <v>0</v>
      </c>
      <c r="AB120" s="37">
        <f t="shared" si="70"/>
        <v>0</v>
      </c>
      <c r="AC120" s="36">
        <f t="shared" si="71"/>
        <v>0</v>
      </c>
      <c r="AD120" s="36">
        <f t="shared" si="72"/>
        <v>0</v>
      </c>
      <c r="AE120" s="36">
        <v>0</v>
      </c>
      <c r="AF120" s="57">
        <f t="shared" si="73"/>
        <v>0</v>
      </c>
      <c r="AG120" s="52">
        <v>0</v>
      </c>
      <c r="AH120" s="63">
        <f t="shared" si="74"/>
        <v>0</v>
      </c>
      <c r="AI120" s="65">
        <f t="shared" si="75"/>
        <v>0</v>
      </c>
      <c r="AJ120" s="63">
        <f t="shared" si="76"/>
        <v>0</v>
      </c>
      <c r="AK120" s="145">
        <v>0</v>
      </c>
      <c r="AL120" s="144">
        <f t="shared" si="77"/>
        <v>0</v>
      </c>
      <c r="AM120" s="130"/>
    </row>
    <row r="121" spans="1:39" s="2" customFormat="1" ht="17.25" thickBot="1" x14ac:dyDescent="0.35">
      <c r="A121" s="573" t="s">
        <v>509</v>
      </c>
      <c r="B121" s="574"/>
      <c r="C121" s="574"/>
      <c r="D121" s="574"/>
      <c r="E121" s="29">
        <f t="shared" ref="E121:AL121" si="79">SUM(E88:E120)</f>
        <v>70</v>
      </c>
      <c r="F121" s="29">
        <f t="shared" si="79"/>
        <v>115550</v>
      </c>
      <c r="G121" s="29">
        <f t="shared" si="79"/>
        <v>60</v>
      </c>
      <c r="H121" s="29">
        <f t="shared" si="79"/>
        <v>99500</v>
      </c>
      <c r="I121" s="29">
        <f t="shared" si="79"/>
        <v>40</v>
      </c>
      <c r="J121" s="29">
        <f t="shared" si="79"/>
        <v>64500</v>
      </c>
      <c r="K121" s="29">
        <f t="shared" si="79"/>
        <v>30</v>
      </c>
      <c r="L121" s="29">
        <f t="shared" si="79"/>
        <v>48000</v>
      </c>
      <c r="M121" s="29">
        <f t="shared" si="79"/>
        <v>80</v>
      </c>
      <c r="N121" s="29">
        <f t="shared" si="79"/>
        <v>134000</v>
      </c>
      <c r="O121" s="29">
        <f t="shared" si="79"/>
        <v>0</v>
      </c>
      <c r="P121" s="29">
        <f t="shared" si="79"/>
        <v>0</v>
      </c>
      <c r="Q121" s="29">
        <f t="shared" si="79"/>
        <v>210</v>
      </c>
      <c r="R121" s="29">
        <f t="shared" si="79"/>
        <v>346000</v>
      </c>
      <c r="S121" s="29">
        <f t="shared" si="79"/>
        <v>28</v>
      </c>
      <c r="T121" s="29">
        <f t="shared" si="79"/>
        <v>69363.636363636368</v>
      </c>
      <c r="U121" s="29">
        <f t="shared" si="79"/>
        <v>50</v>
      </c>
      <c r="V121" s="29">
        <f t="shared" si="79"/>
        <v>124363.63636363637</v>
      </c>
      <c r="W121" s="29">
        <f t="shared" si="79"/>
        <v>32</v>
      </c>
      <c r="X121" s="29">
        <f t="shared" si="79"/>
        <v>79636.363636363618</v>
      </c>
      <c r="Y121" s="29">
        <f t="shared" si="79"/>
        <v>32</v>
      </c>
      <c r="Z121" s="29">
        <f t="shared" si="79"/>
        <v>79636.363636363632</v>
      </c>
      <c r="AA121" s="29">
        <f t="shared" si="79"/>
        <v>4</v>
      </c>
      <c r="AB121" s="29">
        <f t="shared" si="79"/>
        <v>10000</v>
      </c>
      <c r="AC121" s="29">
        <f t="shared" si="79"/>
        <v>146</v>
      </c>
      <c r="AD121" s="29">
        <f t="shared" si="79"/>
        <v>363000.00000000006</v>
      </c>
      <c r="AE121" s="29">
        <f t="shared" si="79"/>
        <v>0</v>
      </c>
      <c r="AF121" s="29">
        <f t="shared" si="79"/>
        <v>122749.99999999999</v>
      </c>
      <c r="AG121" s="29">
        <f t="shared" si="79"/>
        <v>0</v>
      </c>
      <c r="AH121" s="29">
        <f t="shared" si="79"/>
        <v>0</v>
      </c>
      <c r="AI121" s="29">
        <f t="shared" si="79"/>
        <v>134</v>
      </c>
      <c r="AJ121" s="29">
        <f t="shared" si="79"/>
        <v>221300</v>
      </c>
      <c r="AK121" s="29">
        <f t="shared" si="79"/>
        <v>40</v>
      </c>
      <c r="AL121" s="29">
        <f t="shared" si="79"/>
        <v>68000</v>
      </c>
      <c r="AM121" s="11"/>
    </row>
    <row r="122" spans="1:39" s="2" customFormat="1" ht="17.25" thickBot="1" x14ac:dyDescent="0.35">
      <c r="A122" s="10"/>
      <c r="B122" s="126"/>
      <c r="C122" s="126"/>
      <c r="D122" s="10"/>
      <c r="E122" s="4"/>
      <c r="F122" s="6"/>
      <c r="G122" s="4"/>
      <c r="H122" s="9">
        <f>H121*1.1</f>
        <v>109450.00000000001</v>
      </c>
      <c r="I122" s="5"/>
      <c r="J122" s="9">
        <f>J121*1.1</f>
        <v>70950</v>
      </c>
      <c r="K122" s="5"/>
      <c r="L122" s="9">
        <f>L121*1.1</f>
        <v>52800.000000000007</v>
      </c>
      <c r="M122" s="5"/>
      <c r="N122" s="9">
        <f>N121*1.1</f>
        <v>147400</v>
      </c>
      <c r="O122" s="5"/>
      <c r="P122" s="9">
        <f>P121*1.1</f>
        <v>0</v>
      </c>
      <c r="Q122" s="5"/>
      <c r="R122" s="8">
        <f>R121*1.1</f>
        <v>380600.00000000006</v>
      </c>
      <c r="S122" s="587" t="s">
        <v>508</v>
      </c>
      <c r="T122" s="587"/>
      <c r="U122" s="587"/>
      <c r="V122" s="587"/>
      <c r="W122" s="587"/>
      <c r="X122" s="587"/>
      <c r="Y122" s="587"/>
      <c r="Z122" s="587"/>
      <c r="AA122" s="587"/>
      <c r="AB122" s="587"/>
      <c r="AC122" s="587"/>
      <c r="AD122" s="587"/>
      <c r="AE122" s="191"/>
      <c r="AF122" s="127">
        <f>AF121/(R121+F121)</f>
        <v>0.26595168454121976</v>
      </c>
      <c r="AG122" s="4"/>
      <c r="AH122" s="6"/>
      <c r="AI122" s="4"/>
      <c r="AJ122" s="6"/>
      <c r="AK122" s="5"/>
      <c r="AL122" s="3"/>
    </row>
    <row r="123" spans="1:39" s="2" customFormat="1" x14ac:dyDescent="0.3">
      <c r="A123" s="10"/>
      <c r="B123" s="126"/>
      <c r="C123" s="126"/>
      <c r="D123" s="10"/>
      <c r="E123" s="10"/>
      <c r="F123" s="91"/>
      <c r="G123" s="10"/>
      <c r="H123" s="125"/>
      <c r="I123" s="10"/>
      <c r="J123" s="125"/>
      <c r="K123" s="10"/>
      <c r="L123" s="125"/>
      <c r="M123" s="10"/>
      <c r="N123" s="125"/>
      <c r="O123" s="10"/>
      <c r="P123" s="125"/>
      <c r="Q123" s="10"/>
      <c r="R123" s="125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3"/>
      <c r="AG123" s="10"/>
      <c r="AH123" s="10"/>
      <c r="AI123" s="10"/>
      <c r="AJ123" s="10"/>
      <c r="AK123" s="10"/>
    </row>
    <row r="124" spans="1:39" s="2" customFormat="1" ht="17.25" thickBot="1" x14ac:dyDescent="0.35">
      <c r="A124" s="98" t="s">
        <v>565</v>
      </c>
      <c r="B124" s="97"/>
      <c r="C124" s="97"/>
      <c r="D124" s="94"/>
      <c r="E124" s="95"/>
      <c r="F124" s="95"/>
      <c r="G124" s="95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3"/>
      <c r="AH124" s="93"/>
      <c r="AI124" s="93"/>
      <c r="AJ124" s="93"/>
      <c r="AK124" s="93"/>
    </row>
    <row r="125" spans="1:39" s="2" customFormat="1" ht="17.25" thickBot="1" x14ac:dyDescent="0.35">
      <c r="A125" s="10"/>
      <c r="B125" s="10"/>
      <c r="C125" s="10"/>
      <c r="D125" s="10"/>
      <c r="E125" s="92"/>
      <c r="F125" s="89"/>
      <c r="G125" s="619" t="s">
        <v>527</v>
      </c>
      <c r="H125" s="620"/>
      <c r="I125" s="620"/>
      <c r="J125" s="620"/>
      <c r="K125" s="620"/>
      <c r="L125" s="620"/>
      <c r="M125" s="620"/>
      <c r="N125" s="620"/>
      <c r="O125" s="620"/>
      <c r="P125" s="620"/>
      <c r="Q125" s="620"/>
      <c r="R125" s="621"/>
      <c r="S125" s="622" t="s">
        <v>555</v>
      </c>
      <c r="T125" s="622"/>
      <c r="U125" s="622"/>
      <c r="V125" s="622"/>
      <c r="W125" s="622"/>
      <c r="X125" s="622"/>
      <c r="Y125" s="622"/>
      <c r="Z125" s="622"/>
      <c r="AA125" s="622"/>
      <c r="AB125" s="622"/>
      <c r="AC125" s="622"/>
      <c r="AD125" s="622"/>
      <c r="AE125" s="622"/>
      <c r="AF125" s="622"/>
      <c r="AG125" s="92"/>
      <c r="AH125" s="89"/>
      <c r="AI125" s="92"/>
      <c r="AJ125" s="89"/>
      <c r="AK125" s="152"/>
      <c r="AL125" s="113"/>
      <c r="AM125" s="138" t="s">
        <v>506</v>
      </c>
    </row>
    <row r="126" spans="1:39" s="2" customFormat="1" ht="16.5" customHeight="1" x14ac:dyDescent="0.3">
      <c r="A126" s="643" t="s">
        <v>564</v>
      </c>
      <c r="B126" s="645" t="s">
        <v>469</v>
      </c>
      <c r="C126" s="565" t="s">
        <v>525</v>
      </c>
      <c r="D126" s="647" t="s">
        <v>563</v>
      </c>
      <c r="E126" s="569" t="s">
        <v>466</v>
      </c>
      <c r="F126" s="649" t="s">
        <v>505</v>
      </c>
      <c r="G126" s="629" t="s">
        <v>554</v>
      </c>
      <c r="H126" s="633" t="s">
        <v>463</v>
      </c>
      <c r="I126" s="625" t="s">
        <v>0</v>
      </c>
      <c r="J126" s="633" t="s">
        <v>541</v>
      </c>
      <c r="K126" s="625" t="s">
        <v>1</v>
      </c>
      <c r="L126" s="633" t="s">
        <v>461</v>
      </c>
      <c r="M126" s="625" t="s">
        <v>2</v>
      </c>
      <c r="N126" s="633" t="s">
        <v>503</v>
      </c>
      <c r="O126" s="625" t="s">
        <v>3</v>
      </c>
      <c r="P126" s="633" t="s">
        <v>459</v>
      </c>
      <c r="Q126" s="639" t="s">
        <v>501</v>
      </c>
      <c r="R126" s="607" t="s">
        <v>562</v>
      </c>
      <c r="S126" s="609" t="s">
        <v>457</v>
      </c>
      <c r="T126" s="611" t="s">
        <v>500</v>
      </c>
      <c r="U126" s="609" t="s">
        <v>4</v>
      </c>
      <c r="V126" s="611" t="s">
        <v>552</v>
      </c>
      <c r="W126" s="609" t="s">
        <v>5</v>
      </c>
      <c r="X126" s="611" t="s">
        <v>522</v>
      </c>
      <c r="Y126" s="640" t="s">
        <v>6</v>
      </c>
      <c r="Z126" s="611" t="s">
        <v>453</v>
      </c>
      <c r="AA126" s="609" t="s">
        <v>7</v>
      </c>
      <c r="AB126" s="611" t="s">
        <v>521</v>
      </c>
      <c r="AC126" s="642" t="s">
        <v>520</v>
      </c>
      <c r="AD126" s="639" t="s">
        <v>450</v>
      </c>
      <c r="AE126" s="639" t="s">
        <v>561</v>
      </c>
      <c r="AF126" s="623" t="s">
        <v>448</v>
      </c>
      <c r="AG126" s="615" t="s">
        <v>560</v>
      </c>
      <c r="AH126" s="627" t="s">
        <v>497</v>
      </c>
      <c r="AI126" s="629" t="s">
        <v>519</v>
      </c>
      <c r="AJ126" s="627" t="s">
        <v>539</v>
      </c>
      <c r="AK126" s="636" t="s">
        <v>538</v>
      </c>
      <c r="AL126" s="627" t="s">
        <v>442</v>
      </c>
      <c r="AM126" s="605" t="s">
        <v>496</v>
      </c>
    </row>
    <row r="127" spans="1:39" s="2" customFormat="1" ht="17.25" customHeight="1" thickBot="1" x14ac:dyDescent="0.35">
      <c r="A127" s="644"/>
      <c r="B127" s="646"/>
      <c r="C127" s="566"/>
      <c r="D127" s="648"/>
      <c r="E127" s="651"/>
      <c r="F127" s="650"/>
      <c r="G127" s="630"/>
      <c r="H127" s="583"/>
      <c r="I127" s="626"/>
      <c r="J127" s="583"/>
      <c r="K127" s="626"/>
      <c r="L127" s="583"/>
      <c r="M127" s="626"/>
      <c r="N127" s="583"/>
      <c r="O127" s="626"/>
      <c r="P127" s="583"/>
      <c r="Q127" s="602"/>
      <c r="R127" s="608"/>
      <c r="S127" s="610"/>
      <c r="T127" s="612"/>
      <c r="U127" s="610"/>
      <c r="V127" s="612"/>
      <c r="W127" s="610"/>
      <c r="X127" s="612"/>
      <c r="Y127" s="641"/>
      <c r="Z127" s="612"/>
      <c r="AA127" s="610"/>
      <c r="AB127" s="612"/>
      <c r="AC127" s="593"/>
      <c r="AD127" s="602"/>
      <c r="AE127" s="602"/>
      <c r="AF127" s="624"/>
      <c r="AG127" s="616"/>
      <c r="AH127" s="631"/>
      <c r="AI127" s="630"/>
      <c r="AJ127" s="631"/>
      <c r="AK127" s="637"/>
      <c r="AL127" s="631"/>
      <c r="AM127" s="606"/>
    </row>
    <row r="128" spans="1:39" s="2" customFormat="1" x14ac:dyDescent="0.3">
      <c r="A128" s="122" t="s">
        <v>440</v>
      </c>
      <c r="B128" s="61">
        <f>15500/10</f>
        <v>1550</v>
      </c>
      <c r="C128" s="77">
        <f>2700/1.1</f>
        <v>2454.5454545454545</v>
      </c>
      <c r="D128" s="166">
        <v>10</v>
      </c>
      <c r="E128" s="121">
        <v>17</v>
      </c>
      <c r="F128" s="111">
        <f t="shared" ref="F128:F160" si="80">B128*E128</f>
        <v>26350</v>
      </c>
      <c r="G128" s="145">
        <v>0</v>
      </c>
      <c r="H128" s="109">
        <f t="shared" ref="H128:H160" si="81">B128*G128</f>
        <v>0</v>
      </c>
      <c r="I128" s="74">
        <v>20</v>
      </c>
      <c r="J128" s="37">
        <f t="shared" ref="J128:J160" si="82">B128*I128</f>
        <v>31000</v>
      </c>
      <c r="K128" s="74">
        <v>0</v>
      </c>
      <c r="L128" s="37">
        <f t="shared" ref="L128:L160" si="83">B128*K128</f>
        <v>0</v>
      </c>
      <c r="M128" s="145">
        <v>20</v>
      </c>
      <c r="N128" s="37">
        <f t="shared" ref="N128:N160" si="84">B128*M128</f>
        <v>31000</v>
      </c>
      <c r="O128" s="74">
        <v>0</v>
      </c>
      <c r="P128" s="71">
        <f t="shared" ref="P128:P160" si="85">B128*O128</f>
        <v>0</v>
      </c>
      <c r="Q128" s="57">
        <f t="shared" ref="Q128:Q160" si="86">G128+I128+K128+M128+O128</f>
        <v>40</v>
      </c>
      <c r="R128" s="83">
        <f t="shared" ref="R128:R160" si="87">Q128*B128</f>
        <v>62000</v>
      </c>
      <c r="S128" s="38">
        <v>15</v>
      </c>
      <c r="T128" s="82">
        <f t="shared" ref="T128:T160" si="88">C128*S128</f>
        <v>36818.181818181816</v>
      </c>
      <c r="U128" s="74">
        <v>7</v>
      </c>
      <c r="V128" s="82">
        <f t="shared" ref="V128:V160" si="89">C128*U128</f>
        <v>17181.81818181818</v>
      </c>
      <c r="W128" s="74">
        <v>15</v>
      </c>
      <c r="X128" s="82">
        <f t="shared" ref="X128:X160" si="90">C128*W128</f>
        <v>36818.181818181816</v>
      </c>
      <c r="Y128" s="74">
        <v>4</v>
      </c>
      <c r="Z128" s="151">
        <f t="shared" ref="Z128:Z160" si="91">C128*Y128</f>
        <v>9818.181818181818</v>
      </c>
      <c r="AA128" s="74">
        <v>2</v>
      </c>
      <c r="AB128" s="68">
        <f t="shared" ref="AB128:AB160" si="92">C128*AA128</f>
        <v>4909.090909090909</v>
      </c>
      <c r="AC128" s="67">
        <f t="shared" ref="AC128:AC160" si="93">S128+U128+W128+Y128+AA128</f>
        <v>43</v>
      </c>
      <c r="AD128" s="66">
        <f t="shared" ref="AD128:AD160" si="94">AC128*C128</f>
        <v>105545.45454545454</v>
      </c>
      <c r="AE128" s="57">
        <v>0</v>
      </c>
      <c r="AF128" s="57">
        <f t="shared" ref="AF128:AF160" si="95">((C128-B128)*AC128)-AE128</f>
        <v>38895.454545454544</v>
      </c>
      <c r="AG128" s="52">
        <v>0</v>
      </c>
      <c r="AH128" s="63">
        <f t="shared" ref="AH128:AH160" si="96">B128*AG128</f>
        <v>0</v>
      </c>
      <c r="AI128" s="65">
        <f t="shared" ref="AI128:AI160" si="97">E128+Q128-AC128-AG128</f>
        <v>14</v>
      </c>
      <c r="AJ128" s="202">
        <f t="shared" ref="AJ128:AJ160" si="98">B128*AI128</f>
        <v>21700</v>
      </c>
      <c r="AK128" s="145">
        <v>0</v>
      </c>
      <c r="AL128" s="63">
        <f t="shared" ref="AL128:AL160" si="99">AK128*B128</f>
        <v>0</v>
      </c>
      <c r="AM128" s="130"/>
    </row>
    <row r="129" spans="1:39" s="2" customFormat="1" x14ac:dyDescent="0.3">
      <c r="A129" s="189" t="s">
        <v>495</v>
      </c>
      <c r="B129" s="182">
        <f>16000/10</f>
        <v>1600</v>
      </c>
      <c r="C129" s="183">
        <f>2700/1.1</f>
        <v>2454.5454545454545</v>
      </c>
      <c r="D129" s="184">
        <v>10</v>
      </c>
      <c r="E129" s="201">
        <v>0</v>
      </c>
      <c r="F129" s="200">
        <f t="shared" si="80"/>
        <v>0</v>
      </c>
      <c r="G129" s="145">
        <v>0</v>
      </c>
      <c r="H129" s="109">
        <f t="shared" si="81"/>
        <v>0</v>
      </c>
      <c r="I129" s="74">
        <v>0</v>
      </c>
      <c r="J129" s="37">
        <f t="shared" si="82"/>
        <v>0</v>
      </c>
      <c r="K129" s="74">
        <v>0</v>
      </c>
      <c r="L129" s="37">
        <f t="shared" si="83"/>
        <v>0</v>
      </c>
      <c r="M129" s="145">
        <v>0</v>
      </c>
      <c r="N129" s="37">
        <f t="shared" si="84"/>
        <v>0</v>
      </c>
      <c r="O129" s="74">
        <v>0</v>
      </c>
      <c r="P129" s="71">
        <f t="shared" si="85"/>
        <v>0</v>
      </c>
      <c r="Q129" s="57">
        <f t="shared" si="86"/>
        <v>0</v>
      </c>
      <c r="R129" s="70">
        <f t="shared" si="87"/>
        <v>0</v>
      </c>
      <c r="S129" s="77">
        <v>0</v>
      </c>
      <c r="T129" s="69">
        <f t="shared" si="88"/>
        <v>0</v>
      </c>
      <c r="U129" s="74">
        <v>0</v>
      </c>
      <c r="V129" s="69">
        <f t="shared" si="89"/>
        <v>0</v>
      </c>
      <c r="W129" s="74">
        <v>0</v>
      </c>
      <c r="X129" s="69">
        <f t="shared" si="90"/>
        <v>0</v>
      </c>
      <c r="Y129" s="74">
        <v>0</v>
      </c>
      <c r="Z129" s="109">
        <f t="shared" si="91"/>
        <v>0</v>
      </c>
      <c r="AA129" s="74">
        <v>0</v>
      </c>
      <c r="AB129" s="68">
        <f t="shared" si="92"/>
        <v>0</v>
      </c>
      <c r="AC129" s="67">
        <f t="shared" si="93"/>
        <v>0</v>
      </c>
      <c r="AD129" s="66">
        <f t="shared" si="94"/>
        <v>0</v>
      </c>
      <c r="AE129" s="57">
        <v>0</v>
      </c>
      <c r="AF129" s="57">
        <f t="shared" si="95"/>
        <v>0</v>
      </c>
      <c r="AG129" s="52">
        <v>0</v>
      </c>
      <c r="AH129" s="63">
        <f t="shared" si="96"/>
        <v>0</v>
      </c>
      <c r="AI129" s="65">
        <f t="shared" si="97"/>
        <v>0</v>
      </c>
      <c r="AJ129" s="31">
        <f t="shared" si="98"/>
        <v>0</v>
      </c>
      <c r="AK129" s="145">
        <v>0</v>
      </c>
      <c r="AL129" s="63">
        <f t="shared" si="99"/>
        <v>0</v>
      </c>
      <c r="AM129" s="130"/>
    </row>
    <row r="130" spans="1:39" s="2" customFormat="1" x14ac:dyDescent="0.3">
      <c r="A130" s="120" t="s">
        <v>517</v>
      </c>
      <c r="B130" s="74">
        <f>15500/10</f>
        <v>1550</v>
      </c>
      <c r="C130" s="77">
        <f>2700/1.1</f>
        <v>2454.5454545454545</v>
      </c>
      <c r="D130" s="165">
        <v>10</v>
      </c>
      <c r="E130" s="44">
        <v>0</v>
      </c>
      <c r="F130" s="110">
        <f t="shared" si="80"/>
        <v>0</v>
      </c>
      <c r="G130" s="145">
        <v>0</v>
      </c>
      <c r="H130" s="109">
        <f t="shared" si="81"/>
        <v>0</v>
      </c>
      <c r="I130" s="74">
        <v>0</v>
      </c>
      <c r="J130" s="37">
        <f t="shared" si="82"/>
        <v>0</v>
      </c>
      <c r="K130" s="74">
        <v>0</v>
      </c>
      <c r="L130" s="37">
        <f t="shared" si="83"/>
        <v>0</v>
      </c>
      <c r="M130" s="145">
        <v>0</v>
      </c>
      <c r="N130" s="37">
        <f t="shared" si="84"/>
        <v>0</v>
      </c>
      <c r="O130" s="74">
        <v>0</v>
      </c>
      <c r="P130" s="71">
        <f t="shared" si="85"/>
        <v>0</v>
      </c>
      <c r="Q130" s="57">
        <f t="shared" si="86"/>
        <v>0</v>
      </c>
      <c r="R130" s="149">
        <f t="shared" si="87"/>
        <v>0</v>
      </c>
      <c r="S130" s="77">
        <v>0</v>
      </c>
      <c r="T130" s="69">
        <f t="shared" si="88"/>
        <v>0</v>
      </c>
      <c r="U130" s="74">
        <v>0</v>
      </c>
      <c r="V130" s="69">
        <f t="shared" si="89"/>
        <v>0</v>
      </c>
      <c r="W130" s="74">
        <v>0</v>
      </c>
      <c r="X130" s="69">
        <f t="shared" si="90"/>
        <v>0</v>
      </c>
      <c r="Y130" s="74">
        <v>0</v>
      </c>
      <c r="Z130" s="109">
        <f t="shared" si="91"/>
        <v>0</v>
      </c>
      <c r="AA130" s="74">
        <v>0</v>
      </c>
      <c r="AB130" s="68">
        <f t="shared" si="92"/>
        <v>0</v>
      </c>
      <c r="AC130" s="67">
        <f t="shared" si="93"/>
        <v>0</v>
      </c>
      <c r="AD130" s="66">
        <f t="shared" si="94"/>
        <v>0</v>
      </c>
      <c r="AE130" s="57">
        <v>0</v>
      </c>
      <c r="AF130" s="57">
        <f t="shared" si="95"/>
        <v>0</v>
      </c>
      <c r="AG130" s="52">
        <v>0</v>
      </c>
      <c r="AH130" s="63">
        <f t="shared" si="96"/>
        <v>0</v>
      </c>
      <c r="AI130" s="65">
        <f t="shared" si="97"/>
        <v>0</v>
      </c>
      <c r="AJ130" s="63">
        <f t="shared" si="98"/>
        <v>0</v>
      </c>
      <c r="AK130" s="145">
        <v>0</v>
      </c>
      <c r="AL130" s="63">
        <f t="shared" si="99"/>
        <v>0</v>
      </c>
      <c r="AM130" s="130"/>
    </row>
    <row r="131" spans="1:39" s="2" customFormat="1" x14ac:dyDescent="0.3">
      <c r="A131" s="188" t="s">
        <v>536</v>
      </c>
      <c r="B131" s="47">
        <f>16000/10</f>
        <v>1600</v>
      </c>
      <c r="C131" s="183">
        <f>2700/1.1</f>
        <v>2454.5454545454545</v>
      </c>
      <c r="D131" s="163">
        <v>10</v>
      </c>
      <c r="E131" s="44">
        <v>0</v>
      </c>
      <c r="F131" s="110">
        <f t="shared" si="80"/>
        <v>0</v>
      </c>
      <c r="G131" s="145">
        <v>0</v>
      </c>
      <c r="H131" s="109">
        <f t="shared" si="81"/>
        <v>0</v>
      </c>
      <c r="I131" s="74">
        <v>0</v>
      </c>
      <c r="J131" s="37">
        <f t="shared" si="82"/>
        <v>0</v>
      </c>
      <c r="K131" s="74">
        <v>0</v>
      </c>
      <c r="L131" s="37">
        <f t="shared" si="83"/>
        <v>0</v>
      </c>
      <c r="M131" s="145">
        <v>0</v>
      </c>
      <c r="N131" s="37">
        <f t="shared" si="84"/>
        <v>0</v>
      </c>
      <c r="O131" s="74">
        <v>0</v>
      </c>
      <c r="P131" s="71">
        <f t="shared" si="85"/>
        <v>0</v>
      </c>
      <c r="Q131" s="57">
        <f t="shared" si="86"/>
        <v>0</v>
      </c>
      <c r="R131" s="39">
        <f t="shared" si="87"/>
        <v>0</v>
      </c>
      <c r="S131" s="77">
        <v>0</v>
      </c>
      <c r="T131" s="69">
        <f t="shared" si="88"/>
        <v>0</v>
      </c>
      <c r="U131" s="74">
        <v>0</v>
      </c>
      <c r="V131" s="69">
        <f t="shared" si="89"/>
        <v>0</v>
      </c>
      <c r="W131" s="74">
        <v>0</v>
      </c>
      <c r="X131" s="69">
        <f t="shared" si="90"/>
        <v>0</v>
      </c>
      <c r="Y131" s="74">
        <v>0</v>
      </c>
      <c r="Z131" s="109">
        <f t="shared" si="91"/>
        <v>0</v>
      </c>
      <c r="AA131" s="74">
        <v>0</v>
      </c>
      <c r="AB131" s="68">
        <f t="shared" si="92"/>
        <v>0</v>
      </c>
      <c r="AC131" s="67">
        <f t="shared" si="93"/>
        <v>0</v>
      </c>
      <c r="AD131" s="66">
        <f t="shared" si="94"/>
        <v>0</v>
      </c>
      <c r="AE131" s="57">
        <v>0</v>
      </c>
      <c r="AF131" s="57">
        <f t="shared" si="95"/>
        <v>0</v>
      </c>
      <c r="AG131" s="52">
        <v>0</v>
      </c>
      <c r="AH131" s="63">
        <f t="shared" si="96"/>
        <v>0</v>
      </c>
      <c r="AI131" s="65">
        <f t="shared" si="97"/>
        <v>0</v>
      </c>
      <c r="AJ131" s="63">
        <f t="shared" si="98"/>
        <v>0</v>
      </c>
      <c r="AK131" s="145">
        <v>0</v>
      </c>
      <c r="AL131" s="63">
        <f t="shared" si="99"/>
        <v>0</v>
      </c>
      <c r="AM131" s="130"/>
    </row>
    <row r="132" spans="1:39" s="2" customFormat="1" x14ac:dyDescent="0.3">
      <c r="A132" s="120" t="s">
        <v>494</v>
      </c>
      <c r="B132" s="74">
        <f>18000/10</f>
        <v>1800</v>
      </c>
      <c r="C132" s="77">
        <f>2800/1.1</f>
        <v>2545.454545454545</v>
      </c>
      <c r="D132" s="165">
        <v>10</v>
      </c>
      <c r="E132" s="44">
        <v>7</v>
      </c>
      <c r="F132" s="110">
        <f t="shared" si="80"/>
        <v>12600</v>
      </c>
      <c r="G132" s="145">
        <v>0</v>
      </c>
      <c r="H132" s="109">
        <f t="shared" si="81"/>
        <v>0</v>
      </c>
      <c r="I132" s="74">
        <v>20</v>
      </c>
      <c r="J132" s="37">
        <f t="shared" si="82"/>
        <v>36000</v>
      </c>
      <c r="K132" s="74">
        <v>0</v>
      </c>
      <c r="L132" s="37">
        <f t="shared" si="83"/>
        <v>0</v>
      </c>
      <c r="M132" s="145">
        <v>20</v>
      </c>
      <c r="N132" s="37">
        <f t="shared" si="84"/>
        <v>36000</v>
      </c>
      <c r="O132" s="74">
        <v>0</v>
      </c>
      <c r="P132" s="71">
        <f t="shared" si="85"/>
        <v>0</v>
      </c>
      <c r="Q132" s="57">
        <f t="shared" si="86"/>
        <v>40</v>
      </c>
      <c r="R132" s="148">
        <f t="shared" si="87"/>
        <v>72000</v>
      </c>
      <c r="S132" s="77">
        <v>7</v>
      </c>
      <c r="T132" s="69">
        <f t="shared" si="88"/>
        <v>17818.181818181816</v>
      </c>
      <c r="U132" s="74">
        <v>6</v>
      </c>
      <c r="V132" s="69">
        <f t="shared" si="89"/>
        <v>15272.72727272727</v>
      </c>
      <c r="W132" s="74">
        <v>14</v>
      </c>
      <c r="X132" s="69">
        <f t="shared" si="90"/>
        <v>35636.363636363632</v>
      </c>
      <c r="Y132" s="74">
        <v>8</v>
      </c>
      <c r="Z132" s="109">
        <f t="shared" si="91"/>
        <v>20363.63636363636</v>
      </c>
      <c r="AA132" s="74">
        <v>1</v>
      </c>
      <c r="AB132" s="68">
        <f t="shared" si="92"/>
        <v>2545.454545454545</v>
      </c>
      <c r="AC132" s="67">
        <f t="shared" si="93"/>
        <v>36</v>
      </c>
      <c r="AD132" s="66">
        <f t="shared" si="94"/>
        <v>91636.363636363618</v>
      </c>
      <c r="AE132" s="57">
        <v>0</v>
      </c>
      <c r="AF132" s="57">
        <f t="shared" si="95"/>
        <v>26836.363636363621</v>
      </c>
      <c r="AG132" s="52">
        <v>0</v>
      </c>
      <c r="AH132" s="63">
        <f t="shared" si="96"/>
        <v>0</v>
      </c>
      <c r="AI132" s="65">
        <f t="shared" si="97"/>
        <v>11</v>
      </c>
      <c r="AJ132" s="63">
        <f t="shared" si="98"/>
        <v>19800</v>
      </c>
      <c r="AK132" s="145">
        <v>0</v>
      </c>
      <c r="AL132" s="63">
        <f t="shared" si="99"/>
        <v>0</v>
      </c>
      <c r="AM132" s="130"/>
    </row>
    <row r="133" spans="1:39" s="2" customFormat="1" x14ac:dyDescent="0.3">
      <c r="A133" s="78" t="s">
        <v>435</v>
      </c>
      <c r="B133" s="47">
        <f>15500/10</f>
        <v>1550</v>
      </c>
      <c r="C133" s="77">
        <f>2700/1.1</f>
        <v>2454.5454545454545</v>
      </c>
      <c r="D133" s="163">
        <v>10</v>
      </c>
      <c r="E133" s="44">
        <v>0</v>
      </c>
      <c r="F133" s="110">
        <f t="shared" si="80"/>
        <v>0</v>
      </c>
      <c r="G133" s="145">
        <v>0</v>
      </c>
      <c r="H133" s="109">
        <f t="shared" si="81"/>
        <v>0</v>
      </c>
      <c r="I133" s="74">
        <v>0</v>
      </c>
      <c r="J133" s="37">
        <f t="shared" si="82"/>
        <v>0</v>
      </c>
      <c r="K133" s="74">
        <v>0</v>
      </c>
      <c r="L133" s="37">
        <f t="shared" si="83"/>
        <v>0</v>
      </c>
      <c r="M133" s="145">
        <v>0</v>
      </c>
      <c r="N133" s="37">
        <f t="shared" si="84"/>
        <v>0</v>
      </c>
      <c r="O133" s="74">
        <v>0</v>
      </c>
      <c r="P133" s="71">
        <f t="shared" si="85"/>
        <v>0</v>
      </c>
      <c r="Q133" s="57">
        <f t="shared" si="86"/>
        <v>0</v>
      </c>
      <c r="R133" s="39">
        <f t="shared" si="87"/>
        <v>0</v>
      </c>
      <c r="S133" s="77">
        <v>0</v>
      </c>
      <c r="T133" s="69">
        <f t="shared" si="88"/>
        <v>0</v>
      </c>
      <c r="U133" s="74">
        <v>0</v>
      </c>
      <c r="V133" s="69">
        <f t="shared" si="89"/>
        <v>0</v>
      </c>
      <c r="W133" s="74">
        <v>0</v>
      </c>
      <c r="X133" s="69">
        <f t="shared" si="90"/>
        <v>0</v>
      </c>
      <c r="Y133" s="74">
        <v>0</v>
      </c>
      <c r="Z133" s="109">
        <f t="shared" si="91"/>
        <v>0</v>
      </c>
      <c r="AA133" s="74">
        <v>0</v>
      </c>
      <c r="AB133" s="68">
        <f t="shared" si="92"/>
        <v>0</v>
      </c>
      <c r="AC133" s="67">
        <f t="shared" si="93"/>
        <v>0</v>
      </c>
      <c r="AD133" s="66">
        <f t="shared" si="94"/>
        <v>0</v>
      </c>
      <c r="AE133" s="57">
        <v>0</v>
      </c>
      <c r="AF133" s="57">
        <f t="shared" si="95"/>
        <v>0</v>
      </c>
      <c r="AG133" s="52">
        <v>0</v>
      </c>
      <c r="AH133" s="63">
        <f t="shared" si="96"/>
        <v>0</v>
      </c>
      <c r="AI133" s="65">
        <f t="shared" si="97"/>
        <v>0</v>
      </c>
      <c r="AJ133" s="63">
        <f t="shared" si="98"/>
        <v>0</v>
      </c>
      <c r="AK133" s="145">
        <v>0</v>
      </c>
      <c r="AL133" s="63">
        <f t="shared" si="99"/>
        <v>0</v>
      </c>
      <c r="AM133" s="130"/>
    </row>
    <row r="134" spans="1:39" s="2" customFormat="1" x14ac:dyDescent="0.3">
      <c r="A134" s="188" t="s">
        <v>535</v>
      </c>
      <c r="B134" s="47">
        <f>16000/10</f>
        <v>1600</v>
      </c>
      <c r="C134" s="183">
        <f>2700/1.1</f>
        <v>2454.5454545454545</v>
      </c>
      <c r="D134" s="163">
        <v>10</v>
      </c>
      <c r="E134" s="44">
        <v>0</v>
      </c>
      <c r="F134" s="110">
        <f t="shared" si="80"/>
        <v>0</v>
      </c>
      <c r="G134" s="145">
        <v>0</v>
      </c>
      <c r="H134" s="109">
        <f t="shared" si="81"/>
        <v>0</v>
      </c>
      <c r="I134" s="74">
        <v>0</v>
      </c>
      <c r="J134" s="37">
        <f t="shared" si="82"/>
        <v>0</v>
      </c>
      <c r="K134" s="74">
        <v>0</v>
      </c>
      <c r="L134" s="37">
        <f t="shared" si="83"/>
        <v>0</v>
      </c>
      <c r="M134" s="145">
        <v>0</v>
      </c>
      <c r="N134" s="37">
        <f t="shared" si="84"/>
        <v>0</v>
      </c>
      <c r="O134" s="74">
        <v>0</v>
      </c>
      <c r="P134" s="71">
        <f t="shared" si="85"/>
        <v>0</v>
      </c>
      <c r="Q134" s="57">
        <f t="shared" si="86"/>
        <v>0</v>
      </c>
      <c r="R134" s="39">
        <f t="shared" si="87"/>
        <v>0</v>
      </c>
      <c r="S134" s="77">
        <v>0</v>
      </c>
      <c r="T134" s="69">
        <f t="shared" si="88"/>
        <v>0</v>
      </c>
      <c r="U134" s="74">
        <v>0</v>
      </c>
      <c r="V134" s="69">
        <f t="shared" si="89"/>
        <v>0</v>
      </c>
      <c r="W134" s="74">
        <v>0</v>
      </c>
      <c r="X134" s="69">
        <f t="shared" si="90"/>
        <v>0</v>
      </c>
      <c r="Y134" s="74">
        <v>0</v>
      </c>
      <c r="Z134" s="109">
        <f t="shared" si="91"/>
        <v>0</v>
      </c>
      <c r="AA134" s="74">
        <v>0</v>
      </c>
      <c r="AB134" s="68">
        <f t="shared" si="92"/>
        <v>0</v>
      </c>
      <c r="AC134" s="67">
        <f t="shared" si="93"/>
        <v>0</v>
      </c>
      <c r="AD134" s="66">
        <f t="shared" si="94"/>
        <v>0</v>
      </c>
      <c r="AE134" s="57">
        <v>0</v>
      </c>
      <c r="AF134" s="57">
        <f t="shared" si="95"/>
        <v>0</v>
      </c>
      <c r="AG134" s="52">
        <v>0</v>
      </c>
      <c r="AH134" s="63">
        <f t="shared" si="96"/>
        <v>0</v>
      </c>
      <c r="AI134" s="65">
        <f t="shared" si="97"/>
        <v>0</v>
      </c>
      <c r="AJ134" s="63">
        <f t="shared" si="98"/>
        <v>0</v>
      </c>
      <c r="AK134" s="145">
        <v>0</v>
      </c>
      <c r="AL134" s="63">
        <f t="shared" si="99"/>
        <v>0</v>
      </c>
      <c r="AM134" s="130"/>
    </row>
    <row r="135" spans="1:39" s="2" customFormat="1" ht="15" customHeight="1" x14ac:dyDescent="0.3">
      <c r="A135" s="78" t="s">
        <v>550</v>
      </c>
      <c r="B135" s="47">
        <f>15500/10</f>
        <v>1550</v>
      </c>
      <c r="C135" s="77">
        <f>2700/1.1</f>
        <v>2454.5454545454545</v>
      </c>
      <c r="D135" s="163">
        <v>10</v>
      </c>
      <c r="E135" s="44">
        <v>0</v>
      </c>
      <c r="F135" s="110">
        <f t="shared" si="80"/>
        <v>0</v>
      </c>
      <c r="G135" s="145">
        <v>0</v>
      </c>
      <c r="H135" s="109">
        <f t="shared" si="81"/>
        <v>0</v>
      </c>
      <c r="I135" s="74">
        <v>0</v>
      </c>
      <c r="J135" s="37">
        <f t="shared" si="82"/>
        <v>0</v>
      </c>
      <c r="K135" s="74">
        <v>0</v>
      </c>
      <c r="L135" s="37">
        <f t="shared" si="83"/>
        <v>0</v>
      </c>
      <c r="M135" s="145">
        <v>0</v>
      </c>
      <c r="N135" s="37">
        <f t="shared" si="84"/>
        <v>0</v>
      </c>
      <c r="O135" s="74">
        <v>0</v>
      </c>
      <c r="P135" s="71">
        <f t="shared" si="85"/>
        <v>0</v>
      </c>
      <c r="Q135" s="57">
        <f t="shared" si="86"/>
        <v>0</v>
      </c>
      <c r="R135" s="148">
        <f t="shared" si="87"/>
        <v>0</v>
      </c>
      <c r="S135" s="77">
        <v>0</v>
      </c>
      <c r="T135" s="69">
        <f t="shared" si="88"/>
        <v>0</v>
      </c>
      <c r="U135" s="74">
        <v>0</v>
      </c>
      <c r="V135" s="69">
        <f t="shared" si="89"/>
        <v>0</v>
      </c>
      <c r="W135" s="74">
        <v>0</v>
      </c>
      <c r="X135" s="69">
        <f t="shared" si="90"/>
        <v>0</v>
      </c>
      <c r="Y135" s="74">
        <v>0</v>
      </c>
      <c r="Z135" s="109">
        <f t="shared" si="91"/>
        <v>0</v>
      </c>
      <c r="AA135" s="74">
        <v>0</v>
      </c>
      <c r="AB135" s="68">
        <f t="shared" si="92"/>
        <v>0</v>
      </c>
      <c r="AC135" s="67">
        <f t="shared" si="93"/>
        <v>0</v>
      </c>
      <c r="AD135" s="66">
        <f t="shared" si="94"/>
        <v>0</v>
      </c>
      <c r="AE135" s="57">
        <v>0</v>
      </c>
      <c r="AF135" s="57">
        <f t="shared" si="95"/>
        <v>0</v>
      </c>
      <c r="AG135" s="52">
        <v>0</v>
      </c>
      <c r="AH135" s="63">
        <f t="shared" si="96"/>
        <v>0</v>
      </c>
      <c r="AI135" s="65">
        <f t="shared" si="97"/>
        <v>0</v>
      </c>
      <c r="AJ135" s="63">
        <f t="shared" si="98"/>
        <v>0</v>
      </c>
      <c r="AK135" s="145">
        <v>0</v>
      </c>
      <c r="AL135" s="63">
        <f t="shared" si="99"/>
        <v>0</v>
      </c>
      <c r="AM135" s="130"/>
    </row>
    <row r="136" spans="1:39" s="2" customFormat="1" ht="15.75" customHeight="1" x14ac:dyDescent="0.3">
      <c r="A136" s="78" t="s">
        <v>534</v>
      </c>
      <c r="B136" s="47">
        <f>15500/10</f>
        <v>1550</v>
      </c>
      <c r="C136" s="77">
        <f>2700/1.1</f>
        <v>2454.5454545454545</v>
      </c>
      <c r="D136" s="163">
        <v>10</v>
      </c>
      <c r="E136" s="44">
        <v>0</v>
      </c>
      <c r="F136" s="110">
        <f t="shared" si="80"/>
        <v>0</v>
      </c>
      <c r="G136" s="145">
        <v>0</v>
      </c>
      <c r="H136" s="109">
        <f t="shared" si="81"/>
        <v>0</v>
      </c>
      <c r="I136" s="74">
        <v>0</v>
      </c>
      <c r="J136" s="37">
        <f t="shared" si="82"/>
        <v>0</v>
      </c>
      <c r="K136" s="74">
        <v>0</v>
      </c>
      <c r="L136" s="37">
        <f t="shared" si="83"/>
        <v>0</v>
      </c>
      <c r="M136" s="145">
        <v>0</v>
      </c>
      <c r="N136" s="37">
        <f t="shared" si="84"/>
        <v>0</v>
      </c>
      <c r="O136" s="74">
        <v>0</v>
      </c>
      <c r="P136" s="71">
        <f t="shared" si="85"/>
        <v>0</v>
      </c>
      <c r="Q136" s="57">
        <f t="shared" si="86"/>
        <v>0</v>
      </c>
      <c r="R136" s="148">
        <f t="shared" si="87"/>
        <v>0</v>
      </c>
      <c r="S136" s="77">
        <v>0</v>
      </c>
      <c r="T136" s="69">
        <f t="shared" si="88"/>
        <v>0</v>
      </c>
      <c r="U136" s="74">
        <v>0</v>
      </c>
      <c r="V136" s="69">
        <f t="shared" si="89"/>
        <v>0</v>
      </c>
      <c r="W136" s="74">
        <v>0</v>
      </c>
      <c r="X136" s="69">
        <f t="shared" si="90"/>
        <v>0</v>
      </c>
      <c r="Y136" s="74">
        <v>0</v>
      </c>
      <c r="Z136" s="109">
        <f t="shared" si="91"/>
        <v>0</v>
      </c>
      <c r="AA136" s="74">
        <v>0</v>
      </c>
      <c r="AB136" s="68">
        <f t="shared" si="92"/>
        <v>0</v>
      </c>
      <c r="AC136" s="67">
        <f t="shared" si="93"/>
        <v>0</v>
      </c>
      <c r="AD136" s="66">
        <f t="shared" si="94"/>
        <v>0</v>
      </c>
      <c r="AE136" s="57">
        <v>0</v>
      </c>
      <c r="AF136" s="57">
        <f t="shared" si="95"/>
        <v>0</v>
      </c>
      <c r="AG136" s="52">
        <v>0</v>
      </c>
      <c r="AH136" s="63">
        <f t="shared" si="96"/>
        <v>0</v>
      </c>
      <c r="AI136" s="65">
        <f t="shared" si="97"/>
        <v>0</v>
      </c>
      <c r="AJ136" s="63">
        <f t="shared" si="98"/>
        <v>0</v>
      </c>
      <c r="AK136" s="145">
        <v>0</v>
      </c>
      <c r="AL136" s="63">
        <f t="shared" si="99"/>
        <v>0</v>
      </c>
      <c r="AM136" s="130"/>
    </row>
    <row r="137" spans="1:39" s="2" customFormat="1" ht="15.75" customHeight="1" x14ac:dyDescent="0.3">
      <c r="A137" s="199" t="s">
        <v>432</v>
      </c>
      <c r="B137" s="47">
        <f>16000/10</f>
        <v>1600</v>
      </c>
      <c r="C137" s="183">
        <f>2700/1.1</f>
        <v>2454.5454545454545</v>
      </c>
      <c r="D137" s="163">
        <v>10</v>
      </c>
      <c r="E137" s="44">
        <v>0</v>
      </c>
      <c r="F137" s="110">
        <f t="shared" si="80"/>
        <v>0</v>
      </c>
      <c r="G137" s="145">
        <v>0</v>
      </c>
      <c r="H137" s="109">
        <f t="shared" si="81"/>
        <v>0</v>
      </c>
      <c r="I137" s="74">
        <v>0</v>
      </c>
      <c r="J137" s="37">
        <f t="shared" si="82"/>
        <v>0</v>
      </c>
      <c r="K137" s="74">
        <v>0</v>
      </c>
      <c r="L137" s="37">
        <f t="shared" si="83"/>
        <v>0</v>
      </c>
      <c r="M137" s="145">
        <v>0</v>
      </c>
      <c r="N137" s="37">
        <f t="shared" si="84"/>
        <v>0</v>
      </c>
      <c r="O137" s="74">
        <v>0</v>
      </c>
      <c r="P137" s="71">
        <f t="shared" si="85"/>
        <v>0</v>
      </c>
      <c r="Q137" s="57">
        <f t="shared" si="86"/>
        <v>0</v>
      </c>
      <c r="R137" s="39">
        <f t="shared" si="87"/>
        <v>0</v>
      </c>
      <c r="S137" s="77">
        <v>0</v>
      </c>
      <c r="T137" s="69">
        <f t="shared" si="88"/>
        <v>0</v>
      </c>
      <c r="U137" s="74">
        <v>0</v>
      </c>
      <c r="V137" s="69">
        <f t="shared" si="89"/>
        <v>0</v>
      </c>
      <c r="W137" s="74">
        <v>0</v>
      </c>
      <c r="X137" s="69">
        <f t="shared" si="90"/>
        <v>0</v>
      </c>
      <c r="Y137" s="74">
        <v>0</v>
      </c>
      <c r="Z137" s="109">
        <f t="shared" si="91"/>
        <v>0</v>
      </c>
      <c r="AA137" s="74">
        <v>0</v>
      </c>
      <c r="AB137" s="68">
        <f t="shared" si="92"/>
        <v>0</v>
      </c>
      <c r="AC137" s="67">
        <f t="shared" si="93"/>
        <v>0</v>
      </c>
      <c r="AD137" s="66">
        <f t="shared" si="94"/>
        <v>0</v>
      </c>
      <c r="AE137" s="57">
        <v>0</v>
      </c>
      <c r="AF137" s="57">
        <f t="shared" si="95"/>
        <v>0</v>
      </c>
      <c r="AG137" s="52">
        <v>0</v>
      </c>
      <c r="AH137" s="63">
        <f t="shared" si="96"/>
        <v>0</v>
      </c>
      <c r="AI137" s="65">
        <f t="shared" si="97"/>
        <v>0</v>
      </c>
      <c r="AJ137" s="63">
        <f t="shared" si="98"/>
        <v>0</v>
      </c>
      <c r="AK137" s="145">
        <v>0</v>
      </c>
      <c r="AL137" s="63">
        <f t="shared" si="99"/>
        <v>0</v>
      </c>
      <c r="AM137" s="130"/>
    </row>
    <row r="138" spans="1:39" s="2" customFormat="1" x14ac:dyDescent="0.3">
      <c r="A138" s="198" t="s">
        <v>559</v>
      </c>
      <c r="B138" s="47">
        <f>18000/10</f>
        <v>1800</v>
      </c>
      <c r="C138" s="77">
        <f>2800/1.1</f>
        <v>2545.454545454545</v>
      </c>
      <c r="D138" s="163">
        <v>10</v>
      </c>
      <c r="E138" s="44">
        <v>0</v>
      </c>
      <c r="F138" s="76">
        <f t="shared" si="80"/>
        <v>0</v>
      </c>
      <c r="G138" s="145">
        <v>0</v>
      </c>
      <c r="H138" s="69">
        <f t="shared" si="81"/>
        <v>0</v>
      </c>
      <c r="I138" s="74">
        <v>0</v>
      </c>
      <c r="J138" s="37">
        <f t="shared" si="82"/>
        <v>0</v>
      </c>
      <c r="K138" s="74">
        <v>0</v>
      </c>
      <c r="L138" s="37">
        <f t="shared" si="83"/>
        <v>0</v>
      </c>
      <c r="M138" s="145">
        <v>0</v>
      </c>
      <c r="N138" s="37">
        <f t="shared" si="84"/>
        <v>0</v>
      </c>
      <c r="O138" s="74">
        <v>0</v>
      </c>
      <c r="P138" s="71">
        <f t="shared" si="85"/>
        <v>0</v>
      </c>
      <c r="Q138" s="57">
        <f t="shared" si="86"/>
        <v>0</v>
      </c>
      <c r="R138" s="39">
        <f t="shared" si="87"/>
        <v>0</v>
      </c>
      <c r="S138" s="77">
        <v>0</v>
      </c>
      <c r="T138" s="69">
        <f t="shared" si="88"/>
        <v>0</v>
      </c>
      <c r="U138" s="74">
        <v>0</v>
      </c>
      <c r="V138" s="69">
        <f t="shared" si="89"/>
        <v>0</v>
      </c>
      <c r="W138" s="74">
        <v>0</v>
      </c>
      <c r="X138" s="69">
        <f t="shared" si="90"/>
        <v>0</v>
      </c>
      <c r="Y138" s="74">
        <v>0</v>
      </c>
      <c r="Z138" s="69">
        <f t="shared" si="91"/>
        <v>0</v>
      </c>
      <c r="AA138" s="74">
        <v>0</v>
      </c>
      <c r="AB138" s="68">
        <f t="shared" si="92"/>
        <v>0</v>
      </c>
      <c r="AC138" s="67">
        <f t="shared" si="93"/>
        <v>0</v>
      </c>
      <c r="AD138" s="66">
        <f t="shared" si="94"/>
        <v>0</v>
      </c>
      <c r="AE138" s="57">
        <v>0</v>
      </c>
      <c r="AF138" s="57">
        <f t="shared" si="95"/>
        <v>0</v>
      </c>
      <c r="AG138" s="52">
        <v>0</v>
      </c>
      <c r="AH138" s="63">
        <f t="shared" si="96"/>
        <v>0</v>
      </c>
      <c r="AI138" s="65">
        <f t="shared" si="97"/>
        <v>0</v>
      </c>
      <c r="AJ138" s="63">
        <f t="shared" si="98"/>
        <v>0</v>
      </c>
      <c r="AK138" s="145">
        <v>0</v>
      </c>
      <c r="AL138" s="63">
        <f t="shared" si="99"/>
        <v>0</v>
      </c>
      <c r="AM138" s="130"/>
    </row>
    <row r="139" spans="1:39" s="2" customFormat="1" x14ac:dyDescent="0.3">
      <c r="A139" s="198" t="s">
        <v>490</v>
      </c>
      <c r="B139" s="47">
        <f>17000/10</f>
        <v>1700</v>
      </c>
      <c r="C139" s="77">
        <f>2700/1.1</f>
        <v>2454.5454545454545</v>
      </c>
      <c r="D139" s="163">
        <v>10</v>
      </c>
      <c r="E139" s="44">
        <v>0</v>
      </c>
      <c r="F139" s="76">
        <f t="shared" si="80"/>
        <v>0</v>
      </c>
      <c r="G139" s="145">
        <v>0</v>
      </c>
      <c r="H139" s="69">
        <f t="shared" si="81"/>
        <v>0</v>
      </c>
      <c r="I139" s="74">
        <v>0</v>
      </c>
      <c r="J139" s="37">
        <f t="shared" si="82"/>
        <v>0</v>
      </c>
      <c r="K139" s="74">
        <v>0</v>
      </c>
      <c r="L139" s="37">
        <f t="shared" si="83"/>
        <v>0</v>
      </c>
      <c r="M139" s="145">
        <v>0</v>
      </c>
      <c r="N139" s="37">
        <f t="shared" si="84"/>
        <v>0</v>
      </c>
      <c r="O139" s="74">
        <v>0</v>
      </c>
      <c r="P139" s="71">
        <f t="shared" si="85"/>
        <v>0</v>
      </c>
      <c r="Q139" s="57">
        <f t="shared" si="86"/>
        <v>0</v>
      </c>
      <c r="R139" s="39">
        <f t="shared" si="87"/>
        <v>0</v>
      </c>
      <c r="S139" s="77">
        <v>0</v>
      </c>
      <c r="T139" s="69">
        <f t="shared" si="88"/>
        <v>0</v>
      </c>
      <c r="U139" s="74">
        <v>0</v>
      </c>
      <c r="V139" s="69">
        <f t="shared" si="89"/>
        <v>0</v>
      </c>
      <c r="W139" s="74">
        <v>0</v>
      </c>
      <c r="X139" s="69">
        <f t="shared" si="90"/>
        <v>0</v>
      </c>
      <c r="Y139" s="74">
        <v>0</v>
      </c>
      <c r="Z139" s="69">
        <f t="shared" si="91"/>
        <v>0</v>
      </c>
      <c r="AA139" s="74">
        <v>0</v>
      </c>
      <c r="AB139" s="68">
        <f t="shared" si="92"/>
        <v>0</v>
      </c>
      <c r="AC139" s="67">
        <f t="shared" si="93"/>
        <v>0</v>
      </c>
      <c r="AD139" s="66">
        <f t="shared" si="94"/>
        <v>0</v>
      </c>
      <c r="AE139" s="57">
        <v>0</v>
      </c>
      <c r="AF139" s="57">
        <f t="shared" si="95"/>
        <v>0</v>
      </c>
      <c r="AG139" s="52">
        <v>0</v>
      </c>
      <c r="AH139" s="63">
        <f t="shared" si="96"/>
        <v>0</v>
      </c>
      <c r="AI139" s="65">
        <f t="shared" si="97"/>
        <v>0</v>
      </c>
      <c r="AJ139" s="63">
        <f t="shared" si="98"/>
        <v>0</v>
      </c>
      <c r="AK139" s="145">
        <v>0</v>
      </c>
      <c r="AL139" s="63">
        <f t="shared" si="99"/>
        <v>0</v>
      </c>
      <c r="AM139" s="130"/>
    </row>
    <row r="140" spans="1:39" s="2" customFormat="1" x14ac:dyDescent="0.3">
      <c r="A140" s="120" t="s">
        <v>429</v>
      </c>
      <c r="B140" s="74">
        <f>13800/12</f>
        <v>1150</v>
      </c>
      <c r="C140" s="38">
        <f>1800/1.1</f>
        <v>1636.3636363636363</v>
      </c>
      <c r="D140" s="165">
        <v>12</v>
      </c>
      <c r="E140" s="44">
        <v>0</v>
      </c>
      <c r="F140" s="110">
        <f t="shared" si="80"/>
        <v>0</v>
      </c>
      <c r="G140" s="145">
        <v>0</v>
      </c>
      <c r="H140" s="109">
        <f t="shared" si="81"/>
        <v>0</v>
      </c>
      <c r="I140" s="74">
        <v>0</v>
      </c>
      <c r="J140" s="37">
        <f t="shared" si="82"/>
        <v>0</v>
      </c>
      <c r="K140" s="74">
        <v>0</v>
      </c>
      <c r="L140" s="37">
        <f t="shared" si="83"/>
        <v>0</v>
      </c>
      <c r="M140" s="145">
        <v>0</v>
      </c>
      <c r="N140" s="37">
        <f t="shared" si="84"/>
        <v>0</v>
      </c>
      <c r="O140" s="74">
        <v>0</v>
      </c>
      <c r="P140" s="71">
        <f t="shared" si="85"/>
        <v>0</v>
      </c>
      <c r="Q140" s="57">
        <f t="shared" si="86"/>
        <v>0</v>
      </c>
      <c r="R140" s="148">
        <f t="shared" si="87"/>
        <v>0</v>
      </c>
      <c r="S140" s="77">
        <v>0</v>
      </c>
      <c r="T140" s="69">
        <f t="shared" si="88"/>
        <v>0</v>
      </c>
      <c r="U140" s="74">
        <v>0</v>
      </c>
      <c r="V140" s="69">
        <f t="shared" si="89"/>
        <v>0</v>
      </c>
      <c r="W140" s="74">
        <v>0</v>
      </c>
      <c r="X140" s="69">
        <f t="shared" si="90"/>
        <v>0</v>
      </c>
      <c r="Y140" s="74">
        <v>0</v>
      </c>
      <c r="Z140" s="109">
        <f t="shared" si="91"/>
        <v>0</v>
      </c>
      <c r="AA140" s="74">
        <v>0</v>
      </c>
      <c r="AB140" s="68">
        <f t="shared" si="92"/>
        <v>0</v>
      </c>
      <c r="AC140" s="67">
        <f t="shared" si="93"/>
        <v>0</v>
      </c>
      <c r="AD140" s="66">
        <f t="shared" si="94"/>
        <v>0</v>
      </c>
      <c r="AE140" s="57">
        <v>0</v>
      </c>
      <c r="AF140" s="57">
        <f t="shared" si="95"/>
        <v>0</v>
      </c>
      <c r="AG140" s="52">
        <v>0</v>
      </c>
      <c r="AH140" s="63">
        <f t="shared" si="96"/>
        <v>0</v>
      </c>
      <c r="AI140" s="65">
        <f t="shared" si="97"/>
        <v>0</v>
      </c>
      <c r="AJ140" s="63">
        <f t="shared" si="98"/>
        <v>0</v>
      </c>
      <c r="AK140" s="145">
        <v>0</v>
      </c>
      <c r="AL140" s="63">
        <f t="shared" si="99"/>
        <v>0</v>
      </c>
      <c r="AM140" s="130"/>
    </row>
    <row r="141" spans="1:39" s="2" customFormat="1" x14ac:dyDescent="0.3">
      <c r="A141" s="188" t="s">
        <v>533</v>
      </c>
      <c r="B141" s="47">
        <f>14400/12</f>
        <v>1200</v>
      </c>
      <c r="C141" s="46">
        <f>1800/1.1</f>
        <v>1636.3636363636363</v>
      </c>
      <c r="D141" s="163">
        <v>12</v>
      </c>
      <c r="E141" s="44">
        <v>0</v>
      </c>
      <c r="F141" s="110">
        <f t="shared" si="80"/>
        <v>0</v>
      </c>
      <c r="G141" s="145">
        <v>0</v>
      </c>
      <c r="H141" s="109">
        <f t="shared" si="81"/>
        <v>0</v>
      </c>
      <c r="I141" s="74">
        <v>0</v>
      </c>
      <c r="J141" s="37">
        <f t="shared" si="82"/>
        <v>0</v>
      </c>
      <c r="K141" s="74">
        <v>0</v>
      </c>
      <c r="L141" s="37">
        <f t="shared" si="83"/>
        <v>0</v>
      </c>
      <c r="M141" s="145">
        <v>0</v>
      </c>
      <c r="N141" s="37">
        <f t="shared" si="84"/>
        <v>0</v>
      </c>
      <c r="O141" s="74">
        <v>0</v>
      </c>
      <c r="P141" s="71">
        <f t="shared" si="85"/>
        <v>0</v>
      </c>
      <c r="Q141" s="57">
        <f t="shared" si="86"/>
        <v>0</v>
      </c>
      <c r="R141" s="148">
        <f t="shared" si="87"/>
        <v>0</v>
      </c>
      <c r="S141" s="77">
        <v>0</v>
      </c>
      <c r="T141" s="69">
        <f t="shared" si="88"/>
        <v>0</v>
      </c>
      <c r="U141" s="74">
        <v>0</v>
      </c>
      <c r="V141" s="69">
        <f t="shared" si="89"/>
        <v>0</v>
      </c>
      <c r="W141" s="74">
        <v>0</v>
      </c>
      <c r="X141" s="69">
        <f t="shared" si="90"/>
        <v>0</v>
      </c>
      <c r="Y141" s="74">
        <v>0</v>
      </c>
      <c r="Z141" s="109">
        <f t="shared" si="91"/>
        <v>0</v>
      </c>
      <c r="AA141" s="74">
        <v>0</v>
      </c>
      <c r="AB141" s="68">
        <f t="shared" si="92"/>
        <v>0</v>
      </c>
      <c r="AC141" s="67">
        <f t="shared" si="93"/>
        <v>0</v>
      </c>
      <c r="AD141" s="66">
        <f t="shared" si="94"/>
        <v>0</v>
      </c>
      <c r="AE141" s="57">
        <v>0</v>
      </c>
      <c r="AF141" s="57">
        <f t="shared" si="95"/>
        <v>0</v>
      </c>
      <c r="AG141" s="52">
        <v>0</v>
      </c>
      <c r="AH141" s="63">
        <f t="shared" si="96"/>
        <v>0</v>
      </c>
      <c r="AI141" s="65">
        <f t="shared" si="97"/>
        <v>0</v>
      </c>
      <c r="AJ141" s="63">
        <f t="shared" si="98"/>
        <v>0</v>
      </c>
      <c r="AK141" s="145">
        <v>0</v>
      </c>
      <c r="AL141" s="63">
        <f t="shared" si="99"/>
        <v>0</v>
      </c>
      <c r="AM141" s="130"/>
    </row>
    <row r="142" spans="1:39" s="2" customFormat="1" x14ac:dyDescent="0.3">
      <c r="A142" s="120" t="s">
        <v>488</v>
      </c>
      <c r="B142" s="74">
        <f>13800/12</f>
        <v>1150</v>
      </c>
      <c r="C142" s="38">
        <v>1636</v>
      </c>
      <c r="D142" s="165">
        <v>12</v>
      </c>
      <c r="E142" s="44">
        <v>0</v>
      </c>
      <c r="F142" s="110">
        <f t="shared" si="80"/>
        <v>0</v>
      </c>
      <c r="G142" s="145">
        <v>0</v>
      </c>
      <c r="H142" s="109">
        <f t="shared" si="81"/>
        <v>0</v>
      </c>
      <c r="I142" s="74">
        <v>0</v>
      </c>
      <c r="J142" s="37">
        <f t="shared" si="82"/>
        <v>0</v>
      </c>
      <c r="K142" s="74">
        <v>0</v>
      </c>
      <c r="L142" s="37">
        <f t="shared" si="83"/>
        <v>0</v>
      </c>
      <c r="M142" s="145">
        <v>0</v>
      </c>
      <c r="N142" s="37">
        <f t="shared" si="84"/>
        <v>0</v>
      </c>
      <c r="O142" s="74">
        <v>0</v>
      </c>
      <c r="P142" s="71">
        <f t="shared" si="85"/>
        <v>0</v>
      </c>
      <c r="Q142" s="57">
        <f t="shared" si="86"/>
        <v>0</v>
      </c>
      <c r="R142" s="39">
        <f t="shared" si="87"/>
        <v>0</v>
      </c>
      <c r="S142" s="77">
        <v>0</v>
      </c>
      <c r="T142" s="69">
        <f t="shared" si="88"/>
        <v>0</v>
      </c>
      <c r="U142" s="74">
        <v>0</v>
      </c>
      <c r="V142" s="69">
        <f t="shared" si="89"/>
        <v>0</v>
      </c>
      <c r="W142" s="74">
        <v>0</v>
      </c>
      <c r="X142" s="69">
        <f t="shared" si="90"/>
        <v>0</v>
      </c>
      <c r="Y142" s="74">
        <v>0</v>
      </c>
      <c r="Z142" s="109">
        <f t="shared" si="91"/>
        <v>0</v>
      </c>
      <c r="AA142" s="74">
        <v>0</v>
      </c>
      <c r="AB142" s="68">
        <f t="shared" si="92"/>
        <v>0</v>
      </c>
      <c r="AC142" s="67">
        <f t="shared" si="93"/>
        <v>0</v>
      </c>
      <c r="AD142" s="66">
        <f t="shared" si="94"/>
        <v>0</v>
      </c>
      <c r="AE142" s="57">
        <v>0</v>
      </c>
      <c r="AF142" s="57">
        <f t="shared" si="95"/>
        <v>0</v>
      </c>
      <c r="AG142" s="52">
        <v>0</v>
      </c>
      <c r="AH142" s="63">
        <f t="shared" si="96"/>
        <v>0</v>
      </c>
      <c r="AI142" s="65">
        <f t="shared" si="97"/>
        <v>0</v>
      </c>
      <c r="AJ142" s="63">
        <f t="shared" si="98"/>
        <v>0</v>
      </c>
      <c r="AK142" s="145">
        <v>0</v>
      </c>
      <c r="AL142" s="63">
        <f t="shared" si="99"/>
        <v>0</v>
      </c>
      <c r="AM142" s="130"/>
    </row>
    <row r="143" spans="1:39" s="2" customFormat="1" x14ac:dyDescent="0.3">
      <c r="A143" s="188" t="s">
        <v>558</v>
      </c>
      <c r="B143" s="47">
        <f>14400/12</f>
        <v>1200</v>
      </c>
      <c r="C143" s="46">
        <v>1636</v>
      </c>
      <c r="D143" s="163">
        <v>12</v>
      </c>
      <c r="E143" s="44">
        <v>0</v>
      </c>
      <c r="F143" s="110">
        <f t="shared" si="80"/>
        <v>0</v>
      </c>
      <c r="G143" s="145">
        <v>0</v>
      </c>
      <c r="H143" s="109">
        <f t="shared" si="81"/>
        <v>0</v>
      </c>
      <c r="I143" s="74">
        <v>0</v>
      </c>
      <c r="J143" s="37">
        <f t="shared" si="82"/>
        <v>0</v>
      </c>
      <c r="K143" s="74">
        <v>0</v>
      </c>
      <c r="L143" s="37">
        <f t="shared" si="83"/>
        <v>0</v>
      </c>
      <c r="M143" s="145">
        <v>0</v>
      </c>
      <c r="N143" s="37">
        <f t="shared" si="84"/>
        <v>0</v>
      </c>
      <c r="O143" s="74">
        <v>0</v>
      </c>
      <c r="P143" s="71">
        <f t="shared" si="85"/>
        <v>0</v>
      </c>
      <c r="Q143" s="57">
        <f t="shared" si="86"/>
        <v>0</v>
      </c>
      <c r="R143" s="39">
        <f t="shared" si="87"/>
        <v>0</v>
      </c>
      <c r="S143" s="77">
        <v>0</v>
      </c>
      <c r="T143" s="69">
        <f t="shared" si="88"/>
        <v>0</v>
      </c>
      <c r="U143" s="74">
        <v>0</v>
      </c>
      <c r="V143" s="69">
        <f t="shared" si="89"/>
        <v>0</v>
      </c>
      <c r="W143" s="74">
        <v>0</v>
      </c>
      <c r="X143" s="69">
        <f t="shared" si="90"/>
        <v>0</v>
      </c>
      <c r="Y143" s="74">
        <v>0</v>
      </c>
      <c r="Z143" s="109">
        <f t="shared" si="91"/>
        <v>0</v>
      </c>
      <c r="AA143" s="74">
        <v>0</v>
      </c>
      <c r="AB143" s="68">
        <f t="shared" si="92"/>
        <v>0</v>
      </c>
      <c r="AC143" s="67">
        <f t="shared" si="93"/>
        <v>0</v>
      </c>
      <c r="AD143" s="66">
        <f t="shared" si="94"/>
        <v>0</v>
      </c>
      <c r="AE143" s="57">
        <v>0</v>
      </c>
      <c r="AF143" s="57">
        <f t="shared" si="95"/>
        <v>0</v>
      </c>
      <c r="AG143" s="52">
        <v>0</v>
      </c>
      <c r="AH143" s="63">
        <f t="shared" si="96"/>
        <v>0</v>
      </c>
      <c r="AI143" s="65">
        <f t="shared" si="97"/>
        <v>0</v>
      </c>
      <c r="AJ143" s="63">
        <f t="shared" si="98"/>
        <v>0</v>
      </c>
      <c r="AK143" s="145">
        <v>0</v>
      </c>
      <c r="AL143" s="63">
        <f t="shared" si="99"/>
        <v>0</v>
      </c>
      <c r="AM143" s="130"/>
    </row>
    <row r="144" spans="1:39" s="2" customFormat="1" x14ac:dyDescent="0.3">
      <c r="A144" s="58" t="s">
        <v>8</v>
      </c>
      <c r="B144" s="47">
        <f>24800/16</f>
        <v>1550</v>
      </c>
      <c r="C144" s="46">
        <f>2800/1.1</f>
        <v>2545.454545454545</v>
      </c>
      <c r="D144" s="163">
        <v>16</v>
      </c>
      <c r="E144" s="44">
        <v>0</v>
      </c>
      <c r="F144" s="147">
        <f t="shared" si="80"/>
        <v>0</v>
      </c>
      <c r="G144" s="145">
        <v>0</v>
      </c>
      <c r="H144" s="37">
        <f t="shared" si="81"/>
        <v>0</v>
      </c>
      <c r="I144" s="74">
        <v>0</v>
      </c>
      <c r="J144" s="37">
        <f t="shared" si="82"/>
        <v>0</v>
      </c>
      <c r="K144" s="74">
        <v>0</v>
      </c>
      <c r="L144" s="37">
        <f t="shared" si="83"/>
        <v>0</v>
      </c>
      <c r="M144" s="145">
        <v>0</v>
      </c>
      <c r="N144" s="37">
        <f t="shared" si="84"/>
        <v>0</v>
      </c>
      <c r="O144" s="74">
        <v>0</v>
      </c>
      <c r="P144" s="37">
        <f t="shared" si="85"/>
        <v>0</v>
      </c>
      <c r="Q144" s="36">
        <f t="shared" si="86"/>
        <v>0</v>
      </c>
      <c r="R144" s="146">
        <f t="shared" si="87"/>
        <v>0</v>
      </c>
      <c r="S144" s="77">
        <v>0</v>
      </c>
      <c r="T144" s="69">
        <f t="shared" si="88"/>
        <v>0</v>
      </c>
      <c r="U144" s="74">
        <v>0</v>
      </c>
      <c r="V144" s="37">
        <f t="shared" si="89"/>
        <v>0</v>
      </c>
      <c r="W144" s="74">
        <v>0</v>
      </c>
      <c r="X144" s="37">
        <f t="shared" si="90"/>
        <v>0</v>
      </c>
      <c r="Y144" s="74">
        <v>0</v>
      </c>
      <c r="Z144" s="37">
        <f t="shared" si="91"/>
        <v>0</v>
      </c>
      <c r="AA144" s="74">
        <v>0</v>
      </c>
      <c r="AB144" s="37">
        <f t="shared" si="92"/>
        <v>0</v>
      </c>
      <c r="AC144" s="36">
        <f t="shared" si="93"/>
        <v>0</v>
      </c>
      <c r="AD144" s="36">
        <f t="shared" si="94"/>
        <v>0</v>
      </c>
      <c r="AE144" s="36">
        <v>0</v>
      </c>
      <c r="AF144" s="57">
        <f t="shared" si="95"/>
        <v>0</v>
      </c>
      <c r="AG144" s="52">
        <v>0</v>
      </c>
      <c r="AH144" s="63">
        <f t="shared" si="96"/>
        <v>0</v>
      </c>
      <c r="AI144" s="65">
        <f t="shared" si="97"/>
        <v>0</v>
      </c>
      <c r="AJ144" s="63">
        <f t="shared" si="98"/>
        <v>0</v>
      </c>
      <c r="AK144" s="145">
        <v>0</v>
      </c>
      <c r="AL144" s="107">
        <f t="shared" si="99"/>
        <v>0</v>
      </c>
      <c r="AM144" s="130"/>
    </row>
    <row r="145" spans="1:39" s="2" customFormat="1" x14ac:dyDescent="0.3">
      <c r="A145" s="187" t="s">
        <v>425</v>
      </c>
      <c r="B145" s="47">
        <f>30400/16</f>
        <v>1900</v>
      </c>
      <c r="C145" s="46">
        <f>2800/1.1</f>
        <v>2545.454545454545</v>
      </c>
      <c r="D145" s="163">
        <v>16</v>
      </c>
      <c r="E145" s="44">
        <v>0</v>
      </c>
      <c r="F145" s="147">
        <f t="shared" si="80"/>
        <v>0</v>
      </c>
      <c r="G145" s="145">
        <v>0</v>
      </c>
      <c r="H145" s="37">
        <f t="shared" si="81"/>
        <v>0</v>
      </c>
      <c r="I145" s="74">
        <v>0</v>
      </c>
      <c r="J145" s="37">
        <f t="shared" si="82"/>
        <v>0</v>
      </c>
      <c r="K145" s="74">
        <v>0</v>
      </c>
      <c r="L145" s="37">
        <f t="shared" si="83"/>
        <v>0</v>
      </c>
      <c r="M145" s="145">
        <v>0</v>
      </c>
      <c r="N145" s="37">
        <f t="shared" si="84"/>
        <v>0</v>
      </c>
      <c r="O145" s="74">
        <v>0</v>
      </c>
      <c r="P145" s="37">
        <f t="shared" si="85"/>
        <v>0</v>
      </c>
      <c r="Q145" s="36">
        <f t="shared" si="86"/>
        <v>0</v>
      </c>
      <c r="R145" s="146">
        <f t="shared" si="87"/>
        <v>0</v>
      </c>
      <c r="S145" s="77">
        <v>0</v>
      </c>
      <c r="T145" s="69">
        <f t="shared" si="88"/>
        <v>0</v>
      </c>
      <c r="U145" s="74">
        <v>0</v>
      </c>
      <c r="V145" s="37">
        <f t="shared" si="89"/>
        <v>0</v>
      </c>
      <c r="W145" s="74">
        <v>0</v>
      </c>
      <c r="X145" s="37">
        <f t="shared" si="90"/>
        <v>0</v>
      </c>
      <c r="Y145" s="74">
        <v>0</v>
      </c>
      <c r="Z145" s="37">
        <f t="shared" si="91"/>
        <v>0</v>
      </c>
      <c r="AA145" s="74">
        <v>0</v>
      </c>
      <c r="AB145" s="37">
        <f t="shared" si="92"/>
        <v>0</v>
      </c>
      <c r="AC145" s="36">
        <f t="shared" si="93"/>
        <v>0</v>
      </c>
      <c r="AD145" s="36">
        <f t="shared" si="94"/>
        <v>0</v>
      </c>
      <c r="AE145" s="36">
        <v>0</v>
      </c>
      <c r="AF145" s="57">
        <f t="shared" si="95"/>
        <v>0</v>
      </c>
      <c r="AG145" s="52">
        <v>0</v>
      </c>
      <c r="AH145" s="63">
        <f t="shared" si="96"/>
        <v>0</v>
      </c>
      <c r="AI145" s="65">
        <f t="shared" si="97"/>
        <v>0</v>
      </c>
      <c r="AJ145" s="63">
        <f t="shared" si="98"/>
        <v>0</v>
      </c>
      <c r="AK145" s="145">
        <v>0</v>
      </c>
      <c r="AL145" s="107">
        <f t="shared" si="99"/>
        <v>0</v>
      </c>
      <c r="AM145" s="130"/>
    </row>
    <row r="146" spans="1:39" s="2" customFormat="1" x14ac:dyDescent="0.3">
      <c r="A146" s="55" t="s">
        <v>9</v>
      </c>
      <c r="B146" s="47">
        <f>3600/6</f>
        <v>600</v>
      </c>
      <c r="C146" s="46">
        <f t="shared" ref="C146:C151" si="100">2000/1.1</f>
        <v>1818.181818181818</v>
      </c>
      <c r="D146" s="163">
        <v>6</v>
      </c>
      <c r="E146" s="44">
        <v>0</v>
      </c>
      <c r="F146" s="147">
        <f t="shared" si="80"/>
        <v>0</v>
      </c>
      <c r="G146" s="145">
        <v>0</v>
      </c>
      <c r="H146" s="37">
        <f t="shared" si="81"/>
        <v>0</v>
      </c>
      <c r="I146" s="74">
        <v>0</v>
      </c>
      <c r="J146" s="37">
        <f t="shared" si="82"/>
        <v>0</v>
      </c>
      <c r="K146" s="74">
        <v>0</v>
      </c>
      <c r="L146" s="37">
        <f t="shared" si="83"/>
        <v>0</v>
      </c>
      <c r="M146" s="145">
        <v>0</v>
      </c>
      <c r="N146" s="37">
        <f t="shared" si="84"/>
        <v>0</v>
      </c>
      <c r="O146" s="74">
        <v>0</v>
      </c>
      <c r="P146" s="37">
        <f t="shared" si="85"/>
        <v>0</v>
      </c>
      <c r="Q146" s="36">
        <f t="shared" si="86"/>
        <v>0</v>
      </c>
      <c r="R146" s="146">
        <f t="shared" si="87"/>
        <v>0</v>
      </c>
      <c r="S146" s="77">
        <v>0</v>
      </c>
      <c r="T146" s="69">
        <f t="shared" si="88"/>
        <v>0</v>
      </c>
      <c r="U146" s="74">
        <v>0</v>
      </c>
      <c r="V146" s="37">
        <f t="shared" si="89"/>
        <v>0</v>
      </c>
      <c r="W146" s="74">
        <v>0</v>
      </c>
      <c r="X146" s="37">
        <f t="shared" si="90"/>
        <v>0</v>
      </c>
      <c r="Y146" s="74">
        <v>0</v>
      </c>
      <c r="Z146" s="37">
        <f t="shared" si="91"/>
        <v>0</v>
      </c>
      <c r="AA146" s="74">
        <v>0</v>
      </c>
      <c r="AB146" s="37">
        <f t="shared" si="92"/>
        <v>0</v>
      </c>
      <c r="AC146" s="36">
        <f t="shared" si="93"/>
        <v>0</v>
      </c>
      <c r="AD146" s="36">
        <f t="shared" si="94"/>
        <v>0</v>
      </c>
      <c r="AE146" s="36">
        <v>0</v>
      </c>
      <c r="AF146" s="57">
        <f t="shared" si="95"/>
        <v>0</v>
      </c>
      <c r="AG146" s="52">
        <v>0</v>
      </c>
      <c r="AH146" s="63">
        <f t="shared" si="96"/>
        <v>0</v>
      </c>
      <c r="AI146" s="65">
        <f t="shared" si="97"/>
        <v>0</v>
      </c>
      <c r="AJ146" s="63">
        <f t="shared" si="98"/>
        <v>0</v>
      </c>
      <c r="AK146" s="145">
        <v>0</v>
      </c>
      <c r="AL146" s="107">
        <f t="shared" si="99"/>
        <v>0</v>
      </c>
      <c r="AM146" s="130"/>
    </row>
    <row r="147" spans="1:39" s="2" customFormat="1" x14ac:dyDescent="0.3">
      <c r="A147" s="186" t="s">
        <v>487</v>
      </c>
      <c r="B147" s="47">
        <f>3900/6</f>
        <v>650</v>
      </c>
      <c r="C147" s="46">
        <f t="shared" si="100"/>
        <v>1818.181818181818</v>
      </c>
      <c r="D147" s="163">
        <v>6</v>
      </c>
      <c r="E147" s="44">
        <v>0</v>
      </c>
      <c r="F147" s="147">
        <f t="shared" si="80"/>
        <v>0</v>
      </c>
      <c r="G147" s="145">
        <v>0</v>
      </c>
      <c r="H147" s="37">
        <f t="shared" si="81"/>
        <v>0</v>
      </c>
      <c r="I147" s="74">
        <v>0</v>
      </c>
      <c r="J147" s="37">
        <f t="shared" si="82"/>
        <v>0</v>
      </c>
      <c r="K147" s="74">
        <v>0</v>
      </c>
      <c r="L147" s="37">
        <f t="shared" si="83"/>
        <v>0</v>
      </c>
      <c r="M147" s="145">
        <v>0</v>
      </c>
      <c r="N147" s="37">
        <f t="shared" si="84"/>
        <v>0</v>
      </c>
      <c r="O147" s="74">
        <v>0</v>
      </c>
      <c r="P147" s="37">
        <f t="shared" si="85"/>
        <v>0</v>
      </c>
      <c r="Q147" s="36">
        <f t="shared" si="86"/>
        <v>0</v>
      </c>
      <c r="R147" s="146">
        <f t="shared" si="87"/>
        <v>0</v>
      </c>
      <c r="S147" s="77">
        <v>0</v>
      </c>
      <c r="T147" s="69">
        <f t="shared" si="88"/>
        <v>0</v>
      </c>
      <c r="U147" s="74">
        <v>0</v>
      </c>
      <c r="V147" s="37">
        <f t="shared" si="89"/>
        <v>0</v>
      </c>
      <c r="W147" s="74">
        <v>0</v>
      </c>
      <c r="X147" s="37">
        <f t="shared" si="90"/>
        <v>0</v>
      </c>
      <c r="Y147" s="74">
        <v>0</v>
      </c>
      <c r="Z147" s="37">
        <f t="shared" si="91"/>
        <v>0</v>
      </c>
      <c r="AA147" s="74">
        <v>0</v>
      </c>
      <c r="AB147" s="37">
        <f t="shared" si="92"/>
        <v>0</v>
      </c>
      <c r="AC147" s="36">
        <f t="shared" si="93"/>
        <v>0</v>
      </c>
      <c r="AD147" s="36">
        <f t="shared" si="94"/>
        <v>0</v>
      </c>
      <c r="AE147" s="36">
        <v>0</v>
      </c>
      <c r="AF147" s="57">
        <f t="shared" si="95"/>
        <v>0</v>
      </c>
      <c r="AG147" s="52">
        <v>0</v>
      </c>
      <c r="AH147" s="63">
        <f t="shared" si="96"/>
        <v>0</v>
      </c>
      <c r="AI147" s="65">
        <f t="shared" si="97"/>
        <v>0</v>
      </c>
      <c r="AJ147" s="63">
        <f t="shared" si="98"/>
        <v>0</v>
      </c>
      <c r="AK147" s="145">
        <v>0</v>
      </c>
      <c r="AL147" s="107">
        <f t="shared" si="99"/>
        <v>0</v>
      </c>
      <c r="AM147" s="130"/>
    </row>
    <row r="148" spans="1:39" s="2" customFormat="1" x14ac:dyDescent="0.3">
      <c r="A148" s="55" t="s">
        <v>424</v>
      </c>
      <c r="B148" s="47">
        <f>3600/6</f>
        <v>600</v>
      </c>
      <c r="C148" s="46">
        <f t="shared" si="100"/>
        <v>1818.181818181818</v>
      </c>
      <c r="D148" s="163">
        <v>6</v>
      </c>
      <c r="E148" s="44">
        <v>10</v>
      </c>
      <c r="F148" s="147">
        <f t="shared" si="80"/>
        <v>6000</v>
      </c>
      <c r="G148" s="145">
        <v>0</v>
      </c>
      <c r="H148" s="37">
        <f t="shared" si="81"/>
        <v>0</v>
      </c>
      <c r="I148" s="74">
        <v>0</v>
      </c>
      <c r="J148" s="37">
        <f t="shared" si="82"/>
        <v>0</v>
      </c>
      <c r="K148" s="74">
        <v>0</v>
      </c>
      <c r="L148" s="37">
        <f t="shared" si="83"/>
        <v>0</v>
      </c>
      <c r="M148" s="145">
        <v>0</v>
      </c>
      <c r="N148" s="37">
        <f t="shared" si="84"/>
        <v>0</v>
      </c>
      <c r="O148" s="74">
        <v>0</v>
      </c>
      <c r="P148" s="37">
        <f t="shared" si="85"/>
        <v>0</v>
      </c>
      <c r="Q148" s="36">
        <f t="shared" si="86"/>
        <v>0</v>
      </c>
      <c r="R148" s="146">
        <f t="shared" si="87"/>
        <v>0</v>
      </c>
      <c r="S148" s="77">
        <v>5</v>
      </c>
      <c r="T148" s="69">
        <f t="shared" si="88"/>
        <v>9090.9090909090901</v>
      </c>
      <c r="U148" s="74">
        <v>5</v>
      </c>
      <c r="V148" s="37">
        <f t="shared" si="89"/>
        <v>9090.9090909090901</v>
      </c>
      <c r="W148" s="74">
        <v>0</v>
      </c>
      <c r="X148" s="37">
        <f t="shared" si="90"/>
        <v>0</v>
      </c>
      <c r="Y148" s="74">
        <v>0</v>
      </c>
      <c r="Z148" s="37">
        <f t="shared" si="91"/>
        <v>0</v>
      </c>
      <c r="AA148" s="74">
        <v>0</v>
      </c>
      <c r="AB148" s="37">
        <f t="shared" si="92"/>
        <v>0</v>
      </c>
      <c r="AC148" s="36">
        <f t="shared" si="93"/>
        <v>10</v>
      </c>
      <c r="AD148" s="36">
        <f t="shared" si="94"/>
        <v>18181.81818181818</v>
      </c>
      <c r="AE148" s="36">
        <v>0</v>
      </c>
      <c r="AF148" s="57">
        <f t="shared" si="95"/>
        <v>12181.81818181818</v>
      </c>
      <c r="AG148" s="52">
        <v>0</v>
      </c>
      <c r="AH148" s="63">
        <f t="shared" si="96"/>
        <v>0</v>
      </c>
      <c r="AI148" s="65">
        <f t="shared" si="97"/>
        <v>0</v>
      </c>
      <c r="AJ148" s="63">
        <f t="shared" si="98"/>
        <v>0</v>
      </c>
      <c r="AK148" s="193">
        <v>0</v>
      </c>
      <c r="AL148" s="107">
        <f t="shared" si="99"/>
        <v>0</v>
      </c>
      <c r="AM148" s="130"/>
    </row>
    <row r="149" spans="1:39" s="2" customFormat="1" x14ac:dyDescent="0.3">
      <c r="A149" s="186" t="s">
        <v>423</v>
      </c>
      <c r="B149" s="47">
        <f>3900/6</f>
        <v>650</v>
      </c>
      <c r="C149" s="46">
        <f t="shared" si="100"/>
        <v>1818.181818181818</v>
      </c>
      <c r="D149" s="163">
        <v>6</v>
      </c>
      <c r="E149" s="44">
        <v>0</v>
      </c>
      <c r="F149" s="147">
        <f t="shared" si="80"/>
        <v>0</v>
      </c>
      <c r="G149" s="145">
        <v>0</v>
      </c>
      <c r="H149" s="37">
        <f t="shared" si="81"/>
        <v>0</v>
      </c>
      <c r="I149" s="74">
        <v>0</v>
      </c>
      <c r="J149" s="37">
        <f t="shared" si="82"/>
        <v>0</v>
      </c>
      <c r="K149" s="74">
        <v>12</v>
      </c>
      <c r="L149" s="37">
        <f t="shared" si="83"/>
        <v>7800</v>
      </c>
      <c r="M149" s="145">
        <v>0</v>
      </c>
      <c r="N149" s="37">
        <f t="shared" si="84"/>
        <v>0</v>
      </c>
      <c r="O149" s="74">
        <v>0</v>
      </c>
      <c r="P149" s="37">
        <f t="shared" si="85"/>
        <v>0</v>
      </c>
      <c r="Q149" s="36">
        <f t="shared" si="86"/>
        <v>12</v>
      </c>
      <c r="R149" s="146">
        <f t="shared" si="87"/>
        <v>7800</v>
      </c>
      <c r="S149" s="77">
        <v>0</v>
      </c>
      <c r="T149" s="69">
        <f t="shared" si="88"/>
        <v>0</v>
      </c>
      <c r="U149" s="74">
        <v>0</v>
      </c>
      <c r="V149" s="37">
        <f t="shared" si="89"/>
        <v>0</v>
      </c>
      <c r="W149" s="74">
        <v>0</v>
      </c>
      <c r="X149" s="37">
        <f t="shared" si="90"/>
        <v>0</v>
      </c>
      <c r="Y149" s="74">
        <v>2</v>
      </c>
      <c r="Z149" s="37">
        <f t="shared" si="91"/>
        <v>3636.363636363636</v>
      </c>
      <c r="AA149" s="74">
        <v>1</v>
      </c>
      <c r="AB149" s="37">
        <f t="shared" si="92"/>
        <v>1818.181818181818</v>
      </c>
      <c r="AC149" s="36">
        <f t="shared" si="93"/>
        <v>3</v>
      </c>
      <c r="AD149" s="36">
        <f t="shared" si="94"/>
        <v>5454.545454545454</v>
      </c>
      <c r="AE149" s="36">
        <v>0</v>
      </c>
      <c r="AF149" s="57">
        <f t="shared" si="95"/>
        <v>3504.545454545454</v>
      </c>
      <c r="AG149" s="52">
        <v>0</v>
      </c>
      <c r="AH149" s="63">
        <f t="shared" si="96"/>
        <v>0</v>
      </c>
      <c r="AI149" s="65">
        <f t="shared" si="97"/>
        <v>9</v>
      </c>
      <c r="AJ149" s="63">
        <f t="shared" si="98"/>
        <v>5850</v>
      </c>
      <c r="AK149" s="193">
        <v>0</v>
      </c>
      <c r="AL149" s="107">
        <f t="shared" si="99"/>
        <v>0</v>
      </c>
      <c r="AM149" s="130"/>
    </row>
    <row r="150" spans="1:39" s="2" customFormat="1" x14ac:dyDescent="0.3">
      <c r="A150" s="55" t="s">
        <v>422</v>
      </c>
      <c r="B150" s="47">
        <f>3600/6</f>
        <v>600</v>
      </c>
      <c r="C150" s="46">
        <f t="shared" si="100"/>
        <v>1818.181818181818</v>
      </c>
      <c r="D150" s="163">
        <v>6</v>
      </c>
      <c r="E150" s="44">
        <v>11</v>
      </c>
      <c r="F150" s="147">
        <f t="shared" si="80"/>
        <v>6600</v>
      </c>
      <c r="G150" s="145">
        <v>0</v>
      </c>
      <c r="H150" s="37">
        <f t="shared" si="81"/>
        <v>0</v>
      </c>
      <c r="I150" s="74">
        <v>0</v>
      </c>
      <c r="J150" s="37">
        <f t="shared" si="82"/>
        <v>0</v>
      </c>
      <c r="K150" s="74">
        <v>0</v>
      </c>
      <c r="L150" s="37">
        <f t="shared" si="83"/>
        <v>0</v>
      </c>
      <c r="M150" s="145">
        <v>0</v>
      </c>
      <c r="N150" s="37">
        <f t="shared" si="84"/>
        <v>0</v>
      </c>
      <c r="O150" s="74">
        <v>0</v>
      </c>
      <c r="P150" s="37">
        <f t="shared" si="85"/>
        <v>0</v>
      </c>
      <c r="Q150" s="36">
        <f t="shared" si="86"/>
        <v>0</v>
      </c>
      <c r="R150" s="146">
        <f t="shared" si="87"/>
        <v>0</v>
      </c>
      <c r="S150" s="77">
        <v>3</v>
      </c>
      <c r="T150" s="69">
        <f t="shared" si="88"/>
        <v>5454.545454545454</v>
      </c>
      <c r="U150" s="74">
        <v>4</v>
      </c>
      <c r="V150" s="37">
        <f t="shared" si="89"/>
        <v>7272.7272727272721</v>
      </c>
      <c r="W150" s="74">
        <v>4</v>
      </c>
      <c r="X150" s="37">
        <f t="shared" si="90"/>
        <v>7272.7272727272721</v>
      </c>
      <c r="Y150" s="74">
        <v>0</v>
      </c>
      <c r="Z150" s="37">
        <f t="shared" si="91"/>
        <v>0</v>
      </c>
      <c r="AA150" s="74">
        <v>0</v>
      </c>
      <c r="AB150" s="37">
        <f t="shared" si="92"/>
        <v>0</v>
      </c>
      <c r="AC150" s="36">
        <f t="shared" si="93"/>
        <v>11</v>
      </c>
      <c r="AD150" s="36">
        <f t="shared" si="94"/>
        <v>20000</v>
      </c>
      <c r="AE150" s="36">
        <v>0</v>
      </c>
      <c r="AF150" s="57">
        <f t="shared" si="95"/>
        <v>13399.999999999998</v>
      </c>
      <c r="AG150" s="52">
        <v>0</v>
      </c>
      <c r="AH150" s="63">
        <f t="shared" si="96"/>
        <v>0</v>
      </c>
      <c r="AI150" s="65">
        <f t="shared" si="97"/>
        <v>0</v>
      </c>
      <c r="AJ150" s="63">
        <f t="shared" si="98"/>
        <v>0</v>
      </c>
      <c r="AK150" s="145">
        <v>0</v>
      </c>
      <c r="AL150" s="107">
        <f t="shared" si="99"/>
        <v>0</v>
      </c>
      <c r="AM150" s="130"/>
    </row>
    <row r="151" spans="1:39" s="2" customFormat="1" x14ac:dyDescent="0.3">
      <c r="A151" s="186" t="s">
        <v>485</v>
      </c>
      <c r="B151" s="47">
        <f>3900/6</f>
        <v>650</v>
      </c>
      <c r="C151" s="46">
        <f t="shared" si="100"/>
        <v>1818.181818181818</v>
      </c>
      <c r="D151" s="163">
        <v>6</v>
      </c>
      <c r="E151" s="44">
        <v>0</v>
      </c>
      <c r="F151" s="147">
        <f t="shared" si="80"/>
        <v>0</v>
      </c>
      <c r="G151" s="145">
        <v>0</v>
      </c>
      <c r="H151" s="37">
        <f t="shared" si="81"/>
        <v>0</v>
      </c>
      <c r="I151" s="74">
        <v>0</v>
      </c>
      <c r="J151" s="37">
        <f t="shared" si="82"/>
        <v>0</v>
      </c>
      <c r="K151" s="74">
        <v>0</v>
      </c>
      <c r="L151" s="37">
        <f t="shared" si="83"/>
        <v>0</v>
      </c>
      <c r="M151" s="145">
        <v>12</v>
      </c>
      <c r="N151" s="37">
        <f t="shared" si="84"/>
        <v>7800</v>
      </c>
      <c r="O151" s="74">
        <v>0</v>
      </c>
      <c r="P151" s="37">
        <f t="shared" si="85"/>
        <v>0</v>
      </c>
      <c r="Q151" s="36">
        <f t="shared" si="86"/>
        <v>12</v>
      </c>
      <c r="R151" s="146">
        <f t="shared" si="87"/>
        <v>7800</v>
      </c>
      <c r="S151" s="77">
        <v>0</v>
      </c>
      <c r="T151" s="69">
        <f t="shared" si="88"/>
        <v>0</v>
      </c>
      <c r="U151" s="74">
        <v>0</v>
      </c>
      <c r="V151" s="37">
        <f t="shared" si="89"/>
        <v>0</v>
      </c>
      <c r="W151" s="74">
        <v>0</v>
      </c>
      <c r="X151" s="37">
        <f t="shared" si="90"/>
        <v>0</v>
      </c>
      <c r="Y151" s="74">
        <v>1</v>
      </c>
      <c r="Z151" s="37">
        <f t="shared" si="91"/>
        <v>1818.181818181818</v>
      </c>
      <c r="AA151" s="74">
        <v>0</v>
      </c>
      <c r="AB151" s="37">
        <f t="shared" si="92"/>
        <v>0</v>
      </c>
      <c r="AC151" s="36">
        <f t="shared" si="93"/>
        <v>1</v>
      </c>
      <c r="AD151" s="36">
        <f t="shared" si="94"/>
        <v>1818.181818181818</v>
      </c>
      <c r="AE151" s="36">
        <v>0</v>
      </c>
      <c r="AF151" s="57">
        <f t="shared" si="95"/>
        <v>1168.181818181818</v>
      </c>
      <c r="AG151" s="52">
        <v>0</v>
      </c>
      <c r="AH151" s="63">
        <f t="shared" si="96"/>
        <v>0</v>
      </c>
      <c r="AI151" s="65">
        <f t="shared" si="97"/>
        <v>11</v>
      </c>
      <c r="AJ151" s="63">
        <f t="shared" si="98"/>
        <v>7150</v>
      </c>
      <c r="AK151" s="145">
        <v>0</v>
      </c>
      <c r="AL151" s="107">
        <f t="shared" si="99"/>
        <v>0</v>
      </c>
      <c r="AM151" s="130"/>
    </row>
    <row r="152" spans="1:39" s="2" customFormat="1" x14ac:dyDescent="0.3">
      <c r="A152" s="48" t="s">
        <v>59</v>
      </c>
      <c r="B152" s="47">
        <f>8100/6</f>
        <v>1350</v>
      </c>
      <c r="C152" s="46">
        <f>2800/1.1</f>
        <v>2545.454545454545</v>
      </c>
      <c r="D152" s="45">
        <v>6</v>
      </c>
      <c r="E152" s="44">
        <v>0</v>
      </c>
      <c r="F152" s="147">
        <f t="shared" si="80"/>
        <v>0</v>
      </c>
      <c r="G152" s="145">
        <v>0</v>
      </c>
      <c r="H152" s="37">
        <f t="shared" si="81"/>
        <v>0</v>
      </c>
      <c r="I152" s="74">
        <v>0</v>
      </c>
      <c r="J152" s="37">
        <f t="shared" si="82"/>
        <v>0</v>
      </c>
      <c r="K152" s="74">
        <v>0</v>
      </c>
      <c r="L152" s="37">
        <f t="shared" si="83"/>
        <v>0</v>
      </c>
      <c r="M152" s="145">
        <v>0</v>
      </c>
      <c r="N152" s="37">
        <f t="shared" si="84"/>
        <v>0</v>
      </c>
      <c r="O152" s="74">
        <v>0</v>
      </c>
      <c r="P152" s="37">
        <f t="shared" si="85"/>
        <v>0</v>
      </c>
      <c r="Q152" s="36">
        <f t="shared" si="86"/>
        <v>0</v>
      </c>
      <c r="R152" s="146">
        <f t="shared" si="87"/>
        <v>0</v>
      </c>
      <c r="S152" s="77">
        <v>0</v>
      </c>
      <c r="T152" s="69">
        <f t="shared" si="88"/>
        <v>0</v>
      </c>
      <c r="U152" s="74">
        <v>0</v>
      </c>
      <c r="V152" s="37">
        <f t="shared" si="89"/>
        <v>0</v>
      </c>
      <c r="W152" s="74">
        <v>0</v>
      </c>
      <c r="X152" s="37">
        <f t="shared" si="90"/>
        <v>0</v>
      </c>
      <c r="Y152" s="74">
        <v>0</v>
      </c>
      <c r="Z152" s="37">
        <f t="shared" si="91"/>
        <v>0</v>
      </c>
      <c r="AA152" s="74">
        <v>0</v>
      </c>
      <c r="AB152" s="37">
        <f t="shared" si="92"/>
        <v>0</v>
      </c>
      <c r="AC152" s="36">
        <f t="shared" si="93"/>
        <v>0</v>
      </c>
      <c r="AD152" s="36">
        <f t="shared" si="94"/>
        <v>0</v>
      </c>
      <c r="AE152" s="36">
        <v>0</v>
      </c>
      <c r="AF152" s="57">
        <f t="shared" si="95"/>
        <v>0</v>
      </c>
      <c r="AG152" s="52">
        <v>0</v>
      </c>
      <c r="AH152" s="63">
        <f t="shared" si="96"/>
        <v>0</v>
      </c>
      <c r="AI152" s="65">
        <f t="shared" si="97"/>
        <v>0</v>
      </c>
      <c r="AJ152" s="63">
        <f t="shared" si="98"/>
        <v>0</v>
      </c>
      <c r="AK152" s="145">
        <v>0</v>
      </c>
      <c r="AL152" s="107">
        <f t="shared" si="99"/>
        <v>0</v>
      </c>
      <c r="AM152" s="130"/>
    </row>
    <row r="153" spans="1:39" s="2" customFormat="1" x14ac:dyDescent="0.3">
      <c r="A153" s="48" t="s">
        <v>65</v>
      </c>
      <c r="B153" s="53">
        <f>6600/6</f>
        <v>1100</v>
      </c>
      <c r="C153" s="46">
        <f>2800/1.1</f>
        <v>2545.454545454545</v>
      </c>
      <c r="D153" s="45">
        <v>6</v>
      </c>
      <c r="E153" s="44">
        <v>0</v>
      </c>
      <c r="F153" s="147">
        <f t="shared" si="80"/>
        <v>0</v>
      </c>
      <c r="G153" s="145">
        <v>0</v>
      </c>
      <c r="H153" s="37">
        <f t="shared" si="81"/>
        <v>0</v>
      </c>
      <c r="I153" s="74">
        <v>0</v>
      </c>
      <c r="J153" s="37">
        <f t="shared" si="82"/>
        <v>0</v>
      </c>
      <c r="K153" s="74">
        <v>0</v>
      </c>
      <c r="L153" s="37">
        <f t="shared" si="83"/>
        <v>0</v>
      </c>
      <c r="M153" s="145">
        <v>0</v>
      </c>
      <c r="N153" s="37">
        <f t="shared" si="84"/>
        <v>0</v>
      </c>
      <c r="O153" s="74">
        <v>0</v>
      </c>
      <c r="P153" s="37">
        <f t="shared" si="85"/>
        <v>0</v>
      </c>
      <c r="Q153" s="36">
        <f t="shared" si="86"/>
        <v>0</v>
      </c>
      <c r="R153" s="146">
        <f t="shared" si="87"/>
        <v>0</v>
      </c>
      <c r="S153" s="77">
        <v>0</v>
      </c>
      <c r="T153" s="69">
        <f t="shared" si="88"/>
        <v>0</v>
      </c>
      <c r="U153" s="74">
        <v>0</v>
      </c>
      <c r="V153" s="37">
        <f t="shared" si="89"/>
        <v>0</v>
      </c>
      <c r="W153" s="74">
        <v>0</v>
      </c>
      <c r="X153" s="37">
        <f t="shared" si="90"/>
        <v>0</v>
      </c>
      <c r="Y153" s="74">
        <v>0</v>
      </c>
      <c r="Z153" s="37">
        <f t="shared" si="91"/>
        <v>0</v>
      </c>
      <c r="AA153" s="74">
        <v>0</v>
      </c>
      <c r="AB153" s="37">
        <f t="shared" si="92"/>
        <v>0</v>
      </c>
      <c r="AC153" s="36">
        <f t="shared" si="93"/>
        <v>0</v>
      </c>
      <c r="AD153" s="36">
        <f t="shared" si="94"/>
        <v>0</v>
      </c>
      <c r="AE153" s="36">
        <v>0</v>
      </c>
      <c r="AF153" s="57">
        <f t="shared" si="95"/>
        <v>0</v>
      </c>
      <c r="AG153" s="52">
        <v>0</v>
      </c>
      <c r="AH153" s="63">
        <f t="shared" si="96"/>
        <v>0</v>
      </c>
      <c r="AI153" s="65">
        <f t="shared" si="97"/>
        <v>0</v>
      </c>
      <c r="AJ153" s="63">
        <f t="shared" si="98"/>
        <v>0</v>
      </c>
      <c r="AK153" s="145">
        <v>0</v>
      </c>
      <c r="AL153" s="107">
        <f t="shared" si="99"/>
        <v>0</v>
      </c>
      <c r="AM153" s="130"/>
    </row>
    <row r="154" spans="1:39" s="2" customFormat="1" x14ac:dyDescent="0.3">
      <c r="A154" s="48" t="s">
        <v>84</v>
      </c>
      <c r="B154" s="47">
        <f>16200/12</f>
        <v>1350</v>
      </c>
      <c r="C154" s="46">
        <f>2800/1.1</f>
        <v>2545.454545454545</v>
      </c>
      <c r="D154" s="45">
        <v>12</v>
      </c>
      <c r="E154" s="44">
        <v>0</v>
      </c>
      <c r="F154" s="147">
        <f t="shared" si="80"/>
        <v>0</v>
      </c>
      <c r="G154" s="145">
        <v>0</v>
      </c>
      <c r="H154" s="37">
        <f t="shared" si="81"/>
        <v>0</v>
      </c>
      <c r="I154" s="74">
        <v>0</v>
      </c>
      <c r="J154" s="37">
        <f t="shared" si="82"/>
        <v>0</v>
      </c>
      <c r="K154" s="74">
        <v>0</v>
      </c>
      <c r="L154" s="37">
        <f t="shared" si="83"/>
        <v>0</v>
      </c>
      <c r="M154" s="145">
        <v>0</v>
      </c>
      <c r="N154" s="37">
        <f t="shared" si="84"/>
        <v>0</v>
      </c>
      <c r="O154" s="74">
        <v>0</v>
      </c>
      <c r="P154" s="37">
        <f t="shared" si="85"/>
        <v>0</v>
      </c>
      <c r="Q154" s="36">
        <f t="shared" si="86"/>
        <v>0</v>
      </c>
      <c r="R154" s="146">
        <f t="shared" si="87"/>
        <v>0</v>
      </c>
      <c r="S154" s="77">
        <v>0</v>
      </c>
      <c r="T154" s="69">
        <f t="shared" si="88"/>
        <v>0</v>
      </c>
      <c r="U154" s="74">
        <v>0</v>
      </c>
      <c r="V154" s="37">
        <f t="shared" si="89"/>
        <v>0</v>
      </c>
      <c r="W154" s="74">
        <v>0</v>
      </c>
      <c r="X154" s="37">
        <f t="shared" si="90"/>
        <v>0</v>
      </c>
      <c r="Y154" s="74">
        <v>0</v>
      </c>
      <c r="Z154" s="37">
        <f t="shared" si="91"/>
        <v>0</v>
      </c>
      <c r="AA154" s="74">
        <v>0</v>
      </c>
      <c r="AB154" s="37">
        <f t="shared" si="92"/>
        <v>0</v>
      </c>
      <c r="AC154" s="36">
        <f t="shared" si="93"/>
        <v>0</v>
      </c>
      <c r="AD154" s="36">
        <f t="shared" si="94"/>
        <v>0</v>
      </c>
      <c r="AE154" s="36">
        <v>0</v>
      </c>
      <c r="AF154" s="57">
        <f t="shared" si="95"/>
        <v>0</v>
      </c>
      <c r="AG154" s="52">
        <v>0</v>
      </c>
      <c r="AH154" s="63">
        <f t="shared" si="96"/>
        <v>0</v>
      </c>
      <c r="AI154" s="65">
        <f t="shared" si="97"/>
        <v>0</v>
      </c>
      <c r="AJ154" s="63">
        <f t="shared" si="98"/>
        <v>0</v>
      </c>
      <c r="AK154" s="145">
        <v>0</v>
      </c>
      <c r="AL154" s="107">
        <f t="shared" si="99"/>
        <v>0</v>
      </c>
      <c r="AM154" s="130"/>
    </row>
    <row r="155" spans="1:39" s="2" customFormat="1" x14ac:dyDescent="0.3">
      <c r="A155" s="48" t="s">
        <v>557</v>
      </c>
      <c r="B155" s="47">
        <f>16200/12</f>
        <v>1350</v>
      </c>
      <c r="C155" s="46">
        <f>2800/1.1</f>
        <v>2545.454545454545</v>
      </c>
      <c r="D155" s="45">
        <v>12</v>
      </c>
      <c r="E155" s="44">
        <v>0</v>
      </c>
      <c r="F155" s="147">
        <f t="shared" si="80"/>
        <v>0</v>
      </c>
      <c r="G155" s="145">
        <v>0</v>
      </c>
      <c r="H155" s="37">
        <f t="shared" si="81"/>
        <v>0</v>
      </c>
      <c r="I155" s="74">
        <v>0</v>
      </c>
      <c r="J155" s="37">
        <f t="shared" si="82"/>
        <v>0</v>
      </c>
      <c r="K155" s="74">
        <v>0</v>
      </c>
      <c r="L155" s="37">
        <f t="shared" si="83"/>
        <v>0</v>
      </c>
      <c r="M155" s="145">
        <v>0</v>
      </c>
      <c r="N155" s="37">
        <f t="shared" si="84"/>
        <v>0</v>
      </c>
      <c r="O155" s="74">
        <v>0</v>
      </c>
      <c r="P155" s="37">
        <f t="shared" si="85"/>
        <v>0</v>
      </c>
      <c r="Q155" s="36">
        <f t="shared" si="86"/>
        <v>0</v>
      </c>
      <c r="R155" s="146">
        <f t="shared" si="87"/>
        <v>0</v>
      </c>
      <c r="S155" s="77">
        <v>0</v>
      </c>
      <c r="T155" s="69">
        <f t="shared" si="88"/>
        <v>0</v>
      </c>
      <c r="U155" s="74">
        <v>0</v>
      </c>
      <c r="V155" s="37">
        <f t="shared" si="89"/>
        <v>0</v>
      </c>
      <c r="W155" s="74">
        <v>0</v>
      </c>
      <c r="X155" s="37">
        <f t="shared" si="90"/>
        <v>0</v>
      </c>
      <c r="Y155" s="74">
        <v>0</v>
      </c>
      <c r="Z155" s="37">
        <f t="shared" si="91"/>
        <v>0</v>
      </c>
      <c r="AA155" s="74">
        <v>0</v>
      </c>
      <c r="AB155" s="37">
        <f t="shared" si="92"/>
        <v>0</v>
      </c>
      <c r="AC155" s="36">
        <f t="shared" si="93"/>
        <v>0</v>
      </c>
      <c r="AD155" s="36">
        <f t="shared" si="94"/>
        <v>0</v>
      </c>
      <c r="AE155" s="36">
        <v>0</v>
      </c>
      <c r="AF155" s="57">
        <f t="shared" si="95"/>
        <v>0</v>
      </c>
      <c r="AG155" s="52">
        <v>0</v>
      </c>
      <c r="AH155" s="63">
        <f t="shared" si="96"/>
        <v>0</v>
      </c>
      <c r="AI155" s="65">
        <f t="shared" si="97"/>
        <v>0</v>
      </c>
      <c r="AJ155" s="63">
        <f t="shared" si="98"/>
        <v>0</v>
      </c>
      <c r="AK155" s="145">
        <v>0</v>
      </c>
      <c r="AL155" s="107">
        <f t="shared" si="99"/>
        <v>0</v>
      </c>
      <c r="AM155" s="130"/>
    </row>
    <row r="156" spans="1:39" s="2" customFormat="1" x14ac:dyDescent="0.3">
      <c r="A156" s="48" t="s">
        <v>546</v>
      </c>
      <c r="B156" s="47">
        <f>42000/20</f>
        <v>2100</v>
      </c>
      <c r="C156" s="46">
        <f>3200/1.1</f>
        <v>2909.090909090909</v>
      </c>
      <c r="D156" s="45">
        <v>20</v>
      </c>
      <c r="E156" s="44">
        <v>0</v>
      </c>
      <c r="F156" s="147">
        <f t="shared" si="80"/>
        <v>0</v>
      </c>
      <c r="G156" s="145">
        <v>0</v>
      </c>
      <c r="H156" s="37">
        <f t="shared" si="81"/>
        <v>0</v>
      </c>
      <c r="I156" s="74">
        <v>0</v>
      </c>
      <c r="J156" s="37">
        <f t="shared" si="82"/>
        <v>0</v>
      </c>
      <c r="K156" s="74">
        <v>0</v>
      </c>
      <c r="L156" s="37">
        <f t="shared" si="83"/>
        <v>0</v>
      </c>
      <c r="M156" s="145">
        <v>0</v>
      </c>
      <c r="N156" s="37">
        <f t="shared" si="84"/>
        <v>0</v>
      </c>
      <c r="O156" s="74">
        <v>0</v>
      </c>
      <c r="P156" s="37">
        <f t="shared" si="85"/>
        <v>0</v>
      </c>
      <c r="Q156" s="36">
        <f t="shared" si="86"/>
        <v>0</v>
      </c>
      <c r="R156" s="146">
        <f t="shared" si="87"/>
        <v>0</v>
      </c>
      <c r="S156" s="77">
        <v>0</v>
      </c>
      <c r="T156" s="69">
        <f t="shared" si="88"/>
        <v>0</v>
      </c>
      <c r="U156" s="74">
        <v>0</v>
      </c>
      <c r="V156" s="37">
        <f t="shared" si="89"/>
        <v>0</v>
      </c>
      <c r="W156" s="74">
        <v>0</v>
      </c>
      <c r="X156" s="37">
        <f t="shared" si="90"/>
        <v>0</v>
      </c>
      <c r="Y156" s="74">
        <v>0</v>
      </c>
      <c r="Z156" s="37">
        <f t="shared" si="91"/>
        <v>0</v>
      </c>
      <c r="AA156" s="74">
        <v>0</v>
      </c>
      <c r="AB156" s="37">
        <f t="shared" si="92"/>
        <v>0</v>
      </c>
      <c r="AC156" s="36">
        <f t="shared" si="93"/>
        <v>0</v>
      </c>
      <c r="AD156" s="36">
        <f t="shared" si="94"/>
        <v>0</v>
      </c>
      <c r="AE156" s="36">
        <v>0</v>
      </c>
      <c r="AF156" s="57">
        <f t="shared" si="95"/>
        <v>0</v>
      </c>
      <c r="AG156" s="52">
        <v>0</v>
      </c>
      <c r="AH156" s="63">
        <f t="shared" si="96"/>
        <v>0</v>
      </c>
      <c r="AI156" s="65">
        <f t="shared" si="97"/>
        <v>0</v>
      </c>
      <c r="AJ156" s="63">
        <f t="shared" si="98"/>
        <v>0</v>
      </c>
      <c r="AK156" s="145">
        <v>0</v>
      </c>
      <c r="AL156" s="107">
        <f t="shared" si="99"/>
        <v>0</v>
      </c>
      <c r="AM156" s="130"/>
    </row>
    <row r="157" spans="1:39" s="2" customFormat="1" x14ac:dyDescent="0.3">
      <c r="A157" s="48" t="s">
        <v>58</v>
      </c>
      <c r="B157" s="47">
        <f>13800/12</f>
        <v>1150</v>
      </c>
      <c r="C157" s="46">
        <f>2300/1.1</f>
        <v>2090.9090909090905</v>
      </c>
      <c r="D157" s="45">
        <v>12</v>
      </c>
      <c r="E157" s="44">
        <v>0</v>
      </c>
      <c r="F157" s="147">
        <f t="shared" si="80"/>
        <v>0</v>
      </c>
      <c r="G157" s="145">
        <v>0</v>
      </c>
      <c r="H157" s="37">
        <f t="shared" si="81"/>
        <v>0</v>
      </c>
      <c r="I157" s="74">
        <v>0</v>
      </c>
      <c r="J157" s="37">
        <f t="shared" si="82"/>
        <v>0</v>
      </c>
      <c r="K157" s="74">
        <v>0</v>
      </c>
      <c r="L157" s="37">
        <f t="shared" si="83"/>
        <v>0</v>
      </c>
      <c r="M157" s="145">
        <v>0</v>
      </c>
      <c r="N157" s="37">
        <f t="shared" si="84"/>
        <v>0</v>
      </c>
      <c r="O157" s="74">
        <v>0</v>
      </c>
      <c r="P157" s="37">
        <f t="shared" si="85"/>
        <v>0</v>
      </c>
      <c r="Q157" s="36">
        <f t="shared" si="86"/>
        <v>0</v>
      </c>
      <c r="R157" s="146">
        <f t="shared" si="87"/>
        <v>0</v>
      </c>
      <c r="S157" s="77">
        <v>0</v>
      </c>
      <c r="T157" s="69">
        <f t="shared" si="88"/>
        <v>0</v>
      </c>
      <c r="U157" s="74">
        <v>0</v>
      </c>
      <c r="V157" s="37">
        <f t="shared" si="89"/>
        <v>0</v>
      </c>
      <c r="W157" s="74">
        <v>0</v>
      </c>
      <c r="X157" s="37">
        <f t="shared" si="90"/>
        <v>0</v>
      </c>
      <c r="Y157" s="74">
        <v>0</v>
      </c>
      <c r="Z157" s="37">
        <f t="shared" si="91"/>
        <v>0</v>
      </c>
      <c r="AA157" s="74">
        <v>0</v>
      </c>
      <c r="AB157" s="37">
        <f t="shared" si="92"/>
        <v>0</v>
      </c>
      <c r="AC157" s="36">
        <f t="shared" si="93"/>
        <v>0</v>
      </c>
      <c r="AD157" s="36">
        <f t="shared" si="94"/>
        <v>0</v>
      </c>
      <c r="AE157" s="36">
        <v>0</v>
      </c>
      <c r="AF157" s="57">
        <f t="shared" si="95"/>
        <v>0</v>
      </c>
      <c r="AG157" s="52">
        <v>0</v>
      </c>
      <c r="AH157" s="63">
        <f t="shared" si="96"/>
        <v>0</v>
      </c>
      <c r="AI157" s="65">
        <f t="shared" si="97"/>
        <v>0</v>
      </c>
      <c r="AJ157" s="63">
        <f t="shared" si="98"/>
        <v>0</v>
      </c>
      <c r="AK157" s="145">
        <v>0</v>
      </c>
      <c r="AL157" s="107">
        <f t="shared" si="99"/>
        <v>0</v>
      </c>
      <c r="AM157" s="130"/>
    </row>
    <row r="158" spans="1:39" s="2" customFormat="1" x14ac:dyDescent="0.3">
      <c r="A158" s="48" t="s">
        <v>545</v>
      </c>
      <c r="B158" s="47">
        <f>30000/24</f>
        <v>1250</v>
      </c>
      <c r="C158" s="46">
        <f>2800/1.1</f>
        <v>2545.454545454545</v>
      </c>
      <c r="D158" s="45">
        <v>24</v>
      </c>
      <c r="E158" s="44">
        <v>0</v>
      </c>
      <c r="F158" s="147">
        <f t="shared" si="80"/>
        <v>0</v>
      </c>
      <c r="G158" s="145">
        <v>0</v>
      </c>
      <c r="H158" s="37">
        <f t="shared" si="81"/>
        <v>0</v>
      </c>
      <c r="I158" s="74">
        <v>0</v>
      </c>
      <c r="J158" s="37">
        <f t="shared" si="82"/>
        <v>0</v>
      </c>
      <c r="K158" s="74">
        <v>0</v>
      </c>
      <c r="L158" s="37">
        <f t="shared" si="83"/>
        <v>0</v>
      </c>
      <c r="M158" s="145">
        <v>0</v>
      </c>
      <c r="N158" s="37">
        <f t="shared" si="84"/>
        <v>0</v>
      </c>
      <c r="O158" s="74">
        <v>0</v>
      </c>
      <c r="P158" s="37">
        <f t="shared" si="85"/>
        <v>0</v>
      </c>
      <c r="Q158" s="36">
        <f t="shared" si="86"/>
        <v>0</v>
      </c>
      <c r="R158" s="146">
        <f t="shared" si="87"/>
        <v>0</v>
      </c>
      <c r="S158" s="77">
        <v>0</v>
      </c>
      <c r="T158" s="69">
        <f t="shared" si="88"/>
        <v>0</v>
      </c>
      <c r="U158" s="74">
        <v>0</v>
      </c>
      <c r="V158" s="37">
        <f t="shared" si="89"/>
        <v>0</v>
      </c>
      <c r="W158" s="74">
        <v>0</v>
      </c>
      <c r="X158" s="37">
        <f t="shared" si="90"/>
        <v>0</v>
      </c>
      <c r="Y158" s="74">
        <v>0</v>
      </c>
      <c r="Z158" s="37">
        <f t="shared" si="91"/>
        <v>0</v>
      </c>
      <c r="AA158" s="74">
        <v>0</v>
      </c>
      <c r="AB158" s="37">
        <f t="shared" si="92"/>
        <v>0</v>
      </c>
      <c r="AC158" s="36">
        <f t="shared" si="93"/>
        <v>0</v>
      </c>
      <c r="AD158" s="36">
        <f t="shared" si="94"/>
        <v>0</v>
      </c>
      <c r="AE158" s="36">
        <v>0</v>
      </c>
      <c r="AF158" s="57">
        <f t="shared" si="95"/>
        <v>0</v>
      </c>
      <c r="AG158" s="52">
        <v>0</v>
      </c>
      <c r="AH158" s="63">
        <f t="shared" si="96"/>
        <v>0</v>
      </c>
      <c r="AI158" s="65">
        <f t="shared" si="97"/>
        <v>0</v>
      </c>
      <c r="AJ158" s="63">
        <f t="shared" si="98"/>
        <v>0</v>
      </c>
      <c r="AK158" s="145">
        <v>0</v>
      </c>
      <c r="AL158" s="107">
        <f t="shared" si="99"/>
        <v>0</v>
      </c>
      <c r="AM158" s="130"/>
    </row>
    <row r="159" spans="1:39" s="2" customFormat="1" x14ac:dyDescent="0.3">
      <c r="A159" s="185" t="s">
        <v>544</v>
      </c>
      <c r="B159" s="47">
        <f>31200/24</f>
        <v>1300</v>
      </c>
      <c r="C159" s="46">
        <f>2800/1.1</f>
        <v>2545.454545454545</v>
      </c>
      <c r="D159" s="45">
        <v>24</v>
      </c>
      <c r="E159" s="44">
        <v>0</v>
      </c>
      <c r="F159" s="147">
        <f t="shared" si="80"/>
        <v>0</v>
      </c>
      <c r="G159" s="145">
        <v>0</v>
      </c>
      <c r="H159" s="37">
        <f t="shared" si="81"/>
        <v>0</v>
      </c>
      <c r="I159" s="74">
        <v>0</v>
      </c>
      <c r="J159" s="37">
        <f t="shared" si="82"/>
        <v>0</v>
      </c>
      <c r="K159" s="74">
        <v>0</v>
      </c>
      <c r="L159" s="37">
        <f t="shared" si="83"/>
        <v>0</v>
      </c>
      <c r="M159" s="145">
        <v>0</v>
      </c>
      <c r="N159" s="37">
        <f t="shared" si="84"/>
        <v>0</v>
      </c>
      <c r="O159" s="74">
        <v>0</v>
      </c>
      <c r="P159" s="37">
        <f t="shared" si="85"/>
        <v>0</v>
      </c>
      <c r="Q159" s="36">
        <f t="shared" si="86"/>
        <v>0</v>
      </c>
      <c r="R159" s="146">
        <f t="shared" si="87"/>
        <v>0</v>
      </c>
      <c r="S159" s="77">
        <v>0</v>
      </c>
      <c r="T159" s="69">
        <f t="shared" si="88"/>
        <v>0</v>
      </c>
      <c r="U159" s="74">
        <v>0</v>
      </c>
      <c r="V159" s="37">
        <f t="shared" si="89"/>
        <v>0</v>
      </c>
      <c r="W159" s="74">
        <v>0</v>
      </c>
      <c r="X159" s="37">
        <f t="shared" si="90"/>
        <v>0</v>
      </c>
      <c r="Y159" s="74">
        <v>0</v>
      </c>
      <c r="Z159" s="37">
        <f t="shared" si="91"/>
        <v>0</v>
      </c>
      <c r="AA159" s="74">
        <v>0</v>
      </c>
      <c r="AB159" s="37">
        <f t="shared" si="92"/>
        <v>0</v>
      </c>
      <c r="AC159" s="36">
        <f t="shared" si="93"/>
        <v>0</v>
      </c>
      <c r="AD159" s="36">
        <f t="shared" si="94"/>
        <v>0</v>
      </c>
      <c r="AE159" s="36">
        <v>0</v>
      </c>
      <c r="AF159" s="57">
        <f t="shared" si="95"/>
        <v>0</v>
      </c>
      <c r="AG159" s="52">
        <v>0</v>
      </c>
      <c r="AH159" s="63">
        <f t="shared" si="96"/>
        <v>0</v>
      </c>
      <c r="AI159" s="65">
        <f t="shared" si="97"/>
        <v>0</v>
      </c>
      <c r="AJ159" s="63">
        <f t="shared" si="98"/>
        <v>0</v>
      </c>
      <c r="AK159" s="145">
        <v>0</v>
      </c>
      <c r="AL159" s="107">
        <f t="shared" si="99"/>
        <v>0</v>
      </c>
      <c r="AM159" s="130"/>
    </row>
    <row r="160" spans="1:39" s="2" customFormat="1" ht="17.25" thickBot="1" x14ac:dyDescent="0.35">
      <c r="A160" s="48" t="s">
        <v>477</v>
      </c>
      <c r="B160" s="47">
        <f>14400/24</f>
        <v>600</v>
      </c>
      <c r="C160" s="46">
        <f>800/1.1</f>
        <v>727.27272727272725</v>
      </c>
      <c r="D160" s="179">
        <v>24</v>
      </c>
      <c r="E160" s="44">
        <f>15+6</f>
        <v>21</v>
      </c>
      <c r="F160" s="147">
        <f t="shared" si="80"/>
        <v>12600</v>
      </c>
      <c r="G160" s="145">
        <v>0</v>
      </c>
      <c r="H160" s="37">
        <f t="shared" si="81"/>
        <v>0</v>
      </c>
      <c r="I160" s="74">
        <v>0</v>
      </c>
      <c r="J160" s="37">
        <f t="shared" si="82"/>
        <v>0</v>
      </c>
      <c r="K160" s="74">
        <v>0</v>
      </c>
      <c r="L160" s="37">
        <f t="shared" si="83"/>
        <v>0</v>
      </c>
      <c r="M160" s="145">
        <v>0</v>
      </c>
      <c r="N160" s="37">
        <f t="shared" si="84"/>
        <v>0</v>
      </c>
      <c r="O160" s="74">
        <v>0</v>
      </c>
      <c r="P160" s="37">
        <f t="shared" si="85"/>
        <v>0</v>
      </c>
      <c r="Q160" s="36">
        <f t="shared" si="86"/>
        <v>0</v>
      </c>
      <c r="R160" s="146">
        <f t="shared" si="87"/>
        <v>0</v>
      </c>
      <c r="S160" s="77">
        <v>8</v>
      </c>
      <c r="T160" s="69">
        <f t="shared" si="88"/>
        <v>5818.181818181818</v>
      </c>
      <c r="U160" s="74">
        <v>7</v>
      </c>
      <c r="V160" s="37">
        <f t="shared" si="89"/>
        <v>5090.909090909091</v>
      </c>
      <c r="W160" s="74">
        <v>0</v>
      </c>
      <c r="X160" s="37">
        <f t="shared" si="90"/>
        <v>0</v>
      </c>
      <c r="Y160" s="74">
        <v>3</v>
      </c>
      <c r="Z160" s="37">
        <f t="shared" si="91"/>
        <v>2181.818181818182</v>
      </c>
      <c r="AA160" s="74">
        <v>1</v>
      </c>
      <c r="AB160" s="37">
        <f t="shared" si="92"/>
        <v>727.27272727272725</v>
      </c>
      <c r="AC160" s="36">
        <f t="shared" si="93"/>
        <v>19</v>
      </c>
      <c r="AD160" s="36">
        <f t="shared" si="94"/>
        <v>13818.181818181818</v>
      </c>
      <c r="AE160" s="36">
        <v>0</v>
      </c>
      <c r="AF160" s="57">
        <f t="shared" si="95"/>
        <v>2418.181818181818</v>
      </c>
      <c r="AG160" s="52">
        <v>0</v>
      </c>
      <c r="AH160" s="63">
        <f t="shared" si="96"/>
        <v>0</v>
      </c>
      <c r="AI160" s="65">
        <f t="shared" si="97"/>
        <v>2</v>
      </c>
      <c r="AJ160" s="63">
        <f t="shared" si="98"/>
        <v>1200</v>
      </c>
      <c r="AK160" s="145">
        <v>24</v>
      </c>
      <c r="AL160" s="144">
        <f t="shared" si="99"/>
        <v>14400</v>
      </c>
      <c r="AM160" s="130"/>
    </row>
    <row r="161" spans="1:39" s="2" customFormat="1" ht="17.25" thickBot="1" x14ac:dyDescent="0.35">
      <c r="A161" s="573" t="s">
        <v>476</v>
      </c>
      <c r="B161" s="574"/>
      <c r="C161" s="574"/>
      <c r="D161" s="574"/>
      <c r="E161" s="29">
        <f t="shared" ref="E161:AL161" si="101">SUM(E128:E160)</f>
        <v>66</v>
      </c>
      <c r="F161" s="29">
        <f t="shared" si="101"/>
        <v>64150</v>
      </c>
      <c r="G161" s="29">
        <f t="shared" si="101"/>
        <v>0</v>
      </c>
      <c r="H161" s="29">
        <f t="shared" si="101"/>
        <v>0</v>
      </c>
      <c r="I161" s="29">
        <f t="shared" si="101"/>
        <v>40</v>
      </c>
      <c r="J161" s="29">
        <f t="shared" si="101"/>
        <v>67000</v>
      </c>
      <c r="K161" s="29">
        <f t="shared" si="101"/>
        <v>12</v>
      </c>
      <c r="L161" s="29">
        <f t="shared" si="101"/>
        <v>7800</v>
      </c>
      <c r="M161" s="29">
        <f t="shared" si="101"/>
        <v>52</v>
      </c>
      <c r="N161" s="29">
        <f t="shared" si="101"/>
        <v>74800</v>
      </c>
      <c r="O161" s="29">
        <f t="shared" si="101"/>
        <v>0</v>
      </c>
      <c r="P161" s="29">
        <f t="shared" si="101"/>
        <v>0</v>
      </c>
      <c r="Q161" s="29">
        <f t="shared" si="101"/>
        <v>104</v>
      </c>
      <c r="R161" s="29">
        <f t="shared" si="101"/>
        <v>149600</v>
      </c>
      <c r="S161" s="29">
        <f t="shared" si="101"/>
        <v>38</v>
      </c>
      <c r="T161" s="29">
        <f t="shared" si="101"/>
        <v>75000</v>
      </c>
      <c r="U161" s="29">
        <f t="shared" si="101"/>
        <v>29</v>
      </c>
      <c r="V161" s="29">
        <f t="shared" si="101"/>
        <v>53909.090909090897</v>
      </c>
      <c r="W161" s="29">
        <f t="shared" si="101"/>
        <v>33</v>
      </c>
      <c r="X161" s="29">
        <f t="shared" si="101"/>
        <v>79727.272727272706</v>
      </c>
      <c r="Y161" s="29">
        <f t="shared" si="101"/>
        <v>18</v>
      </c>
      <c r="Z161" s="29">
        <f t="shared" si="101"/>
        <v>37818.181818181809</v>
      </c>
      <c r="AA161" s="29">
        <f t="shared" si="101"/>
        <v>5</v>
      </c>
      <c r="AB161" s="29">
        <f t="shared" si="101"/>
        <v>10000</v>
      </c>
      <c r="AC161" s="29">
        <f t="shared" si="101"/>
        <v>123</v>
      </c>
      <c r="AD161" s="29">
        <f t="shared" si="101"/>
        <v>256454.54545454544</v>
      </c>
      <c r="AE161" s="29">
        <f t="shared" si="101"/>
        <v>0</v>
      </c>
      <c r="AF161" s="29">
        <f t="shared" si="101"/>
        <v>98404.545454545441</v>
      </c>
      <c r="AG161" s="29">
        <f t="shared" si="101"/>
        <v>0</v>
      </c>
      <c r="AH161" s="29">
        <f t="shared" si="101"/>
        <v>0</v>
      </c>
      <c r="AI161" s="29">
        <f t="shared" si="101"/>
        <v>47</v>
      </c>
      <c r="AJ161" s="29">
        <f t="shared" si="101"/>
        <v>55700</v>
      </c>
      <c r="AK161" s="29">
        <f t="shared" si="101"/>
        <v>24</v>
      </c>
      <c r="AL161" s="29">
        <f t="shared" si="101"/>
        <v>14400</v>
      </c>
      <c r="AM161" s="11"/>
    </row>
    <row r="162" spans="1:39" s="2" customFormat="1" ht="17.25" thickBot="1" x14ac:dyDescent="0.35">
      <c r="A162" s="10"/>
      <c r="B162" s="126"/>
      <c r="C162" s="126"/>
      <c r="D162" s="10"/>
      <c r="E162" s="4"/>
      <c r="F162" s="6"/>
      <c r="G162" s="4"/>
      <c r="H162" s="9">
        <f>H161*1.1</f>
        <v>0</v>
      </c>
      <c r="I162" s="5"/>
      <c r="J162" s="9">
        <f>J161*1.1</f>
        <v>73700</v>
      </c>
      <c r="K162" s="5"/>
      <c r="L162" s="9">
        <f>L161*1.1</f>
        <v>8580</v>
      </c>
      <c r="M162" s="5"/>
      <c r="N162" s="9">
        <f>N161*1.1</f>
        <v>82280</v>
      </c>
      <c r="O162" s="5"/>
      <c r="P162" s="9">
        <f>P161*1.1</f>
        <v>0</v>
      </c>
      <c r="Q162" s="5"/>
      <c r="R162" s="8">
        <f>R161*1.1</f>
        <v>164560</v>
      </c>
      <c r="S162" s="587" t="s">
        <v>50</v>
      </c>
      <c r="T162" s="587"/>
      <c r="U162" s="587"/>
      <c r="V162" s="587"/>
      <c r="W162" s="587"/>
      <c r="X162" s="587"/>
      <c r="Y162" s="587"/>
      <c r="Z162" s="587"/>
      <c r="AA162" s="587"/>
      <c r="AB162" s="587"/>
      <c r="AC162" s="587"/>
      <c r="AD162" s="587"/>
      <c r="AE162" s="191"/>
      <c r="AF162" s="127">
        <f>AF161/(R161+F161)</f>
        <v>0.4603721424774056</v>
      </c>
      <c r="AG162" s="4"/>
      <c r="AH162" s="6"/>
      <c r="AI162" s="4"/>
      <c r="AJ162" s="6"/>
      <c r="AK162" s="5"/>
      <c r="AL162" s="3"/>
    </row>
    <row r="164" spans="1:39" s="2" customFormat="1" ht="17.25" thickBot="1" x14ac:dyDescent="0.35">
      <c r="A164" s="98" t="s">
        <v>556</v>
      </c>
      <c r="B164" s="97"/>
      <c r="C164" s="97"/>
      <c r="D164" s="94"/>
      <c r="E164" s="95"/>
      <c r="F164" s="95"/>
      <c r="G164" s="95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3"/>
      <c r="AH164" s="93"/>
      <c r="AI164" s="93"/>
      <c r="AJ164" s="93"/>
      <c r="AK164" s="93"/>
    </row>
    <row r="165" spans="1:39" s="2" customFormat="1" ht="17.25" thickBot="1" x14ac:dyDescent="0.35">
      <c r="A165" s="10"/>
      <c r="B165" s="10"/>
      <c r="C165" s="10"/>
      <c r="D165" s="10"/>
      <c r="E165" s="92"/>
      <c r="F165" s="89"/>
      <c r="G165" s="619" t="s">
        <v>473</v>
      </c>
      <c r="H165" s="620"/>
      <c r="I165" s="620"/>
      <c r="J165" s="620"/>
      <c r="K165" s="620"/>
      <c r="L165" s="620"/>
      <c r="M165" s="620"/>
      <c r="N165" s="620"/>
      <c r="O165" s="620"/>
      <c r="P165" s="620"/>
      <c r="Q165" s="620"/>
      <c r="R165" s="621"/>
      <c r="S165" s="622" t="s">
        <v>555</v>
      </c>
      <c r="T165" s="622"/>
      <c r="U165" s="622"/>
      <c r="V165" s="622"/>
      <c r="W165" s="622"/>
      <c r="X165" s="622"/>
      <c r="Y165" s="622"/>
      <c r="Z165" s="622"/>
      <c r="AA165" s="622"/>
      <c r="AB165" s="622"/>
      <c r="AC165" s="622"/>
      <c r="AD165" s="622"/>
      <c r="AE165" s="622"/>
      <c r="AF165" s="622"/>
      <c r="AG165" s="92"/>
      <c r="AH165" s="89"/>
      <c r="AI165" s="92"/>
      <c r="AJ165" s="89"/>
      <c r="AK165" s="152"/>
      <c r="AL165" s="113"/>
      <c r="AM165" s="138" t="s">
        <v>506</v>
      </c>
    </row>
    <row r="166" spans="1:39" s="2" customFormat="1" ht="16.5" customHeight="1" x14ac:dyDescent="0.3">
      <c r="A166" s="643" t="s">
        <v>12</v>
      </c>
      <c r="B166" s="645" t="s">
        <v>110</v>
      </c>
      <c r="C166" s="565" t="s">
        <v>468</v>
      </c>
      <c r="D166" s="647" t="s">
        <v>108</v>
      </c>
      <c r="E166" s="569" t="s">
        <v>128</v>
      </c>
      <c r="F166" s="649" t="s">
        <v>505</v>
      </c>
      <c r="G166" s="629" t="s">
        <v>554</v>
      </c>
      <c r="H166" s="633" t="s">
        <v>463</v>
      </c>
      <c r="I166" s="625" t="s">
        <v>0</v>
      </c>
      <c r="J166" s="633" t="s">
        <v>462</v>
      </c>
      <c r="K166" s="625" t="s">
        <v>1</v>
      </c>
      <c r="L166" s="633" t="s">
        <v>504</v>
      </c>
      <c r="M166" s="625" t="s">
        <v>2</v>
      </c>
      <c r="N166" s="633" t="s">
        <v>460</v>
      </c>
      <c r="O166" s="625" t="s">
        <v>3</v>
      </c>
      <c r="P166" s="633" t="s">
        <v>502</v>
      </c>
      <c r="Q166" s="639" t="s">
        <v>22</v>
      </c>
      <c r="R166" s="607" t="s">
        <v>553</v>
      </c>
      <c r="S166" s="609" t="s">
        <v>540</v>
      </c>
      <c r="T166" s="611" t="s">
        <v>456</v>
      </c>
      <c r="U166" s="609" t="s">
        <v>4</v>
      </c>
      <c r="V166" s="611" t="s">
        <v>552</v>
      </c>
      <c r="W166" s="609" t="s">
        <v>5</v>
      </c>
      <c r="X166" s="611" t="s">
        <v>454</v>
      </c>
      <c r="Y166" s="640" t="s">
        <v>6</v>
      </c>
      <c r="Z166" s="611" t="s">
        <v>453</v>
      </c>
      <c r="AA166" s="609" t="s">
        <v>7</v>
      </c>
      <c r="AB166" s="611" t="s">
        <v>521</v>
      </c>
      <c r="AC166" s="642" t="s">
        <v>520</v>
      </c>
      <c r="AD166" s="639" t="s">
        <v>551</v>
      </c>
      <c r="AE166" s="639" t="s">
        <v>121</v>
      </c>
      <c r="AF166" s="623" t="s">
        <v>498</v>
      </c>
      <c r="AG166" s="615" t="s">
        <v>33</v>
      </c>
      <c r="AH166" s="627" t="s">
        <v>446</v>
      </c>
      <c r="AI166" s="629" t="s">
        <v>445</v>
      </c>
      <c r="AJ166" s="627" t="s">
        <v>539</v>
      </c>
      <c r="AK166" s="636" t="s">
        <v>443</v>
      </c>
      <c r="AL166" s="627" t="s">
        <v>537</v>
      </c>
      <c r="AM166" s="605" t="s">
        <v>518</v>
      </c>
    </row>
    <row r="167" spans="1:39" s="2" customFormat="1" ht="17.25" customHeight="1" thickBot="1" x14ac:dyDescent="0.35">
      <c r="A167" s="644"/>
      <c r="B167" s="646"/>
      <c r="C167" s="566"/>
      <c r="D167" s="648"/>
      <c r="E167" s="651"/>
      <c r="F167" s="650"/>
      <c r="G167" s="630"/>
      <c r="H167" s="583"/>
      <c r="I167" s="626"/>
      <c r="J167" s="583"/>
      <c r="K167" s="626"/>
      <c r="L167" s="583"/>
      <c r="M167" s="626"/>
      <c r="N167" s="583"/>
      <c r="O167" s="626"/>
      <c r="P167" s="583"/>
      <c r="Q167" s="602"/>
      <c r="R167" s="608"/>
      <c r="S167" s="610"/>
      <c r="T167" s="612"/>
      <c r="U167" s="610"/>
      <c r="V167" s="612"/>
      <c r="W167" s="610"/>
      <c r="X167" s="612"/>
      <c r="Y167" s="641"/>
      <c r="Z167" s="612"/>
      <c r="AA167" s="610"/>
      <c r="AB167" s="612"/>
      <c r="AC167" s="593"/>
      <c r="AD167" s="602"/>
      <c r="AE167" s="602"/>
      <c r="AF167" s="624"/>
      <c r="AG167" s="616"/>
      <c r="AH167" s="631"/>
      <c r="AI167" s="630"/>
      <c r="AJ167" s="631"/>
      <c r="AK167" s="637"/>
      <c r="AL167" s="631"/>
      <c r="AM167" s="606"/>
    </row>
    <row r="168" spans="1:39" s="2" customFormat="1" x14ac:dyDescent="0.3">
      <c r="A168" s="122" t="s">
        <v>440</v>
      </c>
      <c r="B168" s="61">
        <f>15500/10</f>
        <v>1550</v>
      </c>
      <c r="C168" s="77">
        <f>2700/1.1</f>
        <v>2454.5454545454545</v>
      </c>
      <c r="D168" s="166">
        <v>10</v>
      </c>
      <c r="E168" s="121">
        <v>63</v>
      </c>
      <c r="F168" s="111">
        <f t="shared" ref="F168:F200" si="102">B168*E168</f>
        <v>97650</v>
      </c>
      <c r="G168" s="145">
        <f>100-60</f>
        <v>40</v>
      </c>
      <c r="H168" s="109">
        <f t="shared" ref="H168:H200" si="103">B168*G168</f>
        <v>62000</v>
      </c>
      <c r="I168" s="145">
        <v>0</v>
      </c>
      <c r="J168" s="37">
        <f t="shared" ref="J168:J200" si="104">B168*I168</f>
        <v>0</v>
      </c>
      <c r="K168" s="74">
        <v>0</v>
      </c>
      <c r="L168" s="37">
        <f t="shared" ref="L168:L200" si="105">B168*K168</f>
        <v>0</v>
      </c>
      <c r="M168" s="74">
        <v>0</v>
      </c>
      <c r="N168" s="37">
        <f t="shared" ref="N168:N200" si="106">B168*M168</f>
        <v>0</v>
      </c>
      <c r="O168" s="74">
        <v>0</v>
      </c>
      <c r="P168" s="71">
        <f t="shared" ref="P168:P200" si="107">B168*O168</f>
        <v>0</v>
      </c>
      <c r="Q168" s="57">
        <f t="shared" ref="Q168:Q200" si="108">G168+I168+K168+M168+O168</f>
        <v>40</v>
      </c>
      <c r="R168" s="83">
        <f t="shared" ref="R168:R200" si="109">Q168*B168</f>
        <v>62000</v>
      </c>
      <c r="S168" s="38">
        <v>27</v>
      </c>
      <c r="T168" s="82">
        <f t="shared" ref="T168:T200" si="110">C168*S168</f>
        <v>66272.727272727265</v>
      </c>
      <c r="U168" s="74">
        <v>29</v>
      </c>
      <c r="V168" s="82">
        <f t="shared" ref="V168:V200" si="111">C168*U168</f>
        <v>71181.818181818177</v>
      </c>
      <c r="W168" s="74">
        <v>27</v>
      </c>
      <c r="X168" s="82">
        <f t="shared" ref="X168:X200" si="112">C168*W168</f>
        <v>66272.727272727265</v>
      </c>
      <c r="Y168" s="74">
        <v>15</v>
      </c>
      <c r="Z168" s="151">
        <f t="shared" ref="Z168:Z200" si="113">C168*Y168</f>
        <v>36818.181818181816</v>
      </c>
      <c r="AA168" s="74">
        <v>2</v>
      </c>
      <c r="AB168" s="68">
        <f t="shared" ref="AB168:AB200" si="114">C168*AA168</f>
        <v>4909.090909090909</v>
      </c>
      <c r="AC168" s="67">
        <f t="shared" ref="AC168:AC200" si="115">S168+U168+W168+Y168+AA168</f>
        <v>100</v>
      </c>
      <c r="AD168" s="66">
        <f t="shared" ref="AD168:AD200" si="116">AC168*C168</f>
        <v>245454.54545454544</v>
      </c>
      <c r="AE168" s="57">
        <v>0</v>
      </c>
      <c r="AF168" s="57">
        <f t="shared" ref="AF168:AF200" si="117">((C168-B168)*AC168)-AE168</f>
        <v>90454.545454545456</v>
      </c>
      <c r="AG168" s="52">
        <v>0</v>
      </c>
      <c r="AH168" s="63">
        <f t="shared" ref="AH168:AH200" si="118">B168*AG168</f>
        <v>0</v>
      </c>
      <c r="AI168" s="65">
        <f t="shared" ref="AI168:AI200" si="119">E168+Q168-AC168-AG168</f>
        <v>3</v>
      </c>
      <c r="AJ168" s="202">
        <f t="shared" ref="AJ168:AJ200" si="120">B168*AI168</f>
        <v>4650</v>
      </c>
      <c r="AK168" s="145">
        <v>0</v>
      </c>
      <c r="AL168" s="63">
        <f t="shared" ref="AL168:AL200" si="121">AK168*B168</f>
        <v>0</v>
      </c>
      <c r="AM168" s="130"/>
    </row>
    <row r="169" spans="1:39" s="2" customFormat="1" x14ac:dyDescent="0.3">
      <c r="A169" s="189" t="s">
        <v>153</v>
      </c>
      <c r="B169" s="182">
        <f>16000/10</f>
        <v>1600</v>
      </c>
      <c r="C169" s="183">
        <f>2700/1.1</f>
        <v>2454.5454545454545</v>
      </c>
      <c r="D169" s="184">
        <v>10</v>
      </c>
      <c r="E169" s="201">
        <v>0</v>
      </c>
      <c r="F169" s="200">
        <f t="shared" si="102"/>
        <v>0</v>
      </c>
      <c r="G169" s="145">
        <v>0</v>
      </c>
      <c r="H169" s="109">
        <f t="shared" si="103"/>
        <v>0</v>
      </c>
      <c r="I169" s="145">
        <v>0</v>
      </c>
      <c r="J169" s="37">
        <f t="shared" si="104"/>
        <v>0</v>
      </c>
      <c r="K169" s="74">
        <v>0</v>
      </c>
      <c r="L169" s="37">
        <f t="shared" si="105"/>
        <v>0</v>
      </c>
      <c r="M169" s="74">
        <v>0</v>
      </c>
      <c r="N169" s="37">
        <f t="shared" si="106"/>
        <v>0</v>
      </c>
      <c r="O169" s="74">
        <v>0</v>
      </c>
      <c r="P169" s="71">
        <f t="shared" si="107"/>
        <v>0</v>
      </c>
      <c r="Q169" s="57">
        <f t="shared" si="108"/>
        <v>0</v>
      </c>
      <c r="R169" s="70">
        <f t="shared" si="109"/>
        <v>0</v>
      </c>
      <c r="S169" s="77">
        <v>0</v>
      </c>
      <c r="T169" s="69">
        <f t="shared" si="110"/>
        <v>0</v>
      </c>
      <c r="U169" s="74">
        <v>0</v>
      </c>
      <c r="V169" s="69">
        <f t="shared" si="111"/>
        <v>0</v>
      </c>
      <c r="W169" s="74">
        <v>0</v>
      </c>
      <c r="X169" s="69">
        <f t="shared" si="112"/>
        <v>0</v>
      </c>
      <c r="Y169" s="74">
        <v>0</v>
      </c>
      <c r="Z169" s="109">
        <f t="shared" si="113"/>
        <v>0</v>
      </c>
      <c r="AA169" s="74">
        <v>0</v>
      </c>
      <c r="AB169" s="68">
        <f t="shared" si="114"/>
        <v>0</v>
      </c>
      <c r="AC169" s="67">
        <f t="shared" si="115"/>
        <v>0</v>
      </c>
      <c r="AD169" s="66">
        <f t="shared" si="116"/>
        <v>0</v>
      </c>
      <c r="AE169" s="57">
        <v>0</v>
      </c>
      <c r="AF169" s="57">
        <f t="shared" si="117"/>
        <v>0</v>
      </c>
      <c r="AG169" s="52">
        <v>0</v>
      </c>
      <c r="AH169" s="63">
        <f t="shared" si="118"/>
        <v>0</v>
      </c>
      <c r="AI169" s="65">
        <f t="shared" si="119"/>
        <v>0</v>
      </c>
      <c r="AJ169" s="31">
        <f t="shared" si="120"/>
        <v>0</v>
      </c>
      <c r="AK169" s="145">
        <v>50</v>
      </c>
      <c r="AL169" s="63">
        <f t="shared" si="121"/>
        <v>80000</v>
      </c>
      <c r="AM169" s="130"/>
    </row>
    <row r="170" spans="1:39" s="2" customFormat="1" x14ac:dyDescent="0.3">
      <c r="A170" s="120" t="s">
        <v>438</v>
      </c>
      <c r="B170" s="74">
        <f>15500/10</f>
        <v>1550</v>
      </c>
      <c r="C170" s="77">
        <f>2700/1.1</f>
        <v>2454.5454545454545</v>
      </c>
      <c r="D170" s="165">
        <v>10</v>
      </c>
      <c r="E170" s="44">
        <v>0</v>
      </c>
      <c r="F170" s="110">
        <f t="shared" si="102"/>
        <v>0</v>
      </c>
      <c r="G170" s="145">
        <v>40</v>
      </c>
      <c r="H170" s="109">
        <f t="shared" si="103"/>
        <v>62000</v>
      </c>
      <c r="I170" s="145">
        <v>0</v>
      </c>
      <c r="J170" s="37">
        <f t="shared" si="104"/>
        <v>0</v>
      </c>
      <c r="K170" s="74">
        <v>0</v>
      </c>
      <c r="L170" s="37">
        <f t="shared" si="105"/>
        <v>0</v>
      </c>
      <c r="M170" s="74">
        <v>0</v>
      </c>
      <c r="N170" s="37">
        <f t="shared" si="106"/>
        <v>0</v>
      </c>
      <c r="O170" s="74">
        <v>0</v>
      </c>
      <c r="P170" s="71">
        <f t="shared" si="107"/>
        <v>0</v>
      </c>
      <c r="Q170" s="57">
        <f t="shared" si="108"/>
        <v>40</v>
      </c>
      <c r="R170" s="149">
        <f t="shared" si="109"/>
        <v>62000</v>
      </c>
      <c r="S170" s="77">
        <v>0</v>
      </c>
      <c r="T170" s="69">
        <f t="shared" si="110"/>
        <v>0</v>
      </c>
      <c r="U170" s="74">
        <v>2</v>
      </c>
      <c r="V170" s="69">
        <f t="shared" si="111"/>
        <v>4909.090909090909</v>
      </c>
      <c r="W170" s="74">
        <v>8</v>
      </c>
      <c r="X170" s="69">
        <f t="shared" si="112"/>
        <v>19636.363636363636</v>
      </c>
      <c r="Y170" s="74">
        <v>16</v>
      </c>
      <c r="Z170" s="109">
        <f t="shared" si="113"/>
        <v>39272.727272727272</v>
      </c>
      <c r="AA170" s="74">
        <v>4</v>
      </c>
      <c r="AB170" s="68">
        <f t="shared" si="114"/>
        <v>9818.181818181818</v>
      </c>
      <c r="AC170" s="67">
        <f t="shared" si="115"/>
        <v>30</v>
      </c>
      <c r="AD170" s="66">
        <f t="shared" si="116"/>
        <v>73636.363636363632</v>
      </c>
      <c r="AE170" s="57">
        <v>0</v>
      </c>
      <c r="AF170" s="57">
        <f t="shared" si="117"/>
        <v>27136.363636363636</v>
      </c>
      <c r="AG170" s="52">
        <v>0</v>
      </c>
      <c r="AH170" s="63">
        <f t="shared" si="118"/>
        <v>0</v>
      </c>
      <c r="AI170" s="65">
        <f t="shared" si="119"/>
        <v>10</v>
      </c>
      <c r="AJ170" s="63">
        <f t="shared" si="120"/>
        <v>15500</v>
      </c>
      <c r="AK170" s="145">
        <v>0</v>
      </c>
      <c r="AL170" s="63">
        <f t="shared" si="121"/>
        <v>0</v>
      </c>
      <c r="AM170" s="130"/>
    </row>
    <row r="171" spans="1:39" s="2" customFormat="1" x14ac:dyDescent="0.3">
      <c r="A171" s="188" t="s">
        <v>437</v>
      </c>
      <c r="B171" s="47">
        <f>16000/10</f>
        <v>1600</v>
      </c>
      <c r="C171" s="183">
        <f>2700/1.1</f>
        <v>2454.5454545454545</v>
      </c>
      <c r="D171" s="163">
        <v>10</v>
      </c>
      <c r="E171" s="44">
        <v>0</v>
      </c>
      <c r="F171" s="110">
        <f t="shared" si="102"/>
        <v>0</v>
      </c>
      <c r="G171" s="145">
        <v>0</v>
      </c>
      <c r="H171" s="109">
        <f t="shared" si="103"/>
        <v>0</v>
      </c>
      <c r="I171" s="145">
        <v>0</v>
      </c>
      <c r="J171" s="37">
        <f t="shared" si="104"/>
        <v>0</v>
      </c>
      <c r="K171" s="74">
        <v>0</v>
      </c>
      <c r="L171" s="37">
        <f t="shared" si="105"/>
        <v>0</v>
      </c>
      <c r="M171" s="74">
        <v>0</v>
      </c>
      <c r="N171" s="37">
        <f t="shared" si="106"/>
        <v>0</v>
      </c>
      <c r="O171" s="74">
        <v>0</v>
      </c>
      <c r="P171" s="71">
        <f t="shared" si="107"/>
        <v>0</v>
      </c>
      <c r="Q171" s="57">
        <f t="shared" si="108"/>
        <v>0</v>
      </c>
      <c r="R171" s="39">
        <f t="shared" si="109"/>
        <v>0</v>
      </c>
      <c r="S171" s="77">
        <v>0</v>
      </c>
      <c r="T171" s="69">
        <f t="shared" si="110"/>
        <v>0</v>
      </c>
      <c r="U171" s="74">
        <v>0</v>
      </c>
      <c r="V171" s="69">
        <f t="shared" si="111"/>
        <v>0</v>
      </c>
      <c r="W171" s="74">
        <v>0</v>
      </c>
      <c r="X171" s="69">
        <f t="shared" si="112"/>
        <v>0</v>
      </c>
      <c r="Y171" s="74">
        <v>0</v>
      </c>
      <c r="Z171" s="109">
        <f t="shared" si="113"/>
        <v>0</v>
      </c>
      <c r="AA171" s="74">
        <v>0</v>
      </c>
      <c r="AB171" s="68">
        <f t="shared" si="114"/>
        <v>0</v>
      </c>
      <c r="AC171" s="67">
        <f t="shared" si="115"/>
        <v>0</v>
      </c>
      <c r="AD171" s="66">
        <f t="shared" si="116"/>
        <v>0</v>
      </c>
      <c r="AE171" s="57">
        <v>0</v>
      </c>
      <c r="AF171" s="57">
        <f t="shared" si="117"/>
        <v>0</v>
      </c>
      <c r="AG171" s="52">
        <v>0</v>
      </c>
      <c r="AH171" s="63">
        <f t="shared" si="118"/>
        <v>0</v>
      </c>
      <c r="AI171" s="65">
        <f t="shared" si="119"/>
        <v>0</v>
      </c>
      <c r="AJ171" s="63">
        <f t="shared" si="120"/>
        <v>0</v>
      </c>
      <c r="AK171" s="145">
        <v>0</v>
      </c>
      <c r="AL171" s="63">
        <f t="shared" si="121"/>
        <v>0</v>
      </c>
      <c r="AM171" s="130"/>
    </row>
    <row r="172" spans="1:39" s="2" customFormat="1" x14ac:dyDescent="0.3">
      <c r="A172" s="120" t="s">
        <v>436</v>
      </c>
      <c r="B172" s="74">
        <f>18000/10</f>
        <v>1800</v>
      </c>
      <c r="C172" s="77">
        <f>2800/1.1</f>
        <v>2545.454545454545</v>
      </c>
      <c r="D172" s="165">
        <v>10</v>
      </c>
      <c r="E172" s="44">
        <v>65</v>
      </c>
      <c r="F172" s="110">
        <f t="shared" si="102"/>
        <v>117000</v>
      </c>
      <c r="G172" s="145">
        <f>100-50</f>
        <v>50</v>
      </c>
      <c r="H172" s="109">
        <f t="shared" si="103"/>
        <v>90000</v>
      </c>
      <c r="I172" s="145">
        <v>0</v>
      </c>
      <c r="J172" s="37">
        <f t="shared" si="104"/>
        <v>0</v>
      </c>
      <c r="K172" s="74">
        <v>50</v>
      </c>
      <c r="L172" s="37">
        <f t="shared" si="105"/>
        <v>90000</v>
      </c>
      <c r="M172" s="74">
        <v>0</v>
      </c>
      <c r="N172" s="37">
        <f t="shared" si="106"/>
        <v>0</v>
      </c>
      <c r="O172" s="74">
        <v>0</v>
      </c>
      <c r="P172" s="71">
        <f t="shared" si="107"/>
        <v>0</v>
      </c>
      <c r="Q172" s="57">
        <f t="shared" si="108"/>
        <v>100</v>
      </c>
      <c r="R172" s="148">
        <f t="shared" si="109"/>
        <v>180000</v>
      </c>
      <c r="S172" s="77">
        <v>28</v>
      </c>
      <c r="T172" s="69">
        <f t="shared" si="110"/>
        <v>71272.727272727265</v>
      </c>
      <c r="U172" s="74">
        <v>40</v>
      </c>
      <c r="V172" s="69">
        <f t="shared" si="111"/>
        <v>101818.18181818179</v>
      </c>
      <c r="W172" s="74">
        <v>45</v>
      </c>
      <c r="X172" s="69">
        <f t="shared" si="112"/>
        <v>114545.45454545453</v>
      </c>
      <c r="Y172" s="74">
        <v>25</v>
      </c>
      <c r="Z172" s="109">
        <f t="shared" si="113"/>
        <v>63636.363636363625</v>
      </c>
      <c r="AA172" s="74">
        <v>10</v>
      </c>
      <c r="AB172" s="68">
        <f t="shared" si="114"/>
        <v>25454.545454545449</v>
      </c>
      <c r="AC172" s="67">
        <f t="shared" si="115"/>
        <v>148</v>
      </c>
      <c r="AD172" s="66">
        <f t="shared" si="116"/>
        <v>376727.27272727265</v>
      </c>
      <c r="AE172" s="57">
        <v>0</v>
      </c>
      <c r="AF172" s="57">
        <f t="shared" si="117"/>
        <v>110327.27272727266</v>
      </c>
      <c r="AG172" s="52">
        <v>0</v>
      </c>
      <c r="AH172" s="63">
        <f t="shared" si="118"/>
        <v>0</v>
      </c>
      <c r="AI172" s="65">
        <f t="shared" si="119"/>
        <v>17</v>
      </c>
      <c r="AJ172" s="63">
        <f t="shared" si="120"/>
        <v>30600</v>
      </c>
      <c r="AK172" s="145">
        <v>50</v>
      </c>
      <c r="AL172" s="63">
        <f t="shared" si="121"/>
        <v>90000</v>
      </c>
      <c r="AM172" s="130"/>
    </row>
    <row r="173" spans="1:39" s="2" customFormat="1" x14ac:dyDescent="0.3">
      <c r="A173" s="78" t="s">
        <v>435</v>
      </c>
      <c r="B173" s="47">
        <f>15500/10</f>
        <v>1550</v>
      </c>
      <c r="C173" s="77">
        <f>2700/1.1</f>
        <v>2454.5454545454545</v>
      </c>
      <c r="D173" s="163">
        <v>10</v>
      </c>
      <c r="E173" s="44">
        <v>0</v>
      </c>
      <c r="F173" s="110">
        <f t="shared" si="102"/>
        <v>0</v>
      </c>
      <c r="G173" s="145">
        <v>40</v>
      </c>
      <c r="H173" s="109">
        <f t="shared" si="103"/>
        <v>62000</v>
      </c>
      <c r="I173" s="145">
        <v>0</v>
      </c>
      <c r="J173" s="37">
        <f t="shared" si="104"/>
        <v>0</v>
      </c>
      <c r="K173" s="74">
        <v>0</v>
      </c>
      <c r="L173" s="37">
        <f t="shared" si="105"/>
        <v>0</v>
      </c>
      <c r="M173" s="74">
        <v>0</v>
      </c>
      <c r="N173" s="37">
        <f t="shared" si="106"/>
        <v>0</v>
      </c>
      <c r="O173" s="74">
        <v>0</v>
      </c>
      <c r="P173" s="71">
        <f t="shared" si="107"/>
        <v>0</v>
      </c>
      <c r="Q173" s="57">
        <f t="shared" si="108"/>
        <v>40</v>
      </c>
      <c r="R173" s="39">
        <f t="shared" si="109"/>
        <v>62000</v>
      </c>
      <c r="S173" s="77">
        <v>0</v>
      </c>
      <c r="T173" s="69">
        <f t="shared" si="110"/>
        <v>0</v>
      </c>
      <c r="U173" s="74">
        <v>0</v>
      </c>
      <c r="V173" s="69">
        <f t="shared" si="111"/>
        <v>0</v>
      </c>
      <c r="W173" s="74">
        <v>0</v>
      </c>
      <c r="X173" s="69">
        <f t="shared" si="112"/>
        <v>0</v>
      </c>
      <c r="Y173" s="74">
        <v>7</v>
      </c>
      <c r="Z173" s="109">
        <f t="shared" si="113"/>
        <v>17181.81818181818</v>
      </c>
      <c r="AA173" s="74">
        <v>3</v>
      </c>
      <c r="AB173" s="68">
        <f t="shared" si="114"/>
        <v>7363.636363636364</v>
      </c>
      <c r="AC173" s="67">
        <f t="shared" si="115"/>
        <v>10</v>
      </c>
      <c r="AD173" s="66">
        <f t="shared" si="116"/>
        <v>24545.454545454544</v>
      </c>
      <c r="AE173" s="57">
        <v>0</v>
      </c>
      <c r="AF173" s="57">
        <f t="shared" si="117"/>
        <v>9045.4545454545441</v>
      </c>
      <c r="AG173" s="52">
        <v>0</v>
      </c>
      <c r="AH173" s="63">
        <f t="shared" si="118"/>
        <v>0</v>
      </c>
      <c r="AI173" s="65">
        <f t="shared" si="119"/>
        <v>30</v>
      </c>
      <c r="AJ173" s="63">
        <f t="shared" si="120"/>
        <v>46500</v>
      </c>
      <c r="AK173" s="145">
        <v>0</v>
      </c>
      <c r="AL173" s="63">
        <f t="shared" si="121"/>
        <v>0</v>
      </c>
      <c r="AM173" s="130"/>
    </row>
    <row r="174" spans="1:39" s="2" customFormat="1" ht="17.25" customHeight="1" x14ac:dyDescent="0.3">
      <c r="A174" s="188" t="s">
        <v>492</v>
      </c>
      <c r="B174" s="47">
        <f>16000/10</f>
        <v>1600</v>
      </c>
      <c r="C174" s="183">
        <f>2700/1.1</f>
        <v>2454.5454545454545</v>
      </c>
      <c r="D174" s="163">
        <v>10</v>
      </c>
      <c r="E174" s="44">
        <v>0</v>
      </c>
      <c r="F174" s="110">
        <f t="shared" si="102"/>
        <v>0</v>
      </c>
      <c r="G174" s="145">
        <v>0</v>
      </c>
      <c r="H174" s="109">
        <f t="shared" si="103"/>
        <v>0</v>
      </c>
      <c r="I174" s="145">
        <v>0</v>
      </c>
      <c r="J174" s="37">
        <f t="shared" si="104"/>
        <v>0</v>
      </c>
      <c r="K174" s="74">
        <v>0</v>
      </c>
      <c r="L174" s="37">
        <f t="shared" si="105"/>
        <v>0</v>
      </c>
      <c r="M174" s="74">
        <v>0</v>
      </c>
      <c r="N174" s="37">
        <f t="shared" si="106"/>
        <v>0</v>
      </c>
      <c r="O174" s="74">
        <v>0</v>
      </c>
      <c r="P174" s="71">
        <f t="shared" si="107"/>
        <v>0</v>
      </c>
      <c r="Q174" s="57">
        <f t="shared" si="108"/>
        <v>0</v>
      </c>
      <c r="R174" s="39">
        <f t="shared" si="109"/>
        <v>0</v>
      </c>
      <c r="S174" s="77">
        <v>0</v>
      </c>
      <c r="T174" s="69">
        <f t="shared" si="110"/>
        <v>0</v>
      </c>
      <c r="U174" s="74">
        <v>0</v>
      </c>
      <c r="V174" s="69">
        <f t="shared" si="111"/>
        <v>0</v>
      </c>
      <c r="W174" s="74">
        <v>0</v>
      </c>
      <c r="X174" s="69">
        <f t="shared" si="112"/>
        <v>0</v>
      </c>
      <c r="Y174" s="74">
        <v>0</v>
      </c>
      <c r="Z174" s="109">
        <f t="shared" si="113"/>
        <v>0</v>
      </c>
      <c r="AA174" s="74">
        <v>0</v>
      </c>
      <c r="AB174" s="68">
        <f t="shared" si="114"/>
        <v>0</v>
      </c>
      <c r="AC174" s="67">
        <f t="shared" si="115"/>
        <v>0</v>
      </c>
      <c r="AD174" s="66">
        <f t="shared" si="116"/>
        <v>0</v>
      </c>
      <c r="AE174" s="57">
        <v>0</v>
      </c>
      <c r="AF174" s="57">
        <f t="shared" si="117"/>
        <v>0</v>
      </c>
      <c r="AG174" s="52">
        <v>0</v>
      </c>
      <c r="AH174" s="63">
        <f t="shared" si="118"/>
        <v>0</v>
      </c>
      <c r="AI174" s="65">
        <f t="shared" si="119"/>
        <v>0</v>
      </c>
      <c r="AJ174" s="63">
        <f t="shared" si="120"/>
        <v>0</v>
      </c>
      <c r="AK174" s="145">
        <v>0</v>
      </c>
      <c r="AL174" s="63">
        <f t="shared" si="121"/>
        <v>0</v>
      </c>
      <c r="AM174" s="130"/>
    </row>
    <row r="175" spans="1:39" s="2" customFormat="1" ht="15" customHeight="1" x14ac:dyDescent="0.3">
      <c r="A175" s="78" t="s">
        <v>550</v>
      </c>
      <c r="B175" s="47">
        <f>15500/10</f>
        <v>1550</v>
      </c>
      <c r="C175" s="77">
        <f>2700/1.1</f>
        <v>2454.5454545454545</v>
      </c>
      <c r="D175" s="163">
        <v>10</v>
      </c>
      <c r="E175" s="44">
        <v>0</v>
      </c>
      <c r="F175" s="110">
        <f t="shared" si="102"/>
        <v>0</v>
      </c>
      <c r="G175" s="145">
        <v>10</v>
      </c>
      <c r="H175" s="109">
        <f t="shared" si="103"/>
        <v>15500</v>
      </c>
      <c r="I175" s="145">
        <v>0</v>
      </c>
      <c r="J175" s="37">
        <f t="shared" si="104"/>
        <v>0</v>
      </c>
      <c r="K175" s="74">
        <v>0</v>
      </c>
      <c r="L175" s="37">
        <f t="shared" si="105"/>
        <v>0</v>
      </c>
      <c r="M175" s="74">
        <v>0</v>
      </c>
      <c r="N175" s="37">
        <f t="shared" si="106"/>
        <v>0</v>
      </c>
      <c r="O175" s="74">
        <v>0</v>
      </c>
      <c r="P175" s="71">
        <f t="shared" si="107"/>
        <v>0</v>
      </c>
      <c r="Q175" s="57">
        <f t="shared" si="108"/>
        <v>10</v>
      </c>
      <c r="R175" s="148">
        <f t="shared" si="109"/>
        <v>15500</v>
      </c>
      <c r="S175" s="77">
        <v>0</v>
      </c>
      <c r="T175" s="69">
        <f t="shared" si="110"/>
        <v>0</v>
      </c>
      <c r="U175" s="74">
        <v>0</v>
      </c>
      <c r="V175" s="69">
        <f t="shared" si="111"/>
        <v>0</v>
      </c>
      <c r="W175" s="74">
        <v>0</v>
      </c>
      <c r="X175" s="69">
        <f t="shared" si="112"/>
        <v>0</v>
      </c>
      <c r="Y175" s="74">
        <v>0</v>
      </c>
      <c r="Z175" s="109">
        <f t="shared" si="113"/>
        <v>0</v>
      </c>
      <c r="AA175" s="74">
        <v>0</v>
      </c>
      <c r="AB175" s="68">
        <f t="shared" si="114"/>
        <v>0</v>
      </c>
      <c r="AC175" s="67">
        <f t="shared" si="115"/>
        <v>0</v>
      </c>
      <c r="AD175" s="66">
        <f t="shared" si="116"/>
        <v>0</v>
      </c>
      <c r="AE175" s="57">
        <v>0</v>
      </c>
      <c r="AF175" s="57">
        <f t="shared" si="117"/>
        <v>0</v>
      </c>
      <c r="AG175" s="52">
        <v>0</v>
      </c>
      <c r="AH175" s="63">
        <f t="shared" si="118"/>
        <v>0</v>
      </c>
      <c r="AI175" s="65">
        <f t="shared" si="119"/>
        <v>10</v>
      </c>
      <c r="AJ175" s="63">
        <f t="shared" si="120"/>
        <v>15500</v>
      </c>
      <c r="AK175" s="145">
        <v>0</v>
      </c>
      <c r="AL175" s="63">
        <f t="shared" si="121"/>
        <v>0</v>
      </c>
      <c r="AM175" s="130"/>
    </row>
    <row r="176" spans="1:39" s="2" customFormat="1" ht="15.75" customHeight="1" x14ac:dyDescent="0.3">
      <c r="A176" s="78" t="s">
        <v>118</v>
      </c>
      <c r="B176" s="47">
        <f>15500/10</f>
        <v>1550</v>
      </c>
      <c r="C176" s="77">
        <f>2700/1.1</f>
        <v>2454.5454545454545</v>
      </c>
      <c r="D176" s="163">
        <v>10</v>
      </c>
      <c r="E176" s="44">
        <v>66</v>
      </c>
      <c r="F176" s="110">
        <f t="shared" si="102"/>
        <v>102300</v>
      </c>
      <c r="G176" s="145">
        <v>0</v>
      </c>
      <c r="H176" s="109">
        <f t="shared" si="103"/>
        <v>0</v>
      </c>
      <c r="I176" s="145">
        <v>0</v>
      </c>
      <c r="J176" s="37">
        <f t="shared" si="104"/>
        <v>0</v>
      </c>
      <c r="K176" s="74">
        <v>0</v>
      </c>
      <c r="L176" s="37">
        <f t="shared" si="105"/>
        <v>0</v>
      </c>
      <c r="M176" s="74">
        <v>0</v>
      </c>
      <c r="N176" s="37">
        <f t="shared" si="106"/>
        <v>0</v>
      </c>
      <c r="O176" s="74">
        <v>0</v>
      </c>
      <c r="P176" s="71">
        <f t="shared" si="107"/>
        <v>0</v>
      </c>
      <c r="Q176" s="57">
        <f t="shared" si="108"/>
        <v>0</v>
      </c>
      <c r="R176" s="148">
        <f t="shared" si="109"/>
        <v>0</v>
      </c>
      <c r="S176" s="77">
        <v>19</v>
      </c>
      <c r="T176" s="69">
        <f t="shared" si="110"/>
        <v>46636.363636363632</v>
      </c>
      <c r="U176" s="74">
        <v>19</v>
      </c>
      <c r="V176" s="69">
        <f t="shared" si="111"/>
        <v>46636.363636363632</v>
      </c>
      <c r="W176" s="74">
        <v>7</v>
      </c>
      <c r="X176" s="69">
        <f t="shared" si="112"/>
        <v>17181.81818181818</v>
      </c>
      <c r="Y176" s="74">
        <v>0</v>
      </c>
      <c r="Z176" s="109">
        <f t="shared" si="113"/>
        <v>0</v>
      </c>
      <c r="AA176" s="74">
        <v>0</v>
      </c>
      <c r="AB176" s="68">
        <f t="shared" si="114"/>
        <v>0</v>
      </c>
      <c r="AC176" s="67">
        <f t="shared" si="115"/>
        <v>45</v>
      </c>
      <c r="AD176" s="66">
        <f t="shared" si="116"/>
        <v>110454.54545454546</v>
      </c>
      <c r="AE176" s="57">
        <v>0</v>
      </c>
      <c r="AF176" s="57">
        <f t="shared" si="117"/>
        <v>40704.545454545456</v>
      </c>
      <c r="AG176" s="52">
        <v>0</v>
      </c>
      <c r="AH176" s="63">
        <f t="shared" si="118"/>
        <v>0</v>
      </c>
      <c r="AI176" s="65">
        <f t="shared" si="119"/>
        <v>21</v>
      </c>
      <c r="AJ176" s="63">
        <f t="shared" si="120"/>
        <v>32550</v>
      </c>
      <c r="AK176" s="145">
        <v>0</v>
      </c>
      <c r="AL176" s="63">
        <f t="shared" si="121"/>
        <v>0</v>
      </c>
      <c r="AM176" s="130"/>
    </row>
    <row r="177" spans="1:39" s="2" customFormat="1" ht="15.75" customHeight="1" x14ac:dyDescent="0.3">
      <c r="A177" s="199" t="s">
        <v>432</v>
      </c>
      <c r="B177" s="47">
        <f>16000/10</f>
        <v>1600</v>
      </c>
      <c r="C177" s="183">
        <f>2700/1.1</f>
        <v>2454.5454545454545</v>
      </c>
      <c r="D177" s="163">
        <v>10</v>
      </c>
      <c r="E177" s="44">
        <v>0</v>
      </c>
      <c r="F177" s="110">
        <f t="shared" si="102"/>
        <v>0</v>
      </c>
      <c r="G177" s="145">
        <v>0</v>
      </c>
      <c r="H177" s="109">
        <f t="shared" si="103"/>
        <v>0</v>
      </c>
      <c r="I177" s="145">
        <v>0</v>
      </c>
      <c r="J177" s="37">
        <f t="shared" si="104"/>
        <v>0</v>
      </c>
      <c r="K177" s="74">
        <v>0</v>
      </c>
      <c r="L177" s="37">
        <f t="shared" si="105"/>
        <v>0</v>
      </c>
      <c r="M177" s="74">
        <v>0</v>
      </c>
      <c r="N177" s="37">
        <f t="shared" si="106"/>
        <v>0</v>
      </c>
      <c r="O177" s="74">
        <v>0</v>
      </c>
      <c r="P177" s="71">
        <f t="shared" si="107"/>
        <v>0</v>
      </c>
      <c r="Q177" s="57">
        <f t="shared" si="108"/>
        <v>0</v>
      </c>
      <c r="R177" s="39">
        <f t="shared" si="109"/>
        <v>0</v>
      </c>
      <c r="S177" s="77">
        <v>0</v>
      </c>
      <c r="T177" s="69">
        <f t="shared" si="110"/>
        <v>0</v>
      </c>
      <c r="U177" s="74">
        <v>0</v>
      </c>
      <c r="V177" s="69">
        <f t="shared" si="111"/>
        <v>0</v>
      </c>
      <c r="W177" s="74">
        <v>0</v>
      </c>
      <c r="X177" s="69">
        <f t="shared" si="112"/>
        <v>0</v>
      </c>
      <c r="Y177" s="74">
        <v>0</v>
      </c>
      <c r="Z177" s="109">
        <f t="shared" si="113"/>
        <v>0</v>
      </c>
      <c r="AA177" s="74">
        <v>0</v>
      </c>
      <c r="AB177" s="68">
        <f t="shared" si="114"/>
        <v>0</v>
      </c>
      <c r="AC177" s="67">
        <f t="shared" si="115"/>
        <v>0</v>
      </c>
      <c r="AD177" s="66">
        <f t="shared" si="116"/>
        <v>0</v>
      </c>
      <c r="AE177" s="57">
        <v>0</v>
      </c>
      <c r="AF177" s="57">
        <f t="shared" si="117"/>
        <v>0</v>
      </c>
      <c r="AG177" s="52">
        <v>0</v>
      </c>
      <c r="AH177" s="63">
        <f t="shared" si="118"/>
        <v>0</v>
      </c>
      <c r="AI177" s="65">
        <f t="shared" si="119"/>
        <v>0</v>
      </c>
      <c r="AJ177" s="63">
        <f t="shared" si="120"/>
        <v>0</v>
      </c>
      <c r="AK177" s="145">
        <v>0</v>
      </c>
      <c r="AL177" s="63">
        <f t="shared" si="121"/>
        <v>0</v>
      </c>
      <c r="AM177" s="130"/>
    </row>
    <row r="178" spans="1:39" s="2" customFormat="1" x14ac:dyDescent="0.3">
      <c r="A178" s="198" t="s">
        <v>43</v>
      </c>
      <c r="B178" s="47">
        <f>18000/10</f>
        <v>1800</v>
      </c>
      <c r="C178" s="77">
        <f>2800/1.1</f>
        <v>2545.454545454545</v>
      </c>
      <c r="D178" s="163">
        <v>10</v>
      </c>
      <c r="E178" s="44">
        <v>0</v>
      </c>
      <c r="F178" s="76">
        <f t="shared" si="102"/>
        <v>0</v>
      </c>
      <c r="G178" s="145">
        <v>40</v>
      </c>
      <c r="H178" s="69">
        <f t="shared" si="103"/>
        <v>72000</v>
      </c>
      <c r="I178" s="145">
        <v>0</v>
      </c>
      <c r="J178" s="37">
        <f t="shared" si="104"/>
        <v>0</v>
      </c>
      <c r="K178" s="74">
        <v>0</v>
      </c>
      <c r="L178" s="37">
        <f t="shared" si="105"/>
        <v>0</v>
      </c>
      <c r="M178" s="74">
        <v>0</v>
      </c>
      <c r="N178" s="37">
        <f t="shared" si="106"/>
        <v>0</v>
      </c>
      <c r="O178" s="74">
        <v>0</v>
      </c>
      <c r="P178" s="71">
        <f t="shared" si="107"/>
        <v>0</v>
      </c>
      <c r="Q178" s="57">
        <f t="shared" si="108"/>
        <v>40</v>
      </c>
      <c r="R178" s="39">
        <f t="shared" si="109"/>
        <v>72000</v>
      </c>
      <c r="S178" s="77">
        <v>0</v>
      </c>
      <c r="T178" s="69">
        <f t="shared" si="110"/>
        <v>0</v>
      </c>
      <c r="U178" s="74">
        <v>24</v>
      </c>
      <c r="V178" s="69">
        <f t="shared" si="111"/>
        <v>61090.909090909081</v>
      </c>
      <c r="W178" s="74">
        <v>6</v>
      </c>
      <c r="X178" s="69">
        <f t="shared" si="112"/>
        <v>15272.72727272727</v>
      </c>
      <c r="Y178" s="74">
        <v>10</v>
      </c>
      <c r="Z178" s="69">
        <f t="shared" si="113"/>
        <v>25454.545454545449</v>
      </c>
      <c r="AA178" s="74">
        <v>0</v>
      </c>
      <c r="AB178" s="68">
        <f t="shared" si="114"/>
        <v>0</v>
      </c>
      <c r="AC178" s="67">
        <f t="shared" si="115"/>
        <v>40</v>
      </c>
      <c r="AD178" s="66">
        <f t="shared" si="116"/>
        <v>101818.18181818179</v>
      </c>
      <c r="AE178" s="57">
        <v>0</v>
      </c>
      <c r="AF178" s="57">
        <f t="shared" si="117"/>
        <v>29818.181818181802</v>
      </c>
      <c r="AG178" s="52">
        <v>0</v>
      </c>
      <c r="AH178" s="63">
        <f t="shared" si="118"/>
        <v>0</v>
      </c>
      <c r="AI178" s="65">
        <f t="shared" si="119"/>
        <v>0</v>
      </c>
      <c r="AJ178" s="63">
        <f t="shared" si="120"/>
        <v>0</v>
      </c>
      <c r="AK178" s="145">
        <v>0</v>
      </c>
      <c r="AL178" s="63">
        <f t="shared" si="121"/>
        <v>0</v>
      </c>
      <c r="AM178" s="130"/>
    </row>
    <row r="179" spans="1:39" s="2" customFormat="1" x14ac:dyDescent="0.3">
      <c r="A179" s="198" t="s">
        <v>44</v>
      </c>
      <c r="B179" s="47">
        <f>17000/10</f>
        <v>1700</v>
      </c>
      <c r="C179" s="77">
        <f>2700/1.1</f>
        <v>2454.5454545454545</v>
      </c>
      <c r="D179" s="163">
        <v>10</v>
      </c>
      <c r="E179" s="44">
        <v>0</v>
      </c>
      <c r="F179" s="76">
        <f t="shared" si="102"/>
        <v>0</v>
      </c>
      <c r="G179" s="145">
        <v>40</v>
      </c>
      <c r="H179" s="69">
        <f t="shared" si="103"/>
        <v>68000</v>
      </c>
      <c r="I179" s="145">
        <v>0</v>
      </c>
      <c r="J179" s="37">
        <f t="shared" si="104"/>
        <v>0</v>
      </c>
      <c r="K179" s="74">
        <v>0</v>
      </c>
      <c r="L179" s="37">
        <f t="shared" si="105"/>
        <v>0</v>
      </c>
      <c r="M179" s="74">
        <v>0</v>
      </c>
      <c r="N179" s="37">
        <f t="shared" si="106"/>
        <v>0</v>
      </c>
      <c r="O179" s="74">
        <v>0</v>
      </c>
      <c r="P179" s="71">
        <f t="shared" si="107"/>
        <v>0</v>
      </c>
      <c r="Q179" s="57">
        <f t="shared" si="108"/>
        <v>40</v>
      </c>
      <c r="R179" s="39">
        <f t="shared" si="109"/>
        <v>68000</v>
      </c>
      <c r="S179" s="77">
        <v>0</v>
      </c>
      <c r="T179" s="69">
        <f t="shared" si="110"/>
        <v>0</v>
      </c>
      <c r="U179" s="74">
        <v>0</v>
      </c>
      <c r="V179" s="69">
        <f t="shared" si="111"/>
        <v>0</v>
      </c>
      <c r="W179" s="74">
        <v>0</v>
      </c>
      <c r="X179" s="69">
        <f t="shared" si="112"/>
        <v>0</v>
      </c>
      <c r="Y179" s="74">
        <v>13</v>
      </c>
      <c r="Z179" s="69">
        <f t="shared" si="113"/>
        <v>31909.090909090908</v>
      </c>
      <c r="AA179" s="74">
        <v>1</v>
      </c>
      <c r="AB179" s="68">
        <f t="shared" si="114"/>
        <v>2454.5454545454545</v>
      </c>
      <c r="AC179" s="67">
        <f t="shared" si="115"/>
        <v>14</v>
      </c>
      <c r="AD179" s="66">
        <f t="shared" si="116"/>
        <v>34363.63636363636</v>
      </c>
      <c r="AE179" s="57">
        <v>0</v>
      </c>
      <c r="AF179" s="57">
        <f t="shared" si="117"/>
        <v>10563.636363636364</v>
      </c>
      <c r="AG179" s="52">
        <v>0</v>
      </c>
      <c r="AH179" s="63">
        <f t="shared" si="118"/>
        <v>0</v>
      </c>
      <c r="AI179" s="65">
        <f t="shared" si="119"/>
        <v>26</v>
      </c>
      <c r="AJ179" s="63">
        <f t="shared" si="120"/>
        <v>44200</v>
      </c>
      <c r="AK179" s="145">
        <v>0</v>
      </c>
      <c r="AL179" s="63">
        <f t="shared" si="121"/>
        <v>0</v>
      </c>
      <c r="AM179" s="130"/>
    </row>
    <row r="180" spans="1:39" s="2" customFormat="1" x14ac:dyDescent="0.3">
      <c r="A180" s="120" t="s">
        <v>87</v>
      </c>
      <c r="B180" s="74">
        <f>13800/12</f>
        <v>1150</v>
      </c>
      <c r="C180" s="38">
        <f>1800/1.1</f>
        <v>1636.3636363636363</v>
      </c>
      <c r="D180" s="165">
        <v>12</v>
      </c>
      <c r="E180" s="44">
        <v>35</v>
      </c>
      <c r="F180" s="110">
        <f t="shared" si="102"/>
        <v>40250</v>
      </c>
      <c r="G180" s="145">
        <v>60</v>
      </c>
      <c r="H180" s="109">
        <f t="shared" si="103"/>
        <v>69000</v>
      </c>
      <c r="I180" s="145">
        <v>0</v>
      </c>
      <c r="J180" s="37">
        <f t="shared" si="104"/>
        <v>0</v>
      </c>
      <c r="K180" s="74">
        <v>0</v>
      </c>
      <c r="L180" s="37">
        <f t="shared" si="105"/>
        <v>0</v>
      </c>
      <c r="M180" s="74">
        <v>0</v>
      </c>
      <c r="N180" s="37">
        <f t="shared" si="106"/>
        <v>0</v>
      </c>
      <c r="O180" s="74">
        <v>0</v>
      </c>
      <c r="P180" s="71">
        <f t="shared" si="107"/>
        <v>0</v>
      </c>
      <c r="Q180" s="57">
        <f t="shared" si="108"/>
        <v>60</v>
      </c>
      <c r="R180" s="148">
        <f t="shared" si="109"/>
        <v>69000</v>
      </c>
      <c r="S180" s="77">
        <v>23</v>
      </c>
      <c r="T180" s="69">
        <f t="shared" si="110"/>
        <v>37636.363636363632</v>
      </c>
      <c r="U180" s="74">
        <v>42</v>
      </c>
      <c r="V180" s="69">
        <f t="shared" si="111"/>
        <v>68727.272727272721</v>
      </c>
      <c r="W180" s="74">
        <v>29</v>
      </c>
      <c r="X180" s="69">
        <f t="shared" si="112"/>
        <v>47454.545454545449</v>
      </c>
      <c r="Y180" s="74">
        <v>1</v>
      </c>
      <c r="Z180" s="109">
        <f t="shared" si="113"/>
        <v>1636.3636363636363</v>
      </c>
      <c r="AA180" s="74">
        <v>0</v>
      </c>
      <c r="AB180" s="68">
        <f t="shared" si="114"/>
        <v>0</v>
      </c>
      <c r="AC180" s="67">
        <f t="shared" si="115"/>
        <v>95</v>
      </c>
      <c r="AD180" s="66">
        <f t="shared" si="116"/>
        <v>155454.54545454544</v>
      </c>
      <c r="AE180" s="57">
        <v>0</v>
      </c>
      <c r="AF180" s="57">
        <f t="shared" si="117"/>
        <v>46204.545454545441</v>
      </c>
      <c r="AG180" s="52">
        <v>0</v>
      </c>
      <c r="AH180" s="63">
        <f t="shared" si="118"/>
        <v>0</v>
      </c>
      <c r="AI180" s="65">
        <f t="shared" si="119"/>
        <v>0</v>
      </c>
      <c r="AJ180" s="63">
        <f t="shared" si="120"/>
        <v>0</v>
      </c>
      <c r="AK180" s="145">
        <v>0</v>
      </c>
      <c r="AL180" s="63">
        <f t="shared" si="121"/>
        <v>0</v>
      </c>
      <c r="AM180" s="130"/>
    </row>
    <row r="181" spans="1:39" s="2" customFormat="1" x14ac:dyDescent="0.3">
      <c r="A181" s="188" t="s">
        <v>533</v>
      </c>
      <c r="B181" s="47">
        <f>14400/12</f>
        <v>1200</v>
      </c>
      <c r="C181" s="46">
        <f>1800/1.1</f>
        <v>1636.3636363636363</v>
      </c>
      <c r="D181" s="163">
        <v>12</v>
      </c>
      <c r="E181" s="44">
        <v>0</v>
      </c>
      <c r="F181" s="110">
        <f t="shared" si="102"/>
        <v>0</v>
      </c>
      <c r="G181" s="145">
        <v>0</v>
      </c>
      <c r="H181" s="109">
        <f t="shared" si="103"/>
        <v>0</v>
      </c>
      <c r="I181" s="145">
        <v>0</v>
      </c>
      <c r="J181" s="37">
        <f t="shared" si="104"/>
        <v>0</v>
      </c>
      <c r="K181" s="74">
        <v>36</v>
      </c>
      <c r="L181" s="37">
        <f t="shared" si="105"/>
        <v>43200</v>
      </c>
      <c r="M181" s="74">
        <v>0</v>
      </c>
      <c r="N181" s="37">
        <f t="shared" si="106"/>
        <v>0</v>
      </c>
      <c r="O181" s="74">
        <v>0</v>
      </c>
      <c r="P181" s="71">
        <f t="shared" si="107"/>
        <v>0</v>
      </c>
      <c r="Q181" s="57">
        <f t="shared" si="108"/>
        <v>36</v>
      </c>
      <c r="R181" s="148">
        <f t="shared" si="109"/>
        <v>43200</v>
      </c>
      <c r="S181" s="77">
        <v>0</v>
      </c>
      <c r="T181" s="69">
        <f t="shared" si="110"/>
        <v>0</v>
      </c>
      <c r="U181" s="74">
        <v>0</v>
      </c>
      <c r="V181" s="69">
        <f t="shared" si="111"/>
        <v>0</v>
      </c>
      <c r="W181" s="74">
        <v>0</v>
      </c>
      <c r="X181" s="69">
        <f t="shared" si="112"/>
        <v>0</v>
      </c>
      <c r="Y181" s="74">
        <v>16</v>
      </c>
      <c r="Z181" s="109">
        <f t="shared" si="113"/>
        <v>26181.81818181818</v>
      </c>
      <c r="AA181" s="74">
        <v>5</v>
      </c>
      <c r="AB181" s="68">
        <f t="shared" si="114"/>
        <v>8181.8181818181811</v>
      </c>
      <c r="AC181" s="67">
        <f t="shared" si="115"/>
        <v>21</v>
      </c>
      <c r="AD181" s="66">
        <f t="shared" si="116"/>
        <v>34363.63636363636</v>
      </c>
      <c r="AE181" s="57">
        <v>0</v>
      </c>
      <c r="AF181" s="57">
        <f t="shared" si="117"/>
        <v>9163.6363636363621</v>
      </c>
      <c r="AG181" s="52">
        <v>0</v>
      </c>
      <c r="AH181" s="63">
        <f t="shared" si="118"/>
        <v>0</v>
      </c>
      <c r="AI181" s="65">
        <f t="shared" si="119"/>
        <v>15</v>
      </c>
      <c r="AJ181" s="63">
        <f t="shared" si="120"/>
        <v>18000</v>
      </c>
      <c r="AK181" s="145">
        <f>12*3</f>
        <v>36</v>
      </c>
      <c r="AL181" s="63">
        <f t="shared" si="121"/>
        <v>43200</v>
      </c>
      <c r="AM181" s="130"/>
    </row>
    <row r="182" spans="1:39" s="2" customFormat="1" x14ac:dyDescent="0.3">
      <c r="A182" s="120" t="s">
        <v>488</v>
      </c>
      <c r="B182" s="74">
        <f>13800/12</f>
        <v>1150</v>
      </c>
      <c r="C182" s="38">
        <v>1636</v>
      </c>
      <c r="D182" s="165">
        <v>12</v>
      </c>
      <c r="E182" s="44">
        <v>0</v>
      </c>
      <c r="F182" s="110">
        <f t="shared" si="102"/>
        <v>0</v>
      </c>
      <c r="G182" s="145">
        <v>0</v>
      </c>
      <c r="H182" s="109">
        <f t="shared" si="103"/>
        <v>0</v>
      </c>
      <c r="I182" s="145">
        <v>0</v>
      </c>
      <c r="J182" s="37">
        <f t="shared" si="104"/>
        <v>0</v>
      </c>
      <c r="K182" s="74">
        <v>0</v>
      </c>
      <c r="L182" s="37">
        <f t="shared" si="105"/>
        <v>0</v>
      </c>
      <c r="M182" s="74">
        <v>0</v>
      </c>
      <c r="N182" s="37">
        <f t="shared" si="106"/>
        <v>0</v>
      </c>
      <c r="O182" s="74">
        <v>0</v>
      </c>
      <c r="P182" s="71">
        <f t="shared" si="107"/>
        <v>0</v>
      </c>
      <c r="Q182" s="57">
        <f t="shared" si="108"/>
        <v>0</v>
      </c>
      <c r="R182" s="39">
        <f t="shared" si="109"/>
        <v>0</v>
      </c>
      <c r="S182" s="77">
        <v>0</v>
      </c>
      <c r="T182" s="69">
        <f t="shared" si="110"/>
        <v>0</v>
      </c>
      <c r="U182" s="74">
        <v>0</v>
      </c>
      <c r="V182" s="69">
        <f t="shared" si="111"/>
        <v>0</v>
      </c>
      <c r="W182" s="74">
        <v>0</v>
      </c>
      <c r="X182" s="69">
        <f t="shared" si="112"/>
        <v>0</v>
      </c>
      <c r="Y182" s="74">
        <v>0</v>
      </c>
      <c r="Z182" s="109">
        <f t="shared" si="113"/>
        <v>0</v>
      </c>
      <c r="AA182" s="74">
        <v>0</v>
      </c>
      <c r="AB182" s="68">
        <f t="shared" si="114"/>
        <v>0</v>
      </c>
      <c r="AC182" s="67">
        <f t="shared" si="115"/>
        <v>0</v>
      </c>
      <c r="AD182" s="66">
        <f t="shared" si="116"/>
        <v>0</v>
      </c>
      <c r="AE182" s="57">
        <v>0</v>
      </c>
      <c r="AF182" s="57">
        <f t="shared" si="117"/>
        <v>0</v>
      </c>
      <c r="AG182" s="52">
        <v>0</v>
      </c>
      <c r="AH182" s="63">
        <f t="shared" si="118"/>
        <v>0</v>
      </c>
      <c r="AI182" s="65">
        <f t="shared" si="119"/>
        <v>0</v>
      </c>
      <c r="AJ182" s="63">
        <f t="shared" si="120"/>
        <v>0</v>
      </c>
      <c r="AK182" s="145">
        <v>0</v>
      </c>
      <c r="AL182" s="63">
        <f t="shared" si="121"/>
        <v>0</v>
      </c>
      <c r="AM182" s="130"/>
    </row>
    <row r="183" spans="1:39" s="2" customFormat="1" x14ac:dyDescent="0.3">
      <c r="A183" s="188" t="s">
        <v>154</v>
      </c>
      <c r="B183" s="47">
        <f>14400/12</f>
        <v>1200</v>
      </c>
      <c r="C183" s="46">
        <v>1636</v>
      </c>
      <c r="D183" s="163">
        <v>12</v>
      </c>
      <c r="E183" s="44">
        <v>0</v>
      </c>
      <c r="F183" s="110">
        <f t="shared" si="102"/>
        <v>0</v>
      </c>
      <c r="G183" s="145">
        <v>0</v>
      </c>
      <c r="H183" s="109">
        <f t="shared" si="103"/>
        <v>0</v>
      </c>
      <c r="I183" s="145">
        <v>0</v>
      </c>
      <c r="J183" s="37">
        <f t="shared" si="104"/>
        <v>0</v>
      </c>
      <c r="K183" s="74">
        <v>0</v>
      </c>
      <c r="L183" s="37">
        <f t="shared" si="105"/>
        <v>0</v>
      </c>
      <c r="M183" s="74">
        <v>0</v>
      </c>
      <c r="N183" s="37">
        <f t="shared" si="106"/>
        <v>0</v>
      </c>
      <c r="O183" s="74">
        <v>0</v>
      </c>
      <c r="P183" s="71">
        <f t="shared" si="107"/>
        <v>0</v>
      </c>
      <c r="Q183" s="57">
        <f t="shared" si="108"/>
        <v>0</v>
      </c>
      <c r="R183" s="39">
        <f t="shared" si="109"/>
        <v>0</v>
      </c>
      <c r="S183" s="77">
        <v>0</v>
      </c>
      <c r="T183" s="69">
        <f t="shared" si="110"/>
        <v>0</v>
      </c>
      <c r="U183" s="74">
        <v>0</v>
      </c>
      <c r="V183" s="69">
        <f t="shared" si="111"/>
        <v>0</v>
      </c>
      <c r="W183" s="74">
        <v>0</v>
      </c>
      <c r="X183" s="69">
        <f t="shared" si="112"/>
        <v>0</v>
      </c>
      <c r="Y183" s="74">
        <v>0</v>
      </c>
      <c r="Z183" s="109">
        <f t="shared" si="113"/>
        <v>0</v>
      </c>
      <c r="AA183" s="74">
        <v>0</v>
      </c>
      <c r="AB183" s="68">
        <f t="shared" si="114"/>
        <v>0</v>
      </c>
      <c r="AC183" s="67">
        <f t="shared" si="115"/>
        <v>0</v>
      </c>
      <c r="AD183" s="66">
        <f t="shared" si="116"/>
        <v>0</v>
      </c>
      <c r="AE183" s="57">
        <v>0</v>
      </c>
      <c r="AF183" s="57">
        <f t="shared" si="117"/>
        <v>0</v>
      </c>
      <c r="AG183" s="52">
        <v>0</v>
      </c>
      <c r="AH183" s="63">
        <f t="shared" si="118"/>
        <v>0</v>
      </c>
      <c r="AI183" s="65">
        <f t="shared" si="119"/>
        <v>0</v>
      </c>
      <c r="AJ183" s="63">
        <f t="shared" si="120"/>
        <v>0</v>
      </c>
      <c r="AK183" s="145">
        <v>0</v>
      </c>
      <c r="AL183" s="63">
        <f t="shared" si="121"/>
        <v>0</v>
      </c>
      <c r="AM183" s="130"/>
    </row>
    <row r="184" spans="1:39" s="2" customFormat="1" x14ac:dyDescent="0.3">
      <c r="A184" s="58" t="s">
        <v>8</v>
      </c>
      <c r="B184" s="47">
        <f>24800/16</f>
        <v>1550</v>
      </c>
      <c r="C184" s="46">
        <f>2800/1.1</f>
        <v>2545.454545454545</v>
      </c>
      <c r="D184" s="163">
        <v>16</v>
      </c>
      <c r="E184" s="44">
        <v>0</v>
      </c>
      <c r="F184" s="147">
        <f t="shared" si="102"/>
        <v>0</v>
      </c>
      <c r="G184" s="145">
        <v>0</v>
      </c>
      <c r="H184" s="37">
        <f t="shared" si="103"/>
        <v>0</v>
      </c>
      <c r="I184" s="145">
        <v>0</v>
      </c>
      <c r="J184" s="37">
        <f t="shared" si="104"/>
        <v>0</v>
      </c>
      <c r="K184" s="74">
        <v>0</v>
      </c>
      <c r="L184" s="37">
        <f t="shared" si="105"/>
        <v>0</v>
      </c>
      <c r="M184" s="74">
        <v>0</v>
      </c>
      <c r="N184" s="37">
        <f t="shared" si="106"/>
        <v>0</v>
      </c>
      <c r="O184" s="74">
        <v>0</v>
      </c>
      <c r="P184" s="37">
        <f t="shared" si="107"/>
        <v>0</v>
      </c>
      <c r="Q184" s="36">
        <f t="shared" si="108"/>
        <v>0</v>
      </c>
      <c r="R184" s="146">
        <f t="shared" si="109"/>
        <v>0</v>
      </c>
      <c r="S184" s="77">
        <v>0</v>
      </c>
      <c r="T184" s="69">
        <f t="shared" si="110"/>
        <v>0</v>
      </c>
      <c r="U184" s="74">
        <v>0</v>
      </c>
      <c r="V184" s="37">
        <f t="shared" si="111"/>
        <v>0</v>
      </c>
      <c r="W184" s="74">
        <v>0</v>
      </c>
      <c r="X184" s="37">
        <f t="shared" si="112"/>
        <v>0</v>
      </c>
      <c r="Y184" s="74">
        <v>0</v>
      </c>
      <c r="Z184" s="37">
        <f t="shared" si="113"/>
        <v>0</v>
      </c>
      <c r="AA184" s="74">
        <v>0</v>
      </c>
      <c r="AB184" s="37">
        <f t="shared" si="114"/>
        <v>0</v>
      </c>
      <c r="AC184" s="36">
        <f t="shared" si="115"/>
        <v>0</v>
      </c>
      <c r="AD184" s="36">
        <f t="shared" si="116"/>
        <v>0</v>
      </c>
      <c r="AE184" s="36">
        <v>0</v>
      </c>
      <c r="AF184" s="57">
        <f t="shared" si="117"/>
        <v>0</v>
      </c>
      <c r="AG184" s="52">
        <v>0</v>
      </c>
      <c r="AH184" s="63">
        <f t="shared" si="118"/>
        <v>0</v>
      </c>
      <c r="AI184" s="65">
        <f t="shared" si="119"/>
        <v>0</v>
      </c>
      <c r="AJ184" s="63">
        <f t="shared" si="120"/>
        <v>0</v>
      </c>
      <c r="AK184" s="145">
        <v>0</v>
      </c>
      <c r="AL184" s="107">
        <f t="shared" si="121"/>
        <v>0</v>
      </c>
      <c r="AM184" s="130"/>
    </row>
    <row r="185" spans="1:39" s="2" customFormat="1" x14ac:dyDescent="0.3">
      <c r="A185" s="187" t="s">
        <v>425</v>
      </c>
      <c r="B185" s="47">
        <f>30400/16</f>
        <v>1900</v>
      </c>
      <c r="C185" s="46">
        <f>2800/1.1</f>
        <v>2545.454545454545</v>
      </c>
      <c r="D185" s="163">
        <v>16</v>
      </c>
      <c r="E185" s="44">
        <v>0</v>
      </c>
      <c r="F185" s="147">
        <f t="shared" si="102"/>
        <v>0</v>
      </c>
      <c r="G185" s="145">
        <v>0</v>
      </c>
      <c r="H185" s="37">
        <f t="shared" si="103"/>
        <v>0</v>
      </c>
      <c r="I185" s="145">
        <v>0</v>
      </c>
      <c r="J185" s="37">
        <f t="shared" si="104"/>
        <v>0</v>
      </c>
      <c r="K185" s="74">
        <v>0</v>
      </c>
      <c r="L185" s="37">
        <f t="shared" si="105"/>
        <v>0</v>
      </c>
      <c r="M185" s="74">
        <v>0</v>
      </c>
      <c r="N185" s="37">
        <f t="shared" si="106"/>
        <v>0</v>
      </c>
      <c r="O185" s="74">
        <v>0</v>
      </c>
      <c r="P185" s="37">
        <f t="shared" si="107"/>
        <v>0</v>
      </c>
      <c r="Q185" s="36">
        <f t="shared" si="108"/>
        <v>0</v>
      </c>
      <c r="R185" s="146">
        <f t="shared" si="109"/>
        <v>0</v>
      </c>
      <c r="S185" s="77">
        <v>0</v>
      </c>
      <c r="T185" s="69">
        <f t="shared" si="110"/>
        <v>0</v>
      </c>
      <c r="U185" s="74">
        <v>0</v>
      </c>
      <c r="V185" s="37">
        <f t="shared" si="111"/>
        <v>0</v>
      </c>
      <c r="W185" s="74">
        <v>0</v>
      </c>
      <c r="X185" s="37">
        <f t="shared" si="112"/>
        <v>0</v>
      </c>
      <c r="Y185" s="74">
        <v>0</v>
      </c>
      <c r="Z185" s="37">
        <f t="shared" si="113"/>
        <v>0</v>
      </c>
      <c r="AA185" s="74">
        <v>0</v>
      </c>
      <c r="AB185" s="37">
        <f t="shared" si="114"/>
        <v>0</v>
      </c>
      <c r="AC185" s="36">
        <f t="shared" si="115"/>
        <v>0</v>
      </c>
      <c r="AD185" s="36">
        <f t="shared" si="116"/>
        <v>0</v>
      </c>
      <c r="AE185" s="36">
        <v>0</v>
      </c>
      <c r="AF185" s="57">
        <f t="shared" si="117"/>
        <v>0</v>
      </c>
      <c r="AG185" s="52">
        <v>0</v>
      </c>
      <c r="AH185" s="63">
        <f t="shared" si="118"/>
        <v>0</v>
      </c>
      <c r="AI185" s="65">
        <f t="shared" si="119"/>
        <v>0</v>
      </c>
      <c r="AJ185" s="63">
        <f t="shared" si="120"/>
        <v>0</v>
      </c>
      <c r="AK185" s="145">
        <v>0</v>
      </c>
      <c r="AL185" s="107">
        <f t="shared" si="121"/>
        <v>0</v>
      </c>
      <c r="AM185" s="130"/>
    </row>
    <row r="186" spans="1:39" s="2" customFormat="1" x14ac:dyDescent="0.3">
      <c r="A186" s="55" t="s">
        <v>9</v>
      </c>
      <c r="B186" s="47">
        <f>3600/6</f>
        <v>600</v>
      </c>
      <c r="C186" s="46">
        <f t="shared" ref="C186:C191" si="122">2000/1.1</f>
        <v>1818.181818181818</v>
      </c>
      <c r="D186" s="163">
        <v>6</v>
      </c>
      <c r="E186" s="44">
        <v>0</v>
      </c>
      <c r="F186" s="147">
        <f t="shared" si="102"/>
        <v>0</v>
      </c>
      <c r="G186" s="145">
        <v>0</v>
      </c>
      <c r="H186" s="37">
        <f t="shared" si="103"/>
        <v>0</v>
      </c>
      <c r="I186" s="145">
        <v>0</v>
      </c>
      <c r="J186" s="37">
        <f t="shared" si="104"/>
        <v>0</v>
      </c>
      <c r="K186" s="74">
        <v>0</v>
      </c>
      <c r="L186" s="37">
        <f t="shared" si="105"/>
        <v>0</v>
      </c>
      <c r="M186" s="74">
        <v>0</v>
      </c>
      <c r="N186" s="37">
        <f t="shared" si="106"/>
        <v>0</v>
      </c>
      <c r="O186" s="74">
        <v>0</v>
      </c>
      <c r="P186" s="37">
        <f t="shared" si="107"/>
        <v>0</v>
      </c>
      <c r="Q186" s="36">
        <f t="shared" si="108"/>
        <v>0</v>
      </c>
      <c r="R186" s="146">
        <f t="shared" si="109"/>
        <v>0</v>
      </c>
      <c r="S186" s="77">
        <v>0</v>
      </c>
      <c r="T186" s="69">
        <f t="shared" si="110"/>
        <v>0</v>
      </c>
      <c r="U186" s="74">
        <v>0</v>
      </c>
      <c r="V186" s="37">
        <f t="shared" si="111"/>
        <v>0</v>
      </c>
      <c r="W186" s="74">
        <v>0</v>
      </c>
      <c r="X186" s="37">
        <f t="shared" si="112"/>
        <v>0</v>
      </c>
      <c r="Y186" s="74">
        <v>0</v>
      </c>
      <c r="Z186" s="37">
        <f t="shared" si="113"/>
        <v>0</v>
      </c>
      <c r="AA186" s="74">
        <v>0</v>
      </c>
      <c r="AB186" s="37">
        <f t="shared" si="114"/>
        <v>0</v>
      </c>
      <c r="AC186" s="36">
        <f t="shared" si="115"/>
        <v>0</v>
      </c>
      <c r="AD186" s="36">
        <f t="shared" si="116"/>
        <v>0</v>
      </c>
      <c r="AE186" s="36">
        <v>0</v>
      </c>
      <c r="AF186" s="57">
        <f t="shared" si="117"/>
        <v>0</v>
      </c>
      <c r="AG186" s="52">
        <v>0</v>
      </c>
      <c r="AH186" s="63">
        <f t="shared" si="118"/>
        <v>0</v>
      </c>
      <c r="AI186" s="65">
        <f t="shared" si="119"/>
        <v>0</v>
      </c>
      <c r="AJ186" s="63">
        <f t="shared" si="120"/>
        <v>0</v>
      </c>
      <c r="AK186" s="145">
        <v>0</v>
      </c>
      <c r="AL186" s="107">
        <f t="shared" si="121"/>
        <v>0</v>
      </c>
      <c r="AM186" s="130"/>
    </row>
    <row r="187" spans="1:39" s="2" customFormat="1" x14ac:dyDescent="0.3">
      <c r="A187" s="186" t="s">
        <v>487</v>
      </c>
      <c r="B187" s="47">
        <f>3900/6</f>
        <v>650</v>
      </c>
      <c r="C187" s="46">
        <f t="shared" si="122"/>
        <v>1818.181818181818</v>
      </c>
      <c r="D187" s="163">
        <v>6</v>
      </c>
      <c r="E187" s="44">
        <v>0</v>
      </c>
      <c r="F187" s="147">
        <f t="shared" si="102"/>
        <v>0</v>
      </c>
      <c r="G187" s="145">
        <v>0</v>
      </c>
      <c r="H187" s="37">
        <f t="shared" si="103"/>
        <v>0</v>
      </c>
      <c r="I187" s="145">
        <v>0</v>
      </c>
      <c r="J187" s="37">
        <f t="shared" si="104"/>
        <v>0</v>
      </c>
      <c r="K187" s="74">
        <v>0</v>
      </c>
      <c r="L187" s="37">
        <f t="shared" si="105"/>
        <v>0</v>
      </c>
      <c r="M187" s="74">
        <v>0</v>
      </c>
      <c r="N187" s="37">
        <f t="shared" si="106"/>
        <v>0</v>
      </c>
      <c r="O187" s="74">
        <v>0</v>
      </c>
      <c r="P187" s="37">
        <f t="shared" si="107"/>
        <v>0</v>
      </c>
      <c r="Q187" s="36">
        <f t="shared" si="108"/>
        <v>0</v>
      </c>
      <c r="R187" s="146">
        <f t="shared" si="109"/>
        <v>0</v>
      </c>
      <c r="S187" s="77">
        <v>0</v>
      </c>
      <c r="T187" s="69">
        <f t="shared" si="110"/>
        <v>0</v>
      </c>
      <c r="U187" s="74">
        <v>0</v>
      </c>
      <c r="V187" s="37">
        <f t="shared" si="111"/>
        <v>0</v>
      </c>
      <c r="W187" s="74">
        <v>0</v>
      </c>
      <c r="X187" s="37">
        <f t="shared" si="112"/>
        <v>0</v>
      </c>
      <c r="Y187" s="74">
        <v>0</v>
      </c>
      <c r="Z187" s="37">
        <f t="shared" si="113"/>
        <v>0</v>
      </c>
      <c r="AA187" s="74">
        <v>0</v>
      </c>
      <c r="AB187" s="37">
        <f t="shared" si="114"/>
        <v>0</v>
      </c>
      <c r="AC187" s="36">
        <f t="shared" si="115"/>
        <v>0</v>
      </c>
      <c r="AD187" s="36">
        <f t="shared" si="116"/>
        <v>0</v>
      </c>
      <c r="AE187" s="36">
        <v>0</v>
      </c>
      <c r="AF187" s="57">
        <f t="shared" si="117"/>
        <v>0</v>
      </c>
      <c r="AG187" s="52">
        <v>0</v>
      </c>
      <c r="AH187" s="63">
        <f t="shared" si="118"/>
        <v>0</v>
      </c>
      <c r="AI187" s="65">
        <f t="shared" si="119"/>
        <v>0</v>
      </c>
      <c r="AJ187" s="63">
        <f t="shared" si="120"/>
        <v>0</v>
      </c>
      <c r="AK187" s="145">
        <v>0</v>
      </c>
      <c r="AL187" s="107">
        <f t="shared" si="121"/>
        <v>0</v>
      </c>
      <c r="AM187" s="130"/>
    </row>
    <row r="188" spans="1:39" s="2" customFormat="1" x14ac:dyDescent="0.3">
      <c r="A188" s="55" t="s">
        <v>486</v>
      </c>
      <c r="B188" s="47">
        <f>3600/6</f>
        <v>600</v>
      </c>
      <c r="C188" s="46">
        <f t="shared" si="122"/>
        <v>1818.181818181818</v>
      </c>
      <c r="D188" s="163">
        <v>6</v>
      </c>
      <c r="E188" s="44">
        <v>5</v>
      </c>
      <c r="F188" s="147">
        <f t="shared" si="102"/>
        <v>3000</v>
      </c>
      <c r="G188" s="145">
        <v>0</v>
      </c>
      <c r="H188" s="37">
        <f t="shared" si="103"/>
        <v>0</v>
      </c>
      <c r="I188" s="145">
        <v>0</v>
      </c>
      <c r="J188" s="37">
        <f t="shared" si="104"/>
        <v>0</v>
      </c>
      <c r="K188" s="74">
        <v>0</v>
      </c>
      <c r="L188" s="37">
        <f t="shared" si="105"/>
        <v>0</v>
      </c>
      <c r="M188" s="74">
        <v>0</v>
      </c>
      <c r="N188" s="37">
        <f t="shared" si="106"/>
        <v>0</v>
      </c>
      <c r="O188" s="74">
        <v>0</v>
      </c>
      <c r="P188" s="37">
        <f t="shared" si="107"/>
        <v>0</v>
      </c>
      <c r="Q188" s="36">
        <f t="shared" si="108"/>
        <v>0</v>
      </c>
      <c r="R188" s="146">
        <f t="shared" si="109"/>
        <v>0</v>
      </c>
      <c r="S188" s="77">
        <v>1</v>
      </c>
      <c r="T188" s="69">
        <f t="shared" si="110"/>
        <v>1818.181818181818</v>
      </c>
      <c r="U188" s="74">
        <v>4</v>
      </c>
      <c r="V188" s="37">
        <f t="shared" si="111"/>
        <v>7272.7272727272721</v>
      </c>
      <c r="W188" s="74">
        <v>0</v>
      </c>
      <c r="X188" s="37">
        <f t="shared" si="112"/>
        <v>0</v>
      </c>
      <c r="Y188" s="74">
        <v>0</v>
      </c>
      <c r="Z188" s="37">
        <f t="shared" si="113"/>
        <v>0</v>
      </c>
      <c r="AA188" s="74">
        <v>0</v>
      </c>
      <c r="AB188" s="37">
        <f t="shared" si="114"/>
        <v>0</v>
      </c>
      <c r="AC188" s="36">
        <f t="shared" si="115"/>
        <v>5</v>
      </c>
      <c r="AD188" s="36">
        <f t="shared" si="116"/>
        <v>9090.9090909090901</v>
      </c>
      <c r="AE188" s="36">
        <v>0</v>
      </c>
      <c r="AF188" s="57">
        <f t="shared" si="117"/>
        <v>6090.9090909090901</v>
      </c>
      <c r="AG188" s="52">
        <v>0</v>
      </c>
      <c r="AH188" s="63">
        <f t="shared" si="118"/>
        <v>0</v>
      </c>
      <c r="AI188" s="65">
        <f t="shared" si="119"/>
        <v>0</v>
      </c>
      <c r="AJ188" s="63">
        <f t="shared" si="120"/>
        <v>0</v>
      </c>
      <c r="AK188" s="145">
        <v>0</v>
      </c>
      <c r="AL188" s="107">
        <f t="shared" si="121"/>
        <v>0</v>
      </c>
      <c r="AM188" s="130" t="s">
        <v>549</v>
      </c>
    </row>
    <row r="189" spans="1:39" s="2" customFormat="1" x14ac:dyDescent="0.3">
      <c r="A189" s="186" t="s">
        <v>423</v>
      </c>
      <c r="B189" s="47">
        <f>3900/6</f>
        <v>650</v>
      </c>
      <c r="C189" s="46">
        <f t="shared" si="122"/>
        <v>1818.181818181818</v>
      </c>
      <c r="D189" s="163">
        <v>6</v>
      </c>
      <c r="E189" s="44">
        <v>0</v>
      </c>
      <c r="F189" s="147">
        <f t="shared" si="102"/>
        <v>0</v>
      </c>
      <c r="G189" s="145">
        <v>0</v>
      </c>
      <c r="H189" s="37">
        <f t="shared" si="103"/>
        <v>0</v>
      </c>
      <c r="I189" s="145">
        <v>0</v>
      </c>
      <c r="J189" s="37">
        <f t="shared" si="104"/>
        <v>0</v>
      </c>
      <c r="K189" s="74">
        <v>6</v>
      </c>
      <c r="L189" s="37">
        <f t="shared" si="105"/>
        <v>3900</v>
      </c>
      <c r="M189" s="74">
        <v>0</v>
      </c>
      <c r="N189" s="37">
        <f t="shared" si="106"/>
        <v>0</v>
      </c>
      <c r="O189" s="74">
        <v>0</v>
      </c>
      <c r="P189" s="37">
        <f t="shared" si="107"/>
        <v>0</v>
      </c>
      <c r="Q189" s="36">
        <f t="shared" si="108"/>
        <v>6</v>
      </c>
      <c r="R189" s="146">
        <f t="shared" si="109"/>
        <v>3900</v>
      </c>
      <c r="S189" s="77">
        <v>0</v>
      </c>
      <c r="T189" s="69">
        <f t="shared" si="110"/>
        <v>0</v>
      </c>
      <c r="U189" s="74">
        <v>0</v>
      </c>
      <c r="V189" s="37">
        <f t="shared" si="111"/>
        <v>0</v>
      </c>
      <c r="W189" s="74">
        <v>0</v>
      </c>
      <c r="X189" s="37">
        <f t="shared" si="112"/>
        <v>0</v>
      </c>
      <c r="Y189" s="74">
        <v>4</v>
      </c>
      <c r="Z189" s="37">
        <f t="shared" si="113"/>
        <v>7272.7272727272721</v>
      </c>
      <c r="AA189" s="74">
        <v>1</v>
      </c>
      <c r="AB189" s="37">
        <f t="shared" si="114"/>
        <v>1818.181818181818</v>
      </c>
      <c r="AC189" s="36">
        <f t="shared" si="115"/>
        <v>5</v>
      </c>
      <c r="AD189" s="36">
        <f t="shared" si="116"/>
        <v>9090.9090909090901</v>
      </c>
      <c r="AE189" s="36">
        <v>0</v>
      </c>
      <c r="AF189" s="57">
        <f t="shared" si="117"/>
        <v>5840.9090909090901</v>
      </c>
      <c r="AG189" s="52">
        <v>0</v>
      </c>
      <c r="AH189" s="63">
        <f t="shared" si="118"/>
        <v>0</v>
      </c>
      <c r="AI189" s="65">
        <f t="shared" si="119"/>
        <v>1</v>
      </c>
      <c r="AJ189" s="63">
        <f t="shared" si="120"/>
        <v>650</v>
      </c>
      <c r="AK189" s="145">
        <v>6</v>
      </c>
      <c r="AL189" s="107">
        <f t="shared" si="121"/>
        <v>3900</v>
      </c>
      <c r="AM189" s="130"/>
    </row>
    <row r="190" spans="1:39" s="2" customFormat="1" x14ac:dyDescent="0.3">
      <c r="A190" s="55" t="s">
        <v>512</v>
      </c>
      <c r="B190" s="47">
        <f>3600/6</f>
        <v>600</v>
      </c>
      <c r="C190" s="46">
        <f t="shared" si="122"/>
        <v>1818.181818181818</v>
      </c>
      <c r="D190" s="163">
        <v>6</v>
      </c>
      <c r="E190" s="44">
        <v>6</v>
      </c>
      <c r="F190" s="147">
        <f t="shared" si="102"/>
        <v>3600</v>
      </c>
      <c r="G190" s="145">
        <v>0</v>
      </c>
      <c r="H190" s="37">
        <f t="shared" si="103"/>
        <v>0</v>
      </c>
      <c r="I190" s="145">
        <v>0</v>
      </c>
      <c r="J190" s="37">
        <f t="shared" si="104"/>
        <v>0</v>
      </c>
      <c r="K190" s="74">
        <v>0</v>
      </c>
      <c r="L190" s="37">
        <f t="shared" si="105"/>
        <v>0</v>
      </c>
      <c r="M190" s="74">
        <v>0</v>
      </c>
      <c r="N190" s="37">
        <f t="shared" si="106"/>
        <v>0</v>
      </c>
      <c r="O190" s="74">
        <v>0</v>
      </c>
      <c r="P190" s="37">
        <f t="shared" si="107"/>
        <v>0</v>
      </c>
      <c r="Q190" s="36">
        <f t="shared" si="108"/>
        <v>0</v>
      </c>
      <c r="R190" s="146">
        <f t="shared" si="109"/>
        <v>0</v>
      </c>
      <c r="S190" s="77">
        <v>3</v>
      </c>
      <c r="T190" s="69">
        <f t="shared" si="110"/>
        <v>5454.545454545454</v>
      </c>
      <c r="U190" s="74">
        <v>3</v>
      </c>
      <c r="V190" s="37">
        <f t="shared" si="111"/>
        <v>5454.545454545454</v>
      </c>
      <c r="W190" s="74">
        <v>0</v>
      </c>
      <c r="X190" s="37">
        <f t="shared" si="112"/>
        <v>0</v>
      </c>
      <c r="Y190" s="74">
        <v>0</v>
      </c>
      <c r="Z190" s="37">
        <f t="shared" si="113"/>
        <v>0</v>
      </c>
      <c r="AA190" s="74">
        <v>0</v>
      </c>
      <c r="AB190" s="37">
        <f t="shared" si="114"/>
        <v>0</v>
      </c>
      <c r="AC190" s="36">
        <f t="shared" si="115"/>
        <v>6</v>
      </c>
      <c r="AD190" s="36">
        <f t="shared" si="116"/>
        <v>10909.090909090908</v>
      </c>
      <c r="AE190" s="36">
        <v>0</v>
      </c>
      <c r="AF190" s="57">
        <f t="shared" si="117"/>
        <v>7309.0909090909081</v>
      </c>
      <c r="AG190" s="52">
        <v>0</v>
      </c>
      <c r="AH190" s="63">
        <f t="shared" si="118"/>
        <v>0</v>
      </c>
      <c r="AI190" s="65">
        <f t="shared" si="119"/>
        <v>0</v>
      </c>
      <c r="AJ190" s="63">
        <f t="shared" si="120"/>
        <v>0</v>
      </c>
      <c r="AK190" s="145">
        <v>0</v>
      </c>
      <c r="AL190" s="107">
        <f t="shared" si="121"/>
        <v>0</v>
      </c>
      <c r="AM190" s="130"/>
    </row>
    <row r="191" spans="1:39" s="2" customFormat="1" x14ac:dyDescent="0.3">
      <c r="A191" s="186" t="s">
        <v>408</v>
      </c>
      <c r="B191" s="47">
        <f>3900/6</f>
        <v>650</v>
      </c>
      <c r="C191" s="46">
        <f t="shared" si="122"/>
        <v>1818.181818181818</v>
      </c>
      <c r="D191" s="163">
        <v>6</v>
      </c>
      <c r="E191" s="44"/>
      <c r="F191" s="147">
        <f t="shared" si="102"/>
        <v>0</v>
      </c>
      <c r="G191" s="145">
        <v>0</v>
      </c>
      <c r="H191" s="37">
        <f t="shared" si="103"/>
        <v>0</v>
      </c>
      <c r="I191" s="145">
        <v>0</v>
      </c>
      <c r="J191" s="37">
        <f t="shared" si="104"/>
        <v>0</v>
      </c>
      <c r="K191" s="74">
        <v>6</v>
      </c>
      <c r="L191" s="37">
        <f t="shared" si="105"/>
        <v>3900</v>
      </c>
      <c r="M191" s="74">
        <v>0</v>
      </c>
      <c r="N191" s="37">
        <f t="shared" si="106"/>
        <v>0</v>
      </c>
      <c r="O191" s="74">
        <v>0</v>
      </c>
      <c r="P191" s="37">
        <f t="shared" si="107"/>
        <v>0</v>
      </c>
      <c r="Q191" s="36">
        <f t="shared" si="108"/>
        <v>6</v>
      </c>
      <c r="R191" s="146">
        <f t="shared" si="109"/>
        <v>3900</v>
      </c>
      <c r="S191" s="77">
        <v>0</v>
      </c>
      <c r="T191" s="69">
        <f t="shared" si="110"/>
        <v>0</v>
      </c>
      <c r="U191" s="74">
        <v>0</v>
      </c>
      <c r="V191" s="37">
        <f t="shared" si="111"/>
        <v>0</v>
      </c>
      <c r="W191" s="74">
        <v>0</v>
      </c>
      <c r="X191" s="37">
        <f t="shared" si="112"/>
        <v>0</v>
      </c>
      <c r="Y191" s="74">
        <v>1</v>
      </c>
      <c r="Z191" s="37">
        <f t="shared" si="113"/>
        <v>1818.181818181818</v>
      </c>
      <c r="AA191" s="74">
        <v>1</v>
      </c>
      <c r="AB191" s="37">
        <f t="shared" si="114"/>
        <v>1818.181818181818</v>
      </c>
      <c r="AC191" s="36">
        <f t="shared" si="115"/>
        <v>2</v>
      </c>
      <c r="AD191" s="36">
        <f t="shared" si="116"/>
        <v>3636.363636363636</v>
      </c>
      <c r="AE191" s="36">
        <v>0</v>
      </c>
      <c r="AF191" s="57">
        <f t="shared" si="117"/>
        <v>2336.363636363636</v>
      </c>
      <c r="AG191" s="52">
        <v>0</v>
      </c>
      <c r="AH191" s="63">
        <f t="shared" si="118"/>
        <v>0</v>
      </c>
      <c r="AI191" s="65">
        <f t="shared" si="119"/>
        <v>4</v>
      </c>
      <c r="AJ191" s="63">
        <f t="shared" si="120"/>
        <v>2600</v>
      </c>
      <c r="AK191" s="145">
        <v>6</v>
      </c>
      <c r="AL191" s="107">
        <f t="shared" si="121"/>
        <v>3900</v>
      </c>
      <c r="AM191" s="130" t="s">
        <v>548</v>
      </c>
    </row>
    <row r="192" spans="1:39" s="2" customFormat="1" x14ac:dyDescent="0.3">
      <c r="A192" s="48" t="s">
        <v>59</v>
      </c>
      <c r="B192" s="47">
        <f>8100/6</f>
        <v>1350</v>
      </c>
      <c r="C192" s="46">
        <f>2800/1.1</f>
        <v>2545.454545454545</v>
      </c>
      <c r="D192" s="45">
        <v>6</v>
      </c>
      <c r="E192" s="44">
        <v>0</v>
      </c>
      <c r="F192" s="147">
        <f t="shared" si="102"/>
        <v>0</v>
      </c>
      <c r="G192" s="145">
        <v>0</v>
      </c>
      <c r="H192" s="37">
        <f t="shared" si="103"/>
        <v>0</v>
      </c>
      <c r="I192" s="145">
        <v>0</v>
      </c>
      <c r="J192" s="37">
        <f t="shared" si="104"/>
        <v>0</v>
      </c>
      <c r="K192" s="74">
        <v>0</v>
      </c>
      <c r="L192" s="37">
        <f t="shared" si="105"/>
        <v>0</v>
      </c>
      <c r="M192" s="74">
        <v>0</v>
      </c>
      <c r="N192" s="37">
        <f t="shared" si="106"/>
        <v>0</v>
      </c>
      <c r="O192" s="74">
        <v>0</v>
      </c>
      <c r="P192" s="37">
        <f t="shared" si="107"/>
        <v>0</v>
      </c>
      <c r="Q192" s="36">
        <f t="shared" si="108"/>
        <v>0</v>
      </c>
      <c r="R192" s="146">
        <f t="shared" si="109"/>
        <v>0</v>
      </c>
      <c r="S192" s="77">
        <v>0</v>
      </c>
      <c r="T192" s="69">
        <f t="shared" si="110"/>
        <v>0</v>
      </c>
      <c r="U192" s="74">
        <v>0</v>
      </c>
      <c r="V192" s="37">
        <f t="shared" si="111"/>
        <v>0</v>
      </c>
      <c r="W192" s="74">
        <v>0</v>
      </c>
      <c r="X192" s="37">
        <f t="shared" si="112"/>
        <v>0</v>
      </c>
      <c r="Y192" s="74">
        <v>0</v>
      </c>
      <c r="Z192" s="37">
        <f t="shared" si="113"/>
        <v>0</v>
      </c>
      <c r="AA192" s="74">
        <v>0</v>
      </c>
      <c r="AB192" s="37">
        <f t="shared" si="114"/>
        <v>0</v>
      </c>
      <c r="AC192" s="36">
        <f t="shared" si="115"/>
        <v>0</v>
      </c>
      <c r="AD192" s="36">
        <f t="shared" si="116"/>
        <v>0</v>
      </c>
      <c r="AE192" s="36">
        <v>0</v>
      </c>
      <c r="AF192" s="57">
        <f t="shared" si="117"/>
        <v>0</v>
      </c>
      <c r="AG192" s="52">
        <v>0</v>
      </c>
      <c r="AH192" s="63">
        <f t="shared" si="118"/>
        <v>0</v>
      </c>
      <c r="AI192" s="65">
        <f t="shared" si="119"/>
        <v>0</v>
      </c>
      <c r="AJ192" s="63">
        <f t="shared" si="120"/>
        <v>0</v>
      </c>
      <c r="AK192" s="145">
        <v>0</v>
      </c>
      <c r="AL192" s="107">
        <f t="shared" si="121"/>
        <v>0</v>
      </c>
      <c r="AM192" s="130"/>
    </row>
    <row r="193" spans="1:39" s="2" customFormat="1" x14ac:dyDescent="0.3">
      <c r="A193" s="48" t="s">
        <v>530</v>
      </c>
      <c r="B193" s="53">
        <f>6600/6</f>
        <v>1100</v>
      </c>
      <c r="C193" s="46">
        <f>2800/1.1</f>
        <v>2545.454545454545</v>
      </c>
      <c r="D193" s="45">
        <v>6</v>
      </c>
      <c r="E193" s="44">
        <v>0</v>
      </c>
      <c r="F193" s="147">
        <f t="shared" si="102"/>
        <v>0</v>
      </c>
      <c r="G193" s="145">
        <v>0</v>
      </c>
      <c r="H193" s="37">
        <f t="shared" si="103"/>
        <v>0</v>
      </c>
      <c r="I193" s="145">
        <v>0</v>
      </c>
      <c r="J193" s="37">
        <f t="shared" si="104"/>
        <v>0</v>
      </c>
      <c r="K193" s="74">
        <v>0</v>
      </c>
      <c r="L193" s="37">
        <f t="shared" si="105"/>
        <v>0</v>
      </c>
      <c r="M193" s="74">
        <v>0</v>
      </c>
      <c r="N193" s="37">
        <f t="shared" si="106"/>
        <v>0</v>
      </c>
      <c r="O193" s="74">
        <v>0</v>
      </c>
      <c r="P193" s="37">
        <f t="shared" si="107"/>
        <v>0</v>
      </c>
      <c r="Q193" s="36">
        <f t="shared" si="108"/>
        <v>0</v>
      </c>
      <c r="R193" s="146">
        <f t="shared" si="109"/>
        <v>0</v>
      </c>
      <c r="S193" s="77">
        <v>0</v>
      </c>
      <c r="T193" s="69">
        <f t="shared" si="110"/>
        <v>0</v>
      </c>
      <c r="U193" s="74">
        <v>0</v>
      </c>
      <c r="V193" s="37">
        <f t="shared" si="111"/>
        <v>0</v>
      </c>
      <c r="W193" s="74">
        <v>0</v>
      </c>
      <c r="X193" s="37">
        <f t="shared" si="112"/>
        <v>0</v>
      </c>
      <c r="Y193" s="74">
        <v>0</v>
      </c>
      <c r="Z193" s="37">
        <f t="shared" si="113"/>
        <v>0</v>
      </c>
      <c r="AA193" s="74">
        <v>0</v>
      </c>
      <c r="AB193" s="37">
        <f t="shared" si="114"/>
        <v>0</v>
      </c>
      <c r="AC193" s="36">
        <f t="shared" si="115"/>
        <v>0</v>
      </c>
      <c r="AD193" s="36">
        <f t="shared" si="116"/>
        <v>0</v>
      </c>
      <c r="AE193" s="36">
        <v>0</v>
      </c>
      <c r="AF193" s="57">
        <f t="shared" si="117"/>
        <v>0</v>
      </c>
      <c r="AG193" s="52">
        <v>0</v>
      </c>
      <c r="AH193" s="63">
        <f t="shared" si="118"/>
        <v>0</v>
      </c>
      <c r="AI193" s="65">
        <f t="shared" si="119"/>
        <v>0</v>
      </c>
      <c r="AJ193" s="63">
        <f t="shared" si="120"/>
        <v>0</v>
      </c>
      <c r="AK193" s="145">
        <v>0</v>
      </c>
      <c r="AL193" s="107">
        <f t="shared" si="121"/>
        <v>0</v>
      </c>
      <c r="AM193" s="130"/>
    </row>
    <row r="194" spans="1:39" s="2" customFormat="1" x14ac:dyDescent="0.3">
      <c r="A194" s="48" t="s">
        <v>547</v>
      </c>
      <c r="B194" s="47">
        <f>16200/12</f>
        <v>1350</v>
      </c>
      <c r="C194" s="46">
        <f>2800/1.1</f>
        <v>2545.454545454545</v>
      </c>
      <c r="D194" s="45">
        <v>12</v>
      </c>
      <c r="E194" s="44">
        <v>0</v>
      </c>
      <c r="F194" s="147">
        <f t="shared" si="102"/>
        <v>0</v>
      </c>
      <c r="G194" s="145">
        <v>0</v>
      </c>
      <c r="H194" s="37">
        <f t="shared" si="103"/>
        <v>0</v>
      </c>
      <c r="I194" s="145">
        <v>0</v>
      </c>
      <c r="J194" s="37">
        <f t="shared" si="104"/>
        <v>0</v>
      </c>
      <c r="K194" s="74">
        <v>0</v>
      </c>
      <c r="L194" s="37">
        <f t="shared" si="105"/>
        <v>0</v>
      </c>
      <c r="M194" s="74">
        <v>0</v>
      </c>
      <c r="N194" s="37">
        <f t="shared" si="106"/>
        <v>0</v>
      </c>
      <c r="O194" s="74">
        <v>0</v>
      </c>
      <c r="P194" s="37">
        <f t="shared" si="107"/>
        <v>0</v>
      </c>
      <c r="Q194" s="36">
        <f t="shared" si="108"/>
        <v>0</v>
      </c>
      <c r="R194" s="146">
        <f t="shared" si="109"/>
        <v>0</v>
      </c>
      <c r="S194" s="77">
        <v>0</v>
      </c>
      <c r="T194" s="69">
        <f t="shared" si="110"/>
        <v>0</v>
      </c>
      <c r="U194" s="74">
        <v>0</v>
      </c>
      <c r="V194" s="37">
        <f t="shared" si="111"/>
        <v>0</v>
      </c>
      <c r="W194" s="74">
        <v>0</v>
      </c>
      <c r="X194" s="37">
        <f t="shared" si="112"/>
        <v>0</v>
      </c>
      <c r="Y194" s="74">
        <v>0</v>
      </c>
      <c r="Z194" s="37">
        <f t="shared" si="113"/>
        <v>0</v>
      </c>
      <c r="AA194" s="74">
        <v>0</v>
      </c>
      <c r="AB194" s="37">
        <f t="shared" si="114"/>
        <v>0</v>
      </c>
      <c r="AC194" s="36">
        <f t="shared" si="115"/>
        <v>0</v>
      </c>
      <c r="AD194" s="36">
        <f t="shared" si="116"/>
        <v>0</v>
      </c>
      <c r="AE194" s="36">
        <v>0</v>
      </c>
      <c r="AF194" s="57">
        <f t="shared" si="117"/>
        <v>0</v>
      </c>
      <c r="AG194" s="52">
        <v>0</v>
      </c>
      <c r="AH194" s="63">
        <f t="shared" si="118"/>
        <v>0</v>
      </c>
      <c r="AI194" s="65">
        <f t="shared" si="119"/>
        <v>0</v>
      </c>
      <c r="AJ194" s="63">
        <f t="shared" si="120"/>
        <v>0</v>
      </c>
      <c r="AK194" s="145">
        <v>0</v>
      </c>
      <c r="AL194" s="107">
        <f t="shared" si="121"/>
        <v>0</v>
      </c>
      <c r="AM194" s="130"/>
    </row>
    <row r="195" spans="1:39" s="2" customFormat="1" x14ac:dyDescent="0.3">
      <c r="A195" s="48" t="s">
        <v>481</v>
      </c>
      <c r="B195" s="47">
        <f>16200/12</f>
        <v>1350</v>
      </c>
      <c r="C195" s="46">
        <f>2800/1.1</f>
        <v>2545.454545454545</v>
      </c>
      <c r="D195" s="45">
        <v>12</v>
      </c>
      <c r="E195" s="44">
        <v>0</v>
      </c>
      <c r="F195" s="147">
        <f t="shared" si="102"/>
        <v>0</v>
      </c>
      <c r="G195" s="145">
        <v>0</v>
      </c>
      <c r="H195" s="37">
        <f t="shared" si="103"/>
        <v>0</v>
      </c>
      <c r="I195" s="145">
        <v>0</v>
      </c>
      <c r="J195" s="37">
        <f t="shared" si="104"/>
        <v>0</v>
      </c>
      <c r="K195" s="74">
        <v>0</v>
      </c>
      <c r="L195" s="37">
        <f t="shared" si="105"/>
        <v>0</v>
      </c>
      <c r="M195" s="74">
        <v>0</v>
      </c>
      <c r="N195" s="37">
        <f t="shared" si="106"/>
        <v>0</v>
      </c>
      <c r="O195" s="74">
        <v>0</v>
      </c>
      <c r="P195" s="37">
        <f t="shared" si="107"/>
        <v>0</v>
      </c>
      <c r="Q195" s="36">
        <f t="shared" si="108"/>
        <v>0</v>
      </c>
      <c r="R195" s="146">
        <f t="shared" si="109"/>
        <v>0</v>
      </c>
      <c r="S195" s="77">
        <v>0</v>
      </c>
      <c r="T195" s="69">
        <f t="shared" si="110"/>
        <v>0</v>
      </c>
      <c r="U195" s="74">
        <v>0</v>
      </c>
      <c r="V195" s="37">
        <f t="shared" si="111"/>
        <v>0</v>
      </c>
      <c r="W195" s="74">
        <v>0</v>
      </c>
      <c r="X195" s="37">
        <f t="shared" si="112"/>
        <v>0</v>
      </c>
      <c r="Y195" s="74">
        <v>0</v>
      </c>
      <c r="Z195" s="37">
        <f t="shared" si="113"/>
        <v>0</v>
      </c>
      <c r="AA195" s="74">
        <v>0</v>
      </c>
      <c r="AB195" s="37">
        <f t="shared" si="114"/>
        <v>0</v>
      </c>
      <c r="AC195" s="36">
        <f t="shared" si="115"/>
        <v>0</v>
      </c>
      <c r="AD195" s="36">
        <f t="shared" si="116"/>
        <v>0</v>
      </c>
      <c r="AE195" s="36">
        <v>0</v>
      </c>
      <c r="AF195" s="57">
        <f t="shared" si="117"/>
        <v>0</v>
      </c>
      <c r="AG195" s="52">
        <v>0</v>
      </c>
      <c r="AH195" s="63">
        <f t="shared" si="118"/>
        <v>0</v>
      </c>
      <c r="AI195" s="65">
        <f t="shared" si="119"/>
        <v>0</v>
      </c>
      <c r="AJ195" s="63">
        <f t="shared" si="120"/>
        <v>0</v>
      </c>
      <c r="AK195" s="145">
        <v>0</v>
      </c>
      <c r="AL195" s="107">
        <f t="shared" si="121"/>
        <v>0</v>
      </c>
      <c r="AM195" s="130"/>
    </row>
    <row r="196" spans="1:39" s="2" customFormat="1" x14ac:dyDescent="0.3">
      <c r="A196" s="48" t="s">
        <v>546</v>
      </c>
      <c r="B196" s="47">
        <f>42000/20</f>
        <v>2100</v>
      </c>
      <c r="C196" s="46">
        <f>3200/1.1</f>
        <v>2909.090909090909</v>
      </c>
      <c r="D196" s="45">
        <v>20</v>
      </c>
      <c r="E196" s="44">
        <v>0</v>
      </c>
      <c r="F196" s="147">
        <f t="shared" si="102"/>
        <v>0</v>
      </c>
      <c r="G196" s="145">
        <v>0</v>
      </c>
      <c r="H196" s="37">
        <f t="shared" si="103"/>
        <v>0</v>
      </c>
      <c r="I196" s="145">
        <v>0</v>
      </c>
      <c r="J196" s="37">
        <f t="shared" si="104"/>
        <v>0</v>
      </c>
      <c r="K196" s="74">
        <v>0</v>
      </c>
      <c r="L196" s="37">
        <f t="shared" si="105"/>
        <v>0</v>
      </c>
      <c r="M196" s="74">
        <v>0</v>
      </c>
      <c r="N196" s="37">
        <f t="shared" si="106"/>
        <v>0</v>
      </c>
      <c r="O196" s="74">
        <v>0</v>
      </c>
      <c r="P196" s="37">
        <f t="shared" si="107"/>
        <v>0</v>
      </c>
      <c r="Q196" s="36">
        <f t="shared" si="108"/>
        <v>0</v>
      </c>
      <c r="R196" s="146">
        <f t="shared" si="109"/>
        <v>0</v>
      </c>
      <c r="S196" s="77">
        <v>0</v>
      </c>
      <c r="T196" s="69">
        <f t="shared" si="110"/>
        <v>0</v>
      </c>
      <c r="U196" s="74">
        <v>0</v>
      </c>
      <c r="V196" s="37">
        <f t="shared" si="111"/>
        <v>0</v>
      </c>
      <c r="W196" s="74">
        <v>0</v>
      </c>
      <c r="X196" s="37">
        <f t="shared" si="112"/>
        <v>0</v>
      </c>
      <c r="Y196" s="74">
        <v>0</v>
      </c>
      <c r="Z196" s="37">
        <f t="shared" si="113"/>
        <v>0</v>
      </c>
      <c r="AA196" s="74">
        <v>0</v>
      </c>
      <c r="AB196" s="37">
        <f t="shared" si="114"/>
        <v>0</v>
      </c>
      <c r="AC196" s="36">
        <f t="shared" si="115"/>
        <v>0</v>
      </c>
      <c r="AD196" s="36">
        <f t="shared" si="116"/>
        <v>0</v>
      </c>
      <c r="AE196" s="36">
        <v>0</v>
      </c>
      <c r="AF196" s="57">
        <f t="shared" si="117"/>
        <v>0</v>
      </c>
      <c r="AG196" s="52">
        <v>0</v>
      </c>
      <c r="AH196" s="63">
        <f t="shared" si="118"/>
        <v>0</v>
      </c>
      <c r="AI196" s="65">
        <f t="shared" si="119"/>
        <v>0</v>
      </c>
      <c r="AJ196" s="63">
        <f t="shared" si="120"/>
        <v>0</v>
      </c>
      <c r="AK196" s="145">
        <v>0</v>
      </c>
      <c r="AL196" s="107">
        <f t="shared" si="121"/>
        <v>0</v>
      </c>
      <c r="AM196" s="130"/>
    </row>
    <row r="197" spans="1:39" s="2" customFormat="1" x14ac:dyDescent="0.3">
      <c r="A197" s="48" t="s">
        <v>529</v>
      </c>
      <c r="B197" s="47">
        <f>13800/12</f>
        <v>1150</v>
      </c>
      <c r="C197" s="46">
        <f>2300/1.1</f>
        <v>2090.9090909090905</v>
      </c>
      <c r="D197" s="45">
        <v>12</v>
      </c>
      <c r="E197" s="44">
        <v>0</v>
      </c>
      <c r="F197" s="147">
        <f t="shared" si="102"/>
        <v>0</v>
      </c>
      <c r="G197" s="145">
        <v>0</v>
      </c>
      <c r="H197" s="37">
        <f t="shared" si="103"/>
        <v>0</v>
      </c>
      <c r="I197" s="145">
        <v>0</v>
      </c>
      <c r="J197" s="37">
        <f t="shared" si="104"/>
        <v>0</v>
      </c>
      <c r="K197" s="74">
        <v>0</v>
      </c>
      <c r="L197" s="37">
        <f t="shared" si="105"/>
        <v>0</v>
      </c>
      <c r="M197" s="74">
        <v>0</v>
      </c>
      <c r="N197" s="37">
        <f t="shared" si="106"/>
        <v>0</v>
      </c>
      <c r="O197" s="74">
        <v>0</v>
      </c>
      <c r="P197" s="37">
        <f t="shared" si="107"/>
        <v>0</v>
      </c>
      <c r="Q197" s="36">
        <f t="shared" si="108"/>
        <v>0</v>
      </c>
      <c r="R197" s="146">
        <f t="shared" si="109"/>
        <v>0</v>
      </c>
      <c r="S197" s="77">
        <v>0</v>
      </c>
      <c r="T197" s="69">
        <f t="shared" si="110"/>
        <v>0</v>
      </c>
      <c r="U197" s="74">
        <v>0</v>
      </c>
      <c r="V197" s="37">
        <f t="shared" si="111"/>
        <v>0</v>
      </c>
      <c r="W197" s="74">
        <v>0</v>
      </c>
      <c r="X197" s="37">
        <f t="shared" si="112"/>
        <v>0</v>
      </c>
      <c r="Y197" s="74">
        <v>0</v>
      </c>
      <c r="Z197" s="37">
        <f t="shared" si="113"/>
        <v>0</v>
      </c>
      <c r="AA197" s="74">
        <v>0</v>
      </c>
      <c r="AB197" s="37">
        <f t="shared" si="114"/>
        <v>0</v>
      </c>
      <c r="AC197" s="36">
        <f t="shared" si="115"/>
        <v>0</v>
      </c>
      <c r="AD197" s="36">
        <f t="shared" si="116"/>
        <v>0</v>
      </c>
      <c r="AE197" s="36">
        <v>0</v>
      </c>
      <c r="AF197" s="57">
        <f t="shared" si="117"/>
        <v>0</v>
      </c>
      <c r="AG197" s="52">
        <v>0</v>
      </c>
      <c r="AH197" s="63">
        <f t="shared" si="118"/>
        <v>0</v>
      </c>
      <c r="AI197" s="65">
        <f t="shared" si="119"/>
        <v>0</v>
      </c>
      <c r="AJ197" s="63">
        <f t="shared" si="120"/>
        <v>0</v>
      </c>
      <c r="AK197" s="145">
        <v>0</v>
      </c>
      <c r="AL197" s="107">
        <f t="shared" si="121"/>
        <v>0</v>
      </c>
      <c r="AM197" s="130"/>
    </row>
    <row r="198" spans="1:39" s="2" customFormat="1" x14ac:dyDescent="0.3">
      <c r="A198" s="48" t="s">
        <v>545</v>
      </c>
      <c r="B198" s="47">
        <f>30000/24</f>
        <v>1250</v>
      </c>
      <c r="C198" s="46">
        <f>2800/1.1</f>
        <v>2545.454545454545</v>
      </c>
      <c r="D198" s="45">
        <v>24</v>
      </c>
      <c r="E198" s="44">
        <v>0</v>
      </c>
      <c r="F198" s="147">
        <f t="shared" si="102"/>
        <v>0</v>
      </c>
      <c r="G198" s="145">
        <v>0</v>
      </c>
      <c r="H198" s="37">
        <f t="shared" si="103"/>
        <v>0</v>
      </c>
      <c r="I198" s="145">
        <v>0</v>
      </c>
      <c r="J198" s="37">
        <f t="shared" si="104"/>
        <v>0</v>
      </c>
      <c r="K198" s="74">
        <v>0</v>
      </c>
      <c r="L198" s="37">
        <f t="shared" si="105"/>
        <v>0</v>
      </c>
      <c r="M198" s="74">
        <v>0</v>
      </c>
      <c r="N198" s="37">
        <f t="shared" si="106"/>
        <v>0</v>
      </c>
      <c r="O198" s="74">
        <v>0</v>
      </c>
      <c r="P198" s="37">
        <f t="shared" si="107"/>
        <v>0</v>
      </c>
      <c r="Q198" s="36">
        <f t="shared" si="108"/>
        <v>0</v>
      </c>
      <c r="R198" s="146">
        <f t="shared" si="109"/>
        <v>0</v>
      </c>
      <c r="S198" s="77">
        <v>0</v>
      </c>
      <c r="T198" s="69">
        <f t="shared" si="110"/>
        <v>0</v>
      </c>
      <c r="U198" s="74">
        <v>0</v>
      </c>
      <c r="V198" s="37">
        <f t="shared" si="111"/>
        <v>0</v>
      </c>
      <c r="W198" s="74">
        <v>0</v>
      </c>
      <c r="X198" s="37">
        <f t="shared" si="112"/>
        <v>0</v>
      </c>
      <c r="Y198" s="74">
        <v>0</v>
      </c>
      <c r="Z198" s="37">
        <f t="shared" si="113"/>
        <v>0</v>
      </c>
      <c r="AA198" s="74">
        <v>0</v>
      </c>
      <c r="AB198" s="37">
        <f t="shared" si="114"/>
        <v>0</v>
      </c>
      <c r="AC198" s="36">
        <f t="shared" si="115"/>
        <v>0</v>
      </c>
      <c r="AD198" s="36">
        <f t="shared" si="116"/>
        <v>0</v>
      </c>
      <c r="AE198" s="36">
        <v>0</v>
      </c>
      <c r="AF198" s="57">
        <f t="shared" si="117"/>
        <v>0</v>
      </c>
      <c r="AG198" s="52">
        <v>0</v>
      </c>
      <c r="AH198" s="63">
        <f t="shared" si="118"/>
        <v>0</v>
      </c>
      <c r="AI198" s="65">
        <f t="shared" si="119"/>
        <v>0</v>
      </c>
      <c r="AJ198" s="63">
        <f t="shared" si="120"/>
        <v>0</v>
      </c>
      <c r="AK198" s="145">
        <v>0</v>
      </c>
      <c r="AL198" s="107">
        <f t="shared" si="121"/>
        <v>0</v>
      </c>
      <c r="AM198" s="130"/>
    </row>
    <row r="199" spans="1:39" s="2" customFormat="1" x14ac:dyDescent="0.3">
      <c r="A199" s="185" t="s">
        <v>544</v>
      </c>
      <c r="B199" s="47">
        <f>31200/24</f>
        <v>1300</v>
      </c>
      <c r="C199" s="46">
        <f>2800/1.1</f>
        <v>2545.454545454545</v>
      </c>
      <c r="D199" s="45">
        <v>24</v>
      </c>
      <c r="E199" s="44">
        <v>0</v>
      </c>
      <c r="F199" s="147">
        <f t="shared" si="102"/>
        <v>0</v>
      </c>
      <c r="G199" s="145">
        <v>0</v>
      </c>
      <c r="H199" s="37">
        <f t="shared" si="103"/>
        <v>0</v>
      </c>
      <c r="I199" s="145">
        <v>0</v>
      </c>
      <c r="J199" s="37">
        <f t="shared" si="104"/>
        <v>0</v>
      </c>
      <c r="K199" s="74">
        <v>24</v>
      </c>
      <c r="L199" s="37">
        <f t="shared" si="105"/>
        <v>31200</v>
      </c>
      <c r="M199" s="74">
        <v>0</v>
      </c>
      <c r="N199" s="37">
        <f t="shared" si="106"/>
        <v>0</v>
      </c>
      <c r="O199" s="74">
        <v>0</v>
      </c>
      <c r="P199" s="37">
        <f t="shared" si="107"/>
        <v>0</v>
      </c>
      <c r="Q199" s="36">
        <f t="shared" si="108"/>
        <v>24</v>
      </c>
      <c r="R199" s="146">
        <f t="shared" si="109"/>
        <v>31200</v>
      </c>
      <c r="S199" s="77">
        <v>0</v>
      </c>
      <c r="T199" s="69">
        <f t="shared" si="110"/>
        <v>0</v>
      </c>
      <c r="U199" s="74">
        <v>0</v>
      </c>
      <c r="V199" s="37">
        <f t="shared" si="111"/>
        <v>0</v>
      </c>
      <c r="W199" s="74">
        <v>0</v>
      </c>
      <c r="X199" s="37">
        <f t="shared" si="112"/>
        <v>0</v>
      </c>
      <c r="Y199" s="74">
        <v>10</v>
      </c>
      <c r="Z199" s="37">
        <f t="shared" si="113"/>
        <v>25454.545454545449</v>
      </c>
      <c r="AA199" s="74">
        <v>2</v>
      </c>
      <c r="AB199" s="37">
        <f t="shared" si="114"/>
        <v>5090.9090909090901</v>
      </c>
      <c r="AC199" s="36">
        <f t="shared" si="115"/>
        <v>12</v>
      </c>
      <c r="AD199" s="36">
        <f t="shared" si="116"/>
        <v>30545.45454545454</v>
      </c>
      <c r="AE199" s="36">
        <v>0</v>
      </c>
      <c r="AF199" s="57">
        <f t="shared" si="117"/>
        <v>14945.45454545454</v>
      </c>
      <c r="AG199" s="52">
        <v>0</v>
      </c>
      <c r="AH199" s="63">
        <f t="shared" si="118"/>
        <v>0</v>
      </c>
      <c r="AI199" s="65">
        <f t="shared" si="119"/>
        <v>12</v>
      </c>
      <c r="AJ199" s="63">
        <f t="shared" si="120"/>
        <v>15600</v>
      </c>
      <c r="AK199" s="145">
        <v>0</v>
      </c>
      <c r="AL199" s="107">
        <f t="shared" si="121"/>
        <v>0</v>
      </c>
      <c r="AM199" s="130"/>
    </row>
    <row r="200" spans="1:39" s="2" customFormat="1" ht="17.25" thickBot="1" x14ac:dyDescent="0.35">
      <c r="A200" s="48" t="s">
        <v>477</v>
      </c>
      <c r="B200" s="47">
        <f>14400/24</f>
        <v>600</v>
      </c>
      <c r="C200" s="46">
        <f>800/1.1</f>
        <v>727.27272727272725</v>
      </c>
      <c r="D200" s="179">
        <v>24</v>
      </c>
      <c r="E200" s="44">
        <v>11</v>
      </c>
      <c r="F200" s="147">
        <f t="shared" si="102"/>
        <v>6600</v>
      </c>
      <c r="G200" s="145">
        <v>0</v>
      </c>
      <c r="H200" s="37">
        <f t="shared" si="103"/>
        <v>0</v>
      </c>
      <c r="I200" s="145">
        <v>0</v>
      </c>
      <c r="J200" s="37">
        <f t="shared" si="104"/>
        <v>0</v>
      </c>
      <c r="K200" s="74">
        <v>24</v>
      </c>
      <c r="L200" s="37">
        <f t="shared" si="105"/>
        <v>14400</v>
      </c>
      <c r="M200" s="74">
        <v>0</v>
      </c>
      <c r="N200" s="37">
        <f t="shared" si="106"/>
        <v>0</v>
      </c>
      <c r="O200" s="74">
        <v>0</v>
      </c>
      <c r="P200" s="37">
        <f t="shared" si="107"/>
        <v>0</v>
      </c>
      <c r="Q200" s="36">
        <f t="shared" si="108"/>
        <v>24</v>
      </c>
      <c r="R200" s="146">
        <f t="shared" si="109"/>
        <v>14400</v>
      </c>
      <c r="S200" s="77">
        <v>4</v>
      </c>
      <c r="T200" s="69">
        <f t="shared" si="110"/>
        <v>2909.090909090909</v>
      </c>
      <c r="U200" s="74">
        <v>7</v>
      </c>
      <c r="V200" s="37">
        <f t="shared" si="111"/>
        <v>5090.909090909091</v>
      </c>
      <c r="W200" s="74">
        <v>0</v>
      </c>
      <c r="X200" s="37">
        <f t="shared" si="112"/>
        <v>0</v>
      </c>
      <c r="Y200" s="74">
        <v>5</v>
      </c>
      <c r="Z200" s="37">
        <f t="shared" si="113"/>
        <v>3636.363636363636</v>
      </c>
      <c r="AA200" s="74">
        <v>2</v>
      </c>
      <c r="AB200" s="37">
        <f t="shared" si="114"/>
        <v>1454.5454545454545</v>
      </c>
      <c r="AC200" s="36">
        <f t="shared" si="115"/>
        <v>18</v>
      </c>
      <c r="AD200" s="36">
        <f t="shared" si="116"/>
        <v>13090.90909090909</v>
      </c>
      <c r="AE200" s="36">
        <v>0</v>
      </c>
      <c r="AF200" s="57">
        <f t="shared" si="117"/>
        <v>2290.9090909090905</v>
      </c>
      <c r="AG200" s="52">
        <v>0</v>
      </c>
      <c r="AH200" s="63">
        <f t="shared" si="118"/>
        <v>0</v>
      </c>
      <c r="AI200" s="65">
        <f t="shared" si="119"/>
        <v>17</v>
      </c>
      <c r="AJ200" s="63">
        <f t="shared" si="120"/>
        <v>10200</v>
      </c>
      <c r="AK200" s="145">
        <v>0</v>
      </c>
      <c r="AL200" s="144">
        <f t="shared" si="121"/>
        <v>0</v>
      </c>
      <c r="AM200" s="130"/>
    </row>
    <row r="201" spans="1:39" s="2" customFormat="1" ht="17.25" thickBot="1" x14ac:dyDescent="0.35">
      <c r="A201" s="573" t="s">
        <v>509</v>
      </c>
      <c r="B201" s="574"/>
      <c r="C201" s="574"/>
      <c r="D201" s="574"/>
      <c r="E201" s="29">
        <f t="shared" ref="E201:AL201" si="123">SUM(E168:E200)</f>
        <v>251</v>
      </c>
      <c r="F201" s="29">
        <f t="shared" si="123"/>
        <v>370400</v>
      </c>
      <c r="G201" s="29">
        <f t="shared" si="123"/>
        <v>320</v>
      </c>
      <c r="H201" s="29">
        <f t="shared" si="123"/>
        <v>500500</v>
      </c>
      <c r="I201" s="29">
        <f t="shared" si="123"/>
        <v>0</v>
      </c>
      <c r="J201" s="29">
        <f t="shared" si="123"/>
        <v>0</v>
      </c>
      <c r="K201" s="29">
        <f t="shared" si="123"/>
        <v>146</v>
      </c>
      <c r="L201" s="29">
        <f t="shared" si="123"/>
        <v>186600</v>
      </c>
      <c r="M201" s="29">
        <f t="shared" si="123"/>
        <v>0</v>
      </c>
      <c r="N201" s="29">
        <f t="shared" si="123"/>
        <v>0</v>
      </c>
      <c r="O201" s="29">
        <f t="shared" si="123"/>
        <v>0</v>
      </c>
      <c r="P201" s="29">
        <f t="shared" si="123"/>
        <v>0</v>
      </c>
      <c r="Q201" s="29">
        <f t="shared" si="123"/>
        <v>466</v>
      </c>
      <c r="R201" s="29">
        <f t="shared" si="123"/>
        <v>687100</v>
      </c>
      <c r="S201" s="29">
        <f t="shared" si="123"/>
        <v>105</v>
      </c>
      <c r="T201" s="29">
        <f t="shared" si="123"/>
        <v>232000</v>
      </c>
      <c r="U201" s="29">
        <f t="shared" si="123"/>
        <v>170</v>
      </c>
      <c r="V201" s="29">
        <f t="shared" si="123"/>
        <v>372181.81818181818</v>
      </c>
      <c r="W201" s="29">
        <f t="shared" si="123"/>
        <v>122</v>
      </c>
      <c r="X201" s="29">
        <f t="shared" si="123"/>
        <v>280363.63636363629</v>
      </c>
      <c r="Y201" s="29">
        <f t="shared" si="123"/>
        <v>123</v>
      </c>
      <c r="Z201" s="29">
        <f t="shared" si="123"/>
        <v>280272.72727272724</v>
      </c>
      <c r="AA201" s="29">
        <f t="shared" si="123"/>
        <v>31</v>
      </c>
      <c r="AB201" s="29">
        <f t="shared" si="123"/>
        <v>68363.636363636368</v>
      </c>
      <c r="AC201" s="29">
        <f t="shared" si="123"/>
        <v>551</v>
      </c>
      <c r="AD201" s="29">
        <f t="shared" si="123"/>
        <v>1233181.8181818181</v>
      </c>
      <c r="AE201" s="29">
        <f t="shared" si="123"/>
        <v>0</v>
      </c>
      <c r="AF201" s="29">
        <f t="shared" si="123"/>
        <v>412231.81818181818</v>
      </c>
      <c r="AG201" s="29">
        <f t="shared" si="123"/>
        <v>0</v>
      </c>
      <c r="AH201" s="29">
        <f t="shared" si="123"/>
        <v>0</v>
      </c>
      <c r="AI201" s="29">
        <f t="shared" si="123"/>
        <v>166</v>
      </c>
      <c r="AJ201" s="29">
        <f t="shared" si="123"/>
        <v>236550</v>
      </c>
      <c r="AK201" s="29">
        <f t="shared" si="123"/>
        <v>148</v>
      </c>
      <c r="AL201" s="29">
        <f t="shared" si="123"/>
        <v>221000</v>
      </c>
      <c r="AM201" s="11"/>
    </row>
    <row r="202" spans="1:39" s="2" customFormat="1" ht="17.25" thickBot="1" x14ac:dyDescent="0.35">
      <c r="A202" s="10"/>
      <c r="B202" s="126"/>
      <c r="C202" s="126"/>
      <c r="D202" s="10"/>
      <c r="E202" s="4"/>
      <c r="F202" s="6"/>
      <c r="G202" s="4"/>
      <c r="H202" s="9">
        <f>H201*1.1</f>
        <v>550550</v>
      </c>
      <c r="I202" s="5"/>
      <c r="J202" s="9">
        <f>J201*1.1</f>
        <v>0</v>
      </c>
      <c r="K202" s="5"/>
      <c r="L202" s="9">
        <f>L201*1.1</f>
        <v>205260.00000000003</v>
      </c>
      <c r="M202" s="5"/>
      <c r="N202" s="9">
        <f>N201*1.1</f>
        <v>0</v>
      </c>
      <c r="O202" s="5"/>
      <c r="P202" s="9">
        <f>P201*1.1</f>
        <v>0</v>
      </c>
      <c r="Q202" s="5"/>
      <c r="R202" s="8">
        <f>R201*1.1</f>
        <v>755810.00000000012</v>
      </c>
      <c r="S202" s="587" t="s">
        <v>475</v>
      </c>
      <c r="T202" s="587"/>
      <c r="U202" s="587"/>
      <c r="V202" s="587"/>
      <c r="W202" s="587"/>
      <c r="X202" s="587"/>
      <c r="Y202" s="587"/>
      <c r="Z202" s="587"/>
      <c r="AA202" s="587"/>
      <c r="AB202" s="587"/>
      <c r="AC202" s="587"/>
      <c r="AD202" s="587"/>
      <c r="AE202" s="191"/>
      <c r="AF202" s="127">
        <f>AF201/(R201+F201)</f>
        <v>0.38981732215774767</v>
      </c>
      <c r="AG202" s="4"/>
      <c r="AH202" s="6"/>
      <c r="AI202" s="4"/>
      <c r="AJ202" s="6"/>
      <c r="AK202" s="5"/>
      <c r="AL202" s="3"/>
    </row>
    <row r="204" spans="1:39" s="2" customFormat="1" ht="17.25" thickBot="1" x14ac:dyDescent="0.35">
      <c r="A204" s="98" t="s">
        <v>543</v>
      </c>
      <c r="B204" s="97"/>
      <c r="C204" s="97"/>
      <c r="D204" s="94"/>
      <c r="E204" s="95"/>
      <c r="F204" s="95"/>
      <c r="G204" s="95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3"/>
      <c r="AH204" s="93"/>
      <c r="AI204" s="93"/>
      <c r="AJ204" s="93"/>
      <c r="AK204" s="93"/>
    </row>
    <row r="205" spans="1:39" s="2" customFormat="1" ht="17.25" thickBot="1" x14ac:dyDescent="0.35">
      <c r="A205" s="10"/>
      <c r="B205" s="10"/>
      <c r="C205" s="10"/>
      <c r="D205" s="10"/>
      <c r="E205" s="92"/>
      <c r="F205" s="89"/>
      <c r="G205" s="619" t="s">
        <v>527</v>
      </c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1"/>
      <c r="S205" s="622" t="s">
        <v>129</v>
      </c>
      <c r="T205" s="622"/>
      <c r="U205" s="622"/>
      <c r="V205" s="622"/>
      <c r="W205" s="622"/>
      <c r="X205" s="622"/>
      <c r="Y205" s="622"/>
      <c r="Z205" s="622"/>
      <c r="AA205" s="622"/>
      <c r="AB205" s="622"/>
      <c r="AC205" s="622"/>
      <c r="AD205" s="622"/>
      <c r="AE205" s="622"/>
      <c r="AF205" s="622"/>
      <c r="AG205" s="92"/>
      <c r="AH205" s="89"/>
      <c r="AI205" s="92"/>
      <c r="AJ205" s="89"/>
      <c r="AK205" s="152"/>
      <c r="AL205" s="113"/>
      <c r="AM205" s="138" t="s">
        <v>471</v>
      </c>
    </row>
    <row r="206" spans="1:39" s="2" customFormat="1" ht="16.5" customHeight="1" x14ac:dyDescent="0.3">
      <c r="A206" s="643" t="s">
        <v>12</v>
      </c>
      <c r="B206" s="645" t="s">
        <v>526</v>
      </c>
      <c r="C206" s="565" t="s">
        <v>525</v>
      </c>
      <c r="D206" s="647" t="s">
        <v>467</v>
      </c>
      <c r="E206" s="569" t="s">
        <v>542</v>
      </c>
      <c r="F206" s="649" t="s">
        <v>465</v>
      </c>
      <c r="G206" s="629" t="s">
        <v>464</v>
      </c>
      <c r="H206" s="633" t="s">
        <v>463</v>
      </c>
      <c r="I206" s="625" t="s">
        <v>0</v>
      </c>
      <c r="J206" s="633" t="s">
        <v>541</v>
      </c>
      <c r="K206" s="625" t="s">
        <v>1</v>
      </c>
      <c r="L206" s="633" t="s">
        <v>504</v>
      </c>
      <c r="M206" s="625" t="s">
        <v>2</v>
      </c>
      <c r="N206" s="633" t="s">
        <v>460</v>
      </c>
      <c r="O206" s="625" t="s">
        <v>3</v>
      </c>
      <c r="P206" s="633" t="s">
        <v>502</v>
      </c>
      <c r="Q206" s="639" t="s">
        <v>22</v>
      </c>
      <c r="R206" s="607" t="s">
        <v>23</v>
      </c>
      <c r="S206" s="609" t="s">
        <v>540</v>
      </c>
      <c r="T206" s="611" t="s">
        <v>456</v>
      </c>
      <c r="U206" s="609" t="s">
        <v>4</v>
      </c>
      <c r="V206" s="611" t="s">
        <v>26</v>
      </c>
      <c r="W206" s="609" t="s">
        <v>5</v>
      </c>
      <c r="X206" s="611" t="s">
        <v>454</v>
      </c>
      <c r="Y206" s="640" t="s">
        <v>6</v>
      </c>
      <c r="Z206" s="611" t="s">
        <v>77</v>
      </c>
      <c r="AA206" s="609" t="s">
        <v>7</v>
      </c>
      <c r="AB206" s="611" t="s">
        <v>452</v>
      </c>
      <c r="AC206" s="642" t="s">
        <v>520</v>
      </c>
      <c r="AD206" s="639" t="s">
        <v>30</v>
      </c>
      <c r="AE206" s="639" t="s">
        <v>121</v>
      </c>
      <c r="AF206" s="623" t="s">
        <v>448</v>
      </c>
      <c r="AG206" s="615" t="s">
        <v>447</v>
      </c>
      <c r="AH206" s="627" t="s">
        <v>52</v>
      </c>
      <c r="AI206" s="629" t="s">
        <v>519</v>
      </c>
      <c r="AJ206" s="627" t="s">
        <v>539</v>
      </c>
      <c r="AK206" s="636" t="s">
        <v>538</v>
      </c>
      <c r="AL206" s="627" t="s">
        <v>537</v>
      </c>
      <c r="AM206" s="605" t="s">
        <v>518</v>
      </c>
    </row>
    <row r="207" spans="1:39" s="2" customFormat="1" ht="17.25" customHeight="1" thickBot="1" x14ac:dyDescent="0.35">
      <c r="A207" s="644"/>
      <c r="B207" s="646"/>
      <c r="C207" s="566"/>
      <c r="D207" s="648"/>
      <c r="E207" s="651"/>
      <c r="F207" s="650"/>
      <c r="G207" s="630"/>
      <c r="H207" s="583"/>
      <c r="I207" s="626"/>
      <c r="J207" s="583"/>
      <c r="K207" s="626"/>
      <c r="L207" s="583"/>
      <c r="M207" s="626"/>
      <c r="N207" s="583"/>
      <c r="O207" s="626"/>
      <c r="P207" s="583"/>
      <c r="Q207" s="602"/>
      <c r="R207" s="608"/>
      <c r="S207" s="610"/>
      <c r="T207" s="612"/>
      <c r="U207" s="610"/>
      <c r="V207" s="612"/>
      <c r="W207" s="610"/>
      <c r="X207" s="612"/>
      <c r="Y207" s="641"/>
      <c r="Z207" s="612"/>
      <c r="AA207" s="610"/>
      <c r="AB207" s="612"/>
      <c r="AC207" s="593"/>
      <c r="AD207" s="602"/>
      <c r="AE207" s="602"/>
      <c r="AF207" s="624"/>
      <c r="AG207" s="616"/>
      <c r="AH207" s="631"/>
      <c r="AI207" s="630"/>
      <c r="AJ207" s="631"/>
      <c r="AK207" s="637"/>
      <c r="AL207" s="631"/>
      <c r="AM207" s="606"/>
    </row>
    <row r="208" spans="1:39" s="2" customFormat="1" x14ac:dyDescent="0.3">
      <c r="A208" s="122" t="s">
        <v>38</v>
      </c>
      <c r="B208" s="61">
        <f>15500/10</f>
        <v>1550</v>
      </c>
      <c r="C208" s="77">
        <f>2700/1.1</f>
        <v>2454.5454545454545</v>
      </c>
      <c r="D208" s="166">
        <v>10</v>
      </c>
      <c r="E208" s="44">
        <v>0</v>
      </c>
      <c r="F208" s="111">
        <f t="shared" ref="F208:F240" si="124">B208*E208</f>
        <v>0</v>
      </c>
      <c r="G208" s="145">
        <v>0</v>
      </c>
      <c r="H208" s="109">
        <f t="shared" ref="H208:H240" si="125">B208*G208</f>
        <v>0</v>
      </c>
      <c r="I208" s="74">
        <v>0</v>
      </c>
      <c r="J208" s="37">
        <f t="shared" ref="J208:J240" si="126">B208*I208</f>
        <v>0</v>
      </c>
      <c r="K208" s="74">
        <v>0</v>
      </c>
      <c r="L208" s="37">
        <f t="shared" ref="L208:L240" si="127">B208*K208</f>
        <v>0</v>
      </c>
      <c r="M208" s="74">
        <v>0</v>
      </c>
      <c r="N208" s="37">
        <f t="shared" ref="N208:N240" si="128">B208*M208</f>
        <v>0</v>
      </c>
      <c r="O208" s="74">
        <v>0</v>
      </c>
      <c r="P208" s="71">
        <f t="shared" ref="P208:P240" si="129">B208*O208</f>
        <v>0</v>
      </c>
      <c r="Q208" s="57">
        <f t="shared" ref="Q208:Q240" si="130">G208+I208+K208+M208+O208</f>
        <v>0</v>
      </c>
      <c r="R208" s="83">
        <f t="shared" ref="R208:R240" si="131">Q208*B208</f>
        <v>0</v>
      </c>
      <c r="S208" s="38">
        <v>0</v>
      </c>
      <c r="T208" s="82">
        <f t="shared" ref="T208:T240" si="132">C208*S208</f>
        <v>0</v>
      </c>
      <c r="U208" s="74">
        <v>0</v>
      </c>
      <c r="V208" s="82">
        <f t="shared" ref="V208:V240" si="133">C208*U208</f>
        <v>0</v>
      </c>
      <c r="W208" s="74">
        <v>0</v>
      </c>
      <c r="X208" s="82">
        <f t="shared" ref="X208:X240" si="134">C208*W208</f>
        <v>0</v>
      </c>
      <c r="Y208" s="74">
        <v>0</v>
      </c>
      <c r="Z208" s="151">
        <f t="shared" ref="Z208:Z240" si="135">C208*Y208</f>
        <v>0</v>
      </c>
      <c r="AA208" s="74">
        <v>0</v>
      </c>
      <c r="AB208" s="68">
        <f t="shared" ref="AB208:AB240" si="136">C208*AA208</f>
        <v>0</v>
      </c>
      <c r="AC208" s="67">
        <f t="shared" ref="AC208:AC240" si="137">S208+U208+W208+Y208+AA208</f>
        <v>0</v>
      </c>
      <c r="AD208" s="66">
        <f t="shared" ref="AD208:AD240" si="138">AC208*C208</f>
        <v>0</v>
      </c>
      <c r="AE208" s="57">
        <v>0</v>
      </c>
      <c r="AF208" s="57">
        <f t="shared" ref="AF208:AF240" si="139">((C208-B208)*AC208)-AE208</f>
        <v>0</v>
      </c>
      <c r="AG208" s="52">
        <v>0</v>
      </c>
      <c r="AH208" s="63">
        <f t="shared" ref="AH208:AH240" si="140">B208*AG208</f>
        <v>0</v>
      </c>
      <c r="AI208" s="65">
        <f t="shared" ref="AI208:AI240" si="141">E208+Q208-AC208-AG208</f>
        <v>0</v>
      </c>
      <c r="AJ208" s="202">
        <f t="shared" ref="AJ208:AJ240" si="142">B208*AI208</f>
        <v>0</v>
      </c>
      <c r="AK208" s="145">
        <v>0</v>
      </c>
      <c r="AL208" s="63">
        <f t="shared" ref="AL208:AL240" si="143">AK208*B208</f>
        <v>0</v>
      </c>
      <c r="AM208" s="130"/>
    </row>
    <row r="209" spans="1:39" s="2" customFormat="1" x14ac:dyDescent="0.3">
      <c r="A209" s="189" t="s">
        <v>495</v>
      </c>
      <c r="B209" s="182">
        <f>16000/10</f>
        <v>1600</v>
      </c>
      <c r="C209" s="183">
        <f>2700/1.1</f>
        <v>2454.5454545454545</v>
      </c>
      <c r="D209" s="184">
        <v>10</v>
      </c>
      <c r="E209" s="44">
        <v>0</v>
      </c>
      <c r="F209" s="200">
        <f t="shared" si="124"/>
        <v>0</v>
      </c>
      <c r="G209" s="145">
        <v>0</v>
      </c>
      <c r="H209" s="109">
        <f t="shared" si="125"/>
        <v>0</v>
      </c>
      <c r="I209" s="74">
        <v>0</v>
      </c>
      <c r="J209" s="37">
        <f t="shared" si="126"/>
        <v>0</v>
      </c>
      <c r="K209" s="74">
        <v>0</v>
      </c>
      <c r="L209" s="37">
        <f t="shared" si="127"/>
        <v>0</v>
      </c>
      <c r="M209" s="74">
        <v>0</v>
      </c>
      <c r="N209" s="37">
        <f t="shared" si="128"/>
        <v>0</v>
      </c>
      <c r="O209" s="74">
        <v>0</v>
      </c>
      <c r="P209" s="71">
        <f t="shared" si="129"/>
        <v>0</v>
      </c>
      <c r="Q209" s="57">
        <f t="shared" si="130"/>
        <v>0</v>
      </c>
      <c r="R209" s="70">
        <f t="shared" si="131"/>
        <v>0</v>
      </c>
      <c r="S209" s="77">
        <v>0</v>
      </c>
      <c r="T209" s="69">
        <f t="shared" si="132"/>
        <v>0</v>
      </c>
      <c r="U209" s="74">
        <v>0</v>
      </c>
      <c r="V209" s="69">
        <f t="shared" si="133"/>
        <v>0</v>
      </c>
      <c r="W209" s="74">
        <v>0</v>
      </c>
      <c r="X209" s="69">
        <f t="shared" si="134"/>
        <v>0</v>
      </c>
      <c r="Y209" s="74">
        <v>0</v>
      </c>
      <c r="Z209" s="109">
        <f t="shared" si="135"/>
        <v>0</v>
      </c>
      <c r="AA209" s="74">
        <v>0</v>
      </c>
      <c r="AB209" s="68">
        <f t="shared" si="136"/>
        <v>0</v>
      </c>
      <c r="AC209" s="67">
        <f t="shared" si="137"/>
        <v>0</v>
      </c>
      <c r="AD209" s="66">
        <f t="shared" si="138"/>
        <v>0</v>
      </c>
      <c r="AE209" s="57">
        <v>0</v>
      </c>
      <c r="AF209" s="57">
        <f t="shared" si="139"/>
        <v>0</v>
      </c>
      <c r="AG209" s="52">
        <v>0</v>
      </c>
      <c r="AH209" s="63">
        <f t="shared" si="140"/>
        <v>0</v>
      </c>
      <c r="AI209" s="65">
        <f t="shared" si="141"/>
        <v>0</v>
      </c>
      <c r="AJ209" s="31">
        <f t="shared" si="142"/>
        <v>0</v>
      </c>
      <c r="AK209" s="145">
        <v>0</v>
      </c>
      <c r="AL209" s="63">
        <f t="shared" si="143"/>
        <v>0</v>
      </c>
      <c r="AM209" s="130"/>
    </row>
    <row r="210" spans="1:39" s="2" customFormat="1" x14ac:dyDescent="0.3">
      <c r="A210" s="120" t="s">
        <v>517</v>
      </c>
      <c r="B210" s="74">
        <f>15500/10</f>
        <v>1550</v>
      </c>
      <c r="C210" s="77">
        <f>2700/1.1</f>
        <v>2454.5454545454545</v>
      </c>
      <c r="D210" s="165">
        <v>10</v>
      </c>
      <c r="E210" s="44">
        <v>0</v>
      </c>
      <c r="F210" s="110">
        <f t="shared" si="124"/>
        <v>0</v>
      </c>
      <c r="G210" s="145">
        <v>0</v>
      </c>
      <c r="H210" s="109">
        <f t="shared" si="125"/>
        <v>0</v>
      </c>
      <c r="I210" s="74">
        <v>0</v>
      </c>
      <c r="J210" s="37">
        <f t="shared" si="126"/>
        <v>0</v>
      </c>
      <c r="K210" s="74">
        <v>0</v>
      </c>
      <c r="L210" s="37">
        <f t="shared" si="127"/>
        <v>0</v>
      </c>
      <c r="M210" s="74">
        <v>0</v>
      </c>
      <c r="N210" s="37">
        <f t="shared" si="128"/>
        <v>0</v>
      </c>
      <c r="O210" s="74">
        <v>0</v>
      </c>
      <c r="P210" s="71">
        <f t="shared" si="129"/>
        <v>0</v>
      </c>
      <c r="Q210" s="57">
        <f t="shared" si="130"/>
        <v>0</v>
      </c>
      <c r="R210" s="149">
        <f t="shared" si="131"/>
        <v>0</v>
      </c>
      <c r="S210" s="77">
        <v>0</v>
      </c>
      <c r="T210" s="69">
        <f t="shared" si="132"/>
        <v>0</v>
      </c>
      <c r="U210" s="74">
        <v>0</v>
      </c>
      <c r="V210" s="69">
        <f t="shared" si="133"/>
        <v>0</v>
      </c>
      <c r="W210" s="74">
        <v>0</v>
      </c>
      <c r="X210" s="69">
        <f t="shared" si="134"/>
        <v>0</v>
      </c>
      <c r="Y210" s="74">
        <v>0</v>
      </c>
      <c r="Z210" s="109">
        <f t="shared" si="135"/>
        <v>0</v>
      </c>
      <c r="AA210" s="74">
        <v>0</v>
      </c>
      <c r="AB210" s="68">
        <f t="shared" si="136"/>
        <v>0</v>
      </c>
      <c r="AC210" s="67">
        <f t="shared" si="137"/>
        <v>0</v>
      </c>
      <c r="AD210" s="66">
        <f t="shared" si="138"/>
        <v>0</v>
      </c>
      <c r="AE210" s="57">
        <v>0</v>
      </c>
      <c r="AF210" s="57">
        <f t="shared" si="139"/>
        <v>0</v>
      </c>
      <c r="AG210" s="52">
        <v>0</v>
      </c>
      <c r="AH210" s="63">
        <f t="shared" si="140"/>
        <v>0</v>
      </c>
      <c r="AI210" s="65">
        <f t="shared" si="141"/>
        <v>0</v>
      </c>
      <c r="AJ210" s="63">
        <f t="shared" si="142"/>
        <v>0</v>
      </c>
      <c r="AK210" s="145">
        <v>0</v>
      </c>
      <c r="AL210" s="63">
        <f t="shared" si="143"/>
        <v>0</v>
      </c>
      <c r="AM210" s="130"/>
    </row>
    <row r="211" spans="1:39" s="2" customFormat="1" x14ac:dyDescent="0.3">
      <c r="A211" s="188" t="s">
        <v>536</v>
      </c>
      <c r="B211" s="47">
        <f>16000/10</f>
        <v>1600</v>
      </c>
      <c r="C211" s="183">
        <f>2700/1.1</f>
        <v>2454.5454545454545</v>
      </c>
      <c r="D211" s="163">
        <v>10</v>
      </c>
      <c r="E211" s="44">
        <v>0</v>
      </c>
      <c r="F211" s="110">
        <f t="shared" si="124"/>
        <v>0</v>
      </c>
      <c r="G211" s="145">
        <v>0</v>
      </c>
      <c r="H211" s="109">
        <f t="shared" si="125"/>
        <v>0</v>
      </c>
      <c r="I211" s="74">
        <v>0</v>
      </c>
      <c r="J211" s="37">
        <f t="shared" si="126"/>
        <v>0</v>
      </c>
      <c r="K211" s="74">
        <v>0</v>
      </c>
      <c r="L211" s="37">
        <f t="shared" si="127"/>
        <v>0</v>
      </c>
      <c r="M211" s="74">
        <v>0</v>
      </c>
      <c r="N211" s="37">
        <f t="shared" si="128"/>
        <v>0</v>
      </c>
      <c r="O211" s="74">
        <v>0</v>
      </c>
      <c r="P211" s="71">
        <f t="shared" si="129"/>
        <v>0</v>
      </c>
      <c r="Q211" s="57">
        <f t="shared" si="130"/>
        <v>0</v>
      </c>
      <c r="R211" s="39">
        <f t="shared" si="131"/>
        <v>0</v>
      </c>
      <c r="S211" s="77">
        <v>0</v>
      </c>
      <c r="T211" s="69">
        <f t="shared" si="132"/>
        <v>0</v>
      </c>
      <c r="U211" s="74">
        <v>0</v>
      </c>
      <c r="V211" s="69">
        <f t="shared" si="133"/>
        <v>0</v>
      </c>
      <c r="W211" s="74">
        <v>0</v>
      </c>
      <c r="X211" s="69">
        <f t="shared" si="134"/>
        <v>0</v>
      </c>
      <c r="Y211" s="74">
        <v>0</v>
      </c>
      <c r="Z211" s="109">
        <f t="shared" si="135"/>
        <v>0</v>
      </c>
      <c r="AA211" s="74">
        <v>0</v>
      </c>
      <c r="AB211" s="68">
        <f t="shared" si="136"/>
        <v>0</v>
      </c>
      <c r="AC211" s="67">
        <f t="shared" si="137"/>
        <v>0</v>
      </c>
      <c r="AD211" s="66">
        <f t="shared" si="138"/>
        <v>0</v>
      </c>
      <c r="AE211" s="57">
        <v>0</v>
      </c>
      <c r="AF211" s="57">
        <f t="shared" si="139"/>
        <v>0</v>
      </c>
      <c r="AG211" s="52">
        <v>0</v>
      </c>
      <c r="AH211" s="63">
        <f t="shared" si="140"/>
        <v>0</v>
      </c>
      <c r="AI211" s="65">
        <f t="shared" si="141"/>
        <v>0</v>
      </c>
      <c r="AJ211" s="63">
        <f t="shared" si="142"/>
        <v>0</v>
      </c>
      <c r="AK211" s="145">
        <v>0</v>
      </c>
      <c r="AL211" s="63">
        <f t="shared" si="143"/>
        <v>0</v>
      </c>
      <c r="AM211" s="130"/>
    </row>
    <row r="212" spans="1:39" s="2" customFormat="1" x14ac:dyDescent="0.3">
      <c r="A212" s="120" t="s">
        <v>143</v>
      </c>
      <c r="B212" s="74">
        <f>18000/10</f>
        <v>1800</v>
      </c>
      <c r="C212" s="77">
        <f>2800/1.1</f>
        <v>2545.454545454545</v>
      </c>
      <c r="D212" s="165">
        <v>10</v>
      </c>
      <c r="E212" s="44">
        <v>0</v>
      </c>
      <c r="F212" s="110">
        <f t="shared" si="124"/>
        <v>0</v>
      </c>
      <c r="G212" s="145">
        <v>0</v>
      </c>
      <c r="H212" s="109">
        <f t="shared" si="125"/>
        <v>0</v>
      </c>
      <c r="I212" s="74">
        <v>0</v>
      </c>
      <c r="J212" s="37">
        <f t="shared" si="126"/>
        <v>0</v>
      </c>
      <c r="K212" s="74">
        <v>0</v>
      </c>
      <c r="L212" s="37">
        <f t="shared" si="127"/>
        <v>0</v>
      </c>
      <c r="M212" s="74">
        <v>0</v>
      </c>
      <c r="N212" s="37">
        <f t="shared" si="128"/>
        <v>0</v>
      </c>
      <c r="O212" s="74">
        <v>0</v>
      </c>
      <c r="P212" s="71">
        <f t="shared" si="129"/>
        <v>0</v>
      </c>
      <c r="Q212" s="57">
        <f t="shared" si="130"/>
        <v>0</v>
      </c>
      <c r="R212" s="148">
        <f t="shared" si="131"/>
        <v>0</v>
      </c>
      <c r="S212" s="77">
        <v>0</v>
      </c>
      <c r="T212" s="69">
        <f t="shared" si="132"/>
        <v>0</v>
      </c>
      <c r="U212" s="74">
        <v>0</v>
      </c>
      <c r="V212" s="69">
        <f t="shared" si="133"/>
        <v>0</v>
      </c>
      <c r="W212" s="74">
        <v>0</v>
      </c>
      <c r="X212" s="69">
        <f t="shared" si="134"/>
        <v>0</v>
      </c>
      <c r="Y212" s="74">
        <v>0</v>
      </c>
      <c r="Z212" s="109">
        <f t="shared" si="135"/>
        <v>0</v>
      </c>
      <c r="AA212" s="74">
        <v>0</v>
      </c>
      <c r="AB212" s="68">
        <f t="shared" si="136"/>
        <v>0</v>
      </c>
      <c r="AC212" s="67">
        <f t="shared" si="137"/>
        <v>0</v>
      </c>
      <c r="AD212" s="66">
        <f t="shared" si="138"/>
        <v>0</v>
      </c>
      <c r="AE212" s="57">
        <v>0</v>
      </c>
      <c r="AF212" s="57">
        <f t="shared" si="139"/>
        <v>0</v>
      </c>
      <c r="AG212" s="52">
        <v>0</v>
      </c>
      <c r="AH212" s="63">
        <f t="shared" si="140"/>
        <v>0</v>
      </c>
      <c r="AI212" s="65">
        <f t="shared" si="141"/>
        <v>0</v>
      </c>
      <c r="AJ212" s="63">
        <f t="shared" si="142"/>
        <v>0</v>
      </c>
      <c r="AK212" s="145">
        <v>0</v>
      </c>
      <c r="AL212" s="63">
        <f t="shared" si="143"/>
        <v>0</v>
      </c>
      <c r="AM212" s="130"/>
    </row>
    <row r="213" spans="1:39" s="2" customFormat="1" x14ac:dyDescent="0.3">
      <c r="A213" s="78" t="s">
        <v>41</v>
      </c>
      <c r="B213" s="47">
        <f>15500/10</f>
        <v>1550</v>
      </c>
      <c r="C213" s="77">
        <f>2700/1.1</f>
        <v>2454.5454545454545</v>
      </c>
      <c r="D213" s="163">
        <v>10</v>
      </c>
      <c r="E213" s="44">
        <v>0</v>
      </c>
      <c r="F213" s="110">
        <f t="shared" si="124"/>
        <v>0</v>
      </c>
      <c r="G213" s="145">
        <v>0</v>
      </c>
      <c r="H213" s="109">
        <f t="shared" si="125"/>
        <v>0</v>
      </c>
      <c r="I213" s="74">
        <v>0</v>
      </c>
      <c r="J213" s="37">
        <f t="shared" si="126"/>
        <v>0</v>
      </c>
      <c r="K213" s="74">
        <v>0</v>
      </c>
      <c r="L213" s="37">
        <f t="shared" si="127"/>
        <v>0</v>
      </c>
      <c r="M213" s="74">
        <v>0</v>
      </c>
      <c r="N213" s="37">
        <f t="shared" si="128"/>
        <v>0</v>
      </c>
      <c r="O213" s="74">
        <v>0</v>
      </c>
      <c r="P213" s="71">
        <f t="shared" si="129"/>
        <v>0</v>
      </c>
      <c r="Q213" s="57">
        <f t="shared" si="130"/>
        <v>0</v>
      </c>
      <c r="R213" s="39">
        <f t="shared" si="131"/>
        <v>0</v>
      </c>
      <c r="S213" s="77">
        <v>0</v>
      </c>
      <c r="T213" s="69">
        <f t="shared" si="132"/>
        <v>0</v>
      </c>
      <c r="U213" s="74">
        <v>0</v>
      </c>
      <c r="V213" s="69">
        <f t="shared" si="133"/>
        <v>0</v>
      </c>
      <c r="W213" s="74">
        <v>0</v>
      </c>
      <c r="X213" s="69">
        <f t="shared" si="134"/>
        <v>0</v>
      </c>
      <c r="Y213" s="74">
        <v>0</v>
      </c>
      <c r="Z213" s="109">
        <f t="shared" si="135"/>
        <v>0</v>
      </c>
      <c r="AA213" s="74">
        <v>0</v>
      </c>
      <c r="AB213" s="68">
        <f t="shared" si="136"/>
        <v>0</v>
      </c>
      <c r="AC213" s="67">
        <f t="shared" si="137"/>
        <v>0</v>
      </c>
      <c r="AD213" s="66">
        <f t="shared" si="138"/>
        <v>0</v>
      </c>
      <c r="AE213" s="57">
        <v>0</v>
      </c>
      <c r="AF213" s="57">
        <f t="shared" si="139"/>
        <v>0</v>
      </c>
      <c r="AG213" s="52">
        <v>0</v>
      </c>
      <c r="AH213" s="63">
        <f t="shared" si="140"/>
        <v>0</v>
      </c>
      <c r="AI213" s="65">
        <f t="shared" si="141"/>
        <v>0</v>
      </c>
      <c r="AJ213" s="63">
        <f t="shared" si="142"/>
        <v>0</v>
      </c>
      <c r="AK213" s="145">
        <v>0</v>
      </c>
      <c r="AL213" s="63">
        <f t="shared" si="143"/>
        <v>0</v>
      </c>
      <c r="AM213" s="130"/>
    </row>
    <row r="214" spans="1:39" s="2" customFormat="1" x14ac:dyDescent="0.3">
      <c r="A214" s="188" t="s">
        <v>535</v>
      </c>
      <c r="B214" s="47">
        <f>16000/10</f>
        <v>1600</v>
      </c>
      <c r="C214" s="183">
        <f>2700/1.1</f>
        <v>2454.5454545454545</v>
      </c>
      <c r="D214" s="163">
        <v>10</v>
      </c>
      <c r="E214" s="44">
        <v>0</v>
      </c>
      <c r="F214" s="110">
        <f t="shared" si="124"/>
        <v>0</v>
      </c>
      <c r="G214" s="145">
        <v>0</v>
      </c>
      <c r="H214" s="109">
        <f t="shared" si="125"/>
        <v>0</v>
      </c>
      <c r="I214" s="74">
        <v>0</v>
      </c>
      <c r="J214" s="37">
        <f t="shared" si="126"/>
        <v>0</v>
      </c>
      <c r="K214" s="74">
        <v>0</v>
      </c>
      <c r="L214" s="37">
        <f t="shared" si="127"/>
        <v>0</v>
      </c>
      <c r="M214" s="74">
        <v>0</v>
      </c>
      <c r="N214" s="37">
        <f t="shared" si="128"/>
        <v>0</v>
      </c>
      <c r="O214" s="74">
        <v>0</v>
      </c>
      <c r="P214" s="71">
        <f t="shared" si="129"/>
        <v>0</v>
      </c>
      <c r="Q214" s="57">
        <f t="shared" si="130"/>
        <v>0</v>
      </c>
      <c r="R214" s="39">
        <f t="shared" si="131"/>
        <v>0</v>
      </c>
      <c r="S214" s="77">
        <v>0</v>
      </c>
      <c r="T214" s="69">
        <f t="shared" si="132"/>
        <v>0</v>
      </c>
      <c r="U214" s="74">
        <v>0</v>
      </c>
      <c r="V214" s="69">
        <f t="shared" si="133"/>
        <v>0</v>
      </c>
      <c r="W214" s="74">
        <v>0</v>
      </c>
      <c r="X214" s="69">
        <f t="shared" si="134"/>
        <v>0</v>
      </c>
      <c r="Y214" s="74">
        <v>0</v>
      </c>
      <c r="Z214" s="109">
        <f t="shared" si="135"/>
        <v>0</v>
      </c>
      <c r="AA214" s="74">
        <v>0</v>
      </c>
      <c r="AB214" s="68">
        <f t="shared" si="136"/>
        <v>0</v>
      </c>
      <c r="AC214" s="67">
        <f t="shared" si="137"/>
        <v>0</v>
      </c>
      <c r="AD214" s="66">
        <f t="shared" si="138"/>
        <v>0</v>
      </c>
      <c r="AE214" s="57">
        <v>0</v>
      </c>
      <c r="AF214" s="57">
        <f t="shared" si="139"/>
        <v>0</v>
      </c>
      <c r="AG214" s="52">
        <v>0</v>
      </c>
      <c r="AH214" s="63">
        <f t="shared" si="140"/>
        <v>0</v>
      </c>
      <c r="AI214" s="65">
        <f t="shared" si="141"/>
        <v>0</v>
      </c>
      <c r="AJ214" s="63">
        <f t="shared" si="142"/>
        <v>0</v>
      </c>
      <c r="AK214" s="145">
        <v>0</v>
      </c>
      <c r="AL214" s="63">
        <f t="shared" si="143"/>
        <v>0</v>
      </c>
      <c r="AM214" s="130"/>
    </row>
    <row r="215" spans="1:39" s="2" customFormat="1" ht="15" customHeight="1" x14ac:dyDescent="0.3">
      <c r="A215" s="78" t="s">
        <v>434</v>
      </c>
      <c r="B215" s="47">
        <f>15500/10</f>
        <v>1550</v>
      </c>
      <c r="C215" s="77">
        <f>2700/1.1</f>
        <v>2454.5454545454545</v>
      </c>
      <c r="D215" s="163">
        <v>10</v>
      </c>
      <c r="E215" s="44">
        <v>0</v>
      </c>
      <c r="F215" s="110">
        <f t="shared" si="124"/>
        <v>0</v>
      </c>
      <c r="G215" s="145">
        <v>0</v>
      </c>
      <c r="H215" s="109">
        <f t="shared" si="125"/>
        <v>0</v>
      </c>
      <c r="I215" s="74">
        <v>0</v>
      </c>
      <c r="J215" s="37">
        <f t="shared" si="126"/>
        <v>0</v>
      </c>
      <c r="K215" s="74">
        <v>0</v>
      </c>
      <c r="L215" s="37">
        <f t="shared" si="127"/>
        <v>0</v>
      </c>
      <c r="M215" s="74">
        <v>0</v>
      </c>
      <c r="N215" s="37">
        <f t="shared" si="128"/>
        <v>0</v>
      </c>
      <c r="O215" s="74">
        <v>0</v>
      </c>
      <c r="P215" s="71">
        <f t="shared" si="129"/>
        <v>0</v>
      </c>
      <c r="Q215" s="57">
        <f t="shared" si="130"/>
        <v>0</v>
      </c>
      <c r="R215" s="148">
        <f t="shared" si="131"/>
        <v>0</v>
      </c>
      <c r="S215" s="77">
        <v>0</v>
      </c>
      <c r="T215" s="69">
        <f t="shared" si="132"/>
        <v>0</v>
      </c>
      <c r="U215" s="74">
        <v>0</v>
      </c>
      <c r="V215" s="69">
        <f t="shared" si="133"/>
        <v>0</v>
      </c>
      <c r="W215" s="74">
        <v>0</v>
      </c>
      <c r="X215" s="69">
        <f t="shared" si="134"/>
        <v>0</v>
      </c>
      <c r="Y215" s="74">
        <v>0</v>
      </c>
      <c r="Z215" s="109">
        <f t="shared" si="135"/>
        <v>0</v>
      </c>
      <c r="AA215" s="74">
        <v>0</v>
      </c>
      <c r="AB215" s="68">
        <f t="shared" si="136"/>
        <v>0</v>
      </c>
      <c r="AC215" s="67">
        <f t="shared" si="137"/>
        <v>0</v>
      </c>
      <c r="AD215" s="66">
        <f t="shared" si="138"/>
        <v>0</v>
      </c>
      <c r="AE215" s="57">
        <v>0</v>
      </c>
      <c r="AF215" s="57">
        <f t="shared" si="139"/>
        <v>0</v>
      </c>
      <c r="AG215" s="52">
        <v>0</v>
      </c>
      <c r="AH215" s="63">
        <f t="shared" si="140"/>
        <v>0</v>
      </c>
      <c r="AI215" s="65">
        <f t="shared" si="141"/>
        <v>0</v>
      </c>
      <c r="AJ215" s="63">
        <f t="shared" si="142"/>
        <v>0</v>
      </c>
      <c r="AK215" s="145">
        <v>0</v>
      </c>
      <c r="AL215" s="63">
        <f t="shared" si="143"/>
        <v>0</v>
      </c>
      <c r="AM215" s="130"/>
    </row>
    <row r="216" spans="1:39" s="2" customFormat="1" ht="15.75" customHeight="1" x14ac:dyDescent="0.3">
      <c r="A216" s="78" t="s">
        <v>534</v>
      </c>
      <c r="B216" s="47">
        <f>15500/10</f>
        <v>1550</v>
      </c>
      <c r="C216" s="77">
        <f>2700/1.1</f>
        <v>2454.5454545454545</v>
      </c>
      <c r="D216" s="163">
        <v>10</v>
      </c>
      <c r="E216" s="44">
        <v>0</v>
      </c>
      <c r="F216" s="110">
        <f t="shared" si="124"/>
        <v>0</v>
      </c>
      <c r="G216" s="145">
        <v>0</v>
      </c>
      <c r="H216" s="109">
        <f t="shared" si="125"/>
        <v>0</v>
      </c>
      <c r="I216" s="74">
        <v>0</v>
      </c>
      <c r="J216" s="37">
        <f t="shared" si="126"/>
        <v>0</v>
      </c>
      <c r="K216" s="74">
        <v>0</v>
      </c>
      <c r="L216" s="37">
        <f t="shared" si="127"/>
        <v>0</v>
      </c>
      <c r="M216" s="74">
        <v>0</v>
      </c>
      <c r="N216" s="37">
        <f t="shared" si="128"/>
        <v>0</v>
      </c>
      <c r="O216" s="74">
        <v>0</v>
      </c>
      <c r="P216" s="71">
        <f t="shared" si="129"/>
        <v>0</v>
      </c>
      <c r="Q216" s="57">
        <f t="shared" si="130"/>
        <v>0</v>
      </c>
      <c r="R216" s="148">
        <f t="shared" si="131"/>
        <v>0</v>
      </c>
      <c r="S216" s="77">
        <v>0</v>
      </c>
      <c r="T216" s="69">
        <f t="shared" si="132"/>
        <v>0</v>
      </c>
      <c r="U216" s="74">
        <v>0</v>
      </c>
      <c r="V216" s="69">
        <f t="shared" si="133"/>
        <v>0</v>
      </c>
      <c r="W216" s="74">
        <v>0</v>
      </c>
      <c r="X216" s="69">
        <f t="shared" si="134"/>
        <v>0</v>
      </c>
      <c r="Y216" s="74">
        <v>0</v>
      </c>
      <c r="Z216" s="109">
        <f t="shared" si="135"/>
        <v>0</v>
      </c>
      <c r="AA216" s="74">
        <v>0</v>
      </c>
      <c r="AB216" s="68">
        <f t="shared" si="136"/>
        <v>0</v>
      </c>
      <c r="AC216" s="67">
        <f t="shared" si="137"/>
        <v>0</v>
      </c>
      <c r="AD216" s="66">
        <f t="shared" si="138"/>
        <v>0</v>
      </c>
      <c r="AE216" s="57">
        <v>0</v>
      </c>
      <c r="AF216" s="57">
        <f t="shared" si="139"/>
        <v>0</v>
      </c>
      <c r="AG216" s="52">
        <v>0</v>
      </c>
      <c r="AH216" s="63">
        <f t="shared" si="140"/>
        <v>0</v>
      </c>
      <c r="AI216" s="65">
        <f t="shared" si="141"/>
        <v>0</v>
      </c>
      <c r="AJ216" s="63">
        <f t="shared" si="142"/>
        <v>0</v>
      </c>
      <c r="AK216" s="145">
        <v>0</v>
      </c>
      <c r="AL216" s="63">
        <f t="shared" si="143"/>
        <v>0</v>
      </c>
      <c r="AM216" s="130"/>
    </row>
    <row r="217" spans="1:39" s="2" customFormat="1" ht="15.75" customHeight="1" x14ac:dyDescent="0.3">
      <c r="A217" s="199" t="s">
        <v>405</v>
      </c>
      <c r="B217" s="47">
        <f>16000/10</f>
        <v>1600</v>
      </c>
      <c r="C217" s="183">
        <f>2700/1.1</f>
        <v>2454.5454545454545</v>
      </c>
      <c r="D217" s="163">
        <v>10</v>
      </c>
      <c r="E217" s="44">
        <v>0</v>
      </c>
      <c r="F217" s="110">
        <f t="shared" si="124"/>
        <v>0</v>
      </c>
      <c r="G217" s="145">
        <v>0</v>
      </c>
      <c r="H217" s="109">
        <f t="shared" si="125"/>
        <v>0</v>
      </c>
      <c r="I217" s="74">
        <v>0</v>
      </c>
      <c r="J217" s="37">
        <f t="shared" si="126"/>
        <v>0</v>
      </c>
      <c r="K217" s="74">
        <v>0</v>
      </c>
      <c r="L217" s="37">
        <f t="shared" si="127"/>
        <v>0</v>
      </c>
      <c r="M217" s="74">
        <v>0</v>
      </c>
      <c r="N217" s="37">
        <f t="shared" si="128"/>
        <v>0</v>
      </c>
      <c r="O217" s="74">
        <v>0</v>
      </c>
      <c r="P217" s="71">
        <f t="shared" si="129"/>
        <v>0</v>
      </c>
      <c r="Q217" s="57">
        <f t="shared" si="130"/>
        <v>0</v>
      </c>
      <c r="R217" s="39">
        <f t="shared" si="131"/>
        <v>0</v>
      </c>
      <c r="S217" s="77">
        <v>0</v>
      </c>
      <c r="T217" s="69">
        <f t="shared" si="132"/>
        <v>0</v>
      </c>
      <c r="U217" s="74">
        <v>0</v>
      </c>
      <c r="V217" s="69">
        <f t="shared" si="133"/>
        <v>0</v>
      </c>
      <c r="W217" s="74">
        <v>0</v>
      </c>
      <c r="X217" s="69">
        <f t="shared" si="134"/>
        <v>0</v>
      </c>
      <c r="Y217" s="74">
        <v>0</v>
      </c>
      <c r="Z217" s="109">
        <f t="shared" si="135"/>
        <v>0</v>
      </c>
      <c r="AA217" s="74">
        <v>0</v>
      </c>
      <c r="AB217" s="68">
        <f t="shared" si="136"/>
        <v>0</v>
      </c>
      <c r="AC217" s="67">
        <f t="shared" si="137"/>
        <v>0</v>
      </c>
      <c r="AD217" s="66">
        <f t="shared" si="138"/>
        <v>0</v>
      </c>
      <c r="AE217" s="57">
        <v>0</v>
      </c>
      <c r="AF217" s="57">
        <f t="shared" si="139"/>
        <v>0</v>
      </c>
      <c r="AG217" s="52">
        <v>0</v>
      </c>
      <c r="AH217" s="63">
        <f t="shared" si="140"/>
        <v>0</v>
      </c>
      <c r="AI217" s="65">
        <f t="shared" si="141"/>
        <v>0</v>
      </c>
      <c r="AJ217" s="63">
        <f t="shared" si="142"/>
        <v>0</v>
      </c>
      <c r="AK217" s="145">
        <v>0</v>
      </c>
      <c r="AL217" s="63">
        <f t="shared" si="143"/>
        <v>0</v>
      </c>
      <c r="AM217" s="130"/>
    </row>
    <row r="218" spans="1:39" s="2" customFormat="1" x14ac:dyDescent="0.3">
      <c r="A218" s="198" t="s">
        <v>431</v>
      </c>
      <c r="B218" s="47">
        <f>18000/10</f>
        <v>1800</v>
      </c>
      <c r="C218" s="77">
        <f>2800/1.1</f>
        <v>2545.454545454545</v>
      </c>
      <c r="D218" s="163">
        <v>10</v>
      </c>
      <c r="E218" s="44">
        <v>0</v>
      </c>
      <c r="F218" s="76">
        <f t="shared" si="124"/>
        <v>0</v>
      </c>
      <c r="G218" s="145">
        <v>0</v>
      </c>
      <c r="H218" s="69">
        <f t="shared" si="125"/>
        <v>0</v>
      </c>
      <c r="I218" s="74">
        <v>0</v>
      </c>
      <c r="J218" s="37">
        <f t="shared" si="126"/>
        <v>0</v>
      </c>
      <c r="K218" s="74">
        <v>0</v>
      </c>
      <c r="L218" s="37">
        <f t="shared" si="127"/>
        <v>0</v>
      </c>
      <c r="M218" s="74">
        <v>0</v>
      </c>
      <c r="N218" s="37">
        <f t="shared" si="128"/>
        <v>0</v>
      </c>
      <c r="O218" s="74">
        <v>0</v>
      </c>
      <c r="P218" s="71">
        <f t="shared" si="129"/>
        <v>0</v>
      </c>
      <c r="Q218" s="57">
        <f t="shared" si="130"/>
        <v>0</v>
      </c>
      <c r="R218" s="39">
        <f t="shared" si="131"/>
        <v>0</v>
      </c>
      <c r="S218" s="77">
        <v>0</v>
      </c>
      <c r="T218" s="69">
        <f t="shared" si="132"/>
        <v>0</v>
      </c>
      <c r="U218" s="74">
        <v>0</v>
      </c>
      <c r="V218" s="69">
        <f t="shared" si="133"/>
        <v>0</v>
      </c>
      <c r="W218" s="74">
        <v>0</v>
      </c>
      <c r="X218" s="69">
        <f t="shared" si="134"/>
        <v>0</v>
      </c>
      <c r="Y218" s="74">
        <v>0</v>
      </c>
      <c r="Z218" s="69">
        <f t="shared" si="135"/>
        <v>0</v>
      </c>
      <c r="AA218" s="74">
        <v>0</v>
      </c>
      <c r="AB218" s="68">
        <f t="shared" si="136"/>
        <v>0</v>
      </c>
      <c r="AC218" s="67">
        <f t="shared" si="137"/>
        <v>0</v>
      </c>
      <c r="AD218" s="66">
        <f t="shared" si="138"/>
        <v>0</v>
      </c>
      <c r="AE218" s="57">
        <v>0</v>
      </c>
      <c r="AF218" s="57">
        <f t="shared" si="139"/>
        <v>0</v>
      </c>
      <c r="AG218" s="52">
        <v>0</v>
      </c>
      <c r="AH218" s="63">
        <f t="shared" si="140"/>
        <v>0</v>
      </c>
      <c r="AI218" s="65">
        <f t="shared" si="141"/>
        <v>0</v>
      </c>
      <c r="AJ218" s="63">
        <f t="shared" si="142"/>
        <v>0</v>
      </c>
      <c r="AK218" s="145">
        <v>0</v>
      </c>
      <c r="AL218" s="63">
        <f t="shared" si="143"/>
        <v>0</v>
      </c>
      <c r="AM218" s="130"/>
    </row>
    <row r="219" spans="1:39" s="2" customFormat="1" x14ac:dyDescent="0.3">
      <c r="A219" s="198" t="s">
        <v>490</v>
      </c>
      <c r="B219" s="47">
        <f>17000/10</f>
        <v>1700</v>
      </c>
      <c r="C219" s="77">
        <f>2700/1.1</f>
        <v>2454.5454545454545</v>
      </c>
      <c r="D219" s="163">
        <v>10</v>
      </c>
      <c r="E219" s="44">
        <v>0</v>
      </c>
      <c r="F219" s="76">
        <f t="shared" si="124"/>
        <v>0</v>
      </c>
      <c r="G219" s="145">
        <v>0</v>
      </c>
      <c r="H219" s="69">
        <f t="shared" si="125"/>
        <v>0</v>
      </c>
      <c r="I219" s="74">
        <v>0</v>
      </c>
      <c r="J219" s="37">
        <f t="shared" si="126"/>
        <v>0</v>
      </c>
      <c r="K219" s="74">
        <v>0</v>
      </c>
      <c r="L219" s="37">
        <f t="shared" si="127"/>
        <v>0</v>
      </c>
      <c r="M219" s="74">
        <v>0</v>
      </c>
      <c r="N219" s="37">
        <f t="shared" si="128"/>
        <v>0</v>
      </c>
      <c r="O219" s="74">
        <v>0</v>
      </c>
      <c r="P219" s="71">
        <f t="shared" si="129"/>
        <v>0</v>
      </c>
      <c r="Q219" s="57">
        <f t="shared" si="130"/>
        <v>0</v>
      </c>
      <c r="R219" s="39">
        <f t="shared" si="131"/>
        <v>0</v>
      </c>
      <c r="S219" s="77">
        <v>0</v>
      </c>
      <c r="T219" s="69">
        <f t="shared" si="132"/>
        <v>0</v>
      </c>
      <c r="U219" s="74">
        <v>0</v>
      </c>
      <c r="V219" s="69">
        <f t="shared" si="133"/>
        <v>0</v>
      </c>
      <c r="W219" s="74">
        <v>0</v>
      </c>
      <c r="X219" s="69">
        <f t="shared" si="134"/>
        <v>0</v>
      </c>
      <c r="Y219" s="74">
        <v>0</v>
      </c>
      <c r="Z219" s="69">
        <f t="shared" si="135"/>
        <v>0</v>
      </c>
      <c r="AA219" s="74">
        <v>0</v>
      </c>
      <c r="AB219" s="68">
        <f t="shared" si="136"/>
        <v>0</v>
      </c>
      <c r="AC219" s="67">
        <f t="shared" si="137"/>
        <v>0</v>
      </c>
      <c r="AD219" s="66">
        <f t="shared" si="138"/>
        <v>0</v>
      </c>
      <c r="AE219" s="57">
        <v>0</v>
      </c>
      <c r="AF219" s="57">
        <f t="shared" si="139"/>
        <v>0</v>
      </c>
      <c r="AG219" s="52">
        <v>0</v>
      </c>
      <c r="AH219" s="63">
        <f t="shared" si="140"/>
        <v>0</v>
      </c>
      <c r="AI219" s="65">
        <f t="shared" si="141"/>
        <v>0</v>
      </c>
      <c r="AJ219" s="63">
        <f t="shared" si="142"/>
        <v>0</v>
      </c>
      <c r="AK219" s="145">
        <v>0</v>
      </c>
      <c r="AL219" s="63">
        <f t="shared" si="143"/>
        <v>0</v>
      </c>
      <c r="AM219" s="130"/>
    </row>
    <row r="220" spans="1:39" s="2" customFormat="1" x14ac:dyDescent="0.3">
      <c r="A220" s="120" t="s">
        <v>87</v>
      </c>
      <c r="B220" s="74">
        <f>13800/12</f>
        <v>1150</v>
      </c>
      <c r="C220" s="38">
        <f>1800/1.1</f>
        <v>1636.3636363636363</v>
      </c>
      <c r="D220" s="165">
        <v>12</v>
      </c>
      <c r="E220" s="44">
        <v>0</v>
      </c>
      <c r="F220" s="110">
        <f t="shared" si="124"/>
        <v>0</v>
      </c>
      <c r="G220" s="145">
        <v>0</v>
      </c>
      <c r="H220" s="109">
        <f t="shared" si="125"/>
        <v>0</v>
      </c>
      <c r="I220" s="74">
        <v>0</v>
      </c>
      <c r="J220" s="37">
        <f t="shared" si="126"/>
        <v>0</v>
      </c>
      <c r="K220" s="74">
        <v>0</v>
      </c>
      <c r="L220" s="37">
        <f t="shared" si="127"/>
        <v>0</v>
      </c>
      <c r="M220" s="74">
        <v>0</v>
      </c>
      <c r="N220" s="37">
        <f t="shared" si="128"/>
        <v>0</v>
      </c>
      <c r="O220" s="74">
        <v>0</v>
      </c>
      <c r="P220" s="71">
        <f t="shared" si="129"/>
        <v>0</v>
      </c>
      <c r="Q220" s="57">
        <f t="shared" si="130"/>
        <v>0</v>
      </c>
      <c r="R220" s="148">
        <f t="shared" si="131"/>
        <v>0</v>
      </c>
      <c r="S220" s="77">
        <v>0</v>
      </c>
      <c r="T220" s="69">
        <f t="shared" si="132"/>
        <v>0</v>
      </c>
      <c r="U220" s="74">
        <v>0</v>
      </c>
      <c r="V220" s="69">
        <f t="shared" si="133"/>
        <v>0</v>
      </c>
      <c r="W220" s="74">
        <v>0</v>
      </c>
      <c r="X220" s="69">
        <f t="shared" si="134"/>
        <v>0</v>
      </c>
      <c r="Y220" s="74">
        <v>0</v>
      </c>
      <c r="Z220" s="109">
        <f t="shared" si="135"/>
        <v>0</v>
      </c>
      <c r="AA220" s="74">
        <v>0</v>
      </c>
      <c r="AB220" s="68">
        <f t="shared" si="136"/>
        <v>0</v>
      </c>
      <c r="AC220" s="67">
        <f t="shared" si="137"/>
        <v>0</v>
      </c>
      <c r="AD220" s="66">
        <f t="shared" si="138"/>
        <v>0</v>
      </c>
      <c r="AE220" s="57">
        <v>0</v>
      </c>
      <c r="AF220" s="57">
        <f t="shared" si="139"/>
        <v>0</v>
      </c>
      <c r="AG220" s="52">
        <v>0</v>
      </c>
      <c r="AH220" s="63">
        <f t="shared" si="140"/>
        <v>0</v>
      </c>
      <c r="AI220" s="65">
        <f t="shared" si="141"/>
        <v>0</v>
      </c>
      <c r="AJ220" s="63">
        <f t="shared" si="142"/>
        <v>0</v>
      </c>
      <c r="AK220" s="145">
        <v>0</v>
      </c>
      <c r="AL220" s="63">
        <f t="shared" si="143"/>
        <v>0</v>
      </c>
      <c r="AM220" s="130"/>
    </row>
    <row r="221" spans="1:39" s="2" customFormat="1" x14ac:dyDescent="0.3">
      <c r="A221" s="188" t="s">
        <v>533</v>
      </c>
      <c r="B221" s="47">
        <f>14400/12</f>
        <v>1200</v>
      </c>
      <c r="C221" s="46">
        <f>1800/1.1</f>
        <v>1636.3636363636363</v>
      </c>
      <c r="D221" s="163">
        <v>12</v>
      </c>
      <c r="E221" s="44">
        <v>0</v>
      </c>
      <c r="F221" s="110">
        <f t="shared" si="124"/>
        <v>0</v>
      </c>
      <c r="G221" s="145">
        <v>0</v>
      </c>
      <c r="H221" s="109">
        <f t="shared" si="125"/>
        <v>0</v>
      </c>
      <c r="I221" s="74">
        <v>0</v>
      </c>
      <c r="J221" s="37">
        <f t="shared" si="126"/>
        <v>0</v>
      </c>
      <c r="K221" s="74">
        <v>0</v>
      </c>
      <c r="L221" s="37">
        <f t="shared" si="127"/>
        <v>0</v>
      </c>
      <c r="M221" s="74">
        <v>0</v>
      </c>
      <c r="N221" s="37">
        <f t="shared" si="128"/>
        <v>0</v>
      </c>
      <c r="O221" s="74">
        <v>0</v>
      </c>
      <c r="P221" s="71">
        <f t="shared" si="129"/>
        <v>0</v>
      </c>
      <c r="Q221" s="57">
        <f t="shared" si="130"/>
        <v>0</v>
      </c>
      <c r="R221" s="148">
        <f t="shared" si="131"/>
        <v>0</v>
      </c>
      <c r="S221" s="77">
        <v>0</v>
      </c>
      <c r="T221" s="69">
        <f t="shared" si="132"/>
        <v>0</v>
      </c>
      <c r="U221" s="74">
        <v>0</v>
      </c>
      <c r="V221" s="69">
        <f t="shared" si="133"/>
        <v>0</v>
      </c>
      <c r="W221" s="74">
        <v>0</v>
      </c>
      <c r="X221" s="69">
        <f t="shared" si="134"/>
        <v>0</v>
      </c>
      <c r="Y221" s="74">
        <v>0</v>
      </c>
      <c r="Z221" s="109">
        <f t="shared" si="135"/>
        <v>0</v>
      </c>
      <c r="AA221" s="74">
        <v>0</v>
      </c>
      <c r="AB221" s="68">
        <f t="shared" si="136"/>
        <v>0</v>
      </c>
      <c r="AC221" s="67">
        <f t="shared" si="137"/>
        <v>0</v>
      </c>
      <c r="AD221" s="66">
        <f t="shared" si="138"/>
        <v>0</v>
      </c>
      <c r="AE221" s="57">
        <v>0</v>
      </c>
      <c r="AF221" s="57">
        <f t="shared" si="139"/>
        <v>0</v>
      </c>
      <c r="AG221" s="52">
        <v>0</v>
      </c>
      <c r="AH221" s="63">
        <f t="shared" si="140"/>
        <v>0</v>
      </c>
      <c r="AI221" s="65">
        <f t="shared" si="141"/>
        <v>0</v>
      </c>
      <c r="AJ221" s="63">
        <f t="shared" si="142"/>
        <v>0</v>
      </c>
      <c r="AK221" s="145">
        <v>0</v>
      </c>
      <c r="AL221" s="63">
        <f t="shared" si="143"/>
        <v>0</v>
      </c>
      <c r="AM221" s="130"/>
    </row>
    <row r="222" spans="1:39" s="2" customFormat="1" x14ac:dyDescent="0.3">
      <c r="A222" s="120" t="s">
        <v>514</v>
      </c>
      <c r="B222" s="74">
        <f>13800/12</f>
        <v>1150</v>
      </c>
      <c r="C222" s="38">
        <v>1636</v>
      </c>
      <c r="D222" s="165">
        <v>12</v>
      </c>
      <c r="E222" s="44">
        <v>0</v>
      </c>
      <c r="F222" s="110">
        <f t="shared" si="124"/>
        <v>0</v>
      </c>
      <c r="G222" s="145">
        <v>0</v>
      </c>
      <c r="H222" s="109">
        <f t="shared" si="125"/>
        <v>0</v>
      </c>
      <c r="I222" s="74">
        <v>0</v>
      </c>
      <c r="J222" s="37">
        <f t="shared" si="126"/>
        <v>0</v>
      </c>
      <c r="K222" s="74">
        <v>0</v>
      </c>
      <c r="L222" s="37">
        <f t="shared" si="127"/>
        <v>0</v>
      </c>
      <c r="M222" s="74">
        <v>0</v>
      </c>
      <c r="N222" s="37">
        <f t="shared" si="128"/>
        <v>0</v>
      </c>
      <c r="O222" s="74">
        <v>0</v>
      </c>
      <c r="P222" s="71">
        <f t="shared" si="129"/>
        <v>0</v>
      </c>
      <c r="Q222" s="57">
        <f t="shared" si="130"/>
        <v>0</v>
      </c>
      <c r="R222" s="39">
        <f t="shared" si="131"/>
        <v>0</v>
      </c>
      <c r="S222" s="77">
        <v>0</v>
      </c>
      <c r="T222" s="69">
        <f t="shared" si="132"/>
        <v>0</v>
      </c>
      <c r="U222" s="74">
        <v>0</v>
      </c>
      <c r="V222" s="69">
        <f t="shared" si="133"/>
        <v>0</v>
      </c>
      <c r="W222" s="74">
        <v>0</v>
      </c>
      <c r="X222" s="69">
        <f t="shared" si="134"/>
        <v>0</v>
      </c>
      <c r="Y222" s="74">
        <v>0</v>
      </c>
      <c r="Z222" s="109">
        <f t="shared" si="135"/>
        <v>0</v>
      </c>
      <c r="AA222" s="74">
        <v>0</v>
      </c>
      <c r="AB222" s="68">
        <f t="shared" si="136"/>
        <v>0</v>
      </c>
      <c r="AC222" s="67">
        <f t="shared" si="137"/>
        <v>0</v>
      </c>
      <c r="AD222" s="66">
        <f t="shared" si="138"/>
        <v>0</v>
      </c>
      <c r="AE222" s="57">
        <v>0</v>
      </c>
      <c r="AF222" s="57">
        <f t="shared" si="139"/>
        <v>0</v>
      </c>
      <c r="AG222" s="52">
        <v>0</v>
      </c>
      <c r="AH222" s="63">
        <f t="shared" si="140"/>
        <v>0</v>
      </c>
      <c r="AI222" s="65">
        <f t="shared" si="141"/>
        <v>0</v>
      </c>
      <c r="AJ222" s="63">
        <f t="shared" si="142"/>
        <v>0</v>
      </c>
      <c r="AK222" s="145">
        <v>0</v>
      </c>
      <c r="AL222" s="63">
        <f t="shared" si="143"/>
        <v>0</v>
      </c>
      <c r="AM222" s="130"/>
    </row>
    <row r="223" spans="1:39" s="2" customFormat="1" x14ac:dyDescent="0.3">
      <c r="A223" s="188" t="s">
        <v>154</v>
      </c>
      <c r="B223" s="47">
        <f>14400/12</f>
        <v>1200</v>
      </c>
      <c r="C223" s="46">
        <v>1636</v>
      </c>
      <c r="D223" s="163">
        <v>12</v>
      </c>
      <c r="E223" s="44">
        <v>0</v>
      </c>
      <c r="F223" s="110">
        <f t="shared" si="124"/>
        <v>0</v>
      </c>
      <c r="G223" s="145">
        <v>0</v>
      </c>
      <c r="H223" s="109">
        <f t="shared" si="125"/>
        <v>0</v>
      </c>
      <c r="I223" s="74">
        <v>0</v>
      </c>
      <c r="J223" s="37">
        <f t="shared" si="126"/>
        <v>0</v>
      </c>
      <c r="K223" s="74">
        <v>0</v>
      </c>
      <c r="L223" s="37">
        <f t="shared" si="127"/>
        <v>0</v>
      </c>
      <c r="M223" s="74">
        <v>0</v>
      </c>
      <c r="N223" s="37">
        <f t="shared" si="128"/>
        <v>0</v>
      </c>
      <c r="O223" s="74">
        <v>0</v>
      </c>
      <c r="P223" s="71">
        <f t="shared" si="129"/>
        <v>0</v>
      </c>
      <c r="Q223" s="57">
        <f t="shared" si="130"/>
        <v>0</v>
      </c>
      <c r="R223" s="39">
        <f t="shared" si="131"/>
        <v>0</v>
      </c>
      <c r="S223" s="77">
        <v>0</v>
      </c>
      <c r="T223" s="69">
        <f t="shared" si="132"/>
        <v>0</v>
      </c>
      <c r="U223" s="74">
        <v>0</v>
      </c>
      <c r="V223" s="69">
        <f t="shared" si="133"/>
        <v>0</v>
      </c>
      <c r="W223" s="74">
        <v>0</v>
      </c>
      <c r="X223" s="69">
        <f t="shared" si="134"/>
        <v>0</v>
      </c>
      <c r="Y223" s="74">
        <v>0</v>
      </c>
      <c r="Z223" s="109">
        <f t="shared" si="135"/>
        <v>0</v>
      </c>
      <c r="AA223" s="74">
        <v>0</v>
      </c>
      <c r="AB223" s="68">
        <f t="shared" si="136"/>
        <v>0</v>
      </c>
      <c r="AC223" s="67">
        <f t="shared" si="137"/>
        <v>0</v>
      </c>
      <c r="AD223" s="66">
        <f t="shared" si="138"/>
        <v>0</v>
      </c>
      <c r="AE223" s="57">
        <v>0</v>
      </c>
      <c r="AF223" s="57">
        <f t="shared" si="139"/>
        <v>0</v>
      </c>
      <c r="AG223" s="52">
        <v>0</v>
      </c>
      <c r="AH223" s="63">
        <f t="shared" si="140"/>
        <v>0</v>
      </c>
      <c r="AI223" s="65">
        <f t="shared" si="141"/>
        <v>0</v>
      </c>
      <c r="AJ223" s="63">
        <f t="shared" si="142"/>
        <v>0</v>
      </c>
      <c r="AK223" s="145">
        <v>0</v>
      </c>
      <c r="AL223" s="63">
        <f t="shared" si="143"/>
        <v>0</v>
      </c>
      <c r="AM223" s="130"/>
    </row>
    <row r="224" spans="1:39" s="2" customFormat="1" x14ac:dyDescent="0.3">
      <c r="A224" s="58" t="s">
        <v>8</v>
      </c>
      <c r="B224" s="47">
        <f>24800/16</f>
        <v>1550</v>
      </c>
      <c r="C224" s="46">
        <f>2800/1.1</f>
        <v>2545.454545454545</v>
      </c>
      <c r="D224" s="163">
        <v>16</v>
      </c>
      <c r="E224" s="44">
        <v>0</v>
      </c>
      <c r="F224" s="147">
        <f t="shared" si="124"/>
        <v>0</v>
      </c>
      <c r="G224" s="145">
        <v>0</v>
      </c>
      <c r="H224" s="37">
        <f t="shared" si="125"/>
        <v>0</v>
      </c>
      <c r="I224" s="74">
        <v>0</v>
      </c>
      <c r="J224" s="37">
        <f t="shared" si="126"/>
        <v>0</v>
      </c>
      <c r="K224" s="74">
        <v>0</v>
      </c>
      <c r="L224" s="37">
        <f t="shared" si="127"/>
        <v>0</v>
      </c>
      <c r="M224" s="74">
        <v>0</v>
      </c>
      <c r="N224" s="37">
        <f t="shared" si="128"/>
        <v>0</v>
      </c>
      <c r="O224" s="74">
        <v>0</v>
      </c>
      <c r="P224" s="37">
        <f t="shared" si="129"/>
        <v>0</v>
      </c>
      <c r="Q224" s="36">
        <f t="shared" si="130"/>
        <v>0</v>
      </c>
      <c r="R224" s="146">
        <f t="shared" si="131"/>
        <v>0</v>
      </c>
      <c r="S224" s="77">
        <v>0</v>
      </c>
      <c r="T224" s="69">
        <f t="shared" si="132"/>
        <v>0</v>
      </c>
      <c r="U224" s="74">
        <v>0</v>
      </c>
      <c r="V224" s="37">
        <f t="shared" si="133"/>
        <v>0</v>
      </c>
      <c r="W224" s="74">
        <v>0</v>
      </c>
      <c r="X224" s="37">
        <f t="shared" si="134"/>
        <v>0</v>
      </c>
      <c r="Y224" s="74">
        <v>0</v>
      </c>
      <c r="Z224" s="37">
        <f t="shared" si="135"/>
        <v>0</v>
      </c>
      <c r="AA224" s="74">
        <v>0</v>
      </c>
      <c r="AB224" s="37">
        <f t="shared" si="136"/>
        <v>0</v>
      </c>
      <c r="AC224" s="36">
        <f t="shared" si="137"/>
        <v>0</v>
      </c>
      <c r="AD224" s="36">
        <f t="shared" si="138"/>
        <v>0</v>
      </c>
      <c r="AE224" s="36">
        <v>0</v>
      </c>
      <c r="AF224" s="57">
        <f t="shared" si="139"/>
        <v>0</v>
      </c>
      <c r="AG224" s="52">
        <v>0</v>
      </c>
      <c r="AH224" s="63">
        <f t="shared" si="140"/>
        <v>0</v>
      </c>
      <c r="AI224" s="65">
        <f t="shared" si="141"/>
        <v>0</v>
      </c>
      <c r="AJ224" s="63">
        <f t="shared" si="142"/>
        <v>0</v>
      </c>
      <c r="AK224" s="145">
        <v>0</v>
      </c>
      <c r="AL224" s="107">
        <f t="shared" si="143"/>
        <v>0</v>
      </c>
      <c r="AM224" s="130"/>
    </row>
    <row r="225" spans="1:39" s="2" customFormat="1" x14ac:dyDescent="0.3">
      <c r="A225" s="187" t="s">
        <v>532</v>
      </c>
      <c r="B225" s="47">
        <f>30400/16</f>
        <v>1900</v>
      </c>
      <c r="C225" s="46">
        <f>2800/1.1</f>
        <v>2545.454545454545</v>
      </c>
      <c r="D225" s="163">
        <v>16</v>
      </c>
      <c r="E225" s="44">
        <v>0</v>
      </c>
      <c r="F225" s="147">
        <f t="shared" si="124"/>
        <v>0</v>
      </c>
      <c r="G225" s="145">
        <v>0</v>
      </c>
      <c r="H225" s="37">
        <f t="shared" si="125"/>
        <v>0</v>
      </c>
      <c r="I225" s="74">
        <v>0</v>
      </c>
      <c r="J225" s="37">
        <f t="shared" si="126"/>
        <v>0</v>
      </c>
      <c r="K225" s="74">
        <v>0</v>
      </c>
      <c r="L225" s="37">
        <f t="shared" si="127"/>
        <v>0</v>
      </c>
      <c r="M225" s="74">
        <v>0</v>
      </c>
      <c r="N225" s="37">
        <f t="shared" si="128"/>
        <v>0</v>
      </c>
      <c r="O225" s="74">
        <v>0</v>
      </c>
      <c r="P225" s="37">
        <f t="shared" si="129"/>
        <v>0</v>
      </c>
      <c r="Q225" s="36">
        <f t="shared" si="130"/>
        <v>0</v>
      </c>
      <c r="R225" s="146">
        <f t="shared" si="131"/>
        <v>0</v>
      </c>
      <c r="S225" s="77">
        <v>0</v>
      </c>
      <c r="T225" s="69">
        <f t="shared" si="132"/>
        <v>0</v>
      </c>
      <c r="U225" s="74">
        <v>0</v>
      </c>
      <c r="V225" s="37">
        <f t="shared" si="133"/>
        <v>0</v>
      </c>
      <c r="W225" s="74">
        <v>0</v>
      </c>
      <c r="X225" s="37">
        <f t="shared" si="134"/>
        <v>0</v>
      </c>
      <c r="Y225" s="74">
        <v>0</v>
      </c>
      <c r="Z225" s="37">
        <f t="shared" si="135"/>
        <v>0</v>
      </c>
      <c r="AA225" s="74">
        <v>0</v>
      </c>
      <c r="AB225" s="37">
        <f t="shared" si="136"/>
        <v>0</v>
      </c>
      <c r="AC225" s="36">
        <f t="shared" si="137"/>
        <v>0</v>
      </c>
      <c r="AD225" s="36">
        <f t="shared" si="138"/>
        <v>0</v>
      </c>
      <c r="AE225" s="36">
        <v>0</v>
      </c>
      <c r="AF225" s="57">
        <f t="shared" si="139"/>
        <v>0</v>
      </c>
      <c r="AG225" s="52">
        <v>0</v>
      </c>
      <c r="AH225" s="63">
        <f t="shared" si="140"/>
        <v>0</v>
      </c>
      <c r="AI225" s="65">
        <f t="shared" si="141"/>
        <v>0</v>
      </c>
      <c r="AJ225" s="63">
        <f t="shared" si="142"/>
        <v>0</v>
      </c>
      <c r="AK225" s="145">
        <v>0</v>
      </c>
      <c r="AL225" s="107">
        <f t="shared" si="143"/>
        <v>0</v>
      </c>
      <c r="AM225" s="130"/>
    </row>
    <row r="226" spans="1:39" s="2" customFormat="1" x14ac:dyDescent="0.3">
      <c r="A226" s="55" t="s">
        <v>9</v>
      </c>
      <c r="B226" s="47">
        <f>3600/6</f>
        <v>600</v>
      </c>
      <c r="C226" s="46">
        <f t="shared" ref="C226:C231" si="144">2000/1.1</f>
        <v>1818.181818181818</v>
      </c>
      <c r="D226" s="163">
        <v>6</v>
      </c>
      <c r="E226" s="44">
        <v>0</v>
      </c>
      <c r="F226" s="147">
        <f t="shared" si="124"/>
        <v>0</v>
      </c>
      <c r="G226" s="145">
        <v>0</v>
      </c>
      <c r="H226" s="37">
        <f t="shared" si="125"/>
        <v>0</v>
      </c>
      <c r="I226" s="74">
        <v>0</v>
      </c>
      <c r="J226" s="37">
        <f t="shared" si="126"/>
        <v>0</v>
      </c>
      <c r="K226" s="74">
        <v>0</v>
      </c>
      <c r="L226" s="37">
        <f t="shared" si="127"/>
        <v>0</v>
      </c>
      <c r="M226" s="74">
        <v>0</v>
      </c>
      <c r="N226" s="37">
        <f t="shared" si="128"/>
        <v>0</v>
      </c>
      <c r="O226" s="74">
        <v>0</v>
      </c>
      <c r="P226" s="37">
        <f t="shared" si="129"/>
        <v>0</v>
      </c>
      <c r="Q226" s="36">
        <f t="shared" si="130"/>
        <v>0</v>
      </c>
      <c r="R226" s="146">
        <f t="shared" si="131"/>
        <v>0</v>
      </c>
      <c r="S226" s="77">
        <v>0</v>
      </c>
      <c r="T226" s="69">
        <f t="shared" si="132"/>
        <v>0</v>
      </c>
      <c r="U226" s="74">
        <v>0</v>
      </c>
      <c r="V226" s="37">
        <f t="shared" si="133"/>
        <v>0</v>
      </c>
      <c r="W226" s="74">
        <v>0</v>
      </c>
      <c r="X226" s="37">
        <f t="shared" si="134"/>
        <v>0</v>
      </c>
      <c r="Y226" s="74">
        <v>0</v>
      </c>
      <c r="Z226" s="37">
        <f t="shared" si="135"/>
        <v>0</v>
      </c>
      <c r="AA226" s="74">
        <v>0</v>
      </c>
      <c r="AB226" s="37">
        <f t="shared" si="136"/>
        <v>0</v>
      </c>
      <c r="AC226" s="36">
        <f t="shared" si="137"/>
        <v>0</v>
      </c>
      <c r="AD226" s="36">
        <f t="shared" si="138"/>
        <v>0</v>
      </c>
      <c r="AE226" s="36">
        <v>0</v>
      </c>
      <c r="AF226" s="57">
        <f t="shared" si="139"/>
        <v>0</v>
      </c>
      <c r="AG226" s="52">
        <v>0</v>
      </c>
      <c r="AH226" s="63">
        <f t="shared" si="140"/>
        <v>0</v>
      </c>
      <c r="AI226" s="65">
        <f t="shared" si="141"/>
        <v>0</v>
      </c>
      <c r="AJ226" s="63">
        <f t="shared" si="142"/>
        <v>0</v>
      </c>
      <c r="AK226" s="145">
        <v>0</v>
      </c>
      <c r="AL226" s="107">
        <f t="shared" si="143"/>
        <v>0</v>
      </c>
      <c r="AM226" s="130"/>
    </row>
    <row r="227" spans="1:39" s="2" customFormat="1" x14ac:dyDescent="0.3">
      <c r="A227" s="186" t="s">
        <v>487</v>
      </c>
      <c r="B227" s="47">
        <f>3900/6</f>
        <v>650</v>
      </c>
      <c r="C227" s="46">
        <f t="shared" si="144"/>
        <v>1818.181818181818</v>
      </c>
      <c r="D227" s="163">
        <v>6</v>
      </c>
      <c r="E227" s="44">
        <v>0</v>
      </c>
      <c r="F227" s="147">
        <f t="shared" si="124"/>
        <v>0</v>
      </c>
      <c r="G227" s="145">
        <v>0</v>
      </c>
      <c r="H227" s="37">
        <f t="shared" si="125"/>
        <v>0</v>
      </c>
      <c r="I227" s="74">
        <v>0</v>
      </c>
      <c r="J227" s="37">
        <f t="shared" si="126"/>
        <v>0</v>
      </c>
      <c r="K227" s="74">
        <v>0</v>
      </c>
      <c r="L227" s="37">
        <f t="shared" si="127"/>
        <v>0</v>
      </c>
      <c r="M227" s="74">
        <v>0</v>
      </c>
      <c r="N227" s="37">
        <f t="shared" si="128"/>
        <v>0</v>
      </c>
      <c r="O227" s="74">
        <v>0</v>
      </c>
      <c r="P227" s="37">
        <f t="shared" si="129"/>
        <v>0</v>
      </c>
      <c r="Q227" s="36">
        <f t="shared" si="130"/>
        <v>0</v>
      </c>
      <c r="R227" s="146">
        <f t="shared" si="131"/>
        <v>0</v>
      </c>
      <c r="S227" s="77">
        <v>0</v>
      </c>
      <c r="T227" s="69">
        <f t="shared" si="132"/>
        <v>0</v>
      </c>
      <c r="U227" s="74">
        <v>0</v>
      </c>
      <c r="V227" s="37">
        <f t="shared" si="133"/>
        <v>0</v>
      </c>
      <c r="W227" s="74">
        <v>0</v>
      </c>
      <c r="X227" s="37">
        <f t="shared" si="134"/>
        <v>0</v>
      </c>
      <c r="Y227" s="74">
        <v>0</v>
      </c>
      <c r="Z227" s="37">
        <f t="shared" si="135"/>
        <v>0</v>
      </c>
      <c r="AA227" s="74">
        <v>0</v>
      </c>
      <c r="AB227" s="37">
        <f t="shared" si="136"/>
        <v>0</v>
      </c>
      <c r="AC227" s="36">
        <f t="shared" si="137"/>
        <v>0</v>
      </c>
      <c r="AD227" s="36">
        <f t="shared" si="138"/>
        <v>0</v>
      </c>
      <c r="AE227" s="36">
        <v>0</v>
      </c>
      <c r="AF227" s="57">
        <f t="shared" si="139"/>
        <v>0</v>
      </c>
      <c r="AG227" s="52">
        <v>0</v>
      </c>
      <c r="AH227" s="63">
        <f t="shared" si="140"/>
        <v>0</v>
      </c>
      <c r="AI227" s="65">
        <f t="shared" si="141"/>
        <v>0</v>
      </c>
      <c r="AJ227" s="63">
        <f t="shared" si="142"/>
        <v>0</v>
      </c>
      <c r="AK227" s="145">
        <v>0</v>
      </c>
      <c r="AL227" s="107">
        <f t="shared" si="143"/>
        <v>0</v>
      </c>
      <c r="AM227" s="130"/>
    </row>
    <row r="228" spans="1:39" s="2" customFormat="1" x14ac:dyDescent="0.3">
      <c r="A228" s="55" t="s">
        <v>486</v>
      </c>
      <c r="B228" s="47">
        <f>3600/6</f>
        <v>600</v>
      </c>
      <c r="C228" s="46">
        <f t="shared" si="144"/>
        <v>1818.181818181818</v>
      </c>
      <c r="D228" s="163">
        <v>6</v>
      </c>
      <c r="E228" s="44">
        <v>0</v>
      </c>
      <c r="F228" s="147">
        <f t="shared" si="124"/>
        <v>0</v>
      </c>
      <c r="G228" s="145">
        <v>0</v>
      </c>
      <c r="H228" s="37">
        <f t="shared" si="125"/>
        <v>0</v>
      </c>
      <c r="I228" s="74">
        <v>0</v>
      </c>
      <c r="J228" s="37">
        <f t="shared" si="126"/>
        <v>0</v>
      </c>
      <c r="K228" s="74">
        <v>0</v>
      </c>
      <c r="L228" s="37">
        <f t="shared" si="127"/>
        <v>0</v>
      </c>
      <c r="M228" s="74">
        <v>0</v>
      </c>
      <c r="N228" s="37">
        <f t="shared" si="128"/>
        <v>0</v>
      </c>
      <c r="O228" s="74">
        <v>0</v>
      </c>
      <c r="P228" s="37">
        <f t="shared" si="129"/>
        <v>0</v>
      </c>
      <c r="Q228" s="36">
        <f t="shared" si="130"/>
        <v>0</v>
      </c>
      <c r="R228" s="146">
        <f t="shared" si="131"/>
        <v>0</v>
      </c>
      <c r="S228" s="77">
        <v>0</v>
      </c>
      <c r="T228" s="69">
        <f t="shared" si="132"/>
        <v>0</v>
      </c>
      <c r="U228" s="74">
        <v>0</v>
      </c>
      <c r="V228" s="37">
        <f t="shared" si="133"/>
        <v>0</v>
      </c>
      <c r="W228" s="74">
        <v>0</v>
      </c>
      <c r="X228" s="37">
        <f t="shared" si="134"/>
        <v>0</v>
      </c>
      <c r="Y228" s="74">
        <v>0</v>
      </c>
      <c r="Z228" s="37">
        <f t="shared" si="135"/>
        <v>0</v>
      </c>
      <c r="AA228" s="74">
        <v>0</v>
      </c>
      <c r="AB228" s="37">
        <f t="shared" si="136"/>
        <v>0</v>
      </c>
      <c r="AC228" s="36">
        <f t="shared" si="137"/>
        <v>0</v>
      </c>
      <c r="AD228" s="36">
        <f t="shared" si="138"/>
        <v>0</v>
      </c>
      <c r="AE228" s="36">
        <v>0</v>
      </c>
      <c r="AF228" s="57">
        <f t="shared" si="139"/>
        <v>0</v>
      </c>
      <c r="AG228" s="52">
        <v>0</v>
      </c>
      <c r="AH228" s="63">
        <f t="shared" si="140"/>
        <v>0</v>
      </c>
      <c r="AI228" s="65">
        <f t="shared" si="141"/>
        <v>0</v>
      </c>
      <c r="AJ228" s="63">
        <f t="shared" si="142"/>
        <v>0</v>
      </c>
      <c r="AK228" s="145">
        <v>0</v>
      </c>
      <c r="AL228" s="107">
        <f t="shared" si="143"/>
        <v>0</v>
      </c>
      <c r="AM228" s="130"/>
    </row>
    <row r="229" spans="1:39" s="2" customFormat="1" x14ac:dyDescent="0.3">
      <c r="A229" s="186" t="s">
        <v>423</v>
      </c>
      <c r="B229" s="47">
        <f>3900/6</f>
        <v>650</v>
      </c>
      <c r="C229" s="46">
        <f t="shared" si="144"/>
        <v>1818.181818181818</v>
      </c>
      <c r="D229" s="163">
        <v>6</v>
      </c>
      <c r="E229" s="44">
        <v>0</v>
      </c>
      <c r="F229" s="147">
        <f t="shared" si="124"/>
        <v>0</v>
      </c>
      <c r="G229" s="145">
        <v>0</v>
      </c>
      <c r="H229" s="37">
        <f t="shared" si="125"/>
        <v>0</v>
      </c>
      <c r="I229" s="74">
        <v>0</v>
      </c>
      <c r="J229" s="37">
        <f t="shared" si="126"/>
        <v>0</v>
      </c>
      <c r="K229" s="74">
        <v>0</v>
      </c>
      <c r="L229" s="37">
        <f t="shared" si="127"/>
        <v>0</v>
      </c>
      <c r="M229" s="74">
        <v>0</v>
      </c>
      <c r="N229" s="37">
        <f t="shared" si="128"/>
        <v>0</v>
      </c>
      <c r="O229" s="74">
        <v>0</v>
      </c>
      <c r="P229" s="37">
        <f t="shared" si="129"/>
        <v>0</v>
      </c>
      <c r="Q229" s="36">
        <f t="shared" si="130"/>
        <v>0</v>
      </c>
      <c r="R229" s="146">
        <f t="shared" si="131"/>
        <v>0</v>
      </c>
      <c r="S229" s="77">
        <v>0</v>
      </c>
      <c r="T229" s="69">
        <f t="shared" si="132"/>
        <v>0</v>
      </c>
      <c r="U229" s="74">
        <v>0</v>
      </c>
      <c r="V229" s="37">
        <f t="shared" si="133"/>
        <v>0</v>
      </c>
      <c r="W229" s="74">
        <v>0</v>
      </c>
      <c r="X229" s="37">
        <f t="shared" si="134"/>
        <v>0</v>
      </c>
      <c r="Y229" s="74">
        <v>0</v>
      </c>
      <c r="Z229" s="37">
        <f t="shared" si="135"/>
        <v>0</v>
      </c>
      <c r="AA229" s="74">
        <v>0</v>
      </c>
      <c r="AB229" s="37">
        <f t="shared" si="136"/>
        <v>0</v>
      </c>
      <c r="AC229" s="36">
        <f t="shared" si="137"/>
        <v>0</v>
      </c>
      <c r="AD229" s="36">
        <f t="shared" si="138"/>
        <v>0</v>
      </c>
      <c r="AE229" s="36">
        <v>0</v>
      </c>
      <c r="AF229" s="57">
        <f t="shared" si="139"/>
        <v>0</v>
      </c>
      <c r="AG229" s="52">
        <v>0</v>
      </c>
      <c r="AH229" s="63">
        <f t="shared" si="140"/>
        <v>0</v>
      </c>
      <c r="AI229" s="65">
        <f t="shared" si="141"/>
        <v>0</v>
      </c>
      <c r="AJ229" s="63">
        <f t="shared" si="142"/>
        <v>0</v>
      </c>
      <c r="AK229" s="145">
        <v>0</v>
      </c>
      <c r="AL229" s="107">
        <f t="shared" si="143"/>
        <v>0</v>
      </c>
      <c r="AM229" s="130"/>
    </row>
    <row r="230" spans="1:39" s="2" customFormat="1" x14ac:dyDescent="0.3">
      <c r="A230" s="55" t="s">
        <v>422</v>
      </c>
      <c r="B230" s="47">
        <f>3600/6</f>
        <v>600</v>
      </c>
      <c r="C230" s="46">
        <f t="shared" si="144"/>
        <v>1818.181818181818</v>
      </c>
      <c r="D230" s="163">
        <v>6</v>
      </c>
      <c r="E230" s="44">
        <v>0</v>
      </c>
      <c r="F230" s="147">
        <f t="shared" si="124"/>
        <v>0</v>
      </c>
      <c r="G230" s="145">
        <v>0</v>
      </c>
      <c r="H230" s="37">
        <f t="shared" si="125"/>
        <v>0</v>
      </c>
      <c r="I230" s="74">
        <v>0</v>
      </c>
      <c r="J230" s="37">
        <f t="shared" si="126"/>
        <v>0</v>
      </c>
      <c r="K230" s="74">
        <v>0</v>
      </c>
      <c r="L230" s="37">
        <f t="shared" si="127"/>
        <v>0</v>
      </c>
      <c r="M230" s="74">
        <v>0</v>
      </c>
      <c r="N230" s="37">
        <f t="shared" si="128"/>
        <v>0</v>
      </c>
      <c r="O230" s="74">
        <v>0</v>
      </c>
      <c r="P230" s="37">
        <f t="shared" si="129"/>
        <v>0</v>
      </c>
      <c r="Q230" s="36">
        <f t="shared" si="130"/>
        <v>0</v>
      </c>
      <c r="R230" s="146">
        <f t="shared" si="131"/>
        <v>0</v>
      </c>
      <c r="S230" s="77">
        <v>0</v>
      </c>
      <c r="T230" s="69">
        <f t="shared" si="132"/>
        <v>0</v>
      </c>
      <c r="U230" s="74">
        <v>0</v>
      </c>
      <c r="V230" s="37">
        <f t="shared" si="133"/>
        <v>0</v>
      </c>
      <c r="W230" s="74">
        <v>0</v>
      </c>
      <c r="X230" s="37">
        <f t="shared" si="134"/>
        <v>0</v>
      </c>
      <c r="Y230" s="74">
        <v>0</v>
      </c>
      <c r="Z230" s="37">
        <f t="shared" si="135"/>
        <v>0</v>
      </c>
      <c r="AA230" s="74">
        <v>0</v>
      </c>
      <c r="AB230" s="37">
        <f t="shared" si="136"/>
        <v>0</v>
      </c>
      <c r="AC230" s="36">
        <f t="shared" si="137"/>
        <v>0</v>
      </c>
      <c r="AD230" s="36">
        <f t="shared" si="138"/>
        <v>0</v>
      </c>
      <c r="AE230" s="36">
        <v>0</v>
      </c>
      <c r="AF230" s="57">
        <f t="shared" si="139"/>
        <v>0</v>
      </c>
      <c r="AG230" s="52">
        <v>0</v>
      </c>
      <c r="AH230" s="63">
        <f t="shared" si="140"/>
        <v>0</v>
      </c>
      <c r="AI230" s="65">
        <f t="shared" si="141"/>
        <v>0</v>
      </c>
      <c r="AJ230" s="63">
        <f t="shared" si="142"/>
        <v>0</v>
      </c>
      <c r="AK230" s="145">
        <v>0</v>
      </c>
      <c r="AL230" s="107">
        <f t="shared" si="143"/>
        <v>0</v>
      </c>
      <c r="AM230" s="130"/>
    </row>
    <row r="231" spans="1:39" s="2" customFormat="1" x14ac:dyDescent="0.3">
      <c r="A231" s="186" t="s">
        <v>531</v>
      </c>
      <c r="B231" s="47">
        <f>3900/6</f>
        <v>650</v>
      </c>
      <c r="C231" s="46">
        <f t="shared" si="144"/>
        <v>1818.181818181818</v>
      </c>
      <c r="D231" s="163">
        <v>6</v>
      </c>
      <c r="E231" s="44">
        <v>0</v>
      </c>
      <c r="F231" s="147">
        <f t="shared" si="124"/>
        <v>0</v>
      </c>
      <c r="G231" s="145">
        <v>0</v>
      </c>
      <c r="H231" s="37">
        <f t="shared" si="125"/>
        <v>0</v>
      </c>
      <c r="I231" s="74">
        <v>0</v>
      </c>
      <c r="J231" s="37">
        <f t="shared" si="126"/>
        <v>0</v>
      </c>
      <c r="K231" s="74">
        <v>0</v>
      </c>
      <c r="L231" s="37">
        <f t="shared" si="127"/>
        <v>0</v>
      </c>
      <c r="M231" s="74">
        <v>0</v>
      </c>
      <c r="N231" s="37">
        <f t="shared" si="128"/>
        <v>0</v>
      </c>
      <c r="O231" s="74">
        <v>0</v>
      </c>
      <c r="P231" s="37">
        <f t="shared" si="129"/>
        <v>0</v>
      </c>
      <c r="Q231" s="36">
        <f t="shared" si="130"/>
        <v>0</v>
      </c>
      <c r="R231" s="146">
        <f t="shared" si="131"/>
        <v>0</v>
      </c>
      <c r="S231" s="77">
        <v>0</v>
      </c>
      <c r="T231" s="69">
        <f t="shared" si="132"/>
        <v>0</v>
      </c>
      <c r="U231" s="74">
        <v>0</v>
      </c>
      <c r="V231" s="37">
        <f t="shared" si="133"/>
        <v>0</v>
      </c>
      <c r="W231" s="74">
        <v>0</v>
      </c>
      <c r="X231" s="37">
        <f t="shared" si="134"/>
        <v>0</v>
      </c>
      <c r="Y231" s="74">
        <v>0</v>
      </c>
      <c r="Z231" s="37">
        <f t="shared" si="135"/>
        <v>0</v>
      </c>
      <c r="AA231" s="74">
        <v>0</v>
      </c>
      <c r="AB231" s="37">
        <f t="shared" si="136"/>
        <v>0</v>
      </c>
      <c r="AC231" s="36">
        <f t="shared" si="137"/>
        <v>0</v>
      </c>
      <c r="AD231" s="36">
        <f t="shared" si="138"/>
        <v>0</v>
      </c>
      <c r="AE231" s="36">
        <v>0</v>
      </c>
      <c r="AF231" s="57">
        <f t="shared" si="139"/>
        <v>0</v>
      </c>
      <c r="AG231" s="52">
        <v>0</v>
      </c>
      <c r="AH231" s="63">
        <f t="shared" si="140"/>
        <v>0</v>
      </c>
      <c r="AI231" s="65">
        <f t="shared" si="141"/>
        <v>0</v>
      </c>
      <c r="AJ231" s="63">
        <f t="shared" si="142"/>
        <v>0</v>
      </c>
      <c r="AK231" s="145">
        <v>0</v>
      </c>
      <c r="AL231" s="107">
        <f t="shared" si="143"/>
        <v>0</v>
      </c>
      <c r="AM231" s="130"/>
    </row>
    <row r="232" spans="1:39" s="2" customFormat="1" x14ac:dyDescent="0.3">
      <c r="A232" s="48" t="s">
        <v>484</v>
      </c>
      <c r="B232" s="47">
        <f>8100/6</f>
        <v>1350</v>
      </c>
      <c r="C232" s="46">
        <f>2800/1.1</f>
        <v>2545.454545454545</v>
      </c>
      <c r="D232" s="45">
        <v>6</v>
      </c>
      <c r="E232" s="44">
        <v>0</v>
      </c>
      <c r="F232" s="147">
        <f t="shared" si="124"/>
        <v>0</v>
      </c>
      <c r="G232" s="145">
        <v>0</v>
      </c>
      <c r="H232" s="37">
        <f t="shared" si="125"/>
        <v>0</v>
      </c>
      <c r="I232" s="74">
        <v>0</v>
      </c>
      <c r="J232" s="37">
        <f t="shared" si="126"/>
        <v>0</v>
      </c>
      <c r="K232" s="74">
        <v>0</v>
      </c>
      <c r="L232" s="37">
        <f t="shared" si="127"/>
        <v>0</v>
      </c>
      <c r="M232" s="74">
        <v>0</v>
      </c>
      <c r="N232" s="37">
        <f t="shared" si="128"/>
        <v>0</v>
      </c>
      <c r="O232" s="74">
        <v>0</v>
      </c>
      <c r="P232" s="37">
        <f t="shared" si="129"/>
        <v>0</v>
      </c>
      <c r="Q232" s="36">
        <f t="shared" si="130"/>
        <v>0</v>
      </c>
      <c r="R232" s="146">
        <f t="shared" si="131"/>
        <v>0</v>
      </c>
      <c r="S232" s="77">
        <v>0</v>
      </c>
      <c r="T232" s="69">
        <f t="shared" si="132"/>
        <v>0</v>
      </c>
      <c r="U232" s="74">
        <v>0</v>
      </c>
      <c r="V232" s="37">
        <f t="shared" si="133"/>
        <v>0</v>
      </c>
      <c r="W232" s="74">
        <v>0</v>
      </c>
      <c r="X232" s="37">
        <f t="shared" si="134"/>
        <v>0</v>
      </c>
      <c r="Y232" s="74">
        <v>0</v>
      </c>
      <c r="Z232" s="37">
        <f t="shared" si="135"/>
        <v>0</v>
      </c>
      <c r="AA232" s="74">
        <v>0</v>
      </c>
      <c r="AB232" s="37">
        <f t="shared" si="136"/>
        <v>0</v>
      </c>
      <c r="AC232" s="36">
        <f t="shared" si="137"/>
        <v>0</v>
      </c>
      <c r="AD232" s="36">
        <f t="shared" si="138"/>
        <v>0</v>
      </c>
      <c r="AE232" s="36">
        <v>0</v>
      </c>
      <c r="AF232" s="57">
        <f t="shared" si="139"/>
        <v>0</v>
      </c>
      <c r="AG232" s="52">
        <v>0</v>
      </c>
      <c r="AH232" s="63">
        <f t="shared" si="140"/>
        <v>0</v>
      </c>
      <c r="AI232" s="65">
        <f t="shared" si="141"/>
        <v>0</v>
      </c>
      <c r="AJ232" s="63">
        <f t="shared" si="142"/>
        <v>0</v>
      </c>
      <c r="AK232" s="145">
        <v>0</v>
      </c>
      <c r="AL232" s="107">
        <f t="shared" si="143"/>
        <v>0</v>
      </c>
      <c r="AM232" s="130"/>
    </row>
    <row r="233" spans="1:39" s="2" customFormat="1" x14ac:dyDescent="0.3">
      <c r="A233" s="48" t="s">
        <v>530</v>
      </c>
      <c r="B233" s="53">
        <f>6600/6</f>
        <v>1100</v>
      </c>
      <c r="C233" s="46">
        <f>2800/1.1</f>
        <v>2545.454545454545</v>
      </c>
      <c r="D233" s="45">
        <v>6</v>
      </c>
      <c r="E233" s="44">
        <v>0</v>
      </c>
      <c r="F233" s="147">
        <f t="shared" si="124"/>
        <v>0</v>
      </c>
      <c r="G233" s="145">
        <v>0</v>
      </c>
      <c r="H233" s="37">
        <f t="shared" si="125"/>
        <v>0</v>
      </c>
      <c r="I233" s="74">
        <v>0</v>
      </c>
      <c r="J233" s="37">
        <f t="shared" si="126"/>
        <v>0</v>
      </c>
      <c r="K233" s="74">
        <v>0</v>
      </c>
      <c r="L233" s="37">
        <f t="shared" si="127"/>
        <v>0</v>
      </c>
      <c r="M233" s="74">
        <v>0</v>
      </c>
      <c r="N233" s="37">
        <f t="shared" si="128"/>
        <v>0</v>
      </c>
      <c r="O233" s="74">
        <v>0</v>
      </c>
      <c r="P233" s="37">
        <f t="shared" si="129"/>
        <v>0</v>
      </c>
      <c r="Q233" s="36">
        <f t="shared" si="130"/>
        <v>0</v>
      </c>
      <c r="R233" s="146">
        <f t="shared" si="131"/>
        <v>0</v>
      </c>
      <c r="S233" s="77">
        <v>0</v>
      </c>
      <c r="T233" s="69">
        <f t="shared" si="132"/>
        <v>0</v>
      </c>
      <c r="U233" s="74">
        <v>0</v>
      </c>
      <c r="V233" s="37">
        <f t="shared" si="133"/>
        <v>0</v>
      </c>
      <c r="W233" s="74">
        <v>0</v>
      </c>
      <c r="X233" s="37">
        <f t="shared" si="134"/>
        <v>0</v>
      </c>
      <c r="Y233" s="74">
        <v>0</v>
      </c>
      <c r="Z233" s="37">
        <f t="shared" si="135"/>
        <v>0</v>
      </c>
      <c r="AA233" s="74">
        <v>0</v>
      </c>
      <c r="AB233" s="37">
        <f t="shared" si="136"/>
        <v>0</v>
      </c>
      <c r="AC233" s="36">
        <f t="shared" si="137"/>
        <v>0</v>
      </c>
      <c r="AD233" s="36">
        <f t="shared" si="138"/>
        <v>0</v>
      </c>
      <c r="AE233" s="36">
        <v>0</v>
      </c>
      <c r="AF233" s="57">
        <f t="shared" si="139"/>
        <v>0</v>
      </c>
      <c r="AG233" s="52">
        <v>0</v>
      </c>
      <c r="AH233" s="63">
        <f t="shared" si="140"/>
        <v>0</v>
      </c>
      <c r="AI233" s="65">
        <f t="shared" si="141"/>
        <v>0</v>
      </c>
      <c r="AJ233" s="63">
        <f t="shared" si="142"/>
        <v>0</v>
      </c>
      <c r="AK233" s="145">
        <v>0</v>
      </c>
      <c r="AL233" s="107">
        <f t="shared" si="143"/>
        <v>0</v>
      </c>
      <c r="AM233" s="130"/>
    </row>
    <row r="234" spans="1:39" s="2" customFormat="1" x14ac:dyDescent="0.3">
      <c r="A234" s="48" t="s">
        <v>482</v>
      </c>
      <c r="B234" s="47">
        <f>16200/12</f>
        <v>1350</v>
      </c>
      <c r="C234" s="46">
        <f>2800/1.1</f>
        <v>2545.454545454545</v>
      </c>
      <c r="D234" s="45">
        <v>12</v>
      </c>
      <c r="E234" s="44">
        <v>0</v>
      </c>
      <c r="F234" s="147">
        <f t="shared" si="124"/>
        <v>0</v>
      </c>
      <c r="G234" s="145">
        <v>0</v>
      </c>
      <c r="H234" s="37">
        <f t="shared" si="125"/>
        <v>0</v>
      </c>
      <c r="I234" s="74">
        <v>0</v>
      </c>
      <c r="J234" s="37">
        <f t="shared" si="126"/>
        <v>0</v>
      </c>
      <c r="K234" s="74">
        <v>0</v>
      </c>
      <c r="L234" s="37">
        <f t="shared" si="127"/>
        <v>0</v>
      </c>
      <c r="M234" s="74">
        <v>0</v>
      </c>
      <c r="N234" s="37">
        <f t="shared" si="128"/>
        <v>0</v>
      </c>
      <c r="O234" s="74">
        <v>0</v>
      </c>
      <c r="P234" s="37">
        <f t="shared" si="129"/>
        <v>0</v>
      </c>
      <c r="Q234" s="36">
        <f t="shared" si="130"/>
        <v>0</v>
      </c>
      <c r="R234" s="146">
        <f t="shared" si="131"/>
        <v>0</v>
      </c>
      <c r="S234" s="77">
        <v>0</v>
      </c>
      <c r="T234" s="69">
        <f t="shared" si="132"/>
        <v>0</v>
      </c>
      <c r="U234" s="74">
        <v>0</v>
      </c>
      <c r="V234" s="37">
        <f t="shared" si="133"/>
        <v>0</v>
      </c>
      <c r="W234" s="74">
        <v>0</v>
      </c>
      <c r="X234" s="37">
        <f t="shared" si="134"/>
        <v>0</v>
      </c>
      <c r="Y234" s="74">
        <v>0</v>
      </c>
      <c r="Z234" s="37">
        <f t="shared" si="135"/>
        <v>0</v>
      </c>
      <c r="AA234" s="74">
        <v>0</v>
      </c>
      <c r="AB234" s="37">
        <f t="shared" si="136"/>
        <v>0</v>
      </c>
      <c r="AC234" s="36">
        <f t="shared" si="137"/>
        <v>0</v>
      </c>
      <c r="AD234" s="36">
        <f t="shared" si="138"/>
        <v>0</v>
      </c>
      <c r="AE234" s="36">
        <v>0</v>
      </c>
      <c r="AF234" s="57">
        <f t="shared" si="139"/>
        <v>0</v>
      </c>
      <c r="AG234" s="52">
        <v>0</v>
      </c>
      <c r="AH234" s="63">
        <f t="shared" si="140"/>
        <v>0</v>
      </c>
      <c r="AI234" s="65">
        <f t="shared" si="141"/>
        <v>0</v>
      </c>
      <c r="AJ234" s="63">
        <f t="shared" si="142"/>
        <v>0</v>
      </c>
      <c r="AK234" s="145">
        <v>0</v>
      </c>
      <c r="AL234" s="107">
        <f t="shared" si="143"/>
        <v>0</v>
      </c>
      <c r="AM234" s="130"/>
    </row>
    <row r="235" spans="1:39" s="2" customFormat="1" x14ac:dyDescent="0.3">
      <c r="A235" s="48" t="s">
        <v>481</v>
      </c>
      <c r="B235" s="47">
        <f>16200/12</f>
        <v>1350</v>
      </c>
      <c r="C235" s="46">
        <f>2800/1.1</f>
        <v>2545.454545454545</v>
      </c>
      <c r="D235" s="45">
        <v>12</v>
      </c>
      <c r="E235" s="44">
        <v>0</v>
      </c>
      <c r="F235" s="147">
        <f t="shared" si="124"/>
        <v>0</v>
      </c>
      <c r="G235" s="145">
        <v>0</v>
      </c>
      <c r="H235" s="37">
        <f t="shared" si="125"/>
        <v>0</v>
      </c>
      <c r="I235" s="74">
        <v>0</v>
      </c>
      <c r="J235" s="37">
        <f t="shared" si="126"/>
        <v>0</v>
      </c>
      <c r="K235" s="74">
        <v>0</v>
      </c>
      <c r="L235" s="37">
        <f t="shared" si="127"/>
        <v>0</v>
      </c>
      <c r="M235" s="74">
        <v>0</v>
      </c>
      <c r="N235" s="37">
        <f t="shared" si="128"/>
        <v>0</v>
      </c>
      <c r="O235" s="74">
        <v>0</v>
      </c>
      <c r="P235" s="37">
        <f t="shared" si="129"/>
        <v>0</v>
      </c>
      <c r="Q235" s="36">
        <f t="shared" si="130"/>
        <v>0</v>
      </c>
      <c r="R235" s="146">
        <f t="shared" si="131"/>
        <v>0</v>
      </c>
      <c r="S235" s="77">
        <v>0</v>
      </c>
      <c r="T235" s="69">
        <f t="shared" si="132"/>
        <v>0</v>
      </c>
      <c r="U235" s="74">
        <v>0</v>
      </c>
      <c r="V235" s="37">
        <f t="shared" si="133"/>
        <v>0</v>
      </c>
      <c r="W235" s="74">
        <v>0</v>
      </c>
      <c r="X235" s="37">
        <f t="shared" si="134"/>
        <v>0</v>
      </c>
      <c r="Y235" s="74">
        <v>0</v>
      </c>
      <c r="Z235" s="37">
        <f t="shared" si="135"/>
        <v>0</v>
      </c>
      <c r="AA235" s="74">
        <v>0</v>
      </c>
      <c r="AB235" s="37">
        <f t="shared" si="136"/>
        <v>0</v>
      </c>
      <c r="AC235" s="36">
        <f t="shared" si="137"/>
        <v>0</v>
      </c>
      <c r="AD235" s="36">
        <f t="shared" si="138"/>
        <v>0</v>
      </c>
      <c r="AE235" s="36">
        <v>0</v>
      </c>
      <c r="AF235" s="57">
        <f t="shared" si="139"/>
        <v>0</v>
      </c>
      <c r="AG235" s="52">
        <v>0</v>
      </c>
      <c r="AH235" s="63">
        <f t="shared" si="140"/>
        <v>0</v>
      </c>
      <c r="AI235" s="65">
        <f t="shared" si="141"/>
        <v>0</v>
      </c>
      <c r="AJ235" s="63">
        <f t="shared" si="142"/>
        <v>0</v>
      </c>
      <c r="AK235" s="145">
        <v>0</v>
      </c>
      <c r="AL235" s="107">
        <f t="shared" si="143"/>
        <v>0</v>
      </c>
      <c r="AM235" s="130"/>
    </row>
    <row r="236" spans="1:39" s="2" customFormat="1" x14ac:dyDescent="0.3">
      <c r="A236" s="48" t="s">
        <v>480</v>
      </c>
      <c r="B236" s="47">
        <f>42000/20</f>
        <v>2100</v>
      </c>
      <c r="C236" s="46">
        <f>3200/1.1</f>
        <v>2909.090909090909</v>
      </c>
      <c r="D236" s="45">
        <v>20</v>
      </c>
      <c r="E236" s="44">
        <v>0</v>
      </c>
      <c r="F236" s="147">
        <f t="shared" si="124"/>
        <v>0</v>
      </c>
      <c r="G236" s="145">
        <v>0</v>
      </c>
      <c r="H236" s="37">
        <f t="shared" si="125"/>
        <v>0</v>
      </c>
      <c r="I236" s="74">
        <v>0</v>
      </c>
      <c r="J236" s="37">
        <f t="shared" si="126"/>
        <v>0</v>
      </c>
      <c r="K236" s="74">
        <v>0</v>
      </c>
      <c r="L236" s="37">
        <f t="shared" si="127"/>
        <v>0</v>
      </c>
      <c r="M236" s="74">
        <v>0</v>
      </c>
      <c r="N236" s="37">
        <f t="shared" si="128"/>
        <v>0</v>
      </c>
      <c r="O236" s="74">
        <v>0</v>
      </c>
      <c r="P236" s="37">
        <f t="shared" si="129"/>
        <v>0</v>
      </c>
      <c r="Q236" s="36">
        <f t="shared" si="130"/>
        <v>0</v>
      </c>
      <c r="R236" s="146">
        <f t="shared" si="131"/>
        <v>0</v>
      </c>
      <c r="S236" s="77">
        <v>0</v>
      </c>
      <c r="T236" s="69">
        <f t="shared" si="132"/>
        <v>0</v>
      </c>
      <c r="U236" s="74">
        <v>0</v>
      </c>
      <c r="V236" s="37">
        <f t="shared" si="133"/>
        <v>0</v>
      </c>
      <c r="W236" s="74">
        <v>0</v>
      </c>
      <c r="X236" s="37">
        <f t="shared" si="134"/>
        <v>0</v>
      </c>
      <c r="Y236" s="74">
        <v>0</v>
      </c>
      <c r="Z236" s="37">
        <f t="shared" si="135"/>
        <v>0</v>
      </c>
      <c r="AA236" s="74">
        <v>0</v>
      </c>
      <c r="AB236" s="37">
        <f t="shared" si="136"/>
        <v>0</v>
      </c>
      <c r="AC236" s="36">
        <f t="shared" si="137"/>
        <v>0</v>
      </c>
      <c r="AD236" s="36">
        <f t="shared" si="138"/>
        <v>0</v>
      </c>
      <c r="AE236" s="36">
        <v>0</v>
      </c>
      <c r="AF236" s="57">
        <f t="shared" si="139"/>
        <v>0</v>
      </c>
      <c r="AG236" s="52">
        <v>0</v>
      </c>
      <c r="AH236" s="63">
        <f t="shared" si="140"/>
        <v>0</v>
      </c>
      <c r="AI236" s="65">
        <f t="shared" si="141"/>
        <v>0</v>
      </c>
      <c r="AJ236" s="63">
        <f t="shared" si="142"/>
        <v>0</v>
      </c>
      <c r="AK236" s="145">
        <v>0</v>
      </c>
      <c r="AL236" s="107">
        <f t="shared" si="143"/>
        <v>0</v>
      </c>
      <c r="AM236" s="130"/>
    </row>
    <row r="237" spans="1:39" s="2" customFormat="1" x14ac:dyDescent="0.3">
      <c r="A237" s="48" t="s">
        <v>529</v>
      </c>
      <c r="B237" s="47">
        <f>13800/12</f>
        <v>1150</v>
      </c>
      <c r="C237" s="46">
        <f>2300/1.1</f>
        <v>2090.9090909090905</v>
      </c>
      <c r="D237" s="45">
        <v>12</v>
      </c>
      <c r="E237" s="44">
        <v>0</v>
      </c>
      <c r="F237" s="147">
        <f t="shared" si="124"/>
        <v>0</v>
      </c>
      <c r="G237" s="145">
        <v>0</v>
      </c>
      <c r="H237" s="37">
        <f t="shared" si="125"/>
        <v>0</v>
      </c>
      <c r="I237" s="74">
        <v>0</v>
      </c>
      <c r="J237" s="37">
        <f t="shared" si="126"/>
        <v>0</v>
      </c>
      <c r="K237" s="74">
        <v>0</v>
      </c>
      <c r="L237" s="37">
        <f t="shared" si="127"/>
        <v>0</v>
      </c>
      <c r="M237" s="74">
        <v>0</v>
      </c>
      <c r="N237" s="37">
        <f t="shared" si="128"/>
        <v>0</v>
      </c>
      <c r="O237" s="74">
        <v>0</v>
      </c>
      <c r="P237" s="37">
        <f t="shared" si="129"/>
        <v>0</v>
      </c>
      <c r="Q237" s="36">
        <f t="shared" si="130"/>
        <v>0</v>
      </c>
      <c r="R237" s="146">
        <f t="shared" si="131"/>
        <v>0</v>
      </c>
      <c r="S237" s="77">
        <v>0</v>
      </c>
      <c r="T237" s="69">
        <f t="shared" si="132"/>
        <v>0</v>
      </c>
      <c r="U237" s="74">
        <v>0</v>
      </c>
      <c r="V237" s="37">
        <f t="shared" si="133"/>
        <v>0</v>
      </c>
      <c r="W237" s="74">
        <v>0</v>
      </c>
      <c r="X237" s="37">
        <f t="shared" si="134"/>
        <v>0</v>
      </c>
      <c r="Y237" s="74">
        <v>0</v>
      </c>
      <c r="Z237" s="37">
        <f t="shared" si="135"/>
        <v>0</v>
      </c>
      <c r="AA237" s="74">
        <v>0</v>
      </c>
      <c r="AB237" s="37">
        <f t="shared" si="136"/>
        <v>0</v>
      </c>
      <c r="AC237" s="36">
        <f t="shared" si="137"/>
        <v>0</v>
      </c>
      <c r="AD237" s="36">
        <f t="shared" si="138"/>
        <v>0</v>
      </c>
      <c r="AE237" s="36">
        <v>0</v>
      </c>
      <c r="AF237" s="57">
        <f t="shared" si="139"/>
        <v>0</v>
      </c>
      <c r="AG237" s="52">
        <v>0</v>
      </c>
      <c r="AH237" s="63">
        <f t="shared" si="140"/>
        <v>0</v>
      </c>
      <c r="AI237" s="65">
        <f t="shared" si="141"/>
        <v>0</v>
      </c>
      <c r="AJ237" s="63">
        <f t="shared" si="142"/>
        <v>0</v>
      </c>
      <c r="AK237" s="145">
        <v>0</v>
      </c>
      <c r="AL237" s="107">
        <f t="shared" si="143"/>
        <v>0</v>
      </c>
      <c r="AM237" s="130"/>
    </row>
    <row r="238" spans="1:39" s="2" customFormat="1" x14ac:dyDescent="0.3">
      <c r="A238" s="48" t="s">
        <v>510</v>
      </c>
      <c r="B238" s="47">
        <f>30000/24</f>
        <v>1250</v>
      </c>
      <c r="C238" s="46">
        <f>2800/1.1</f>
        <v>2545.454545454545</v>
      </c>
      <c r="D238" s="45">
        <v>24</v>
      </c>
      <c r="E238" s="44">
        <v>0</v>
      </c>
      <c r="F238" s="147">
        <f t="shared" si="124"/>
        <v>0</v>
      </c>
      <c r="G238" s="145">
        <v>0</v>
      </c>
      <c r="H238" s="37">
        <f t="shared" si="125"/>
        <v>0</v>
      </c>
      <c r="I238" s="74">
        <v>0</v>
      </c>
      <c r="J238" s="37">
        <f t="shared" si="126"/>
        <v>0</v>
      </c>
      <c r="K238" s="74">
        <v>0</v>
      </c>
      <c r="L238" s="37">
        <f t="shared" si="127"/>
        <v>0</v>
      </c>
      <c r="M238" s="74">
        <v>0</v>
      </c>
      <c r="N238" s="37">
        <f t="shared" si="128"/>
        <v>0</v>
      </c>
      <c r="O238" s="74">
        <v>0</v>
      </c>
      <c r="P238" s="37">
        <f t="shared" si="129"/>
        <v>0</v>
      </c>
      <c r="Q238" s="36">
        <f t="shared" si="130"/>
        <v>0</v>
      </c>
      <c r="R238" s="146">
        <f t="shared" si="131"/>
        <v>0</v>
      </c>
      <c r="S238" s="77">
        <v>0</v>
      </c>
      <c r="T238" s="69">
        <f t="shared" si="132"/>
        <v>0</v>
      </c>
      <c r="U238" s="74">
        <v>0</v>
      </c>
      <c r="V238" s="37">
        <f t="shared" si="133"/>
        <v>0</v>
      </c>
      <c r="W238" s="74">
        <v>0</v>
      </c>
      <c r="X238" s="37">
        <f t="shared" si="134"/>
        <v>0</v>
      </c>
      <c r="Y238" s="74">
        <v>0</v>
      </c>
      <c r="Z238" s="37">
        <f t="shared" si="135"/>
        <v>0</v>
      </c>
      <c r="AA238" s="74">
        <v>0</v>
      </c>
      <c r="AB238" s="37">
        <f t="shared" si="136"/>
        <v>0</v>
      </c>
      <c r="AC238" s="36">
        <f t="shared" si="137"/>
        <v>0</v>
      </c>
      <c r="AD238" s="36">
        <f t="shared" si="138"/>
        <v>0</v>
      </c>
      <c r="AE238" s="36">
        <v>0</v>
      </c>
      <c r="AF238" s="57">
        <f t="shared" si="139"/>
        <v>0</v>
      </c>
      <c r="AG238" s="52">
        <v>0</v>
      </c>
      <c r="AH238" s="63">
        <f t="shared" si="140"/>
        <v>0</v>
      </c>
      <c r="AI238" s="65">
        <f t="shared" si="141"/>
        <v>0</v>
      </c>
      <c r="AJ238" s="63">
        <f t="shared" si="142"/>
        <v>0</v>
      </c>
      <c r="AK238" s="145">
        <v>0</v>
      </c>
      <c r="AL238" s="107">
        <f t="shared" si="143"/>
        <v>0</v>
      </c>
      <c r="AM238" s="130"/>
    </row>
    <row r="239" spans="1:39" s="2" customFormat="1" x14ac:dyDescent="0.3">
      <c r="A239" s="185" t="s">
        <v>478</v>
      </c>
      <c r="B239" s="47">
        <f>31200/24</f>
        <v>1300</v>
      </c>
      <c r="C239" s="46">
        <f>2800/1.1</f>
        <v>2545.454545454545</v>
      </c>
      <c r="D239" s="45">
        <v>24</v>
      </c>
      <c r="E239" s="44">
        <v>0</v>
      </c>
      <c r="F239" s="147">
        <f t="shared" si="124"/>
        <v>0</v>
      </c>
      <c r="G239" s="145">
        <v>0</v>
      </c>
      <c r="H239" s="37">
        <f t="shared" si="125"/>
        <v>0</v>
      </c>
      <c r="I239" s="74">
        <v>0</v>
      </c>
      <c r="J239" s="37">
        <f t="shared" si="126"/>
        <v>0</v>
      </c>
      <c r="K239" s="74">
        <v>0</v>
      </c>
      <c r="L239" s="37">
        <f t="shared" si="127"/>
        <v>0</v>
      </c>
      <c r="M239" s="74">
        <v>0</v>
      </c>
      <c r="N239" s="37">
        <f t="shared" si="128"/>
        <v>0</v>
      </c>
      <c r="O239" s="74">
        <v>0</v>
      </c>
      <c r="P239" s="37">
        <f t="shared" si="129"/>
        <v>0</v>
      </c>
      <c r="Q239" s="36">
        <f t="shared" si="130"/>
        <v>0</v>
      </c>
      <c r="R239" s="146">
        <f t="shared" si="131"/>
        <v>0</v>
      </c>
      <c r="S239" s="77">
        <v>0</v>
      </c>
      <c r="T239" s="69">
        <f t="shared" si="132"/>
        <v>0</v>
      </c>
      <c r="U239" s="74">
        <v>0</v>
      </c>
      <c r="V239" s="37">
        <f t="shared" si="133"/>
        <v>0</v>
      </c>
      <c r="W239" s="74">
        <v>0</v>
      </c>
      <c r="X239" s="37">
        <f t="shared" si="134"/>
        <v>0</v>
      </c>
      <c r="Y239" s="74">
        <v>0</v>
      </c>
      <c r="Z239" s="37">
        <f t="shared" si="135"/>
        <v>0</v>
      </c>
      <c r="AA239" s="74">
        <v>0</v>
      </c>
      <c r="AB239" s="37">
        <f t="shared" si="136"/>
        <v>0</v>
      </c>
      <c r="AC239" s="36">
        <f t="shared" si="137"/>
        <v>0</v>
      </c>
      <c r="AD239" s="36">
        <f t="shared" si="138"/>
        <v>0</v>
      </c>
      <c r="AE239" s="36">
        <v>0</v>
      </c>
      <c r="AF239" s="57">
        <f t="shared" si="139"/>
        <v>0</v>
      </c>
      <c r="AG239" s="52">
        <v>0</v>
      </c>
      <c r="AH239" s="63">
        <f t="shared" si="140"/>
        <v>0</v>
      </c>
      <c r="AI239" s="65">
        <f t="shared" si="141"/>
        <v>0</v>
      </c>
      <c r="AJ239" s="63">
        <f t="shared" si="142"/>
        <v>0</v>
      </c>
      <c r="AK239" s="145">
        <v>0</v>
      </c>
      <c r="AL239" s="107">
        <f t="shared" si="143"/>
        <v>0</v>
      </c>
      <c r="AM239" s="130"/>
    </row>
    <row r="240" spans="1:39" s="2" customFormat="1" ht="17.25" thickBot="1" x14ac:dyDescent="0.35">
      <c r="A240" s="48" t="s">
        <v>477</v>
      </c>
      <c r="B240" s="47">
        <f>14400/24</f>
        <v>600</v>
      </c>
      <c r="C240" s="46">
        <f>800/1.1</f>
        <v>727.27272727272725</v>
      </c>
      <c r="D240" s="179">
        <v>24</v>
      </c>
      <c r="E240" s="44">
        <v>0</v>
      </c>
      <c r="F240" s="147">
        <f t="shared" si="124"/>
        <v>0</v>
      </c>
      <c r="G240" s="145">
        <v>0</v>
      </c>
      <c r="H240" s="37">
        <f t="shared" si="125"/>
        <v>0</v>
      </c>
      <c r="I240" s="74">
        <v>0</v>
      </c>
      <c r="J240" s="37">
        <f t="shared" si="126"/>
        <v>0</v>
      </c>
      <c r="K240" s="74">
        <v>0</v>
      </c>
      <c r="L240" s="37">
        <f t="shared" si="127"/>
        <v>0</v>
      </c>
      <c r="M240" s="74">
        <v>0</v>
      </c>
      <c r="N240" s="37">
        <f t="shared" si="128"/>
        <v>0</v>
      </c>
      <c r="O240" s="74">
        <v>0</v>
      </c>
      <c r="P240" s="37">
        <f t="shared" si="129"/>
        <v>0</v>
      </c>
      <c r="Q240" s="36">
        <f t="shared" si="130"/>
        <v>0</v>
      </c>
      <c r="R240" s="146">
        <f t="shared" si="131"/>
        <v>0</v>
      </c>
      <c r="S240" s="77">
        <v>0</v>
      </c>
      <c r="T240" s="69">
        <f t="shared" si="132"/>
        <v>0</v>
      </c>
      <c r="U240" s="74">
        <v>0</v>
      </c>
      <c r="V240" s="37">
        <f t="shared" si="133"/>
        <v>0</v>
      </c>
      <c r="W240" s="74">
        <v>0</v>
      </c>
      <c r="X240" s="37">
        <f t="shared" si="134"/>
        <v>0</v>
      </c>
      <c r="Y240" s="74">
        <v>0</v>
      </c>
      <c r="Z240" s="37">
        <f t="shared" si="135"/>
        <v>0</v>
      </c>
      <c r="AA240" s="74">
        <v>0</v>
      </c>
      <c r="AB240" s="37">
        <f t="shared" si="136"/>
        <v>0</v>
      </c>
      <c r="AC240" s="36">
        <f t="shared" si="137"/>
        <v>0</v>
      </c>
      <c r="AD240" s="36">
        <f t="shared" si="138"/>
        <v>0</v>
      </c>
      <c r="AE240" s="36">
        <v>0</v>
      </c>
      <c r="AF240" s="57">
        <f t="shared" si="139"/>
        <v>0</v>
      </c>
      <c r="AG240" s="52">
        <v>0</v>
      </c>
      <c r="AH240" s="63">
        <f t="shared" si="140"/>
        <v>0</v>
      </c>
      <c r="AI240" s="65">
        <f t="shared" si="141"/>
        <v>0</v>
      </c>
      <c r="AJ240" s="63">
        <f t="shared" si="142"/>
        <v>0</v>
      </c>
      <c r="AK240" s="145">
        <v>0</v>
      </c>
      <c r="AL240" s="144">
        <f t="shared" si="143"/>
        <v>0</v>
      </c>
      <c r="AM240" s="130"/>
    </row>
    <row r="241" spans="1:39" s="2" customFormat="1" ht="17.25" thickBot="1" x14ac:dyDescent="0.35">
      <c r="A241" s="573" t="s">
        <v>476</v>
      </c>
      <c r="B241" s="574"/>
      <c r="C241" s="574"/>
      <c r="D241" s="574"/>
      <c r="E241" s="29">
        <f t="shared" ref="E241:AL241" si="145">SUM(E208:E240)</f>
        <v>0</v>
      </c>
      <c r="F241" s="29">
        <f t="shared" si="145"/>
        <v>0</v>
      </c>
      <c r="G241" s="29">
        <f t="shared" si="145"/>
        <v>0</v>
      </c>
      <c r="H241" s="29">
        <f t="shared" si="145"/>
        <v>0</v>
      </c>
      <c r="I241" s="29">
        <f t="shared" si="145"/>
        <v>0</v>
      </c>
      <c r="J241" s="29">
        <f t="shared" si="145"/>
        <v>0</v>
      </c>
      <c r="K241" s="29">
        <f t="shared" si="145"/>
        <v>0</v>
      </c>
      <c r="L241" s="29">
        <f t="shared" si="145"/>
        <v>0</v>
      </c>
      <c r="M241" s="29">
        <f t="shared" si="145"/>
        <v>0</v>
      </c>
      <c r="N241" s="29">
        <f t="shared" si="145"/>
        <v>0</v>
      </c>
      <c r="O241" s="29">
        <f t="shared" si="145"/>
        <v>0</v>
      </c>
      <c r="P241" s="29">
        <f t="shared" si="145"/>
        <v>0</v>
      </c>
      <c r="Q241" s="29">
        <f t="shared" si="145"/>
        <v>0</v>
      </c>
      <c r="R241" s="29">
        <f t="shared" si="145"/>
        <v>0</v>
      </c>
      <c r="S241" s="29">
        <f t="shared" si="145"/>
        <v>0</v>
      </c>
      <c r="T241" s="29">
        <f t="shared" si="145"/>
        <v>0</v>
      </c>
      <c r="U241" s="29">
        <f t="shared" si="145"/>
        <v>0</v>
      </c>
      <c r="V241" s="29">
        <f t="shared" si="145"/>
        <v>0</v>
      </c>
      <c r="W241" s="29">
        <f t="shared" si="145"/>
        <v>0</v>
      </c>
      <c r="X241" s="29">
        <f t="shared" si="145"/>
        <v>0</v>
      </c>
      <c r="Y241" s="29">
        <f t="shared" si="145"/>
        <v>0</v>
      </c>
      <c r="Z241" s="29">
        <f t="shared" si="145"/>
        <v>0</v>
      </c>
      <c r="AA241" s="29">
        <f t="shared" si="145"/>
        <v>0</v>
      </c>
      <c r="AB241" s="29">
        <f t="shared" si="145"/>
        <v>0</v>
      </c>
      <c r="AC241" s="29">
        <f t="shared" si="145"/>
        <v>0</v>
      </c>
      <c r="AD241" s="29">
        <f t="shared" si="145"/>
        <v>0</v>
      </c>
      <c r="AE241" s="29">
        <f t="shared" si="145"/>
        <v>0</v>
      </c>
      <c r="AF241" s="29">
        <f t="shared" si="145"/>
        <v>0</v>
      </c>
      <c r="AG241" s="29">
        <f t="shared" si="145"/>
        <v>0</v>
      </c>
      <c r="AH241" s="29">
        <f t="shared" si="145"/>
        <v>0</v>
      </c>
      <c r="AI241" s="29">
        <f t="shared" si="145"/>
        <v>0</v>
      </c>
      <c r="AJ241" s="29">
        <f t="shared" si="145"/>
        <v>0</v>
      </c>
      <c r="AK241" s="29">
        <f t="shared" si="145"/>
        <v>0</v>
      </c>
      <c r="AL241" s="29">
        <f t="shared" si="145"/>
        <v>0</v>
      </c>
      <c r="AM241" s="11"/>
    </row>
    <row r="242" spans="1:39" s="2" customFormat="1" ht="17.25" thickBot="1" x14ac:dyDescent="0.35">
      <c r="A242" s="10"/>
      <c r="B242" s="126"/>
      <c r="C242" s="126"/>
      <c r="D242" s="10"/>
      <c r="E242" s="4"/>
      <c r="F242" s="6"/>
      <c r="G242" s="4"/>
      <c r="H242" s="9">
        <f>H241*1.1</f>
        <v>0</v>
      </c>
      <c r="I242" s="5"/>
      <c r="J242" s="9">
        <f>J241*1.1</f>
        <v>0</v>
      </c>
      <c r="K242" s="5"/>
      <c r="L242" s="9">
        <f>L241*1.1</f>
        <v>0</v>
      </c>
      <c r="M242" s="5"/>
      <c r="N242" s="9">
        <f>N241*1.1</f>
        <v>0</v>
      </c>
      <c r="O242" s="5"/>
      <c r="P242" s="9">
        <f>P241*1.1</f>
        <v>0</v>
      </c>
      <c r="Q242" s="5"/>
      <c r="R242" s="8">
        <f>R241*1.1</f>
        <v>0</v>
      </c>
      <c r="S242" s="587" t="s">
        <v>508</v>
      </c>
      <c r="T242" s="587"/>
      <c r="U242" s="587"/>
      <c r="V242" s="587"/>
      <c r="W242" s="587"/>
      <c r="X242" s="587"/>
      <c r="Y242" s="587"/>
      <c r="Z242" s="587"/>
      <c r="AA242" s="587"/>
      <c r="AB242" s="587"/>
      <c r="AC242" s="587"/>
      <c r="AD242" s="587"/>
      <c r="AE242" s="191"/>
      <c r="AF242" s="127" t="e">
        <f>AF241/(R241+F241)</f>
        <v>#DIV/0!</v>
      </c>
      <c r="AG242" s="4"/>
      <c r="AH242" s="6"/>
      <c r="AI242" s="4"/>
      <c r="AJ242" s="6"/>
      <c r="AK242" s="5"/>
      <c r="AL242" s="3"/>
    </row>
    <row r="244" spans="1:39" s="2" customFormat="1" ht="17.25" thickBot="1" x14ac:dyDescent="0.35">
      <c r="A244" s="98" t="s">
        <v>528</v>
      </c>
      <c r="B244" s="97"/>
      <c r="C244" s="97"/>
      <c r="D244" s="94"/>
      <c r="E244" s="95"/>
      <c r="F244" s="95"/>
      <c r="G244" s="95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3"/>
      <c r="AH244" s="93"/>
      <c r="AI244" s="93"/>
      <c r="AJ244" s="93"/>
      <c r="AK244" s="93"/>
    </row>
    <row r="245" spans="1:39" s="2" customFormat="1" ht="17.25" thickBot="1" x14ac:dyDescent="0.35">
      <c r="A245" s="10"/>
      <c r="B245" s="10"/>
      <c r="C245" s="10"/>
      <c r="D245" s="10"/>
      <c r="E245" s="92"/>
      <c r="F245" s="89"/>
      <c r="G245" s="619" t="s">
        <v>527</v>
      </c>
      <c r="H245" s="620"/>
      <c r="I245" s="620"/>
      <c r="J245" s="620"/>
      <c r="K245" s="620"/>
      <c r="L245" s="620"/>
      <c r="M245" s="620"/>
      <c r="N245" s="620"/>
      <c r="O245" s="620"/>
      <c r="P245" s="620"/>
      <c r="Q245" s="620"/>
      <c r="R245" s="621"/>
      <c r="S245" s="622" t="s">
        <v>129</v>
      </c>
      <c r="T245" s="622"/>
      <c r="U245" s="622"/>
      <c r="V245" s="622"/>
      <c r="W245" s="622"/>
      <c r="X245" s="622"/>
      <c r="Y245" s="622"/>
      <c r="Z245" s="622"/>
      <c r="AA245" s="622"/>
      <c r="AB245" s="622"/>
      <c r="AC245" s="622"/>
      <c r="AD245" s="622"/>
      <c r="AE245" s="622"/>
      <c r="AF245" s="622"/>
      <c r="AG245" s="92"/>
      <c r="AH245" s="89"/>
      <c r="AI245" s="92"/>
      <c r="AJ245" s="89"/>
      <c r="AK245" s="152"/>
      <c r="AL245" s="113"/>
      <c r="AM245" s="138" t="s">
        <v>112</v>
      </c>
    </row>
    <row r="246" spans="1:39" s="2" customFormat="1" ht="16.5" customHeight="1" x14ac:dyDescent="0.3">
      <c r="A246" s="643" t="s">
        <v>470</v>
      </c>
      <c r="B246" s="645" t="s">
        <v>526</v>
      </c>
      <c r="C246" s="565" t="s">
        <v>525</v>
      </c>
      <c r="D246" s="647" t="s">
        <v>467</v>
      </c>
      <c r="E246" s="569" t="s">
        <v>466</v>
      </c>
      <c r="F246" s="649" t="s">
        <v>524</v>
      </c>
      <c r="G246" s="629" t="s">
        <v>17</v>
      </c>
      <c r="H246" s="633" t="s">
        <v>18</v>
      </c>
      <c r="I246" s="625" t="s">
        <v>0</v>
      </c>
      <c r="J246" s="633" t="s">
        <v>74</v>
      </c>
      <c r="K246" s="625" t="s">
        <v>1</v>
      </c>
      <c r="L246" s="633" t="s">
        <v>19</v>
      </c>
      <c r="M246" s="625" t="s">
        <v>2</v>
      </c>
      <c r="N246" s="633" t="s">
        <v>460</v>
      </c>
      <c r="O246" s="625" t="s">
        <v>3</v>
      </c>
      <c r="P246" s="633" t="s">
        <v>502</v>
      </c>
      <c r="Q246" s="639" t="s">
        <v>501</v>
      </c>
      <c r="R246" s="607" t="s">
        <v>523</v>
      </c>
      <c r="S246" s="609" t="s">
        <v>457</v>
      </c>
      <c r="T246" s="611" t="s">
        <v>456</v>
      </c>
      <c r="U246" s="609" t="s">
        <v>4</v>
      </c>
      <c r="V246" s="611" t="s">
        <v>455</v>
      </c>
      <c r="W246" s="609" t="s">
        <v>5</v>
      </c>
      <c r="X246" s="611" t="s">
        <v>522</v>
      </c>
      <c r="Y246" s="640" t="s">
        <v>6</v>
      </c>
      <c r="Z246" s="611" t="s">
        <v>499</v>
      </c>
      <c r="AA246" s="609" t="s">
        <v>7</v>
      </c>
      <c r="AB246" s="611" t="s">
        <v>521</v>
      </c>
      <c r="AC246" s="642" t="s">
        <v>520</v>
      </c>
      <c r="AD246" s="639" t="s">
        <v>450</v>
      </c>
      <c r="AE246" s="639" t="s">
        <v>449</v>
      </c>
      <c r="AF246" s="623" t="s">
        <v>498</v>
      </c>
      <c r="AG246" s="615" t="s">
        <v>447</v>
      </c>
      <c r="AH246" s="627" t="s">
        <v>52</v>
      </c>
      <c r="AI246" s="629" t="s">
        <v>519</v>
      </c>
      <c r="AJ246" s="627" t="s">
        <v>444</v>
      </c>
      <c r="AK246" s="636" t="s">
        <v>443</v>
      </c>
      <c r="AL246" s="627" t="s">
        <v>442</v>
      </c>
      <c r="AM246" s="605" t="s">
        <v>518</v>
      </c>
    </row>
    <row r="247" spans="1:39" s="2" customFormat="1" ht="17.25" customHeight="1" thickBot="1" x14ac:dyDescent="0.35">
      <c r="A247" s="644"/>
      <c r="B247" s="646"/>
      <c r="C247" s="566"/>
      <c r="D247" s="648"/>
      <c r="E247" s="651"/>
      <c r="F247" s="650"/>
      <c r="G247" s="630"/>
      <c r="H247" s="583"/>
      <c r="I247" s="626"/>
      <c r="J247" s="583"/>
      <c r="K247" s="626"/>
      <c r="L247" s="583"/>
      <c r="M247" s="626"/>
      <c r="N247" s="583"/>
      <c r="O247" s="626"/>
      <c r="P247" s="583"/>
      <c r="Q247" s="602"/>
      <c r="R247" s="608"/>
      <c r="S247" s="610"/>
      <c r="T247" s="612"/>
      <c r="U247" s="610"/>
      <c r="V247" s="612"/>
      <c r="W247" s="610"/>
      <c r="X247" s="612"/>
      <c r="Y247" s="641"/>
      <c r="Z247" s="612"/>
      <c r="AA247" s="610"/>
      <c r="AB247" s="612"/>
      <c r="AC247" s="593"/>
      <c r="AD247" s="602"/>
      <c r="AE247" s="602"/>
      <c r="AF247" s="624"/>
      <c r="AG247" s="616"/>
      <c r="AH247" s="631"/>
      <c r="AI247" s="630"/>
      <c r="AJ247" s="631"/>
      <c r="AK247" s="637"/>
      <c r="AL247" s="631"/>
      <c r="AM247" s="606"/>
    </row>
    <row r="248" spans="1:39" s="2" customFormat="1" x14ac:dyDescent="0.3">
      <c r="A248" s="122" t="s">
        <v>440</v>
      </c>
      <c r="B248" s="61">
        <v>1550</v>
      </c>
      <c r="C248" s="77">
        <v>2454.5454545454545</v>
      </c>
      <c r="D248" s="86">
        <v>10</v>
      </c>
      <c r="E248" s="121">
        <v>19</v>
      </c>
      <c r="F248" s="111">
        <f t="shared" ref="F248:F280" si="146">B248*E248</f>
        <v>29450</v>
      </c>
      <c r="G248" s="145">
        <v>0</v>
      </c>
      <c r="H248" s="109">
        <f t="shared" ref="H248:H280" si="147">B248*G248</f>
        <v>0</v>
      </c>
      <c r="I248" s="74">
        <v>20</v>
      </c>
      <c r="J248" s="37">
        <f t="shared" ref="J248:J280" si="148">B248*I248</f>
        <v>31000</v>
      </c>
      <c r="K248" s="74">
        <v>0</v>
      </c>
      <c r="L248" s="37">
        <f t="shared" ref="L248:L280" si="149">B248*K248</f>
        <v>0</v>
      </c>
      <c r="M248" s="145">
        <v>10</v>
      </c>
      <c r="N248" s="37">
        <f t="shared" ref="N248:N280" si="150">B248*M248</f>
        <v>15500</v>
      </c>
      <c r="O248" s="74">
        <v>0</v>
      </c>
      <c r="P248" s="71">
        <f t="shared" ref="P248:P280" si="151">B248*O248</f>
        <v>0</v>
      </c>
      <c r="Q248" s="57">
        <f t="shared" ref="Q248:Q280" si="152">G248+I248+K248+M248+O248</f>
        <v>30</v>
      </c>
      <c r="R248" s="83">
        <f t="shared" ref="R248:R280" si="153">Q248*B248</f>
        <v>46500</v>
      </c>
      <c r="S248" s="38">
        <v>11</v>
      </c>
      <c r="T248" s="82">
        <f t="shared" ref="T248:T280" si="154">C248*S248</f>
        <v>27000</v>
      </c>
      <c r="U248" s="74">
        <v>17</v>
      </c>
      <c r="V248" s="82">
        <f t="shared" ref="V248:V280" si="155">C248*U248</f>
        <v>41727.272727272728</v>
      </c>
      <c r="W248" s="74">
        <v>12</v>
      </c>
      <c r="X248" s="82">
        <f t="shared" ref="X248:X280" si="156">C248*W248</f>
        <v>29454.545454545456</v>
      </c>
      <c r="Y248" s="74">
        <v>9</v>
      </c>
      <c r="Z248" s="151">
        <f t="shared" ref="Z248:Z280" si="157">C248*Y248</f>
        <v>22090.909090909092</v>
      </c>
      <c r="AA248" s="74">
        <v>0</v>
      </c>
      <c r="AB248" s="68">
        <f t="shared" ref="AB248:AB280" si="158">C248*AA248</f>
        <v>0</v>
      </c>
      <c r="AC248" s="67">
        <f t="shared" ref="AC248:AC280" si="159">S248+U248+W248+Y248+AA248</f>
        <v>49</v>
      </c>
      <c r="AD248" s="66">
        <f t="shared" ref="AD248:AD280" si="160">AC248*C248</f>
        <v>120272.72727272726</v>
      </c>
      <c r="AE248" s="57">
        <v>0</v>
      </c>
      <c r="AF248" s="57">
        <f t="shared" ref="AF248:AF280" si="161">((C248-B248)*AC248)-AE248</f>
        <v>44322.727272727272</v>
      </c>
      <c r="AG248" s="52">
        <v>0</v>
      </c>
      <c r="AH248" s="63">
        <f t="shared" ref="AH248:AH280" si="162">B248*AG248</f>
        <v>0</v>
      </c>
      <c r="AI248" s="65">
        <f t="shared" ref="AI248:AI280" si="163">E248+Q248-AC248-AG248</f>
        <v>0</v>
      </c>
      <c r="AJ248" s="202">
        <f t="shared" ref="AJ248:AJ280" si="164">B248*AI248</f>
        <v>0</v>
      </c>
      <c r="AK248" s="145">
        <v>0</v>
      </c>
      <c r="AL248" s="63">
        <f t="shared" ref="AL248:AL280" si="165">AK248*B248</f>
        <v>0</v>
      </c>
      <c r="AM248" s="130"/>
    </row>
    <row r="249" spans="1:39" s="2" customFormat="1" x14ac:dyDescent="0.3">
      <c r="A249" s="189" t="s">
        <v>439</v>
      </c>
      <c r="B249" s="61">
        <v>1600</v>
      </c>
      <c r="C249" s="77">
        <v>2454.5454545454545</v>
      </c>
      <c r="D249" s="203">
        <v>10</v>
      </c>
      <c r="E249" s="201">
        <v>0</v>
      </c>
      <c r="F249" s="200">
        <f t="shared" si="146"/>
        <v>0</v>
      </c>
      <c r="G249" s="145">
        <v>0</v>
      </c>
      <c r="H249" s="109">
        <f t="shared" si="147"/>
        <v>0</v>
      </c>
      <c r="I249" s="74">
        <v>0</v>
      </c>
      <c r="J249" s="37">
        <f t="shared" si="148"/>
        <v>0</v>
      </c>
      <c r="K249" s="74">
        <v>0</v>
      </c>
      <c r="L249" s="37">
        <f t="shared" si="149"/>
        <v>0</v>
      </c>
      <c r="M249" s="145">
        <v>40</v>
      </c>
      <c r="N249" s="37">
        <f t="shared" si="150"/>
        <v>64000</v>
      </c>
      <c r="O249" s="74">
        <v>0</v>
      </c>
      <c r="P249" s="71">
        <f t="shared" si="151"/>
        <v>0</v>
      </c>
      <c r="Q249" s="57">
        <f t="shared" si="152"/>
        <v>40</v>
      </c>
      <c r="R249" s="70">
        <f t="shared" si="153"/>
        <v>64000</v>
      </c>
      <c r="S249" s="77">
        <v>0</v>
      </c>
      <c r="T249" s="69">
        <f t="shared" si="154"/>
        <v>0</v>
      </c>
      <c r="U249" s="74">
        <v>0</v>
      </c>
      <c r="V249" s="69">
        <f t="shared" si="155"/>
        <v>0</v>
      </c>
      <c r="W249" s="74">
        <v>0</v>
      </c>
      <c r="X249" s="69">
        <f t="shared" si="156"/>
        <v>0</v>
      </c>
      <c r="Y249" s="74">
        <v>30</v>
      </c>
      <c r="Z249" s="109">
        <f t="shared" si="157"/>
        <v>73636.363636363632</v>
      </c>
      <c r="AA249" s="74">
        <v>10</v>
      </c>
      <c r="AB249" s="68">
        <f t="shared" si="158"/>
        <v>24545.454545454544</v>
      </c>
      <c r="AC249" s="67">
        <f t="shared" si="159"/>
        <v>40</v>
      </c>
      <c r="AD249" s="66">
        <f t="shared" si="160"/>
        <v>98181.818181818177</v>
      </c>
      <c r="AE249" s="57">
        <v>0</v>
      </c>
      <c r="AF249" s="57">
        <f t="shared" si="161"/>
        <v>34181.818181818177</v>
      </c>
      <c r="AG249" s="52">
        <v>0</v>
      </c>
      <c r="AH249" s="63">
        <f t="shared" si="162"/>
        <v>0</v>
      </c>
      <c r="AI249" s="65">
        <f t="shared" si="163"/>
        <v>0</v>
      </c>
      <c r="AJ249" s="31">
        <f t="shared" si="164"/>
        <v>0</v>
      </c>
      <c r="AK249" s="145">
        <v>30</v>
      </c>
      <c r="AL249" s="63">
        <f t="shared" si="165"/>
        <v>48000</v>
      </c>
      <c r="AM249" s="130"/>
    </row>
    <row r="250" spans="1:39" s="2" customFormat="1" x14ac:dyDescent="0.3">
      <c r="A250" s="120" t="s">
        <v>517</v>
      </c>
      <c r="B250" s="74">
        <v>1550</v>
      </c>
      <c r="C250" s="77">
        <v>2454.5454545454545</v>
      </c>
      <c r="D250" s="73">
        <v>10</v>
      </c>
      <c r="E250" s="44">
        <v>0</v>
      </c>
      <c r="F250" s="110">
        <f t="shared" si="146"/>
        <v>0</v>
      </c>
      <c r="G250" s="145">
        <v>0</v>
      </c>
      <c r="H250" s="109">
        <f t="shared" si="147"/>
        <v>0</v>
      </c>
      <c r="I250" s="74">
        <v>0</v>
      </c>
      <c r="J250" s="37">
        <f t="shared" si="148"/>
        <v>0</v>
      </c>
      <c r="K250" s="74">
        <v>0</v>
      </c>
      <c r="L250" s="37">
        <f t="shared" si="149"/>
        <v>0</v>
      </c>
      <c r="M250" s="145">
        <v>0</v>
      </c>
      <c r="N250" s="37">
        <f t="shared" si="150"/>
        <v>0</v>
      </c>
      <c r="O250" s="74">
        <v>0</v>
      </c>
      <c r="P250" s="71">
        <f t="shared" si="151"/>
        <v>0</v>
      </c>
      <c r="Q250" s="57">
        <f t="shared" si="152"/>
        <v>0</v>
      </c>
      <c r="R250" s="149">
        <f t="shared" si="153"/>
        <v>0</v>
      </c>
      <c r="S250" s="77">
        <v>0</v>
      </c>
      <c r="T250" s="69">
        <f t="shared" si="154"/>
        <v>0</v>
      </c>
      <c r="U250" s="74">
        <v>0</v>
      </c>
      <c r="V250" s="69">
        <f t="shared" si="155"/>
        <v>0</v>
      </c>
      <c r="W250" s="74">
        <v>0</v>
      </c>
      <c r="X250" s="69">
        <f t="shared" si="156"/>
        <v>0</v>
      </c>
      <c r="Y250" s="74">
        <v>0</v>
      </c>
      <c r="Z250" s="109">
        <f t="shared" si="157"/>
        <v>0</v>
      </c>
      <c r="AA250" s="74">
        <v>0</v>
      </c>
      <c r="AB250" s="68">
        <f t="shared" si="158"/>
        <v>0</v>
      </c>
      <c r="AC250" s="67">
        <f t="shared" si="159"/>
        <v>0</v>
      </c>
      <c r="AD250" s="66">
        <f t="shared" si="160"/>
        <v>0</v>
      </c>
      <c r="AE250" s="57">
        <v>0</v>
      </c>
      <c r="AF250" s="57">
        <f t="shared" si="161"/>
        <v>0</v>
      </c>
      <c r="AG250" s="52">
        <v>0</v>
      </c>
      <c r="AH250" s="63">
        <f t="shared" si="162"/>
        <v>0</v>
      </c>
      <c r="AI250" s="65">
        <f t="shared" si="163"/>
        <v>0</v>
      </c>
      <c r="AJ250" s="63">
        <f t="shared" si="164"/>
        <v>0</v>
      </c>
      <c r="AK250" s="145">
        <v>0</v>
      </c>
      <c r="AL250" s="63">
        <f t="shared" si="165"/>
        <v>0</v>
      </c>
      <c r="AM250" s="130"/>
    </row>
    <row r="251" spans="1:39" s="2" customFormat="1" x14ac:dyDescent="0.3">
      <c r="A251" s="188" t="s">
        <v>437</v>
      </c>
      <c r="B251" s="74">
        <v>1600</v>
      </c>
      <c r="C251" s="77">
        <v>2454.5454545454545</v>
      </c>
      <c r="D251" s="73">
        <v>10</v>
      </c>
      <c r="E251" s="44">
        <v>0</v>
      </c>
      <c r="F251" s="110">
        <f t="shared" si="146"/>
        <v>0</v>
      </c>
      <c r="G251" s="145">
        <v>0</v>
      </c>
      <c r="H251" s="109">
        <f t="shared" si="147"/>
        <v>0</v>
      </c>
      <c r="I251" s="74">
        <v>0</v>
      </c>
      <c r="J251" s="37">
        <f t="shared" si="148"/>
        <v>0</v>
      </c>
      <c r="K251" s="74">
        <v>0</v>
      </c>
      <c r="L251" s="37">
        <f t="shared" si="149"/>
        <v>0</v>
      </c>
      <c r="M251" s="145">
        <v>0</v>
      </c>
      <c r="N251" s="37">
        <f t="shared" si="150"/>
        <v>0</v>
      </c>
      <c r="O251" s="74">
        <v>0</v>
      </c>
      <c r="P251" s="71">
        <f t="shared" si="151"/>
        <v>0</v>
      </c>
      <c r="Q251" s="57">
        <f t="shared" si="152"/>
        <v>0</v>
      </c>
      <c r="R251" s="39">
        <f t="shared" si="153"/>
        <v>0</v>
      </c>
      <c r="S251" s="77">
        <v>0</v>
      </c>
      <c r="T251" s="69">
        <f t="shared" si="154"/>
        <v>0</v>
      </c>
      <c r="U251" s="74">
        <v>0</v>
      </c>
      <c r="V251" s="69">
        <f t="shared" si="155"/>
        <v>0</v>
      </c>
      <c r="W251" s="74">
        <v>0</v>
      </c>
      <c r="X251" s="69">
        <f t="shared" si="156"/>
        <v>0</v>
      </c>
      <c r="Y251" s="74">
        <v>0</v>
      </c>
      <c r="Z251" s="109">
        <f t="shared" si="157"/>
        <v>0</v>
      </c>
      <c r="AA251" s="74">
        <v>0</v>
      </c>
      <c r="AB251" s="68">
        <f t="shared" si="158"/>
        <v>0</v>
      </c>
      <c r="AC251" s="67">
        <f t="shared" si="159"/>
        <v>0</v>
      </c>
      <c r="AD251" s="66">
        <f t="shared" si="160"/>
        <v>0</v>
      </c>
      <c r="AE251" s="57">
        <v>0</v>
      </c>
      <c r="AF251" s="57">
        <f t="shared" si="161"/>
        <v>0</v>
      </c>
      <c r="AG251" s="52">
        <v>0</v>
      </c>
      <c r="AH251" s="63">
        <f t="shared" si="162"/>
        <v>0</v>
      </c>
      <c r="AI251" s="65">
        <f t="shared" si="163"/>
        <v>0</v>
      </c>
      <c r="AJ251" s="63">
        <f t="shared" si="164"/>
        <v>0</v>
      </c>
      <c r="AK251" s="145">
        <v>0</v>
      </c>
      <c r="AL251" s="63">
        <f t="shared" si="165"/>
        <v>0</v>
      </c>
      <c r="AM251" s="130"/>
    </row>
    <row r="252" spans="1:39" s="2" customFormat="1" x14ac:dyDescent="0.3">
      <c r="A252" s="120" t="s">
        <v>494</v>
      </c>
      <c r="B252" s="74">
        <v>1800</v>
      </c>
      <c r="C252" s="77">
        <v>2545.454545454545</v>
      </c>
      <c r="D252" s="73">
        <v>10</v>
      </c>
      <c r="E252" s="44">
        <v>20</v>
      </c>
      <c r="F252" s="110">
        <f t="shared" si="146"/>
        <v>36000</v>
      </c>
      <c r="G252" s="145">
        <v>0</v>
      </c>
      <c r="H252" s="109">
        <f t="shared" si="147"/>
        <v>0</v>
      </c>
      <c r="I252" s="74">
        <v>20</v>
      </c>
      <c r="J252" s="37">
        <f t="shared" si="148"/>
        <v>36000</v>
      </c>
      <c r="K252" s="74">
        <v>0</v>
      </c>
      <c r="L252" s="37">
        <f t="shared" si="149"/>
        <v>0</v>
      </c>
      <c r="M252" s="145">
        <v>40</v>
      </c>
      <c r="N252" s="37">
        <f t="shared" si="150"/>
        <v>72000</v>
      </c>
      <c r="O252" s="74">
        <v>0</v>
      </c>
      <c r="P252" s="71">
        <f t="shared" si="151"/>
        <v>0</v>
      </c>
      <c r="Q252" s="57">
        <f t="shared" si="152"/>
        <v>60</v>
      </c>
      <c r="R252" s="148">
        <f t="shared" si="153"/>
        <v>108000</v>
      </c>
      <c r="S252" s="77">
        <v>11</v>
      </c>
      <c r="T252" s="69">
        <f t="shared" si="154"/>
        <v>27999.999999999996</v>
      </c>
      <c r="U252" s="74">
        <v>6</v>
      </c>
      <c r="V252" s="69">
        <f t="shared" si="155"/>
        <v>15272.72727272727</v>
      </c>
      <c r="W252" s="74">
        <v>22</v>
      </c>
      <c r="X252" s="69">
        <f t="shared" si="156"/>
        <v>55999.999999999993</v>
      </c>
      <c r="Y252" s="74">
        <v>23</v>
      </c>
      <c r="Z252" s="109">
        <f t="shared" si="157"/>
        <v>58545.454545454537</v>
      </c>
      <c r="AA252" s="74">
        <v>8</v>
      </c>
      <c r="AB252" s="68">
        <f t="shared" si="158"/>
        <v>20363.63636363636</v>
      </c>
      <c r="AC252" s="67">
        <f t="shared" si="159"/>
        <v>70</v>
      </c>
      <c r="AD252" s="66">
        <f t="shared" si="160"/>
        <v>178181.81818181815</v>
      </c>
      <c r="AE252" s="57">
        <v>0</v>
      </c>
      <c r="AF252" s="57">
        <f t="shared" si="161"/>
        <v>52181.818181818155</v>
      </c>
      <c r="AG252" s="52">
        <v>0</v>
      </c>
      <c r="AH252" s="63">
        <f t="shared" si="162"/>
        <v>0</v>
      </c>
      <c r="AI252" s="65">
        <f t="shared" si="163"/>
        <v>10</v>
      </c>
      <c r="AJ252" s="63">
        <f t="shared" si="164"/>
        <v>18000</v>
      </c>
      <c r="AK252" s="145">
        <v>40</v>
      </c>
      <c r="AL252" s="63">
        <f t="shared" si="165"/>
        <v>72000</v>
      </c>
      <c r="AM252" s="130"/>
    </row>
    <row r="253" spans="1:39" s="2" customFormat="1" x14ac:dyDescent="0.3">
      <c r="A253" s="78" t="s">
        <v>493</v>
      </c>
      <c r="B253" s="47">
        <v>1550</v>
      </c>
      <c r="C253" s="77">
        <v>2454.5454545454545</v>
      </c>
      <c r="D253" s="54">
        <v>10</v>
      </c>
      <c r="E253" s="44">
        <v>0</v>
      </c>
      <c r="F253" s="110">
        <f t="shared" si="146"/>
        <v>0</v>
      </c>
      <c r="G253" s="145">
        <v>0</v>
      </c>
      <c r="H253" s="109">
        <f t="shared" si="147"/>
        <v>0</v>
      </c>
      <c r="I253" s="74">
        <v>0</v>
      </c>
      <c r="J253" s="37">
        <f t="shared" si="148"/>
        <v>0</v>
      </c>
      <c r="K253" s="74">
        <v>0</v>
      </c>
      <c r="L253" s="37">
        <f t="shared" si="149"/>
        <v>0</v>
      </c>
      <c r="M253" s="145">
        <v>0</v>
      </c>
      <c r="N253" s="37">
        <f t="shared" si="150"/>
        <v>0</v>
      </c>
      <c r="O253" s="74">
        <v>0</v>
      </c>
      <c r="P253" s="71">
        <f t="shared" si="151"/>
        <v>0</v>
      </c>
      <c r="Q253" s="57">
        <f t="shared" si="152"/>
        <v>0</v>
      </c>
      <c r="R253" s="39">
        <f t="shared" si="153"/>
        <v>0</v>
      </c>
      <c r="S253" s="77">
        <v>0</v>
      </c>
      <c r="T253" s="69">
        <f t="shared" si="154"/>
        <v>0</v>
      </c>
      <c r="U253" s="74">
        <v>0</v>
      </c>
      <c r="V253" s="69">
        <f t="shared" si="155"/>
        <v>0</v>
      </c>
      <c r="W253" s="74">
        <v>0</v>
      </c>
      <c r="X253" s="69">
        <f t="shared" si="156"/>
        <v>0</v>
      </c>
      <c r="Y253" s="74">
        <v>0</v>
      </c>
      <c r="Z253" s="109">
        <f t="shared" si="157"/>
        <v>0</v>
      </c>
      <c r="AA253" s="74">
        <v>0</v>
      </c>
      <c r="AB253" s="68">
        <f t="shared" si="158"/>
        <v>0</v>
      </c>
      <c r="AC253" s="67">
        <f t="shared" si="159"/>
        <v>0</v>
      </c>
      <c r="AD253" s="66">
        <f t="shared" si="160"/>
        <v>0</v>
      </c>
      <c r="AE253" s="57">
        <v>0</v>
      </c>
      <c r="AF253" s="57">
        <f t="shared" si="161"/>
        <v>0</v>
      </c>
      <c r="AG253" s="52">
        <v>0</v>
      </c>
      <c r="AH253" s="63">
        <f t="shared" si="162"/>
        <v>0</v>
      </c>
      <c r="AI253" s="65">
        <f t="shared" si="163"/>
        <v>0</v>
      </c>
      <c r="AJ253" s="63">
        <f t="shared" si="164"/>
        <v>0</v>
      </c>
      <c r="AK253" s="145">
        <v>0</v>
      </c>
      <c r="AL253" s="63">
        <f t="shared" si="165"/>
        <v>0</v>
      </c>
      <c r="AM253" s="130"/>
    </row>
    <row r="254" spans="1:39" s="2" customFormat="1" x14ac:dyDescent="0.3">
      <c r="A254" s="188" t="s">
        <v>492</v>
      </c>
      <c r="B254" s="47">
        <v>1600</v>
      </c>
      <c r="C254" s="77">
        <v>2454.5454545454545</v>
      </c>
      <c r="D254" s="54">
        <v>10</v>
      </c>
      <c r="E254" s="44">
        <v>0</v>
      </c>
      <c r="F254" s="110">
        <f t="shared" si="146"/>
        <v>0</v>
      </c>
      <c r="G254" s="145"/>
      <c r="H254" s="109">
        <f t="shared" si="147"/>
        <v>0</v>
      </c>
      <c r="I254" s="74">
        <v>0</v>
      </c>
      <c r="J254" s="37">
        <f t="shared" si="148"/>
        <v>0</v>
      </c>
      <c r="K254" s="74">
        <v>0</v>
      </c>
      <c r="L254" s="37">
        <f t="shared" si="149"/>
        <v>0</v>
      </c>
      <c r="M254" s="145">
        <v>0</v>
      </c>
      <c r="N254" s="37">
        <f t="shared" si="150"/>
        <v>0</v>
      </c>
      <c r="O254" s="74">
        <v>0</v>
      </c>
      <c r="P254" s="71">
        <f t="shared" si="151"/>
        <v>0</v>
      </c>
      <c r="Q254" s="57">
        <f t="shared" si="152"/>
        <v>0</v>
      </c>
      <c r="R254" s="39">
        <f t="shared" si="153"/>
        <v>0</v>
      </c>
      <c r="S254" s="77">
        <v>0</v>
      </c>
      <c r="T254" s="69">
        <f t="shared" si="154"/>
        <v>0</v>
      </c>
      <c r="U254" s="74">
        <v>0</v>
      </c>
      <c r="V254" s="69">
        <f t="shared" si="155"/>
        <v>0</v>
      </c>
      <c r="W254" s="74">
        <v>0</v>
      </c>
      <c r="X254" s="69">
        <f t="shared" si="156"/>
        <v>0</v>
      </c>
      <c r="Y254" s="74">
        <v>0</v>
      </c>
      <c r="Z254" s="109">
        <f t="shared" si="157"/>
        <v>0</v>
      </c>
      <c r="AA254" s="74">
        <v>0</v>
      </c>
      <c r="AB254" s="68">
        <f t="shared" si="158"/>
        <v>0</v>
      </c>
      <c r="AC254" s="67">
        <f t="shared" si="159"/>
        <v>0</v>
      </c>
      <c r="AD254" s="66">
        <f t="shared" si="160"/>
        <v>0</v>
      </c>
      <c r="AE254" s="57">
        <v>0</v>
      </c>
      <c r="AF254" s="57">
        <f t="shared" si="161"/>
        <v>0</v>
      </c>
      <c r="AG254" s="52">
        <v>0</v>
      </c>
      <c r="AH254" s="63">
        <f t="shared" si="162"/>
        <v>0</v>
      </c>
      <c r="AI254" s="65">
        <f t="shared" si="163"/>
        <v>0</v>
      </c>
      <c r="AJ254" s="63">
        <f t="shared" si="164"/>
        <v>0</v>
      </c>
      <c r="AK254" s="145">
        <v>0</v>
      </c>
      <c r="AL254" s="63">
        <f t="shared" si="165"/>
        <v>0</v>
      </c>
      <c r="AM254" s="130"/>
    </row>
    <row r="255" spans="1:39" s="2" customFormat="1" ht="15" customHeight="1" x14ac:dyDescent="0.3">
      <c r="A255" s="78" t="s">
        <v>434</v>
      </c>
      <c r="B255" s="47">
        <v>1550</v>
      </c>
      <c r="C255" s="77">
        <v>2454.5454545454545</v>
      </c>
      <c r="D255" s="54">
        <v>10</v>
      </c>
      <c r="E255" s="44">
        <v>3</v>
      </c>
      <c r="F255" s="110">
        <f t="shared" si="146"/>
        <v>4650</v>
      </c>
      <c r="G255" s="145"/>
      <c r="H255" s="109">
        <f t="shared" si="147"/>
        <v>0</v>
      </c>
      <c r="I255" s="74">
        <v>0</v>
      </c>
      <c r="J255" s="37">
        <f t="shared" si="148"/>
        <v>0</v>
      </c>
      <c r="K255" s="74">
        <v>20</v>
      </c>
      <c r="L255" s="37">
        <f t="shared" si="149"/>
        <v>31000</v>
      </c>
      <c r="M255" s="193">
        <v>20</v>
      </c>
      <c r="N255" s="37">
        <f t="shared" si="150"/>
        <v>31000</v>
      </c>
      <c r="O255" s="74">
        <v>0</v>
      </c>
      <c r="P255" s="71">
        <f t="shared" si="151"/>
        <v>0</v>
      </c>
      <c r="Q255" s="57">
        <f t="shared" si="152"/>
        <v>40</v>
      </c>
      <c r="R255" s="148">
        <f t="shared" si="153"/>
        <v>62000</v>
      </c>
      <c r="S255" s="77">
        <v>3</v>
      </c>
      <c r="T255" s="69">
        <f t="shared" si="154"/>
        <v>7363.636363636364</v>
      </c>
      <c r="U255" s="74">
        <v>0</v>
      </c>
      <c r="V255" s="69">
        <f t="shared" si="155"/>
        <v>0</v>
      </c>
      <c r="W255" s="74">
        <v>7</v>
      </c>
      <c r="X255" s="69">
        <f t="shared" si="156"/>
        <v>17181.81818181818</v>
      </c>
      <c r="Y255" s="74">
        <v>13</v>
      </c>
      <c r="Z255" s="109">
        <f t="shared" si="157"/>
        <v>31909.090909090908</v>
      </c>
      <c r="AA255" s="74">
        <v>2</v>
      </c>
      <c r="AB255" s="68">
        <f t="shared" si="158"/>
        <v>4909.090909090909</v>
      </c>
      <c r="AC255" s="67">
        <f t="shared" si="159"/>
        <v>25</v>
      </c>
      <c r="AD255" s="66">
        <f t="shared" si="160"/>
        <v>61363.63636363636</v>
      </c>
      <c r="AE255" s="57">
        <v>0</v>
      </c>
      <c r="AF255" s="57">
        <f t="shared" si="161"/>
        <v>22613.636363636364</v>
      </c>
      <c r="AG255" s="52">
        <v>0</v>
      </c>
      <c r="AH255" s="63">
        <f t="shared" si="162"/>
        <v>0</v>
      </c>
      <c r="AI255" s="65">
        <f t="shared" si="163"/>
        <v>18</v>
      </c>
      <c r="AJ255" s="63">
        <f t="shared" si="164"/>
        <v>27900</v>
      </c>
      <c r="AK255" s="145">
        <v>0</v>
      </c>
      <c r="AL255" s="63">
        <f t="shared" si="165"/>
        <v>0</v>
      </c>
      <c r="AM255" s="130"/>
    </row>
    <row r="256" spans="1:39" s="2" customFormat="1" ht="15.75" customHeight="1" x14ac:dyDescent="0.3">
      <c r="A256" s="78" t="s">
        <v>433</v>
      </c>
      <c r="B256" s="47">
        <v>1550</v>
      </c>
      <c r="C256" s="77">
        <v>2454.5454545454545</v>
      </c>
      <c r="D256" s="54">
        <v>10</v>
      </c>
      <c r="E256" s="44">
        <v>0</v>
      </c>
      <c r="F256" s="110">
        <f t="shared" si="146"/>
        <v>0</v>
      </c>
      <c r="G256" s="145"/>
      <c r="H256" s="109">
        <f t="shared" si="147"/>
        <v>0</v>
      </c>
      <c r="I256" s="74">
        <v>0</v>
      </c>
      <c r="J256" s="37">
        <f t="shared" si="148"/>
        <v>0</v>
      </c>
      <c r="K256" s="74">
        <v>0</v>
      </c>
      <c r="L256" s="37">
        <f t="shared" si="149"/>
        <v>0</v>
      </c>
      <c r="M256" s="145">
        <v>0</v>
      </c>
      <c r="N256" s="37">
        <f t="shared" si="150"/>
        <v>0</v>
      </c>
      <c r="O256" s="74">
        <v>0</v>
      </c>
      <c r="P256" s="71">
        <f t="shared" si="151"/>
        <v>0</v>
      </c>
      <c r="Q256" s="57">
        <f t="shared" si="152"/>
        <v>0</v>
      </c>
      <c r="R256" s="148">
        <f t="shared" si="153"/>
        <v>0</v>
      </c>
      <c r="S256" s="77">
        <v>0</v>
      </c>
      <c r="T256" s="69">
        <f t="shared" si="154"/>
        <v>0</v>
      </c>
      <c r="U256" s="74">
        <v>0</v>
      </c>
      <c r="V256" s="69">
        <f t="shared" si="155"/>
        <v>0</v>
      </c>
      <c r="W256" s="74">
        <v>0</v>
      </c>
      <c r="X256" s="69">
        <f t="shared" si="156"/>
        <v>0</v>
      </c>
      <c r="Y256" s="74">
        <v>0</v>
      </c>
      <c r="Z256" s="109">
        <f t="shared" si="157"/>
        <v>0</v>
      </c>
      <c r="AA256" s="74">
        <v>0</v>
      </c>
      <c r="AB256" s="68">
        <f t="shared" si="158"/>
        <v>0</v>
      </c>
      <c r="AC256" s="67">
        <f t="shared" si="159"/>
        <v>0</v>
      </c>
      <c r="AD256" s="66">
        <f t="shared" si="160"/>
        <v>0</v>
      </c>
      <c r="AE256" s="57">
        <v>0</v>
      </c>
      <c r="AF256" s="57">
        <f t="shared" si="161"/>
        <v>0</v>
      </c>
      <c r="AG256" s="52">
        <v>0</v>
      </c>
      <c r="AH256" s="63">
        <f t="shared" si="162"/>
        <v>0</v>
      </c>
      <c r="AI256" s="65">
        <f t="shared" si="163"/>
        <v>0</v>
      </c>
      <c r="AJ256" s="63">
        <f t="shared" si="164"/>
        <v>0</v>
      </c>
      <c r="AK256" s="145">
        <v>0</v>
      </c>
      <c r="AL256" s="63">
        <f t="shared" si="165"/>
        <v>0</v>
      </c>
      <c r="AM256" s="130"/>
    </row>
    <row r="257" spans="1:39" s="2" customFormat="1" ht="15.75" customHeight="1" x14ac:dyDescent="0.3">
      <c r="A257" s="199" t="s">
        <v>516</v>
      </c>
      <c r="B257" s="47">
        <v>1600</v>
      </c>
      <c r="C257" s="77">
        <v>2454.5454545454545</v>
      </c>
      <c r="D257" s="54">
        <v>10</v>
      </c>
      <c r="E257" s="44">
        <v>0</v>
      </c>
      <c r="F257" s="110">
        <f t="shared" si="146"/>
        <v>0</v>
      </c>
      <c r="G257" s="145"/>
      <c r="H257" s="109">
        <f t="shared" si="147"/>
        <v>0</v>
      </c>
      <c r="I257" s="74">
        <v>0</v>
      </c>
      <c r="J257" s="37">
        <f t="shared" si="148"/>
        <v>0</v>
      </c>
      <c r="K257" s="74">
        <v>0</v>
      </c>
      <c r="L257" s="37">
        <f t="shared" si="149"/>
        <v>0</v>
      </c>
      <c r="M257" s="145">
        <v>0</v>
      </c>
      <c r="N257" s="37">
        <f t="shared" si="150"/>
        <v>0</v>
      </c>
      <c r="O257" s="74">
        <v>0</v>
      </c>
      <c r="P257" s="71">
        <f t="shared" si="151"/>
        <v>0</v>
      </c>
      <c r="Q257" s="57">
        <f t="shared" si="152"/>
        <v>0</v>
      </c>
      <c r="R257" s="39">
        <f t="shared" si="153"/>
        <v>0</v>
      </c>
      <c r="S257" s="77">
        <v>0</v>
      </c>
      <c r="T257" s="69">
        <f t="shared" si="154"/>
        <v>0</v>
      </c>
      <c r="U257" s="74">
        <v>0</v>
      </c>
      <c r="V257" s="69">
        <f t="shared" si="155"/>
        <v>0</v>
      </c>
      <c r="W257" s="74">
        <v>0</v>
      </c>
      <c r="X257" s="69">
        <f t="shared" si="156"/>
        <v>0</v>
      </c>
      <c r="Y257" s="74">
        <v>0</v>
      </c>
      <c r="Z257" s="109">
        <f t="shared" si="157"/>
        <v>0</v>
      </c>
      <c r="AA257" s="74">
        <v>0</v>
      </c>
      <c r="AB257" s="68">
        <f t="shared" si="158"/>
        <v>0</v>
      </c>
      <c r="AC257" s="67">
        <f t="shared" si="159"/>
        <v>0</v>
      </c>
      <c r="AD257" s="66">
        <f t="shared" si="160"/>
        <v>0</v>
      </c>
      <c r="AE257" s="57">
        <v>0</v>
      </c>
      <c r="AF257" s="57">
        <f t="shared" si="161"/>
        <v>0</v>
      </c>
      <c r="AG257" s="52">
        <v>0</v>
      </c>
      <c r="AH257" s="63">
        <f t="shared" si="162"/>
        <v>0</v>
      </c>
      <c r="AI257" s="65">
        <f t="shared" si="163"/>
        <v>0</v>
      </c>
      <c r="AJ257" s="63">
        <f t="shared" si="164"/>
        <v>0</v>
      </c>
      <c r="AK257" s="145">
        <v>0</v>
      </c>
      <c r="AL257" s="63">
        <f t="shared" si="165"/>
        <v>0</v>
      </c>
      <c r="AM257" s="130"/>
    </row>
    <row r="258" spans="1:39" s="2" customFormat="1" x14ac:dyDescent="0.3">
      <c r="A258" s="198" t="s">
        <v>43</v>
      </c>
      <c r="B258" s="47">
        <v>1800</v>
      </c>
      <c r="C258" s="77">
        <v>2545.454545454545</v>
      </c>
      <c r="D258" s="54">
        <v>10</v>
      </c>
      <c r="E258" s="44">
        <v>20</v>
      </c>
      <c r="F258" s="76">
        <f t="shared" si="146"/>
        <v>36000</v>
      </c>
      <c r="G258" s="145"/>
      <c r="H258" s="69">
        <f t="shared" si="147"/>
        <v>0</v>
      </c>
      <c r="I258" s="74">
        <v>0</v>
      </c>
      <c r="J258" s="37">
        <f t="shared" si="148"/>
        <v>0</v>
      </c>
      <c r="K258" s="74">
        <v>0</v>
      </c>
      <c r="L258" s="37">
        <f t="shared" si="149"/>
        <v>0</v>
      </c>
      <c r="M258" s="145">
        <v>50</v>
      </c>
      <c r="N258" s="37">
        <f t="shared" si="150"/>
        <v>90000</v>
      </c>
      <c r="O258" s="74">
        <v>0</v>
      </c>
      <c r="P258" s="71">
        <f t="shared" si="151"/>
        <v>0</v>
      </c>
      <c r="Q258" s="57">
        <f t="shared" si="152"/>
        <v>50</v>
      </c>
      <c r="R258" s="39">
        <f t="shared" si="153"/>
        <v>90000</v>
      </c>
      <c r="S258" s="77">
        <v>10</v>
      </c>
      <c r="T258" s="69">
        <f t="shared" si="154"/>
        <v>25454.545454545449</v>
      </c>
      <c r="U258" s="74">
        <v>6</v>
      </c>
      <c r="V258" s="69">
        <f t="shared" si="155"/>
        <v>15272.72727272727</v>
      </c>
      <c r="W258" s="74">
        <v>4</v>
      </c>
      <c r="X258" s="69">
        <f t="shared" si="156"/>
        <v>10181.81818181818</v>
      </c>
      <c r="Y258" s="74">
        <v>13</v>
      </c>
      <c r="Z258" s="69">
        <f t="shared" si="157"/>
        <v>33090.909090909088</v>
      </c>
      <c r="AA258" s="74">
        <v>5</v>
      </c>
      <c r="AB258" s="68">
        <f t="shared" si="158"/>
        <v>12727.272727272724</v>
      </c>
      <c r="AC258" s="67">
        <f t="shared" si="159"/>
        <v>38</v>
      </c>
      <c r="AD258" s="66">
        <f t="shared" si="160"/>
        <v>96727.272727272706</v>
      </c>
      <c r="AE258" s="57">
        <v>0</v>
      </c>
      <c r="AF258" s="57">
        <f t="shared" si="161"/>
        <v>28327.272727272713</v>
      </c>
      <c r="AG258" s="52">
        <v>0</v>
      </c>
      <c r="AH258" s="63">
        <f t="shared" si="162"/>
        <v>0</v>
      </c>
      <c r="AI258" s="65">
        <f t="shared" si="163"/>
        <v>32</v>
      </c>
      <c r="AJ258" s="63">
        <f t="shared" si="164"/>
        <v>57600</v>
      </c>
      <c r="AK258" s="145">
        <v>0</v>
      </c>
      <c r="AL258" s="63">
        <f t="shared" si="165"/>
        <v>0</v>
      </c>
      <c r="AM258" s="130"/>
    </row>
    <row r="259" spans="1:39" s="2" customFormat="1" x14ac:dyDescent="0.3">
      <c r="A259" s="198" t="s">
        <v>430</v>
      </c>
      <c r="B259" s="47">
        <v>1700</v>
      </c>
      <c r="C259" s="77">
        <v>2454.5454545454545</v>
      </c>
      <c r="D259" s="54">
        <v>10</v>
      </c>
      <c r="E259" s="44">
        <v>20</v>
      </c>
      <c r="F259" s="76">
        <f t="shared" si="146"/>
        <v>34000</v>
      </c>
      <c r="G259" s="145">
        <v>0</v>
      </c>
      <c r="H259" s="69">
        <f t="shared" si="147"/>
        <v>0</v>
      </c>
      <c r="I259" s="74">
        <v>0</v>
      </c>
      <c r="J259" s="37">
        <f t="shared" si="148"/>
        <v>0</v>
      </c>
      <c r="K259" s="74">
        <v>0</v>
      </c>
      <c r="L259" s="37">
        <f t="shared" si="149"/>
        <v>0</v>
      </c>
      <c r="M259" s="145">
        <v>0</v>
      </c>
      <c r="N259" s="37">
        <f t="shared" si="150"/>
        <v>0</v>
      </c>
      <c r="O259" s="74">
        <v>0</v>
      </c>
      <c r="P259" s="71">
        <f t="shared" si="151"/>
        <v>0</v>
      </c>
      <c r="Q259" s="57">
        <f t="shared" si="152"/>
        <v>0</v>
      </c>
      <c r="R259" s="39">
        <f t="shared" si="153"/>
        <v>0</v>
      </c>
      <c r="S259" s="77">
        <v>6</v>
      </c>
      <c r="T259" s="69">
        <f t="shared" si="154"/>
        <v>14727.272727272728</v>
      </c>
      <c r="U259" s="74">
        <v>4</v>
      </c>
      <c r="V259" s="69">
        <f t="shared" si="155"/>
        <v>9818.181818181818</v>
      </c>
      <c r="W259" s="74">
        <v>3</v>
      </c>
      <c r="X259" s="69">
        <f t="shared" si="156"/>
        <v>7363.636363636364</v>
      </c>
      <c r="Y259" s="74">
        <v>6</v>
      </c>
      <c r="Z259" s="69">
        <f t="shared" si="157"/>
        <v>14727.272727272728</v>
      </c>
      <c r="AA259" s="74">
        <v>1</v>
      </c>
      <c r="AB259" s="68">
        <f t="shared" si="158"/>
        <v>2454.5454545454545</v>
      </c>
      <c r="AC259" s="67">
        <f t="shared" si="159"/>
        <v>20</v>
      </c>
      <c r="AD259" s="66">
        <f t="shared" si="160"/>
        <v>49090.909090909088</v>
      </c>
      <c r="AE259" s="57">
        <v>0</v>
      </c>
      <c r="AF259" s="57">
        <f t="shared" si="161"/>
        <v>15090.90909090909</v>
      </c>
      <c r="AG259" s="52">
        <v>0</v>
      </c>
      <c r="AH259" s="63">
        <f t="shared" si="162"/>
        <v>0</v>
      </c>
      <c r="AI259" s="65">
        <f t="shared" si="163"/>
        <v>0</v>
      </c>
      <c r="AJ259" s="63">
        <f t="shared" si="164"/>
        <v>0</v>
      </c>
      <c r="AK259" s="145">
        <v>20</v>
      </c>
      <c r="AL259" s="63">
        <f t="shared" si="165"/>
        <v>34000</v>
      </c>
      <c r="AM259" s="130" t="s">
        <v>515</v>
      </c>
    </row>
    <row r="260" spans="1:39" s="2" customFormat="1" x14ac:dyDescent="0.3">
      <c r="A260" s="120" t="s">
        <v>489</v>
      </c>
      <c r="B260" s="74">
        <v>1150</v>
      </c>
      <c r="C260" s="38">
        <v>1636.3636363636363</v>
      </c>
      <c r="D260" s="73">
        <v>12</v>
      </c>
      <c r="E260" s="44">
        <v>0</v>
      </c>
      <c r="F260" s="110">
        <f t="shared" si="146"/>
        <v>0</v>
      </c>
      <c r="G260" s="145">
        <v>0</v>
      </c>
      <c r="H260" s="109">
        <f t="shared" si="147"/>
        <v>0</v>
      </c>
      <c r="I260" s="74">
        <v>0</v>
      </c>
      <c r="J260" s="37">
        <f t="shared" si="148"/>
        <v>0</v>
      </c>
      <c r="K260" s="74">
        <v>0</v>
      </c>
      <c r="L260" s="37">
        <f t="shared" si="149"/>
        <v>0</v>
      </c>
      <c r="M260" s="145">
        <v>0</v>
      </c>
      <c r="N260" s="37">
        <f t="shared" si="150"/>
        <v>0</v>
      </c>
      <c r="O260" s="74">
        <v>0</v>
      </c>
      <c r="P260" s="71">
        <f t="shared" si="151"/>
        <v>0</v>
      </c>
      <c r="Q260" s="57">
        <f t="shared" si="152"/>
        <v>0</v>
      </c>
      <c r="R260" s="148">
        <f t="shared" si="153"/>
        <v>0</v>
      </c>
      <c r="S260" s="77">
        <v>0</v>
      </c>
      <c r="T260" s="69">
        <f t="shared" si="154"/>
        <v>0</v>
      </c>
      <c r="U260" s="74">
        <v>0</v>
      </c>
      <c r="V260" s="69">
        <f t="shared" si="155"/>
        <v>0</v>
      </c>
      <c r="W260" s="74">
        <v>0</v>
      </c>
      <c r="X260" s="69">
        <f t="shared" si="156"/>
        <v>0</v>
      </c>
      <c r="Y260" s="74">
        <v>0</v>
      </c>
      <c r="Z260" s="109">
        <f t="shared" si="157"/>
        <v>0</v>
      </c>
      <c r="AA260" s="74">
        <v>0</v>
      </c>
      <c r="AB260" s="68">
        <f t="shared" si="158"/>
        <v>0</v>
      </c>
      <c r="AC260" s="67">
        <f t="shared" si="159"/>
        <v>0</v>
      </c>
      <c r="AD260" s="66">
        <f t="shared" si="160"/>
        <v>0</v>
      </c>
      <c r="AE260" s="57">
        <v>0</v>
      </c>
      <c r="AF260" s="57">
        <f t="shared" si="161"/>
        <v>0</v>
      </c>
      <c r="AG260" s="52">
        <v>0</v>
      </c>
      <c r="AH260" s="63">
        <f t="shared" si="162"/>
        <v>0</v>
      </c>
      <c r="AI260" s="65">
        <f t="shared" si="163"/>
        <v>0</v>
      </c>
      <c r="AJ260" s="63">
        <f t="shared" si="164"/>
        <v>0</v>
      </c>
      <c r="AK260" s="145">
        <v>0</v>
      </c>
      <c r="AL260" s="63">
        <f t="shared" si="165"/>
        <v>0</v>
      </c>
      <c r="AM260" s="130"/>
    </row>
    <row r="261" spans="1:39" s="2" customFormat="1" x14ac:dyDescent="0.3">
      <c r="A261" s="188" t="s">
        <v>428</v>
      </c>
      <c r="B261" s="74">
        <v>1200</v>
      </c>
      <c r="C261" s="38">
        <v>1636.3636363636363</v>
      </c>
      <c r="D261" s="73">
        <v>12</v>
      </c>
      <c r="E261" s="44">
        <v>0</v>
      </c>
      <c r="F261" s="110">
        <f t="shared" si="146"/>
        <v>0</v>
      </c>
      <c r="G261" s="145">
        <v>0</v>
      </c>
      <c r="H261" s="109">
        <f t="shared" si="147"/>
        <v>0</v>
      </c>
      <c r="I261" s="74">
        <v>0</v>
      </c>
      <c r="J261" s="37">
        <f t="shared" si="148"/>
        <v>0</v>
      </c>
      <c r="K261" s="74">
        <v>0</v>
      </c>
      <c r="L261" s="37">
        <f t="shared" si="149"/>
        <v>0</v>
      </c>
      <c r="M261" s="145">
        <v>0</v>
      </c>
      <c r="N261" s="37">
        <f t="shared" si="150"/>
        <v>0</v>
      </c>
      <c r="O261" s="74">
        <v>0</v>
      </c>
      <c r="P261" s="71">
        <f t="shared" si="151"/>
        <v>0</v>
      </c>
      <c r="Q261" s="57">
        <f t="shared" si="152"/>
        <v>0</v>
      </c>
      <c r="R261" s="148">
        <f t="shared" si="153"/>
        <v>0</v>
      </c>
      <c r="S261" s="77">
        <v>0</v>
      </c>
      <c r="T261" s="69">
        <f t="shared" si="154"/>
        <v>0</v>
      </c>
      <c r="U261" s="74">
        <v>0</v>
      </c>
      <c r="V261" s="69">
        <f t="shared" si="155"/>
        <v>0</v>
      </c>
      <c r="W261" s="74">
        <v>0</v>
      </c>
      <c r="X261" s="69">
        <f t="shared" si="156"/>
        <v>0</v>
      </c>
      <c r="Y261" s="74">
        <v>0</v>
      </c>
      <c r="Z261" s="109">
        <f t="shared" si="157"/>
        <v>0</v>
      </c>
      <c r="AA261" s="74">
        <v>0</v>
      </c>
      <c r="AB261" s="68">
        <f t="shared" si="158"/>
        <v>0</v>
      </c>
      <c r="AC261" s="67">
        <f t="shared" si="159"/>
        <v>0</v>
      </c>
      <c r="AD261" s="66">
        <f t="shared" si="160"/>
        <v>0</v>
      </c>
      <c r="AE261" s="57">
        <v>0</v>
      </c>
      <c r="AF261" s="57">
        <f t="shared" si="161"/>
        <v>0</v>
      </c>
      <c r="AG261" s="52">
        <v>0</v>
      </c>
      <c r="AH261" s="63">
        <f t="shared" si="162"/>
        <v>0</v>
      </c>
      <c r="AI261" s="65">
        <f t="shared" si="163"/>
        <v>0</v>
      </c>
      <c r="AJ261" s="63">
        <f t="shared" si="164"/>
        <v>0</v>
      </c>
      <c r="AK261" s="145">
        <v>0</v>
      </c>
      <c r="AL261" s="63">
        <f t="shared" si="165"/>
        <v>0</v>
      </c>
      <c r="AM261" s="130"/>
    </row>
    <row r="262" spans="1:39" s="2" customFormat="1" x14ac:dyDescent="0.3">
      <c r="A262" s="120" t="s">
        <v>514</v>
      </c>
      <c r="B262" s="74">
        <v>1150</v>
      </c>
      <c r="C262" s="38">
        <v>1636</v>
      </c>
      <c r="D262" s="73">
        <v>12</v>
      </c>
      <c r="E262" s="44">
        <v>0</v>
      </c>
      <c r="F262" s="110">
        <f t="shared" si="146"/>
        <v>0</v>
      </c>
      <c r="G262" s="145">
        <v>0</v>
      </c>
      <c r="H262" s="109">
        <f t="shared" si="147"/>
        <v>0</v>
      </c>
      <c r="I262" s="74">
        <v>0</v>
      </c>
      <c r="J262" s="37">
        <f t="shared" si="148"/>
        <v>0</v>
      </c>
      <c r="K262" s="74">
        <v>0</v>
      </c>
      <c r="L262" s="37">
        <f t="shared" si="149"/>
        <v>0</v>
      </c>
      <c r="M262" s="145">
        <v>0</v>
      </c>
      <c r="N262" s="37">
        <f t="shared" si="150"/>
        <v>0</v>
      </c>
      <c r="O262" s="74">
        <v>0</v>
      </c>
      <c r="P262" s="71">
        <f t="shared" si="151"/>
        <v>0</v>
      </c>
      <c r="Q262" s="57">
        <f t="shared" si="152"/>
        <v>0</v>
      </c>
      <c r="R262" s="39">
        <f t="shared" si="153"/>
        <v>0</v>
      </c>
      <c r="S262" s="77">
        <v>0</v>
      </c>
      <c r="T262" s="69">
        <f t="shared" si="154"/>
        <v>0</v>
      </c>
      <c r="U262" s="74">
        <v>0</v>
      </c>
      <c r="V262" s="69">
        <f t="shared" si="155"/>
        <v>0</v>
      </c>
      <c r="W262" s="74">
        <v>0</v>
      </c>
      <c r="X262" s="69">
        <f t="shared" si="156"/>
        <v>0</v>
      </c>
      <c r="Y262" s="74">
        <v>0</v>
      </c>
      <c r="Z262" s="109">
        <f t="shared" si="157"/>
        <v>0</v>
      </c>
      <c r="AA262" s="74">
        <v>0</v>
      </c>
      <c r="AB262" s="68">
        <f t="shared" si="158"/>
        <v>0</v>
      </c>
      <c r="AC262" s="67">
        <f t="shared" si="159"/>
        <v>0</v>
      </c>
      <c r="AD262" s="66">
        <f t="shared" si="160"/>
        <v>0</v>
      </c>
      <c r="AE262" s="57">
        <v>0</v>
      </c>
      <c r="AF262" s="57">
        <f t="shared" si="161"/>
        <v>0</v>
      </c>
      <c r="AG262" s="52">
        <v>0</v>
      </c>
      <c r="AH262" s="63">
        <f t="shared" si="162"/>
        <v>0</v>
      </c>
      <c r="AI262" s="65">
        <f t="shared" si="163"/>
        <v>0</v>
      </c>
      <c r="AJ262" s="63">
        <f t="shared" si="164"/>
        <v>0</v>
      </c>
      <c r="AK262" s="145">
        <v>0</v>
      </c>
      <c r="AL262" s="63">
        <f t="shared" si="165"/>
        <v>0</v>
      </c>
      <c r="AM262" s="130"/>
    </row>
    <row r="263" spans="1:39" s="2" customFormat="1" x14ac:dyDescent="0.3">
      <c r="A263" s="188" t="s">
        <v>426</v>
      </c>
      <c r="B263" s="74">
        <v>1200</v>
      </c>
      <c r="C263" s="38">
        <v>1636</v>
      </c>
      <c r="D263" s="73">
        <v>12</v>
      </c>
      <c r="E263" s="44">
        <v>0</v>
      </c>
      <c r="F263" s="110">
        <f t="shared" si="146"/>
        <v>0</v>
      </c>
      <c r="G263" s="145">
        <v>0</v>
      </c>
      <c r="H263" s="109">
        <f t="shared" si="147"/>
        <v>0</v>
      </c>
      <c r="I263" s="74">
        <v>0</v>
      </c>
      <c r="J263" s="37">
        <f t="shared" si="148"/>
        <v>0</v>
      </c>
      <c r="K263" s="74">
        <v>0</v>
      </c>
      <c r="L263" s="37">
        <f t="shared" si="149"/>
        <v>0</v>
      </c>
      <c r="M263" s="145">
        <v>0</v>
      </c>
      <c r="N263" s="37">
        <f t="shared" si="150"/>
        <v>0</v>
      </c>
      <c r="O263" s="74">
        <v>0</v>
      </c>
      <c r="P263" s="71">
        <f t="shared" si="151"/>
        <v>0</v>
      </c>
      <c r="Q263" s="57">
        <f t="shared" si="152"/>
        <v>0</v>
      </c>
      <c r="R263" s="39">
        <f t="shared" si="153"/>
        <v>0</v>
      </c>
      <c r="S263" s="77">
        <v>0</v>
      </c>
      <c r="T263" s="69">
        <f t="shared" si="154"/>
        <v>0</v>
      </c>
      <c r="U263" s="74">
        <v>0</v>
      </c>
      <c r="V263" s="69">
        <f t="shared" si="155"/>
        <v>0</v>
      </c>
      <c r="W263" s="74">
        <v>0</v>
      </c>
      <c r="X263" s="69">
        <f t="shared" si="156"/>
        <v>0</v>
      </c>
      <c r="Y263" s="74">
        <v>0</v>
      </c>
      <c r="Z263" s="109">
        <f t="shared" si="157"/>
        <v>0</v>
      </c>
      <c r="AA263" s="74">
        <v>0</v>
      </c>
      <c r="AB263" s="68">
        <f t="shared" si="158"/>
        <v>0</v>
      </c>
      <c r="AC263" s="67">
        <f t="shared" si="159"/>
        <v>0</v>
      </c>
      <c r="AD263" s="66">
        <f t="shared" si="160"/>
        <v>0</v>
      </c>
      <c r="AE263" s="57">
        <v>0</v>
      </c>
      <c r="AF263" s="57">
        <f t="shared" si="161"/>
        <v>0</v>
      </c>
      <c r="AG263" s="52">
        <v>0</v>
      </c>
      <c r="AH263" s="63">
        <f t="shared" si="162"/>
        <v>0</v>
      </c>
      <c r="AI263" s="65">
        <f t="shared" si="163"/>
        <v>0</v>
      </c>
      <c r="AJ263" s="63">
        <f t="shared" si="164"/>
        <v>0</v>
      </c>
      <c r="AK263" s="145">
        <v>0</v>
      </c>
      <c r="AL263" s="63">
        <f t="shared" si="165"/>
        <v>0</v>
      </c>
      <c r="AM263" s="130"/>
    </row>
    <row r="264" spans="1:39" s="2" customFormat="1" x14ac:dyDescent="0.3">
      <c r="A264" s="58" t="s">
        <v>8</v>
      </c>
      <c r="B264" s="47">
        <v>1550</v>
      </c>
      <c r="C264" s="46">
        <v>2545.454545454545</v>
      </c>
      <c r="D264" s="54">
        <v>16</v>
      </c>
      <c r="E264" s="44">
        <v>0</v>
      </c>
      <c r="F264" s="147">
        <f t="shared" si="146"/>
        <v>0</v>
      </c>
      <c r="G264" s="145">
        <v>0</v>
      </c>
      <c r="H264" s="37">
        <f t="shared" si="147"/>
        <v>0</v>
      </c>
      <c r="I264" s="74">
        <v>0</v>
      </c>
      <c r="J264" s="37">
        <f t="shared" si="148"/>
        <v>0</v>
      </c>
      <c r="K264" s="74">
        <v>0</v>
      </c>
      <c r="L264" s="37">
        <f t="shared" si="149"/>
        <v>0</v>
      </c>
      <c r="M264" s="145">
        <v>0</v>
      </c>
      <c r="N264" s="37">
        <f t="shared" si="150"/>
        <v>0</v>
      </c>
      <c r="O264" s="74">
        <v>0</v>
      </c>
      <c r="P264" s="37">
        <f t="shared" si="151"/>
        <v>0</v>
      </c>
      <c r="Q264" s="36">
        <f t="shared" si="152"/>
        <v>0</v>
      </c>
      <c r="R264" s="146">
        <f t="shared" si="153"/>
        <v>0</v>
      </c>
      <c r="S264" s="77">
        <v>0</v>
      </c>
      <c r="T264" s="69">
        <f t="shared" si="154"/>
        <v>0</v>
      </c>
      <c r="U264" s="74">
        <v>0</v>
      </c>
      <c r="V264" s="37">
        <f t="shared" si="155"/>
        <v>0</v>
      </c>
      <c r="W264" s="74">
        <v>0</v>
      </c>
      <c r="X264" s="37">
        <f t="shared" si="156"/>
        <v>0</v>
      </c>
      <c r="Y264" s="74">
        <v>0</v>
      </c>
      <c r="Z264" s="37">
        <f t="shared" si="157"/>
        <v>0</v>
      </c>
      <c r="AA264" s="74">
        <v>0</v>
      </c>
      <c r="AB264" s="37">
        <f t="shared" si="158"/>
        <v>0</v>
      </c>
      <c r="AC264" s="36">
        <f t="shared" si="159"/>
        <v>0</v>
      </c>
      <c r="AD264" s="36">
        <f t="shared" si="160"/>
        <v>0</v>
      </c>
      <c r="AE264" s="36">
        <v>0</v>
      </c>
      <c r="AF264" s="57">
        <f t="shared" si="161"/>
        <v>0</v>
      </c>
      <c r="AG264" s="52">
        <v>0</v>
      </c>
      <c r="AH264" s="63">
        <f t="shared" si="162"/>
        <v>0</v>
      </c>
      <c r="AI264" s="65">
        <f t="shared" si="163"/>
        <v>0</v>
      </c>
      <c r="AJ264" s="63">
        <f t="shared" si="164"/>
        <v>0</v>
      </c>
      <c r="AK264" s="145">
        <v>0</v>
      </c>
      <c r="AL264" s="107">
        <f t="shared" si="165"/>
        <v>0</v>
      </c>
      <c r="AM264" s="130"/>
    </row>
    <row r="265" spans="1:39" s="2" customFormat="1" x14ac:dyDescent="0.3">
      <c r="A265" s="187" t="s">
        <v>425</v>
      </c>
      <c r="B265" s="47">
        <v>1900</v>
      </c>
      <c r="C265" s="46">
        <v>2545.454545454545</v>
      </c>
      <c r="D265" s="54">
        <v>16</v>
      </c>
      <c r="E265" s="44">
        <v>0</v>
      </c>
      <c r="F265" s="147">
        <f t="shared" si="146"/>
        <v>0</v>
      </c>
      <c r="G265" s="145">
        <v>0</v>
      </c>
      <c r="H265" s="37">
        <f t="shared" si="147"/>
        <v>0</v>
      </c>
      <c r="I265" s="74">
        <v>0</v>
      </c>
      <c r="J265" s="37">
        <f t="shared" si="148"/>
        <v>0</v>
      </c>
      <c r="K265" s="74">
        <v>16</v>
      </c>
      <c r="L265" s="37">
        <f t="shared" si="149"/>
        <v>30400</v>
      </c>
      <c r="M265" s="145">
        <v>0</v>
      </c>
      <c r="N265" s="37">
        <f t="shared" si="150"/>
        <v>0</v>
      </c>
      <c r="O265" s="74">
        <v>0</v>
      </c>
      <c r="P265" s="37">
        <f t="shared" si="151"/>
        <v>0</v>
      </c>
      <c r="Q265" s="36">
        <f t="shared" si="152"/>
        <v>16</v>
      </c>
      <c r="R265" s="146">
        <f t="shared" si="153"/>
        <v>30400</v>
      </c>
      <c r="S265" s="77">
        <v>0</v>
      </c>
      <c r="T265" s="69">
        <f t="shared" si="154"/>
        <v>0</v>
      </c>
      <c r="U265" s="74">
        <v>0</v>
      </c>
      <c r="V265" s="37">
        <f t="shared" si="155"/>
        <v>0</v>
      </c>
      <c r="W265" s="74">
        <v>0</v>
      </c>
      <c r="X265" s="37">
        <f t="shared" si="156"/>
        <v>0</v>
      </c>
      <c r="Y265" s="74">
        <v>8</v>
      </c>
      <c r="Z265" s="37">
        <f t="shared" si="157"/>
        <v>20363.63636363636</v>
      </c>
      <c r="AA265" s="74">
        <v>2</v>
      </c>
      <c r="AB265" s="37">
        <f t="shared" si="158"/>
        <v>5090.9090909090901</v>
      </c>
      <c r="AC265" s="36">
        <f t="shared" si="159"/>
        <v>10</v>
      </c>
      <c r="AD265" s="36">
        <f t="shared" si="160"/>
        <v>25454.545454545449</v>
      </c>
      <c r="AE265" s="36">
        <v>0</v>
      </c>
      <c r="AF265" s="57">
        <f t="shared" si="161"/>
        <v>6454.5454545454504</v>
      </c>
      <c r="AG265" s="52">
        <v>0</v>
      </c>
      <c r="AH265" s="63">
        <f t="shared" si="162"/>
        <v>0</v>
      </c>
      <c r="AI265" s="65">
        <f t="shared" si="163"/>
        <v>6</v>
      </c>
      <c r="AJ265" s="63">
        <f t="shared" si="164"/>
        <v>11400</v>
      </c>
      <c r="AK265" s="193">
        <v>16</v>
      </c>
      <c r="AL265" s="107">
        <f t="shared" si="165"/>
        <v>30400</v>
      </c>
      <c r="AM265" s="130"/>
    </row>
    <row r="266" spans="1:39" s="2" customFormat="1" x14ac:dyDescent="0.3">
      <c r="A266" s="55" t="s">
        <v>9</v>
      </c>
      <c r="B266" s="47">
        <v>600</v>
      </c>
      <c r="C266" s="46">
        <v>1818.181818181818</v>
      </c>
      <c r="D266" s="54">
        <v>6</v>
      </c>
      <c r="E266" s="44">
        <v>12</v>
      </c>
      <c r="F266" s="147">
        <f t="shared" si="146"/>
        <v>7200</v>
      </c>
      <c r="G266" s="145">
        <v>0</v>
      </c>
      <c r="H266" s="37">
        <f t="shared" si="147"/>
        <v>0</v>
      </c>
      <c r="I266" s="74">
        <v>0</v>
      </c>
      <c r="J266" s="37">
        <f t="shared" si="148"/>
        <v>0</v>
      </c>
      <c r="K266" s="74">
        <v>0</v>
      </c>
      <c r="L266" s="37">
        <f t="shared" si="149"/>
        <v>0</v>
      </c>
      <c r="M266" s="145">
        <v>0</v>
      </c>
      <c r="N266" s="37">
        <f t="shared" si="150"/>
        <v>0</v>
      </c>
      <c r="O266" s="74">
        <v>0</v>
      </c>
      <c r="P266" s="37">
        <f t="shared" si="151"/>
        <v>0</v>
      </c>
      <c r="Q266" s="36">
        <f t="shared" si="152"/>
        <v>0</v>
      </c>
      <c r="R266" s="146">
        <f t="shared" si="153"/>
        <v>0</v>
      </c>
      <c r="S266" s="77">
        <v>5</v>
      </c>
      <c r="T266" s="69">
        <f t="shared" si="154"/>
        <v>9090.9090909090901</v>
      </c>
      <c r="U266" s="74">
        <v>5</v>
      </c>
      <c r="V266" s="37">
        <f t="shared" si="155"/>
        <v>9090.9090909090901</v>
      </c>
      <c r="W266" s="74">
        <v>2</v>
      </c>
      <c r="X266" s="37">
        <f t="shared" si="156"/>
        <v>3636.363636363636</v>
      </c>
      <c r="Y266" s="74">
        <v>0</v>
      </c>
      <c r="Z266" s="37">
        <f t="shared" si="157"/>
        <v>0</v>
      </c>
      <c r="AA266" s="74">
        <v>0</v>
      </c>
      <c r="AB266" s="37">
        <f t="shared" si="158"/>
        <v>0</v>
      </c>
      <c r="AC266" s="36">
        <f t="shared" si="159"/>
        <v>12</v>
      </c>
      <c r="AD266" s="36">
        <f t="shared" si="160"/>
        <v>21818.181818181816</v>
      </c>
      <c r="AE266" s="36">
        <v>0</v>
      </c>
      <c r="AF266" s="57">
        <f t="shared" si="161"/>
        <v>14618.181818181816</v>
      </c>
      <c r="AG266" s="52">
        <v>0</v>
      </c>
      <c r="AH266" s="63">
        <f t="shared" si="162"/>
        <v>0</v>
      </c>
      <c r="AI266" s="65">
        <f t="shared" si="163"/>
        <v>0</v>
      </c>
      <c r="AJ266" s="63">
        <f t="shared" si="164"/>
        <v>0</v>
      </c>
      <c r="AK266" s="193">
        <v>0</v>
      </c>
      <c r="AL266" s="107">
        <f t="shared" si="165"/>
        <v>0</v>
      </c>
      <c r="AM266" s="130"/>
    </row>
    <row r="267" spans="1:39" s="2" customFormat="1" x14ac:dyDescent="0.3">
      <c r="A267" s="186" t="s">
        <v>487</v>
      </c>
      <c r="B267" s="47">
        <v>650</v>
      </c>
      <c r="C267" s="46">
        <v>1818.181818181818</v>
      </c>
      <c r="D267" s="54">
        <v>6</v>
      </c>
      <c r="E267" s="44">
        <v>0</v>
      </c>
      <c r="F267" s="147">
        <f t="shared" si="146"/>
        <v>0</v>
      </c>
      <c r="G267" s="145">
        <v>0</v>
      </c>
      <c r="H267" s="37">
        <f t="shared" si="147"/>
        <v>0</v>
      </c>
      <c r="I267" s="74">
        <v>0</v>
      </c>
      <c r="J267" s="37">
        <f t="shared" si="148"/>
        <v>0</v>
      </c>
      <c r="K267" s="74">
        <v>12</v>
      </c>
      <c r="L267" s="37">
        <f t="shared" si="149"/>
        <v>7800</v>
      </c>
      <c r="M267" s="193">
        <v>6</v>
      </c>
      <c r="N267" s="37">
        <f t="shared" si="150"/>
        <v>3900</v>
      </c>
      <c r="O267" s="74">
        <v>0</v>
      </c>
      <c r="P267" s="37">
        <f t="shared" si="151"/>
        <v>0</v>
      </c>
      <c r="Q267" s="36">
        <f t="shared" si="152"/>
        <v>18</v>
      </c>
      <c r="R267" s="146">
        <f t="shared" si="153"/>
        <v>11700</v>
      </c>
      <c r="S267" s="77">
        <v>0</v>
      </c>
      <c r="T267" s="69">
        <f t="shared" si="154"/>
        <v>0</v>
      </c>
      <c r="U267" s="74">
        <v>0</v>
      </c>
      <c r="V267" s="37">
        <f t="shared" si="155"/>
        <v>0</v>
      </c>
      <c r="W267" s="74">
        <v>0</v>
      </c>
      <c r="X267" s="37">
        <f t="shared" si="156"/>
        <v>0</v>
      </c>
      <c r="Y267" s="74">
        <v>4</v>
      </c>
      <c r="Z267" s="37">
        <f t="shared" si="157"/>
        <v>7272.7272727272721</v>
      </c>
      <c r="AA267" s="74">
        <v>1</v>
      </c>
      <c r="AB267" s="37">
        <f t="shared" si="158"/>
        <v>1818.181818181818</v>
      </c>
      <c r="AC267" s="36">
        <f t="shared" si="159"/>
        <v>5</v>
      </c>
      <c r="AD267" s="36">
        <f t="shared" si="160"/>
        <v>9090.9090909090901</v>
      </c>
      <c r="AE267" s="36">
        <v>0</v>
      </c>
      <c r="AF267" s="57">
        <f t="shared" si="161"/>
        <v>5840.9090909090901</v>
      </c>
      <c r="AG267" s="52">
        <v>0</v>
      </c>
      <c r="AH267" s="63">
        <f t="shared" si="162"/>
        <v>0</v>
      </c>
      <c r="AI267" s="65">
        <f t="shared" si="163"/>
        <v>13</v>
      </c>
      <c r="AJ267" s="63">
        <f t="shared" si="164"/>
        <v>8450</v>
      </c>
      <c r="AK267" s="193">
        <v>0</v>
      </c>
      <c r="AL267" s="107">
        <f t="shared" si="165"/>
        <v>0</v>
      </c>
      <c r="AM267" s="130"/>
    </row>
    <row r="268" spans="1:39" s="2" customFormat="1" x14ac:dyDescent="0.3">
      <c r="A268" s="55" t="s">
        <v>424</v>
      </c>
      <c r="B268" s="47">
        <v>600</v>
      </c>
      <c r="C268" s="46">
        <v>1818.181818181818</v>
      </c>
      <c r="D268" s="54">
        <v>6</v>
      </c>
      <c r="E268" s="44">
        <v>12</v>
      </c>
      <c r="F268" s="147">
        <f t="shared" si="146"/>
        <v>7200</v>
      </c>
      <c r="G268" s="145">
        <v>0</v>
      </c>
      <c r="H268" s="37">
        <f t="shared" si="147"/>
        <v>0</v>
      </c>
      <c r="I268" s="74">
        <v>0</v>
      </c>
      <c r="J268" s="37">
        <f t="shared" si="148"/>
        <v>0</v>
      </c>
      <c r="K268" s="74">
        <v>0</v>
      </c>
      <c r="L268" s="37">
        <f t="shared" si="149"/>
        <v>0</v>
      </c>
      <c r="M268" s="193">
        <v>0</v>
      </c>
      <c r="N268" s="37">
        <f t="shared" si="150"/>
        <v>0</v>
      </c>
      <c r="O268" s="74">
        <v>0</v>
      </c>
      <c r="P268" s="37">
        <f t="shared" si="151"/>
        <v>0</v>
      </c>
      <c r="Q268" s="36">
        <f t="shared" si="152"/>
        <v>0</v>
      </c>
      <c r="R268" s="146">
        <f t="shared" si="153"/>
        <v>0</v>
      </c>
      <c r="S268" s="77">
        <v>6</v>
      </c>
      <c r="T268" s="69">
        <f t="shared" si="154"/>
        <v>10909.090909090908</v>
      </c>
      <c r="U268" s="74">
        <v>4</v>
      </c>
      <c r="V268" s="37">
        <f t="shared" si="155"/>
        <v>7272.7272727272721</v>
      </c>
      <c r="W268" s="74">
        <v>0</v>
      </c>
      <c r="X268" s="37">
        <f t="shared" si="156"/>
        <v>0</v>
      </c>
      <c r="Y268" s="74">
        <v>2</v>
      </c>
      <c r="Z268" s="37">
        <f t="shared" si="157"/>
        <v>3636.363636363636</v>
      </c>
      <c r="AA268" s="74">
        <v>0</v>
      </c>
      <c r="AB268" s="37">
        <f t="shared" si="158"/>
        <v>0</v>
      </c>
      <c r="AC268" s="36">
        <f t="shared" si="159"/>
        <v>12</v>
      </c>
      <c r="AD268" s="36">
        <f t="shared" si="160"/>
        <v>21818.181818181816</v>
      </c>
      <c r="AE268" s="36">
        <v>0</v>
      </c>
      <c r="AF268" s="57">
        <f t="shared" si="161"/>
        <v>14618.181818181816</v>
      </c>
      <c r="AG268" s="52">
        <v>0</v>
      </c>
      <c r="AH268" s="63">
        <f t="shared" si="162"/>
        <v>0</v>
      </c>
      <c r="AI268" s="65">
        <f t="shared" si="163"/>
        <v>0</v>
      </c>
      <c r="AJ268" s="63">
        <f t="shared" si="164"/>
        <v>0</v>
      </c>
      <c r="AK268" s="193">
        <v>0</v>
      </c>
      <c r="AL268" s="107">
        <f t="shared" si="165"/>
        <v>0</v>
      </c>
      <c r="AM268" s="130"/>
    </row>
    <row r="269" spans="1:39" s="2" customFormat="1" x14ac:dyDescent="0.3">
      <c r="A269" s="186" t="s">
        <v>513</v>
      </c>
      <c r="B269" s="47">
        <v>650</v>
      </c>
      <c r="C269" s="46">
        <v>1818.181818181818</v>
      </c>
      <c r="D269" s="54">
        <v>6</v>
      </c>
      <c r="E269" s="44">
        <v>0</v>
      </c>
      <c r="F269" s="147">
        <f t="shared" si="146"/>
        <v>0</v>
      </c>
      <c r="G269" s="145">
        <v>0</v>
      </c>
      <c r="H269" s="37">
        <f t="shared" si="147"/>
        <v>0</v>
      </c>
      <c r="I269" s="74">
        <v>0</v>
      </c>
      <c r="J269" s="37">
        <f t="shared" si="148"/>
        <v>0</v>
      </c>
      <c r="K269" s="74">
        <v>12</v>
      </c>
      <c r="L269" s="37">
        <f t="shared" si="149"/>
        <v>7800</v>
      </c>
      <c r="M269" s="193">
        <v>6</v>
      </c>
      <c r="N269" s="37">
        <f t="shared" si="150"/>
        <v>3900</v>
      </c>
      <c r="O269" s="74">
        <v>0</v>
      </c>
      <c r="P269" s="37">
        <f t="shared" si="151"/>
        <v>0</v>
      </c>
      <c r="Q269" s="36">
        <f t="shared" si="152"/>
        <v>18</v>
      </c>
      <c r="R269" s="146">
        <f t="shared" si="153"/>
        <v>11700</v>
      </c>
      <c r="S269" s="77">
        <v>0</v>
      </c>
      <c r="T269" s="69">
        <f t="shared" si="154"/>
        <v>0</v>
      </c>
      <c r="U269" s="74">
        <v>0</v>
      </c>
      <c r="V269" s="37">
        <f t="shared" si="155"/>
        <v>0</v>
      </c>
      <c r="W269" s="74">
        <v>0</v>
      </c>
      <c r="X269" s="37">
        <f t="shared" si="156"/>
        <v>0</v>
      </c>
      <c r="Y269" s="74">
        <v>4</v>
      </c>
      <c r="Z269" s="37">
        <f t="shared" si="157"/>
        <v>7272.7272727272721</v>
      </c>
      <c r="AA269" s="74">
        <v>1</v>
      </c>
      <c r="AB269" s="37">
        <f t="shared" si="158"/>
        <v>1818.181818181818</v>
      </c>
      <c r="AC269" s="36">
        <f t="shared" si="159"/>
        <v>5</v>
      </c>
      <c r="AD269" s="36">
        <f t="shared" si="160"/>
        <v>9090.9090909090901</v>
      </c>
      <c r="AE269" s="36">
        <v>0</v>
      </c>
      <c r="AF269" s="57">
        <f t="shared" si="161"/>
        <v>5840.9090909090901</v>
      </c>
      <c r="AG269" s="52">
        <v>0</v>
      </c>
      <c r="AH269" s="63">
        <f t="shared" si="162"/>
        <v>0</v>
      </c>
      <c r="AI269" s="65">
        <f t="shared" si="163"/>
        <v>13</v>
      </c>
      <c r="AJ269" s="63">
        <f t="shared" si="164"/>
        <v>8450</v>
      </c>
      <c r="AK269" s="193">
        <v>0</v>
      </c>
      <c r="AL269" s="107">
        <f t="shared" si="165"/>
        <v>0</v>
      </c>
      <c r="AM269" s="130"/>
    </row>
    <row r="270" spans="1:39" s="2" customFormat="1" x14ac:dyDescent="0.3">
      <c r="A270" s="55" t="s">
        <v>512</v>
      </c>
      <c r="B270" s="47">
        <v>600</v>
      </c>
      <c r="C270" s="46">
        <v>1818.181818181818</v>
      </c>
      <c r="D270" s="54">
        <v>6</v>
      </c>
      <c r="E270" s="44">
        <v>12</v>
      </c>
      <c r="F270" s="147">
        <f t="shared" si="146"/>
        <v>7200</v>
      </c>
      <c r="G270" s="145">
        <v>0</v>
      </c>
      <c r="H270" s="37">
        <f t="shared" si="147"/>
        <v>0</v>
      </c>
      <c r="I270" s="74">
        <v>0</v>
      </c>
      <c r="J270" s="37">
        <f t="shared" si="148"/>
        <v>0</v>
      </c>
      <c r="K270" s="74">
        <v>0</v>
      </c>
      <c r="L270" s="37">
        <f t="shared" si="149"/>
        <v>0</v>
      </c>
      <c r="M270" s="193">
        <v>0</v>
      </c>
      <c r="N270" s="37">
        <f t="shared" si="150"/>
        <v>0</v>
      </c>
      <c r="O270" s="74">
        <v>0</v>
      </c>
      <c r="P270" s="37">
        <f t="shared" si="151"/>
        <v>0</v>
      </c>
      <c r="Q270" s="36">
        <f t="shared" si="152"/>
        <v>0</v>
      </c>
      <c r="R270" s="146">
        <f t="shared" si="153"/>
        <v>0</v>
      </c>
      <c r="S270" s="77">
        <v>4</v>
      </c>
      <c r="T270" s="69">
        <f t="shared" si="154"/>
        <v>7272.7272727272721</v>
      </c>
      <c r="U270" s="74">
        <v>7</v>
      </c>
      <c r="V270" s="37">
        <f t="shared" si="155"/>
        <v>12727.272727272726</v>
      </c>
      <c r="W270" s="74">
        <v>1</v>
      </c>
      <c r="X270" s="37">
        <f t="shared" si="156"/>
        <v>1818.181818181818</v>
      </c>
      <c r="Y270" s="74">
        <v>0</v>
      </c>
      <c r="Z270" s="37">
        <f t="shared" si="157"/>
        <v>0</v>
      </c>
      <c r="AA270" s="74">
        <v>0</v>
      </c>
      <c r="AB270" s="37">
        <f t="shared" si="158"/>
        <v>0</v>
      </c>
      <c r="AC270" s="36">
        <f t="shared" si="159"/>
        <v>12</v>
      </c>
      <c r="AD270" s="36">
        <f t="shared" si="160"/>
        <v>21818.181818181816</v>
      </c>
      <c r="AE270" s="36">
        <v>0</v>
      </c>
      <c r="AF270" s="57">
        <f t="shared" si="161"/>
        <v>14618.181818181816</v>
      </c>
      <c r="AG270" s="52">
        <v>0</v>
      </c>
      <c r="AH270" s="63">
        <f t="shared" si="162"/>
        <v>0</v>
      </c>
      <c r="AI270" s="65">
        <f t="shared" si="163"/>
        <v>0</v>
      </c>
      <c r="AJ270" s="63">
        <f t="shared" si="164"/>
        <v>0</v>
      </c>
      <c r="AK270" s="193">
        <v>0</v>
      </c>
      <c r="AL270" s="107">
        <f t="shared" si="165"/>
        <v>0</v>
      </c>
      <c r="AM270" s="130"/>
    </row>
    <row r="271" spans="1:39" s="2" customFormat="1" x14ac:dyDescent="0.3">
      <c r="A271" s="186" t="s">
        <v>485</v>
      </c>
      <c r="B271" s="47">
        <v>650</v>
      </c>
      <c r="C271" s="46">
        <v>1818.181818181818</v>
      </c>
      <c r="D271" s="54">
        <v>6</v>
      </c>
      <c r="E271" s="44">
        <v>0</v>
      </c>
      <c r="F271" s="147">
        <f t="shared" si="146"/>
        <v>0</v>
      </c>
      <c r="G271" s="145">
        <v>0</v>
      </c>
      <c r="H271" s="37">
        <f t="shared" si="147"/>
        <v>0</v>
      </c>
      <c r="I271" s="74">
        <v>0</v>
      </c>
      <c r="J271" s="37">
        <f t="shared" si="148"/>
        <v>0</v>
      </c>
      <c r="K271" s="74">
        <v>12</v>
      </c>
      <c r="L271" s="37">
        <f t="shared" si="149"/>
        <v>7800</v>
      </c>
      <c r="M271" s="193">
        <v>6</v>
      </c>
      <c r="N271" s="37">
        <f t="shared" si="150"/>
        <v>3900</v>
      </c>
      <c r="O271" s="74">
        <v>0</v>
      </c>
      <c r="P271" s="37">
        <f t="shared" si="151"/>
        <v>0</v>
      </c>
      <c r="Q271" s="36">
        <f t="shared" si="152"/>
        <v>18</v>
      </c>
      <c r="R271" s="146">
        <f t="shared" si="153"/>
        <v>11700</v>
      </c>
      <c r="S271" s="77">
        <v>0</v>
      </c>
      <c r="T271" s="69">
        <f t="shared" si="154"/>
        <v>0</v>
      </c>
      <c r="U271" s="74">
        <v>0</v>
      </c>
      <c r="V271" s="37">
        <f t="shared" si="155"/>
        <v>0</v>
      </c>
      <c r="W271" s="74">
        <v>0</v>
      </c>
      <c r="X271" s="37">
        <f t="shared" si="156"/>
        <v>0</v>
      </c>
      <c r="Y271" s="74">
        <v>5</v>
      </c>
      <c r="Z271" s="37">
        <f t="shared" si="157"/>
        <v>9090.9090909090901</v>
      </c>
      <c r="AA271" s="74">
        <v>0</v>
      </c>
      <c r="AB271" s="37">
        <f t="shared" si="158"/>
        <v>0</v>
      </c>
      <c r="AC271" s="36">
        <f t="shared" si="159"/>
        <v>5</v>
      </c>
      <c r="AD271" s="36">
        <f t="shared" si="160"/>
        <v>9090.9090909090901</v>
      </c>
      <c r="AE271" s="36">
        <v>0</v>
      </c>
      <c r="AF271" s="57">
        <f t="shared" si="161"/>
        <v>5840.9090909090901</v>
      </c>
      <c r="AG271" s="52">
        <v>0</v>
      </c>
      <c r="AH271" s="63">
        <f t="shared" si="162"/>
        <v>0</v>
      </c>
      <c r="AI271" s="65">
        <f t="shared" si="163"/>
        <v>13</v>
      </c>
      <c r="AJ271" s="63">
        <f t="shared" si="164"/>
        <v>8450</v>
      </c>
      <c r="AK271" s="193">
        <v>0</v>
      </c>
      <c r="AL271" s="107">
        <f t="shared" si="165"/>
        <v>0</v>
      </c>
      <c r="AM271" s="130"/>
    </row>
    <row r="272" spans="1:39" s="2" customFormat="1" x14ac:dyDescent="0.3">
      <c r="A272" s="48" t="s">
        <v>511</v>
      </c>
      <c r="B272" s="47">
        <v>1350</v>
      </c>
      <c r="C272" s="46">
        <v>2545.454545454545</v>
      </c>
      <c r="D272" s="50">
        <v>6</v>
      </c>
      <c r="E272" s="44">
        <v>0</v>
      </c>
      <c r="F272" s="147">
        <f t="shared" si="146"/>
        <v>0</v>
      </c>
      <c r="G272" s="145">
        <v>0</v>
      </c>
      <c r="H272" s="37">
        <f t="shared" si="147"/>
        <v>0</v>
      </c>
      <c r="I272" s="74">
        <v>0</v>
      </c>
      <c r="J272" s="37">
        <f t="shared" si="148"/>
        <v>0</v>
      </c>
      <c r="K272" s="74">
        <v>0</v>
      </c>
      <c r="L272" s="37">
        <f t="shared" si="149"/>
        <v>0</v>
      </c>
      <c r="M272" s="193">
        <v>0</v>
      </c>
      <c r="N272" s="37">
        <f t="shared" si="150"/>
        <v>0</v>
      </c>
      <c r="O272" s="74">
        <v>0</v>
      </c>
      <c r="P272" s="37">
        <f t="shared" si="151"/>
        <v>0</v>
      </c>
      <c r="Q272" s="36">
        <f t="shared" si="152"/>
        <v>0</v>
      </c>
      <c r="R272" s="146">
        <f t="shared" si="153"/>
        <v>0</v>
      </c>
      <c r="S272" s="77">
        <v>0</v>
      </c>
      <c r="T272" s="69">
        <f t="shared" si="154"/>
        <v>0</v>
      </c>
      <c r="U272" s="74">
        <v>0</v>
      </c>
      <c r="V272" s="37">
        <f t="shared" si="155"/>
        <v>0</v>
      </c>
      <c r="W272" s="74">
        <v>0</v>
      </c>
      <c r="X272" s="37">
        <f t="shared" si="156"/>
        <v>0</v>
      </c>
      <c r="Y272" s="74">
        <v>0</v>
      </c>
      <c r="Z272" s="37">
        <f t="shared" si="157"/>
        <v>0</v>
      </c>
      <c r="AA272" s="74">
        <v>0</v>
      </c>
      <c r="AB272" s="37">
        <f t="shared" si="158"/>
        <v>0</v>
      </c>
      <c r="AC272" s="36">
        <f t="shared" si="159"/>
        <v>0</v>
      </c>
      <c r="AD272" s="36">
        <f t="shared" si="160"/>
        <v>0</v>
      </c>
      <c r="AE272" s="36">
        <v>0</v>
      </c>
      <c r="AF272" s="57">
        <f t="shared" si="161"/>
        <v>0</v>
      </c>
      <c r="AG272" s="52">
        <v>0</v>
      </c>
      <c r="AH272" s="63">
        <f t="shared" si="162"/>
        <v>0</v>
      </c>
      <c r="AI272" s="65">
        <f t="shared" si="163"/>
        <v>0</v>
      </c>
      <c r="AJ272" s="63">
        <f t="shared" si="164"/>
        <v>0</v>
      </c>
      <c r="AK272" s="193">
        <v>0</v>
      </c>
      <c r="AL272" s="107">
        <f t="shared" si="165"/>
        <v>0</v>
      </c>
      <c r="AM272" s="130"/>
    </row>
    <row r="273" spans="1:39" s="2" customFormat="1" x14ac:dyDescent="0.3">
      <c r="A273" s="48" t="s">
        <v>65</v>
      </c>
      <c r="B273" s="53">
        <v>1100</v>
      </c>
      <c r="C273" s="46">
        <v>2545.454545454545</v>
      </c>
      <c r="D273" s="50">
        <v>6</v>
      </c>
      <c r="E273" s="44">
        <v>0</v>
      </c>
      <c r="F273" s="147">
        <f t="shared" si="146"/>
        <v>0</v>
      </c>
      <c r="G273" s="145">
        <v>0</v>
      </c>
      <c r="H273" s="37">
        <f t="shared" si="147"/>
        <v>0</v>
      </c>
      <c r="I273" s="74">
        <v>0</v>
      </c>
      <c r="J273" s="37">
        <f t="shared" si="148"/>
        <v>0</v>
      </c>
      <c r="K273" s="74">
        <v>0</v>
      </c>
      <c r="L273" s="37">
        <f t="shared" si="149"/>
        <v>0</v>
      </c>
      <c r="M273" s="193">
        <v>0</v>
      </c>
      <c r="N273" s="37">
        <f t="shared" si="150"/>
        <v>0</v>
      </c>
      <c r="O273" s="74">
        <v>0</v>
      </c>
      <c r="P273" s="37">
        <f t="shared" si="151"/>
        <v>0</v>
      </c>
      <c r="Q273" s="36">
        <f t="shared" si="152"/>
        <v>0</v>
      </c>
      <c r="R273" s="146">
        <f t="shared" si="153"/>
        <v>0</v>
      </c>
      <c r="S273" s="77">
        <v>0</v>
      </c>
      <c r="T273" s="69">
        <f t="shared" si="154"/>
        <v>0</v>
      </c>
      <c r="U273" s="74">
        <v>0</v>
      </c>
      <c r="V273" s="37">
        <f t="shared" si="155"/>
        <v>0</v>
      </c>
      <c r="W273" s="74">
        <v>0</v>
      </c>
      <c r="X273" s="37">
        <f t="shared" si="156"/>
        <v>0</v>
      </c>
      <c r="Y273" s="74">
        <v>0</v>
      </c>
      <c r="Z273" s="37">
        <f t="shared" si="157"/>
        <v>0</v>
      </c>
      <c r="AA273" s="74">
        <v>0</v>
      </c>
      <c r="AB273" s="37">
        <f t="shared" si="158"/>
        <v>0</v>
      </c>
      <c r="AC273" s="36">
        <f t="shared" si="159"/>
        <v>0</v>
      </c>
      <c r="AD273" s="36">
        <f t="shared" si="160"/>
        <v>0</v>
      </c>
      <c r="AE273" s="36">
        <v>0</v>
      </c>
      <c r="AF273" s="57">
        <f t="shared" si="161"/>
        <v>0</v>
      </c>
      <c r="AG273" s="52">
        <v>0</v>
      </c>
      <c r="AH273" s="63">
        <f t="shared" si="162"/>
        <v>0</v>
      </c>
      <c r="AI273" s="65">
        <f t="shared" si="163"/>
        <v>0</v>
      </c>
      <c r="AJ273" s="63">
        <f t="shared" si="164"/>
        <v>0</v>
      </c>
      <c r="AK273" s="193">
        <v>0</v>
      </c>
      <c r="AL273" s="107">
        <f t="shared" si="165"/>
        <v>0</v>
      </c>
      <c r="AM273" s="130"/>
    </row>
    <row r="274" spans="1:39" s="2" customFormat="1" x14ac:dyDescent="0.3">
      <c r="A274" s="48" t="s">
        <v>482</v>
      </c>
      <c r="B274" s="47">
        <v>1350</v>
      </c>
      <c r="C274" s="46">
        <v>2545.454545454545</v>
      </c>
      <c r="D274" s="50">
        <v>12</v>
      </c>
      <c r="E274" s="44">
        <v>0</v>
      </c>
      <c r="F274" s="147">
        <f t="shared" si="146"/>
        <v>0</v>
      </c>
      <c r="G274" s="145">
        <v>0</v>
      </c>
      <c r="H274" s="37">
        <f t="shared" si="147"/>
        <v>0</v>
      </c>
      <c r="I274" s="74">
        <v>0</v>
      </c>
      <c r="J274" s="37">
        <f t="shared" si="148"/>
        <v>0</v>
      </c>
      <c r="K274" s="74">
        <v>0</v>
      </c>
      <c r="L274" s="37">
        <f t="shared" si="149"/>
        <v>0</v>
      </c>
      <c r="M274" s="193">
        <v>0</v>
      </c>
      <c r="N274" s="37">
        <f t="shared" si="150"/>
        <v>0</v>
      </c>
      <c r="O274" s="74">
        <v>0</v>
      </c>
      <c r="P274" s="37">
        <f t="shared" si="151"/>
        <v>0</v>
      </c>
      <c r="Q274" s="36">
        <f t="shared" si="152"/>
        <v>0</v>
      </c>
      <c r="R274" s="146">
        <f t="shared" si="153"/>
        <v>0</v>
      </c>
      <c r="S274" s="77">
        <v>0</v>
      </c>
      <c r="T274" s="69">
        <f t="shared" si="154"/>
        <v>0</v>
      </c>
      <c r="U274" s="74">
        <v>0</v>
      </c>
      <c r="V274" s="37">
        <f t="shared" si="155"/>
        <v>0</v>
      </c>
      <c r="W274" s="74">
        <v>0</v>
      </c>
      <c r="X274" s="37">
        <f t="shared" si="156"/>
        <v>0</v>
      </c>
      <c r="Y274" s="74">
        <v>0</v>
      </c>
      <c r="Z274" s="37">
        <f t="shared" si="157"/>
        <v>0</v>
      </c>
      <c r="AA274" s="74">
        <v>0</v>
      </c>
      <c r="AB274" s="37">
        <f t="shared" si="158"/>
        <v>0</v>
      </c>
      <c r="AC274" s="36">
        <f t="shared" si="159"/>
        <v>0</v>
      </c>
      <c r="AD274" s="36">
        <f t="shared" si="160"/>
        <v>0</v>
      </c>
      <c r="AE274" s="36">
        <v>0</v>
      </c>
      <c r="AF274" s="57">
        <f t="shared" si="161"/>
        <v>0</v>
      </c>
      <c r="AG274" s="52">
        <v>0</v>
      </c>
      <c r="AH274" s="63">
        <f t="shared" si="162"/>
        <v>0</v>
      </c>
      <c r="AI274" s="65">
        <f t="shared" si="163"/>
        <v>0</v>
      </c>
      <c r="AJ274" s="63">
        <f t="shared" si="164"/>
        <v>0</v>
      </c>
      <c r="AK274" s="193">
        <v>0</v>
      </c>
      <c r="AL274" s="107">
        <f t="shared" si="165"/>
        <v>0</v>
      </c>
      <c r="AM274" s="130"/>
    </row>
    <row r="275" spans="1:39" s="2" customFormat="1" x14ac:dyDescent="0.3">
      <c r="A275" s="48" t="s">
        <v>481</v>
      </c>
      <c r="B275" s="47">
        <v>1350</v>
      </c>
      <c r="C275" s="46">
        <v>2545.454545454545</v>
      </c>
      <c r="D275" s="50">
        <v>12</v>
      </c>
      <c r="E275" s="44">
        <v>0</v>
      </c>
      <c r="F275" s="147">
        <f t="shared" si="146"/>
        <v>0</v>
      </c>
      <c r="G275" s="145">
        <v>0</v>
      </c>
      <c r="H275" s="37">
        <f t="shared" si="147"/>
        <v>0</v>
      </c>
      <c r="I275" s="74">
        <v>0</v>
      </c>
      <c r="J275" s="37">
        <f t="shared" si="148"/>
        <v>0</v>
      </c>
      <c r="K275" s="74">
        <v>0</v>
      </c>
      <c r="L275" s="37">
        <f t="shared" si="149"/>
        <v>0</v>
      </c>
      <c r="M275" s="193">
        <v>0</v>
      </c>
      <c r="N275" s="37">
        <f t="shared" si="150"/>
        <v>0</v>
      </c>
      <c r="O275" s="74">
        <v>0</v>
      </c>
      <c r="P275" s="37">
        <f t="shared" si="151"/>
        <v>0</v>
      </c>
      <c r="Q275" s="36">
        <f t="shared" si="152"/>
        <v>0</v>
      </c>
      <c r="R275" s="146">
        <f t="shared" si="153"/>
        <v>0</v>
      </c>
      <c r="S275" s="77">
        <v>0</v>
      </c>
      <c r="T275" s="69">
        <f t="shared" si="154"/>
        <v>0</v>
      </c>
      <c r="U275" s="74">
        <v>0</v>
      </c>
      <c r="V275" s="37">
        <f t="shared" si="155"/>
        <v>0</v>
      </c>
      <c r="W275" s="74">
        <v>0</v>
      </c>
      <c r="X275" s="37">
        <f t="shared" si="156"/>
        <v>0</v>
      </c>
      <c r="Y275" s="74">
        <v>0</v>
      </c>
      <c r="Z275" s="37">
        <f t="shared" si="157"/>
        <v>0</v>
      </c>
      <c r="AA275" s="74">
        <v>0</v>
      </c>
      <c r="AB275" s="37">
        <f t="shared" si="158"/>
        <v>0</v>
      </c>
      <c r="AC275" s="36">
        <f t="shared" si="159"/>
        <v>0</v>
      </c>
      <c r="AD275" s="36">
        <f t="shared" si="160"/>
        <v>0</v>
      </c>
      <c r="AE275" s="36">
        <v>0</v>
      </c>
      <c r="AF275" s="57">
        <f t="shared" si="161"/>
        <v>0</v>
      </c>
      <c r="AG275" s="52">
        <v>0</v>
      </c>
      <c r="AH275" s="63">
        <f t="shared" si="162"/>
        <v>0</v>
      </c>
      <c r="AI275" s="65">
        <f t="shared" si="163"/>
        <v>0</v>
      </c>
      <c r="AJ275" s="63">
        <f t="shared" si="164"/>
        <v>0</v>
      </c>
      <c r="AK275" s="193">
        <v>0</v>
      </c>
      <c r="AL275" s="107">
        <f t="shared" si="165"/>
        <v>0</v>
      </c>
      <c r="AM275" s="130"/>
    </row>
    <row r="276" spans="1:39" s="2" customFormat="1" x14ac:dyDescent="0.3">
      <c r="A276" s="48" t="s">
        <v>62</v>
      </c>
      <c r="B276" s="47">
        <v>2100</v>
      </c>
      <c r="C276" s="46">
        <v>2909.090909090909</v>
      </c>
      <c r="D276" s="50">
        <v>20</v>
      </c>
      <c r="E276" s="44">
        <v>0</v>
      </c>
      <c r="F276" s="147">
        <f t="shared" si="146"/>
        <v>0</v>
      </c>
      <c r="G276" s="145">
        <v>0</v>
      </c>
      <c r="H276" s="37">
        <f t="shared" si="147"/>
        <v>0</v>
      </c>
      <c r="I276" s="74">
        <v>0</v>
      </c>
      <c r="J276" s="37">
        <f t="shared" si="148"/>
        <v>0</v>
      </c>
      <c r="K276" s="74">
        <v>0</v>
      </c>
      <c r="L276" s="37">
        <f t="shared" si="149"/>
        <v>0</v>
      </c>
      <c r="M276" s="193">
        <v>0</v>
      </c>
      <c r="N276" s="37">
        <f t="shared" si="150"/>
        <v>0</v>
      </c>
      <c r="O276" s="74">
        <v>0</v>
      </c>
      <c r="P276" s="37">
        <f t="shared" si="151"/>
        <v>0</v>
      </c>
      <c r="Q276" s="36">
        <f t="shared" si="152"/>
        <v>0</v>
      </c>
      <c r="R276" s="146">
        <f t="shared" si="153"/>
        <v>0</v>
      </c>
      <c r="S276" s="77">
        <v>0</v>
      </c>
      <c r="T276" s="69">
        <f t="shared" si="154"/>
        <v>0</v>
      </c>
      <c r="U276" s="74">
        <v>0</v>
      </c>
      <c r="V276" s="37">
        <f t="shared" si="155"/>
        <v>0</v>
      </c>
      <c r="W276" s="74">
        <v>0</v>
      </c>
      <c r="X276" s="37">
        <f t="shared" si="156"/>
        <v>0</v>
      </c>
      <c r="Y276" s="74">
        <v>0</v>
      </c>
      <c r="Z276" s="37">
        <f t="shared" si="157"/>
        <v>0</v>
      </c>
      <c r="AA276" s="74">
        <v>0</v>
      </c>
      <c r="AB276" s="37">
        <f t="shared" si="158"/>
        <v>0</v>
      </c>
      <c r="AC276" s="36">
        <f t="shared" si="159"/>
        <v>0</v>
      </c>
      <c r="AD276" s="36">
        <f t="shared" si="160"/>
        <v>0</v>
      </c>
      <c r="AE276" s="36">
        <v>0</v>
      </c>
      <c r="AF276" s="57">
        <f t="shared" si="161"/>
        <v>0</v>
      </c>
      <c r="AG276" s="52">
        <v>0</v>
      </c>
      <c r="AH276" s="63">
        <f t="shared" si="162"/>
        <v>0</v>
      </c>
      <c r="AI276" s="65">
        <f t="shared" si="163"/>
        <v>0</v>
      </c>
      <c r="AJ276" s="63">
        <f t="shared" si="164"/>
        <v>0</v>
      </c>
      <c r="AK276" s="193">
        <v>0</v>
      </c>
      <c r="AL276" s="107">
        <f t="shared" si="165"/>
        <v>0</v>
      </c>
      <c r="AM276" s="130"/>
    </row>
    <row r="277" spans="1:39" s="2" customFormat="1" x14ac:dyDescent="0.3">
      <c r="A277" s="48" t="s">
        <v>479</v>
      </c>
      <c r="B277" s="47">
        <v>1150</v>
      </c>
      <c r="C277" s="46">
        <v>2090.9090909090905</v>
      </c>
      <c r="D277" s="50">
        <v>12</v>
      </c>
      <c r="E277" s="44">
        <v>0</v>
      </c>
      <c r="F277" s="147">
        <f t="shared" si="146"/>
        <v>0</v>
      </c>
      <c r="G277" s="145">
        <v>0</v>
      </c>
      <c r="H277" s="37">
        <f t="shared" si="147"/>
        <v>0</v>
      </c>
      <c r="I277" s="74">
        <v>0</v>
      </c>
      <c r="J277" s="37">
        <f t="shared" si="148"/>
        <v>0</v>
      </c>
      <c r="K277" s="74">
        <v>0</v>
      </c>
      <c r="L277" s="37">
        <f t="shared" si="149"/>
        <v>0</v>
      </c>
      <c r="M277" s="193">
        <v>0</v>
      </c>
      <c r="N277" s="37">
        <f t="shared" si="150"/>
        <v>0</v>
      </c>
      <c r="O277" s="74">
        <v>0</v>
      </c>
      <c r="P277" s="37">
        <f t="shared" si="151"/>
        <v>0</v>
      </c>
      <c r="Q277" s="36">
        <f t="shared" si="152"/>
        <v>0</v>
      </c>
      <c r="R277" s="146">
        <f t="shared" si="153"/>
        <v>0</v>
      </c>
      <c r="S277" s="77">
        <v>0</v>
      </c>
      <c r="T277" s="69">
        <f t="shared" si="154"/>
        <v>0</v>
      </c>
      <c r="U277" s="74">
        <v>0</v>
      </c>
      <c r="V277" s="37">
        <f t="shared" si="155"/>
        <v>0</v>
      </c>
      <c r="W277" s="74">
        <v>0</v>
      </c>
      <c r="X277" s="37">
        <f t="shared" si="156"/>
        <v>0</v>
      </c>
      <c r="Y277" s="74">
        <v>0</v>
      </c>
      <c r="Z277" s="37">
        <f t="shared" si="157"/>
        <v>0</v>
      </c>
      <c r="AA277" s="74">
        <v>0</v>
      </c>
      <c r="AB277" s="37">
        <f t="shared" si="158"/>
        <v>0</v>
      </c>
      <c r="AC277" s="36">
        <f t="shared" si="159"/>
        <v>0</v>
      </c>
      <c r="AD277" s="36">
        <f t="shared" si="160"/>
        <v>0</v>
      </c>
      <c r="AE277" s="36">
        <v>0</v>
      </c>
      <c r="AF277" s="57">
        <f t="shared" si="161"/>
        <v>0</v>
      </c>
      <c r="AG277" s="52">
        <v>0</v>
      </c>
      <c r="AH277" s="63">
        <f t="shared" si="162"/>
        <v>0</v>
      </c>
      <c r="AI277" s="65">
        <f t="shared" si="163"/>
        <v>0</v>
      </c>
      <c r="AJ277" s="63">
        <f t="shared" si="164"/>
        <v>0</v>
      </c>
      <c r="AK277" s="193">
        <v>0</v>
      </c>
      <c r="AL277" s="107">
        <f t="shared" si="165"/>
        <v>0</v>
      </c>
      <c r="AM277" s="130"/>
    </row>
    <row r="278" spans="1:39" s="2" customFormat="1" x14ac:dyDescent="0.3">
      <c r="A278" s="48" t="s">
        <v>510</v>
      </c>
      <c r="B278" s="47">
        <v>1250</v>
      </c>
      <c r="C278" s="46">
        <v>2545.454545454545</v>
      </c>
      <c r="D278" s="50">
        <v>24</v>
      </c>
      <c r="E278" s="44">
        <v>24</v>
      </c>
      <c r="F278" s="147">
        <f t="shared" si="146"/>
        <v>30000</v>
      </c>
      <c r="G278" s="145">
        <v>0</v>
      </c>
      <c r="H278" s="37">
        <f t="shared" si="147"/>
        <v>0</v>
      </c>
      <c r="I278" s="74">
        <v>0</v>
      </c>
      <c r="J278" s="37">
        <f t="shared" si="148"/>
        <v>0</v>
      </c>
      <c r="K278" s="74">
        <v>0</v>
      </c>
      <c r="L278" s="37">
        <f t="shared" si="149"/>
        <v>0</v>
      </c>
      <c r="M278" s="193">
        <v>0</v>
      </c>
      <c r="N278" s="37">
        <f t="shared" si="150"/>
        <v>0</v>
      </c>
      <c r="O278" s="74">
        <v>0</v>
      </c>
      <c r="P278" s="37">
        <f t="shared" si="151"/>
        <v>0</v>
      </c>
      <c r="Q278" s="36">
        <f t="shared" si="152"/>
        <v>0</v>
      </c>
      <c r="R278" s="146">
        <f t="shared" si="153"/>
        <v>0</v>
      </c>
      <c r="S278" s="77">
        <v>0</v>
      </c>
      <c r="T278" s="69">
        <f t="shared" si="154"/>
        <v>0</v>
      </c>
      <c r="U278" s="74">
        <v>17</v>
      </c>
      <c r="V278" s="37">
        <f t="shared" si="155"/>
        <v>43272.727272727265</v>
      </c>
      <c r="W278" s="74">
        <v>6</v>
      </c>
      <c r="X278" s="37">
        <f t="shared" si="156"/>
        <v>15272.72727272727</v>
      </c>
      <c r="Y278" s="74">
        <v>1</v>
      </c>
      <c r="Z278" s="37">
        <f t="shared" si="157"/>
        <v>2545.454545454545</v>
      </c>
      <c r="AA278" s="74">
        <v>0</v>
      </c>
      <c r="AB278" s="37">
        <f t="shared" si="158"/>
        <v>0</v>
      </c>
      <c r="AC278" s="36">
        <f t="shared" si="159"/>
        <v>24</v>
      </c>
      <c r="AD278" s="36">
        <f t="shared" si="160"/>
        <v>61090.909090909081</v>
      </c>
      <c r="AE278" s="36">
        <v>0</v>
      </c>
      <c r="AF278" s="57">
        <f t="shared" si="161"/>
        <v>31090.909090909081</v>
      </c>
      <c r="AG278" s="52">
        <v>0</v>
      </c>
      <c r="AH278" s="63">
        <f t="shared" si="162"/>
        <v>0</v>
      </c>
      <c r="AI278" s="65">
        <f t="shared" si="163"/>
        <v>0</v>
      </c>
      <c r="AJ278" s="63">
        <f t="shared" si="164"/>
        <v>0</v>
      </c>
      <c r="AK278" s="193">
        <v>0</v>
      </c>
      <c r="AL278" s="107">
        <f t="shared" si="165"/>
        <v>0</v>
      </c>
      <c r="AM278" s="130"/>
    </row>
    <row r="279" spans="1:39" s="2" customFormat="1" x14ac:dyDescent="0.3">
      <c r="A279" s="185" t="s">
        <v>478</v>
      </c>
      <c r="B279" s="47">
        <v>1300</v>
      </c>
      <c r="C279" s="46">
        <v>2545.454545454545</v>
      </c>
      <c r="D279" s="50">
        <v>24</v>
      </c>
      <c r="E279" s="44">
        <v>0</v>
      </c>
      <c r="F279" s="147">
        <f t="shared" si="146"/>
        <v>0</v>
      </c>
      <c r="G279" s="145">
        <v>0</v>
      </c>
      <c r="H279" s="37">
        <f t="shared" si="147"/>
        <v>0</v>
      </c>
      <c r="I279" s="74">
        <v>0</v>
      </c>
      <c r="J279" s="37">
        <f t="shared" si="148"/>
        <v>0</v>
      </c>
      <c r="K279" s="74">
        <v>0</v>
      </c>
      <c r="L279" s="37">
        <f t="shared" si="149"/>
        <v>0</v>
      </c>
      <c r="M279" s="193">
        <v>24</v>
      </c>
      <c r="N279" s="37">
        <f t="shared" si="150"/>
        <v>31200</v>
      </c>
      <c r="O279" s="74">
        <v>0</v>
      </c>
      <c r="P279" s="37">
        <f t="shared" si="151"/>
        <v>0</v>
      </c>
      <c r="Q279" s="36">
        <f t="shared" si="152"/>
        <v>24</v>
      </c>
      <c r="R279" s="146">
        <f t="shared" si="153"/>
        <v>31200</v>
      </c>
      <c r="S279" s="77">
        <v>0</v>
      </c>
      <c r="T279" s="69">
        <f t="shared" si="154"/>
        <v>0</v>
      </c>
      <c r="U279" s="74">
        <v>0</v>
      </c>
      <c r="V279" s="37">
        <f t="shared" si="155"/>
        <v>0</v>
      </c>
      <c r="W279" s="74">
        <v>0</v>
      </c>
      <c r="X279" s="37">
        <f t="shared" si="156"/>
        <v>0</v>
      </c>
      <c r="Y279" s="74">
        <v>12</v>
      </c>
      <c r="Z279" s="37">
        <f t="shared" si="157"/>
        <v>30545.45454545454</v>
      </c>
      <c r="AA279" s="74">
        <v>3</v>
      </c>
      <c r="AB279" s="37">
        <f t="shared" si="158"/>
        <v>7636.3636363636351</v>
      </c>
      <c r="AC279" s="36">
        <f t="shared" si="159"/>
        <v>15</v>
      </c>
      <c r="AD279" s="36">
        <f t="shared" si="160"/>
        <v>38181.818181818177</v>
      </c>
      <c r="AE279" s="36">
        <v>0</v>
      </c>
      <c r="AF279" s="57">
        <f t="shared" si="161"/>
        <v>18681.818181818177</v>
      </c>
      <c r="AG279" s="52">
        <v>0</v>
      </c>
      <c r="AH279" s="63">
        <f t="shared" si="162"/>
        <v>0</v>
      </c>
      <c r="AI279" s="65">
        <f t="shared" si="163"/>
        <v>9</v>
      </c>
      <c r="AJ279" s="63">
        <f t="shared" si="164"/>
        <v>11700</v>
      </c>
      <c r="AK279" s="193">
        <v>24</v>
      </c>
      <c r="AL279" s="107">
        <f t="shared" si="165"/>
        <v>31200</v>
      </c>
      <c r="AM279" s="130"/>
    </row>
    <row r="280" spans="1:39" s="2" customFormat="1" ht="17.25" thickBot="1" x14ac:dyDescent="0.35">
      <c r="A280" s="48" t="s">
        <v>477</v>
      </c>
      <c r="B280" s="47">
        <v>600</v>
      </c>
      <c r="C280" s="46">
        <v>727.27272727272725</v>
      </c>
      <c r="D280" s="45">
        <v>24</v>
      </c>
      <c r="E280" s="44">
        <f>30-6</f>
        <v>24</v>
      </c>
      <c r="F280" s="147">
        <f t="shared" si="146"/>
        <v>14400</v>
      </c>
      <c r="G280" s="145">
        <v>0</v>
      </c>
      <c r="H280" s="37">
        <f t="shared" si="147"/>
        <v>0</v>
      </c>
      <c r="I280" s="74"/>
      <c r="J280" s="37">
        <f t="shared" si="148"/>
        <v>0</v>
      </c>
      <c r="K280" s="74">
        <v>24</v>
      </c>
      <c r="L280" s="37">
        <f t="shared" si="149"/>
        <v>14400</v>
      </c>
      <c r="M280" s="193">
        <v>48</v>
      </c>
      <c r="N280" s="37">
        <f t="shared" si="150"/>
        <v>28800</v>
      </c>
      <c r="O280" s="74">
        <v>0</v>
      </c>
      <c r="P280" s="37">
        <f t="shared" si="151"/>
        <v>0</v>
      </c>
      <c r="Q280" s="36">
        <f t="shared" si="152"/>
        <v>72</v>
      </c>
      <c r="R280" s="146">
        <f t="shared" si="153"/>
        <v>43200</v>
      </c>
      <c r="S280" s="77">
        <v>15</v>
      </c>
      <c r="T280" s="69">
        <f t="shared" si="154"/>
        <v>10909.090909090908</v>
      </c>
      <c r="U280" s="74">
        <v>16</v>
      </c>
      <c r="V280" s="37">
        <f t="shared" si="155"/>
        <v>11636.363636363636</v>
      </c>
      <c r="W280" s="74">
        <v>2</v>
      </c>
      <c r="X280" s="37">
        <f t="shared" si="156"/>
        <v>1454.5454545454545</v>
      </c>
      <c r="Y280" s="74">
        <v>15</v>
      </c>
      <c r="Z280" s="37">
        <f t="shared" si="157"/>
        <v>10909.090909090908</v>
      </c>
      <c r="AA280" s="74">
        <v>2</v>
      </c>
      <c r="AB280" s="37">
        <f t="shared" si="158"/>
        <v>1454.5454545454545</v>
      </c>
      <c r="AC280" s="36">
        <f t="shared" si="159"/>
        <v>50</v>
      </c>
      <c r="AD280" s="36">
        <f t="shared" si="160"/>
        <v>36363.63636363636</v>
      </c>
      <c r="AE280" s="36">
        <v>0</v>
      </c>
      <c r="AF280" s="57">
        <f t="shared" si="161"/>
        <v>6363.6363636363621</v>
      </c>
      <c r="AG280" s="52">
        <v>0</v>
      </c>
      <c r="AH280" s="63">
        <f t="shared" si="162"/>
        <v>0</v>
      </c>
      <c r="AI280" s="65">
        <f t="shared" si="163"/>
        <v>46</v>
      </c>
      <c r="AJ280" s="63">
        <f t="shared" si="164"/>
        <v>27600</v>
      </c>
      <c r="AK280" s="193">
        <v>0</v>
      </c>
      <c r="AL280" s="144">
        <f t="shared" si="165"/>
        <v>0</v>
      </c>
      <c r="AM280" s="130"/>
    </row>
    <row r="281" spans="1:39" s="2" customFormat="1" ht="17.25" thickBot="1" x14ac:dyDescent="0.35">
      <c r="A281" s="573" t="s">
        <v>509</v>
      </c>
      <c r="B281" s="574"/>
      <c r="C281" s="574"/>
      <c r="D281" s="574"/>
      <c r="E281" s="29">
        <f t="shared" ref="E281:AL281" si="166">SUM(E248:E280)</f>
        <v>166</v>
      </c>
      <c r="F281" s="29">
        <f t="shared" si="166"/>
        <v>206100</v>
      </c>
      <c r="G281" s="29">
        <f t="shared" si="166"/>
        <v>0</v>
      </c>
      <c r="H281" s="29">
        <f t="shared" si="166"/>
        <v>0</v>
      </c>
      <c r="I281" s="29">
        <f t="shared" si="166"/>
        <v>40</v>
      </c>
      <c r="J281" s="29">
        <f t="shared" si="166"/>
        <v>67000</v>
      </c>
      <c r="K281" s="29">
        <f t="shared" si="166"/>
        <v>96</v>
      </c>
      <c r="L281" s="29">
        <f t="shared" si="166"/>
        <v>99200</v>
      </c>
      <c r="M281" s="29">
        <f t="shared" si="166"/>
        <v>250</v>
      </c>
      <c r="N281" s="29">
        <f t="shared" si="166"/>
        <v>344200</v>
      </c>
      <c r="O281" s="29">
        <f t="shared" si="166"/>
        <v>0</v>
      </c>
      <c r="P281" s="29">
        <f t="shared" si="166"/>
        <v>0</v>
      </c>
      <c r="Q281" s="29">
        <f t="shared" si="166"/>
        <v>386</v>
      </c>
      <c r="R281" s="29">
        <f t="shared" si="166"/>
        <v>510400</v>
      </c>
      <c r="S281" s="29">
        <f t="shared" si="166"/>
        <v>71</v>
      </c>
      <c r="T281" s="29">
        <f t="shared" si="166"/>
        <v>140727.27272727274</v>
      </c>
      <c r="U281" s="29">
        <f t="shared" si="166"/>
        <v>82</v>
      </c>
      <c r="V281" s="29">
        <f t="shared" si="166"/>
        <v>166090.90909090906</v>
      </c>
      <c r="W281" s="29">
        <f t="shared" si="166"/>
        <v>59</v>
      </c>
      <c r="X281" s="29">
        <f t="shared" si="166"/>
        <v>142363.63636363632</v>
      </c>
      <c r="Y281" s="29">
        <f t="shared" si="166"/>
        <v>145</v>
      </c>
      <c r="Z281" s="29">
        <f t="shared" si="166"/>
        <v>325636.36363636359</v>
      </c>
      <c r="AA281" s="29">
        <f t="shared" si="166"/>
        <v>35</v>
      </c>
      <c r="AB281" s="29">
        <f t="shared" si="166"/>
        <v>82818.181818181823</v>
      </c>
      <c r="AC281" s="29">
        <f t="shared" si="166"/>
        <v>392</v>
      </c>
      <c r="AD281" s="29">
        <f t="shared" si="166"/>
        <v>857636.36363636318</v>
      </c>
      <c r="AE281" s="29">
        <f t="shared" si="166"/>
        <v>0</v>
      </c>
      <c r="AF281" s="29">
        <f t="shared" si="166"/>
        <v>320686.36363636353</v>
      </c>
      <c r="AG281" s="29">
        <f t="shared" si="166"/>
        <v>0</v>
      </c>
      <c r="AH281" s="29">
        <f t="shared" si="166"/>
        <v>0</v>
      </c>
      <c r="AI281" s="29">
        <f t="shared" si="166"/>
        <v>160</v>
      </c>
      <c r="AJ281" s="29">
        <f t="shared" si="166"/>
        <v>179550</v>
      </c>
      <c r="AK281" s="29">
        <f t="shared" si="166"/>
        <v>130</v>
      </c>
      <c r="AL281" s="29">
        <f t="shared" si="166"/>
        <v>215600</v>
      </c>
      <c r="AM281" s="11"/>
    </row>
    <row r="282" spans="1:39" s="2" customFormat="1" ht="17.25" thickBot="1" x14ac:dyDescent="0.35">
      <c r="A282" s="10"/>
      <c r="B282" s="126"/>
      <c r="C282" s="126"/>
      <c r="D282" s="10"/>
      <c r="E282" s="4"/>
      <c r="F282" s="6"/>
      <c r="G282" s="4"/>
      <c r="H282" s="9">
        <f>H281*1.1</f>
        <v>0</v>
      </c>
      <c r="I282" s="5"/>
      <c r="J282" s="9">
        <f>J281*1.1</f>
        <v>73700</v>
      </c>
      <c r="K282" s="5"/>
      <c r="L282" s="9">
        <f>L281*1.1</f>
        <v>109120.00000000001</v>
      </c>
      <c r="M282" s="5"/>
      <c r="N282" s="9">
        <f>N281*1.1</f>
        <v>378620.00000000006</v>
      </c>
      <c r="O282" s="5"/>
      <c r="P282" s="9">
        <f>P281*1.1</f>
        <v>0</v>
      </c>
      <c r="Q282" s="5"/>
      <c r="R282" s="8">
        <f>R281*1.1</f>
        <v>561440</v>
      </c>
      <c r="S282" s="587" t="s">
        <v>508</v>
      </c>
      <c r="T282" s="587"/>
      <c r="U282" s="587"/>
      <c r="V282" s="587"/>
      <c r="W282" s="587"/>
      <c r="X282" s="587"/>
      <c r="Y282" s="587"/>
      <c r="Z282" s="587"/>
      <c r="AA282" s="587"/>
      <c r="AB282" s="587"/>
      <c r="AC282" s="587"/>
      <c r="AD282" s="587"/>
      <c r="AE282" s="191"/>
      <c r="AF282" s="127">
        <f>AF281/(R281+F281)</f>
        <v>0.44757343145340339</v>
      </c>
      <c r="AG282" s="4"/>
      <c r="AH282" s="6"/>
      <c r="AI282" s="4"/>
      <c r="AJ282" s="6"/>
      <c r="AK282" s="5"/>
      <c r="AL282" s="3"/>
    </row>
    <row r="284" spans="1:39" s="2" customFormat="1" ht="17.25" thickBot="1" x14ac:dyDescent="0.35">
      <c r="A284" s="98" t="s">
        <v>507</v>
      </c>
      <c r="B284" s="97"/>
      <c r="C284" s="97"/>
      <c r="D284" s="94"/>
      <c r="E284" s="95"/>
      <c r="F284" s="95"/>
      <c r="G284" s="95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3"/>
      <c r="AH284" s="93"/>
      <c r="AI284" s="93"/>
      <c r="AJ284" s="93"/>
      <c r="AK284" s="93"/>
    </row>
    <row r="285" spans="1:39" s="2" customFormat="1" ht="17.25" thickBot="1" x14ac:dyDescent="0.35">
      <c r="A285" s="10"/>
      <c r="B285" s="10"/>
      <c r="C285" s="10"/>
      <c r="D285" s="10"/>
      <c r="E285" s="92"/>
      <c r="F285" s="89"/>
      <c r="G285" s="619" t="s">
        <v>473</v>
      </c>
      <c r="H285" s="620"/>
      <c r="I285" s="620"/>
      <c r="J285" s="620"/>
      <c r="K285" s="620"/>
      <c r="L285" s="620"/>
      <c r="M285" s="620"/>
      <c r="N285" s="620"/>
      <c r="O285" s="620"/>
      <c r="P285" s="620"/>
      <c r="Q285" s="620"/>
      <c r="R285" s="621"/>
      <c r="S285" s="622" t="s">
        <v>472</v>
      </c>
      <c r="T285" s="622"/>
      <c r="U285" s="622"/>
      <c r="V285" s="622"/>
      <c r="W285" s="622"/>
      <c r="X285" s="622"/>
      <c r="Y285" s="622"/>
      <c r="Z285" s="622"/>
      <c r="AA285" s="622"/>
      <c r="AB285" s="622"/>
      <c r="AC285" s="622"/>
      <c r="AD285" s="622"/>
      <c r="AE285" s="622"/>
      <c r="AF285" s="622"/>
      <c r="AG285" s="92"/>
      <c r="AH285" s="89"/>
      <c r="AI285" s="92"/>
      <c r="AJ285" s="89"/>
      <c r="AK285" s="152"/>
      <c r="AL285" s="113"/>
      <c r="AM285" s="138" t="s">
        <v>506</v>
      </c>
    </row>
    <row r="286" spans="1:39" s="2" customFormat="1" ht="16.5" customHeight="1" x14ac:dyDescent="0.3">
      <c r="A286" s="643" t="s">
        <v>470</v>
      </c>
      <c r="B286" s="645" t="s">
        <v>469</v>
      </c>
      <c r="C286" s="565" t="s">
        <v>468</v>
      </c>
      <c r="D286" s="647" t="s">
        <v>467</v>
      </c>
      <c r="E286" s="569" t="s">
        <v>466</v>
      </c>
      <c r="F286" s="649" t="s">
        <v>505</v>
      </c>
      <c r="G286" s="629" t="s">
        <v>464</v>
      </c>
      <c r="H286" s="633" t="s">
        <v>463</v>
      </c>
      <c r="I286" s="625" t="s">
        <v>0</v>
      </c>
      <c r="J286" s="633" t="s">
        <v>462</v>
      </c>
      <c r="K286" s="625" t="s">
        <v>1</v>
      </c>
      <c r="L286" s="633" t="s">
        <v>504</v>
      </c>
      <c r="M286" s="625" t="s">
        <v>2</v>
      </c>
      <c r="N286" s="633" t="s">
        <v>503</v>
      </c>
      <c r="O286" s="625" t="s">
        <v>3</v>
      </c>
      <c r="P286" s="633" t="s">
        <v>502</v>
      </c>
      <c r="Q286" s="639" t="s">
        <v>501</v>
      </c>
      <c r="R286" s="607" t="s">
        <v>23</v>
      </c>
      <c r="S286" s="609" t="s">
        <v>457</v>
      </c>
      <c r="T286" s="611" t="s">
        <v>500</v>
      </c>
      <c r="U286" s="609" t="s">
        <v>4</v>
      </c>
      <c r="V286" s="611" t="s">
        <v>455</v>
      </c>
      <c r="W286" s="609" t="s">
        <v>5</v>
      </c>
      <c r="X286" s="611" t="s">
        <v>454</v>
      </c>
      <c r="Y286" s="640" t="s">
        <v>6</v>
      </c>
      <c r="Z286" s="611" t="s">
        <v>499</v>
      </c>
      <c r="AA286" s="609" t="s">
        <v>7</v>
      </c>
      <c r="AB286" s="611" t="s">
        <v>452</v>
      </c>
      <c r="AC286" s="642" t="s">
        <v>451</v>
      </c>
      <c r="AD286" s="639" t="s">
        <v>30</v>
      </c>
      <c r="AE286" s="639" t="s">
        <v>449</v>
      </c>
      <c r="AF286" s="623" t="s">
        <v>498</v>
      </c>
      <c r="AG286" s="615" t="s">
        <v>447</v>
      </c>
      <c r="AH286" s="627" t="s">
        <v>497</v>
      </c>
      <c r="AI286" s="629" t="s">
        <v>445</v>
      </c>
      <c r="AJ286" s="627" t="s">
        <v>444</v>
      </c>
      <c r="AK286" s="636" t="s">
        <v>443</v>
      </c>
      <c r="AL286" s="627" t="s">
        <v>442</v>
      </c>
      <c r="AM286" s="605" t="s">
        <v>496</v>
      </c>
    </row>
    <row r="287" spans="1:39" s="2" customFormat="1" ht="17.25" customHeight="1" thickBot="1" x14ac:dyDescent="0.35">
      <c r="A287" s="644"/>
      <c r="B287" s="646"/>
      <c r="C287" s="566"/>
      <c r="D287" s="648"/>
      <c r="E287" s="651"/>
      <c r="F287" s="650"/>
      <c r="G287" s="630"/>
      <c r="H287" s="583"/>
      <c r="I287" s="626"/>
      <c r="J287" s="583"/>
      <c r="K287" s="626"/>
      <c r="L287" s="583"/>
      <c r="M287" s="626"/>
      <c r="N287" s="583"/>
      <c r="O287" s="626"/>
      <c r="P287" s="583"/>
      <c r="Q287" s="602"/>
      <c r="R287" s="608"/>
      <c r="S287" s="610"/>
      <c r="T287" s="612"/>
      <c r="U287" s="610"/>
      <c r="V287" s="612"/>
      <c r="W287" s="610"/>
      <c r="X287" s="612"/>
      <c r="Y287" s="641"/>
      <c r="Z287" s="612"/>
      <c r="AA287" s="610"/>
      <c r="AB287" s="612"/>
      <c r="AC287" s="593"/>
      <c r="AD287" s="602"/>
      <c r="AE287" s="602"/>
      <c r="AF287" s="624"/>
      <c r="AG287" s="616"/>
      <c r="AH287" s="631"/>
      <c r="AI287" s="630"/>
      <c r="AJ287" s="631"/>
      <c r="AK287" s="637"/>
      <c r="AL287" s="631"/>
      <c r="AM287" s="606"/>
    </row>
    <row r="288" spans="1:39" s="2" customFormat="1" x14ac:dyDescent="0.3">
      <c r="A288" s="122" t="s">
        <v>440</v>
      </c>
      <c r="B288" s="61">
        <f>15500/10</f>
        <v>1550</v>
      </c>
      <c r="C288" s="77">
        <f>2700/1.1</f>
        <v>2454.5454545454545</v>
      </c>
      <c r="D288" s="166">
        <v>10</v>
      </c>
      <c r="E288" s="44">
        <v>0</v>
      </c>
      <c r="F288" s="111">
        <f t="shared" ref="F288:F320" si="167">B288*E288</f>
        <v>0</v>
      </c>
      <c r="G288" s="145">
        <v>0</v>
      </c>
      <c r="H288" s="109">
        <f t="shared" ref="H288:H320" si="168">B288*G288</f>
        <v>0</v>
      </c>
      <c r="I288" s="74">
        <v>0</v>
      </c>
      <c r="J288" s="37">
        <f t="shared" ref="J288:J320" si="169">B288*I288</f>
        <v>0</v>
      </c>
      <c r="K288" s="74">
        <v>0</v>
      </c>
      <c r="L288" s="37">
        <f t="shared" ref="L288:L320" si="170">B288*K288</f>
        <v>0</v>
      </c>
      <c r="M288" s="74">
        <v>0</v>
      </c>
      <c r="N288" s="37">
        <f t="shared" ref="N288:N320" si="171">B288*M288</f>
        <v>0</v>
      </c>
      <c r="O288" s="74">
        <v>0</v>
      </c>
      <c r="P288" s="71">
        <f t="shared" ref="P288:P320" si="172">B288*O288</f>
        <v>0</v>
      </c>
      <c r="Q288" s="57">
        <f t="shared" ref="Q288:Q320" si="173">G288+I288+K288+M288+O288</f>
        <v>0</v>
      </c>
      <c r="R288" s="83">
        <f t="shared" ref="R288:R320" si="174">Q288*B288</f>
        <v>0</v>
      </c>
      <c r="S288" s="38">
        <v>0</v>
      </c>
      <c r="T288" s="82">
        <f t="shared" ref="T288:T320" si="175">C288*S288</f>
        <v>0</v>
      </c>
      <c r="U288" s="74">
        <v>0</v>
      </c>
      <c r="V288" s="82">
        <f t="shared" ref="V288:V320" si="176">C288*U288</f>
        <v>0</v>
      </c>
      <c r="W288" s="74">
        <v>0</v>
      </c>
      <c r="X288" s="82">
        <f t="shared" ref="X288:X320" si="177">C288*W288</f>
        <v>0</v>
      </c>
      <c r="Y288" s="74">
        <v>0</v>
      </c>
      <c r="Z288" s="151">
        <f t="shared" ref="Z288:Z320" si="178">C288*Y288</f>
        <v>0</v>
      </c>
      <c r="AA288" s="74">
        <v>0</v>
      </c>
      <c r="AB288" s="68">
        <f t="shared" ref="AB288:AB320" si="179">C288*AA288</f>
        <v>0</v>
      </c>
      <c r="AC288" s="67">
        <f t="shared" ref="AC288:AC320" si="180">S288+U288+W288+Y288+AA288</f>
        <v>0</v>
      </c>
      <c r="AD288" s="66">
        <f t="shared" ref="AD288:AD320" si="181">AC288*C288</f>
        <v>0</v>
      </c>
      <c r="AE288" s="57">
        <v>0</v>
      </c>
      <c r="AF288" s="57">
        <f t="shared" ref="AF288:AF320" si="182">((C288-B288)*AC288)-AE288</f>
        <v>0</v>
      </c>
      <c r="AG288" s="52">
        <v>0</v>
      </c>
      <c r="AH288" s="63">
        <f t="shared" ref="AH288:AH320" si="183">B288*AG288</f>
        <v>0</v>
      </c>
      <c r="AI288" s="65">
        <f t="shared" ref="AI288:AI320" si="184">E288+Q288-AC288-AG288</f>
        <v>0</v>
      </c>
      <c r="AJ288" s="202">
        <f t="shared" ref="AJ288:AJ320" si="185">B288*AI288</f>
        <v>0</v>
      </c>
      <c r="AK288" s="145">
        <v>0</v>
      </c>
      <c r="AL288" s="63">
        <f t="shared" ref="AL288:AL320" si="186">AK288*B288</f>
        <v>0</v>
      </c>
      <c r="AM288" s="130"/>
    </row>
    <row r="289" spans="1:39" s="2" customFormat="1" x14ac:dyDescent="0.3">
      <c r="A289" s="189" t="s">
        <v>495</v>
      </c>
      <c r="B289" s="182">
        <f>16000/10</f>
        <v>1600</v>
      </c>
      <c r="C289" s="183">
        <f>2700/1.1</f>
        <v>2454.5454545454545</v>
      </c>
      <c r="D289" s="184">
        <v>10</v>
      </c>
      <c r="E289" s="44">
        <v>0</v>
      </c>
      <c r="F289" s="200">
        <f t="shared" si="167"/>
        <v>0</v>
      </c>
      <c r="G289" s="145">
        <v>0</v>
      </c>
      <c r="H289" s="109">
        <f t="shared" si="168"/>
        <v>0</v>
      </c>
      <c r="I289" s="74">
        <v>0</v>
      </c>
      <c r="J289" s="37">
        <f t="shared" si="169"/>
        <v>0</v>
      </c>
      <c r="K289" s="74">
        <v>0</v>
      </c>
      <c r="L289" s="37">
        <f t="shared" si="170"/>
        <v>0</v>
      </c>
      <c r="M289" s="74">
        <v>0</v>
      </c>
      <c r="N289" s="37">
        <f t="shared" si="171"/>
        <v>0</v>
      </c>
      <c r="O289" s="74">
        <v>0</v>
      </c>
      <c r="P289" s="71">
        <f t="shared" si="172"/>
        <v>0</v>
      </c>
      <c r="Q289" s="57">
        <f t="shared" si="173"/>
        <v>0</v>
      </c>
      <c r="R289" s="70">
        <f t="shared" si="174"/>
        <v>0</v>
      </c>
      <c r="S289" s="77">
        <v>0</v>
      </c>
      <c r="T289" s="69">
        <f t="shared" si="175"/>
        <v>0</v>
      </c>
      <c r="U289" s="74">
        <v>0</v>
      </c>
      <c r="V289" s="69">
        <f t="shared" si="176"/>
        <v>0</v>
      </c>
      <c r="W289" s="74">
        <v>0</v>
      </c>
      <c r="X289" s="69">
        <f t="shared" si="177"/>
        <v>0</v>
      </c>
      <c r="Y289" s="74">
        <v>0</v>
      </c>
      <c r="Z289" s="109">
        <f t="shared" si="178"/>
        <v>0</v>
      </c>
      <c r="AA289" s="74">
        <v>0</v>
      </c>
      <c r="AB289" s="68">
        <f t="shared" si="179"/>
        <v>0</v>
      </c>
      <c r="AC289" s="67">
        <f t="shared" si="180"/>
        <v>0</v>
      </c>
      <c r="AD289" s="66">
        <f t="shared" si="181"/>
        <v>0</v>
      </c>
      <c r="AE289" s="57">
        <v>0</v>
      </c>
      <c r="AF289" s="57">
        <f t="shared" si="182"/>
        <v>0</v>
      </c>
      <c r="AG289" s="52">
        <v>0</v>
      </c>
      <c r="AH289" s="63">
        <f t="shared" si="183"/>
        <v>0</v>
      </c>
      <c r="AI289" s="65">
        <f t="shared" si="184"/>
        <v>0</v>
      </c>
      <c r="AJ289" s="31">
        <f t="shared" si="185"/>
        <v>0</v>
      </c>
      <c r="AK289" s="145">
        <v>0</v>
      </c>
      <c r="AL289" s="63">
        <f t="shared" si="186"/>
        <v>0</v>
      </c>
      <c r="AM289" s="130"/>
    </row>
    <row r="290" spans="1:39" s="2" customFormat="1" x14ac:dyDescent="0.3">
      <c r="A290" s="120" t="s">
        <v>39</v>
      </c>
      <c r="B290" s="74">
        <f>15500/10</f>
        <v>1550</v>
      </c>
      <c r="C290" s="77">
        <f>2700/1.1</f>
        <v>2454.5454545454545</v>
      </c>
      <c r="D290" s="165">
        <v>10</v>
      </c>
      <c r="E290" s="44">
        <v>0</v>
      </c>
      <c r="F290" s="110">
        <f t="shared" si="167"/>
        <v>0</v>
      </c>
      <c r="G290" s="145">
        <v>0</v>
      </c>
      <c r="H290" s="109">
        <f t="shared" si="168"/>
        <v>0</v>
      </c>
      <c r="I290" s="74">
        <v>0</v>
      </c>
      <c r="J290" s="37">
        <f t="shared" si="169"/>
        <v>0</v>
      </c>
      <c r="K290" s="74">
        <v>0</v>
      </c>
      <c r="L290" s="37">
        <f t="shared" si="170"/>
        <v>0</v>
      </c>
      <c r="M290" s="74">
        <v>0</v>
      </c>
      <c r="N290" s="37">
        <f t="shared" si="171"/>
        <v>0</v>
      </c>
      <c r="O290" s="74">
        <v>0</v>
      </c>
      <c r="P290" s="71">
        <f t="shared" si="172"/>
        <v>0</v>
      </c>
      <c r="Q290" s="57">
        <f t="shared" si="173"/>
        <v>0</v>
      </c>
      <c r="R290" s="149">
        <f t="shared" si="174"/>
        <v>0</v>
      </c>
      <c r="S290" s="77">
        <v>0</v>
      </c>
      <c r="T290" s="69">
        <f t="shared" si="175"/>
        <v>0</v>
      </c>
      <c r="U290" s="74">
        <v>0</v>
      </c>
      <c r="V290" s="69">
        <f t="shared" si="176"/>
        <v>0</v>
      </c>
      <c r="W290" s="74">
        <v>0</v>
      </c>
      <c r="X290" s="69">
        <f t="shared" si="177"/>
        <v>0</v>
      </c>
      <c r="Y290" s="74">
        <v>0</v>
      </c>
      <c r="Z290" s="109">
        <f t="shared" si="178"/>
        <v>0</v>
      </c>
      <c r="AA290" s="74">
        <v>0</v>
      </c>
      <c r="AB290" s="68">
        <f t="shared" si="179"/>
        <v>0</v>
      </c>
      <c r="AC290" s="67">
        <f t="shared" si="180"/>
        <v>0</v>
      </c>
      <c r="AD290" s="66">
        <f t="shared" si="181"/>
        <v>0</v>
      </c>
      <c r="AE290" s="57">
        <v>0</v>
      </c>
      <c r="AF290" s="57">
        <f t="shared" si="182"/>
        <v>0</v>
      </c>
      <c r="AG290" s="52">
        <v>0</v>
      </c>
      <c r="AH290" s="63">
        <f t="shared" si="183"/>
        <v>0</v>
      </c>
      <c r="AI290" s="65">
        <f t="shared" si="184"/>
        <v>0</v>
      </c>
      <c r="AJ290" s="63">
        <f t="shared" si="185"/>
        <v>0</v>
      </c>
      <c r="AK290" s="145">
        <v>0</v>
      </c>
      <c r="AL290" s="63">
        <f t="shared" si="186"/>
        <v>0</v>
      </c>
      <c r="AM290" s="130"/>
    </row>
    <row r="291" spans="1:39" s="2" customFormat="1" x14ac:dyDescent="0.3">
      <c r="A291" s="188" t="s">
        <v>437</v>
      </c>
      <c r="B291" s="47">
        <f>16000/10</f>
        <v>1600</v>
      </c>
      <c r="C291" s="183">
        <f>2700/1.1</f>
        <v>2454.5454545454545</v>
      </c>
      <c r="D291" s="163">
        <v>10</v>
      </c>
      <c r="E291" s="44">
        <v>0</v>
      </c>
      <c r="F291" s="110">
        <f t="shared" si="167"/>
        <v>0</v>
      </c>
      <c r="G291" s="145">
        <v>0</v>
      </c>
      <c r="H291" s="109">
        <f t="shared" si="168"/>
        <v>0</v>
      </c>
      <c r="I291" s="74">
        <v>0</v>
      </c>
      <c r="J291" s="37">
        <f t="shared" si="169"/>
        <v>0</v>
      </c>
      <c r="K291" s="74">
        <v>0</v>
      </c>
      <c r="L291" s="37">
        <f t="shared" si="170"/>
        <v>0</v>
      </c>
      <c r="M291" s="74">
        <v>0</v>
      </c>
      <c r="N291" s="37">
        <f t="shared" si="171"/>
        <v>0</v>
      </c>
      <c r="O291" s="74">
        <v>0</v>
      </c>
      <c r="P291" s="71">
        <f t="shared" si="172"/>
        <v>0</v>
      </c>
      <c r="Q291" s="57">
        <f t="shared" si="173"/>
        <v>0</v>
      </c>
      <c r="R291" s="39">
        <f t="shared" si="174"/>
        <v>0</v>
      </c>
      <c r="S291" s="77">
        <v>0</v>
      </c>
      <c r="T291" s="69">
        <f t="shared" si="175"/>
        <v>0</v>
      </c>
      <c r="U291" s="74">
        <v>0</v>
      </c>
      <c r="V291" s="69">
        <f t="shared" si="176"/>
        <v>0</v>
      </c>
      <c r="W291" s="74">
        <v>0</v>
      </c>
      <c r="X291" s="69">
        <f t="shared" si="177"/>
        <v>0</v>
      </c>
      <c r="Y291" s="74">
        <v>0</v>
      </c>
      <c r="Z291" s="109">
        <f t="shared" si="178"/>
        <v>0</v>
      </c>
      <c r="AA291" s="74">
        <v>0</v>
      </c>
      <c r="AB291" s="68">
        <f t="shared" si="179"/>
        <v>0</v>
      </c>
      <c r="AC291" s="67">
        <f t="shared" si="180"/>
        <v>0</v>
      </c>
      <c r="AD291" s="66">
        <f t="shared" si="181"/>
        <v>0</v>
      </c>
      <c r="AE291" s="57">
        <v>0</v>
      </c>
      <c r="AF291" s="57">
        <f t="shared" si="182"/>
        <v>0</v>
      </c>
      <c r="AG291" s="52">
        <v>0</v>
      </c>
      <c r="AH291" s="63">
        <f t="shared" si="183"/>
        <v>0</v>
      </c>
      <c r="AI291" s="65">
        <f t="shared" si="184"/>
        <v>0</v>
      </c>
      <c r="AJ291" s="63">
        <f t="shared" si="185"/>
        <v>0</v>
      </c>
      <c r="AK291" s="145">
        <v>0</v>
      </c>
      <c r="AL291" s="63">
        <f t="shared" si="186"/>
        <v>0</v>
      </c>
      <c r="AM291" s="130"/>
    </row>
    <row r="292" spans="1:39" s="2" customFormat="1" x14ac:dyDescent="0.3">
      <c r="A292" s="120" t="s">
        <v>494</v>
      </c>
      <c r="B292" s="74">
        <f>18000/10</f>
        <v>1800</v>
      </c>
      <c r="C292" s="77">
        <f>2800/1.1</f>
        <v>2545.454545454545</v>
      </c>
      <c r="D292" s="165">
        <v>10</v>
      </c>
      <c r="E292" s="44">
        <v>0</v>
      </c>
      <c r="F292" s="110">
        <f t="shared" si="167"/>
        <v>0</v>
      </c>
      <c r="G292" s="145">
        <v>0</v>
      </c>
      <c r="H292" s="109">
        <f t="shared" si="168"/>
        <v>0</v>
      </c>
      <c r="I292" s="74">
        <v>0</v>
      </c>
      <c r="J292" s="37">
        <f t="shared" si="169"/>
        <v>0</v>
      </c>
      <c r="K292" s="74">
        <v>0</v>
      </c>
      <c r="L292" s="37">
        <f t="shared" si="170"/>
        <v>0</v>
      </c>
      <c r="M292" s="74">
        <v>0</v>
      </c>
      <c r="N292" s="37">
        <f t="shared" si="171"/>
        <v>0</v>
      </c>
      <c r="O292" s="74">
        <v>0</v>
      </c>
      <c r="P292" s="71">
        <f t="shared" si="172"/>
        <v>0</v>
      </c>
      <c r="Q292" s="57">
        <f t="shared" si="173"/>
        <v>0</v>
      </c>
      <c r="R292" s="148">
        <f t="shared" si="174"/>
        <v>0</v>
      </c>
      <c r="S292" s="77">
        <v>0</v>
      </c>
      <c r="T292" s="69">
        <f t="shared" si="175"/>
        <v>0</v>
      </c>
      <c r="U292" s="74">
        <v>0</v>
      </c>
      <c r="V292" s="69">
        <f t="shared" si="176"/>
        <v>0</v>
      </c>
      <c r="W292" s="74">
        <v>0</v>
      </c>
      <c r="X292" s="69">
        <f t="shared" si="177"/>
        <v>0</v>
      </c>
      <c r="Y292" s="74">
        <v>0</v>
      </c>
      <c r="Z292" s="109">
        <f t="shared" si="178"/>
        <v>0</v>
      </c>
      <c r="AA292" s="74">
        <v>0</v>
      </c>
      <c r="AB292" s="68">
        <f t="shared" si="179"/>
        <v>0</v>
      </c>
      <c r="AC292" s="67">
        <f t="shared" si="180"/>
        <v>0</v>
      </c>
      <c r="AD292" s="66">
        <f t="shared" si="181"/>
        <v>0</v>
      </c>
      <c r="AE292" s="57">
        <v>0</v>
      </c>
      <c r="AF292" s="57">
        <f t="shared" si="182"/>
        <v>0</v>
      </c>
      <c r="AG292" s="52">
        <v>0</v>
      </c>
      <c r="AH292" s="63">
        <f t="shared" si="183"/>
        <v>0</v>
      </c>
      <c r="AI292" s="65">
        <f t="shared" si="184"/>
        <v>0</v>
      </c>
      <c r="AJ292" s="63">
        <f t="shared" si="185"/>
        <v>0</v>
      </c>
      <c r="AK292" s="145">
        <v>0</v>
      </c>
      <c r="AL292" s="63">
        <f t="shared" si="186"/>
        <v>0</v>
      </c>
      <c r="AM292" s="130"/>
    </row>
    <row r="293" spans="1:39" s="2" customFormat="1" x14ac:dyDescent="0.3">
      <c r="A293" s="78" t="s">
        <v>493</v>
      </c>
      <c r="B293" s="47">
        <f>15500/10</f>
        <v>1550</v>
      </c>
      <c r="C293" s="77">
        <f>2700/1.1</f>
        <v>2454.5454545454545</v>
      </c>
      <c r="D293" s="163">
        <v>10</v>
      </c>
      <c r="E293" s="44">
        <v>0</v>
      </c>
      <c r="F293" s="110">
        <f t="shared" si="167"/>
        <v>0</v>
      </c>
      <c r="G293" s="145">
        <v>0</v>
      </c>
      <c r="H293" s="109">
        <f t="shared" si="168"/>
        <v>0</v>
      </c>
      <c r="I293" s="74">
        <v>0</v>
      </c>
      <c r="J293" s="37">
        <f t="shared" si="169"/>
        <v>0</v>
      </c>
      <c r="K293" s="74">
        <v>0</v>
      </c>
      <c r="L293" s="37">
        <f t="shared" si="170"/>
        <v>0</v>
      </c>
      <c r="M293" s="74">
        <v>0</v>
      </c>
      <c r="N293" s="37">
        <f t="shared" si="171"/>
        <v>0</v>
      </c>
      <c r="O293" s="74">
        <v>0</v>
      </c>
      <c r="P293" s="71">
        <f t="shared" si="172"/>
        <v>0</v>
      </c>
      <c r="Q293" s="57">
        <f t="shared" si="173"/>
        <v>0</v>
      </c>
      <c r="R293" s="39">
        <f t="shared" si="174"/>
        <v>0</v>
      </c>
      <c r="S293" s="77">
        <v>0</v>
      </c>
      <c r="T293" s="69">
        <f t="shared" si="175"/>
        <v>0</v>
      </c>
      <c r="U293" s="74">
        <v>0</v>
      </c>
      <c r="V293" s="69">
        <f t="shared" si="176"/>
        <v>0</v>
      </c>
      <c r="W293" s="74">
        <v>0</v>
      </c>
      <c r="X293" s="69">
        <f t="shared" si="177"/>
        <v>0</v>
      </c>
      <c r="Y293" s="74">
        <v>0</v>
      </c>
      <c r="Z293" s="109">
        <f t="shared" si="178"/>
        <v>0</v>
      </c>
      <c r="AA293" s="74">
        <v>0</v>
      </c>
      <c r="AB293" s="68">
        <f t="shared" si="179"/>
        <v>0</v>
      </c>
      <c r="AC293" s="67">
        <f t="shared" si="180"/>
        <v>0</v>
      </c>
      <c r="AD293" s="66">
        <f t="shared" si="181"/>
        <v>0</v>
      </c>
      <c r="AE293" s="57">
        <v>0</v>
      </c>
      <c r="AF293" s="57">
        <f t="shared" si="182"/>
        <v>0</v>
      </c>
      <c r="AG293" s="52">
        <v>0</v>
      </c>
      <c r="AH293" s="63">
        <f t="shared" si="183"/>
        <v>0</v>
      </c>
      <c r="AI293" s="65">
        <f t="shared" si="184"/>
        <v>0</v>
      </c>
      <c r="AJ293" s="63">
        <f t="shared" si="185"/>
        <v>0</v>
      </c>
      <c r="AK293" s="145">
        <v>0</v>
      </c>
      <c r="AL293" s="63">
        <f t="shared" si="186"/>
        <v>0</v>
      </c>
      <c r="AM293" s="130"/>
    </row>
    <row r="294" spans="1:39" s="2" customFormat="1" x14ac:dyDescent="0.3">
      <c r="A294" s="188" t="s">
        <v>492</v>
      </c>
      <c r="B294" s="47">
        <f>16000/10</f>
        <v>1600</v>
      </c>
      <c r="C294" s="183">
        <f>2700/1.1</f>
        <v>2454.5454545454545</v>
      </c>
      <c r="D294" s="163">
        <v>10</v>
      </c>
      <c r="E294" s="44">
        <v>0</v>
      </c>
      <c r="F294" s="110">
        <f t="shared" si="167"/>
        <v>0</v>
      </c>
      <c r="G294" s="145">
        <v>0</v>
      </c>
      <c r="H294" s="109">
        <f t="shared" si="168"/>
        <v>0</v>
      </c>
      <c r="I294" s="74">
        <v>0</v>
      </c>
      <c r="J294" s="37">
        <f t="shared" si="169"/>
        <v>0</v>
      </c>
      <c r="K294" s="74">
        <v>0</v>
      </c>
      <c r="L294" s="37">
        <f t="shared" si="170"/>
        <v>0</v>
      </c>
      <c r="M294" s="74">
        <v>0</v>
      </c>
      <c r="N294" s="37">
        <f t="shared" si="171"/>
        <v>0</v>
      </c>
      <c r="O294" s="74">
        <v>0</v>
      </c>
      <c r="P294" s="71">
        <f t="shared" si="172"/>
        <v>0</v>
      </c>
      <c r="Q294" s="57">
        <f t="shared" si="173"/>
        <v>0</v>
      </c>
      <c r="R294" s="39">
        <f t="shared" si="174"/>
        <v>0</v>
      </c>
      <c r="S294" s="77">
        <v>0</v>
      </c>
      <c r="T294" s="69">
        <f t="shared" si="175"/>
        <v>0</v>
      </c>
      <c r="U294" s="74">
        <v>0</v>
      </c>
      <c r="V294" s="69">
        <f t="shared" si="176"/>
        <v>0</v>
      </c>
      <c r="W294" s="74">
        <v>0</v>
      </c>
      <c r="X294" s="69">
        <f t="shared" si="177"/>
        <v>0</v>
      </c>
      <c r="Y294" s="74">
        <v>0</v>
      </c>
      <c r="Z294" s="109">
        <f t="shared" si="178"/>
        <v>0</v>
      </c>
      <c r="AA294" s="74">
        <v>0</v>
      </c>
      <c r="AB294" s="68">
        <f t="shared" si="179"/>
        <v>0</v>
      </c>
      <c r="AC294" s="67">
        <f t="shared" si="180"/>
        <v>0</v>
      </c>
      <c r="AD294" s="66">
        <f t="shared" si="181"/>
        <v>0</v>
      </c>
      <c r="AE294" s="57">
        <v>0</v>
      </c>
      <c r="AF294" s="57">
        <f t="shared" si="182"/>
        <v>0</v>
      </c>
      <c r="AG294" s="52">
        <v>0</v>
      </c>
      <c r="AH294" s="63">
        <f t="shared" si="183"/>
        <v>0</v>
      </c>
      <c r="AI294" s="65">
        <f t="shared" si="184"/>
        <v>0</v>
      </c>
      <c r="AJ294" s="63">
        <f t="shared" si="185"/>
        <v>0</v>
      </c>
      <c r="AK294" s="145">
        <v>0</v>
      </c>
      <c r="AL294" s="63">
        <f t="shared" si="186"/>
        <v>0</v>
      </c>
      <c r="AM294" s="130"/>
    </row>
    <row r="295" spans="1:39" s="2" customFormat="1" ht="15" customHeight="1" x14ac:dyDescent="0.3">
      <c r="A295" s="78" t="s">
        <v>434</v>
      </c>
      <c r="B295" s="47">
        <f>15500/10</f>
        <v>1550</v>
      </c>
      <c r="C295" s="77">
        <f>2700/1.1</f>
        <v>2454.5454545454545</v>
      </c>
      <c r="D295" s="163">
        <v>10</v>
      </c>
      <c r="E295" s="44">
        <v>0</v>
      </c>
      <c r="F295" s="110">
        <f t="shared" si="167"/>
        <v>0</v>
      </c>
      <c r="G295" s="145">
        <v>0</v>
      </c>
      <c r="H295" s="109">
        <f t="shared" si="168"/>
        <v>0</v>
      </c>
      <c r="I295" s="74">
        <v>0</v>
      </c>
      <c r="J295" s="37">
        <f t="shared" si="169"/>
        <v>0</v>
      </c>
      <c r="K295" s="74">
        <v>0</v>
      </c>
      <c r="L295" s="37">
        <f t="shared" si="170"/>
        <v>0</v>
      </c>
      <c r="M295" s="74">
        <v>0</v>
      </c>
      <c r="N295" s="37">
        <f t="shared" si="171"/>
        <v>0</v>
      </c>
      <c r="O295" s="74">
        <v>0</v>
      </c>
      <c r="P295" s="71">
        <f t="shared" si="172"/>
        <v>0</v>
      </c>
      <c r="Q295" s="57">
        <f t="shared" si="173"/>
        <v>0</v>
      </c>
      <c r="R295" s="148">
        <f t="shared" si="174"/>
        <v>0</v>
      </c>
      <c r="S295" s="77">
        <v>0</v>
      </c>
      <c r="T295" s="69">
        <f t="shared" si="175"/>
        <v>0</v>
      </c>
      <c r="U295" s="74">
        <v>0</v>
      </c>
      <c r="V295" s="69">
        <f t="shared" si="176"/>
        <v>0</v>
      </c>
      <c r="W295" s="74">
        <v>0</v>
      </c>
      <c r="X295" s="69">
        <f t="shared" si="177"/>
        <v>0</v>
      </c>
      <c r="Y295" s="74">
        <v>0</v>
      </c>
      <c r="Z295" s="109">
        <f t="shared" si="178"/>
        <v>0</v>
      </c>
      <c r="AA295" s="74">
        <v>0</v>
      </c>
      <c r="AB295" s="68">
        <f t="shared" si="179"/>
        <v>0</v>
      </c>
      <c r="AC295" s="67">
        <f t="shared" si="180"/>
        <v>0</v>
      </c>
      <c r="AD295" s="66">
        <f t="shared" si="181"/>
        <v>0</v>
      </c>
      <c r="AE295" s="57">
        <v>0</v>
      </c>
      <c r="AF295" s="57">
        <f t="shared" si="182"/>
        <v>0</v>
      </c>
      <c r="AG295" s="52">
        <v>0</v>
      </c>
      <c r="AH295" s="63">
        <f t="shared" si="183"/>
        <v>0</v>
      </c>
      <c r="AI295" s="65">
        <f t="shared" si="184"/>
        <v>0</v>
      </c>
      <c r="AJ295" s="63">
        <f t="shared" si="185"/>
        <v>0</v>
      </c>
      <c r="AK295" s="145">
        <v>0</v>
      </c>
      <c r="AL295" s="63">
        <f t="shared" si="186"/>
        <v>0</v>
      </c>
      <c r="AM295" s="130"/>
    </row>
    <row r="296" spans="1:39" s="2" customFormat="1" ht="15.75" customHeight="1" x14ac:dyDescent="0.3">
      <c r="A296" s="78" t="s">
        <v>491</v>
      </c>
      <c r="B296" s="47">
        <f>15500/10</f>
        <v>1550</v>
      </c>
      <c r="C296" s="77">
        <f>2700/1.1</f>
        <v>2454.5454545454545</v>
      </c>
      <c r="D296" s="163">
        <v>10</v>
      </c>
      <c r="E296" s="44">
        <v>0</v>
      </c>
      <c r="F296" s="110">
        <f t="shared" si="167"/>
        <v>0</v>
      </c>
      <c r="G296" s="145">
        <v>0</v>
      </c>
      <c r="H296" s="109">
        <f t="shared" si="168"/>
        <v>0</v>
      </c>
      <c r="I296" s="74">
        <v>0</v>
      </c>
      <c r="J296" s="37">
        <f t="shared" si="169"/>
        <v>0</v>
      </c>
      <c r="K296" s="74">
        <v>0</v>
      </c>
      <c r="L296" s="37">
        <f t="shared" si="170"/>
        <v>0</v>
      </c>
      <c r="M296" s="74">
        <v>0</v>
      </c>
      <c r="N296" s="37">
        <f t="shared" si="171"/>
        <v>0</v>
      </c>
      <c r="O296" s="74">
        <v>0</v>
      </c>
      <c r="P296" s="71">
        <f t="shared" si="172"/>
        <v>0</v>
      </c>
      <c r="Q296" s="57">
        <f t="shared" si="173"/>
        <v>0</v>
      </c>
      <c r="R296" s="148">
        <f t="shared" si="174"/>
        <v>0</v>
      </c>
      <c r="S296" s="77">
        <v>0</v>
      </c>
      <c r="T296" s="69">
        <f t="shared" si="175"/>
        <v>0</v>
      </c>
      <c r="U296" s="74">
        <v>0</v>
      </c>
      <c r="V296" s="69">
        <f t="shared" si="176"/>
        <v>0</v>
      </c>
      <c r="W296" s="74">
        <v>0</v>
      </c>
      <c r="X296" s="69">
        <f t="shared" si="177"/>
        <v>0</v>
      </c>
      <c r="Y296" s="74">
        <v>0</v>
      </c>
      <c r="Z296" s="109">
        <f t="shared" si="178"/>
        <v>0</v>
      </c>
      <c r="AA296" s="74">
        <v>0</v>
      </c>
      <c r="AB296" s="68">
        <f t="shared" si="179"/>
        <v>0</v>
      </c>
      <c r="AC296" s="67">
        <f t="shared" si="180"/>
        <v>0</v>
      </c>
      <c r="AD296" s="66">
        <f t="shared" si="181"/>
        <v>0</v>
      </c>
      <c r="AE296" s="57">
        <v>0</v>
      </c>
      <c r="AF296" s="57">
        <f t="shared" si="182"/>
        <v>0</v>
      </c>
      <c r="AG296" s="52">
        <v>0</v>
      </c>
      <c r="AH296" s="63">
        <f t="shared" si="183"/>
        <v>0</v>
      </c>
      <c r="AI296" s="65">
        <f t="shared" si="184"/>
        <v>0</v>
      </c>
      <c r="AJ296" s="63">
        <f t="shared" si="185"/>
        <v>0</v>
      </c>
      <c r="AK296" s="145">
        <v>0</v>
      </c>
      <c r="AL296" s="63">
        <f t="shared" si="186"/>
        <v>0</v>
      </c>
      <c r="AM296" s="130"/>
    </row>
    <row r="297" spans="1:39" s="2" customFormat="1" ht="15.75" customHeight="1" x14ac:dyDescent="0.3">
      <c r="A297" s="199" t="s">
        <v>432</v>
      </c>
      <c r="B297" s="47">
        <f>16000/10</f>
        <v>1600</v>
      </c>
      <c r="C297" s="183">
        <f>2700/1.1</f>
        <v>2454.5454545454545</v>
      </c>
      <c r="D297" s="163">
        <v>10</v>
      </c>
      <c r="E297" s="44">
        <v>0</v>
      </c>
      <c r="F297" s="110">
        <f t="shared" si="167"/>
        <v>0</v>
      </c>
      <c r="G297" s="145">
        <v>0</v>
      </c>
      <c r="H297" s="109">
        <f t="shared" si="168"/>
        <v>0</v>
      </c>
      <c r="I297" s="74">
        <v>0</v>
      </c>
      <c r="J297" s="37">
        <f t="shared" si="169"/>
        <v>0</v>
      </c>
      <c r="K297" s="74">
        <v>0</v>
      </c>
      <c r="L297" s="37">
        <f t="shared" si="170"/>
        <v>0</v>
      </c>
      <c r="M297" s="74">
        <v>0</v>
      </c>
      <c r="N297" s="37">
        <f t="shared" si="171"/>
        <v>0</v>
      </c>
      <c r="O297" s="74">
        <v>0</v>
      </c>
      <c r="P297" s="71">
        <f t="shared" si="172"/>
        <v>0</v>
      </c>
      <c r="Q297" s="57">
        <f t="shared" si="173"/>
        <v>0</v>
      </c>
      <c r="R297" s="39">
        <f t="shared" si="174"/>
        <v>0</v>
      </c>
      <c r="S297" s="77">
        <v>0</v>
      </c>
      <c r="T297" s="69">
        <f t="shared" si="175"/>
        <v>0</v>
      </c>
      <c r="U297" s="74">
        <v>0</v>
      </c>
      <c r="V297" s="69">
        <f t="shared" si="176"/>
        <v>0</v>
      </c>
      <c r="W297" s="74">
        <v>0</v>
      </c>
      <c r="X297" s="69">
        <f t="shared" si="177"/>
        <v>0</v>
      </c>
      <c r="Y297" s="74">
        <v>0</v>
      </c>
      <c r="Z297" s="109">
        <f t="shared" si="178"/>
        <v>0</v>
      </c>
      <c r="AA297" s="74">
        <v>0</v>
      </c>
      <c r="AB297" s="68">
        <f t="shared" si="179"/>
        <v>0</v>
      </c>
      <c r="AC297" s="67">
        <f t="shared" si="180"/>
        <v>0</v>
      </c>
      <c r="AD297" s="66">
        <f t="shared" si="181"/>
        <v>0</v>
      </c>
      <c r="AE297" s="57">
        <v>0</v>
      </c>
      <c r="AF297" s="57">
        <f t="shared" si="182"/>
        <v>0</v>
      </c>
      <c r="AG297" s="52">
        <v>0</v>
      </c>
      <c r="AH297" s="63">
        <f t="shared" si="183"/>
        <v>0</v>
      </c>
      <c r="AI297" s="65">
        <f t="shared" si="184"/>
        <v>0</v>
      </c>
      <c r="AJ297" s="63">
        <f t="shared" si="185"/>
        <v>0</v>
      </c>
      <c r="AK297" s="145">
        <v>0</v>
      </c>
      <c r="AL297" s="63">
        <f t="shared" si="186"/>
        <v>0</v>
      </c>
      <c r="AM297" s="130"/>
    </row>
    <row r="298" spans="1:39" s="2" customFormat="1" x14ac:dyDescent="0.3">
      <c r="A298" s="198" t="s">
        <v>431</v>
      </c>
      <c r="B298" s="47">
        <f>18000/10</f>
        <v>1800</v>
      </c>
      <c r="C298" s="77">
        <f>2800/1.1</f>
        <v>2545.454545454545</v>
      </c>
      <c r="D298" s="163">
        <v>10</v>
      </c>
      <c r="E298" s="44">
        <v>0</v>
      </c>
      <c r="F298" s="76">
        <f t="shared" si="167"/>
        <v>0</v>
      </c>
      <c r="G298" s="145">
        <v>0</v>
      </c>
      <c r="H298" s="69">
        <f t="shared" si="168"/>
        <v>0</v>
      </c>
      <c r="I298" s="74">
        <v>0</v>
      </c>
      <c r="J298" s="37">
        <f t="shared" si="169"/>
        <v>0</v>
      </c>
      <c r="K298" s="74">
        <v>0</v>
      </c>
      <c r="L298" s="37">
        <f t="shared" si="170"/>
        <v>0</v>
      </c>
      <c r="M298" s="74">
        <v>0</v>
      </c>
      <c r="N298" s="37">
        <f t="shared" si="171"/>
        <v>0</v>
      </c>
      <c r="O298" s="74">
        <v>0</v>
      </c>
      <c r="P298" s="71">
        <f t="shared" si="172"/>
        <v>0</v>
      </c>
      <c r="Q298" s="57">
        <f t="shared" si="173"/>
        <v>0</v>
      </c>
      <c r="R298" s="39">
        <f t="shared" si="174"/>
        <v>0</v>
      </c>
      <c r="S298" s="77">
        <v>0</v>
      </c>
      <c r="T298" s="69">
        <f t="shared" si="175"/>
        <v>0</v>
      </c>
      <c r="U298" s="74">
        <v>0</v>
      </c>
      <c r="V298" s="69">
        <f t="shared" si="176"/>
        <v>0</v>
      </c>
      <c r="W298" s="74">
        <v>0</v>
      </c>
      <c r="X298" s="69">
        <f t="shared" si="177"/>
        <v>0</v>
      </c>
      <c r="Y298" s="74">
        <v>0</v>
      </c>
      <c r="Z298" s="69">
        <f t="shared" si="178"/>
        <v>0</v>
      </c>
      <c r="AA298" s="74">
        <v>0</v>
      </c>
      <c r="AB298" s="68">
        <f t="shared" si="179"/>
        <v>0</v>
      </c>
      <c r="AC298" s="67">
        <f t="shared" si="180"/>
        <v>0</v>
      </c>
      <c r="AD298" s="66">
        <f t="shared" si="181"/>
        <v>0</v>
      </c>
      <c r="AE298" s="57">
        <v>0</v>
      </c>
      <c r="AF298" s="57">
        <f t="shared" si="182"/>
        <v>0</v>
      </c>
      <c r="AG298" s="52">
        <v>0</v>
      </c>
      <c r="AH298" s="63">
        <f t="shared" si="183"/>
        <v>0</v>
      </c>
      <c r="AI298" s="65">
        <f t="shared" si="184"/>
        <v>0</v>
      </c>
      <c r="AJ298" s="63">
        <f t="shared" si="185"/>
        <v>0</v>
      </c>
      <c r="AK298" s="145">
        <v>0</v>
      </c>
      <c r="AL298" s="63">
        <f t="shared" si="186"/>
        <v>0</v>
      </c>
      <c r="AM298" s="130"/>
    </row>
    <row r="299" spans="1:39" s="2" customFormat="1" x14ac:dyDescent="0.3">
      <c r="A299" s="198" t="s">
        <v>490</v>
      </c>
      <c r="B299" s="47">
        <f>17000/10</f>
        <v>1700</v>
      </c>
      <c r="C299" s="77">
        <f>2700/1.1</f>
        <v>2454.5454545454545</v>
      </c>
      <c r="D299" s="163">
        <v>10</v>
      </c>
      <c r="E299" s="44">
        <v>0</v>
      </c>
      <c r="F299" s="76">
        <f t="shared" si="167"/>
        <v>0</v>
      </c>
      <c r="G299" s="145">
        <v>0</v>
      </c>
      <c r="H299" s="69">
        <f t="shared" si="168"/>
        <v>0</v>
      </c>
      <c r="I299" s="74">
        <v>0</v>
      </c>
      <c r="J299" s="37">
        <f t="shared" si="169"/>
        <v>0</v>
      </c>
      <c r="K299" s="74">
        <v>0</v>
      </c>
      <c r="L299" s="37">
        <f t="shared" si="170"/>
        <v>0</v>
      </c>
      <c r="M299" s="74">
        <v>0</v>
      </c>
      <c r="N299" s="37">
        <f t="shared" si="171"/>
        <v>0</v>
      </c>
      <c r="O299" s="74">
        <v>0</v>
      </c>
      <c r="P299" s="71">
        <f t="shared" si="172"/>
        <v>0</v>
      </c>
      <c r="Q299" s="57">
        <f t="shared" si="173"/>
        <v>0</v>
      </c>
      <c r="R299" s="39">
        <f t="shared" si="174"/>
        <v>0</v>
      </c>
      <c r="S299" s="77">
        <v>0</v>
      </c>
      <c r="T299" s="69">
        <f t="shared" si="175"/>
        <v>0</v>
      </c>
      <c r="U299" s="74">
        <v>0</v>
      </c>
      <c r="V299" s="69">
        <f t="shared" si="176"/>
        <v>0</v>
      </c>
      <c r="W299" s="74">
        <v>0</v>
      </c>
      <c r="X299" s="69">
        <f t="shared" si="177"/>
        <v>0</v>
      </c>
      <c r="Y299" s="74">
        <v>0</v>
      </c>
      <c r="Z299" s="69">
        <f t="shared" si="178"/>
        <v>0</v>
      </c>
      <c r="AA299" s="74">
        <v>0</v>
      </c>
      <c r="AB299" s="68">
        <f t="shared" si="179"/>
        <v>0</v>
      </c>
      <c r="AC299" s="67">
        <f t="shared" si="180"/>
        <v>0</v>
      </c>
      <c r="AD299" s="66">
        <f t="shared" si="181"/>
        <v>0</v>
      </c>
      <c r="AE299" s="57">
        <v>0</v>
      </c>
      <c r="AF299" s="57">
        <f t="shared" si="182"/>
        <v>0</v>
      </c>
      <c r="AG299" s="52">
        <v>0</v>
      </c>
      <c r="AH299" s="63">
        <f t="shared" si="183"/>
        <v>0</v>
      </c>
      <c r="AI299" s="65">
        <f t="shared" si="184"/>
        <v>0</v>
      </c>
      <c r="AJ299" s="63">
        <f t="shared" si="185"/>
        <v>0</v>
      </c>
      <c r="AK299" s="145">
        <v>0</v>
      </c>
      <c r="AL299" s="63">
        <f t="shared" si="186"/>
        <v>0</v>
      </c>
      <c r="AM299" s="130"/>
    </row>
    <row r="300" spans="1:39" s="2" customFormat="1" x14ac:dyDescent="0.3">
      <c r="A300" s="120" t="s">
        <v>489</v>
      </c>
      <c r="B300" s="74">
        <f>13800/12</f>
        <v>1150</v>
      </c>
      <c r="C300" s="38">
        <f>1800/1.1</f>
        <v>1636.3636363636363</v>
      </c>
      <c r="D300" s="165">
        <v>12</v>
      </c>
      <c r="E300" s="44">
        <v>0</v>
      </c>
      <c r="F300" s="110">
        <f t="shared" si="167"/>
        <v>0</v>
      </c>
      <c r="G300" s="145">
        <v>0</v>
      </c>
      <c r="H300" s="109">
        <f t="shared" si="168"/>
        <v>0</v>
      </c>
      <c r="I300" s="74">
        <v>0</v>
      </c>
      <c r="J300" s="37">
        <f t="shared" si="169"/>
        <v>0</v>
      </c>
      <c r="K300" s="74">
        <v>0</v>
      </c>
      <c r="L300" s="37">
        <f t="shared" si="170"/>
        <v>0</v>
      </c>
      <c r="M300" s="74">
        <v>0</v>
      </c>
      <c r="N300" s="37">
        <f t="shared" si="171"/>
        <v>0</v>
      </c>
      <c r="O300" s="74">
        <v>0</v>
      </c>
      <c r="P300" s="71">
        <f t="shared" si="172"/>
        <v>0</v>
      </c>
      <c r="Q300" s="57">
        <f t="shared" si="173"/>
        <v>0</v>
      </c>
      <c r="R300" s="148">
        <f t="shared" si="174"/>
        <v>0</v>
      </c>
      <c r="S300" s="77">
        <v>0</v>
      </c>
      <c r="T300" s="69">
        <f t="shared" si="175"/>
        <v>0</v>
      </c>
      <c r="U300" s="74">
        <v>0</v>
      </c>
      <c r="V300" s="69">
        <f t="shared" si="176"/>
        <v>0</v>
      </c>
      <c r="W300" s="74">
        <v>0</v>
      </c>
      <c r="X300" s="69">
        <f t="shared" si="177"/>
        <v>0</v>
      </c>
      <c r="Y300" s="74">
        <v>0</v>
      </c>
      <c r="Z300" s="109">
        <f t="shared" si="178"/>
        <v>0</v>
      </c>
      <c r="AA300" s="74">
        <v>0</v>
      </c>
      <c r="AB300" s="68">
        <f t="shared" si="179"/>
        <v>0</v>
      </c>
      <c r="AC300" s="67">
        <f t="shared" si="180"/>
        <v>0</v>
      </c>
      <c r="AD300" s="66">
        <f t="shared" si="181"/>
        <v>0</v>
      </c>
      <c r="AE300" s="57">
        <v>0</v>
      </c>
      <c r="AF300" s="57">
        <f t="shared" si="182"/>
        <v>0</v>
      </c>
      <c r="AG300" s="52">
        <v>0</v>
      </c>
      <c r="AH300" s="63">
        <f t="shared" si="183"/>
        <v>0</v>
      </c>
      <c r="AI300" s="65">
        <f t="shared" si="184"/>
        <v>0</v>
      </c>
      <c r="AJ300" s="63">
        <f t="shared" si="185"/>
        <v>0</v>
      </c>
      <c r="AK300" s="145">
        <v>0</v>
      </c>
      <c r="AL300" s="63">
        <f t="shared" si="186"/>
        <v>0</v>
      </c>
      <c r="AM300" s="130"/>
    </row>
    <row r="301" spans="1:39" s="2" customFormat="1" x14ac:dyDescent="0.3">
      <c r="A301" s="188" t="s">
        <v>428</v>
      </c>
      <c r="B301" s="47">
        <f>14400/12</f>
        <v>1200</v>
      </c>
      <c r="C301" s="46">
        <f>1800/1.1</f>
        <v>1636.3636363636363</v>
      </c>
      <c r="D301" s="163">
        <v>12</v>
      </c>
      <c r="E301" s="44">
        <v>0</v>
      </c>
      <c r="F301" s="110">
        <f t="shared" si="167"/>
        <v>0</v>
      </c>
      <c r="G301" s="145">
        <v>0</v>
      </c>
      <c r="H301" s="109">
        <f t="shared" si="168"/>
        <v>0</v>
      </c>
      <c r="I301" s="74">
        <v>0</v>
      </c>
      <c r="J301" s="37">
        <f t="shared" si="169"/>
        <v>0</v>
      </c>
      <c r="K301" s="74">
        <v>0</v>
      </c>
      <c r="L301" s="37">
        <f t="shared" si="170"/>
        <v>0</v>
      </c>
      <c r="M301" s="74">
        <v>0</v>
      </c>
      <c r="N301" s="37">
        <f t="shared" si="171"/>
        <v>0</v>
      </c>
      <c r="O301" s="74">
        <v>0</v>
      </c>
      <c r="P301" s="71">
        <f t="shared" si="172"/>
        <v>0</v>
      </c>
      <c r="Q301" s="57">
        <f t="shared" si="173"/>
        <v>0</v>
      </c>
      <c r="R301" s="148">
        <f t="shared" si="174"/>
        <v>0</v>
      </c>
      <c r="S301" s="77">
        <v>0</v>
      </c>
      <c r="T301" s="69">
        <f t="shared" si="175"/>
        <v>0</v>
      </c>
      <c r="U301" s="74">
        <v>0</v>
      </c>
      <c r="V301" s="69">
        <f t="shared" si="176"/>
        <v>0</v>
      </c>
      <c r="W301" s="74">
        <v>0</v>
      </c>
      <c r="X301" s="69">
        <f t="shared" si="177"/>
        <v>0</v>
      </c>
      <c r="Y301" s="74">
        <v>0</v>
      </c>
      <c r="Z301" s="109">
        <f t="shared" si="178"/>
        <v>0</v>
      </c>
      <c r="AA301" s="74">
        <v>0</v>
      </c>
      <c r="AB301" s="68">
        <f t="shared" si="179"/>
        <v>0</v>
      </c>
      <c r="AC301" s="67">
        <f t="shared" si="180"/>
        <v>0</v>
      </c>
      <c r="AD301" s="66">
        <f t="shared" si="181"/>
        <v>0</v>
      </c>
      <c r="AE301" s="57">
        <v>0</v>
      </c>
      <c r="AF301" s="57">
        <f t="shared" si="182"/>
        <v>0</v>
      </c>
      <c r="AG301" s="52">
        <v>0</v>
      </c>
      <c r="AH301" s="63">
        <f t="shared" si="183"/>
        <v>0</v>
      </c>
      <c r="AI301" s="65">
        <f t="shared" si="184"/>
        <v>0</v>
      </c>
      <c r="AJ301" s="63">
        <f t="shared" si="185"/>
        <v>0</v>
      </c>
      <c r="AK301" s="145">
        <v>0</v>
      </c>
      <c r="AL301" s="63">
        <f t="shared" si="186"/>
        <v>0</v>
      </c>
      <c r="AM301" s="130"/>
    </row>
    <row r="302" spans="1:39" s="2" customFormat="1" x14ac:dyDescent="0.3">
      <c r="A302" s="120" t="s">
        <v>488</v>
      </c>
      <c r="B302" s="74">
        <f>13800/12</f>
        <v>1150</v>
      </c>
      <c r="C302" s="38">
        <v>1636</v>
      </c>
      <c r="D302" s="165">
        <v>12</v>
      </c>
      <c r="E302" s="44">
        <v>0</v>
      </c>
      <c r="F302" s="110">
        <f t="shared" si="167"/>
        <v>0</v>
      </c>
      <c r="G302" s="145">
        <v>0</v>
      </c>
      <c r="H302" s="109">
        <f t="shared" si="168"/>
        <v>0</v>
      </c>
      <c r="I302" s="74">
        <v>0</v>
      </c>
      <c r="J302" s="37">
        <f t="shared" si="169"/>
        <v>0</v>
      </c>
      <c r="K302" s="74">
        <v>0</v>
      </c>
      <c r="L302" s="37">
        <f t="shared" si="170"/>
        <v>0</v>
      </c>
      <c r="M302" s="74">
        <v>0</v>
      </c>
      <c r="N302" s="37">
        <f t="shared" si="171"/>
        <v>0</v>
      </c>
      <c r="O302" s="74">
        <v>0</v>
      </c>
      <c r="P302" s="71">
        <f t="shared" si="172"/>
        <v>0</v>
      </c>
      <c r="Q302" s="57">
        <f t="shared" si="173"/>
        <v>0</v>
      </c>
      <c r="R302" s="39">
        <f t="shared" si="174"/>
        <v>0</v>
      </c>
      <c r="S302" s="77">
        <v>0</v>
      </c>
      <c r="T302" s="69">
        <f t="shared" si="175"/>
        <v>0</v>
      </c>
      <c r="U302" s="74">
        <v>0</v>
      </c>
      <c r="V302" s="69">
        <f t="shared" si="176"/>
        <v>0</v>
      </c>
      <c r="W302" s="74">
        <v>0</v>
      </c>
      <c r="X302" s="69">
        <f t="shared" si="177"/>
        <v>0</v>
      </c>
      <c r="Y302" s="74">
        <v>0</v>
      </c>
      <c r="Z302" s="109">
        <f t="shared" si="178"/>
        <v>0</v>
      </c>
      <c r="AA302" s="74">
        <v>0</v>
      </c>
      <c r="AB302" s="68">
        <f t="shared" si="179"/>
        <v>0</v>
      </c>
      <c r="AC302" s="67">
        <f t="shared" si="180"/>
        <v>0</v>
      </c>
      <c r="AD302" s="66">
        <f t="shared" si="181"/>
        <v>0</v>
      </c>
      <c r="AE302" s="57">
        <v>0</v>
      </c>
      <c r="AF302" s="57">
        <f t="shared" si="182"/>
        <v>0</v>
      </c>
      <c r="AG302" s="52">
        <v>0</v>
      </c>
      <c r="AH302" s="63">
        <f t="shared" si="183"/>
        <v>0</v>
      </c>
      <c r="AI302" s="65">
        <f t="shared" si="184"/>
        <v>0</v>
      </c>
      <c r="AJ302" s="63">
        <f t="shared" si="185"/>
        <v>0</v>
      </c>
      <c r="AK302" s="145">
        <v>0</v>
      </c>
      <c r="AL302" s="63">
        <f t="shared" si="186"/>
        <v>0</v>
      </c>
      <c r="AM302" s="130"/>
    </row>
    <row r="303" spans="1:39" s="2" customFormat="1" x14ac:dyDescent="0.3">
      <c r="A303" s="188" t="s">
        <v>154</v>
      </c>
      <c r="B303" s="47">
        <f>14400/12</f>
        <v>1200</v>
      </c>
      <c r="C303" s="46">
        <v>1636</v>
      </c>
      <c r="D303" s="163">
        <v>12</v>
      </c>
      <c r="E303" s="44">
        <v>0</v>
      </c>
      <c r="F303" s="110">
        <f t="shared" si="167"/>
        <v>0</v>
      </c>
      <c r="G303" s="145">
        <v>0</v>
      </c>
      <c r="H303" s="109">
        <f t="shared" si="168"/>
        <v>0</v>
      </c>
      <c r="I303" s="74">
        <v>0</v>
      </c>
      <c r="J303" s="37">
        <f t="shared" si="169"/>
        <v>0</v>
      </c>
      <c r="K303" s="74">
        <v>0</v>
      </c>
      <c r="L303" s="37">
        <f t="shared" si="170"/>
        <v>0</v>
      </c>
      <c r="M303" s="74">
        <v>0</v>
      </c>
      <c r="N303" s="37">
        <f t="shared" si="171"/>
        <v>0</v>
      </c>
      <c r="O303" s="74">
        <v>0</v>
      </c>
      <c r="P303" s="71">
        <f t="shared" si="172"/>
        <v>0</v>
      </c>
      <c r="Q303" s="57">
        <f t="shared" si="173"/>
        <v>0</v>
      </c>
      <c r="R303" s="39">
        <f t="shared" si="174"/>
        <v>0</v>
      </c>
      <c r="S303" s="77">
        <v>0</v>
      </c>
      <c r="T303" s="69">
        <f t="shared" si="175"/>
        <v>0</v>
      </c>
      <c r="U303" s="74">
        <v>0</v>
      </c>
      <c r="V303" s="69">
        <f t="shared" si="176"/>
        <v>0</v>
      </c>
      <c r="W303" s="74">
        <v>0</v>
      </c>
      <c r="X303" s="69">
        <f t="shared" si="177"/>
        <v>0</v>
      </c>
      <c r="Y303" s="74">
        <v>0</v>
      </c>
      <c r="Z303" s="109">
        <f t="shared" si="178"/>
        <v>0</v>
      </c>
      <c r="AA303" s="74">
        <v>0</v>
      </c>
      <c r="AB303" s="68">
        <f t="shared" si="179"/>
        <v>0</v>
      </c>
      <c r="AC303" s="67">
        <f t="shared" si="180"/>
        <v>0</v>
      </c>
      <c r="AD303" s="66">
        <f t="shared" si="181"/>
        <v>0</v>
      </c>
      <c r="AE303" s="57">
        <v>0</v>
      </c>
      <c r="AF303" s="57">
        <f t="shared" si="182"/>
        <v>0</v>
      </c>
      <c r="AG303" s="52">
        <v>0</v>
      </c>
      <c r="AH303" s="63">
        <f t="shared" si="183"/>
        <v>0</v>
      </c>
      <c r="AI303" s="65">
        <f t="shared" si="184"/>
        <v>0</v>
      </c>
      <c r="AJ303" s="63">
        <f t="shared" si="185"/>
        <v>0</v>
      </c>
      <c r="AK303" s="145">
        <v>0</v>
      </c>
      <c r="AL303" s="63">
        <f t="shared" si="186"/>
        <v>0</v>
      </c>
      <c r="AM303" s="130"/>
    </row>
    <row r="304" spans="1:39" s="2" customFormat="1" x14ac:dyDescent="0.3">
      <c r="A304" s="58" t="s">
        <v>8</v>
      </c>
      <c r="B304" s="47">
        <f>24800/16</f>
        <v>1550</v>
      </c>
      <c r="C304" s="46">
        <f>2800/1.1</f>
        <v>2545.454545454545</v>
      </c>
      <c r="D304" s="163">
        <v>16</v>
      </c>
      <c r="E304" s="44">
        <v>0</v>
      </c>
      <c r="F304" s="147">
        <f t="shared" si="167"/>
        <v>0</v>
      </c>
      <c r="G304" s="145">
        <v>0</v>
      </c>
      <c r="H304" s="37">
        <f t="shared" si="168"/>
        <v>0</v>
      </c>
      <c r="I304" s="74">
        <v>0</v>
      </c>
      <c r="J304" s="37">
        <f t="shared" si="169"/>
        <v>0</v>
      </c>
      <c r="K304" s="74">
        <v>0</v>
      </c>
      <c r="L304" s="37">
        <f t="shared" si="170"/>
        <v>0</v>
      </c>
      <c r="M304" s="74">
        <v>0</v>
      </c>
      <c r="N304" s="37">
        <f t="shared" si="171"/>
        <v>0</v>
      </c>
      <c r="O304" s="74">
        <v>0</v>
      </c>
      <c r="P304" s="37">
        <f t="shared" si="172"/>
        <v>0</v>
      </c>
      <c r="Q304" s="36">
        <f t="shared" si="173"/>
        <v>0</v>
      </c>
      <c r="R304" s="146">
        <f t="shared" si="174"/>
        <v>0</v>
      </c>
      <c r="S304" s="77">
        <v>0</v>
      </c>
      <c r="T304" s="69">
        <f t="shared" si="175"/>
        <v>0</v>
      </c>
      <c r="U304" s="74">
        <v>0</v>
      </c>
      <c r="V304" s="37">
        <f t="shared" si="176"/>
        <v>0</v>
      </c>
      <c r="W304" s="74">
        <v>0</v>
      </c>
      <c r="X304" s="37">
        <f t="shared" si="177"/>
        <v>0</v>
      </c>
      <c r="Y304" s="74">
        <v>0</v>
      </c>
      <c r="Z304" s="37">
        <f t="shared" si="178"/>
        <v>0</v>
      </c>
      <c r="AA304" s="74">
        <v>0</v>
      </c>
      <c r="AB304" s="37">
        <f t="shared" si="179"/>
        <v>0</v>
      </c>
      <c r="AC304" s="36">
        <f t="shared" si="180"/>
        <v>0</v>
      </c>
      <c r="AD304" s="36">
        <f t="shared" si="181"/>
        <v>0</v>
      </c>
      <c r="AE304" s="36">
        <v>0</v>
      </c>
      <c r="AF304" s="57">
        <f t="shared" si="182"/>
        <v>0</v>
      </c>
      <c r="AG304" s="52">
        <v>0</v>
      </c>
      <c r="AH304" s="63">
        <f t="shared" si="183"/>
        <v>0</v>
      </c>
      <c r="AI304" s="65">
        <f t="shared" si="184"/>
        <v>0</v>
      </c>
      <c r="AJ304" s="63">
        <f t="shared" si="185"/>
        <v>0</v>
      </c>
      <c r="AK304" s="145">
        <v>0</v>
      </c>
      <c r="AL304" s="107">
        <f t="shared" si="186"/>
        <v>0</v>
      </c>
      <c r="AM304" s="130"/>
    </row>
    <row r="305" spans="1:39" s="2" customFormat="1" x14ac:dyDescent="0.3">
      <c r="A305" s="187" t="s">
        <v>425</v>
      </c>
      <c r="B305" s="47">
        <f>30400/16</f>
        <v>1900</v>
      </c>
      <c r="C305" s="46">
        <f>2800/1.1</f>
        <v>2545.454545454545</v>
      </c>
      <c r="D305" s="163">
        <v>16</v>
      </c>
      <c r="E305" s="44">
        <v>0</v>
      </c>
      <c r="F305" s="147">
        <f t="shared" si="167"/>
        <v>0</v>
      </c>
      <c r="G305" s="145">
        <v>0</v>
      </c>
      <c r="H305" s="37">
        <f t="shared" si="168"/>
        <v>0</v>
      </c>
      <c r="I305" s="74">
        <v>0</v>
      </c>
      <c r="J305" s="37">
        <f t="shared" si="169"/>
        <v>0</v>
      </c>
      <c r="K305" s="74">
        <v>0</v>
      </c>
      <c r="L305" s="37">
        <f t="shared" si="170"/>
        <v>0</v>
      </c>
      <c r="M305" s="74">
        <v>0</v>
      </c>
      <c r="N305" s="37">
        <f t="shared" si="171"/>
        <v>0</v>
      </c>
      <c r="O305" s="74">
        <v>0</v>
      </c>
      <c r="P305" s="37">
        <f t="shared" si="172"/>
        <v>0</v>
      </c>
      <c r="Q305" s="36">
        <f t="shared" si="173"/>
        <v>0</v>
      </c>
      <c r="R305" s="146">
        <f t="shared" si="174"/>
        <v>0</v>
      </c>
      <c r="S305" s="77">
        <v>0</v>
      </c>
      <c r="T305" s="69">
        <f t="shared" si="175"/>
        <v>0</v>
      </c>
      <c r="U305" s="74">
        <v>0</v>
      </c>
      <c r="V305" s="37">
        <f t="shared" si="176"/>
        <v>0</v>
      </c>
      <c r="W305" s="74">
        <v>0</v>
      </c>
      <c r="X305" s="37">
        <f t="shared" si="177"/>
        <v>0</v>
      </c>
      <c r="Y305" s="74">
        <v>0</v>
      </c>
      <c r="Z305" s="37">
        <f t="shared" si="178"/>
        <v>0</v>
      </c>
      <c r="AA305" s="74">
        <v>0</v>
      </c>
      <c r="AB305" s="37">
        <f t="shared" si="179"/>
        <v>0</v>
      </c>
      <c r="AC305" s="36">
        <f t="shared" si="180"/>
        <v>0</v>
      </c>
      <c r="AD305" s="36">
        <f t="shared" si="181"/>
        <v>0</v>
      </c>
      <c r="AE305" s="36">
        <v>0</v>
      </c>
      <c r="AF305" s="57">
        <f t="shared" si="182"/>
        <v>0</v>
      </c>
      <c r="AG305" s="52">
        <v>0</v>
      </c>
      <c r="AH305" s="63">
        <f t="shared" si="183"/>
        <v>0</v>
      </c>
      <c r="AI305" s="65">
        <f t="shared" si="184"/>
        <v>0</v>
      </c>
      <c r="AJ305" s="63">
        <f t="shared" si="185"/>
        <v>0</v>
      </c>
      <c r="AK305" s="145">
        <v>0</v>
      </c>
      <c r="AL305" s="107">
        <f t="shared" si="186"/>
        <v>0</v>
      </c>
      <c r="AM305" s="130"/>
    </row>
    <row r="306" spans="1:39" s="2" customFormat="1" x14ac:dyDescent="0.3">
      <c r="A306" s="55" t="s">
        <v>9</v>
      </c>
      <c r="B306" s="47">
        <f>3600/6</f>
        <v>600</v>
      </c>
      <c r="C306" s="46">
        <f t="shared" ref="C306:C311" si="187">2000/1.1</f>
        <v>1818.181818181818</v>
      </c>
      <c r="D306" s="163">
        <v>6</v>
      </c>
      <c r="E306" s="44">
        <v>0</v>
      </c>
      <c r="F306" s="147">
        <f t="shared" si="167"/>
        <v>0</v>
      </c>
      <c r="G306" s="145">
        <v>0</v>
      </c>
      <c r="H306" s="37">
        <f t="shared" si="168"/>
        <v>0</v>
      </c>
      <c r="I306" s="74">
        <v>0</v>
      </c>
      <c r="J306" s="37">
        <f t="shared" si="169"/>
        <v>0</v>
      </c>
      <c r="K306" s="74">
        <v>0</v>
      </c>
      <c r="L306" s="37">
        <f t="shared" si="170"/>
        <v>0</v>
      </c>
      <c r="M306" s="74">
        <v>0</v>
      </c>
      <c r="N306" s="37">
        <f t="shared" si="171"/>
        <v>0</v>
      </c>
      <c r="O306" s="74">
        <v>0</v>
      </c>
      <c r="P306" s="37">
        <f t="shared" si="172"/>
        <v>0</v>
      </c>
      <c r="Q306" s="36">
        <f t="shared" si="173"/>
        <v>0</v>
      </c>
      <c r="R306" s="146">
        <f t="shared" si="174"/>
        <v>0</v>
      </c>
      <c r="S306" s="77">
        <v>0</v>
      </c>
      <c r="T306" s="69">
        <f t="shared" si="175"/>
        <v>0</v>
      </c>
      <c r="U306" s="74">
        <v>0</v>
      </c>
      <c r="V306" s="37">
        <f t="shared" si="176"/>
        <v>0</v>
      </c>
      <c r="W306" s="74">
        <v>0</v>
      </c>
      <c r="X306" s="37">
        <f t="shared" si="177"/>
        <v>0</v>
      </c>
      <c r="Y306" s="74">
        <v>0</v>
      </c>
      <c r="Z306" s="37">
        <f t="shared" si="178"/>
        <v>0</v>
      </c>
      <c r="AA306" s="74">
        <v>0</v>
      </c>
      <c r="AB306" s="37">
        <f t="shared" si="179"/>
        <v>0</v>
      </c>
      <c r="AC306" s="36">
        <f t="shared" si="180"/>
        <v>0</v>
      </c>
      <c r="AD306" s="36">
        <f t="shared" si="181"/>
        <v>0</v>
      </c>
      <c r="AE306" s="36">
        <v>0</v>
      </c>
      <c r="AF306" s="57">
        <f t="shared" si="182"/>
        <v>0</v>
      </c>
      <c r="AG306" s="52">
        <v>0</v>
      </c>
      <c r="AH306" s="63">
        <f t="shared" si="183"/>
        <v>0</v>
      </c>
      <c r="AI306" s="65">
        <f t="shared" si="184"/>
        <v>0</v>
      </c>
      <c r="AJ306" s="63">
        <f t="shared" si="185"/>
        <v>0</v>
      </c>
      <c r="AK306" s="145">
        <v>0</v>
      </c>
      <c r="AL306" s="107">
        <f t="shared" si="186"/>
        <v>0</v>
      </c>
      <c r="AM306" s="130"/>
    </row>
    <row r="307" spans="1:39" s="2" customFormat="1" x14ac:dyDescent="0.3">
      <c r="A307" s="186" t="s">
        <v>487</v>
      </c>
      <c r="B307" s="47">
        <f>3900/6</f>
        <v>650</v>
      </c>
      <c r="C307" s="46">
        <f t="shared" si="187"/>
        <v>1818.181818181818</v>
      </c>
      <c r="D307" s="163">
        <v>6</v>
      </c>
      <c r="E307" s="44">
        <v>0</v>
      </c>
      <c r="F307" s="147">
        <f t="shared" si="167"/>
        <v>0</v>
      </c>
      <c r="G307" s="145">
        <v>0</v>
      </c>
      <c r="H307" s="37">
        <f t="shared" si="168"/>
        <v>0</v>
      </c>
      <c r="I307" s="74">
        <v>0</v>
      </c>
      <c r="J307" s="37">
        <f t="shared" si="169"/>
        <v>0</v>
      </c>
      <c r="K307" s="74">
        <v>0</v>
      </c>
      <c r="L307" s="37">
        <f t="shared" si="170"/>
        <v>0</v>
      </c>
      <c r="M307" s="74">
        <v>0</v>
      </c>
      <c r="N307" s="37">
        <f t="shared" si="171"/>
        <v>0</v>
      </c>
      <c r="O307" s="74">
        <v>0</v>
      </c>
      <c r="P307" s="37">
        <f t="shared" si="172"/>
        <v>0</v>
      </c>
      <c r="Q307" s="36">
        <f t="shared" si="173"/>
        <v>0</v>
      </c>
      <c r="R307" s="146">
        <f t="shared" si="174"/>
        <v>0</v>
      </c>
      <c r="S307" s="77">
        <v>0</v>
      </c>
      <c r="T307" s="69">
        <f t="shared" si="175"/>
        <v>0</v>
      </c>
      <c r="U307" s="74">
        <v>0</v>
      </c>
      <c r="V307" s="37">
        <f t="shared" si="176"/>
        <v>0</v>
      </c>
      <c r="W307" s="74">
        <v>0</v>
      </c>
      <c r="X307" s="37">
        <f t="shared" si="177"/>
        <v>0</v>
      </c>
      <c r="Y307" s="74">
        <v>0</v>
      </c>
      <c r="Z307" s="37">
        <f t="shared" si="178"/>
        <v>0</v>
      </c>
      <c r="AA307" s="74">
        <v>0</v>
      </c>
      <c r="AB307" s="37">
        <f t="shared" si="179"/>
        <v>0</v>
      </c>
      <c r="AC307" s="36">
        <f t="shared" si="180"/>
        <v>0</v>
      </c>
      <c r="AD307" s="36">
        <f t="shared" si="181"/>
        <v>0</v>
      </c>
      <c r="AE307" s="36">
        <v>0</v>
      </c>
      <c r="AF307" s="57">
        <f t="shared" si="182"/>
        <v>0</v>
      </c>
      <c r="AG307" s="52">
        <v>0</v>
      </c>
      <c r="AH307" s="63">
        <f t="shared" si="183"/>
        <v>0</v>
      </c>
      <c r="AI307" s="65">
        <f t="shared" si="184"/>
        <v>0</v>
      </c>
      <c r="AJ307" s="63">
        <f t="shared" si="185"/>
        <v>0</v>
      </c>
      <c r="AK307" s="145">
        <v>0</v>
      </c>
      <c r="AL307" s="107">
        <f t="shared" si="186"/>
        <v>0</v>
      </c>
      <c r="AM307" s="130"/>
    </row>
    <row r="308" spans="1:39" s="2" customFormat="1" x14ac:dyDescent="0.3">
      <c r="A308" s="55" t="s">
        <v>486</v>
      </c>
      <c r="B308" s="47">
        <f>3600/6</f>
        <v>600</v>
      </c>
      <c r="C308" s="46">
        <f t="shared" si="187"/>
        <v>1818.181818181818</v>
      </c>
      <c r="D308" s="163">
        <v>6</v>
      </c>
      <c r="E308" s="44">
        <v>0</v>
      </c>
      <c r="F308" s="147">
        <f t="shared" si="167"/>
        <v>0</v>
      </c>
      <c r="G308" s="145">
        <v>0</v>
      </c>
      <c r="H308" s="37">
        <f t="shared" si="168"/>
        <v>0</v>
      </c>
      <c r="I308" s="74">
        <v>0</v>
      </c>
      <c r="J308" s="37">
        <f t="shared" si="169"/>
        <v>0</v>
      </c>
      <c r="K308" s="74">
        <v>0</v>
      </c>
      <c r="L308" s="37">
        <f t="shared" si="170"/>
        <v>0</v>
      </c>
      <c r="M308" s="74">
        <v>0</v>
      </c>
      <c r="N308" s="37">
        <f t="shared" si="171"/>
        <v>0</v>
      </c>
      <c r="O308" s="74">
        <v>0</v>
      </c>
      <c r="P308" s="37">
        <f t="shared" si="172"/>
        <v>0</v>
      </c>
      <c r="Q308" s="36">
        <f t="shared" si="173"/>
        <v>0</v>
      </c>
      <c r="R308" s="146">
        <f t="shared" si="174"/>
        <v>0</v>
      </c>
      <c r="S308" s="77">
        <v>0</v>
      </c>
      <c r="T308" s="69">
        <f t="shared" si="175"/>
        <v>0</v>
      </c>
      <c r="U308" s="74">
        <v>0</v>
      </c>
      <c r="V308" s="37">
        <f t="shared" si="176"/>
        <v>0</v>
      </c>
      <c r="W308" s="74">
        <v>0</v>
      </c>
      <c r="X308" s="37">
        <f t="shared" si="177"/>
        <v>0</v>
      </c>
      <c r="Y308" s="74">
        <v>0</v>
      </c>
      <c r="Z308" s="37">
        <f t="shared" si="178"/>
        <v>0</v>
      </c>
      <c r="AA308" s="74">
        <v>0</v>
      </c>
      <c r="AB308" s="37">
        <f t="shared" si="179"/>
        <v>0</v>
      </c>
      <c r="AC308" s="36">
        <f t="shared" si="180"/>
        <v>0</v>
      </c>
      <c r="AD308" s="36">
        <f t="shared" si="181"/>
        <v>0</v>
      </c>
      <c r="AE308" s="36">
        <v>0</v>
      </c>
      <c r="AF308" s="57">
        <f t="shared" si="182"/>
        <v>0</v>
      </c>
      <c r="AG308" s="52">
        <v>0</v>
      </c>
      <c r="AH308" s="63">
        <f t="shared" si="183"/>
        <v>0</v>
      </c>
      <c r="AI308" s="65">
        <f t="shared" si="184"/>
        <v>0</v>
      </c>
      <c r="AJ308" s="63">
        <f t="shared" si="185"/>
        <v>0</v>
      </c>
      <c r="AK308" s="145">
        <v>0</v>
      </c>
      <c r="AL308" s="107">
        <f t="shared" si="186"/>
        <v>0</v>
      </c>
      <c r="AM308" s="130"/>
    </row>
    <row r="309" spans="1:39" s="2" customFormat="1" x14ac:dyDescent="0.3">
      <c r="A309" s="186" t="s">
        <v>423</v>
      </c>
      <c r="B309" s="47">
        <f>3900/6</f>
        <v>650</v>
      </c>
      <c r="C309" s="46">
        <f t="shared" si="187"/>
        <v>1818.181818181818</v>
      </c>
      <c r="D309" s="163">
        <v>6</v>
      </c>
      <c r="E309" s="44">
        <v>0</v>
      </c>
      <c r="F309" s="147">
        <f t="shared" si="167"/>
        <v>0</v>
      </c>
      <c r="G309" s="145">
        <v>0</v>
      </c>
      <c r="H309" s="37">
        <f t="shared" si="168"/>
        <v>0</v>
      </c>
      <c r="I309" s="74">
        <v>0</v>
      </c>
      <c r="J309" s="37">
        <f t="shared" si="169"/>
        <v>0</v>
      </c>
      <c r="K309" s="74">
        <v>0</v>
      </c>
      <c r="L309" s="37">
        <f t="shared" si="170"/>
        <v>0</v>
      </c>
      <c r="M309" s="74">
        <v>0</v>
      </c>
      <c r="N309" s="37">
        <f t="shared" si="171"/>
        <v>0</v>
      </c>
      <c r="O309" s="74">
        <v>0</v>
      </c>
      <c r="P309" s="37">
        <f t="shared" si="172"/>
        <v>0</v>
      </c>
      <c r="Q309" s="36">
        <f t="shared" si="173"/>
        <v>0</v>
      </c>
      <c r="R309" s="146">
        <f t="shared" si="174"/>
        <v>0</v>
      </c>
      <c r="S309" s="77">
        <v>0</v>
      </c>
      <c r="T309" s="69">
        <f t="shared" si="175"/>
        <v>0</v>
      </c>
      <c r="U309" s="74">
        <v>0</v>
      </c>
      <c r="V309" s="37">
        <f t="shared" si="176"/>
        <v>0</v>
      </c>
      <c r="W309" s="74">
        <v>0</v>
      </c>
      <c r="X309" s="37">
        <f t="shared" si="177"/>
        <v>0</v>
      </c>
      <c r="Y309" s="74">
        <v>0</v>
      </c>
      <c r="Z309" s="37">
        <f t="shared" si="178"/>
        <v>0</v>
      </c>
      <c r="AA309" s="74">
        <v>0</v>
      </c>
      <c r="AB309" s="37">
        <f t="shared" si="179"/>
        <v>0</v>
      </c>
      <c r="AC309" s="36">
        <f t="shared" si="180"/>
        <v>0</v>
      </c>
      <c r="AD309" s="36">
        <f t="shared" si="181"/>
        <v>0</v>
      </c>
      <c r="AE309" s="36">
        <v>0</v>
      </c>
      <c r="AF309" s="57">
        <f t="shared" si="182"/>
        <v>0</v>
      </c>
      <c r="AG309" s="52">
        <v>0</v>
      </c>
      <c r="AH309" s="63">
        <f t="shared" si="183"/>
        <v>0</v>
      </c>
      <c r="AI309" s="65">
        <f t="shared" si="184"/>
        <v>0</v>
      </c>
      <c r="AJ309" s="63">
        <f t="shared" si="185"/>
        <v>0</v>
      </c>
      <c r="AK309" s="145">
        <v>0</v>
      </c>
      <c r="AL309" s="107">
        <f t="shared" si="186"/>
        <v>0</v>
      </c>
      <c r="AM309" s="130"/>
    </row>
    <row r="310" spans="1:39" s="2" customFormat="1" x14ac:dyDescent="0.3">
      <c r="A310" s="55" t="s">
        <v>422</v>
      </c>
      <c r="B310" s="47">
        <f>3600/6</f>
        <v>600</v>
      </c>
      <c r="C310" s="46">
        <f t="shared" si="187"/>
        <v>1818.181818181818</v>
      </c>
      <c r="D310" s="163">
        <v>6</v>
      </c>
      <c r="E310" s="44">
        <v>0</v>
      </c>
      <c r="F310" s="147">
        <f t="shared" si="167"/>
        <v>0</v>
      </c>
      <c r="G310" s="145">
        <v>0</v>
      </c>
      <c r="H310" s="37">
        <f t="shared" si="168"/>
        <v>0</v>
      </c>
      <c r="I310" s="74">
        <v>0</v>
      </c>
      <c r="J310" s="37">
        <f t="shared" si="169"/>
        <v>0</v>
      </c>
      <c r="K310" s="74">
        <v>0</v>
      </c>
      <c r="L310" s="37">
        <f t="shared" si="170"/>
        <v>0</v>
      </c>
      <c r="M310" s="74">
        <v>0</v>
      </c>
      <c r="N310" s="37">
        <f t="shared" si="171"/>
        <v>0</v>
      </c>
      <c r="O310" s="74">
        <v>0</v>
      </c>
      <c r="P310" s="37">
        <f t="shared" si="172"/>
        <v>0</v>
      </c>
      <c r="Q310" s="36">
        <f t="shared" si="173"/>
        <v>0</v>
      </c>
      <c r="R310" s="146">
        <f t="shared" si="174"/>
        <v>0</v>
      </c>
      <c r="S310" s="77">
        <v>0</v>
      </c>
      <c r="T310" s="69">
        <f t="shared" si="175"/>
        <v>0</v>
      </c>
      <c r="U310" s="74">
        <v>0</v>
      </c>
      <c r="V310" s="37">
        <f t="shared" si="176"/>
        <v>0</v>
      </c>
      <c r="W310" s="74">
        <v>0</v>
      </c>
      <c r="X310" s="37">
        <f t="shared" si="177"/>
        <v>0</v>
      </c>
      <c r="Y310" s="74">
        <v>0</v>
      </c>
      <c r="Z310" s="37">
        <f t="shared" si="178"/>
        <v>0</v>
      </c>
      <c r="AA310" s="74">
        <v>0</v>
      </c>
      <c r="AB310" s="37">
        <f t="shared" si="179"/>
        <v>0</v>
      </c>
      <c r="AC310" s="36">
        <f t="shared" si="180"/>
        <v>0</v>
      </c>
      <c r="AD310" s="36">
        <f t="shared" si="181"/>
        <v>0</v>
      </c>
      <c r="AE310" s="36">
        <v>0</v>
      </c>
      <c r="AF310" s="57">
        <f t="shared" si="182"/>
        <v>0</v>
      </c>
      <c r="AG310" s="52">
        <v>0</v>
      </c>
      <c r="AH310" s="63">
        <f t="shared" si="183"/>
        <v>0</v>
      </c>
      <c r="AI310" s="65">
        <f t="shared" si="184"/>
        <v>0</v>
      </c>
      <c r="AJ310" s="63">
        <f t="shared" si="185"/>
        <v>0</v>
      </c>
      <c r="AK310" s="145">
        <v>0</v>
      </c>
      <c r="AL310" s="107">
        <f t="shared" si="186"/>
        <v>0</v>
      </c>
      <c r="AM310" s="130"/>
    </row>
    <row r="311" spans="1:39" s="2" customFormat="1" x14ac:dyDescent="0.3">
      <c r="A311" s="186" t="s">
        <v>485</v>
      </c>
      <c r="B311" s="47">
        <f>3900/6</f>
        <v>650</v>
      </c>
      <c r="C311" s="46">
        <f t="shared" si="187"/>
        <v>1818.181818181818</v>
      </c>
      <c r="D311" s="163">
        <v>6</v>
      </c>
      <c r="E311" s="44">
        <v>0</v>
      </c>
      <c r="F311" s="147">
        <f t="shared" si="167"/>
        <v>0</v>
      </c>
      <c r="G311" s="145">
        <v>0</v>
      </c>
      <c r="H311" s="37">
        <f t="shared" si="168"/>
        <v>0</v>
      </c>
      <c r="I311" s="74">
        <v>0</v>
      </c>
      <c r="J311" s="37">
        <f t="shared" si="169"/>
        <v>0</v>
      </c>
      <c r="K311" s="74">
        <v>0</v>
      </c>
      <c r="L311" s="37">
        <f t="shared" si="170"/>
        <v>0</v>
      </c>
      <c r="M311" s="74">
        <v>0</v>
      </c>
      <c r="N311" s="37">
        <f t="shared" si="171"/>
        <v>0</v>
      </c>
      <c r="O311" s="74">
        <v>0</v>
      </c>
      <c r="P311" s="37">
        <f t="shared" si="172"/>
        <v>0</v>
      </c>
      <c r="Q311" s="36">
        <f t="shared" si="173"/>
        <v>0</v>
      </c>
      <c r="R311" s="146">
        <f t="shared" si="174"/>
        <v>0</v>
      </c>
      <c r="S311" s="77">
        <v>0</v>
      </c>
      <c r="T311" s="69">
        <f t="shared" si="175"/>
        <v>0</v>
      </c>
      <c r="U311" s="74">
        <v>0</v>
      </c>
      <c r="V311" s="37">
        <f t="shared" si="176"/>
        <v>0</v>
      </c>
      <c r="W311" s="74">
        <v>0</v>
      </c>
      <c r="X311" s="37">
        <f t="shared" si="177"/>
        <v>0</v>
      </c>
      <c r="Y311" s="74">
        <v>0</v>
      </c>
      <c r="Z311" s="37">
        <f t="shared" si="178"/>
        <v>0</v>
      </c>
      <c r="AA311" s="74">
        <v>0</v>
      </c>
      <c r="AB311" s="37">
        <f t="shared" si="179"/>
        <v>0</v>
      </c>
      <c r="AC311" s="36">
        <f t="shared" si="180"/>
        <v>0</v>
      </c>
      <c r="AD311" s="36">
        <f t="shared" si="181"/>
        <v>0</v>
      </c>
      <c r="AE311" s="36">
        <v>0</v>
      </c>
      <c r="AF311" s="57">
        <f t="shared" si="182"/>
        <v>0</v>
      </c>
      <c r="AG311" s="52">
        <v>0</v>
      </c>
      <c r="AH311" s="63">
        <f t="shared" si="183"/>
        <v>0</v>
      </c>
      <c r="AI311" s="65">
        <f t="shared" si="184"/>
        <v>0</v>
      </c>
      <c r="AJ311" s="63">
        <f t="shared" si="185"/>
        <v>0</v>
      </c>
      <c r="AK311" s="145">
        <v>0</v>
      </c>
      <c r="AL311" s="107">
        <f t="shared" si="186"/>
        <v>0</v>
      </c>
      <c r="AM311" s="130"/>
    </row>
    <row r="312" spans="1:39" s="2" customFormat="1" x14ac:dyDescent="0.3">
      <c r="A312" s="48" t="s">
        <v>484</v>
      </c>
      <c r="B312" s="47">
        <f>8100/6</f>
        <v>1350</v>
      </c>
      <c r="C312" s="46">
        <f>2800/1.1</f>
        <v>2545.454545454545</v>
      </c>
      <c r="D312" s="45">
        <v>6</v>
      </c>
      <c r="E312" s="44">
        <v>0</v>
      </c>
      <c r="F312" s="147">
        <f t="shared" si="167"/>
        <v>0</v>
      </c>
      <c r="G312" s="145">
        <v>0</v>
      </c>
      <c r="H312" s="37">
        <f t="shared" si="168"/>
        <v>0</v>
      </c>
      <c r="I312" s="74">
        <v>0</v>
      </c>
      <c r="J312" s="37">
        <f t="shared" si="169"/>
        <v>0</v>
      </c>
      <c r="K312" s="74">
        <v>0</v>
      </c>
      <c r="L312" s="37">
        <f t="shared" si="170"/>
        <v>0</v>
      </c>
      <c r="M312" s="74">
        <v>0</v>
      </c>
      <c r="N312" s="37">
        <f t="shared" si="171"/>
        <v>0</v>
      </c>
      <c r="O312" s="74">
        <v>0</v>
      </c>
      <c r="P312" s="37">
        <f t="shared" si="172"/>
        <v>0</v>
      </c>
      <c r="Q312" s="36">
        <f t="shared" si="173"/>
        <v>0</v>
      </c>
      <c r="R312" s="146">
        <f t="shared" si="174"/>
        <v>0</v>
      </c>
      <c r="S312" s="77">
        <v>0</v>
      </c>
      <c r="T312" s="69">
        <f t="shared" si="175"/>
        <v>0</v>
      </c>
      <c r="U312" s="74">
        <v>0</v>
      </c>
      <c r="V312" s="37">
        <f t="shared" si="176"/>
        <v>0</v>
      </c>
      <c r="W312" s="74">
        <v>0</v>
      </c>
      <c r="X312" s="37">
        <f t="shared" si="177"/>
        <v>0</v>
      </c>
      <c r="Y312" s="74">
        <v>0</v>
      </c>
      <c r="Z312" s="37">
        <f t="shared" si="178"/>
        <v>0</v>
      </c>
      <c r="AA312" s="74">
        <v>0</v>
      </c>
      <c r="AB312" s="37">
        <f t="shared" si="179"/>
        <v>0</v>
      </c>
      <c r="AC312" s="36">
        <f t="shared" si="180"/>
        <v>0</v>
      </c>
      <c r="AD312" s="36">
        <f t="shared" si="181"/>
        <v>0</v>
      </c>
      <c r="AE312" s="36">
        <v>0</v>
      </c>
      <c r="AF312" s="57">
        <f t="shared" si="182"/>
        <v>0</v>
      </c>
      <c r="AG312" s="52">
        <v>0</v>
      </c>
      <c r="AH312" s="63">
        <f t="shared" si="183"/>
        <v>0</v>
      </c>
      <c r="AI312" s="65">
        <f t="shared" si="184"/>
        <v>0</v>
      </c>
      <c r="AJ312" s="63">
        <f t="shared" si="185"/>
        <v>0</v>
      </c>
      <c r="AK312" s="145">
        <v>0</v>
      </c>
      <c r="AL312" s="107">
        <f t="shared" si="186"/>
        <v>0</v>
      </c>
      <c r="AM312" s="130"/>
    </row>
    <row r="313" spans="1:39" s="2" customFormat="1" x14ac:dyDescent="0.3">
      <c r="A313" s="48" t="s">
        <v>483</v>
      </c>
      <c r="B313" s="53">
        <f>6600/6</f>
        <v>1100</v>
      </c>
      <c r="C313" s="46">
        <f>2800/1.1</f>
        <v>2545.454545454545</v>
      </c>
      <c r="D313" s="45">
        <v>6</v>
      </c>
      <c r="E313" s="44">
        <v>0</v>
      </c>
      <c r="F313" s="147">
        <f t="shared" si="167"/>
        <v>0</v>
      </c>
      <c r="G313" s="145">
        <v>0</v>
      </c>
      <c r="H313" s="37">
        <f t="shared" si="168"/>
        <v>0</v>
      </c>
      <c r="I313" s="74">
        <v>0</v>
      </c>
      <c r="J313" s="37">
        <f t="shared" si="169"/>
        <v>0</v>
      </c>
      <c r="K313" s="74">
        <v>0</v>
      </c>
      <c r="L313" s="37">
        <f t="shared" si="170"/>
        <v>0</v>
      </c>
      <c r="M313" s="74">
        <v>0</v>
      </c>
      <c r="N313" s="37">
        <f t="shared" si="171"/>
        <v>0</v>
      </c>
      <c r="O313" s="74">
        <v>0</v>
      </c>
      <c r="P313" s="37">
        <f t="shared" si="172"/>
        <v>0</v>
      </c>
      <c r="Q313" s="36">
        <f t="shared" si="173"/>
        <v>0</v>
      </c>
      <c r="R313" s="146">
        <f t="shared" si="174"/>
        <v>0</v>
      </c>
      <c r="S313" s="77">
        <v>0</v>
      </c>
      <c r="T313" s="69">
        <f t="shared" si="175"/>
        <v>0</v>
      </c>
      <c r="U313" s="74">
        <v>0</v>
      </c>
      <c r="V313" s="37">
        <f t="shared" si="176"/>
        <v>0</v>
      </c>
      <c r="W313" s="74">
        <v>0</v>
      </c>
      <c r="X313" s="37">
        <f t="shared" si="177"/>
        <v>0</v>
      </c>
      <c r="Y313" s="74">
        <v>0</v>
      </c>
      <c r="Z313" s="37">
        <f t="shared" si="178"/>
        <v>0</v>
      </c>
      <c r="AA313" s="74">
        <v>0</v>
      </c>
      <c r="AB313" s="37">
        <f t="shared" si="179"/>
        <v>0</v>
      </c>
      <c r="AC313" s="36">
        <f t="shared" si="180"/>
        <v>0</v>
      </c>
      <c r="AD313" s="36">
        <f t="shared" si="181"/>
        <v>0</v>
      </c>
      <c r="AE313" s="36">
        <v>0</v>
      </c>
      <c r="AF313" s="57">
        <f t="shared" si="182"/>
        <v>0</v>
      </c>
      <c r="AG313" s="52">
        <v>0</v>
      </c>
      <c r="AH313" s="63">
        <f t="shared" si="183"/>
        <v>0</v>
      </c>
      <c r="AI313" s="65">
        <f t="shared" si="184"/>
        <v>0</v>
      </c>
      <c r="AJ313" s="63">
        <f t="shared" si="185"/>
        <v>0</v>
      </c>
      <c r="AK313" s="145">
        <v>0</v>
      </c>
      <c r="AL313" s="107">
        <f t="shared" si="186"/>
        <v>0</v>
      </c>
      <c r="AM313" s="130"/>
    </row>
    <row r="314" spans="1:39" s="2" customFormat="1" x14ac:dyDescent="0.3">
      <c r="A314" s="48" t="s">
        <v>482</v>
      </c>
      <c r="B314" s="47">
        <f>16200/12</f>
        <v>1350</v>
      </c>
      <c r="C314" s="46">
        <f>2800/1.1</f>
        <v>2545.454545454545</v>
      </c>
      <c r="D314" s="45">
        <v>12</v>
      </c>
      <c r="E314" s="44">
        <v>0</v>
      </c>
      <c r="F314" s="147">
        <f t="shared" si="167"/>
        <v>0</v>
      </c>
      <c r="G314" s="145">
        <v>0</v>
      </c>
      <c r="H314" s="37">
        <f t="shared" si="168"/>
        <v>0</v>
      </c>
      <c r="I314" s="74">
        <v>0</v>
      </c>
      <c r="J314" s="37">
        <f t="shared" si="169"/>
        <v>0</v>
      </c>
      <c r="K314" s="74">
        <v>0</v>
      </c>
      <c r="L314" s="37">
        <f t="shared" si="170"/>
        <v>0</v>
      </c>
      <c r="M314" s="74">
        <v>0</v>
      </c>
      <c r="N314" s="37">
        <f t="shared" si="171"/>
        <v>0</v>
      </c>
      <c r="O314" s="74">
        <v>0</v>
      </c>
      <c r="P314" s="37">
        <f t="shared" si="172"/>
        <v>0</v>
      </c>
      <c r="Q314" s="36">
        <f t="shared" si="173"/>
        <v>0</v>
      </c>
      <c r="R314" s="146">
        <f t="shared" si="174"/>
        <v>0</v>
      </c>
      <c r="S314" s="77">
        <v>0</v>
      </c>
      <c r="T314" s="69">
        <f t="shared" si="175"/>
        <v>0</v>
      </c>
      <c r="U314" s="74">
        <v>0</v>
      </c>
      <c r="V314" s="37">
        <f t="shared" si="176"/>
        <v>0</v>
      </c>
      <c r="W314" s="74">
        <v>0</v>
      </c>
      <c r="X314" s="37">
        <f t="shared" si="177"/>
        <v>0</v>
      </c>
      <c r="Y314" s="74">
        <v>0</v>
      </c>
      <c r="Z314" s="37">
        <f t="shared" si="178"/>
        <v>0</v>
      </c>
      <c r="AA314" s="74">
        <v>0</v>
      </c>
      <c r="AB314" s="37">
        <f t="shared" si="179"/>
        <v>0</v>
      </c>
      <c r="AC314" s="36">
        <f t="shared" si="180"/>
        <v>0</v>
      </c>
      <c r="AD314" s="36">
        <f t="shared" si="181"/>
        <v>0</v>
      </c>
      <c r="AE314" s="36">
        <v>0</v>
      </c>
      <c r="AF314" s="57">
        <f t="shared" si="182"/>
        <v>0</v>
      </c>
      <c r="AG314" s="52">
        <v>0</v>
      </c>
      <c r="AH314" s="63">
        <f t="shared" si="183"/>
        <v>0</v>
      </c>
      <c r="AI314" s="65">
        <f t="shared" si="184"/>
        <v>0</v>
      </c>
      <c r="AJ314" s="63">
        <f t="shared" si="185"/>
        <v>0</v>
      </c>
      <c r="AK314" s="145">
        <v>0</v>
      </c>
      <c r="AL314" s="107">
        <f t="shared" si="186"/>
        <v>0</v>
      </c>
      <c r="AM314" s="130"/>
    </row>
    <row r="315" spans="1:39" s="2" customFormat="1" x14ac:dyDescent="0.3">
      <c r="A315" s="48" t="s">
        <v>481</v>
      </c>
      <c r="B315" s="47">
        <f>16200/12</f>
        <v>1350</v>
      </c>
      <c r="C315" s="46">
        <f>2800/1.1</f>
        <v>2545.454545454545</v>
      </c>
      <c r="D315" s="45">
        <v>12</v>
      </c>
      <c r="E315" s="44">
        <v>0</v>
      </c>
      <c r="F315" s="147">
        <f t="shared" si="167"/>
        <v>0</v>
      </c>
      <c r="G315" s="145">
        <v>0</v>
      </c>
      <c r="H315" s="37">
        <f t="shared" si="168"/>
        <v>0</v>
      </c>
      <c r="I315" s="74">
        <v>0</v>
      </c>
      <c r="J315" s="37">
        <f t="shared" si="169"/>
        <v>0</v>
      </c>
      <c r="K315" s="74">
        <v>0</v>
      </c>
      <c r="L315" s="37">
        <f t="shared" si="170"/>
        <v>0</v>
      </c>
      <c r="M315" s="74">
        <v>0</v>
      </c>
      <c r="N315" s="37">
        <f t="shared" si="171"/>
        <v>0</v>
      </c>
      <c r="O315" s="74">
        <v>0</v>
      </c>
      <c r="P315" s="37">
        <f t="shared" si="172"/>
        <v>0</v>
      </c>
      <c r="Q315" s="36">
        <f t="shared" si="173"/>
        <v>0</v>
      </c>
      <c r="R315" s="146">
        <f t="shared" si="174"/>
        <v>0</v>
      </c>
      <c r="S315" s="77">
        <v>0</v>
      </c>
      <c r="T315" s="69">
        <f t="shared" si="175"/>
        <v>0</v>
      </c>
      <c r="U315" s="74">
        <v>0</v>
      </c>
      <c r="V315" s="37">
        <f t="shared" si="176"/>
        <v>0</v>
      </c>
      <c r="W315" s="74">
        <v>0</v>
      </c>
      <c r="X315" s="37">
        <f t="shared" si="177"/>
        <v>0</v>
      </c>
      <c r="Y315" s="74">
        <v>0</v>
      </c>
      <c r="Z315" s="37">
        <f t="shared" si="178"/>
        <v>0</v>
      </c>
      <c r="AA315" s="74">
        <v>0</v>
      </c>
      <c r="AB315" s="37">
        <f t="shared" si="179"/>
        <v>0</v>
      </c>
      <c r="AC315" s="36">
        <f t="shared" si="180"/>
        <v>0</v>
      </c>
      <c r="AD315" s="36">
        <f t="shared" si="181"/>
        <v>0</v>
      </c>
      <c r="AE315" s="36">
        <v>0</v>
      </c>
      <c r="AF315" s="57">
        <f t="shared" si="182"/>
        <v>0</v>
      </c>
      <c r="AG315" s="52">
        <v>0</v>
      </c>
      <c r="AH315" s="63">
        <f t="shared" si="183"/>
        <v>0</v>
      </c>
      <c r="AI315" s="65">
        <f t="shared" si="184"/>
        <v>0</v>
      </c>
      <c r="AJ315" s="63">
        <f t="shared" si="185"/>
        <v>0</v>
      </c>
      <c r="AK315" s="145">
        <v>0</v>
      </c>
      <c r="AL315" s="107">
        <f t="shared" si="186"/>
        <v>0</v>
      </c>
      <c r="AM315" s="130"/>
    </row>
    <row r="316" spans="1:39" s="2" customFormat="1" x14ac:dyDescent="0.3">
      <c r="A316" s="48" t="s">
        <v>480</v>
      </c>
      <c r="B316" s="47">
        <f>42000/20</f>
        <v>2100</v>
      </c>
      <c r="C316" s="46">
        <f>3200/1.1</f>
        <v>2909.090909090909</v>
      </c>
      <c r="D316" s="45">
        <v>20</v>
      </c>
      <c r="E316" s="44">
        <v>0</v>
      </c>
      <c r="F316" s="147">
        <f t="shared" si="167"/>
        <v>0</v>
      </c>
      <c r="G316" s="145">
        <v>0</v>
      </c>
      <c r="H316" s="37">
        <f t="shared" si="168"/>
        <v>0</v>
      </c>
      <c r="I316" s="74">
        <v>0</v>
      </c>
      <c r="J316" s="37">
        <f t="shared" si="169"/>
        <v>0</v>
      </c>
      <c r="K316" s="74">
        <v>0</v>
      </c>
      <c r="L316" s="37">
        <f t="shared" si="170"/>
        <v>0</v>
      </c>
      <c r="M316" s="74">
        <v>0</v>
      </c>
      <c r="N316" s="37">
        <f t="shared" si="171"/>
        <v>0</v>
      </c>
      <c r="O316" s="74">
        <v>0</v>
      </c>
      <c r="P316" s="37">
        <f t="shared" si="172"/>
        <v>0</v>
      </c>
      <c r="Q316" s="36">
        <f t="shared" si="173"/>
        <v>0</v>
      </c>
      <c r="R316" s="146">
        <f t="shared" si="174"/>
        <v>0</v>
      </c>
      <c r="S316" s="77">
        <v>0</v>
      </c>
      <c r="T316" s="69">
        <f t="shared" si="175"/>
        <v>0</v>
      </c>
      <c r="U316" s="74">
        <v>0</v>
      </c>
      <c r="V316" s="37">
        <f t="shared" si="176"/>
        <v>0</v>
      </c>
      <c r="W316" s="74">
        <v>0</v>
      </c>
      <c r="X316" s="37">
        <f t="shared" si="177"/>
        <v>0</v>
      </c>
      <c r="Y316" s="74">
        <v>0</v>
      </c>
      <c r="Z316" s="37">
        <f t="shared" si="178"/>
        <v>0</v>
      </c>
      <c r="AA316" s="74">
        <v>0</v>
      </c>
      <c r="AB316" s="37">
        <f t="shared" si="179"/>
        <v>0</v>
      </c>
      <c r="AC316" s="36">
        <f t="shared" si="180"/>
        <v>0</v>
      </c>
      <c r="AD316" s="36">
        <f t="shared" si="181"/>
        <v>0</v>
      </c>
      <c r="AE316" s="36">
        <v>0</v>
      </c>
      <c r="AF316" s="57">
        <f t="shared" si="182"/>
        <v>0</v>
      </c>
      <c r="AG316" s="52">
        <v>0</v>
      </c>
      <c r="AH316" s="63">
        <f t="shared" si="183"/>
        <v>0</v>
      </c>
      <c r="AI316" s="65">
        <f t="shared" si="184"/>
        <v>0</v>
      </c>
      <c r="AJ316" s="63">
        <f t="shared" si="185"/>
        <v>0</v>
      </c>
      <c r="AK316" s="145">
        <v>0</v>
      </c>
      <c r="AL316" s="107">
        <f t="shared" si="186"/>
        <v>0</v>
      </c>
      <c r="AM316" s="130"/>
    </row>
    <row r="317" spans="1:39" s="2" customFormat="1" x14ac:dyDescent="0.3">
      <c r="A317" s="48" t="s">
        <v>479</v>
      </c>
      <c r="B317" s="47">
        <f>13800/12</f>
        <v>1150</v>
      </c>
      <c r="C317" s="46">
        <f>2300/1.1</f>
        <v>2090.9090909090905</v>
      </c>
      <c r="D317" s="45">
        <v>12</v>
      </c>
      <c r="E317" s="44">
        <v>0</v>
      </c>
      <c r="F317" s="147">
        <f t="shared" si="167"/>
        <v>0</v>
      </c>
      <c r="G317" s="145">
        <v>0</v>
      </c>
      <c r="H317" s="37">
        <f t="shared" si="168"/>
        <v>0</v>
      </c>
      <c r="I317" s="74">
        <v>0</v>
      </c>
      <c r="J317" s="37">
        <f t="shared" si="169"/>
        <v>0</v>
      </c>
      <c r="K317" s="74">
        <v>0</v>
      </c>
      <c r="L317" s="37">
        <f t="shared" si="170"/>
        <v>0</v>
      </c>
      <c r="M317" s="74">
        <v>0</v>
      </c>
      <c r="N317" s="37">
        <f t="shared" si="171"/>
        <v>0</v>
      </c>
      <c r="O317" s="74">
        <v>0</v>
      </c>
      <c r="P317" s="37">
        <f t="shared" si="172"/>
        <v>0</v>
      </c>
      <c r="Q317" s="36">
        <f t="shared" si="173"/>
        <v>0</v>
      </c>
      <c r="R317" s="146">
        <f t="shared" si="174"/>
        <v>0</v>
      </c>
      <c r="S317" s="77">
        <v>0</v>
      </c>
      <c r="T317" s="69">
        <f t="shared" si="175"/>
        <v>0</v>
      </c>
      <c r="U317" s="74">
        <v>0</v>
      </c>
      <c r="V317" s="37">
        <f t="shared" si="176"/>
        <v>0</v>
      </c>
      <c r="W317" s="74">
        <v>0</v>
      </c>
      <c r="X317" s="37">
        <f t="shared" si="177"/>
        <v>0</v>
      </c>
      <c r="Y317" s="74">
        <v>0</v>
      </c>
      <c r="Z317" s="37">
        <f t="shared" si="178"/>
        <v>0</v>
      </c>
      <c r="AA317" s="74">
        <v>0</v>
      </c>
      <c r="AB317" s="37">
        <f t="shared" si="179"/>
        <v>0</v>
      </c>
      <c r="AC317" s="36">
        <f t="shared" si="180"/>
        <v>0</v>
      </c>
      <c r="AD317" s="36">
        <f t="shared" si="181"/>
        <v>0</v>
      </c>
      <c r="AE317" s="36">
        <v>0</v>
      </c>
      <c r="AF317" s="57">
        <f t="shared" si="182"/>
        <v>0</v>
      </c>
      <c r="AG317" s="52">
        <v>0</v>
      </c>
      <c r="AH317" s="63">
        <f t="shared" si="183"/>
        <v>0</v>
      </c>
      <c r="AI317" s="65">
        <f t="shared" si="184"/>
        <v>0</v>
      </c>
      <c r="AJ317" s="63">
        <f t="shared" si="185"/>
        <v>0</v>
      </c>
      <c r="AK317" s="145">
        <v>0</v>
      </c>
      <c r="AL317" s="107">
        <f t="shared" si="186"/>
        <v>0</v>
      </c>
      <c r="AM317" s="130"/>
    </row>
    <row r="318" spans="1:39" s="2" customFormat="1" x14ac:dyDescent="0.3">
      <c r="A318" s="48" t="s">
        <v>60</v>
      </c>
      <c r="B318" s="47">
        <f>30000/24</f>
        <v>1250</v>
      </c>
      <c r="C318" s="46">
        <f>2800/1.1</f>
        <v>2545.454545454545</v>
      </c>
      <c r="D318" s="45">
        <v>24</v>
      </c>
      <c r="E318" s="44">
        <v>0</v>
      </c>
      <c r="F318" s="147">
        <f t="shared" si="167"/>
        <v>0</v>
      </c>
      <c r="G318" s="145">
        <v>0</v>
      </c>
      <c r="H318" s="37">
        <f t="shared" si="168"/>
        <v>0</v>
      </c>
      <c r="I318" s="74">
        <v>0</v>
      </c>
      <c r="J318" s="37">
        <f t="shared" si="169"/>
        <v>0</v>
      </c>
      <c r="K318" s="74">
        <v>0</v>
      </c>
      <c r="L318" s="37">
        <f t="shared" si="170"/>
        <v>0</v>
      </c>
      <c r="M318" s="74">
        <v>0</v>
      </c>
      <c r="N318" s="37">
        <f t="shared" si="171"/>
        <v>0</v>
      </c>
      <c r="O318" s="74">
        <v>0</v>
      </c>
      <c r="P318" s="37">
        <f t="shared" si="172"/>
        <v>0</v>
      </c>
      <c r="Q318" s="36">
        <f t="shared" si="173"/>
        <v>0</v>
      </c>
      <c r="R318" s="146">
        <f t="shared" si="174"/>
        <v>0</v>
      </c>
      <c r="S318" s="77">
        <v>0</v>
      </c>
      <c r="T318" s="69">
        <f t="shared" si="175"/>
        <v>0</v>
      </c>
      <c r="U318" s="74">
        <v>0</v>
      </c>
      <c r="V318" s="37">
        <f t="shared" si="176"/>
        <v>0</v>
      </c>
      <c r="W318" s="74">
        <v>0</v>
      </c>
      <c r="X318" s="37">
        <f t="shared" si="177"/>
        <v>0</v>
      </c>
      <c r="Y318" s="74">
        <v>0</v>
      </c>
      <c r="Z318" s="37">
        <f t="shared" si="178"/>
        <v>0</v>
      </c>
      <c r="AA318" s="74">
        <v>0</v>
      </c>
      <c r="AB318" s="37">
        <f t="shared" si="179"/>
        <v>0</v>
      </c>
      <c r="AC318" s="36">
        <f t="shared" si="180"/>
        <v>0</v>
      </c>
      <c r="AD318" s="36">
        <f t="shared" si="181"/>
        <v>0</v>
      </c>
      <c r="AE318" s="36">
        <v>0</v>
      </c>
      <c r="AF318" s="57">
        <f t="shared" si="182"/>
        <v>0</v>
      </c>
      <c r="AG318" s="52">
        <v>0</v>
      </c>
      <c r="AH318" s="63">
        <f t="shared" si="183"/>
        <v>0</v>
      </c>
      <c r="AI318" s="65">
        <f t="shared" si="184"/>
        <v>0</v>
      </c>
      <c r="AJ318" s="63">
        <f t="shared" si="185"/>
        <v>0</v>
      </c>
      <c r="AK318" s="145">
        <v>0</v>
      </c>
      <c r="AL318" s="107">
        <f t="shared" si="186"/>
        <v>0</v>
      </c>
      <c r="AM318" s="130"/>
    </row>
    <row r="319" spans="1:39" s="2" customFormat="1" x14ac:dyDescent="0.3">
      <c r="A319" s="185" t="s">
        <v>478</v>
      </c>
      <c r="B319" s="47">
        <f>31200/24</f>
        <v>1300</v>
      </c>
      <c r="C319" s="46">
        <f>2800/1.1</f>
        <v>2545.454545454545</v>
      </c>
      <c r="D319" s="45">
        <v>24</v>
      </c>
      <c r="E319" s="44">
        <v>0</v>
      </c>
      <c r="F319" s="147">
        <f t="shared" si="167"/>
        <v>0</v>
      </c>
      <c r="G319" s="145">
        <v>0</v>
      </c>
      <c r="H319" s="37">
        <f t="shared" si="168"/>
        <v>0</v>
      </c>
      <c r="I319" s="74">
        <v>0</v>
      </c>
      <c r="J319" s="37">
        <f t="shared" si="169"/>
        <v>0</v>
      </c>
      <c r="K319" s="74">
        <v>0</v>
      </c>
      <c r="L319" s="37">
        <f t="shared" si="170"/>
        <v>0</v>
      </c>
      <c r="M319" s="74">
        <v>0</v>
      </c>
      <c r="N319" s="37">
        <f t="shared" si="171"/>
        <v>0</v>
      </c>
      <c r="O319" s="74">
        <v>0</v>
      </c>
      <c r="P319" s="37">
        <f t="shared" si="172"/>
        <v>0</v>
      </c>
      <c r="Q319" s="36">
        <f t="shared" si="173"/>
        <v>0</v>
      </c>
      <c r="R319" s="146">
        <f t="shared" si="174"/>
        <v>0</v>
      </c>
      <c r="S319" s="77">
        <v>0</v>
      </c>
      <c r="T319" s="69">
        <f t="shared" si="175"/>
        <v>0</v>
      </c>
      <c r="U319" s="74">
        <v>0</v>
      </c>
      <c r="V319" s="37">
        <f t="shared" si="176"/>
        <v>0</v>
      </c>
      <c r="W319" s="74">
        <v>0</v>
      </c>
      <c r="X319" s="37">
        <f t="shared" si="177"/>
        <v>0</v>
      </c>
      <c r="Y319" s="74">
        <v>0</v>
      </c>
      <c r="Z319" s="37">
        <f t="shared" si="178"/>
        <v>0</v>
      </c>
      <c r="AA319" s="74">
        <v>0</v>
      </c>
      <c r="AB319" s="37">
        <f t="shared" si="179"/>
        <v>0</v>
      </c>
      <c r="AC319" s="36">
        <f t="shared" si="180"/>
        <v>0</v>
      </c>
      <c r="AD319" s="36">
        <f t="shared" si="181"/>
        <v>0</v>
      </c>
      <c r="AE319" s="36">
        <v>0</v>
      </c>
      <c r="AF319" s="57">
        <f t="shared" si="182"/>
        <v>0</v>
      </c>
      <c r="AG319" s="52">
        <v>0</v>
      </c>
      <c r="AH319" s="63">
        <f t="shared" si="183"/>
        <v>0</v>
      </c>
      <c r="AI319" s="65">
        <f t="shared" si="184"/>
        <v>0</v>
      </c>
      <c r="AJ319" s="63">
        <f t="shared" si="185"/>
        <v>0</v>
      </c>
      <c r="AK319" s="145">
        <v>0</v>
      </c>
      <c r="AL319" s="107">
        <f t="shared" si="186"/>
        <v>0</v>
      </c>
      <c r="AM319" s="130"/>
    </row>
    <row r="320" spans="1:39" s="2" customFormat="1" ht="17.25" thickBot="1" x14ac:dyDescent="0.35">
      <c r="A320" s="48" t="s">
        <v>477</v>
      </c>
      <c r="B320" s="47">
        <f>14400/24</f>
        <v>600</v>
      </c>
      <c r="C320" s="46">
        <f>800/1.1</f>
        <v>727.27272727272725</v>
      </c>
      <c r="D320" s="179">
        <v>24</v>
      </c>
      <c r="E320" s="44">
        <v>0</v>
      </c>
      <c r="F320" s="147">
        <f t="shared" si="167"/>
        <v>0</v>
      </c>
      <c r="G320" s="145">
        <v>0</v>
      </c>
      <c r="H320" s="37">
        <f t="shared" si="168"/>
        <v>0</v>
      </c>
      <c r="I320" s="74">
        <v>0</v>
      </c>
      <c r="J320" s="37">
        <f t="shared" si="169"/>
        <v>0</v>
      </c>
      <c r="K320" s="74">
        <v>0</v>
      </c>
      <c r="L320" s="37">
        <f t="shared" si="170"/>
        <v>0</v>
      </c>
      <c r="M320" s="74">
        <v>0</v>
      </c>
      <c r="N320" s="37">
        <f t="shared" si="171"/>
        <v>0</v>
      </c>
      <c r="O320" s="74">
        <v>0</v>
      </c>
      <c r="P320" s="37">
        <f t="shared" si="172"/>
        <v>0</v>
      </c>
      <c r="Q320" s="36">
        <f t="shared" si="173"/>
        <v>0</v>
      </c>
      <c r="R320" s="146">
        <f t="shared" si="174"/>
        <v>0</v>
      </c>
      <c r="S320" s="77">
        <v>0</v>
      </c>
      <c r="T320" s="69">
        <f t="shared" si="175"/>
        <v>0</v>
      </c>
      <c r="U320" s="74">
        <v>0</v>
      </c>
      <c r="V320" s="37">
        <f t="shared" si="176"/>
        <v>0</v>
      </c>
      <c r="W320" s="74">
        <v>0</v>
      </c>
      <c r="X320" s="37">
        <f t="shared" si="177"/>
        <v>0</v>
      </c>
      <c r="Y320" s="74">
        <v>0</v>
      </c>
      <c r="Z320" s="37">
        <f t="shared" si="178"/>
        <v>0</v>
      </c>
      <c r="AA320" s="74">
        <v>0</v>
      </c>
      <c r="AB320" s="37">
        <f t="shared" si="179"/>
        <v>0</v>
      </c>
      <c r="AC320" s="36">
        <f t="shared" si="180"/>
        <v>0</v>
      </c>
      <c r="AD320" s="36">
        <f t="shared" si="181"/>
        <v>0</v>
      </c>
      <c r="AE320" s="36">
        <v>0</v>
      </c>
      <c r="AF320" s="57">
        <f t="shared" si="182"/>
        <v>0</v>
      </c>
      <c r="AG320" s="52">
        <v>0</v>
      </c>
      <c r="AH320" s="63">
        <f t="shared" si="183"/>
        <v>0</v>
      </c>
      <c r="AI320" s="65">
        <f t="shared" si="184"/>
        <v>0</v>
      </c>
      <c r="AJ320" s="63">
        <f t="shared" si="185"/>
        <v>0</v>
      </c>
      <c r="AK320" s="145">
        <v>0</v>
      </c>
      <c r="AL320" s="144">
        <f t="shared" si="186"/>
        <v>0</v>
      </c>
      <c r="AM320" s="130"/>
    </row>
    <row r="321" spans="1:39" s="2" customFormat="1" ht="17.25" thickBot="1" x14ac:dyDescent="0.35">
      <c r="A321" s="573" t="s">
        <v>476</v>
      </c>
      <c r="B321" s="574"/>
      <c r="C321" s="574"/>
      <c r="D321" s="574"/>
      <c r="E321" s="29">
        <f t="shared" ref="E321:AL321" si="188">SUM(E288:E320)</f>
        <v>0</v>
      </c>
      <c r="F321" s="29">
        <f t="shared" si="188"/>
        <v>0</v>
      </c>
      <c r="G321" s="29">
        <f t="shared" si="188"/>
        <v>0</v>
      </c>
      <c r="H321" s="29">
        <f t="shared" si="188"/>
        <v>0</v>
      </c>
      <c r="I321" s="29">
        <f t="shared" si="188"/>
        <v>0</v>
      </c>
      <c r="J321" s="29">
        <f t="shared" si="188"/>
        <v>0</v>
      </c>
      <c r="K321" s="29">
        <f t="shared" si="188"/>
        <v>0</v>
      </c>
      <c r="L321" s="29">
        <f t="shared" si="188"/>
        <v>0</v>
      </c>
      <c r="M321" s="29">
        <f t="shared" si="188"/>
        <v>0</v>
      </c>
      <c r="N321" s="29">
        <f t="shared" si="188"/>
        <v>0</v>
      </c>
      <c r="O321" s="29">
        <f t="shared" si="188"/>
        <v>0</v>
      </c>
      <c r="P321" s="29">
        <f t="shared" si="188"/>
        <v>0</v>
      </c>
      <c r="Q321" s="29">
        <f t="shared" si="188"/>
        <v>0</v>
      </c>
      <c r="R321" s="29">
        <f t="shared" si="188"/>
        <v>0</v>
      </c>
      <c r="S321" s="29">
        <f t="shared" si="188"/>
        <v>0</v>
      </c>
      <c r="T321" s="29">
        <f t="shared" si="188"/>
        <v>0</v>
      </c>
      <c r="U321" s="29">
        <f t="shared" si="188"/>
        <v>0</v>
      </c>
      <c r="V321" s="29">
        <f t="shared" si="188"/>
        <v>0</v>
      </c>
      <c r="W321" s="29">
        <f t="shared" si="188"/>
        <v>0</v>
      </c>
      <c r="X321" s="29">
        <f t="shared" si="188"/>
        <v>0</v>
      </c>
      <c r="Y321" s="29">
        <f t="shared" si="188"/>
        <v>0</v>
      </c>
      <c r="Z321" s="29">
        <f t="shared" si="188"/>
        <v>0</v>
      </c>
      <c r="AA321" s="29">
        <f t="shared" si="188"/>
        <v>0</v>
      </c>
      <c r="AB321" s="29">
        <f t="shared" si="188"/>
        <v>0</v>
      </c>
      <c r="AC321" s="29">
        <f t="shared" si="188"/>
        <v>0</v>
      </c>
      <c r="AD321" s="29">
        <f t="shared" si="188"/>
        <v>0</v>
      </c>
      <c r="AE321" s="29">
        <f t="shared" si="188"/>
        <v>0</v>
      </c>
      <c r="AF321" s="29">
        <f t="shared" si="188"/>
        <v>0</v>
      </c>
      <c r="AG321" s="29">
        <f t="shared" si="188"/>
        <v>0</v>
      </c>
      <c r="AH321" s="29">
        <f t="shared" si="188"/>
        <v>0</v>
      </c>
      <c r="AI321" s="29">
        <f t="shared" si="188"/>
        <v>0</v>
      </c>
      <c r="AJ321" s="29">
        <f t="shared" si="188"/>
        <v>0</v>
      </c>
      <c r="AK321" s="29">
        <f t="shared" si="188"/>
        <v>0</v>
      </c>
      <c r="AL321" s="29">
        <f t="shared" si="188"/>
        <v>0</v>
      </c>
      <c r="AM321" s="11"/>
    </row>
    <row r="322" spans="1:39" s="2" customFormat="1" ht="17.25" thickBot="1" x14ac:dyDescent="0.35">
      <c r="A322" s="10"/>
      <c r="B322" s="126"/>
      <c r="C322" s="126"/>
      <c r="D322" s="10"/>
      <c r="E322" s="4"/>
      <c r="F322" s="6"/>
      <c r="G322" s="4"/>
      <c r="H322" s="9">
        <f>H321*1.1</f>
        <v>0</v>
      </c>
      <c r="I322" s="5"/>
      <c r="J322" s="9">
        <f>J321*1.1</f>
        <v>0</v>
      </c>
      <c r="K322" s="5"/>
      <c r="L322" s="9">
        <f>L321*1.1</f>
        <v>0</v>
      </c>
      <c r="M322" s="5"/>
      <c r="N322" s="9">
        <f>N321*1.1</f>
        <v>0</v>
      </c>
      <c r="O322" s="5"/>
      <c r="P322" s="9">
        <f>P321*1.1</f>
        <v>0</v>
      </c>
      <c r="Q322" s="5"/>
      <c r="R322" s="8">
        <f>R321*1.1</f>
        <v>0</v>
      </c>
      <c r="S322" s="587" t="s">
        <v>475</v>
      </c>
      <c r="T322" s="587"/>
      <c r="U322" s="587"/>
      <c r="V322" s="587"/>
      <c r="W322" s="587"/>
      <c r="X322" s="587"/>
      <c r="Y322" s="587"/>
      <c r="Z322" s="587"/>
      <c r="AA322" s="587"/>
      <c r="AB322" s="587"/>
      <c r="AC322" s="587"/>
      <c r="AD322" s="587"/>
      <c r="AE322" s="191"/>
      <c r="AF322" s="127" t="e">
        <f>AF321/(R321+F321)</f>
        <v>#DIV/0!</v>
      </c>
      <c r="AG322" s="4"/>
      <c r="AH322" s="6"/>
      <c r="AI322" s="4"/>
      <c r="AJ322" s="6"/>
      <c r="AK322" s="5"/>
      <c r="AL322" s="3"/>
    </row>
    <row r="324" spans="1:39" s="2" customFormat="1" ht="17.25" thickBot="1" x14ac:dyDescent="0.35">
      <c r="A324" s="98" t="s">
        <v>474</v>
      </c>
      <c r="B324" s="97"/>
      <c r="C324" s="97"/>
      <c r="D324" s="94"/>
      <c r="E324" s="95"/>
      <c r="F324" s="95"/>
      <c r="G324" s="95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3"/>
      <c r="AH324" s="93"/>
      <c r="AI324" s="93"/>
      <c r="AJ324" s="93"/>
      <c r="AK324" s="93"/>
    </row>
    <row r="325" spans="1:39" s="2" customFormat="1" ht="17.25" thickBot="1" x14ac:dyDescent="0.35">
      <c r="A325" s="10"/>
      <c r="B325" s="10"/>
      <c r="C325" s="10"/>
      <c r="D325" s="10"/>
      <c r="E325" s="92"/>
      <c r="F325" s="89"/>
      <c r="G325" s="619" t="s">
        <v>473</v>
      </c>
      <c r="H325" s="620"/>
      <c r="I325" s="620"/>
      <c r="J325" s="620"/>
      <c r="K325" s="620"/>
      <c r="L325" s="620"/>
      <c r="M325" s="620"/>
      <c r="N325" s="620"/>
      <c r="O325" s="620"/>
      <c r="P325" s="620"/>
      <c r="Q325" s="620"/>
      <c r="R325" s="621"/>
      <c r="S325" s="622" t="s">
        <v>472</v>
      </c>
      <c r="T325" s="622"/>
      <c r="U325" s="622"/>
      <c r="V325" s="622"/>
      <c r="W325" s="622"/>
      <c r="X325" s="622"/>
      <c r="Y325" s="622"/>
      <c r="Z325" s="622"/>
      <c r="AA325" s="622"/>
      <c r="AB325" s="622"/>
      <c r="AC325" s="622"/>
      <c r="AD325" s="622"/>
      <c r="AE325" s="622"/>
      <c r="AF325" s="622"/>
      <c r="AG325" s="92"/>
      <c r="AH325" s="89"/>
      <c r="AI325" s="92"/>
      <c r="AJ325" s="89"/>
      <c r="AK325" s="152"/>
      <c r="AL325" s="113"/>
      <c r="AM325" s="138" t="s">
        <v>471</v>
      </c>
    </row>
    <row r="326" spans="1:39" s="2" customFormat="1" ht="16.5" customHeight="1" x14ac:dyDescent="0.3">
      <c r="A326" s="643" t="s">
        <v>470</v>
      </c>
      <c r="B326" s="645" t="s">
        <v>469</v>
      </c>
      <c r="C326" s="565" t="s">
        <v>468</v>
      </c>
      <c r="D326" s="647" t="s">
        <v>467</v>
      </c>
      <c r="E326" s="569" t="s">
        <v>466</v>
      </c>
      <c r="F326" s="649" t="s">
        <v>465</v>
      </c>
      <c r="G326" s="629" t="s">
        <v>464</v>
      </c>
      <c r="H326" s="633" t="s">
        <v>463</v>
      </c>
      <c r="I326" s="625" t="s">
        <v>0</v>
      </c>
      <c r="J326" s="633" t="s">
        <v>462</v>
      </c>
      <c r="K326" s="625" t="s">
        <v>1</v>
      </c>
      <c r="L326" s="633" t="s">
        <v>461</v>
      </c>
      <c r="M326" s="625" t="s">
        <v>2</v>
      </c>
      <c r="N326" s="633" t="s">
        <v>460</v>
      </c>
      <c r="O326" s="625" t="s">
        <v>3</v>
      </c>
      <c r="P326" s="633" t="s">
        <v>459</v>
      </c>
      <c r="Q326" s="639" t="s">
        <v>458</v>
      </c>
      <c r="R326" s="607" t="s">
        <v>23</v>
      </c>
      <c r="S326" s="609" t="s">
        <v>457</v>
      </c>
      <c r="T326" s="611" t="s">
        <v>456</v>
      </c>
      <c r="U326" s="609" t="s">
        <v>4</v>
      </c>
      <c r="V326" s="611" t="s">
        <v>455</v>
      </c>
      <c r="W326" s="609" t="s">
        <v>5</v>
      </c>
      <c r="X326" s="611" t="s">
        <v>454</v>
      </c>
      <c r="Y326" s="640" t="s">
        <v>6</v>
      </c>
      <c r="Z326" s="611" t="s">
        <v>453</v>
      </c>
      <c r="AA326" s="609" t="s">
        <v>7</v>
      </c>
      <c r="AB326" s="611" t="s">
        <v>452</v>
      </c>
      <c r="AC326" s="642" t="s">
        <v>451</v>
      </c>
      <c r="AD326" s="639" t="s">
        <v>450</v>
      </c>
      <c r="AE326" s="639" t="s">
        <v>449</v>
      </c>
      <c r="AF326" s="623" t="s">
        <v>448</v>
      </c>
      <c r="AG326" s="615" t="s">
        <v>447</v>
      </c>
      <c r="AH326" s="627" t="s">
        <v>446</v>
      </c>
      <c r="AI326" s="629" t="s">
        <v>445</v>
      </c>
      <c r="AJ326" s="627" t="s">
        <v>444</v>
      </c>
      <c r="AK326" s="636" t="s">
        <v>443</v>
      </c>
      <c r="AL326" s="627" t="s">
        <v>442</v>
      </c>
      <c r="AM326" s="605" t="s">
        <v>441</v>
      </c>
    </row>
    <row r="327" spans="1:39" s="2" customFormat="1" ht="17.25" customHeight="1" thickBot="1" x14ac:dyDescent="0.35">
      <c r="A327" s="644"/>
      <c r="B327" s="646"/>
      <c r="C327" s="566"/>
      <c r="D327" s="648"/>
      <c r="E327" s="651"/>
      <c r="F327" s="650"/>
      <c r="G327" s="630"/>
      <c r="H327" s="583"/>
      <c r="I327" s="626"/>
      <c r="J327" s="583"/>
      <c r="K327" s="626"/>
      <c r="L327" s="583"/>
      <c r="M327" s="626"/>
      <c r="N327" s="583"/>
      <c r="O327" s="626"/>
      <c r="P327" s="583"/>
      <c r="Q327" s="602"/>
      <c r="R327" s="608"/>
      <c r="S327" s="610"/>
      <c r="T327" s="612"/>
      <c r="U327" s="610"/>
      <c r="V327" s="612"/>
      <c r="W327" s="610"/>
      <c r="X327" s="612"/>
      <c r="Y327" s="641"/>
      <c r="Z327" s="612"/>
      <c r="AA327" s="610"/>
      <c r="AB327" s="612"/>
      <c r="AC327" s="593"/>
      <c r="AD327" s="602"/>
      <c r="AE327" s="602"/>
      <c r="AF327" s="624"/>
      <c r="AG327" s="616"/>
      <c r="AH327" s="631"/>
      <c r="AI327" s="630"/>
      <c r="AJ327" s="631"/>
      <c r="AK327" s="637"/>
      <c r="AL327" s="631"/>
      <c r="AM327" s="606"/>
    </row>
    <row r="328" spans="1:39" s="2" customFormat="1" x14ac:dyDescent="0.3">
      <c r="A328" s="122" t="s">
        <v>440</v>
      </c>
      <c r="B328" s="61">
        <f>15500/10</f>
        <v>1550</v>
      </c>
      <c r="C328" s="77">
        <f>2700/1.1</f>
        <v>2454.5454545454545</v>
      </c>
      <c r="D328" s="166">
        <v>10</v>
      </c>
      <c r="E328" s="121">
        <v>19</v>
      </c>
      <c r="F328" s="111">
        <f t="shared" ref="F328:F360" si="189">B328*E328</f>
        <v>29450</v>
      </c>
      <c r="G328" s="145">
        <v>0</v>
      </c>
      <c r="H328" s="109">
        <f t="shared" ref="H328:H360" si="190">B328*G328</f>
        <v>0</v>
      </c>
      <c r="I328" s="74">
        <v>0</v>
      </c>
      <c r="J328" s="37">
        <f t="shared" ref="J328:J360" si="191">B328*I328</f>
        <v>0</v>
      </c>
      <c r="K328" s="74">
        <v>0</v>
      </c>
      <c r="L328" s="37">
        <f t="shared" ref="L328:L360" si="192">B328*K328</f>
        <v>0</v>
      </c>
      <c r="M328" s="74">
        <v>0</v>
      </c>
      <c r="N328" s="37">
        <f t="shared" ref="N328:N360" si="193">B328*M328</f>
        <v>0</v>
      </c>
      <c r="O328" s="74">
        <v>0</v>
      </c>
      <c r="P328" s="71">
        <f t="shared" ref="P328:P360" si="194">B328*O328</f>
        <v>0</v>
      </c>
      <c r="Q328" s="57">
        <f t="shared" ref="Q328:Q360" si="195">G328+I328+K328+M328+O328</f>
        <v>0</v>
      </c>
      <c r="R328" s="83">
        <f t="shared" ref="R328:R360" si="196">Q328*B328</f>
        <v>0</v>
      </c>
      <c r="S328" s="38">
        <v>1</v>
      </c>
      <c r="T328" s="82">
        <f t="shared" ref="T328:T360" si="197">C328*S328</f>
        <v>2454.5454545454545</v>
      </c>
      <c r="U328" s="74">
        <v>3</v>
      </c>
      <c r="V328" s="82">
        <f t="shared" ref="V328:V360" si="198">C328*U328</f>
        <v>7363.636363636364</v>
      </c>
      <c r="W328" s="74">
        <v>4</v>
      </c>
      <c r="X328" s="82">
        <f t="shared" ref="X328:X360" si="199">C328*W328</f>
        <v>9818.181818181818</v>
      </c>
      <c r="Y328" s="74">
        <v>2</v>
      </c>
      <c r="Z328" s="151">
        <f t="shared" ref="Z328:Z360" si="200">C328*Y328</f>
        <v>4909.090909090909</v>
      </c>
      <c r="AA328" s="74">
        <v>1</v>
      </c>
      <c r="AB328" s="68">
        <f t="shared" ref="AB328:AB360" si="201">C328*AA328</f>
        <v>2454.5454545454545</v>
      </c>
      <c r="AC328" s="67">
        <f t="shared" ref="AC328:AC360" si="202">S328+U328+W328+Y328+AA328</f>
        <v>11</v>
      </c>
      <c r="AD328" s="66">
        <f t="shared" ref="AD328:AD360" si="203">AC328*C328</f>
        <v>27000</v>
      </c>
      <c r="AE328" s="57">
        <v>0</v>
      </c>
      <c r="AF328" s="57">
        <f t="shared" ref="AF328:AF360" si="204">((C328-B328)*AC328)-AE328</f>
        <v>9950</v>
      </c>
      <c r="AG328" s="52">
        <v>0</v>
      </c>
      <c r="AH328" s="63">
        <f t="shared" ref="AH328:AH360" si="205">B328*AG328</f>
        <v>0</v>
      </c>
      <c r="AI328" s="65">
        <f t="shared" ref="AI328:AI360" si="206">E328+Q328-AC328-AG328</f>
        <v>8</v>
      </c>
      <c r="AJ328" s="202">
        <f t="shared" ref="AJ328:AJ360" si="207">B328*AI328</f>
        <v>12400</v>
      </c>
      <c r="AK328" s="145">
        <v>0</v>
      </c>
      <c r="AL328" s="63">
        <f t="shared" ref="AL328:AL360" si="208">AK328*B328</f>
        <v>0</v>
      </c>
      <c r="AM328" s="130"/>
    </row>
    <row r="329" spans="1:39" s="2" customFormat="1" x14ac:dyDescent="0.3">
      <c r="A329" s="189" t="s">
        <v>439</v>
      </c>
      <c r="B329" s="182">
        <f>16000/10</f>
        <v>1600</v>
      </c>
      <c r="C329" s="183">
        <f>2700/1.1</f>
        <v>2454.5454545454545</v>
      </c>
      <c r="D329" s="184">
        <v>10</v>
      </c>
      <c r="E329" s="201">
        <v>0</v>
      </c>
      <c r="F329" s="200">
        <f t="shared" si="189"/>
        <v>0</v>
      </c>
      <c r="G329" s="145">
        <v>0</v>
      </c>
      <c r="H329" s="109">
        <f t="shared" si="190"/>
        <v>0</v>
      </c>
      <c r="I329" s="74">
        <v>0</v>
      </c>
      <c r="J329" s="37">
        <f t="shared" si="191"/>
        <v>0</v>
      </c>
      <c r="K329" s="74">
        <v>0</v>
      </c>
      <c r="L329" s="37">
        <f t="shared" si="192"/>
        <v>0</v>
      </c>
      <c r="M329" s="74">
        <v>0</v>
      </c>
      <c r="N329" s="37">
        <f t="shared" si="193"/>
        <v>0</v>
      </c>
      <c r="O329" s="74">
        <v>0</v>
      </c>
      <c r="P329" s="71">
        <f t="shared" si="194"/>
        <v>0</v>
      </c>
      <c r="Q329" s="57">
        <f t="shared" si="195"/>
        <v>0</v>
      </c>
      <c r="R329" s="70">
        <f t="shared" si="196"/>
        <v>0</v>
      </c>
      <c r="S329" s="77">
        <v>0</v>
      </c>
      <c r="T329" s="69">
        <f t="shared" si="197"/>
        <v>0</v>
      </c>
      <c r="U329" s="74">
        <v>0</v>
      </c>
      <c r="V329" s="69">
        <f t="shared" si="198"/>
        <v>0</v>
      </c>
      <c r="W329" s="74">
        <v>0</v>
      </c>
      <c r="X329" s="69">
        <f t="shared" si="199"/>
        <v>0</v>
      </c>
      <c r="Y329" s="74">
        <v>0</v>
      </c>
      <c r="Z329" s="109">
        <f t="shared" si="200"/>
        <v>0</v>
      </c>
      <c r="AA329" s="74">
        <v>0</v>
      </c>
      <c r="AB329" s="68">
        <f t="shared" si="201"/>
        <v>0</v>
      </c>
      <c r="AC329" s="67">
        <f t="shared" si="202"/>
        <v>0</v>
      </c>
      <c r="AD329" s="66">
        <f t="shared" si="203"/>
        <v>0</v>
      </c>
      <c r="AE329" s="57">
        <v>0</v>
      </c>
      <c r="AF329" s="57">
        <f t="shared" si="204"/>
        <v>0</v>
      </c>
      <c r="AG329" s="52">
        <v>0</v>
      </c>
      <c r="AH329" s="63">
        <f t="shared" si="205"/>
        <v>0</v>
      </c>
      <c r="AI329" s="65">
        <f t="shared" si="206"/>
        <v>0</v>
      </c>
      <c r="AJ329" s="31">
        <f t="shared" si="207"/>
        <v>0</v>
      </c>
      <c r="AK329" s="145">
        <v>0</v>
      </c>
      <c r="AL329" s="63">
        <f t="shared" si="208"/>
        <v>0</v>
      </c>
      <c r="AM329" s="130"/>
    </row>
    <row r="330" spans="1:39" s="2" customFormat="1" x14ac:dyDescent="0.3">
      <c r="A330" s="120" t="s">
        <v>438</v>
      </c>
      <c r="B330" s="74">
        <f>15500/10</f>
        <v>1550</v>
      </c>
      <c r="C330" s="77">
        <f>2700/1.1</f>
        <v>2454.5454545454545</v>
      </c>
      <c r="D330" s="165">
        <v>10</v>
      </c>
      <c r="E330" s="44">
        <v>0</v>
      </c>
      <c r="F330" s="110">
        <f t="shared" si="189"/>
        <v>0</v>
      </c>
      <c r="G330" s="145">
        <v>0</v>
      </c>
      <c r="H330" s="109">
        <f t="shared" si="190"/>
        <v>0</v>
      </c>
      <c r="I330" s="74">
        <v>0</v>
      </c>
      <c r="J330" s="37">
        <f t="shared" si="191"/>
        <v>0</v>
      </c>
      <c r="K330" s="74">
        <v>0</v>
      </c>
      <c r="L330" s="37">
        <f t="shared" si="192"/>
        <v>0</v>
      </c>
      <c r="M330" s="74">
        <v>0</v>
      </c>
      <c r="N330" s="37">
        <f t="shared" si="193"/>
        <v>0</v>
      </c>
      <c r="O330" s="74">
        <v>0</v>
      </c>
      <c r="P330" s="71">
        <f t="shared" si="194"/>
        <v>0</v>
      </c>
      <c r="Q330" s="57">
        <f t="shared" si="195"/>
        <v>0</v>
      </c>
      <c r="R330" s="149">
        <f t="shared" si="196"/>
        <v>0</v>
      </c>
      <c r="S330" s="77">
        <v>0</v>
      </c>
      <c r="T330" s="69">
        <f t="shared" si="197"/>
        <v>0</v>
      </c>
      <c r="U330" s="74">
        <v>0</v>
      </c>
      <c r="V330" s="69">
        <f t="shared" si="198"/>
        <v>0</v>
      </c>
      <c r="W330" s="74">
        <v>0</v>
      </c>
      <c r="X330" s="69">
        <f t="shared" si="199"/>
        <v>0</v>
      </c>
      <c r="Y330" s="74">
        <v>0</v>
      </c>
      <c r="Z330" s="109">
        <f t="shared" si="200"/>
        <v>0</v>
      </c>
      <c r="AA330" s="74">
        <v>0</v>
      </c>
      <c r="AB330" s="68">
        <f t="shared" si="201"/>
        <v>0</v>
      </c>
      <c r="AC330" s="67">
        <f t="shared" si="202"/>
        <v>0</v>
      </c>
      <c r="AD330" s="66">
        <f t="shared" si="203"/>
        <v>0</v>
      </c>
      <c r="AE330" s="57">
        <v>0</v>
      </c>
      <c r="AF330" s="57">
        <f t="shared" si="204"/>
        <v>0</v>
      </c>
      <c r="AG330" s="52">
        <v>0</v>
      </c>
      <c r="AH330" s="63">
        <f t="shared" si="205"/>
        <v>0</v>
      </c>
      <c r="AI330" s="65">
        <f t="shared" si="206"/>
        <v>0</v>
      </c>
      <c r="AJ330" s="63">
        <f t="shared" si="207"/>
        <v>0</v>
      </c>
      <c r="AK330" s="145">
        <v>0</v>
      </c>
      <c r="AL330" s="63">
        <f t="shared" si="208"/>
        <v>0</v>
      </c>
      <c r="AM330" s="130"/>
    </row>
    <row r="331" spans="1:39" s="2" customFormat="1" x14ac:dyDescent="0.3">
      <c r="A331" s="188" t="s">
        <v>437</v>
      </c>
      <c r="B331" s="47">
        <f>16000/10</f>
        <v>1600</v>
      </c>
      <c r="C331" s="183">
        <f>2700/1.1</f>
        <v>2454.5454545454545</v>
      </c>
      <c r="D331" s="163">
        <v>10</v>
      </c>
      <c r="E331" s="44">
        <v>0</v>
      </c>
      <c r="F331" s="110">
        <f t="shared" si="189"/>
        <v>0</v>
      </c>
      <c r="G331" s="145">
        <v>0</v>
      </c>
      <c r="H331" s="109">
        <f t="shared" si="190"/>
        <v>0</v>
      </c>
      <c r="I331" s="74">
        <v>0</v>
      </c>
      <c r="J331" s="37">
        <f t="shared" si="191"/>
        <v>0</v>
      </c>
      <c r="K331" s="74">
        <v>0</v>
      </c>
      <c r="L331" s="37">
        <f t="shared" si="192"/>
        <v>0</v>
      </c>
      <c r="M331" s="74">
        <v>0</v>
      </c>
      <c r="N331" s="37">
        <f t="shared" si="193"/>
        <v>0</v>
      </c>
      <c r="O331" s="74">
        <v>0</v>
      </c>
      <c r="P331" s="71">
        <f t="shared" si="194"/>
        <v>0</v>
      </c>
      <c r="Q331" s="57">
        <f t="shared" si="195"/>
        <v>0</v>
      </c>
      <c r="R331" s="39">
        <f t="shared" si="196"/>
        <v>0</v>
      </c>
      <c r="S331" s="77">
        <v>0</v>
      </c>
      <c r="T331" s="69">
        <f t="shared" si="197"/>
        <v>0</v>
      </c>
      <c r="U331" s="74">
        <v>0</v>
      </c>
      <c r="V331" s="69">
        <f t="shared" si="198"/>
        <v>0</v>
      </c>
      <c r="W331" s="74">
        <v>0</v>
      </c>
      <c r="X331" s="69">
        <f t="shared" si="199"/>
        <v>0</v>
      </c>
      <c r="Y331" s="74">
        <v>0</v>
      </c>
      <c r="Z331" s="109">
        <f t="shared" si="200"/>
        <v>0</v>
      </c>
      <c r="AA331" s="74">
        <v>0</v>
      </c>
      <c r="AB331" s="68">
        <f t="shared" si="201"/>
        <v>0</v>
      </c>
      <c r="AC331" s="67">
        <f t="shared" si="202"/>
        <v>0</v>
      </c>
      <c r="AD331" s="66">
        <f t="shared" si="203"/>
        <v>0</v>
      </c>
      <c r="AE331" s="57">
        <v>0</v>
      </c>
      <c r="AF331" s="57">
        <f t="shared" si="204"/>
        <v>0</v>
      </c>
      <c r="AG331" s="52">
        <v>0</v>
      </c>
      <c r="AH331" s="63">
        <f t="shared" si="205"/>
        <v>0</v>
      </c>
      <c r="AI331" s="65">
        <f t="shared" si="206"/>
        <v>0</v>
      </c>
      <c r="AJ331" s="63">
        <f t="shared" si="207"/>
        <v>0</v>
      </c>
      <c r="AK331" s="145">
        <v>0</v>
      </c>
      <c r="AL331" s="63">
        <f t="shared" si="208"/>
        <v>0</v>
      </c>
      <c r="AM331" s="130"/>
    </row>
    <row r="332" spans="1:39" s="2" customFormat="1" x14ac:dyDescent="0.3">
      <c r="A332" s="120" t="s">
        <v>436</v>
      </c>
      <c r="B332" s="74">
        <f>18000/10</f>
        <v>1800</v>
      </c>
      <c r="C332" s="77">
        <f>2800/1.1</f>
        <v>2545.454545454545</v>
      </c>
      <c r="D332" s="165">
        <v>10</v>
      </c>
      <c r="E332" s="44">
        <v>10</v>
      </c>
      <c r="F332" s="110">
        <f t="shared" si="189"/>
        <v>18000</v>
      </c>
      <c r="G332" s="145">
        <v>0</v>
      </c>
      <c r="H332" s="109">
        <f t="shared" si="190"/>
        <v>0</v>
      </c>
      <c r="I332" s="74">
        <v>0</v>
      </c>
      <c r="J332" s="37">
        <f t="shared" si="191"/>
        <v>0</v>
      </c>
      <c r="K332" s="74">
        <v>0</v>
      </c>
      <c r="L332" s="37">
        <f t="shared" si="192"/>
        <v>0</v>
      </c>
      <c r="M332" s="74">
        <v>0</v>
      </c>
      <c r="N332" s="37">
        <f t="shared" si="193"/>
        <v>0</v>
      </c>
      <c r="O332" s="74">
        <v>0</v>
      </c>
      <c r="P332" s="71">
        <f t="shared" si="194"/>
        <v>0</v>
      </c>
      <c r="Q332" s="57">
        <f t="shared" si="195"/>
        <v>0</v>
      </c>
      <c r="R332" s="148">
        <f t="shared" si="196"/>
        <v>0</v>
      </c>
      <c r="S332" s="77">
        <v>1</v>
      </c>
      <c r="T332" s="69">
        <f t="shared" si="197"/>
        <v>2545.454545454545</v>
      </c>
      <c r="U332" s="74">
        <v>1</v>
      </c>
      <c r="V332" s="69">
        <f t="shared" si="198"/>
        <v>2545.454545454545</v>
      </c>
      <c r="W332" s="74">
        <v>2</v>
      </c>
      <c r="X332" s="69">
        <f t="shared" si="199"/>
        <v>5090.9090909090901</v>
      </c>
      <c r="Y332" s="74">
        <v>0</v>
      </c>
      <c r="Z332" s="109">
        <f t="shared" si="200"/>
        <v>0</v>
      </c>
      <c r="AA332" s="74">
        <v>1</v>
      </c>
      <c r="AB332" s="68">
        <f t="shared" si="201"/>
        <v>2545.454545454545</v>
      </c>
      <c r="AC332" s="67">
        <f t="shared" si="202"/>
        <v>5</v>
      </c>
      <c r="AD332" s="66">
        <f t="shared" si="203"/>
        <v>12727.272727272724</v>
      </c>
      <c r="AE332" s="57">
        <v>0</v>
      </c>
      <c r="AF332" s="57">
        <f t="shared" si="204"/>
        <v>3727.2727272727252</v>
      </c>
      <c r="AG332" s="52">
        <v>0</v>
      </c>
      <c r="AH332" s="63">
        <f t="shared" si="205"/>
        <v>0</v>
      </c>
      <c r="AI332" s="65">
        <f t="shared" si="206"/>
        <v>5</v>
      </c>
      <c r="AJ332" s="63">
        <f t="shared" si="207"/>
        <v>9000</v>
      </c>
      <c r="AK332" s="145">
        <v>0</v>
      </c>
      <c r="AL332" s="63">
        <f t="shared" si="208"/>
        <v>0</v>
      </c>
      <c r="AM332" s="130"/>
    </row>
    <row r="333" spans="1:39" s="2" customFormat="1" x14ac:dyDescent="0.3">
      <c r="A333" s="78" t="s">
        <v>435</v>
      </c>
      <c r="B333" s="47">
        <f>15500/10</f>
        <v>1550</v>
      </c>
      <c r="C333" s="77">
        <f>2700/1.1</f>
        <v>2454.5454545454545</v>
      </c>
      <c r="D333" s="163">
        <v>10</v>
      </c>
      <c r="E333" s="44">
        <v>0</v>
      </c>
      <c r="F333" s="110">
        <f t="shared" si="189"/>
        <v>0</v>
      </c>
      <c r="G333" s="145">
        <v>0</v>
      </c>
      <c r="H333" s="109">
        <f t="shared" si="190"/>
        <v>0</v>
      </c>
      <c r="I333" s="74">
        <v>0</v>
      </c>
      <c r="J333" s="37">
        <f t="shared" si="191"/>
        <v>0</v>
      </c>
      <c r="K333" s="74">
        <v>0</v>
      </c>
      <c r="L333" s="37">
        <f t="shared" si="192"/>
        <v>0</v>
      </c>
      <c r="M333" s="74">
        <v>0</v>
      </c>
      <c r="N333" s="37">
        <f t="shared" si="193"/>
        <v>0</v>
      </c>
      <c r="O333" s="74">
        <v>0</v>
      </c>
      <c r="P333" s="71">
        <f t="shared" si="194"/>
        <v>0</v>
      </c>
      <c r="Q333" s="57">
        <f t="shared" si="195"/>
        <v>0</v>
      </c>
      <c r="R333" s="39">
        <f t="shared" si="196"/>
        <v>0</v>
      </c>
      <c r="S333" s="77">
        <v>0</v>
      </c>
      <c r="T333" s="69">
        <f t="shared" si="197"/>
        <v>0</v>
      </c>
      <c r="U333" s="74">
        <v>0</v>
      </c>
      <c r="V333" s="69">
        <f t="shared" si="198"/>
        <v>0</v>
      </c>
      <c r="W333" s="74">
        <v>0</v>
      </c>
      <c r="X333" s="69">
        <f t="shared" si="199"/>
        <v>0</v>
      </c>
      <c r="Y333" s="74">
        <v>0</v>
      </c>
      <c r="Z333" s="109">
        <f t="shared" si="200"/>
        <v>0</v>
      </c>
      <c r="AA333" s="74">
        <v>0</v>
      </c>
      <c r="AB333" s="68">
        <f t="shared" si="201"/>
        <v>0</v>
      </c>
      <c r="AC333" s="67">
        <f t="shared" si="202"/>
        <v>0</v>
      </c>
      <c r="AD333" s="66">
        <f t="shared" si="203"/>
        <v>0</v>
      </c>
      <c r="AE333" s="57">
        <v>0</v>
      </c>
      <c r="AF333" s="57">
        <f t="shared" si="204"/>
        <v>0</v>
      </c>
      <c r="AG333" s="52">
        <v>0</v>
      </c>
      <c r="AH333" s="63">
        <f t="shared" si="205"/>
        <v>0</v>
      </c>
      <c r="AI333" s="65">
        <f t="shared" si="206"/>
        <v>0</v>
      </c>
      <c r="AJ333" s="63">
        <f t="shared" si="207"/>
        <v>0</v>
      </c>
      <c r="AK333" s="145">
        <v>0</v>
      </c>
      <c r="AL333" s="63">
        <f t="shared" si="208"/>
        <v>0</v>
      </c>
      <c r="AM333" s="130"/>
    </row>
    <row r="334" spans="1:39" s="2" customFormat="1" x14ac:dyDescent="0.3">
      <c r="A334" s="188" t="s">
        <v>404</v>
      </c>
      <c r="B334" s="47">
        <f>16000/10</f>
        <v>1600</v>
      </c>
      <c r="C334" s="183">
        <f>2700/1.1</f>
        <v>2454.5454545454545</v>
      </c>
      <c r="D334" s="163">
        <v>10</v>
      </c>
      <c r="E334" s="44">
        <v>0</v>
      </c>
      <c r="F334" s="110">
        <f t="shared" si="189"/>
        <v>0</v>
      </c>
      <c r="G334" s="145">
        <v>0</v>
      </c>
      <c r="H334" s="109">
        <f t="shared" si="190"/>
        <v>0</v>
      </c>
      <c r="I334" s="74">
        <v>0</v>
      </c>
      <c r="J334" s="37">
        <f t="shared" si="191"/>
        <v>0</v>
      </c>
      <c r="K334" s="74">
        <v>0</v>
      </c>
      <c r="L334" s="37">
        <f t="shared" si="192"/>
        <v>0</v>
      </c>
      <c r="M334" s="74">
        <v>0</v>
      </c>
      <c r="N334" s="37">
        <f t="shared" si="193"/>
        <v>0</v>
      </c>
      <c r="O334" s="74">
        <v>0</v>
      </c>
      <c r="P334" s="71">
        <f t="shared" si="194"/>
        <v>0</v>
      </c>
      <c r="Q334" s="57">
        <f t="shared" si="195"/>
        <v>0</v>
      </c>
      <c r="R334" s="39">
        <f t="shared" si="196"/>
        <v>0</v>
      </c>
      <c r="S334" s="77">
        <v>0</v>
      </c>
      <c r="T334" s="69">
        <f t="shared" si="197"/>
        <v>0</v>
      </c>
      <c r="U334" s="74">
        <v>0</v>
      </c>
      <c r="V334" s="69">
        <f t="shared" si="198"/>
        <v>0</v>
      </c>
      <c r="W334" s="74">
        <v>0</v>
      </c>
      <c r="X334" s="69">
        <f t="shared" si="199"/>
        <v>0</v>
      </c>
      <c r="Y334" s="74">
        <v>0</v>
      </c>
      <c r="Z334" s="109">
        <f t="shared" si="200"/>
        <v>0</v>
      </c>
      <c r="AA334" s="74">
        <v>0</v>
      </c>
      <c r="AB334" s="68">
        <f t="shared" si="201"/>
        <v>0</v>
      </c>
      <c r="AC334" s="67">
        <f t="shared" si="202"/>
        <v>0</v>
      </c>
      <c r="AD334" s="66">
        <f t="shared" si="203"/>
        <v>0</v>
      </c>
      <c r="AE334" s="57">
        <v>0</v>
      </c>
      <c r="AF334" s="57">
        <f t="shared" si="204"/>
        <v>0</v>
      </c>
      <c r="AG334" s="52">
        <v>0</v>
      </c>
      <c r="AH334" s="63">
        <f t="shared" si="205"/>
        <v>0</v>
      </c>
      <c r="AI334" s="65">
        <f t="shared" si="206"/>
        <v>0</v>
      </c>
      <c r="AJ334" s="63">
        <f t="shared" si="207"/>
        <v>0</v>
      </c>
      <c r="AK334" s="145">
        <v>0</v>
      </c>
      <c r="AL334" s="63">
        <f t="shared" si="208"/>
        <v>0</v>
      </c>
      <c r="AM334" s="130"/>
    </row>
    <row r="335" spans="1:39" s="2" customFormat="1" ht="15" customHeight="1" x14ac:dyDescent="0.3">
      <c r="A335" s="78" t="s">
        <v>434</v>
      </c>
      <c r="B335" s="47">
        <f>15500/10</f>
        <v>1550</v>
      </c>
      <c r="C335" s="77">
        <f>2700/1.1</f>
        <v>2454.5454545454545</v>
      </c>
      <c r="D335" s="163">
        <v>10</v>
      </c>
      <c r="E335" s="44">
        <v>0</v>
      </c>
      <c r="F335" s="110">
        <f t="shared" si="189"/>
        <v>0</v>
      </c>
      <c r="G335" s="145">
        <v>0</v>
      </c>
      <c r="H335" s="109">
        <f t="shared" si="190"/>
        <v>0</v>
      </c>
      <c r="I335" s="74">
        <v>0</v>
      </c>
      <c r="J335" s="37">
        <f t="shared" si="191"/>
        <v>0</v>
      </c>
      <c r="K335" s="74">
        <v>0</v>
      </c>
      <c r="L335" s="37">
        <f t="shared" si="192"/>
        <v>0</v>
      </c>
      <c r="M335" s="74">
        <v>0</v>
      </c>
      <c r="N335" s="37">
        <f t="shared" si="193"/>
        <v>0</v>
      </c>
      <c r="O335" s="74">
        <v>0</v>
      </c>
      <c r="P335" s="71">
        <f t="shared" si="194"/>
        <v>0</v>
      </c>
      <c r="Q335" s="57">
        <f t="shared" si="195"/>
        <v>0</v>
      </c>
      <c r="R335" s="148">
        <f t="shared" si="196"/>
        <v>0</v>
      </c>
      <c r="S335" s="77">
        <v>0</v>
      </c>
      <c r="T335" s="69">
        <f t="shared" si="197"/>
        <v>0</v>
      </c>
      <c r="U335" s="74">
        <v>0</v>
      </c>
      <c r="V335" s="69">
        <f t="shared" si="198"/>
        <v>0</v>
      </c>
      <c r="W335" s="74">
        <v>0</v>
      </c>
      <c r="X335" s="69">
        <f t="shared" si="199"/>
        <v>0</v>
      </c>
      <c r="Y335" s="74">
        <v>0</v>
      </c>
      <c r="Z335" s="109">
        <f t="shared" si="200"/>
        <v>0</v>
      </c>
      <c r="AA335" s="74">
        <v>0</v>
      </c>
      <c r="AB335" s="68">
        <f t="shared" si="201"/>
        <v>0</v>
      </c>
      <c r="AC335" s="67">
        <f t="shared" si="202"/>
        <v>0</v>
      </c>
      <c r="AD335" s="66">
        <f t="shared" si="203"/>
        <v>0</v>
      </c>
      <c r="AE335" s="57">
        <v>0</v>
      </c>
      <c r="AF335" s="57">
        <f t="shared" si="204"/>
        <v>0</v>
      </c>
      <c r="AG335" s="52">
        <v>0</v>
      </c>
      <c r="AH335" s="63">
        <f t="shared" si="205"/>
        <v>0</v>
      </c>
      <c r="AI335" s="65">
        <f t="shared" si="206"/>
        <v>0</v>
      </c>
      <c r="AJ335" s="63">
        <f t="shared" si="207"/>
        <v>0</v>
      </c>
      <c r="AK335" s="145">
        <v>0</v>
      </c>
      <c r="AL335" s="63">
        <f t="shared" si="208"/>
        <v>0</v>
      </c>
      <c r="AM335" s="130"/>
    </row>
    <row r="336" spans="1:39" s="2" customFormat="1" ht="15.75" customHeight="1" x14ac:dyDescent="0.3">
      <c r="A336" s="78" t="s">
        <v>433</v>
      </c>
      <c r="B336" s="47">
        <f>15500/10</f>
        <v>1550</v>
      </c>
      <c r="C336" s="77">
        <f>2700/1.1</f>
        <v>2454.5454545454545</v>
      </c>
      <c r="D336" s="163">
        <v>10</v>
      </c>
      <c r="E336" s="44">
        <v>0</v>
      </c>
      <c r="F336" s="110">
        <f t="shared" si="189"/>
        <v>0</v>
      </c>
      <c r="G336" s="145">
        <v>0</v>
      </c>
      <c r="H336" s="109">
        <f t="shared" si="190"/>
        <v>0</v>
      </c>
      <c r="I336" s="74">
        <v>0</v>
      </c>
      <c r="J336" s="37">
        <f t="shared" si="191"/>
        <v>0</v>
      </c>
      <c r="K336" s="74">
        <v>0</v>
      </c>
      <c r="L336" s="37">
        <f t="shared" si="192"/>
        <v>0</v>
      </c>
      <c r="M336" s="74">
        <v>0</v>
      </c>
      <c r="N336" s="37">
        <f t="shared" si="193"/>
        <v>0</v>
      </c>
      <c r="O336" s="74">
        <v>0</v>
      </c>
      <c r="P336" s="71">
        <f t="shared" si="194"/>
        <v>0</v>
      </c>
      <c r="Q336" s="57">
        <f t="shared" si="195"/>
        <v>0</v>
      </c>
      <c r="R336" s="148">
        <f t="shared" si="196"/>
        <v>0</v>
      </c>
      <c r="S336" s="77">
        <v>0</v>
      </c>
      <c r="T336" s="69">
        <f t="shared" si="197"/>
        <v>0</v>
      </c>
      <c r="U336" s="74">
        <v>0</v>
      </c>
      <c r="V336" s="69">
        <f t="shared" si="198"/>
        <v>0</v>
      </c>
      <c r="W336" s="74">
        <v>0</v>
      </c>
      <c r="X336" s="69">
        <f t="shared" si="199"/>
        <v>0</v>
      </c>
      <c r="Y336" s="74">
        <v>0</v>
      </c>
      <c r="Z336" s="109">
        <f t="shared" si="200"/>
        <v>0</v>
      </c>
      <c r="AA336" s="74">
        <v>0</v>
      </c>
      <c r="AB336" s="68">
        <f t="shared" si="201"/>
        <v>0</v>
      </c>
      <c r="AC336" s="67">
        <f t="shared" si="202"/>
        <v>0</v>
      </c>
      <c r="AD336" s="66">
        <f t="shared" si="203"/>
        <v>0</v>
      </c>
      <c r="AE336" s="57">
        <v>0</v>
      </c>
      <c r="AF336" s="57">
        <f t="shared" si="204"/>
        <v>0</v>
      </c>
      <c r="AG336" s="52">
        <v>0</v>
      </c>
      <c r="AH336" s="63">
        <f t="shared" si="205"/>
        <v>0</v>
      </c>
      <c r="AI336" s="65">
        <f t="shared" si="206"/>
        <v>0</v>
      </c>
      <c r="AJ336" s="63">
        <f t="shared" si="207"/>
        <v>0</v>
      </c>
      <c r="AK336" s="145">
        <v>0</v>
      </c>
      <c r="AL336" s="63">
        <f t="shared" si="208"/>
        <v>0</v>
      </c>
      <c r="AM336" s="130"/>
    </row>
    <row r="337" spans="1:39" s="2" customFormat="1" ht="15.75" customHeight="1" x14ac:dyDescent="0.3">
      <c r="A337" s="199" t="s">
        <v>432</v>
      </c>
      <c r="B337" s="47">
        <f>16000/10</f>
        <v>1600</v>
      </c>
      <c r="C337" s="183">
        <f>2700/1.1</f>
        <v>2454.5454545454545</v>
      </c>
      <c r="D337" s="163">
        <v>10</v>
      </c>
      <c r="E337" s="44">
        <v>0</v>
      </c>
      <c r="F337" s="110">
        <f t="shared" si="189"/>
        <v>0</v>
      </c>
      <c r="G337" s="145">
        <v>0</v>
      </c>
      <c r="H337" s="109">
        <f t="shared" si="190"/>
        <v>0</v>
      </c>
      <c r="I337" s="74">
        <v>0</v>
      </c>
      <c r="J337" s="37">
        <f t="shared" si="191"/>
        <v>0</v>
      </c>
      <c r="K337" s="74">
        <v>0</v>
      </c>
      <c r="L337" s="37">
        <f t="shared" si="192"/>
        <v>0</v>
      </c>
      <c r="M337" s="74">
        <v>0</v>
      </c>
      <c r="N337" s="37">
        <f t="shared" si="193"/>
        <v>0</v>
      </c>
      <c r="O337" s="74">
        <v>0</v>
      </c>
      <c r="P337" s="71">
        <f t="shared" si="194"/>
        <v>0</v>
      </c>
      <c r="Q337" s="57">
        <f t="shared" si="195"/>
        <v>0</v>
      </c>
      <c r="R337" s="39">
        <f t="shared" si="196"/>
        <v>0</v>
      </c>
      <c r="S337" s="77">
        <v>0</v>
      </c>
      <c r="T337" s="69">
        <f t="shared" si="197"/>
        <v>0</v>
      </c>
      <c r="U337" s="74">
        <v>0</v>
      </c>
      <c r="V337" s="69">
        <f t="shared" si="198"/>
        <v>0</v>
      </c>
      <c r="W337" s="74">
        <v>0</v>
      </c>
      <c r="X337" s="69">
        <f t="shared" si="199"/>
        <v>0</v>
      </c>
      <c r="Y337" s="74">
        <v>0</v>
      </c>
      <c r="Z337" s="109">
        <f t="shared" si="200"/>
        <v>0</v>
      </c>
      <c r="AA337" s="74">
        <v>0</v>
      </c>
      <c r="AB337" s="68">
        <f t="shared" si="201"/>
        <v>0</v>
      </c>
      <c r="AC337" s="67">
        <f t="shared" si="202"/>
        <v>0</v>
      </c>
      <c r="AD337" s="66">
        <f t="shared" si="203"/>
        <v>0</v>
      </c>
      <c r="AE337" s="57">
        <v>0</v>
      </c>
      <c r="AF337" s="57">
        <f t="shared" si="204"/>
        <v>0</v>
      </c>
      <c r="AG337" s="52">
        <v>0</v>
      </c>
      <c r="AH337" s="63">
        <f t="shared" si="205"/>
        <v>0</v>
      </c>
      <c r="AI337" s="65">
        <f t="shared" si="206"/>
        <v>0</v>
      </c>
      <c r="AJ337" s="63">
        <f t="shared" si="207"/>
        <v>0</v>
      </c>
      <c r="AK337" s="145">
        <v>0</v>
      </c>
      <c r="AL337" s="63">
        <f t="shared" si="208"/>
        <v>0</v>
      </c>
      <c r="AM337" s="130"/>
    </row>
    <row r="338" spans="1:39" s="2" customFormat="1" x14ac:dyDescent="0.3">
      <c r="A338" s="198" t="s">
        <v>431</v>
      </c>
      <c r="B338" s="47">
        <f>18000/10</f>
        <v>1800</v>
      </c>
      <c r="C338" s="77">
        <f>2800/1.1</f>
        <v>2545.454545454545</v>
      </c>
      <c r="D338" s="163">
        <v>10</v>
      </c>
      <c r="E338" s="44">
        <v>10</v>
      </c>
      <c r="F338" s="76">
        <f t="shared" si="189"/>
        <v>18000</v>
      </c>
      <c r="G338" s="145">
        <v>0</v>
      </c>
      <c r="H338" s="69">
        <f t="shared" si="190"/>
        <v>0</v>
      </c>
      <c r="I338" s="74">
        <v>0</v>
      </c>
      <c r="J338" s="37">
        <f t="shared" si="191"/>
        <v>0</v>
      </c>
      <c r="K338" s="74">
        <v>0</v>
      </c>
      <c r="L338" s="37">
        <f t="shared" si="192"/>
        <v>0</v>
      </c>
      <c r="M338" s="74">
        <v>0</v>
      </c>
      <c r="N338" s="37">
        <f t="shared" si="193"/>
        <v>0</v>
      </c>
      <c r="O338" s="74">
        <v>0</v>
      </c>
      <c r="P338" s="71">
        <f t="shared" si="194"/>
        <v>0</v>
      </c>
      <c r="Q338" s="57">
        <f t="shared" si="195"/>
        <v>0</v>
      </c>
      <c r="R338" s="39">
        <f t="shared" si="196"/>
        <v>0</v>
      </c>
      <c r="S338" s="77">
        <v>0</v>
      </c>
      <c r="T338" s="69">
        <f t="shared" si="197"/>
        <v>0</v>
      </c>
      <c r="U338" s="74">
        <v>3</v>
      </c>
      <c r="V338" s="69">
        <f t="shared" si="198"/>
        <v>7636.3636363636351</v>
      </c>
      <c r="W338" s="74">
        <v>3</v>
      </c>
      <c r="X338" s="69">
        <f t="shared" si="199"/>
        <v>7636.3636363636351</v>
      </c>
      <c r="Y338" s="74">
        <v>0</v>
      </c>
      <c r="Z338" s="69">
        <f t="shared" si="200"/>
        <v>0</v>
      </c>
      <c r="AA338" s="74">
        <v>0</v>
      </c>
      <c r="AB338" s="68">
        <f t="shared" si="201"/>
        <v>0</v>
      </c>
      <c r="AC338" s="67">
        <f t="shared" si="202"/>
        <v>6</v>
      </c>
      <c r="AD338" s="66">
        <f t="shared" si="203"/>
        <v>15272.72727272727</v>
      </c>
      <c r="AE338" s="57">
        <v>0</v>
      </c>
      <c r="AF338" s="57">
        <f t="shared" si="204"/>
        <v>4472.7272727272702</v>
      </c>
      <c r="AG338" s="52">
        <v>0</v>
      </c>
      <c r="AH338" s="63">
        <f t="shared" si="205"/>
        <v>0</v>
      </c>
      <c r="AI338" s="65">
        <f t="shared" si="206"/>
        <v>4</v>
      </c>
      <c r="AJ338" s="63">
        <f t="shared" si="207"/>
        <v>7200</v>
      </c>
      <c r="AK338" s="145">
        <v>0</v>
      </c>
      <c r="AL338" s="63">
        <f t="shared" si="208"/>
        <v>0</v>
      </c>
      <c r="AM338" s="130"/>
    </row>
    <row r="339" spans="1:39" s="2" customFormat="1" x14ac:dyDescent="0.3">
      <c r="A339" s="198" t="s">
        <v>430</v>
      </c>
      <c r="B339" s="47">
        <f>17000/10</f>
        <v>1700</v>
      </c>
      <c r="C339" s="77">
        <f>2700/1.1</f>
        <v>2454.5454545454545</v>
      </c>
      <c r="D339" s="163">
        <v>10</v>
      </c>
      <c r="E339" s="44">
        <v>0</v>
      </c>
      <c r="F339" s="76">
        <f t="shared" si="189"/>
        <v>0</v>
      </c>
      <c r="G339" s="145">
        <v>0</v>
      </c>
      <c r="H339" s="69">
        <f t="shared" si="190"/>
        <v>0</v>
      </c>
      <c r="I339" s="74">
        <v>0</v>
      </c>
      <c r="J339" s="37">
        <f t="shared" si="191"/>
        <v>0</v>
      </c>
      <c r="K339" s="74">
        <v>0</v>
      </c>
      <c r="L339" s="37">
        <f t="shared" si="192"/>
        <v>0</v>
      </c>
      <c r="M339" s="74">
        <v>0</v>
      </c>
      <c r="N339" s="37">
        <f t="shared" si="193"/>
        <v>0</v>
      </c>
      <c r="O339" s="74">
        <v>0</v>
      </c>
      <c r="P339" s="71">
        <f t="shared" si="194"/>
        <v>0</v>
      </c>
      <c r="Q339" s="57">
        <f t="shared" si="195"/>
        <v>0</v>
      </c>
      <c r="R339" s="39">
        <f t="shared" si="196"/>
        <v>0</v>
      </c>
      <c r="S339" s="77">
        <v>0</v>
      </c>
      <c r="T339" s="69">
        <f t="shared" si="197"/>
        <v>0</v>
      </c>
      <c r="U339" s="74">
        <v>0</v>
      </c>
      <c r="V339" s="69">
        <f t="shared" si="198"/>
        <v>0</v>
      </c>
      <c r="W339" s="74">
        <v>0</v>
      </c>
      <c r="X339" s="69">
        <f t="shared" si="199"/>
        <v>0</v>
      </c>
      <c r="Y339" s="74">
        <v>0</v>
      </c>
      <c r="Z339" s="69">
        <f t="shared" si="200"/>
        <v>0</v>
      </c>
      <c r="AA339" s="74">
        <v>0</v>
      </c>
      <c r="AB339" s="68">
        <f t="shared" si="201"/>
        <v>0</v>
      </c>
      <c r="AC339" s="67">
        <f t="shared" si="202"/>
        <v>0</v>
      </c>
      <c r="AD339" s="66">
        <f t="shared" si="203"/>
        <v>0</v>
      </c>
      <c r="AE339" s="57">
        <v>0</v>
      </c>
      <c r="AF339" s="57">
        <f t="shared" si="204"/>
        <v>0</v>
      </c>
      <c r="AG339" s="52">
        <v>0</v>
      </c>
      <c r="AH339" s="63">
        <f t="shared" si="205"/>
        <v>0</v>
      </c>
      <c r="AI339" s="65">
        <f t="shared" si="206"/>
        <v>0</v>
      </c>
      <c r="AJ339" s="63">
        <f t="shared" si="207"/>
        <v>0</v>
      </c>
      <c r="AK339" s="145">
        <v>0</v>
      </c>
      <c r="AL339" s="63">
        <f t="shared" si="208"/>
        <v>0</v>
      </c>
      <c r="AM339" s="130"/>
    </row>
    <row r="340" spans="1:39" s="2" customFormat="1" x14ac:dyDescent="0.3">
      <c r="A340" s="120" t="s">
        <v>429</v>
      </c>
      <c r="B340" s="74">
        <f>13800/12</f>
        <v>1150</v>
      </c>
      <c r="C340" s="38">
        <f>1800/1.1</f>
        <v>1636.3636363636363</v>
      </c>
      <c r="D340" s="165">
        <v>12</v>
      </c>
      <c r="E340" s="44">
        <v>0</v>
      </c>
      <c r="F340" s="110">
        <f t="shared" si="189"/>
        <v>0</v>
      </c>
      <c r="G340" s="145">
        <v>0</v>
      </c>
      <c r="H340" s="109">
        <f t="shared" si="190"/>
        <v>0</v>
      </c>
      <c r="I340" s="74">
        <v>0</v>
      </c>
      <c r="J340" s="37">
        <f t="shared" si="191"/>
        <v>0</v>
      </c>
      <c r="K340" s="74">
        <v>0</v>
      </c>
      <c r="L340" s="37">
        <f t="shared" si="192"/>
        <v>0</v>
      </c>
      <c r="M340" s="74">
        <v>0</v>
      </c>
      <c r="N340" s="37">
        <f t="shared" si="193"/>
        <v>0</v>
      </c>
      <c r="O340" s="74">
        <v>0</v>
      </c>
      <c r="P340" s="71">
        <f t="shared" si="194"/>
        <v>0</v>
      </c>
      <c r="Q340" s="57">
        <f t="shared" si="195"/>
        <v>0</v>
      </c>
      <c r="R340" s="148">
        <f t="shared" si="196"/>
        <v>0</v>
      </c>
      <c r="S340" s="77">
        <v>0</v>
      </c>
      <c r="T340" s="69">
        <f t="shared" si="197"/>
        <v>0</v>
      </c>
      <c r="U340" s="74">
        <v>0</v>
      </c>
      <c r="V340" s="69">
        <f t="shared" si="198"/>
        <v>0</v>
      </c>
      <c r="W340" s="74">
        <v>0</v>
      </c>
      <c r="X340" s="69">
        <f t="shared" si="199"/>
        <v>0</v>
      </c>
      <c r="Y340" s="74">
        <v>0</v>
      </c>
      <c r="Z340" s="109">
        <f t="shared" si="200"/>
        <v>0</v>
      </c>
      <c r="AA340" s="74">
        <v>0</v>
      </c>
      <c r="AB340" s="68">
        <f t="shared" si="201"/>
        <v>0</v>
      </c>
      <c r="AC340" s="67">
        <f t="shared" si="202"/>
        <v>0</v>
      </c>
      <c r="AD340" s="66">
        <f t="shared" si="203"/>
        <v>0</v>
      </c>
      <c r="AE340" s="57">
        <v>0</v>
      </c>
      <c r="AF340" s="57">
        <f t="shared" si="204"/>
        <v>0</v>
      </c>
      <c r="AG340" s="52">
        <v>0</v>
      </c>
      <c r="AH340" s="63">
        <f t="shared" si="205"/>
        <v>0</v>
      </c>
      <c r="AI340" s="65">
        <f t="shared" si="206"/>
        <v>0</v>
      </c>
      <c r="AJ340" s="63">
        <f t="shared" si="207"/>
        <v>0</v>
      </c>
      <c r="AK340" s="145">
        <v>0</v>
      </c>
      <c r="AL340" s="63">
        <f t="shared" si="208"/>
        <v>0</v>
      </c>
      <c r="AM340" s="130"/>
    </row>
    <row r="341" spans="1:39" s="2" customFormat="1" x14ac:dyDescent="0.3">
      <c r="A341" s="188" t="s">
        <v>428</v>
      </c>
      <c r="B341" s="47">
        <f>14400/12</f>
        <v>1200</v>
      </c>
      <c r="C341" s="46">
        <f>1800/1.1</f>
        <v>1636.3636363636363</v>
      </c>
      <c r="D341" s="163">
        <v>12</v>
      </c>
      <c r="E341" s="44">
        <v>0</v>
      </c>
      <c r="F341" s="110">
        <f t="shared" si="189"/>
        <v>0</v>
      </c>
      <c r="G341" s="145">
        <v>0</v>
      </c>
      <c r="H341" s="109">
        <f t="shared" si="190"/>
        <v>0</v>
      </c>
      <c r="I341" s="74">
        <v>0</v>
      </c>
      <c r="J341" s="37">
        <f t="shared" si="191"/>
        <v>0</v>
      </c>
      <c r="K341" s="74">
        <v>0</v>
      </c>
      <c r="L341" s="37">
        <f t="shared" si="192"/>
        <v>0</v>
      </c>
      <c r="M341" s="74">
        <v>0</v>
      </c>
      <c r="N341" s="37">
        <f t="shared" si="193"/>
        <v>0</v>
      </c>
      <c r="O341" s="74">
        <v>0</v>
      </c>
      <c r="P341" s="71">
        <f t="shared" si="194"/>
        <v>0</v>
      </c>
      <c r="Q341" s="57">
        <f t="shared" si="195"/>
        <v>0</v>
      </c>
      <c r="R341" s="148">
        <f t="shared" si="196"/>
        <v>0</v>
      </c>
      <c r="S341" s="77">
        <v>0</v>
      </c>
      <c r="T341" s="69">
        <f t="shared" si="197"/>
        <v>0</v>
      </c>
      <c r="U341" s="74">
        <v>0</v>
      </c>
      <c r="V341" s="69">
        <f t="shared" si="198"/>
        <v>0</v>
      </c>
      <c r="W341" s="74">
        <v>0</v>
      </c>
      <c r="X341" s="69">
        <f t="shared" si="199"/>
        <v>0</v>
      </c>
      <c r="Y341" s="74">
        <v>0</v>
      </c>
      <c r="Z341" s="109">
        <f t="shared" si="200"/>
        <v>0</v>
      </c>
      <c r="AA341" s="74">
        <v>0</v>
      </c>
      <c r="AB341" s="68">
        <f t="shared" si="201"/>
        <v>0</v>
      </c>
      <c r="AC341" s="67">
        <f t="shared" si="202"/>
        <v>0</v>
      </c>
      <c r="AD341" s="66">
        <f t="shared" si="203"/>
        <v>0</v>
      </c>
      <c r="AE341" s="57">
        <v>0</v>
      </c>
      <c r="AF341" s="57">
        <f t="shared" si="204"/>
        <v>0</v>
      </c>
      <c r="AG341" s="52">
        <v>0</v>
      </c>
      <c r="AH341" s="63">
        <f t="shared" si="205"/>
        <v>0</v>
      </c>
      <c r="AI341" s="65">
        <f t="shared" si="206"/>
        <v>0</v>
      </c>
      <c r="AJ341" s="63">
        <f t="shared" si="207"/>
        <v>0</v>
      </c>
      <c r="AK341" s="145">
        <v>0</v>
      </c>
      <c r="AL341" s="63">
        <f t="shared" si="208"/>
        <v>0</v>
      </c>
      <c r="AM341" s="130"/>
    </row>
    <row r="342" spans="1:39" s="2" customFormat="1" x14ac:dyDescent="0.3">
      <c r="A342" s="120" t="s">
        <v>427</v>
      </c>
      <c r="B342" s="74">
        <f>13800/12</f>
        <v>1150</v>
      </c>
      <c r="C342" s="38">
        <v>1636</v>
      </c>
      <c r="D342" s="165">
        <v>12</v>
      </c>
      <c r="E342" s="44">
        <v>0</v>
      </c>
      <c r="F342" s="110">
        <f t="shared" si="189"/>
        <v>0</v>
      </c>
      <c r="G342" s="145">
        <v>0</v>
      </c>
      <c r="H342" s="109">
        <f t="shared" si="190"/>
        <v>0</v>
      </c>
      <c r="I342" s="74">
        <v>0</v>
      </c>
      <c r="J342" s="37">
        <f t="shared" si="191"/>
        <v>0</v>
      </c>
      <c r="K342" s="74">
        <v>0</v>
      </c>
      <c r="L342" s="37">
        <f t="shared" si="192"/>
        <v>0</v>
      </c>
      <c r="M342" s="74">
        <v>0</v>
      </c>
      <c r="N342" s="37">
        <f t="shared" si="193"/>
        <v>0</v>
      </c>
      <c r="O342" s="74">
        <v>0</v>
      </c>
      <c r="P342" s="71">
        <f t="shared" si="194"/>
        <v>0</v>
      </c>
      <c r="Q342" s="57">
        <f t="shared" si="195"/>
        <v>0</v>
      </c>
      <c r="R342" s="39">
        <f t="shared" si="196"/>
        <v>0</v>
      </c>
      <c r="S342" s="77">
        <v>0</v>
      </c>
      <c r="T342" s="69">
        <f t="shared" si="197"/>
        <v>0</v>
      </c>
      <c r="U342" s="74">
        <v>0</v>
      </c>
      <c r="V342" s="69">
        <f t="shared" si="198"/>
        <v>0</v>
      </c>
      <c r="W342" s="74">
        <v>0</v>
      </c>
      <c r="X342" s="69">
        <f t="shared" si="199"/>
        <v>0</v>
      </c>
      <c r="Y342" s="74">
        <v>0</v>
      </c>
      <c r="Z342" s="109">
        <f t="shared" si="200"/>
        <v>0</v>
      </c>
      <c r="AA342" s="74">
        <v>0</v>
      </c>
      <c r="AB342" s="68">
        <f t="shared" si="201"/>
        <v>0</v>
      </c>
      <c r="AC342" s="67">
        <f t="shared" si="202"/>
        <v>0</v>
      </c>
      <c r="AD342" s="66">
        <f t="shared" si="203"/>
        <v>0</v>
      </c>
      <c r="AE342" s="57">
        <v>0</v>
      </c>
      <c r="AF342" s="57">
        <f t="shared" si="204"/>
        <v>0</v>
      </c>
      <c r="AG342" s="52">
        <v>0</v>
      </c>
      <c r="AH342" s="63">
        <f t="shared" si="205"/>
        <v>0</v>
      </c>
      <c r="AI342" s="65">
        <f t="shared" si="206"/>
        <v>0</v>
      </c>
      <c r="AJ342" s="63">
        <f t="shared" si="207"/>
        <v>0</v>
      </c>
      <c r="AK342" s="145">
        <v>0</v>
      </c>
      <c r="AL342" s="63">
        <f t="shared" si="208"/>
        <v>0</v>
      </c>
      <c r="AM342" s="130"/>
    </row>
    <row r="343" spans="1:39" s="2" customFormat="1" x14ac:dyDescent="0.3">
      <c r="A343" s="188" t="s">
        <v>426</v>
      </c>
      <c r="B343" s="47">
        <f>14400/12</f>
        <v>1200</v>
      </c>
      <c r="C343" s="46">
        <v>1636</v>
      </c>
      <c r="D343" s="163">
        <v>12</v>
      </c>
      <c r="E343" s="44">
        <v>0</v>
      </c>
      <c r="F343" s="110">
        <f t="shared" si="189"/>
        <v>0</v>
      </c>
      <c r="G343" s="145">
        <v>0</v>
      </c>
      <c r="H343" s="109">
        <f t="shared" si="190"/>
        <v>0</v>
      </c>
      <c r="I343" s="74">
        <v>0</v>
      </c>
      <c r="J343" s="37">
        <f t="shared" si="191"/>
        <v>0</v>
      </c>
      <c r="K343" s="74">
        <v>0</v>
      </c>
      <c r="L343" s="37">
        <f t="shared" si="192"/>
        <v>0</v>
      </c>
      <c r="M343" s="74">
        <v>0</v>
      </c>
      <c r="N343" s="37">
        <f t="shared" si="193"/>
        <v>0</v>
      </c>
      <c r="O343" s="74">
        <v>0</v>
      </c>
      <c r="P343" s="71">
        <f t="shared" si="194"/>
        <v>0</v>
      </c>
      <c r="Q343" s="57">
        <f t="shared" si="195"/>
        <v>0</v>
      </c>
      <c r="R343" s="39">
        <f t="shared" si="196"/>
        <v>0</v>
      </c>
      <c r="S343" s="77">
        <v>0</v>
      </c>
      <c r="T343" s="69">
        <f t="shared" si="197"/>
        <v>0</v>
      </c>
      <c r="U343" s="74">
        <v>0</v>
      </c>
      <c r="V343" s="69">
        <f t="shared" si="198"/>
        <v>0</v>
      </c>
      <c r="W343" s="74">
        <v>0</v>
      </c>
      <c r="X343" s="69">
        <f t="shared" si="199"/>
        <v>0</v>
      </c>
      <c r="Y343" s="74">
        <v>0</v>
      </c>
      <c r="Z343" s="109">
        <f t="shared" si="200"/>
        <v>0</v>
      </c>
      <c r="AA343" s="74">
        <v>0</v>
      </c>
      <c r="AB343" s="68">
        <f t="shared" si="201"/>
        <v>0</v>
      </c>
      <c r="AC343" s="67">
        <f t="shared" si="202"/>
        <v>0</v>
      </c>
      <c r="AD343" s="66">
        <f t="shared" si="203"/>
        <v>0</v>
      </c>
      <c r="AE343" s="57">
        <v>0</v>
      </c>
      <c r="AF343" s="57">
        <f t="shared" si="204"/>
        <v>0</v>
      </c>
      <c r="AG343" s="52">
        <v>0</v>
      </c>
      <c r="AH343" s="63">
        <f t="shared" si="205"/>
        <v>0</v>
      </c>
      <c r="AI343" s="65">
        <f t="shared" si="206"/>
        <v>0</v>
      </c>
      <c r="AJ343" s="63">
        <f t="shared" si="207"/>
        <v>0</v>
      </c>
      <c r="AK343" s="145">
        <v>0</v>
      </c>
      <c r="AL343" s="63">
        <f t="shared" si="208"/>
        <v>0</v>
      </c>
      <c r="AM343" s="130"/>
    </row>
    <row r="344" spans="1:39" s="2" customFormat="1" x14ac:dyDescent="0.3">
      <c r="A344" s="58" t="s">
        <v>8</v>
      </c>
      <c r="B344" s="47">
        <f>24800/16</f>
        <v>1550</v>
      </c>
      <c r="C344" s="46">
        <f>2800/1.1</f>
        <v>2545.454545454545</v>
      </c>
      <c r="D344" s="163">
        <v>16</v>
      </c>
      <c r="E344" s="44">
        <v>0</v>
      </c>
      <c r="F344" s="147">
        <f t="shared" si="189"/>
        <v>0</v>
      </c>
      <c r="G344" s="145">
        <v>0</v>
      </c>
      <c r="H344" s="37">
        <f t="shared" si="190"/>
        <v>0</v>
      </c>
      <c r="I344" s="74">
        <v>0</v>
      </c>
      <c r="J344" s="37">
        <f t="shared" si="191"/>
        <v>0</v>
      </c>
      <c r="K344" s="74">
        <v>0</v>
      </c>
      <c r="L344" s="37">
        <f t="shared" si="192"/>
        <v>0</v>
      </c>
      <c r="M344" s="74">
        <v>0</v>
      </c>
      <c r="N344" s="37">
        <f t="shared" si="193"/>
        <v>0</v>
      </c>
      <c r="O344" s="74">
        <v>0</v>
      </c>
      <c r="P344" s="37">
        <f t="shared" si="194"/>
        <v>0</v>
      </c>
      <c r="Q344" s="36">
        <f t="shared" si="195"/>
        <v>0</v>
      </c>
      <c r="R344" s="146">
        <f t="shared" si="196"/>
        <v>0</v>
      </c>
      <c r="S344" s="77">
        <v>0</v>
      </c>
      <c r="T344" s="69">
        <f t="shared" si="197"/>
        <v>0</v>
      </c>
      <c r="U344" s="74">
        <v>0</v>
      </c>
      <c r="V344" s="37">
        <f t="shared" si="198"/>
        <v>0</v>
      </c>
      <c r="W344" s="74">
        <v>0</v>
      </c>
      <c r="X344" s="37">
        <f t="shared" si="199"/>
        <v>0</v>
      </c>
      <c r="Y344" s="74">
        <v>0</v>
      </c>
      <c r="Z344" s="37">
        <f t="shared" si="200"/>
        <v>0</v>
      </c>
      <c r="AA344" s="74">
        <v>0</v>
      </c>
      <c r="AB344" s="37">
        <f t="shared" si="201"/>
        <v>0</v>
      </c>
      <c r="AC344" s="36">
        <f t="shared" si="202"/>
        <v>0</v>
      </c>
      <c r="AD344" s="36">
        <f t="shared" si="203"/>
        <v>0</v>
      </c>
      <c r="AE344" s="36">
        <v>0</v>
      </c>
      <c r="AF344" s="57">
        <f t="shared" si="204"/>
        <v>0</v>
      </c>
      <c r="AG344" s="52">
        <v>0</v>
      </c>
      <c r="AH344" s="63">
        <f t="shared" si="205"/>
        <v>0</v>
      </c>
      <c r="AI344" s="65">
        <f t="shared" si="206"/>
        <v>0</v>
      </c>
      <c r="AJ344" s="63">
        <f t="shared" si="207"/>
        <v>0</v>
      </c>
      <c r="AK344" s="145">
        <v>0</v>
      </c>
      <c r="AL344" s="107">
        <f t="shared" si="208"/>
        <v>0</v>
      </c>
      <c r="AM344" s="130"/>
    </row>
    <row r="345" spans="1:39" s="2" customFormat="1" x14ac:dyDescent="0.3">
      <c r="A345" s="187" t="s">
        <v>425</v>
      </c>
      <c r="B345" s="47">
        <f>30400/16</f>
        <v>1900</v>
      </c>
      <c r="C345" s="46">
        <f>2800/1.1</f>
        <v>2545.454545454545</v>
      </c>
      <c r="D345" s="163">
        <v>16</v>
      </c>
      <c r="E345" s="44">
        <v>0</v>
      </c>
      <c r="F345" s="147">
        <f t="shared" si="189"/>
        <v>0</v>
      </c>
      <c r="G345" s="145">
        <v>0</v>
      </c>
      <c r="H345" s="37">
        <f t="shared" si="190"/>
        <v>0</v>
      </c>
      <c r="I345" s="74">
        <v>0</v>
      </c>
      <c r="J345" s="37">
        <f t="shared" si="191"/>
        <v>0</v>
      </c>
      <c r="K345" s="74">
        <v>0</v>
      </c>
      <c r="L345" s="37">
        <f t="shared" si="192"/>
        <v>0</v>
      </c>
      <c r="M345" s="74">
        <v>0</v>
      </c>
      <c r="N345" s="37">
        <f t="shared" si="193"/>
        <v>0</v>
      </c>
      <c r="O345" s="74">
        <v>0</v>
      </c>
      <c r="P345" s="37">
        <f t="shared" si="194"/>
        <v>0</v>
      </c>
      <c r="Q345" s="36">
        <f t="shared" si="195"/>
        <v>0</v>
      </c>
      <c r="R345" s="146">
        <f t="shared" si="196"/>
        <v>0</v>
      </c>
      <c r="S345" s="77">
        <v>0</v>
      </c>
      <c r="T345" s="69">
        <f t="shared" si="197"/>
        <v>0</v>
      </c>
      <c r="U345" s="74">
        <v>0</v>
      </c>
      <c r="V345" s="37">
        <f t="shared" si="198"/>
        <v>0</v>
      </c>
      <c r="W345" s="74">
        <v>0</v>
      </c>
      <c r="X345" s="37">
        <f t="shared" si="199"/>
        <v>0</v>
      </c>
      <c r="Y345" s="74">
        <v>0</v>
      </c>
      <c r="Z345" s="37">
        <f t="shared" si="200"/>
        <v>0</v>
      </c>
      <c r="AA345" s="74">
        <v>0</v>
      </c>
      <c r="AB345" s="37">
        <f t="shared" si="201"/>
        <v>0</v>
      </c>
      <c r="AC345" s="36">
        <f t="shared" si="202"/>
        <v>0</v>
      </c>
      <c r="AD345" s="36">
        <f t="shared" si="203"/>
        <v>0</v>
      </c>
      <c r="AE345" s="36">
        <v>0</v>
      </c>
      <c r="AF345" s="57">
        <f t="shared" si="204"/>
        <v>0</v>
      </c>
      <c r="AG345" s="52">
        <v>0</v>
      </c>
      <c r="AH345" s="63">
        <f t="shared" si="205"/>
        <v>0</v>
      </c>
      <c r="AI345" s="65">
        <f t="shared" si="206"/>
        <v>0</v>
      </c>
      <c r="AJ345" s="63">
        <f t="shared" si="207"/>
        <v>0</v>
      </c>
      <c r="AK345" s="145">
        <v>0</v>
      </c>
      <c r="AL345" s="107">
        <f t="shared" si="208"/>
        <v>0</v>
      </c>
      <c r="AM345" s="130"/>
    </row>
    <row r="346" spans="1:39" s="2" customFormat="1" x14ac:dyDescent="0.3">
      <c r="A346" s="55" t="s">
        <v>9</v>
      </c>
      <c r="B346" s="47">
        <f>3600/6</f>
        <v>600</v>
      </c>
      <c r="C346" s="46">
        <f t="shared" ref="C346:C351" si="209">2000/1.1</f>
        <v>1818.181818181818</v>
      </c>
      <c r="D346" s="163">
        <v>6</v>
      </c>
      <c r="E346" s="44">
        <v>0</v>
      </c>
      <c r="F346" s="147">
        <f t="shared" si="189"/>
        <v>0</v>
      </c>
      <c r="G346" s="145">
        <v>0</v>
      </c>
      <c r="H346" s="37">
        <f t="shared" si="190"/>
        <v>0</v>
      </c>
      <c r="I346" s="74">
        <v>0</v>
      </c>
      <c r="J346" s="37">
        <f t="shared" si="191"/>
        <v>0</v>
      </c>
      <c r="K346" s="74">
        <v>0</v>
      </c>
      <c r="L346" s="37">
        <f t="shared" si="192"/>
        <v>0</v>
      </c>
      <c r="M346" s="74">
        <v>0</v>
      </c>
      <c r="N346" s="37">
        <f t="shared" si="193"/>
        <v>0</v>
      </c>
      <c r="O346" s="74">
        <v>0</v>
      </c>
      <c r="P346" s="37">
        <f t="shared" si="194"/>
        <v>0</v>
      </c>
      <c r="Q346" s="36">
        <f t="shared" si="195"/>
        <v>0</v>
      </c>
      <c r="R346" s="146">
        <f t="shared" si="196"/>
        <v>0</v>
      </c>
      <c r="S346" s="77">
        <v>0</v>
      </c>
      <c r="T346" s="69">
        <f t="shared" si="197"/>
        <v>0</v>
      </c>
      <c r="U346" s="74">
        <v>0</v>
      </c>
      <c r="V346" s="37">
        <f t="shared" si="198"/>
        <v>0</v>
      </c>
      <c r="W346" s="74">
        <v>0</v>
      </c>
      <c r="X346" s="37">
        <f t="shared" si="199"/>
        <v>0</v>
      </c>
      <c r="Y346" s="74">
        <v>0</v>
      </c>
      <c r="Z346" s="37">
        <f t="shared" si="200"/>
        <v>0</v>
      </c>
      <c r="AA346" s="74">
        <v>0</v>
      </c>
      <c r="AB346" s="37">
        <f t="shared" si="201"/>
        <v>0</v>
      </c>
      <c r="AC346" s="36">
        <f t="shared" si="202"/>
        <v>0</v>
      </c>
      <c r="AD346" s="36">
        <f t="shared" si="203"/>
        <v>0</v>
      </c>
      <c r="AE346" s="36">
        <v>0</v>
      </c>
      <c r="AF346" s="57">
        <f t="shared" si="204"/>
        <v>0</v>
      </c>
      <c r="AG346" s="52">
        <v>0</v>
      </c>
      <c r="AH346" s="63">
        <f t="shared" si="205"/>
        <v>0</v>
      </c>
      <c r="AI346" s="65">
        <f t="shared" si="206"/>
        <v>0</v>
      </c>
      <c r="AJ346" s="63">
        <f t="shared" si="207"/>
        <v>0</v>
      </c>
      <c r="AK346" s="145">
        <v>0</v>
      </c>
      <c r="AL346" s="107">
        <f t="shared" si="208"/>
        <v>0</v>
      </c>
      <c r="AM346" s="130"/>
    </row>
    <row r="347" spans="1:39" s="2" customFormat="1" x14ac:dyDescent="0.3">
      <c r="A347" s="186" t="s">
        <v>406</v>
      </c>
      <c r="B347" s="47">
        <f>3900/6</f>
        <v>650</v>
      </c>
      <c r="C347" s="46">
        <f t="shared" si="209"/>
        <v>1818.181818181818</v>
      </c>
      <c r="D347" s="163">
        <v>6</v>
      </c>
      <c r="E347" s="44">
        <v>0</v>
      </c>
      <c r="F347" s="147">
        <f t="shared" si="189"/>
        <v>0</v>
      </c>
      <c r="G347" s="145">
        <v>0</v>
      </c>
      <c r="H347" s="37">
        <f t="shared" si="190"/>
        <v>0</v>
      </c>
      <c r="I347" s="74">
        <v>0</v>
      </c>
      <c r="J347" s="37">
        <f t="shared" si="191"/>
        <v>0</v>
      </c>
      <c r="K347" s="74">
        <v>0</v>
      </c>
      <c r="L347" s="37">
        <f t="shared" si="192"/>
        <v>0</v>
      </c>
      <c r="M347" s="74">
        <v>0</v>
      </c>
      <c r="N347" s="37">
        <f t="shared" si="193"/>
        <v>0</v>
      </c>
      <c r="O347" s="74">
        <v>0</v>
      </c>
      <c r="P347" s="37">
        <f t="shared" si="194"/>
        <v>0</v>
      </c>
      <c r="Q347" s="36">
        <f t="shared" si="195"/>
        <v>0</v>
      </c>
      <c r="R347" s="146">
        <f t="shared" si="196"/>
        <v>0</v>
      </c>
      <c r="S347" s="77">
        <v>0</v>
      </c>
      <c r="T347" s="69">
        <f t="shared" si="197"/>
        <v>0</v>
      </c>
      <c r="U347" s="74">
        <v>0</v>
      </c>
      <c r="V347" s="37">
        <f t="shared" si="198"/>
        <v>0</v>
      </c>
      <c r="W347" s="74">
        <v>0</v>
      </c>
      <c r="X347" s="37">
        <f t="shared" si="199"/>
        <v>0</v>
      </c>
      <c r="Y347" s="74">
        <v>0</v>
      </c>
      <c r="Z347" s="37">
        <f t="shared" si="200"/>
        <v>0</v>
      </c>
      <c r="AA347" s="74">
        <v>0</v>
      </c>
      <c r="AB347" s="37">
        <f t="shared" si="201"/>
        <v>0</v>
      </c>
      <c r="AC347" s="36">
        <f t="shared" si="202"/>
        <v>0</v>
      </c>
      <c r="AD347" s="36">
        <f t="shared" si="203"/>
        <v>0</v>
      </c>
      <c r="AE347" s="36">
        <v>0</v>
      </c>
      <c r="AF347" s="57">
        <f t="shared" si="204"/>
        <v>0</v>
      </c>
      <c r="AG347" s="52">
        <v>0</v>
      </c>
      <c r="AH347" s="63">
        <f t="shared" si="205"/>
        <v>0</v>
      </c>
      <c r="AI347" s="65">
        <f t="shared" si="206"/>
        <v>0</v>
      </c>
      <c r="AJ347" s="63">
        <f t="shared" si="207"/>
        <v>0</v>
      </c>
      <c r="AK347" s="145">
        <v>0</v>
      </c>
      <c r="AL347" s="107">
        <f t="shared" si="208"/>
        <v>0</v>
      </c>
      <c r="AM347" s="130"/>
    </row>
    <row r="348" spans="1:39" s="2" customFormat="1" x14ac:dyDescent="0.3">
      <c r="A348" s="55" t="s">
        <v>424</v>
      </c>
      <c r="B348" s="47">
        <f>3600/6</f>
        <v>600</v>
      </c>
      <c r="C348" s="46">
        <f t="shared" si="209"/>
        <v>1818.181818181818</v>
      </c>
      <c r="D348" s="163">
        <v>6</v>
      </c>
      <c r="E348" s="44">
        <v>0</v>
      </c>
      <c r="F348" s="147">
        <f t="shared" si="189"/>
        <v>0</v>
      </c>
      <c r="G348" s="145">
        <v>0</v>
      </c>
      <c r="H348" s="37">
        <f t="shared" si="190"/>
        <v>0</v>
      </c>
      <c r="I348" s="74">
        <v>0</v>
      </c>
      <c r="J348" s="37">
        <f t="shared" si="191"/>
        <v>0</v>
      </c>
      <c r="K348" s="74">
        <v>0</v>
      </c>
      <c r="L348" s="37">
        <f t="shared" si="192"/>
        <v>0</v>
      </c>
      <c r="M348" s="74">
        <v>0</v>
      </c>
      <c r="N348" s="37">
        <f t="shared" si="193"/>
        <v>0</v>
      </c>
      <c r="O348" s="74">
        <v>0</v>
      </c>
      <c r="P348" s="37">
        <f t="shared" si="194"/>
        <v>0</v>
      </c>
      <c r="Q348" s="36">
        <f t="shared" si="195"/>
        <v>0</v>
      </c>
      <c r="R348" s="146">
        <f t="shared" si="196"/>
        <v>0</v>
      </c>
      <c r="S348" s="77">
        <v>0</v>
      </c>
      <c r="T348" s="69">
        <f t="shared" si="197"/>
        <v>0</v>
      </c>
      <c r="U348" s="74">
        <v>0</v>
      </c>
      <c r="V348" s="37">
        <f t="shared" si="198"/>
        <v>0</v>
      </c>
      <c r="W348" s="74">
        <v>0</v>
      </c>
      <c r="X348" s="37">
        <f t="shared" si="199"/>
        <v>0</v>
      </c>
      <c r="Y348" s="74">
        <v>0</v>
      </c>
      <c r="Z348" s="37">
        <f t="shared" si="200"/>
        <v>0</v>
      </c>
      <c r="AA348" s="74">
        <v>0</v>
      </c>
      <c r="AB348" s="37">
        <f t="shared" si="201"/>
        <v>0</v>
      </c>
      <c r="AC348" s="36">
        <f t="shared" si="202"/>
        <v>0</v>
      </c>
      <c r="AD348" s="36">
        <f t="shared" si="203"/>
        <v>0</v>
      </c>
      <c r="AE348" s="36">
        <v>0</v>
      </c>
      <c r="AF348" s="57">
        <f t="shared" si="204"/>
        <v>0</v>
      </c>
      <c r="AG348" s="52">
        <v>0</v>
      </c>
      <c r="AH348" s="63">
        <f t="shared" si="205"/>
        <v>0</v>
      </c>
      <c r="AI348" s="65">
        <f t="shared" si="206"/>
        <v>0</v>
      </c>
      <c r="AJ348" s="63">
        <f t="shared" si="207"/>
        <v>0</v>
      </c>
      <c r="AK348" s="145">
        <v>0</v>
      </c>
      <c r="AL348" s="107">
        <f t="shared" si="208"/>
        <v>0</v>
      </c>
      <c r="AM348" s="130"/>
    </row>
    <row r="349" spans="1:39" s="2" customFormat="1" x14ac:dyDescent="0.3">
      <c r="A349" s="186" t="s">
        <v>423</v>
      </c>
      <c r="B349" s="47">
        <f>3900/6</f>
        <v>650</v>
      </c>
      <c r="C349" s="46">
        <f t="shared" si="209"/>
        <v>1818.181818181818</v>
      </c>
      <c r="D349" s="163">
        <v>6</v>
      </c>
      <c r="E349" s="44">
        <v>0</v>
      </c>
      <c r="F349" s="147">
        <f t="shared" si="189"/>
        <v>0</v>
      </c>
      <c r="G349" s="145">
        <v>0</v>
      </c>
      <c r="H349" s="37">
        <f t="shared" si="190"/>
        <v>0</v>
      </c>
      <c r="I349" s="74">
        <v>0</v>
      </c>
      <c r="J349" s="37">
        <f t="shared" si="191"/>
        <v>0</v>
      </c>
      <c r="K349" s="74">
        <v>0</v>
      </c>
      <c r="L349" s="37">
        <f t="shared" si="192"/>
        <v>0</v>
      </c>
      <c r="M349" s="74">
        <v>0</v>
      </c>
      <c r="N349" s="37">
        <f t="shared" si="193"/>
        <v>0</v>
      </c>
      <c r="O349" s="74">
        <v>0</v>
      </c>
      <c r="P349" s="37">
        <f t="shared" si="194"/>
        <v>0</v>
      </c>
      <c r="Q349" s="36">
        <f t="shared" si="195"/>
        <v>0</v>
      </c>
      <c r="R349" s="146">
        <f t="shared" si="196"/>
        <v>0</v>
      </c>
      <c r="S349" s="77">
        <v>0</v>
      </c>
      <c r="T349" s="69">
        <f t="shared" si="197"/>
        <v>0</v>
      </c>
      <c r="U349" s="74">
        <v>0</v>
      </c>
      <c r="V349" s="37">
        <f t="shared" si="198"/>
        <v>0</v>
      </c>
      <c r="W349" s="74">
        <v>0</v>
      </c>
      <c r="X349" s="37">
        <f t="shared" si="199"/>
        <v>0</v>
      </c>
      <c r="Y349" s="74">
        <v>0</v>
      </c>
      <c r="Z349" s="37">
        <f t="shared" si="200"/>
        <v>0</v>
      </c>
      <c r="AA349" s="74">
        <v>0</v>
      </c>
      <c r="AB349" s="37">
        <f t="shared" si="201"/>
        <v>0</v>
      </c>
      <c r="AC349" s="36">
        <f t="shared" si="202"/>
        <v>0</v>
      </c>
      <c r="AD349" s="36">
        <f t="shared" si="203"/>
        <v>0</v>
      </c>
      <c r="AE349" s="36">
        <v>0</v>
      </c>
      <c r="AF349" s="57">
        <f t="shared" si="204"/>
        <v>0</v>
      </c>
      <c r="AG349" s="52">
        <v>0</v>
      </c>
      <c r="AH349" s="63">
        <f t="shared" si="205"/>
        <v>0</v>
      </c>
      <c r="AI349" s="65">
        <f t="shared" si="206"/>
        <v>0</v>
      </c>
      <c r="AJ349" s="63">
        <f t="shared" si="207"/>
        <v>0</v>
      </c>
      <c r="AK349" s="145">
        <v>0</v>
      </c>
      <c r="AL349" s="107">
        <f t="shared" si="208"/>
        <v>0</v>
      </c>
      <c r="AM349" s="130"/>
    </row>
    <row r="350" spans="1:39" s="2" customFormat="1" x14ac:dyDescent="0.3">
      <c r="A350" s="55" t="s">
        <v>422</v>
      </c>
      <c r="B350" s="47">
        <f>3600/6</f>
        <v>600</v>
      </c>
      <c r="C350" s="46">
        <f t="shared" si="209"/>
        <v>1818.181818181818</v>
      </c>
      <c r="D350" s="163">
        <v>6</v>
      </c>
      <c r="E350" s="44">
        <v>0</v>
      </c>
      <c r="F350" s="147">
        <f t="shared" si="189"/>
        <v>0</v>
      </c>
      <c r="G350" s="145">
        <v>0</v>
      </c>
      <c r="H350" s="37">
        <f t="shared" si="190"/>
        <v>0</v>
      </c>
      <c r="I350" s="74">
        <v>0</v>
      </c>
      <c r="J350" s="37">
        <f t="shared" si="191"/>
        <v>0</v>
      </c>
      <c r="K350" s="74">
        <v>0</v>
      </c>
      <c r="L350" s="37">
        <f t="shared" si="192"/>
        <v>0</v>
      </c>
      <c r="M350" s="74">
        <v>0</v>
      </c>
      <c r="N350" s="37">
        <f t="shared" si="193"/>
        <v>0</v>
      </c>
      <c r="O350" s="74">
        <v>0</v>
      </c>
      <c r="P350" s="37">
        <f t="shared" si="194"/>
        <v>0</v>
      </c>
      <c r="Q350" s="36">
        <f t="shared" si="195"/>
        <v>0</v>
      </c>
      <c r="R350" s="146">
        <f t="shared" si="196"/>
        <v>0</v>
      </c>
      <c r="S350" s="77">
        <v>0</v>
      </c>
      <c r="T350" s="69">
        <f t="shared" si="197"/>
        <v>0</v>
      </c>
      <c r="U350" s="74">
        <v>0</v>
      </c>
      <c r="V350" s="37">
        <f t="shared" si="198"/>
        <v>0</v>
      </c>
      <c r="W350" s="74">
        <v>0</v>
      </c>
      <c r="X350" s="37">
        <f t="shared" si="199"/>
        <v>0</v>
      </c>
      <c r="Y350" s="74">
        <v>0</v>
      </c>
      <c r="Z350" s="37">
        <f t="shared" si="200"/>
        <v>0</v>
      </c>
      <c r="AA350" s="74">
        <v>0</v>
      </c>
      <c r="AB350" s="37">
        <f t="shared" si="201"/>
        <v>0</v>
      </c>
      <c r="AC350" s="36">
        <f t="shared" si="202"/>
        <v>0</v>
      </c>
      <c r="AD350" s="36">
        <f t="shared" si="203"/>
        <v>0</v>
      </c>
      <c r="AE350" s="36">
        <v>0</v>
      </c>
      <c r="AF350" s="57">
        <f t="shared" si="204"/>
        <v>0</v>
      </c>
      <c r="AG350" s="52">
        <v>0</v>
      </c>
      <c r="AH350" s="63">
        <f t="shared" si="205"/>
        <v>0</v>
      </c>
      <c r="AI350" s="65">
        <f t="shared" si="206"/>
        <v>0</v>
      </c>
      <c r="AJ350" s="63">
        <f t="shared" si="207"/>
        <v>0</v>
      </c>
      <c r="AK350" s="145">
        <v>0</v>
      </c>
      <c r="AL350" s="107">
        <f t="shared" si="208"/>
        <v>0</v>
      </c>
      <c r="AM350" s="130"/>
    </row>
    <row r="351" spans="1:39" s="2" customFormat="1" x14ac:dyDescent="0.3">
      <c r="A351" s="186" t="s">
        <v>408</v>
      </c>
      <c r="B351" s="47">
        <f>3900/6</f>
        <v>650</v>
      </c>
      <c r="C351" s="46">
        <f t="shared" si="209"/>
        <v>1818.181818181818</v>
      </c>
      <c r="D351" s="163">
        <v>6</v>
      </c>
      <c r="E351" s="44">
        <v>0</v>
      </c>
      <c r="F351" s="147">
        <f t="shared" si="189"/>
        <v>0</v>
      </c>
      <c r="G351" s="145">
        <v>0</v>
      </c>
      <c r="H351" s="37">
        <f t="shared" si="190"/>
        <v>0</v>
      </c>
      <c r="I351" s="74">
        <v>0</v>
      </c>
      <c r="J351" s="37">
        <f t="shared" si="191"/>
        <v>0</v>
      </c>
      <c r="K351" s="74">
        <v>0</v>
      </c>
      <c r="L351" s="37">
        <f t="shared" si="192"/>
        <v>0</v>
      </c>
      <c r="M351" s="74">
        <v>0</v>
      </c>
      <c r="N351" s="37">
        <f t="shared" si="193"/>
        <v>0</v>
      </c>
      <c r="O351" s="74">
        <v>0</v>
      </c>
      <c r="P351" s="37">
        <f t="shared" si="194"/>
        <v>0</v>
      </c>
      <c r="Q351" s="36">
        <f t="shared" si="195"/>
        <v>0</v>
      </c>
      <c r="R351" s="146">
        <f t="shared" si="196"/>
        <v>0</v>
      </c>
      <c r="S351" s="77">
        <v>0</v>
      </c>
      <c r="T351" s="69">
        <f t="shared" si="197"/>
        <v>0</v>
      </c>
      <c r="U351" s="74">
        <v>0</v>
      </c>
      <c r="V351" s="37">
        <f t="shared" si="198"/>
        <v>0</v>
      </c>
      <c r="W351" s="74">
        <v>0</v>
      </c>
      <c r="X351" s="37">
        <f t="shared" si="199"/>
        <v>0</v>
      </c>
      <c r="Y351" s="74">
        <v>0</v>
      </c>
      <c r="Z351" s="37">
        <f t="shared" si="200"/>
        <v>0</v>
      </c>
      <c r="AA351" s="74">
        <v>0</v>
      </c>
      <c r="AB351" s="37">
        <f t="shared" si="201"/>
        <v>0</v>
      </c>
      <c r="AC351" s="36">
        <f t="shared" si="202"/>
        <v>0</v>
      </c>
      <c r="AD351" s="36">
        <f t="shared" si="203"/>
        <v>0</v>
      </c>
      <c r="AE351" s="36">
        <v>0</v>
      </c>
      <c r="AF351" s="57">
        <f t="shared" si="204"/>
        <v>0</v>
      </c>
      <c r="AG351" s="52">
        <v>0</v>
      </c>
      <c r="AH351" s="63">
        <f t="shared" si="205"/>
        <v>0</v>
      </c>
      <c r="AI351" s="65">
        <f t="shared" si="206"/>
        <v>0</v>
      </c>
      <c r="AJ351" s="63">
        <f t="shared" si="207"/>
        <v>0</v>
      </c>
      <c r="AK351" s="145">
        <v>0</v>
      </c>
      <c r="AL351" s="107">
        <f t="shared" si="208"/>
        <v>0</v>
      </c>
      <c r="AM351" s="130"/>
    </row>
    <row r="352" spans="1:39" s="2" customFormat="1" x14ac:dyDescent="0.3">
      <c r="A352" s="48" t="s">
        <v>421</v>
      </c>
      <c r="B352" s="47">
        <f>8100/6</f>
        <v>1350</v>
      </c>
      <c r="C352" s="46">
        <f>2800/1.1</f>
        <v>2545.454545454545</v>
      </c>
      <c r="D352" s="45">
        <v>6</v>
      </c>
      <c r="E352" s="44">
        <v>0</v>
      </c>
      <c r="F352" s="147">
        <f t="shared" si="189"/>
        <v>0</v>
      </c>
      <c r="G352" s="145">
        <v>0</v>
      </c>
      <c r="H352" s="37">
        <f t="shared" si="190"/>
        <v>0</v>
      </c>
      <c r="I352" s="74">
        <v>0</v>
      </c>
      <c r="J352" s="37">
        <f t="shared" si="191"/>
        <v>0</v>
      </c>
      <c r="K352" s="74">
        <v>0</v>
      </c>
      <c r="L352" s="37">
        <f t="shared" si="192"/>
        <v>0</v>
      </c>
      <c r="M352" s="74">
        <v>0</v>
      </c>
      <c r="N352" s="37">
        <f t="shared" si="193"/>
        <v>0</v>
      </c>
      <c r="O352" s="74">
        <v>0</v>
      </c>
      <c r="P352" s="37">
        <f t="shared" si="194"/>
        <v>0</v>
      </c>
      <c r="Q352" s="36">
        <f t="shared" si="195"/>
        <v>0</v>
      </c>
      <c r="R352" s="146">
        <f t="shared" si="196"/>
        <v>0</v>
      </c>
      <c r="S352" s="77">
        <v>0</v>
      </c>
      <c r="T352" s="69">
        <f t="shared" si="197"/>
        <v>0</v>
      </c>
      <c r="U352" s="74">
        <v>0</v>
      </c>
      <c r="V352" s="37">
        <f t="shared" si="198"/>
        <v>0</v>
      </c>
      <c r="W352" s="74">
        <v>0</v>
      </c>
      <c r="X352" s="37">
        <f t="shared" si="199"/>
        <v>0</v>
      </c>
      <c r="Y352" s="74">
        <v>0</v>
      </c>
      <c r="Z352" s="37">
        <f t="shared" si="200"/>
        <v>0</v>
      </c>
      <c r="AA352" s="74">
        <v>0</v>
      </c>
      <c r="AB352" s="37">
        <f t="shared" si="201"/>
        <v>0</v>
      </c>
      <c r="AC352" s="36">
        <f t="shared" si="202"/>
        <v>0</v>
      </c>
      <c r="AD352" s="36">
        <f t="shared" si="203"/>
        <v>0</v>
      </c>
      <c r="AE352" s="36">
        <v>0</v>
      </c>
      <c r="AF352" s="57">
        <f t="shared" si="204"/>
        <v>0</v>
      </c>
      <c r="AG352" s="52">
        <v>0</v>
      </c>
      <c r="AH352" s="63">
        <f t="shared" si="205"/>
        <v>0</v>
      </c>
      <c r="AI352" s="65">
        <f t="shared" si="206"/>
        <v>0</v>
      </c>
      <c r="AJ352" s="63">
        <f t="shared" si="207"/>
        <v>0</v>
      </c>
      <c r="AK352" s="145">
        <v>0</v>
      </c>
      <c r="AL352" s="107">
        <f t="shared" si="208"/>
        <v>0</v>
      </c>
      <c r="AM352" s="130"/>
    </row>
    <row r="353" spans="1:39" s="2" customFormat="1" x14ac:dyDescent="0.3">
      <c r="A353" s="48" t="s">
        <v>420</v>
      </c>
      <c r="B353" s="53">
        <f>6600/6</f>
        <v>1100</v>
      </c>
      <c r="C353" s="46">
        <f>2800/1.1</f>
        <v>2545.454545454545</v>
      </c>
      <c r="D353" s="45">
        <v>6</v>
      </c>
      <c r="E353" s="44">
        <v>0</v>
      </c>
      <c r="F353" s="147">
        <f t="shared" si="189"/>
        <v>0</v>
      </c>
      <c r="G353" s="145">
        <v>0</v>
      </c>
      <c r="H353" s="37">
        <f t="shared" si="190"/>
        <v>0</v>
      </c>
      <c r="I353" s="74">
        <v>0</v>
      </c>
      <c r="J353" s="37">
        <f t="shared" si="191"/>
        <v>0</v>
      </c>
      <c r="K353" s="74">
        <v>0</v>
      </c>
      <c r="L353" s="37">
        <f t="shared" si="192"/>
        <v>0</v>
      </c>
      <c r="M353" s="74">
        <v>0</v>
      </c>
      <c r="N353" s="37">
        <f t="shared" si="193"/>
        <v>0</v>
      </c>
      <c r="O353" s="74">
        <v>0</v>
      </c>
      <c r="P353" s="37">
        <f t="shared" si="194"/>
        <v>0</v>
      </c>
      <c r="Q353" s="36">
        <f t="shared" si="195"/>
        <v>0</v>
      </c>
      <c r="R353" s="146">
        <f t="shared" si="196"/>
        <v>0</v>
      </c>
      <c r="S353" s="77">
        <v>0</v>
      </c>
      <c r="T353" s="69">
        <f t="shared" si="197"/>
        <v>0</v>
      </c>
      <c r="U353" s="74">
        <v>0</v>
      </c>
      <c r="V353" s="37">
        <f t="shared" si="198"/>
        <v>0</v>
      </c>
      <c r="W353" s="74">
        <v>0</v>
      </c>
      <c r="X353" s="37">
        <f t="shared" si="199"/>
        <v>0</v>
      </c>
      <c r="Y353" s="74">
        <v>0</v>
      </c>
      <c r="Z353" s="37">
        <f t="shared" si="200"/>
        <v>0</v>
      </c>
      <c r="AA353" s="74">
        <v>0</v>
      </c>
      <c r="AB353" s="37">
        <f t="shared" si="201"/>
        <v>0</v>
      </c>
      <c r="AC353" s="36">
        <f t="shared" si="202"/>
        <v>0</v>
      </c>
      <c r="AD353" s="36">
        <f t="shared" si="203"/>
        <v>0</v>
      </c>
      <c r="AE353" s="36">
        <v>0</v>
      </c>
      <c r="AF353" s="57">
        <f t="shared" si="204"/>
        <v>0</v>
      </c>
      <c r="AG353" s="52">
        <v>0</v>
      </c>
      <c r="AH353" s="63">
        <f t="shared" si="205"/>
        <v>0</v>
      </c>
      <c r="AI353" s="65">
        <f t="shared" si="206"/>
        <v>0</v>
      </c>
      <c r="AJ353" s="63">
        <f t="shared" si="207"/>
        <v>0</v>
      </c>
      <c r="AK353" s="145">
        <v>0</v>
      </c>
      <c r="AL353" s="107">
        <f t="shared" si="208"/>
        <v>0</v>
      </c>
      <c r="AM353" s="130"/>
    </row>
    <row r="354" spans="1:39" s="2" customFormat="1" x14ac:dyDescent="0.3">
      <c r="A354" s="48" t="s">
        <v>419</v>
      </c>
      <c r="B354" s="47">
        <f>16200/12</f>
        <v>1350</v>
      </c>
      <c r="C354" s="46">
        <f>2800/1.1</f>
        <v>2545.454545454545</v>
      </c>
      <c r="D354" s="45">
        <v>12</v>
      </c>
      <c r="E354" s="44">
        <v>0</v>
      </c>
      <c r="F354" s="147">
        <f t="shared" si="189"/>
        <v>0</v>
      </c>
      <c r="G354" s="145">
        <v>0</v>
      </c>
      <c r="H354" s="37">
        <f t="shared" si="190"/>
        <v>0</v>
      </c>
      <c r="I354" s="74">
        <v>0</v>
      </c>
      <c r="J354" s="37">
        <f t="shared" si="191"/>
        <v>0</v>
      </c>
      <c r="K354" s="74">
        <v>0</v>
      </c>
      <c r="L354" s="37">
        <f t="shared" si="192"/>
        <v>0</v>
      </c>
      <c r="M354" s="74">
        <v>0</v>
      </c>
      <c r="N354" s="37">
        <f t="shared" si="193"/>
        <v>0</v>
      </c>
      <c r="O354" s="74">
        <v>0</v>
      </c>
      <c r="P354" s="37">
        <f t="shared" si="194"/>
        <v>0</v>
      </c>
      <c r="Q354" s="36">
        <f t="shared" si="195"/>
        <v>0</v>
      </c>
      <c r="R354" s="146">
        <f t="shared" si="196"/>
        <v>0</v>
      </c>
      <c r="S354" s="77">
        <v>0</v>
      </c>
      <c r="T354" s="69">
        <f t="shared" si="197"/>
        <v>0</v>
      </c>
      <c r="U354" s="74">
        <v>0</v>
      </c>
      <c r="V354" s="37">
        <f t="shared" si="198"/>
        <v>0</v>
      </c>
      <c r="W354" s="74">
        <v>0</v>
      </c>
      <c r="X354" s="37">
        <f t="shared" si="199"/>
        <v>0</v>
      </c>
      <c r="Y354" s="74">
        <v>0</v>
      </c>
      <c r="Z354" s="37">
        <f t="shared" si="200"/>
        <v>0</v>
      </c>
      <c r="AA354" s="74">
        <v>0</v>
      </c>
      <c r="AB354" s="37">
        <f t="shared" si="201"/>
        <v>0</v>
      </c>
      <c r="AC354" s="36">
        <f t="shared" si="202"/>
        <v>0</v>
      </c>
      <c r="AD354" s="36">
        <f t="shared" si="203"/>
        <v>0</v>
      </c>
      <c r="AE354" s="36">
        <v>0</v>
      </c>
      <c r="AF354" s="57">
        <f t="shared" si="204"/>
        <v>0</v>
      </c>
      <c r="AG354" s="52">
        <v>0</v>
      </c>
      <c r="AH354" s="63">
        <f t="shared" si="205"/>
        <v>0</v>
      </c>
      <c r="AI354" s="65">
        <f t="shared" si="206"/>
        <v>0</v>
      </c>
      <c r="AJ354" s="63">
        <f t="shared" si="207"/>
        <v>0</v>
      </c>
      <c r="AK354" s="145">
        <v>0</v>
      </c>
      <c r="AL354" s="107">
        <f t="shared" si="208"/>
        <v>0</v>
      </c>
      <c r="AM354" s="130"/>
    </row>
    <row r="355" spans="1:39" s="2" customFormat="1" x14ac:dyDescent="0.3">
      <c r="A355" s="48" t="s">
        <v>418</v>
      </c>
      <c r="B355" s="47">
        <f>16200/12</f>
        <v>1350</v>
      </c>
      <c r="C355" s="46">
        <f>2800/1.1</f>
        <v>2545.454545454545</v>
      </c>
      <c r="D355" s="45">
        <v>12</v>
      </c>
      <c r="E355" s="44">
        <v>0</v>
      </c>
      <c r="F355" s="147">
        <f t="shared" si="189"/>
        <v>0</v>
      </c>
      <c r="G355" s="145">
        <v>0</v>
      </c>
      <c r="H355" s="37">
        <f t="shared" si="190"/>
        <v>0</v>
      </c>
      <c r="I355" s="74">
        <v>0</v>
      </c>
      <c r="J355" s="37">
        <f t="shared" si="191"/>
        <v>0</v>
      </c>
      <c r="K355" s="74">
        <v>0</v>
      </c>
      <c r="L355" s="37">
        <f t="shared" si="192"/>
        <v>0</v>
      </c>
      <c r="M355" s="74">
        <v>0</v>
      </c>
      <c r="N355" s="37">
        <f t="shared" si="193"/>
        <v>0</v>
      </c>
      <c r="O355" s="74">
        <v>0</v>
      </c>
      <c r="P355" s="37">
        <f t="shared" si="194"/>
        <v>0</v>
      </c>
      <c r="Q355" s="36">
        <f t="shared" si="195"/>
        <v>0</v>
      </c>
      <c r="R355" s="146">
        <f t="shared" si="196"/>
        <v>0</v>
      </c>
      <c r="S355" s="77">
        <v>0</v>
      </c>
      <c r="T355" s="69">
        <f t="shared" si="197"/>
        <v>0</v>
      </c>
      <c r="U355" s="74">
        <v>0</v>
      </c>
      <c r="V355" s="37">
        <f t="shared" si="198"/>
        <v>0</v>
      </c>
      <c r="W355" s="74">
        <v>0</v>
      </c>
      <c r="X355" s="37">
        <f t="shared" si="199"/>
        <v>0</v>
      </c>
      <c r="Y355" s="74">
        <v>0</v>
      </c>
      <c r="Z355" s="37">
        <f t="shared" si="200"/>
        <v>0</v>
      </c>
      <c r="AA355" s="74">
        <v>0</v>
      </c>
      <c r="AB355" s="37">
        <f t="shared" si="201"/>
        <v>0</v>
      </c>
      <c r="AC355" s="36">
        <f t="shared" si="202"/>
        <v>0</v>
      </c>
      <c r="AD355" s="36">
        <f t="shared" si="203"/>
        <v>0</v>
      </c>
      <c r="AE355" s="36">
        <v>0</v>
      </c>
      <c r="AF355" s="57">
        <f t="shared" si="204"/>
        <v>0</v>
      </c>
      <c r="AG355" s="52">
        <v>0</v>
      </c>
      <c r="AH355" s="63">
        <f t="shared" si="205"/>
        <v>0</v>
      </c>
      <c r="AI355" s="65">
        <f t="shared" si="206"/>
        <v>0</v>
      </c>
      <c r="AJ355" s="63">
        <f t="shared" si="207"/>
        <v>0</v>
      </c>
      <c r="AK355" s="145">
        <v>0</v>
      </c>
      <c r="AL355" s="107">
        <f t="shared" si="208"/>
        <v>0</v>
      </c>
      <c r="AM355" s="130"/>
    </row>
    <row r="356" spans="1:39" s="2" customFormat="1" x14ac:dyDescent="0.3">
      <c r="A356" s="48" t="s">
        <v>417</v>
      </c>
      <c r="B356" s="47">
        <f>42000/20</f>
        <v>2100</v>
      </c>
      <c r="C356" s="46">
        <f>3200/1.1</f>
        <v>2909.090909090909</v>
      </c>
      <c r="D356" s="45">
        <v>20</v>
      </c>
      <c r="E356" s="44">
        <v>0</v>
      </c>
      <c r="F356" s="147">
        <f t="shared" si="189"/>
        <v>0</v>
      </c>
      <c r="G356" s="145">
        <v>0</v>
      </c>
      <c r="H356" s="37">
        <f t="shared" si="190"/>
        <v>0</v>
      </c>
      <c r="I356" s="74">
        <v>0</v>
      </c>
      <c r="J356" s="37">
        <f t="shared" si="191"/>
        <v>0</v>
      </c>
      <c r="K356" s="74">
        <v>0</v>
      </c>
      <c r="L356" s="37">
        <f t="shared" si="192"/>
        <v>0</v>
      </c>
      <c r="M356" s="74">
        <v>0</v>
      </c>
      <c r="N356" s="37">
        <f t="shared" si="193"/>
        <v>0</v>
      </c>
      <c r="O356" s="74">
        <v>0</v>
      </c>
      <c r="P356" s="37">
        <f t="shared" si="194"/>
        <v>0</v>
      </c>
      <c r="Q356" s="36">
        <f t="shared" si="195"/>
        <v>0</v>
      </c>
      <c r="R356" s="146">
        <f t="shared" si="196"/>
        <v>0</v>
      </c>
      <c r="S356" s="77">
        <v>0</v>
      </c>
      <c r="T356" s="69">
        <f t="shared" si="197"/>
        <v>0</v>
      </c>
      <c r="U356" s="74">
        <v>0</v>
      </c>
      <c r="V356" s="37">
        <f t="shared" si="198"/>
        <v>0</v>
      </c>
      <c r="W356" s="74">
        <v>0</v>
      </c>
      <c r="X356" s="37">
        <f t="shared" si="199"/>
        <v>0</v>
      </c>
      <c r="Y356" s="74">
        <v>0</v>
      </c>
      <c r="Z356" s="37">
        <f t="shared" si="200"/>
        <v>0</v>
      </c>
      <c r="AA356" s="74">
        <v>0</v>
      </c>
      <c r="AB356" s="37">
        <f t="shared" si="201"/>
        <v>0</v>
      </c>
      <c r="AC356" s="36">
        <f t="shared" si="202"/>
        <v>0</v>
      </c>
      <c r="AD356" s="36">
        <f t="shared" si="203"/>
        <v>0</v>
      </c>
      <c r="AE356" s="36">
        <v>0</v>
      </c>
      <c r="AF356" s="57">
        <f t="shared" si="204"/>
        <v>0</v>
      </c>
      <c r="AG356" s="52">
        <v>0</v>
      </c>
      <c r="AH356" s="63">
        <f t="shared" si="205"/>
        <v>0</v>
      </c>
      <c r="AI356" s="65">
        <f t="shared" si="206"/>
        <v>0</v>
      </c>
      <c r="AJ356" s="63">
        <f t="shared" si="207"/>
        <v>0</v>
      </c>
      <c r="AK356" s="145">
        <v>0</v>
      </c>
      <c r="AL356" s="107">
        <f t="shared" si="208"/>
        <v>0</v>
      </c>
      <c r="AM356" s="130"/>
    </row>
    <row r="357" spans="1:39" s="2" customFormat="1" x14ac:dyDescent="0.3">
      <c r="A357" s="48" t="s">
        <v>416</v>
      </c>
      <c r="B357" s="47">
        <f>13800/12</f>
        <v>1150</v>
      </c>
      <c r="C357" s="46">
        <f>2300/1.1</f>
        <v>2090.9090909090905</v>
      </c>
      <c r="D357" s="45">
        <v>12</v>
      </c>
      <c r="E357" s="44">
        <v>0</v>
      </c>
      <c r="F357" s="147">
        <f t="shared" si="189"/>
        <v>0</v>
      </c>
      <c r="G357" s="145">
        <v>0</v>
      </c>
      <c r="H357" s="37">
        <f t="shared" si="190"/>
        <v>0</v>
      </c>
      <c r="I357" s="74">
        <v>0</v>
      </c>
      <c r="J357" s="37">
        <f t="shared" si="191"/>
        <v>0</v>
      </c>
      <c r="K357" s="74">
        <v>0</v>
      </c>
      <c r="L357" s="37">
        <f t="shared" si="192"/>
        <v>0</v>
      </c>
      <c r="M357" s="74">
        <v>0</v>
      </c>
      <c r="N357" s="37">
        <f t="shared" si="193"/>
        <v>0</v>
      </c>
      <c r="O357" s="74">
        <v>0</v>
      </c>
      <c r="P357" s="37">
        <f t="shared" si="194"/>
        <v>0</v>
      </c>
      <c r="Q357" s="36">
        <f t="shared" si="195"/>
        <v>0</v>
      </c>
      <c r="R357" s="146">
        <f t="shared" si="196"/>
        <v>0</v>
      </c>
      <c r="S357" s="77">
        <v>0</v>
      </c>
      <c r="T357" s="69">
        <f t="shared" si="197"/>
        <v>0</v>
      </c>
      <c r="U357" s="74">
        <v>0</v>
      </c>
      <c r="V357" s="37">
        <f t="shared" si="198"/>
        <v>0</v>
      </c>
      <c r="W357" s="74">
        <v>0</v>
      </c>
      <c r="X357" s="37">
        <f t="shared" si="199"/>
        <v>0</v>
      </c>
      <c r="Y357" s="74">
        <v>0</v>
      </c>
      <c r="Z357" s="37">
        <f t="shared" si="200"/>
        <v>0</v>
      </c>
      <c r="AA357" s="74">
        <v>0</v>
      </c>
      <c r="AB357" s="37">
        <f t="shared" si="201"/>
        <v>0</v>
      </c>
      <c r="AC357" s="36">
        <f t="shared" si="202"/>
        <v>0</v>
      </c>
      <c r="AD357" s="36">
        <f t="shared" si="203"/>
        <v>0</v>
      </c>
      <c r="AE357" s="36">
        <v>0</v>
      </c>
      <c r="AF357" s="57">
        <f t="shared" si="204"/>
        <v>0</v>
      </c>
      <c r="AG357" s="52">
        <v>0</v>
      </c>
      <c r="AH357" s="63">
        <f t="shared" si="205"/>
        <v>0</v>
      </c>
      <c r="AI357" s="65">
        <f t="shared" si="206"/>
        <v>0</v>
      </c>
      <c r="AJ357" s="63">
        <f t="shared" si="207"/>
        <v>0</v>
      </c>
      <c r="AK357" s="145">
        <v>0</v>
      </c>
      <c r="AL357" s="107">
        <f t="shared" si="208"/>
        <v>0</v>
      </c>
      <c r="AM357" s="130"/>
    </row>
    <row r="358" spans="1:39" s="2" customFormat="1" x14ac:dyDescent="0.3">
      <c r="A358" s="48" t="s">
        <v>415</v>
      </c>
      <c r="B358" s="47">
        <f>30000/24</f>
        <v>1250</v>
      </c>
      <c r="C358" s="46">
        <f>2800/1.1</f>
        <v>2545.454545454545</v>
      </c>
      <c r="D358" s="45">
        <v>24</v>
      </c>
      <c r="E358" s="44">
        <v>0</v>
      </c>
      <c r="F358" s="147">
        <f t="shared" si="189"/>
        <v>0</v>
      </c>
      <c r="G358" s="145">
        <v>0</v>
      </c>
      <c r="H358" s="37">
        <f t="shared" si="190"/>
        <v>0</v>
      </c>
      <c r="I358" s="74">
        <v>0</v>
      </c>
      <c r="J358" s="37">
        <f t="shared" si="191"/>
        <v>0</v>
      </c>
      <c r="K358" s="74">
        <v>0</v>
      </c>
      <c r="L358" s="37">
        <f t="shared" si="192"/>
        <v>0</v>
      </c>
      <c r="M358" s="74">
        <v>0</v>
      </c>
      <c r="N358" s="37">
        <f t="shared" si="193"/>
        <v>0</v>
      </c>
      <c r="O358" s="74">
        <v>0</v>
      </c>
      <c r="P358" s="37">
        <f t="shared" si="194"/>
        <v>0</v>
      </c>
      <c r="Q358" s="36">
        <f t="shared" si="195"/>
        <v>0</v>
      </c>
      <c r="R358" s="146">
        <f t="shared" si="196"/>
        <v>0</v>
      </c>
      <c r="S358" s="77">
        <v>0</v>
      </c>
      <c r="T358" s="69">
        <f t="shared" si="197"/>
        <v>0</v>
      </c>
      <c r="U358" s="74">
        <v>0</v>
      </c>
      <c r="V358" s="37">
        <f t="shared" si="198"/>
        <v>0</v>
      </c>
      <c r="W358" s="74">
        <v>0</v>
      </c>
      <c r="X358" s="37">
        <f t="shared" si="199"/>
        <v>0</v>
      </c>
      <c r="Y358" s="74">
        <v>0</v>
      </c>
      <c r="Z358" s="37">
        <f t="shared" si="200"/>
        <v>0</v>
      </c>
      <c r="AA358" s="74">
        <v>0</v>
      </c>
      <c r="AB358" s="37">
        <f t="shared" si="201"/>
        <v>0</v>
      </c>
      <c r="AC358" s="36">
        <f t="shared" si="202"/>
        <v>0</v>
      </c>
      <c r="AD358" s="36">
        <f t="shared" si="203"/>
        <v>0</v>
      </c>
      <c r="AE358" s="36">
        <v>0</v>
      </c>
      <c r="AF358" s="57">
        <f t="shared" si="204"/>
        <v>0</v>
      </c>
      <c r="AG358" s="52">
        <v>0</v>
      </c>
      <c r="AH358" s="63">
        <f t="shared" si="205"/>
        <v>0</v>
      </c>
      <c r="AI358" s="65">
        <f t="shared" si="206"/>
        <v>0</v>
      </c>
      <c r="AJ358" s="63">
        <f t="shared" si="207"/>
        <v>0</v>
      </c>
      <c r="AK358" s="145">
        <v>0</v>
      </c>
      <c r="AL358" s="107">
        <f t="shared" si="208"/>
        <v>0</v>
      </c>
      <c r="AM358" s="130"/>
    </row>
    <row r="359" spans="1:39" s="2" customFormat="1" x14ac:dyDescent="0.3">
      <c r="A359" s="185" t="s">
        <v>414</v>
      </c>
      <c r="B359" s="47">
        <f>31200/24</f>
        <v>1300</v>
      </c>
      <c r="C359" s="46">
        <f>2800/1.1</f>
        <v>2545.454545454545</v>
      </c>
      <c r="D359" s="45">
        <v>24</v>
      </c>
      <c r="E359" s="44">
        <v>0</v>
      </c>
      <c r="F359" s="147">
        <f t="shared" si="189"/>
        <v>0</v>
      </c>
      <c r="G359" s="145">
        <v>0</v>
      </c>
      <c r="H359" s="37">
        <f t="shared" si="190"/>
        <v>0</v>
      </c>
      <c r="I359" s="74">
        <v>0</v>
      </c>
      <c r="J359" s="37">
        <f t="shared" si="191"/>
        <v>0</v>
      </c>
      <c r="K359" s="74">
        <v>0</v>
      </c>
      <c r="L359" s="37">
        <f t="shared" si="192"/>
        <v>0</v>
      </c>
      <c r="M359" s="74">
        <v>0</v>
      </c>
      <c r="N359" s="37">
        <f t="shared" si="193"/>
        <v>0</v>
      </c>
      <c r="O359" s="74">
        <v>0</v>
      </c>
      <c r="P359" s="37">
        <f t="shared" si="194"/>
        <v>0</v>
      </c>
      <c r="Q359" s="36">
        <f t="shared" si="195"/>
        <v>0</v>
      </c>
      <c r="R359" s="146">
        <f t="shared" si="196"/>
        <v>0</v>
      </c>
      <c r="S359" s="77">
        <v>0</v>
      </c>
      <c r="T359" s="69">
        <f t="shared" si="197"/>
        <v>0</v>
      </c>
      <c r="U359" s="74">
        <v>0</v>
      </c>
      <c r="V359" s="37">
        <f t="shared" si="198"/>
        <v>0</v>
      </c>
      <c r="W359" s="74">
        <v>0</v>
      </c>
      <c r="X359" s="37">
        <f t="shared" si="199"/>
        <v>0</v>
      </c>
      <c r="Y359" s="74">
        <v>0</v>
      </c>
      <c r="Z359" s="37">
        <f t="shared" si="200"/>
        <v>0</v>
      </c>
      <c r="AA359" s="74">
        <v>0</v>
      </c>
      <c r="AB359" s="37">
        <f t="shared" si="201"/>
        <v>0</v>
      </c>
      <c r="AC359" s="36">
        <f t="shared" si="202"/>
        <v>0</v>
      </c>
      <c r="AD359" s="36">
        <f t="shared" si="203"/>
        <v>0</v>
      </c>
      <c r="AE359" s="36">
        <v>0</v>
      </c>
      <c r="AF359" s="57">
        <f t="shared" si="204"/>
        <v>0</v>
      </c>
      <c r="AG359" s="52">
        <v>0</v>
      </c>
      <c r="AH359" s="63">
        <f t="shared" si="205"/>
        <v>0</v>
      </c>
      <c r="AI359" s="65">
        <f t="shared" si="206"/>
        <v>0</v>
      </c>
      <c r="AJ359" s="63">
        <f t="shared" si="207"/>
        <v>0</v>
      </c>
      <c r="AK359" s="145">
        <v>0</v>
      </c>
      <c r="AL359" s="107">
        <f t="shared" si="208"/>
        <v>0</v>
      </c>
      <c r="AM359" s="130"/>
    </row>
    <row r="360" spans="1:39" s="2" customFormat="1" ht="17.25" thickBot="1" x14ac:dyDescent="0.35">
      <c r="A360" s="48" t="s">
        <v>413</v>
      </c>
      <c r="B360" s="47">
        <f>14400/24</f>
        <v>600</v>
      </c>
      <c r="C360" s="46">
        <f>800/1.1</f>
        <v>727.27272727272725</v>
      </c>
      <c r="D360" s="179">
        <v>24</v>
      </c>
      <c r="E360" s="44">
        <v>0</v>
      </c>
      <c r="F360" s="147">
        <f t="shared" si="189"/>
        <v>0</v>
      </c>
      <c r="G360" s="145">
        <v>0</v>
      </c>
      <c r="H360" s="37">
        <f t="shared" si="190"/>
        <v>0</v>
      </c>
      <c r="I360" s="74">
        <v>0</v>
      </c>
      <c r="J360" s="37">
        <f t="shared" si="191"/>
        <v>0</v>
      </c>
      <c r="K360" s="74">
        <v>0</v>
      </c>
      <c r="L360" s="37">
        <f t="shared" si="192"/>
        <v>0</v>
      </c>
      <c r="M360" s="74">
        <v>0</v>
      </c>
      <c r="N360" s="37">
        <f t="shared" si="193"/>
        <v>0</v>
      </c>
      <c r="O360" s="74">
        <v>0</v>
      </c>
      <c r="P360" s="37">
        <f t="shared" si="194"/>
        <v>0</v>
      </c>
      <c r="Q360" s="36">
        <f t="shared" si="195"/>
        <v>0</v>
      </c>
      <c r="R360" s="146">
        <f t="shared" si="196"/>
        <v>0</v>
      </c>
      <c r="S360" s="77">
        <v>0</v>
      </c>
      <c r="T360" s="69">
        <f t="shared" si="197"/>
        <v>0</v>
      </c>
      <c r="U360" s="74">
        <v>0</v>
      </c>
      <c r="V360" s="37">
        <f t="shared" si="198"/>
        <v>0</v>
      </c>
      <c r="W360" s="74">
        <v>0</v>
      </c>
      <c r="X360" s="37">
        <f t="shared" si="199"/>
        <v>0</v>
      </c>
      <c r="Y360" s="74">
        <v>0</v>
      </c>
      <c r="Z360" s="37">
        <f t="shared" si="200"/>
        <v>0</v>
      </c>
      <c r="AA360" s="74">
        <v>0</v>
      </c>
      <c r="AB360" s="37">
        <f t="shared" si="201"/>
        <v>0</v>
      </c>
      <c r="AC360" s="36">
        <f t="shared" si="202"/>
        <v>0</v>
      </c>
      <c r="AD360" s="36">
        <f t="shared" si="203"/>
        <v>0</v>
      </c>
      <c r="AE360" s="36">
        <v>0</v>
      </c>
      <c r="AF360" s="57">
        <f t="shared" si="204"/>
        <v>0</v>
      </c>
      <c r="AG360" s="52">
        <v>0</v>
      </c>
      <c r="AH360" s="63">
        <f t="shared" si="205"/>
        <v>0</v>
      </c>
      <c r="AI360" s="65">
        <f t="shared" si="206"/>
        <v>0</v>
      </c>
      <c r="AJ360" s="63">
        <f t="shared" si="207"/>
        <v>0</v>
      </c>
      <c r="AK360" s="145">
        <v>0</v>
      </c>
      <c r="AL360" s="144">
        <f t="shared" si="208"/>
        <v>0</v>
      </c>
      <c r="AM360" s="130"/>
    </row>
    <row r="361" spans="1:39" s="2" customFormat="1" ht="17.25" thickBot="1" x14ac:dyDescent="0.35">
      <c r="A361" s="573" t="s">
        <v>412</v>
      </c>
      <c r="B361" s="574"/>
      <c r="C361" s="574"/>
      <c r="D361" s="574"/>
      <c r="E361" s="29">
        <f t="shared" ref="E361:AL361" si="210">SUM(E328:E360)</f>
        <v>39</v>
      </c>
      <c r="F361" s="29">
        <f t="shared" si="210"/>
        <v>65450</v>
      </c>
      <c r="G361" s="29">
        <f t="shared" si="210"/>
        <v>0</v>
      </c>
      <c r="H361" s="29">
        <f t="shared" si="210"/>
        <v>0</v>
      </c>
      <c r="I361" s="29">
        <f t="shared" si="210"/>
        <v>0</v>
      </c>
      <c r="J361" s="29">
        <f t="shared" si="210"/>
        <v>0</v>
      </c>
      <c r="K361" s="29">
        <f t="shared" si="210"/>
        <v>0</v>
      </c>
      <c r="L361" s="29">
        <f t="shared" si="210"/>
        <v>0</v>
      </c>
      <c r="M361" s="29">
        <f t="shared" si="210"/>
        <v>0</v>
      </c>
      <c r="N361" s="29">
        <f t="shared" si="210"/>
        <v>0</v>
      </c>
      <c r="O361" s="29">
        <f t="shared" si="210"/>
        <v>0</v>
      </c>
      <c r="P361" s="29">
        <f t="shared" si="210"/>
        <v>0</v>
      </c>
      <c r="Q361" s="29">
        <f t="shared" si="210"/>
        <v>0</v>
      </c>
      <c r="R361" s="29">
        <f t="shared" si="210"/>
        <v>0</v>
      </c>
      <c r="S361" s="29">
        <f t="shared" si="210"/>
        <v>2</v>
      </c>
      <c r="T361" s="29">
        <f t="shared" si="210"/>
        <v>5000</v>
      </c>
      <c r="U361" s="29">
        <f t="shared" si="210"/>
        <v>7</v>
      </c>
      <c r="V361" s="29">
        <f t="shared" si="210"/>
        <v>17545.454545454544</v>
      </c>
      <c r="W361" s="29">
        <f t="shared" si="210"/>
        <v>9</v>
      </c>
      <c r="X361" s="29">
        <f t="shared" si="210"/>
        <v>22545.454545454544</v>
      </c>
      <c r="Y361" s="29">
        <f t="shared" si="210"/>
        <v>2</v>
      </c>
      <c r="Z361" s="29">
        <f t="shared" si="210"/>
        <v>4909.090909090909</v>
      </c>
      <c r="AA361" s="29">
        <f t="shared" si="210"/>
        <v>2</v>
      </c>
      <c r="AB361" s="29">
        <f t="shared" si="210"/>
        <v>5000</v>
      </c>
      <c r="AC361" s="29">
        <f t="shared" si="210"/>
        <v>22</v>
      </c>
      <c r="AD361" s="29">
        <f t="shared" si="210"/>
        <v>54999.999999999993</v>
      </c>
      <c r="AE361" s="29">
        <f t="shared" si="210"/>
        <v>0</v>
      </c>
      <c r="AF361" s="29">
        <f t="shared" si="210"/>
        <v>18149.999999999993</v>
      </c>
      <c r="AG361" s="29">
        <f t="shared" si="210"/>
        <v>0</v>
      </c>
      <c r="AH361" s="29">
        <f t="shared" si="210"/>
        <v>0</v>
      </c>
      <c r="AI361" s="29">
        <f t="shared" si="210"/>
        <v>17</v>
      </c>
      <c r="AJ361" s="29">
        <f t="shared" si="210"/>
        <v>28600</v>
      </c>
      <c r="AK361" s="29">
        <f t="shared" si="210"/>
        <v>0</v>
      </c>
      <c r="AL361" s="29">
        <f t="shared" si="210"/>
        <v>0</v>
      </c>
      <c r="AM361" s="11"/>
    </row>
    <row r="362" spans="1:39" s="2" customFormat="1" ht="17.25" thickBot="1" x14ac:dyDescent="0.35">
      <c r="A362" s="10"/>
      <c r="B362" s="126"/>
      <c r="C362" s="126"/>
      <c r="D362" s="10"/>
      <c r="E362" s="4"/>
      <c r="F362" s="6"/>
      <c r="G362" s="4"/>
      <c r="H362" s="9">
        <f>H361*1.1</f>
        <v>0</v>
      </c>
      <c r="I362" s="5"/>
      <c r="J362" s="9">
        <f>J361*1.1</f>
        <v>0</v>
      </c>
      <c r="K362" s="5"/>
      <c r="L362" s="9">
        <f>L361*1.1</f>
        <v>0</v>
      </c>
      <c r="M362" s="5"/>
      <c r="N362" s="9">
        <f>N361*1.1</f>
        <v>0</v>
      </c>
      <c r="O362" s="5"/>
      <c r="P362" s="9">
        <f>P361*1.1</f>
        <v>0</v>
      </c>
      <c r="Q362" s="5"/>
      <c r="R362" s="8">
        <f>R361*1.1</f>
        <v>0</v>
      </c>
      <c r="S362" s="587" t="s">
        <v>411</v>
      </c>
      <c r="T362" s="587"/>
      <c r="U362" s="587"/>
      <c r="V362" s="587"/>
      <c r="W362" s="587"/>
      <c r="X362" s="587"/>
      <c r="Y362" s="587"/>
      <c r="Z362" s="587"/>
      <c r="AA362" s="587"/>
      <c r="AB362" s="587"/>
      <c r="AC362" s="587"/>
      <c r="AD362" s="587"/>
      <c r="AE362" s="191"/>
      <c r="AF362" s="127">
        <f>AF361/(R361+F361)</f>
        <v>0.2773109243697478</v>
      </c>
      <c r="AG362" s="4"/>
      <c r="AH362" s="6"/>
      <c r="AI362" s="4"/>
      <c r="AJ362" s="6"/>
      <c r="AK362" s="5"/>
      <c r="AL362" s="3"/>
    </row>
  </sheetData>
  <mergeCells count="387">
    <mergeCell ref="A361:D361"/>
    <mergeCell ref="S202:AD202"/>
    <mergeCell ref="S282:AD282"/>
    <mergeCell ref="S322:AD322"/>
    <mergeCell ref="Z326:Z327"/>
    <mergeCell ref="AA326:AA327"/>
    <mergeCell ref="L286:L287"/>
    <mergeCell ref="A286:A287"/>
    <mergeCell ref="A281:D281"/>
    <mergeCell ref="M246:M247"/>
    <mergeCell ref="N246:N247"/>
    <mergeCell ref="F286:F287"/>
    <mergeCell ref="I326:I327"/>
    <mergeCell ref="J326:J327"/>
    <mergeCell ref="K326:K327"/>
    <mergeCell ref="G325:R325"/>
    <mergeCell ref="G326:G327"/>
    <mergeCell ref="H326:H327"/>
    <mergeCell ref="B286:B287"/>
    <mergeCell ref="C286:C287"/>
    <mergeCell ref="M326:M327"/>
    <mergeCell ref="N326:N327"/>
    <mergeCell ref="O326:O327"/>
    <mergeCell ref="P326:P327"/>
    <mergeCell ref="S362:AD362"/>
    <mergeCell ref="AI326:AI327"/>
    <mergeCell ref="AJ326:AJ327"/>
    <mergeCell ref="AK326:AK327"/>
    <mergeCell ref="AL326:AL327"/>
    <mergeCell ref="V326:V327"/>
    <mergeCell ref="R326:R327"/>
    <mergeCell ref="W326:W327"/>
    <mergeCell ref="S326:S327"/>
    <mergeCell ref="T326:T327"/>
    <mergeCell ref="U326:U327"/>
    <mergeCell ref="Y326:Y327"/>
    <mergeCell ref="AB326:AB327"/>
    <mergeCell ref="AC326:AC327"/>
    <mergeCell ref="AD326:AD327"/>
    <mergeCell ref="A326:A327"/>
    <mergeCell ref="B326:B327"/>
    <mergeCell ref="C326:C327"/>
    <mergeCell ref="D326:D327"/>
    <mergeCell ref="E326:E327"/>
    <mergeCell ref="AM286:AM287"/>
    <mergeCell ref="Z286:Z287"/>
    <mergeCell ref="AA286:AA287"/>
    <mergeCell ref="AB286:AB287"/>
    <mergeCell ref="AC286:AC287"/>
    <mergeCell ref="AD286:AD287"/>
    <mergeCell ref="AE286:AE287"/>
    <mergeCell ref="AF286:AF287"/>
    <mergeCell ref="AG286:AG287"/>
    <mergeCell ref="AH286:AH287"/>
    <mergeCell ref="AM326:AM327"/>
    <mergeCell ref="AE326:AE327"/>
    <mergeCell ref="AF326:AF327"/>
    <mergeCell ref="AG326:AG327"/>
    <mergeCell ref="AH326:AH327"/>
    <mergeCell ref="X326:X327"/>
    <mergeCell ref="K286:K287"/>
    <mergeCell ref="N286:N287"/>
    <mergeCell ref="O286:O287"/>
    <mergeCell ref="P286:P287"/>
    <mergeCell ref="Q286:Q287"/>
    <mergeCell ref="M286:M287"/>
    <mergeCell ref="AK286:AK287"/>
    <mergeCell ref="AL286:AL287"/>
    <mergeCell ref="S325:AF325"/>
    <mergeCell ref="G246:G247"/>
    <mergeCell ref="F246:F247"/>
    <mergeCell ref="A321:D321"/>
    <mergeCell ref="X246:X247"/>
    <mergeCell ref="AD246:AD247"/>
    <mergeCell ref="V246:V247"/>
    <mergeCell ref="W246:W247"/>
    <mergeCell ref="S246:S247"/>
    <mergeCell ref="U246:U247"/>
    <mergeCell ref="Q246:Q247"/>
    <mergeCell ref="Y246:Y247"/>
    <mergeCell ref="Z246:Z247"/>
    <mergeCell ref="AA246:AA247"/>
    <mergeCell ref="AB246:AB247"/>
    <mergeCell ref="AC246:AC247"/>
    <mergeCell ref="T286:T287"/>
    <mergeCell ref="U286:U287"/>
    <mergeCell ref="V286:V287"/>
    <mergeCell ref="F326:F327"/>
    <mergeCell ref="D286:D287"/>
    <mergeCell ref="E286:E287"/>
    <mergeCell ref="L326:L327"/>
    <mergeCell ref="Q326:Q327"/>
    <mergeCell ref="A246:A247"/>
    <mergeCell ref="B246:B247"/>
    <mergeCell ref="C246:C247"/>
    <mergeCell ref="D246:D247"/>
    <mergeCell ref="E246:E247"/>
    <mergeCell ref="G285:R285"/>
    <mergeCell ref="H246:H247"/>
    <mergeCell ref="I246:I247"/>
    <mergeCell ref="J246:J247"/>
    <mergeCell ref="K246:K247"/>
    <mergeCell ref="L246:L247"/>
    <mergeCell ref="R286:R287"/>
    <mergeCell ref="G286:G287"/>
    <mergeCell ref="H286:H287"/>
    <mergeCell ref="I286:I287"/>
    <mergeCell ref="J286:J287"/>
    <mergeCell ref="O246:O247"/>
    <mergeCell ref="P246:P247"/>
    <mergeCell ref="R246:R247"/>
    <mergeCell ref="A241:D241"/>
    <mergeCell ref="G245:R245"/>
    <mergeCell ref="S245:AF245"/>
    <mergeCell ref="AE206:AE207"/>
    <mergeCell ref="AF206:AF207"/>
    <mergeCell ref="AG206:AG207"/>
    <mergeCell ref="AI206:AI207"/>
    <mergeCell ref="U206:U207"/>
    <mergeCell ref="V206:V207"/>
    <mergeCell ref="W206:W207"/>
    <mergeCell ref="X206:X207"/>
    <mergeCell ref="I206:I207"/>
    <mergeCell ref="J206:J207"/>
    <mergeCell ref="K206:K207"/>
    <mergeCell ref="L206:L207"/>
    <mergeCell ref="H206:H207"/>
    <mergeCell ref="AC206:AC207"/>
    <mergeCell ref="AD206:AD207"/>
    <mergeCell ref="A201:D201"/>
    <mergeCell ref="G205:R205"/>
    <mergeCell ref="S205:AF205"/>
    <mergeCell ref="AD166:AD167"/>
    <mergeCell ref="AE166:AE167"/>
    <mergeCell ref="AF166:AF167"/>
    <mergeCell ref="O206:O207"/>
    <mergeCell ref="P206:P207"/>
    <mergeCell ref="Q206:Q207"/>
    <mergeCell ref="R206:R207"/>
    <mergeCell ref="I166:I167"/>
    <mergeCell ref="J166:J167"/>
    <mergeCell ref="K166:K167"/>
    <mergeCell ref="S206:S207"/>
    <mergeCell ref="T206:T207"/>
    <mergeCell ref="A206:A207"/>
    <mergeCell ref="B206:B207"/>
    <mergeCell ref="C206:C207"/>
    <mergeCell ref="D206:D207"/>
    <mergeCell ref="E206:E207"/>
    <mergeCell ref="F206:F207"/>
    <mergeCell ref="M206:M207"/>
    <mergeCell ref="N206:N207"/>
    <mergeCell ref="G206:G207"/>
    <mergeCell ref="A166:A167"/>
    <mergeCell ref="B166:B167"/>
    <mergeCell ref="C166:C167"/>
    <mergeCell ref="D166:D167"/>
    <mergeCell ref="E166:E167"/>
    <mergeCell ref="S166:S167"/>
    <mergeCell ref="T166:T167"/>
    <mergeCell ref="F166:F167"/>
    <mergeCell ref="U166:U167"/>
    <mergeCell ref="G166:G167"/>
    <mergeCell ref="H166:H167"/>
    <mergeCell ref="L166:L167"/>
    <mergeCell ref="M166:M167"/>
    <mergeCell ref="N166:N167"/>
    <mergeCell ref="O166:O167"/>
    <mergeCell ref="P166:P167"/>
    <mergeCell ref="Q166:Q167"/>
    <mergeCell ref="R166:R167"/>
    <mergeCell ref="A161:D161"/>
    <mergeCell ref="K126:K127"/>
    <mergeCell ref="L126:L127"/>
    <mergeCell ref="M126:M127"/>
    <mergeCell ref="N126:N127"/>
    <mergeCell ref="W126:W127"/>
    <mergeCell ref="X126:X127"/>
    <mergeCell ref="Y126:Y127"/>
    <mergeCell ref="G125:R125"/>
    <mergeCell ref="S125:AF125"/>
    <mergeCell ref="A126:A127"/>
    <mergeCell ref="B126:B127"/>
    <mergeCell ref="C126:C127"/>
    <mergeCell ref="D126:D127"/>
    <mergeCell ref="E126:E127"/>
    <mergeCell ref="F126:F127"/>
    <mergeCell ref="I126:I127"/>
    <mergeCell ref="O126:O127"/>
    <mergeCell ref="P126:P127"/>
    <mergeCell ref="Q126:Q127"/>
    <mergeCell ref="R126:R127"/>
    <mergeCell ref="U126:U127"/>
    <mergeCell ref="V126:V127"/>
    <mergeCell ref="AM86:AM87"/>
    <mergeCell ref="AF86:AF87"/>
    <mergeCell ref="AG86:AG87"/>
    <mergeCell ref="AH86:AH87"/>
    <mergeCell ref="AI86:AI87"/>
    <mergeCell ref="AB86:AB87"/>
    <mergeCell ref="AC86:AC87"/>
    <mergeCell ref="G126:G127"/>
    <mergeCell ref="H126:H127"/>
    <mergeCell ref="AJ86:AJ87"/>
    <mergeCell ref="AK86:AK87"/>
    <mergeCell ref="L86:L87"/>
    <mergeCell ref="M86:M87"/>
    <mergeCell ref="N86:N87"/>
    <mergeCell ref="AD86:AD87"/>
    <mergeCell ref="AE86:AE87"/>
    <mergeCell ref="O86:O87"/>
    <mergeCell ref="P86:P87"/>
    <mergeCell ref="Q86:Q87"/>
    <mergeCell ref="R86:R87"/>
    <mergeCell ref="W86:W87"/>
    <mergeCell ref="X86:X87"/>
    <mergeCell ref="S122:AD122"/>
    <mergeCell ref="A121:D121"/>
    <mergeCell ref="Y86:Y87"/>
    <mergeCell ref="Z86:Z87"/>
    <mergeCell ref="AA86:AA87"/>
    <mergeCell ref="U86:U87"/>
    <mergeCell ref="V86:V87"/>
    <mergeCell ref="S86:S87"/>
    <mergeCell ref="T86:T87"/>
    <mergeCell ref="AL86:AL87"/>
    <mergeCell ref="A86:A87"/>
    <mergeCell ref="B86:B87"/>
    <mergeCell ref="C86:C87"/>
    <mergeCell ref="D86:D87"/>
    <mergeCell ref="E86:E87"/>
    <mergeCell ref="F86:F87"/>
    <mergeCell ref="G86:G87"/>
    <mergeCell ref="J86:J87"/>
    <mergeCell ref="K86:K87"/>
    <mergeCell ref="H86:H87"/>
    <mergeCell ref="I86:I87"/>
    <mergeCell ref="G3:R3"/>
    <mergeCell ref="S3:AF3"/>
    <mergeCell ref="AA4:AA5"/>
    <mergeCell ref="AB4:AB5"/>
    <mergeCell ref="AC4:AC5"/>
    <mergeCell ref="AD4:AD5"/>
    <mergeCell ref="AE4:AE5"/>
    <mergeCell ref="AF4:AF5"/>
    <mergeCell ref="V4:V5"/>
    <mergeCell ref="S4:S5"/>
    <mergeCell ref="AI45:AI46"/>
    <mergeCell ref="X45:X46"/>
    <mergeCell ref="Y45:Y46"/>
    <mergeCell ref="A39:D39"/>
    <mergeCell ref="AH4:AH5"/>
    <mergeCell ref="AI4:AI5"/>
    <mergeCell ref="AJ4:AJ5"/>
    <mergeCell ref="T4:T5"/>
    <mergeCell ref="K4:K5"/>
    <mergeCell ref="L4:L5"/>
    <mergeCell ref="G4:G5"/>
    <mergeCell ref="H4:H5"/>
    <mergeCell ref="U4:U5"/>
    <mergeCell ref="I4:I5"/>
    <mergeCell ref="J4:J5"/>
    <mergeCell ref="A4:A5"/>
    <mergeCell ref="B4:B5"/>
    <mergeCell ref="C4:C5"/>
    <mergeCell ref="D4:D5"/>
    <mergeCell ref="E4:E5"/>
    <mergeCell ref="F4:F5"/>
    <mergeCell ref="AG45:AG46"/>
    <mergeCell ref="S44:AF44"/>
    <mergeCell ref="AE45:AE46"/>
    <mergeCell ref="AK4:AK5"/>
    <mergeCell ref="AL4:AL5"/>
    <mergeCell ref="AM4:AM5"/>
    <mergeCell ref="S40:AD40"/>
    <mergeCell ref="M4:M5"/>
    <mergeCell ref="N4:N5"/>
    <mergeCell ref="Y4:Y5"/>
    <mergeCell ref="Z4:Z5"/>
    <mergeCell ref="AG4:AG5"/>
    <mergeCell ref="O4:O5"/>
    <mergeCell ref="P4:P5"/>
    <mergeCell ref="Q4:Q5"/>
    <mergeCell ref="R4:R5"/>
    <mergeCell ref="W4:W5"/>
    <mergeCell ref="X4:X5"/>
    <mergeCell ref="D45:D46"/>
    <mergeCell ref="E45:E46"/>
    <mergeCell ref="F45:F46"/>
    <mergeCell ref="S85:AF85"/>
    <mergeCell ref="G85:R85"/>
    <mergeCell ref="G45:G46"/>
    <mergeCell ref="N45:N46"/>
    <mergeCell ref="Q45:Q46"/>
    <mergeCell ref="P45:P46"/>
    <mergeCell ref="AB45:AB46"/>
    <mergeCell ref="AA45:AA46"/>
    <mergeCell ref="S81:AD81"/>
    <mergeCell ref="AD45:AD46"/>
    <mergeCell ref="AF45:AF46"/>
    <mergeCell ref="G44:R44"/>
    <mergeCell ref="AF246:AF247"/>
    <mergeCell ref="S242:AD242"/>
    <mergeCell ref="J126:J127"/>
    <mergeCell ref="G165:R165"/>
    <mergeCell ref="AA166:AA167"/>
    <mergeCell ref="AB166:AB167"/>
    <mergeCell ref="AC166:AC167"/>
    <mergeCell ref="V166:V167"/>
    <mergeCell ref="T246:T247"/>
    <mergeCell ref="AL45:AL46"/>
    <mergeCell ref="AM45:AM46"/>
    <mergeCell ref="A80:D80"/>
    <mergeCell ref="H45:H46"/>
    <mergeCell ref="I45:I46"/>
    <mergeCell ref="J45:J46"/>
    <mergeCell ref="K45:K46"/>
    <mergeCell ref="L45:L46"/>
    <mergeCell ref="M45:M46"/>
    <mergeCell ref="O45:O46"/>
    <mergeCell ref="AJ45:AJ46"/>
    <mergeCell ref="AK45:AK46"/>
    <mergeCell ref="T45:T46"/>
    <mergeCell ref="U45:U46"/>
    <mergeCell ref="V45:V46"/>
    <mergeCell ref="W45:W46"/>
    <mergeCell ref="R45:R46"/>
    <mergeCell ref="S45:S46"/>
    <mergeCell ref="AH45:AH46"/>
    <mergeCell ref="AC45:AC46"/>
    <mergeCell ref="A45:A46"/>
    <mergeCell ref="B45:B46"/>
    <mergeCell ref="C45:C46"/>
    <mergeCell ref="Z45:Z46"/>
    <mergeCell ref="S286:S287"/>
    <mergeCell ref="S285:AF285"/>
    <mergeCell ref="S165:AF165"/>
    <mergeCell ref="Z126:Z127"/>
    <mergeCell ref="AH166:AH167"/>
    <mergeCell ref="AI166:AI167"/>
    <mergeCell ref="AJ166:AJ167"/>
    <mergeCell ref="AK166:AK167"/>
    <mergeCell ref="S126:S127"/>
    <mergeCell ref="T126:T127"/>
    <mergeCell ref="AG166:AG167"/>
    <mergeCell ref="X166:X167"/>
    <mergeCell ref="Y166:Y167"/>
    <mergeCell ref="Z166:Z167"/>
    <mergeCell ref="AK206:AK207"/>
    <mergeCell ref="AM206:AM207"/>
    <mergeCell ref="AH246:AH247"/>
    <mergeCell ref="AI246:AI247"/>
    <mergeCell ref="AG246:AG247"/>
    <mergeCell ref="AJ246:AJ247"/>
    <mergeCell ref="AE246:AE247"/>
    <mergeCell ref="W286:W287"/>
    <mergeCell ref="X286:X287"/>
    <mergeCell ref="AM246:AM247"/>
    <mergeCell ref="AH206:AH207"/>
    <mergeCell ref="AJ206:AJ207"/>
    <mergeCell ref="Y206:Y207"/>
    <mergeCell ref="Z206:Z207"/>
    <mergeCell ref="AA206:AA207"/>
    <mergeCell ref="AB206:AB207"/>
    <mergeCell ref="Y286:Y287"/>
    <mergeCell ref="AK246:AK247"/>
    <mergeCell ref="AI286:AI287"/>
    <mergeCell ref="AJ286:AJ287"/>
    <mergeCell ref="AL246:AL247"/>
    <mergeCell ref="AL206:AL207"/>
    <mergeCell ref="AM166:AM167"/>
    <mergeCell ref="AJ126:AJ127"/>
    <mergeCell ref="S162:AD162"/>
    <mergeCell ref="AI126:AI127"/>
    <mergeCell ref="AK126:AK127"/>
    <mergeCell ref="AL126:AL127"/>
    <mergeCell ref="AA126:AA127"/>
    <mergeCell ref="AB126:AB127"/>
    <mergeCell ref="AC126:AC127"/>
    <mergeCell ref="AD126:AD127"/>
    <mergeCell ref="AE126:AE127"/>
    <mergeCell ref="AF126:AF127"/>
    <mergeCell ref="AG126:AG127"/>
    <mergeCell ref="AM126:AM127"/>
    <mergeCell ref="W166:W167"/>
    <mergeCell ref="AH126:AH127"/>
    <mergeCell ref="AL166:AL167"/>
  </mergeCells>
  <phoneticPr fontId="2" type="noConversion"/>
  <conditionalFormatting sqref="S2:S4 G5 R5:AB5 R46:AB46 AE47 AD46:AD47 AB47:AC47 AF5:AH6 AL3:AM3 B35:D35 N82:AC82 AI5 AK4:AM5 A2:G3 A43:G44 I5:P5 H2:R2 H43:R43 I46:P46 F4:R4 G45:R45 A82:L82 A81:AC81 A40:AC41 T43:AF43 T4:AI4 AE6 W6:AC6 AD5:AD6 A4:D34 A36:D38 A47:A66 A71:A78 L47:L79 V47:V79 X47:X79 Z47:Z79 AK45:AM61 N47:T79 E47:J79 AL41 E6:U38 AF167:AJ168 AG3:AJ3 AG43:AK44 AF81:AK82 AF40:AK41 AF46:AJ47 T45:AJ45 T2:AK2 AI6:AM6 AB61:AJ61 AC48:AJ60 AB48:AB58 AB62:AM79 AG84:AK85 AF122:AK123 AF87:AJ88 T86:AJ86 AB102:AJ102 AB89:AJ99 AC100:AJ101 AB103:AM120 AG124:AK125 AF127:AJ128 T126:AJ126 AB142:AJ142 AB129:AJ139 AC140:AJ141 AB143:AM160 AG204:AK205 AF207:AJ208 T206:AJ206 AB222:AJ222 AB209:AJ219 AC220:AJ221 AB223:AM240 AG284:AK285 AF287:AJ288 T286:AJ286 AB302:AJ302 AB289:AJ299 AC300:AJ301 AB303:AM320 AG164:AK165 AB182:AJ182 AB169:AJ179 AC180:AJ181 AG244:AK245 AF247:AJ248 T246:AJ246 AB262:AJ262 AB249:AJ259 AC260:AJ261 AG324:AK325 AF327:AJ328 T326:AJ326 AB342:AJ342 AB329:AJ339 AC340:AJ341 AB343:AM360 AF162:AK162 AF202:AK202 AF282:AK282 AF242:AK242 AF362:AK362 AF322:AK322 W7:AM38 AB183:AM200 AB263:AM280 T166:AJ166 A39:AM39 AM80 AM121 AM161 AM201 AM241 AM281 AM321 AM361">
    <cfRule type="cellIs" dxfId="3533" priority="237" operator="lessThan">
      <formula>0</formula>
    </cfRule>
  </conditionalFormatting>
  <conditionalFormatting sqref="E47:J79 L47:L79 V47:V79 X47:X79 Z47:Z79 N47:T79 B6:U38 W6:AL38 AB47:AL79 AB128:AL160 AB208:AL240 AB88:AL120 AB288:AL320 AB328:AL360 AB168:AL200 AB248:AL280">
    <cfRule type="cellIs" dxfId="3532" priority="236" operator="lessThan">
      <formula>0</formula>
    </cfRule>
  </conditionalFormatting>
  <conditionalFormatting sqref="S43:S45 G46 A80:D80 A45:D46 AB59:AC60">
    <cfRule type="cellIs" dxfId="3531" priority="235" operator="lessThan">
      <formula>0</formula>
    </cfRule>
  </conditionalFormatting>
  <conditionalFormatting sqref="E4">
    <cfRule type="cellIs" dxfId="3530" priority="232" operator="lessThan">
      <formula>0</formula>
    </cfRule>
  </conditionalFormatting>
  <conditionalFormatting sqref="E45 E80:AL80">
    <cfRule type="cellIs" dxfId="3529" priority="231" operator="lessThan">
      <formula>0</formula>
    </cfRule>
  </conditionalFormatting>
  <conditionalFormatting sqref="F45">
    <cfRule type="cellIs" dxfId="3528" priority="230" operator="lessThan">
      <formula>0</formula>
    </cfRule>
  </conditionalFormatting>
  <conditionalFormatting sqref="A67 A69">
    <cfRule type="cellIs" dxfId="3527" priority="229" operator="lessThan">
      <formula>0</formula>
    </cfRule>
  </conditionalFormatting>
  <conditionalFormatting sqref="K47:K79">
    <cfRule type="cellIs" dxfId="3526" priority="222" operator="lessThan">
      <formula>0</formula>
    </cfRule>
  </conditionalFormatting>
  <conditionalFormatting sqref="K47:K79">
    <cfRule type="cellIs" dxfId="3525" priority="221" operator="lessThan">
      <formula>0</formula>
    </cfRule>
  </conditionalFormatting>
  <conditionalFormatting sqref="M47:M79">
    <cfRule type="cellIs" dxfId="3524" priority="220" operator="lessThan">
      <formula>0</formula>
    </cfRule>
  </conditionalFormatting>
  <conditionalFormatting sqref="U47:U79">
    <cfRule type="cellIs" dxfId="3523" priority="218" operator="lessThan">
      <formula>0</formula>
    </cfRule>
  </conditionalFormatting>
  <conditionalFormatting sqref="A79">
    <cfRule type="cellIs" dxfId="3522" priority="228" operator="lessThan">
      <formula>0</formula>
    </cfRule>
  </conditionalFormatting>
  <conditionalFormatting sqref="A70">
    <cfRule type="cellIs" dxfId="3521" priority="223" operator="lessThan">
      <formula>0</formula>
    </cfRule>
  </conditionalFormatting>
  <conditionalFormatting sqref="R87:AB87 AE88 AD87:AD88 AB88:AC88 A84:G85 H84:R84 I87:P87 G86:R86 A122:AC123 T84:AF84 A112:A119 L88:L120 V88:V120 X88:X120 Z88:Z120 AK86:AM102 A88:A107 N88:T120 E88:J120">
    <cfRule type="cellIs" dxfId="3520" priority="210" operator="lessThan">
      <formula>0</formula>
    </cfRule>
  </conditionalFormatting>
  <conditionalFormatting sqref="AM44">
    <cfRule type="cellIs" dxfId="3519" priority="227" operator="lessThan">
      <formula>0</formula>
    </cfRule>
  </conditionalFormatting>
  <conditionalFormatting sqref="A68">
    <cfRule type="cellIs" dxfId="3518" priority="224" operator="lessThan">
      <formula>0</formula>
    </cfRule>
  </conditionalFormatting>
  <conditionalFormatting sqref="M47:M79">
    <cfRule type="cellIs" dxfId="3517" priority="219" operator="lessThan">
      <formula>0</formula>
    </cfRule>
  </conditionalFormatting>
  <conditionalFormatting sqref="U47:U79">
    <cfRule type="cellIs" dxfId="3516" priority="217" operator="lessThan">
      <formula>0</formula>
    </cfRule>
  </conditionalFormatting>
  <conditionalFormatting sqref="W47:W79">
    <cfRule type="cellIs" dxfId="3515" priority="216" operator="lessThan">
      <formula>0</formula>
    </cfRule>
  </conditionalFormatting>
  <conditionalFormatting sqref="W47:W79">
    <cfRule type="cellIs" dxfId="3514" priority="215" operator="lessThan">
      <formula>0</formula>
    </cfRule>
  </conditionalFormatting>
  <conditionalFormatting sqref="Y47:Y79">
    <cfRule type="cellIs" dxfId="3513" priority="214" operator="lessThan">
      <formula>0</formula>
    </cfRule>
  </conditionalFormatting>
  <conditionalFormatting sqref="Y47:Y79">
    <cfRule type="cellIs" dxfId="3512" priority="213" operator="lessThan">
      <formula>0</formula>
    </cfRule>
  </conditionalFormatting>
  <conditionalFormatting sqref="AA47:AA79">
    <cfRule type="cellIs" dxfId="3511" priority="211" operator="lessThan">
      <formula>0</formula>
    </cfRule>
  </conditionalFormatting>
  <conditionalFormatting sqref="R127:AB127 AE128 AD127:AD128 AB128:AC128 A124:G125 H124:R124 I127:P127 G126:R126 T124:AF124 A128:A147 A152:A159 L128:L160 V128:V160 X128:X160 Z128:Z160 AK126:AM142 H128:J160 N128:T160 E128:F160">
    <cfRule type="cellIs" dxfId="3510" priority="186" operator="lessThan">
      <formula>0</formula>
    </cfRule>
  </conditionalFormatting>
  <conditionalFormatting sqref="E128:F160 L128:L160 V128:V160 X128:X160 Z128:Z160 H128:J160 N128:T160">
    <cfRule type="cellIs" dxfId="3509" priority="185" operator="lessThan">
      <formula>0</formula>
    </cfRule>
  </conditionalFormatting>
  <conditionalFormatting sqref="S124:S126 G127 A161:D161 A126:D127 AB140:AC141">
    <cfRule type="cellIs" dxfId="3508" priority="184" operator="lessThan">
      <formula>0</formula>
    </cfRule>
  </conditionalFormatting>
  <conditionalFormatting sqref="A108 A110">
    <cfRule type="cellIs" dxfId="3507" priority="203" operator="lessThan">
      <formula>0</formula>
    </cfRule>
  </conditionalFormatting>
  <conditionalFormatting sqref="E86 E121:AL121">
    <cfRule type="cellIs" dxfId="3506" priority="205" operator="lessThan">
      <formula>0</formula>
    </cfRule>
  </conditionalFormatting>
  <conditionalFormatting sqref="A120">
    <cfRule type="cellIs" dxfId="3505" priority="202" operator="lessThan">
      <formula>0</formula>
    </cfRule>
  </conditionalFormatting>
  <conditionalFormatting sqref="A111">
    <cfRule type="cellIs" dxfId="3504" priority="199" operator="lessThan">
      <formula>0</formula>
    </cfRule>
  </conditionalFormatting>
  <conditionalFormatting sqref="W88:W120">
    <cfRule type="cellIs" dxfId="3503" priority="191" operator="lessThan">
      <formula>0</formula>
    </cfRule>
  </conditionalFormatting>
  <conditionalFormatting sqref="Y88:Y120">
    <cfRule type="cellIs" dxfId="3502" priority="190" operator="lessThan">
      <formula>0</formula>
    </cfRule>
  </conditionalFormatting>
  <conditionalFormatting sqref="Y88:Y120">
    <cfRule type="cellIs" dxfId="3501" priority="189" operator="lessThan">
      <formula>0</formula>
    </cfRule>
  </conditionalFormatting>
  <conditionalFormatting sqref="A35">
    <cfRule type="cellIs" dxfId="3500" priority="226" operator="lessThan">
      <formula>0</formula>
    </cfRule>
  </conditionalFormatting>
  <conditionalFormatting sqref="AJ4:AJ5">
    <cfRule type="cellIs" dxfId="3499" priority="225" operator="lessThan">
      <formula>0</formula>
    </cfRule>
  </conditionalFormatting>
  <conditionalFormatting sqref="W88:W120">
    <cfRule type="cellIs" dxfId="3498" priority="192" operator="lessThan">
      <formula>0</formula>
    </cfRule>
  </conditionalFormatting>
  <conditionalFormatting sqref="A109">
    <cfRule type="cellIs" dxfId="3497" priority="200" operator="lessThan">
      <formula>0</formula>
    </cfRule>
  </conditionalFormatting>
  <conditionalFormatting sqref="K88:K120">
    <cfRule type="cellIs" dxfId="3496" priority="198" operator="lessThan">
      <formula>0</formula>
    </cfRule>
  </conditionalFormatting>
  <conditionalFormatting sqref="K88:K120">
    <cfRule type="cellIs" dxfId="3495" priority="197" operator="lessThan">
      <formula>0</formula>
    </cfRule>
  </conditionalFormatting>
  <conditionalFormatting sqref="M88:M120">
    <cfRule type="cellIs" dxfId="3494" priority="196" operator="lessThan">
      <formula>0</formula>
    </cfRule>
  </conditionalFormatting>
  <conditionalFormatting sqref="M88:M120">
    <cfRule type="cellIs" dxfId="3493" priority="195" operator="lessThan">
      <formula>0</formula>
    </cfRule>
  </conditionalFormatting>
  <conditionalFormatting sqref="U88:U120">
    <cfRule type="cellIs" dxfId="3492" priority="194" operator="lessThan">
      <formula>0</formula>
    </cfRule>
  </conditionalFormatting>
  <conditionalFormatting sqref="U88:U120">
    <cfRule type="cellIs" dxfId="3491" priority="193" operator="lessThan">
      <formula>0</formula>
    </cfRule>
  </conditionalFormatting>
  <conditionalFormatting sqref="A160">
    <cfRule type="cellIs" dxfId="3490" priority="178" operator="lessThan">
      <formula>0</formula>
    </cfRule>
  </conditionalFormatting>
  <conditionalFormatting sqref="Y128:Y160">
    <cfRule type="cellIs" dxfId="3489" priority="168" operator="lessThan">
      <formula>0</formula>
    </cfRule>
  </conditionalFormatting>
  <conditionalFormatting sqref="E126 E161:AL161">
    <cfRule type="cellIs" dxfId="3488" priority="181" operator="lessThan">
      <formula>0</formula>
    </cfRule>
  </conditionalFormatting>
  <conditionalFormatting sqref="U128:U160">
    <cfRule type="cellIs" dxfId="3487" priority="171" operator="lessThan">
      <formula>0</formula>
    </cfRule>
  </conditionalFormatting>
  <conditionalFormatting sqref="A148 A150">
    <cfRule type="cellIs" dxfId="3486" priority="179" operator="lessThan">
      <formula>0</formula>
    </cfRule>
  </conditionalFormatting>
  <conditionalFormatting sqref="AM165">
    <cfRule type="cellIs" dxfId="3485" priority="155" operator="lessThan">
      <formula>0</formula>
    </cfRule>
  </conditionalFormatting>
  <conditionalFormatting sqref="U168:U200">
    <cfRule type="cellIs" dxfId="3484" priority="150" operator="lessThan">
      <formula>0</formula>
    </cfRule>
  </conditionalFormatting>
  <conditionalFormatting sqref="U168:U200">
    <cfRule type="cellIs" dxfId="3483" priority="149" operator="lessThan">
      <formula>0</formula>
    </cfRule>
  </conditionalFormatting>
  <conditionalFormatting sqref="W168:W200">
    <cfRule type="cellIs" dxfId="3482" priority="148" operator="lessThan">
      <formula>0</formula>
    </cfRule>
  </conditionalFormatting>
  <conditionalFormatting sqref="W168:W200">
    <cfRule type="cellIs" dxfId="3481" priority="147" operator="lessThan">
      <formula>0</formula>
    </cfRule>
  </conditionalFormatting>
  <conditionalFormatting sqref="Y168:Y200">
    <cfRule type="cellIs" dxfId="3480" priority="146" operator="lessThan">
      <formula>0</formula>
    </cfRule>
  </conditionalFormatting>
  <conditionalFormatting sqref="Y168:Y200">
    <cfRule type="cellIs" dxfId="3479" priority="145" operator="lessThan">
      <formula>0</formula>
    </cfRule>
  </conditionalFormatting>
  <conditionalFormatting sqref="AA168:AA200">
    <cfRule type="cellIs" dxfId="3478" priority="144" operator="lessThan">
      <formula>0</formula>
    </cfRule>
  </conditionalFormatting>
  <conditionalFormatting sqref="AA168:AA200">
    <cfRule type="cellIs" dxfId="3477" priority="143" operator="lessThan">
      <formula>0</formula>
    </cfRule>
  </conditionalFormatting>
  <conditionalFormatting sqref="R207:AB207 AE208 AD207:AD208 AB208:AC208 A204:G205 H204:R204 I207:P207 G206:R206 T204:AF204 A208:A227 A232:A239 L208:L240 V208:V240 X208:X240 Z208:Z240 AK206:AM222 E208:F240 H208:J240 N208:T240">
    <cfRule type="cellIs" dxfId="3476" priority="142" operator="lessThan">
      <formula>0</formula>
    </cfRule>
  </conditionalFormatting>
  <conditionalFormatting sqref="L208:L240 V208:V240 X208:X240 Z208:Z240 E208:F240 H208:J240 N208:T240">
    <cfRule type="cellIs" dxfId="3475" priority="141" operator="lessThan">
      <formula>0</formula>
    </cfRule>
  </conditionalFormatting>
  <conditionalFormatting sqref="S204:S206 G207 A241:D241 A206:D207 AB220:AC221">
    <cfRule type="cellIs" dxfId="3474" priority="140" operator="lessThan">
      <formula>0</formula>
    </cfRule>
  </conditionalFormatting>
  <conditionalFormatting sqref="M168:M200">
    <cfRule type="cellIs" dxfId="3473" priority="152" operator="lessThan">
      <formula>0</formula>
    </cfRule>
  </conditionalFormatting>
  <conditionalFormatting sqref="M168:M200">
    <cfRule type="cellIs" dxfId="3472" priority="151" operator="lessThan">
      <formula>0</formula>
    </cfRule>
  </conditionalFormatting>
  <conditionalFormatting sqref="F166">
    <cfRule type="cellIs" dxfId="3471" priority="158" operator="lessThan">
      <formula>0</formula>
    </cfRule>
  </conditionalFormatting>
  <conditionalFormatting sqref="A189">
    <cfRule type="cellIs" dxfId="3470" priority="154" operator="lessThan">
      <formula>0</formula>
    </cfRule>
  </conditionalFormatting>
  <conditionalFormatting sqref="A191">
    <cfRule type="cellIs" dxfId="3469" priority="153" operator="lessThan">
      <formula>0</formula>
    </cfRule>
  </conditionalFormatting>
  <conditionalFormatting sqref="E206 E241:AL241">
    <cfRule type="cellIs" dxfId="3468" priority="137" operator="lessThan">
      <formula>0</formula>
    </cfRule>
  </conditionalFormatting>
  <conditionalFormatting sqref="M208:M240">
    <cfRule type="cellIs" dxfId="3467" priority="127" operator="lessThan">
      <formula>0</formula>
    </cfRule>
  </conditionalFormatting>
  <conditionalFormatting sqref="F206">
    <cfRule type="cellIs" dxfId="3466" priority="136" operator="lessThan">
      <formula>0</formula>
    </cfRule>
  </conditionalFormatting>
  <conditionalFormatting sqref="AM205">
    <cfRule type="cellIs" dxfId="3465" priority="133" operator="lessThan">
      <formula>0</formula>
    </cfRule>
  </conditionalFormatting>
  <conditionalFormatting sqref="A228 A230">
    <cfRule type="cellIs" dxfId="3464" priority="135" operator="lessThan">
      <formula>0</formula>
    </cfRule>
  </conditionalFormatting>
  <conditionalFormatting sqref="A240">
    <cfRule type="cellIs" dxfId="3463" priority="134" operator="lessThan">
      <formula>0</formula>
    </cfRule>
  </conditionalFormatting>
  <conditionalFormatting sqref="K208:K240">
    <cfRule type="cellIs" dxfId="3462" priority="129" operator="lessThan">
      <formula>0</formula>
    </cfRule>
  </conditionalFormatting>
  <conditionalFormatting sqref="AA208:AA240">
    <cfRule type="cellIs" dxfId="3461" priority="119" operator="lessThan">
      <formula>0</formula>
    </cfRule>
  </conditionalFormatting>
  <conditionalFormatting sqref="M208:M240">
    <cfRule type="cellIs" dxfId="3460" priority="128" operator="lessThan">
      <formula>0</formula>
    </cfRule>
  </conditionalFormatting>
  <conditionalFormatting sqref="C272:D278 B280 E280:F280 B279:F279 B264:B278 B248:F263 L248:L280 V248:V280 X248:X280 Z248:Z280 E264:F278 H248:J280 N248:T280">
    <cfRule type="cellIs" dxfId="3459" priority="117" operator="lessThan">
      <formula>0</formula>
    </cfRule>
  </conditionalFormatting>
  <conditionalFormatting sqref="A229">
    <cfRule type="cellIs" dxfId="3458" priority="132" operator="lessThan">
      <formula>0</formula>
    </cfRule>
  </conditionalFormatting>
  <conditionalFormatting sqref="K208:K240">
    <cfRule type="cellIs" dxfId="3457" priority="130" operator="lessThan">
      <formula>0</formula>
    </cfRule>
  </conditionalFormatting>
  <conditionalFormatting sqref="U208:U240">
    <cfRule type="cellIs" dxfId="3456" priority="125" operator="lessThan">
      <formula>0</formula>
    </cfRule>
  </conditionalFormatting>
  <conditionalFormatting sqref="A231">
    <cfRule type="cellIs" dxfId="3455" priority="131" operator="lessThan">
      <formula>0</formula>
    </cfRule>
  </conditionalFormatting>
  <conditionalFormatting sqref="Y208:Y240">
    <cfRule type="cellIs" dxfId="3454" priority="121" operator="lessThan">
      <formula>0</formula>
    </cfRule>
  </conditionalFormatting>
  <conditionalFormatting sqref="U208:U240">
    <cfRule type="cellIs" dxfId="3453" priority="126" operator="lessThan">
      <formula>0</formula>
    </cfRule>
  </conditionalFormatting>
  <conditionalFormatting sqref="W208:W240">
    <cfRule type="cellIs" dxfId="3452" priority="124" operator="lessThan">
      <formula>0</formula>
    </cfRule>
  </conditionalFormatting>
  <conditionalFormatting sqref="W208:W240">
    <cfRule type="cellIs" dxfId="3451" priority="123" operator="lessThan">
      <formula>0</formula>
    </cfRule>
  </conditionalFormatting>
  <conditionalFormatting sqref="Y208:Y240">
    <cfRule type="cellIs" dxfId="3450" priority="122" operator="lessThan">
      <formula>0</formula>
    </cfRule>
  </conditionalFormatting>
  <conditionalFormatting sqref="L88:L120 V88:V120 X88:X120 Z88:Z120 E88:J120 N88:T120">
    <cfRule type="cellIs" dxfId="3449" priority="209" operator="lessThan">
      <formula>0</formula>
    </cfRule>
  </conditionalFormatting>
  <conditionalFormatting sqref="S244:S246 G247 A281:D281 A246:D247 AB260:AC261">
    <cfRule type="cellIs" dxfId="3448" priority="116" operator="lessThan">
      <formula>0</formula>
    </cfRule>
  </conditionalFormatting>
  <conditionalFormatting sqref="C280:D280">
    <cfRule type="cellIs" dxfId="3447" priority="104" operator="lessThan">
      <formula>0</formula>
    </cfRule>
  </conditionalFormatting>
  <conditionalFormatting sqref="AM245">
    <cfRule type="cellIs" dxfId="3446" priority="103" operator="lessThan">
      <formula>0</formula>
    </cfRule>
  </conditionalFormatting>
  <conditionalFormatting sqref="C264:D264">
    <cfRule type="cellIs" dxfId="3445" priority="101" operator="lessThan">
      <formula>0</formula>
    </cfRule>
  </conditionalFormatting>
  <conditionalFormatting sqref="F246">
    <cfRule type="cellIs" dxfId="3444" priority="112" operator="lessThan">
      <formula>0</formula>
    </cfRule>
  </conditionalFormatting>
  <conditionalFormatting sqref="C265:D265">
    <cfRule type="cellIs" dxfId="3443" priority="99" operator="lessThan">
      <formula>0</formula>
    </cfRule>
  </conditionalFormatting>
  <conditionalFormatting sqref="C265:D265">
    <cfRule type="cellIs" dxfId="3442" priority="100" operator="lessThan">
      <formula>0</formula>
    </cfRule>
  </conditionalFormatting>
  <conditionalFormatting sqref="L288:L320 V288:V320 X288:X320 Z288:Z320 E288:F320 H288:J320 N288:T320">
    <cfRule type="cellIs" dxfId="3441" priority="85" operator="lessThan">
      <formula>0</formula>
    </cfRule>
  </conditionalFormatting>
  <conditionalFormatting sqref="A269">
    <cfRule type="cellIs" dxfId="3440" priority="98" operator="lessThan">
      <formula>0</formula>
    </cfRule>
  </conditionalFormatting>
  <conditionalFormatting sqref="K248:K280">
    <cfRule type="cellIs" dxfId="3439" priority="95" operator="lessThan">
      <formula>0</formula>
    </cfRule>
  </conditionalFormatting>
  <conditionalFormatting sqref="K248:K280">
    <cfRule type="cellIs" dxfId="3438" priority="96" operator="lessThan">
      <formula>0</formula>
    </cfRule>
  </conditionalFormatting>
  <conditionalFormatting sqref="AA47:AA79">
    <cfRule type="cellIs" dxfId="3437" priority="212" operator="lessThan">
      <formula>0</formula>
    </cfRule>
  </conditionalFormatting>
  <conditionalFormatting sqref="S84:S86 G87 A121:D121 A86:D87 AB100:AC101">
    <cfRule type="cellIs" dxfId="3436" priority="208" operator="lessThan">
      <formula>0</formula>
    </cfRule>
  </conditionalFormatting>
  <conditionalFormatting sqref="F86">
    <cfRule type="cellIs" dxfId="3435" priority="204" operator="lessThan">
      <formula>0</formula>
    </cfRule>
  </conditionalFormatting>
  <conditionalFormatting sqref="AM85">
    <cfRule type="cellIs" dxfId="3434" priority="201" operator="lessThan">
      <formula>0</formula>
    </cfRule>
  </conditionalFormatting>
  <conditionalFormatting sqref="R287:AB287 AE288 AD287:AD288 AB288:AC288 A284:G285 H284:R284 I287:P287 G286:R286 T284:AF284 A288:A307 A312:A319 L288:L320 V288:V320 X288:X320 Z288:Z320 AK286:AM302 H288:J320 N288:T320 E288:F320">
    <cfRule type="cellIs" dxfId="3433" priority="86" operator="lessThan">
      <formula>0</formula>
    </cfRule>
  </conditionalFormatting>
  <conditionalFormatting sqref="AA88:AA120">
    <cfRule type="cellIs" dxfId="3432" priority="188" operator="lessThan">
      <formula>0</formula>
    </cfRule>
  </conditionalFormatting>
  <conditionalFormatting sqref="AM125">
    <cfRule type="cellIs" dxfId="3431" priority="177" operator="lessThan">
      <formula>0</formula>
    </cfRule>
  </conditionalFormatting>
  <conditionalFormatting sqref="AA88:AA120">
    <cfRule type="cellIs" dxfId="3430" priority="187" operator="lessThan">
      <formula>0</formula>
    </cfRule>
  </conditionalFormatting>
  <conditionalFormatting sqref="A151">
    <cfRule type="cellIs" dxfId="3429" priority="175" operator="lessThan">
      <formula>0</formula>
    </cfRule>
  </conditionalFormatting>
  <conditionalFormatting sqref="K128:K160">
    <cfRule type="cellIs" dxfId="3428" priority="173" operator="lessThan">
      <formula>0</formula>
    </cfRule>
  </conditionalFormatting>
  <conditionalFormatting sqref="F126">
    <cfRule type="cellIs" dxfId="3427" priority="180" operator="lessThan">
      <formula>0</formula>
    </cfRule>
  </conditionalFormatting>
  <conditionalFormatting sqref="A149">
    <cfRule type="cellIs" dxfId="3426" priority="176" operator="lessThan">
      <formula>0</formula>
    </cfRule>
  </conditionalFormatting>
  <conditionalFormatting sqref="K128:K160">
    <cfRule type="cellIs" dxfId="3425" priority="174" operator="lessThan">
      <formula>0</formula>
    </cfRule>
  </conditionalFormatting>
  <conditionalFormatting sqref="W128:W160">
    <cfRule type="cellIs" dxfId="3424" priority="170" operator="lessThan">
      <formula>0</formula>
    </cfRule>
  </conditionalFormatting>
  <conditionalFormatting sqref="W128:W160">
    <cfRule type="cellIs" dxfId="3423" priority="169" operator="lessThan">
      <formula>0</formula>
    </cfRule>
  </conditionalFormatting>
  <conditionalFormatting sqref="U128:U160">
    <cfRule type="cellIs" dxfId="3422" priority="172" operator="lessThan">
      <formula>0</formula>
    </cfRule>
  </conditionalFormatting>
  <conditionalFormatting sqref="E166 E201:AL201">
    <cfRule type="cellIs" dxfId="3421" priority="159" operator="lessThan">
      <formula>0</formula>
    </cfRule>
  </conditionalFormatting>
  <conditionalFormatting sqref="Y128:Y160">
    <cfRule type="cellIs" dxfId="3420" priority="167" operator="lessThan">
      <formula>0</formula>
    </cfRule>
  </conditionalFormatting>
  <conditionalFormatting sqref="AA128:AA160">
    <cfRule type="cellIs" dxfId="3419" priority="166" operator="lessThan">
      <formula>0</formula>
    </cfRule>
  </conditionalFormatting>
  <conditionalFormatting sqref="AA128:AA160">
    <cfRule type="cellIs" dxfId="3418" priority="165" operator="lessThan">
      <formula>0</formula>
    </cfRule>
  </conditionalFormatting>
  <conditionalFormatting sqref="R167:AB167 AE168 AD167:AD168 AB168:AC168 A164:G165 H164:R164 I167:P167 G166:R166 T164:AF164 A168:A187 A192:A199 L168:L200 V168:V200 X168:X200 Z168:Z200 AK166:AM182 N168:T200 AK183:AK190 E168:J200">
    <cfRule type="cellIs" dxfId="3417" priority="164" operator="lessThan">
      <formula>0</formula>
    </cfRule>
  </conditionalFormatting>
  <conditionalFormatting sqref="L168:L200 V168:V200 X168:X200 Z168:Z200 N168:T200 E168:J200">
    <cfRule type="cellIs" dxfId="3416" priority="163" operator="lessThan">
      <formula>0</formula>
    </cfRule>
  </conditionalFormatting>
  <conditionalFormatting sqref="S164:S166 G167 A201:D201 A166:D167 AB180:AC181">
    <cfRule type="cellIs" dxfId="3415" priority="162" operator="lessThan">
      <formula>0</formula>
    </cfRule>
  </conditionalFormatting>
  <conditionalFormatting sqref="A188 A190">
    <cfRule type="cellIs" dxfId="3414" priority="157" operator="lessThan">
      <formula>0</formula>
    </cfRule>
  </conditionalFormatting>
  <conditionalFormatting sqref="A200">
    <cfRule type="cellIs" dxfId="3413" priority="156" operator="lessThan">
      <formula>0</formula>
    </cfRule>
  </conditionalFormatting>
  <conditionalFormatting sqref="AA208:AA240">
    <cfRule type="cellIs" dxfId="3412" priority="120" operator="lessThan">
      <formula>0</formula>
    </cfRule>
  </conditionalFormatting>
  <conditionalFormatting sqref="R247:AB247 AE248 AD247:AD248 AB248:AC248 A244:G245 H244:R244 I247:P247 G246:R246 T244:AF244 A272:A278 C272:D278 B280 E280:F280 B264:B278 A248:F263 A264:A267 A279:F279 L248:L280 V248:V280 X248:X280 Z248:Z280 E264:F278 H248:J280 N248:T280 AK246:AM262">
    <cfRule type="cellIs" dxfId="3411" priority="118" operator="lessThan">
      <formula>0</formula>
    </cfRule>
  </conditionalFormatting>
  <conditionalFormatting sqref="C264:D264">
    <cfRule type="cellIs" dxfId="3410" priority="102" operator="lessThan">
      <formula>0</formula>
    </cfRule>
  </conditionalFormatting>
  <conditionalFormatting sqref="E246 E281:AL281">
    <cfRule type="cellIs" dxfId="3409" priority="113" operator="lessThan">
      <formula>0</formula>
    </cfRule>
  </conditionalFormatting>
  <conditionalFormatting sqref="D266:D267">
    <cfRule type="cellIs" dxfId="3408" priority="111" operator="lessThan">
      <formula>0</formula>
    </cfRule>
  </conditionalFormatting>
  <conditionalFormatting sqref="D266:D267">
    <cfRule type="cellIs" dxfId="3407" priority="110" operator="lessThan">
      <formula>0</formula>
    </cfRule>
  </conditionalFormatting>
  <conditionalFormatting sqref="A280 C280:D280">
    <cfRule type="cellIs" dxfId="3406" priority="105" operator="lessThan">
      <formula>0</formula>
    </cfRule>
  </conditionalFormatting>
  <conditionalFormatting sqref="U248:U280">
    <cfRule type="cellIs" dxfId="3405" priority="94" operator="lessThan">
      <formula>0</formula>
    </cfRule>
  </conditionalFormatting>
  <conditionalFormatting sqref="U248:U280">
    <cfRule type="cellIs" dxfId="3404" priority="93" operator="lessThan">
      <formula>0</formula>
    </cfRule>
  </conditionalFormatting>
  <conditionalFormatting sqref="C266:C267">
    <cfRule type="cellIs" dxfId="3403" priority="109" operator="lessThan">
      <formula>0</formula>
    </cfRule>
  </conditionalFormatting>
  <conditionalFormatting sqref="C266:C267">
    <cfRule type="cellIs" dxfId="3402" priority="108" operator="lessThan">
      <formula>0</formula>
    </cfRule>
  </conditionalFormatting>
  <conditionalFormatting sqref="A268 C268:D271 A270">
    <cfRule type="cellIs" dxfId="3401" priority="107" operator="lessThan">
      <formula>0</formula>
    </cfRule>
  </conditionalFormatting>
  <conditionalFormatting sqref="C268:D271">
    <cfRule type="cellIs" dxfId="3400" priority="106" operator="lessThan">
      <formula>0</formula>
    </cfRule>
  </conditionalFormatting>
  <conditionalFormatting sqref="AA248:AA280">
    <cfRule type="cellIs" dxfId="3399" priority="88" operator="lessThan">
      <formula>0</formula>
    </cfRule>
  </conditionalFormatting>
  <conditionalFormatting sqref="AA248:AA280">
    <cfRule type="cellIs" dxfId="3398" priority="87" operator="lessThan">
      <formula>0</formula>
    </cfRule>
  </conditionalFormatting>
  <conditionalFormatting sqref="S284:S286 G287 A321:D321 A286:D287 AB300:AC301">
    <cfRule type="cellIs" dxfId="3397" priority="84" operator="lessThan">
      <formula>0</formula>
    </cfRule>
  </conditionalFormatting>
  <conditionalFormatting sqref="A271">
    <cfRule type="cellIs" dxfId="3396" priority="97" operator="lessThan">
      <formula>0</formula>
    </cfRule>
  </conditionalFormatting>
  <conditionalFormatting sqref="F286">
    <cfRule type="cellIs" dxfId="3395" priority="80" operator="lessThan">
      <formula>0</formula>
    </cfRule>
  </conditionalFormatting>
  <conditionalFormatting sqref="W248:W280">
    <cfRule type="cellIs" dxfId="3394" priority="92" operator="lessThan">
      <formula>0</formula>
    </cfRule>
  </conditionalFormatting>
  <conditionalFormatting sqref="W248:W280">
    <cfRule type="cellIs" dxfId="3393" priority="91" operator="lessThan">
      <formula>0</formula>
    </cfRule>
  </conditionalFormatting>
  <conditionalFormatting sqref="Y248:Y280">
    <cfRule type="cellIs" dxfId="3392" priority="90" operator="lessThan">
      <formula>0</formula>
    </cfRule>
  </conditionalFormatting>
  <conditionalFormatting sqref="Y248:Y280">
    <cfRule type="cellIs" dxfId="3391" priority="89" operator="lessThan">
      <formula>0</formula>
    </cfRule>
  </conditionalFormatting>
  <conditionalFormatting sqref="A308 A310">
    <cfRule type="cellIs" dxfId="3390" priority="79" operator="lessThan">
      <formula>0</formula>
    </cfRule>
  </conditionalFormatting>
  <conditionalFormatting sqref="E286 E321:AL321">
    <cfRule type="cellIs" dxfId="3389" priority="81" operator="lessThan">
      <formula>0</formula>
    </cfRule>
  </conditionalFormatting>
  <conditionalFormatting sqref="A320">
    <cfRule type="cellIs" dxfId="3388" priority="78" operator="lessThan">
      <formula>0</formula>
    </cfRule>
  </conditionalFormatting>
  <conditionalFormatting sqref="A309">
    <cfRule type="cellIs" dxfId="3387" priority="76" operator="lessThan">
      <formula>0</formula>
    </cfRule>
  </conditionalFormatting>
  <conditionalFormatting sqref="AM285">
    <cfRule type="cellIs" dxfId="3386" priority="77" operator="lessThan">
      <formula>0</formula>
    </cfRule>
  </conditionalFormatting>
  <conditionalFormatting sqref="Y288:Y320">
    <cfRule type="cellIs" dxfId="3385" priority="66" operator="lessThan">
      <formula>0</formula>
    </cfRule>
  </conditionalFormatting>
  <conditionalFormatting sqref="Y288:Y320">
    <cfRule type="cellIs" dxfId="3384" priority="65" operator="lessThan">
      <formula>0</formula>
    </cfRule>
  </conditionalFormatting>
  <conditionalFormatting sqref="K288:K320">
    <cfRule type="cellIs" dxfId="3383" priority="74" operator="lessThan">
      <formula>0</formula>
    </cfRule>
  </conditionalFormatting>
  <conditionalFormatting sqref="K288:K320">
    <cfRule type="cellIs" dxfId="3382" priority="73" operator="lessThan">
      <formula>0</formula>
    </cfRule>
  </conditionalFormatting>
  <conditionalFormatting sqref="A311">
    <cfRule type="cellIs" dxfId="3381" priority="75" operator="lessThan">
      <formula>0</formula>
    </cfRule>
  </conditionalFormatting>
  <conditionalFormatting sqref="M288:M320">
    <cfRule type="cellIs" dxfId="3380" priority="72" operator="lessThan">
      <formula>0</formula>
    </cfRule>
  </conditionalFormatting>
  <conditionalFormatting sqref="M288:M320">
    <cfRule type="cellIs" dxfId="3379" priority="71" operator="lessThan">
      <formula>0</formula>
    </cfRule>
  </conditionalFormatting>
  <conditionalFormatting sqref="U288:U320">
    <cfRule type="cellIs" dxfId="3378" priority="70" operator="lessThan">
      <formula>0</formula>
    </cfRule>
  </conditionalFormatting>
  <conditionalFormatting sqref="U288:U320">
    <cfRule type="cellIs" dxfId="3377" priority="69" operator="lessThan">
      <formula>0</formula>
    </cfRule>
  </conditionalFormatting>
  <conditionalFormatting sqref="W288:W320">
    <cfRule type="cellIs" dxfId="3376" priority="68" operator="lessThan">
      <formula>0</formula>
    </cfRule>
  </conditionalFormatting>
  <conditionalFormatting sqref="W288:W320">
    <cfRule type="cellIs" dxfId="3375" priority="67" operator="lessThan">
      <formula>0</formula>
    </cfRule>
  </conditionalFormatting>
  <conditionalFormatting sqref="AA288:AA320">
    <cfRule type="cellIs" dxfId="3374" priority="64" operator="lessThan">
      <formula>0</formula>
    </cfRule>
  </conditionalFormatting>
  <conditionalFormatting sqref="AA288:AA320">
    <cfRule type="cellIs" dxfId="3373" priority="63" operator="lessThan">
      <formula>0</formula>
    </cfRule>
  </conditionalFormatting>
  <conditionalFormatting sqref="R327:AB327 AE328 AD327:AD328 AB328:AC328 A324:G325 H324:R324 I327:P327 G326:R326 T324:AF324 A328:A347 A352:A359 L328:L360 V328:V360 X328:X360 Z328:Z360 AK326:AM342 H328:J360 N328:T360 E328:F360">
    <cfRule type="cellIs" dxfId="3372" priority="62" operator="lessThan">
      <formula>0</formula>
    </cfRule>
  </conditionalFormatting>
  <conditionalFormatting sqref="L328:L360 V328:V360 X328:X360 Z328:Z360 E328:F360 H328:J360 N328:T360">
    <cfRule type="cellIs" dxfId="3371" priority="61" operator="lessThan">
      <formula>0</formula>
    </cfRule>
  </conditionalFormatting>
  <conditionalFormatting sqref="S324:S326 G327 A361:D361 A326:D327 AB340:AC341">
    <cfRule type="cellIs" dxfId="3370" priority="60" operator="lessThan">
      <formula>0</formula>
    </cfRule>
  </conditionalFormatting>
  <conditionalFormatting sqref="E326 E361:AL361">
    <cfRule type="cellIs" dxfId="3369" priority="57" operator="lessThan">
      <formula>0</formula>
    </cfRule>
  </conditionalFormatting>
  <conditionalFormatting sqref="F326">
    <cfRule type="cellIs" dxfId="3368" priority="56" operator="lessThan">
      <formula>0</formula>
    </cfRule>
  </conditionalFormatting>
  <conditionalFormatting sqref="A348 A350">
    <cfRule type="cellIs" dxfId="3367" priority="55" operator="lessThan">
      <formula>0</formula>
    </cfRule>
  </conditionalFormatting>
  <conditionalFormatting sqref="A360">
    <cfRule type="cellIs" dxfId="3366" priority="54" operator="lessThan">
      <formula>0</formula>
    </cfRule>
  </conditionalFormatting>
  <conditionalFormatting sqref="AM325">
    <cfRule type="cellIs" dxfId="3365" priority="53" operator="lessThan">
      <formula>0</formula>
    </cfRule>
  </conditionalFormatting>
  <conditionalFormatting sqref="A349">
    <cfRule type="cellIs" dxfId="3364" priority="52" operator="lessThan">
      <formula>0</formula>
    </cfRule>
  </conditionalFormatting>
  <conditionalFormatting sqref="A351">
    <cfRule type="cellIs" dxfId="3363" priority="51" operator="lessThan">
      <formula>0</formula>
    </cfRule>
  </conditionalFormatting>
  <conditionalFormatting sqref="K328:K360">
    <cfRule type="cellIs" dxfId="3362" priority="50" operator="lessThan">
      <formula>0</formula>
    </cfRule>
  </conditionalFormatting>
  <conditionalFormatting sqref="K328:K360">
    <cfRule type="cellIs" dxfId="3361" priority="49" operator="lessThan">
      <formula>0</formula>
    </cfRule>
  </conditionalFormatting>
  <conditionalFormatting sqref="M328:M360">
    <cfRule type="cellIs" dxfId="3360" priority="48" operator="lessThan">
      <formula>0</formula>
    </cfRule>
  </conditionalFormatting>
  <conditionalFormatting sqref="M328:M360">
    <cfRule type="cellIs" dxfId="3359" priority="47" operator="lessThan">
      <formula>0</formula>
    </cfRule>
  </conditionalFormatting>
  <conditionalFormatting sqref="U328:U360">
    <cfRule type="cellIs" dxfId="3358" priority="46" operator="lessThan">
      <formula>0</formula>
    </cfRule>
  </conditionalFormatting>
  <conditionalFormatting sqref="U328:U360">
    <cfRule type="cellIs" dxfId="3357" priority="45" operator="lessThan">
      <formula>0</formula>
    </cfRule>
  </conditionalFormatting>
  <conditionalFormatting sqref="W328:W360">
    <cfRule type="cellIs" dxfId="3356" priority="44" operator="lessThan">
      <formula>0</formula>
    </cfRule>
  </conditionalFormatting>
  <conditionalFormatting sqref="W328:W360">
    <cfRule type="cellIs" dxfId="3355" priority="43" operator="lessThan">
      <formula>0</formula>
    </cfRule>
  </conditionalFormatting>
  <conditionalFormatting sqref="Y328:Y360">
    <cfRule type="cellIs" dxfId="3354" priority="42" operator="lessThan">
      <formula>0</formula>
    </cfRule>
  </conditionalFormatting>
  <conditionalFormatting sqref="Y328:Y360">
    <cfRule type="cellIs" dxfId="3353" priority="41" operator="lessThan">
      <formula>0</formula>
    </cfRule>
  </conditionalFormatting>
  <conditionalFormatting sqref="AA328:AA360">
    <cfRule type="cellIs" dxfId="3352" priority="40" operator="lessThan">
      <formula>0</formula>
    </cfRule>
  </conditionalFormatting>
  <conditionalFormatting sqref="AA328:AA360">
    <cfRule type="cellIs" dxfId="3351" priority="39" operator="lessThan">
      <formula>0</formula>
    </cfRule>
  </conditionalFormatting>
  <conditionalFormatting sqref="A162:AC162">
    <cfRule type="cellIs" dxfId="3350" priority="28" operator="lessThan">
      <formula>0</formula>
    </cfRule>
  </conditionalFormatting>
  <conditionalFormatting sqref="G328:G360">
    <cfRule type="cellIs" dxfId="3349" priority="29" operator="lessThan">
      <formula>0</formula>
    </cfRule>
  </conditionalFormatting>
  <conditionalFormatting sqref="G128:G160">
    <cfRule type="cellIs" dxfId="3348" priority="38" operator="lessThan">
      <formula>0</formula>
    </cfRule>
  </conditionalFormatting>
  <conditionalFormatting sqref="G128:G160">
    <cfRule type="cellIs" dxfId="3347" priority="37" operator="lessThan">
      <formula>0</formula>
    </cfRule>
  </conditionalFormatting>
  <conditionalFormatting sqref="G208:G240">
    <cfRule type="cellIs" dxfId="3346" priority="36" operator="lessThan">
      <formula>0</formula>
    </cfRule>
  </conditionalFormatting>
  <conditionalFormatting sqref="G208:G240">
    <cfRule type="cellIs" dxfId="3345" priority="35" operator="lessThan">
      <formula>0</formula>
    </cfRule>
  </conditionalFormatting>
  <conditionalFormatting sqref="G248:G280">
    <cfRule type="cellIs" dxfId="3344" priority="34" operator="lessThan">
      <formula>0</formula>
    </cfRule>
  </conditionalFormatting>
  <conditionalFormatting sqref="G248:G280">
    <cfRule type="cellIs" dxfId="3343" priority="33" operator="lessThan">
      <formula>0</formula>
    </cfRule>
  </conditionalFormatting>
  <conditionalFormatting sqref="G288:G320">
    <cfRule type="cellIs" dxfId="3342" priority="32" operator="lessThan">
      <formula>0</formula>
    </cfRule>
  </conditionalFormatting>
  <conditionalFormatting sqref="G288:G320">
    <cfRule type="cellIs" dxfId="3341" priority="31" operator="lessThan">
      <formula>0</formula>
    </cfRule>
  </conditionalFormatting>
  <conditionalFormatting sqref="G328:G360">
    <cfRule type="cellIs" dxfId="3340" priority="30" operator="lessThan">
      <formula>0</formula>
    </cfRule>
  </conditionalFormatting>
  <conditionalFormatting sqref="B328:D360">
    <cfRule type="cellIs" dxfId="3339" priority="9" operator="lessThan">
      <formula>0</formula>
    </cfRule>
  </conditionalFormatting>
  <conditionalFormatting sqref="A202:AC202">
    <cfRule type="cellIs" dxfId="3338" priority="27" operator="lessThan">
      <formula>0</formula>
    </cfRule>
  </conditionalFormatting>
  <conditionalFormatting sqref="A282:AC282">
    <cfRule type="cellIs" dxfId="3337" priority="25" operator="lessThan">
      <formula>0</formula>
    </cfRule>
  </conditionalFormatting>
  <conditionalFormatting sqref="A242:AC242">
    <cfRule type="cellIs" dxfId="3336" priority="26" operator="lessThan">
      <formula>0</formula>
    </cfRule>
  </conditionalFormatting>
  <conditionalFormatting sqref="A362:AC362">
    <cfRule type="cellIs" dxfId="3335" priority="23" operator="lessThan">
      <formula>0</formula>
    </cfRule>
  </conditionalFormatting>
  <conditionalFormatting sqref="A322:AC322">
    <cfRule type="cellIs" dxfId="3334" priority="24" operator="lessThan">
      <formula>0</formula>
    </cfRule>
  </conditionalFormatting>
  <conditionalFormatting sqref="B47:D79">
    <cfRule type="cellIs" dxfId="3333" priority="22" operator="lessThan">
      <formula>0</formula>
    </cfRule>
  </conditionalFormatting>
  <conditionalFormatting sqref="B47:D79">
    <cfRule type="cellIs" dxfId="3332" priority="21" operator="lessThan">
      <formula>0</formula>
    </cfRule>
  </conditionalFormatting>
  <conditionalFormatting sqref="B88:D120">
    <cfRule type="cellIs" dxfId="3331" priority="20" operator="lessThan">
      <formula>0</formula>
    </cfRule>
  </conditionalFormatting>
  <conditionalFormatting sqref="B88:D120">
    <cfRule type="cellIs" dxfId="3330" priority="19" operator="lessThan">
      <formula>0</formula>
    </cfRule>
  </conditionalFormatting>
  <conditionalFormatting sqref="B128:D160">
    <cfRule type="cellIs" dxfId="3329" priority="18" operator="lessThan">
      <formula>0</formula>
    </cfRule>
  </conditionalFormatting>
  <conditionalFormatting sqref="B128:D160">
    <cfRule type="cellIs" dxfId="3328" priority="17" operator="lessThan">
      <formula>0</formula>
    </cfRule>
  </conditionalFormatting>
  <conditionalFormatting sqref="B168:D200">
    <cfRule type="cellIs" dxfId="3327" priority="16" operator="lessThan">
      <formula>0</formula>
    </cfRule>
  </conditionalFormatting>
  <conditionalFormatting sqref="B168:D200">
    <cfRule type="cellIs" dxfId="3326" priority="15" operator="lessThan">
      <formula>0</formula>
    </cfRule>
  </conditionalFormatting>
  <conditionalFormatting sqref="B208:D240">
    <cfRule type="cellIs" dxfId="3325" priority="14" operator="lessThan">
      <formula>0</formula>
    </cfRule>
  </conditionalFormatting>
  <conditionalFormatting sqref="B208:D240">
    <cfRule type="cellIs" dxfId="3324" priority="13" operator="lessThan">
      <formula>0</formula>
    </cfRule>
  </conditionalFormatting>
  <conditionalFormatting sqref="B288:D320">
    <cfRule type="cellIs" dxfId="3323" priority="12" operator="lessThan">
      <formula>0</formula>
    </cfRule>
  </conditionalFormatting>
  <conditionalFormatting sqref="B288:D320">
    <cfRule type="cellIs" dxfId="3322" priority="11" operator="lessThan">
      <formula>0</formula>
    </cfRule>
  </conditionalFormatting>
  <conditionalFormatting sqref="B328:D360">
    <cfRule type="cellIs" dxfId="3321" priority="10" operator="lessThan">
      <formula>0</formula>
    </cfRule>
  </conditionalFormatting>
  <conditionalFormatting sqref="M128:M160">
    <cfRule type="cellIs" dxfId="3320" priority="8" operator="lessThan">
      <formula>0</formula>
    </cfRule>
  </conditionalFormatting>
  <conditionalFormatting sqref="M128:M160">
    <cfRule type="cellIs" dxfId="3319" priority="7" operator="lessThan">
      <formula>0</formula>
    </cfRule>
  </conditionalFormatting>
  <conditionalFormatting sqref="M248:M266">
    <cfRule type="cellIs" dxfId="3318" priority="6" operator="lessThan">
      <formula>0</formula>
    </cfRule>
  </conditionalFormatting>
  <conditionalFormatting sqref="M248:M266">
    <cfRule type="cellIs" dxfId="3317" priority="5" operator="lessThan">
      <formula>0</formula>
    </cfRule>
  </conditionalFormatting>
  <conditionalFormatting sqref="M267:M280">
    <cfRule type="cellIs" dxfId="3316" priority="4" operator="lessThan">
      <formula>0</formula>
    </cfRule>
  </conditionalFormatting>
  <conditionalFormatting sqref="M267:M280">
    <cfRule type="cellIs" dxfId="3315" priority="3" operator="lessThan">
      <formula>0</formula>
    </cfRule>
  </conditionalFormatting>
  <conditionalFormatting sqref="K168:K200">
    <cfRule type="cellIs" dxfId="3314" priority="1" operator="lessThan">
      <formula>0</formula>
    </cfRule>
  </conditionalFormatting>
  <conditionalFormatting sqref="K168:K200">
    <cfRule type="cellIs" dxfId="3313" priority="2" operator="lessThan">
      <formula>0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73"/>
  <sheetViews>
    <sheetView topLeftCell="A31" zoomScale="70" zoomScaleNormal="70" workbookViewId="0">
      <pane xSplit="4" topLeftCell="E1" activePane="topRight" state="frozen"/>
      <selection activeCell="A19" sqref="A19"/>
      <selection pane="topRight" activeCell="J2" sqref="J2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41" s="2" customFormat="1" x14ac:dyDescent="0.3"/>
    <row r="2" spans="1:41" s="2" customFormat="1" ht="17.25" thickBot="1" x14ac:dyDescent="0.35">
      <c r="A2" s="98" t="s">
        <v>760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41" s="2" customFormat="1" ht="17.25" thickBot="1" x14ac:dyDescent="0.35">
      <c r="A3" s="10"/>
      <c r="B3" s="10"/>
      <c r="C3" s="167"/>
      <c r="D3" s="167"/>
      <c r="E3" s="115"/>
      <c r="F3" s="114"/>
      <c r="G3" s="596" t="s">
        <v>638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711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11</v>
      </c>
    </row>
    <row r="4" spans="1:41" s="2" customFormat="1" ht="16.5" customHeight="1" x14ac:dyDescent="0.3">
      <c r="A4" s="561" t="s">
        <v>675</v>
      </c>
      <c r="B4" s="563" t="s">
        <v>635</v>
      </c>
      <c r="C4" s="565" t="s">
        <v>674</v>
      </c>
      <c r="D4" s="567" t="s">
        <v>633</v>
      </c>
      <c r="E4" s="569" t="s">
        <v>632</v>
      </c>
      <c r="F4" s="571" t="s">
        <v>631</v>
      </c>
      <c r="G4" s="599" t="s">
        <v>630</v>
      </c>
      <c r="H4" s="578" t="s">
        <v>759</v>
      </c>
      <c r="I4" s="580" t="s">
        <v>0</v>
      </c>
      <c r="J4" s="582" t="s">
        <v>628</v>
      </c>
      <c r="K4" s="584" t="s">
        <v>1</v>
      </c>
      <c r="L4" s="582" t="s">
        <v>627</v>
      </c>
      <c r="M4" s="632" t="s">
        <v>2</v>
      </c>
      <c r="N4" s="582" t="s">
        <v>626</v>
      </c>
      <c r="O4" s="632" t="s">
        <v>3</v>
      </c>
      <c r="P4" s="582" t="s">
        <v>625</v>
      </c>
      <c r="Q4" s="592" t="s">
        <v>671</v>
      </c>
      <c r="R4" s="603" t="s">
        <v>670</v>
      </c>
      <c r="S4" s="588" t="s">
        <v>623</v>
      </c>
      <c r="T4" s="590" t="s">
        <v>25</v>
      </c>
      <c r="U4" s="576" t="s">
        <v>4</v>
      </c>
      <c r="V4" s="578" t="s">
        <v>668</v>
      </c>
      <c r="W4" s="576" t="s">
        <v>5</v>
      </c>
      <c r="X4" s="578" t="s">
        <v>620</v>
      </c>
      <c r="Y4" s="576" t="s">
        <v>6</v>
      </c>
      <c r="Z4" s="578" t="s">
        <v>619</v>
      </c>
      <c r="AA4" s="576" t="s">
        <v>7</v>
      </c>
      <c r="AB4" s="617" t="s">
        <v>666</v>
      </c>
      <c r="AC4" s="592" t="s">
        <v>618</v>
      </c>
      <c r="AD4" s="594" t="s">
        <v>617</v>
      </c>
      <c r="AE4" s="592" t="s">
        <v>616</v>
      </c>
      <c r="AF4" s="613" t="s">
        <v>615</v>
      </c>
      <c r="AG4" s="615" t="s">
        <v>614</v>
      </c>
      <c r="AH4" s="627" t="s">
        <v>663</v>
      </c>
      <c r="AI4" s="629" t="s">
        <v>71</v>
      </c>
      <c r="AJ4" s="627" t="s">
        <v>661</v>
      </c>
      <c r="AK4" s="634" t="s">
        <v>610</v>
      </c>
      <c r="AL4" s="627" t="s">
        <v>609</v>
      </c>
      <c r="AM4" s="605" t="s">
        <v>37</v>
      </c>
    </row>
    <row r="5" spans="1:41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604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16"/>
      <c r="AH5" s="628"/>
      <c r="AI5" s="630"/>
      <c r="AJ5" s="631"/>
      <c r="AK5" s="635"/>
      <c r="AL5" s="628"/>
      <c r="AM5" s="606"/>
    </row>
    <row r="6" spans="1:41" s="2" customFormat="1" x14ac:dyDescent="0.3">
      <c r="A6" s="122" t="s">
        <v>758</v>
      </c>
      <c r="B6" s="61">
        <f>15500/10</f>
        <v>1550</v>
      </c>
      <c r="C6" s="77">
        <f>2700/1.1</f>
        <v>2454.5454545454545</v>
      </c>
      <c r="D6" s="166">
        <v>10</v>
      </c>
      <c r="E6" s="178">
        <f t="shared" ref="E6:E39" si="0">E48+E90+E131+E172+E213+E254+E296+E337</f>
        <v>72</v>
      </c>
      <c r="F6" s="76">
        <f t="shared" ref="F6:F39" si="1">B6*E6</f>
        <v>111600</v>
      </c>
      <c r="G6" s="61">
        <f t="shared" ref="G6:G39" si="2">G48+G90+G131+G172+G213+G254+G296+G337</f>
        <v>0</v>
      </c>
      <c r="H6" s="82">
        <f t="shared" ref="H6:H39" si="3">B6*G6</f>
        <v>0</v>
      </c>
      <c r="I6" s="61">
        <f t="shared" ref="I6:I39" si="4">I48+I90+I131+I172+I213+I254+I296+I337</f>
        <v>0</v>
      </c>
      <c r="J6" s="37">
        <f t="shared" ref="J6:J39" si="5">B6*I6</f>
        <v>0</v>
      </c>
      <c r="K6" s="61">
        <f t="shared" ref="K6:K39" si="6">K48+K90+K131+K172+K213+K254+K296+K337</f>
        <v>0</v>
      </c>
      <c r="L6" s="37">
        <f t="shared" ref="L6:L39" si="7">B6*K6</f>
        <v>0</v>
      </c>
      <c r="M6" s="61">
        <f t="shared" ref="M6:M39" si="8">M48+M90+M131+M172+M213+M254+M296+M337</f>
        <v>0</v>
      </c>
      <c r="N6" s="37">
        <f t="shared" ref="N6:N39" si="9">B6*M6</f>
        <v>0</v>
      </c>
      <c r="O6" s="51">
        <f t="shared" ref="O6:O39" si="10">O48+O90+O131+O172+O213+O254+O296+O337</f>
        <v>0</v>
      </c>
      <c r="P6" s="71">
        <f t="shared" ref="P6:P39" si="11">B6*O6</f>
        <v>0</v>
      </c>
      <c r="Q6" s="57">
        <f t="shared" ref="Q6:Q39" si="12">G6+I6+K6+M6+O6</f>
        <v>0</v>
      </c>
      <c r="R6" s="172">
        <f t="shared" ref="R6:R39" si="13">H6+J6+L6+N6+P6</f>
        <v>0</v>
      </c>
      <c r="S6" s="61">
        <f t="shared" ref="S6:S39" si="14">S48+S90+S131+S172+S213+S254+S296+S337</f>
        <v>35</v>
      </c>
      <c r="T6" s="109">
        <f t="shared" ref="T6:T39" si="15">C6*S6</f>
        <v>85909.090909090912</v>
      </c>
      <c r="U6" s="61">
        <f t="shared" ref="U6:U39" si="16">U48+U90+U131+U172+U213+U254+U296+U337</f>
        <v>30</v>
      </c>
      <c r="V6" s="109">
        <f t="shared" ref="V6:V39" si="17">C6*U6</f>
        <v>73636.363636363632</v>
      </c>
      <c r="W6" s="61">
        <f t="shared" ref="W6:W39" si="18">W48+W90+W131+W172+W213+W254+W296+W337</f>
        <v>6</v>
      </c>
      <c r="X6" s="109">
        <f t="shared" ref="X6:X39" si="19">C6*W6</f>
        <v>14727.272727272728</v>
      </c>
      <c r="Y6" s="61">
        <f t="shared" ref="Y6:Y39" si="20">Y48+Y90+Y131+Y172+Y213+Y254+Y296+Y337</f>
        <v>1</v>
      </c>
      <c r="Z6" s="109">
        <f t="shared" ref="Z6:Z39" si="21">C6*Y6</f>
        <v>2454.5454545454545</v>
      </c>
      <c r="AA6" s="61">
        <f t="shared" ref="AA6:AA39" si="22">AA48+AA90+AA131+AA172+AA213+AA254+AA296+AA337</f>
        <v>0</v>
      </c>
      <c r="AB6" s="68">
        <f t="shared" ref="AB6:AB39" si="23">C6*AA6</f>
        <v>0</v>
      </c>
      <c r="AC6" s="67">
        <f t="shared" ref="AC6:AC39" si="24">S6+U6+W6+Y6+AA6</f>
        <v>72</v>
      </c>
      <c r="AD6" s="66">
        <f t="shared" ref="AD6:AD39" si="25">AC6*C6</f>
        <v>176727.27272727274</v>
      </c>
      <c r="AE6" s="57">
        <f t="shared" ref="AE6:AE39" si="26">AE48+AE131+AE172+AE213+AE254+AE296</f>
        <v>0</v>
      </c>
      <c r="AF6" s="60">
        <f t="shared" ref="AF6:AF39" si="27">((C6-B6)*AC6)-AE6</f>
        <v>65127.272727272721</v>
      </c>
      <c r="AG6" s="52">
        <f t="shared" ref="AG6:AG39" si="28">AG48+AG90+AG131+AG172+AG213+AG254+AG296+AG337</f>
        <v>0</v>
      </c>
      <c r="AH6" s="63">
        <f t="shared" ref="AH6:AH39" si="29">B6*AG6</f>
        <v>0</v>
      </c>
      <c r="AI6" s="65">
        <f t="shared" ref="AI6:AI39" si="30">E6+Q6-AC6-AG6</f>
        <v>0</v>
      </c>
      <c r="AJ6" s="150">
        <f t="shared" ref="AJ6:AJ39" si="31">B6*AI6</f>
        <v>0</v>
      </c>
      <c r="AK6" s="65">
        <f t="shared" ref="AK6:AK39" si="32">AK48+AK90+AK131+AK172+AK213+AK254+AK296+AK337</f>
        <v>0</v>
      </c>
      <c r="AL6" s="164">
        <f t="shared" ref="AL6:AL39" si="33">AK6*B6</f>
        <v>0</v>
      </c>
      <c r="AM6" s="130"/>
    </row>
    <row r="7" spans="1:41" s="2" customFormat="1" x14ac:dyDescent="0.3">
      <c r="A7" s="120" t="s">
        <v>703</v>
      </c>
      <c r="B7" s="74">
        <f>15500/10</f>
        <v>1550</v>
      </c>
      <c r="C7" s="77">
        <f>2700/1.1</f>
        <v>2454.5454545454545</v>
      </c>
      <c r="D7" s="165">
        <v>10</v>
      </c>
      <c r="E7" s="178">
        <f t="shared" si="0"/>
        <v>51</v>
      </c>
      <c r="F7" s="76">
        <f t="shared" si="1"/>
        <v>79050</v>
      </c>
      <c r="G7" s="61">
        <f t="shared" si="2"/>
        <v>0</v>
      </c>
      <c r="H7" s="109">
        <f t="shared" si="3"/>
        <v>0</v>
      </c>
      <c r="I7" s="61">
        <f t="shared" si="4"/>
        <v>0</v>
      </c>
      <c r="J7" s="37">
        <f t="shared" si="5"/>
        <v>0</v>
      </c>
      <c r="K7" s="61">
        <f t="shared" si="6"/>
        <v>0</v>
      </c>
      <c r="L7" s="37">
        <f t="shared" si="7"/>
        <v>0</v>
      </c>
      <c r="M7" s="61">
        <f t="shared" si="8"/>
        <v>0</v>
      </c>
      <c r="N7" s="37">
        <f t="shared" si="9"/>
        <v>0</v>
      </c>
      <c r="O7" s="51">
        <f t="shared" si="10"/>
        <v>0</v>
      </c>
      <c r="P7" s="71">
        <f t="shared" si="11"/>
        <v>0</v>
      </c>
      <c r="Q7" s="57">
        <f t="shared" si="12"/>
        <v>0</v>
      </c>
      <c r="R7" s="39">
        <f t="shared" si="13"/>
        <v>0</v>
      </c>
      <c r="S7" s="61">
        <f t="shared" si="14"/>
        <v>15</v>
      </c>
      <c r="T7" s="109">
        <f t="shared" si="15"/>
        <v>36818.181818181816</v>
      </c>
      <c r="U7" s="61">
        <f t="shared" si="16"/>
        <v>16</v>
      </c>
      <c r="V7" s="109">
        <f t="shared" si="17"/>
        <v>39272.727272727272</v>
      </c>
      <c r="W7" s="61">
        <f t="shared" si="18"/>
        <v>9</v>
      </c>
      <c r="X7" s="109">
        <f t="shared" si="19"/>
        <v>22090.909090909092</v>
      </c>
      <c r="Y7" s="61">
        <f t="shared" si="20"/>
        <v>3</v>
      </c>
      <c r="Z7" s="109">
        <f t="shared" si="21"/>
        <v>7363.636363636364</v>
      </c>
      <c r="AA7" s="61">
        <f t="shared" si="22"/>
        <v>3</v>
      </c>
      <c r="AB7" s="68">
        <f t="shared" si="23"/>
        <v>7363.636363636364</v>
      </c>
      <c r="AC7" s="67">
        <f t="shared" si="24"/>
        <v>46</v>
      </c>
      <c r="AD7" s="66">
        <f t="shared" si="25"/>
        <v>112909.09090909091</v>
      </c>
      <c r="AE7" s="57">
        <f t="shared" si="26"/>
        <v>0</v>
      </c>
      <c r="AF7" s="60">
        <f t="shared" si="27"/>
        <v>41609.090909090904</v>
      </c>
      <c r="AG7" s="52">
        <f t="shared" si="28"/>
        <v>0</v>
      </c>
      <c r="AH7" s="63">
        <f t="shared" si="29"/>
        <v>0</v>
      </c>
      <c r="AI7" s="65">
        <f t="shared" si="30"/>
        <v>5</v>
      </c>
      <c r="AJ7" s="31">
        <f t="shared" si="31"/>
        <v>7750</v>
      </c>
      <c r="AK7" s="65">
        <f t="shared" si="32"/>
        <v>0</v>
      </c>
      <c r="AL7" s="164">
        <f t="shared" si="33"/>
        <v>0</v>
      </c>
      <c r="AM7" s="130"/>
    </row>
    <row r="8" spans="1:41" s="2" customFormat="1" x14ac:dyDescent="0.3">
      <c r="A8" s="120" t="s">
        <v>689</v>
      </c>
      <c r="B8" s="74">
        <f>18000/10</f>
        <v>1800</v>
      </c>
      <c r="C8" s="77">
        <f>2800/1.1</f>
        <v>2545.454545454545</v>
      </c>
      <c r="D8" s="165">
        <v>10</v>
      </c>
      <c r="E8" s="178">
        <f t="shared" si="0"/>
        <v>98</v>
      </c>
      <c r="F8" s="76">
        <f t="shared" si="1"/>
        <v>176400</v>
      </c>
      <c r="G8" s="61">
        <f t="shared" si="2"/>
        <v>110</v>
      </c>
      <c r="H8" s="109">
        <f t="shared" si="3"/>
        <v>198000</v>
      </c>
      <c r="I8" s="61">
        <f t="shared" si="4"/>
        <v>110</v>
      </c>
      <c r="J8" s="37">
        <f t="shared" si="5"/>
        <v>198000</v>
      </c>
      <c r="K8" s="61">
        <f t="shared" si="6"/>
        <v>90</v>
      </c>
      <c r="L8" s="37">
        <f t="shared" si="7"/>
        <v>162000</v>
      </c>
      <c r="M8" s="61">
        <f t="shared" si="8"/>
        <v>120</v>
      </c>
      <c r="N8" s="37">
        <f t="shared" si="9"/>
        <v>216000</v>
      </c>
      <c r="O8" s="51">
        <f t="shared" si="10"/>
        <v>20</v>
      </c>
      <c r="P8" s="71">
        <f t="shared" si="11"/>
        <v>36000</v>
      </c>
      <c r="Q8" s="57">
        <f t="shared" si="12"/>
        <v>450</v>
      </c>
      <c r="R8" s="39">
        <f t="shared" si="13"/>
        <v>810000</v>
      </c>
      <c r="S8" s="61">
        <f t="shared" si="14"/>
        <v>81</v>
      </c>
      <c r="T8" s="109">
        <f t="shared" si="15"/>
        <v>206181.81818181815</v>
      </c>
      <c r="U8" s="61">
        <f t="shared" si="16"/>
        <v>102</v>
      </c>
      <c r="V8" s="109">
        <f t="shared" si="17"/>
        <v>259636.36363636359</v>
      </c>
      <c r="W8" s="61">
        <f t="shared" si="18"/>
        <v>105</v>
      </c>
      <c r="X8" s="109">
        <f t="shared" si="19"/>
        <v>267272.72727272724</v>
      </c>
      <c r="Y8" s="61">
        <f t="shared" si="20"/>
        <v>73</v>
      </c>
      <c r="Z8" s="109">
        <f t="shared" si="21"/>
        <v>185818.18181818179</v>
      </c>
      <c r="AA8" s="61">
        <f t="shared" si="22"/>
        <v>48</v>
      </c>
      <c r="AB8" s="68">
        <f t="shared" si="23"/>
        <v>122181.81818181816</v>
      </c>
      <c r="AC8" s="67">
        <f t="shared" si="24"/>
        <v>409</v>
      </c>
      <c r="AD8" s="66">
        <f t="shared" si="25"/>
        <v>1041090.9090909089</v>
      </c>
      <c r="AE8" s="57">
        <f t="shared" si="26"/>
        <v>0</v>
      </c>
      <c r="AF8" s="60">
        <f t="shared" si="27"/>
        <v>304890.90909090894</v>
      </c>
      <c r="AG8" s="52">
        <f t="shared" si="28"/>
        <v>0</v>
      </c>
      <c r="AH8" s="63">
        <f t="shared" si="29"/>
        <v>0</v>
      </c>
      <c r="AI8" s="65">
        <f t="shared" si="30"/>
        <v>139</v>
      </c>
      <c r="AJ8" s="31">
        <f t="shared" si="31"/>
        <v>250200</v>
      </c>
      <c r="AK8" s="65">
        <f t="shared" si="32"/>
        <v>70</v>
      </c>
      <c r="AL8" s="164">
        <f t="shared" si="33"/>
        <v>126000</v>
      </c>
      <c r="AM8" s="130"/>
    </row>
    <row r="9" spans="1:41" s="2" customFormat="1" x14ac:dyDescent="0.3">
      <c r="A9" s="78" t="s">
        <v>757</v>
      </c>
      <c r="B9" s="47">
        <f>15500/10</f>
        <v>1550</v>
      </c>
      <c r="C9" s="77">
        <f>2700/1.1</f>
        <v>2454.5454545454545</v>
      </c>
      <c r="D9" s="163">
        <v>10</v>
      </c>
      <c r="E9" s="178">
        <f t="shared" si="0"/>
        <v>94</v>
      </c>
      <c r="F9" s="76">
        <f t="shared" si="1"/>
        <v>145700</v>
      </c>
      <c r="G9" s="61">
        <f t="shared" si="2"/>
        <v>0</v>
      </c>
      <c r="H9" s="109">
        <f t="shared" si="3"/>
        <v>0</v>
      </c>
      <c r="I9" s="61">
        <f t="shared" si="4"/>
        <v>0</v>
      </c>
      <c r="J9" s="37">
        <f t="shared" si="5"/>
        <v>0</v>
      </c>
      <c r="K9" s="61">
        <f t="shared" si="6"/>
        <v>0</v>
      </c>
      <c r="L9" s="37">
        <f t="shared" si="7"/>
        <v>0</v>
      </c>
      <c r="M9" s="61">
        <f t="shared" si="8"/>
        <v>0</v>
      </c>
      <c r="N9" s="37">
        <f t="shared" si="9"/>
        <v>0</v>
      </c>
      <c r="O9" s="51">
        <f t="shared" si="10"/>
        <v>0</v>
      </c>
      <c r="P9" s="71">
        <f t="shared" si="11"/>
        <v>0</v>
      </c>
      <c r="Q9" s="57">
        <f t="shared" si="12"/>
        <v>0</v>
      </c>
      <c r="R9" s="39">
        <f t="shared" si="13"/>
        <v>0</v>
      </c>
      <c r="S9" s="61">
        <f t="shared" si="14"/>
        <v>9</v>
      </c>
      <c r="T9" s="109">
        <f t="shared" si="15"/>
        <v>22090.909090909092</v>
      </c>
      <c r="U9" s="61">
        <f t="shared" si="16"/>
        <v>19</v>
      </c>
      <c r="V9" s="109">
        <f t="shared" si="17"/>
        <v>46636.363636363632</v>
      </c>
      <c r="W9" s="61">
        <f t="shared" si="18"/>
        <v>21</v>
      </c>
      <c r="X9" s="109">
        <f t="shared" si="19"/>
        <v>51545.454545454544</v>
      </c>
      <c r="Y9" s="61">
        <f t="shared" si="20"/>
        <v>6</v>
      </c>
      <c r="Z9" s="109">
        <f t="shared" si="21"/>
        <v>14727.272727272728</v>
      </c>
      <c r="AA9" s="61">
        <f t="shared" si="22"/>
        <v>0</v>
      </c>
      <c r="AB9" s="68">
        <f t="shared" si="23"/>
        <v>0</v>
      </c>
      <c r="AC9" s="67">
        <f t="shared" si="24"/>
        <v>55</v>
      </c>
      <c r="AD9" s="66">
        <f t="shared" si="25"/>
        <v>135000</v>
      </c>
      <c r="AE9" s="57">
        <f t="shared" si="26"/>
        <v>0</v>
      </c>
      <c r="AF9" s="60">
        <f t="shared" si="27"/>
        <v>49750</v>
      </c>
      <c r="AG9" s="52">
        <f t="shared" si="28"/>
        <v>0</v>
      </c>
      <c r="AH9" s="63">
        <f t="shared" si="29"/>
        <v>0</v>
      </c>
      <c r="AI9" s="65">
        <f t="shared" si="30"/>
        <v>39</v>
      </c>
      <c r="AJ9" s="31">
        <f t="shared" si="31"/>
        <v>60450</v>
      </c>
      <c r="AK9" s="65">
        <f t="shared" si="32"/>
        <v>0</v>
      </c>
      <c r="AL9" s="164">
        <f t="shared" si="33"/>
        <v>0</v>
      </c>
      <c r="AM9" s="130"/>
      <c r="AO9" s="236"/>
    </row>
    <row r="10" spans="1:41" s="2" customFormat="1" x14ac:dyDescent="0.3">
      <c r="A10" s="78" t="s">
        <v>687</v>
      </c>
      <c r="B10" s="47">
        <f>15500/10</f>
        <v>1550</v>
      </c>
      <c r="C10" s="77">
        <f>2700/1.1</f>
        <v>2454.5454545454545</v>
      </c>
      <c r="D10" s="163">
        <v>10</v>
      </c>
      <c r="E10" s="178">
        <f t="shared" si="0"/>
        <v>72</v>
      </c>
      <c r="F10" s="76">
        <f t="shared" si="1"/>
        <v>111600</v>
      </c>
      <c r="G10" s="61">
        <f t="shared" si="2"/>
        <v>0</v>
      </c>
      <c r="H10" s="109">
        <f t="shared" si="3"/>
        <v>0</v>
      </c>
      <c r="I10" s="61">
        <f t="shared" si="4"/>
        <v>0</v>
      </c>
      <c r="J10" s="37">
        <f t="shared" si="5"/>
        <v>0</v>
      </c>
      <c r="K10" s="61">
        <f t="shared" si="6"/>
        <v>0</v>
      </c>
      <c r="L10" s="37">
        <f t="shared" si="7"/>
        <v>0</v>
      </c>
      <c r="M10" s="61">
        <f t="shared" si="8"/>
        <v>0</v>
      </c>
      <c r="N10" s="37">
        <f t="shared" si="9"/>
        <v>0</v>
      </c>
      <c r="O10" s="51">
        <f t="shared" si="10"/>
        <v>0</v>
      </c>
      <c r="P10" s="71">
        <f t="shared" si="11"/>
        <v>0</v>
      </c>
      <c r="Q10" s="57">
        <f t="shared" si="12"/>
        <v>0</v>
      </c>
      <c r="R10" s="39">
        <f t="shared" si="13"/>
        <v>0</v>
      </c>
      <c r="S10" s="61">
        <f t="shared" si="14"/>
        <v>21</v>
      </c>
      <c r="T10" s="109">
        <f t="shared" si="15"/>
        <v>51545.454545454544</v>
      </c>
      <c r="U10" s="61">
        <f t="shared" si="16"/>
        <v>16</v>
      </c>
      <c r="V10" s="109">
        <f t="shared" si="17"/>
        <v>39272.727272727272</v>
      </c>
      <c r="W10" s="61">
        <f t="shared" si="18"/>
        <v>13</v>
      </c>
      <c r="X10" s="109">
        <f t="shared" si="19"/>
        <v>31909.090909090908</v>
      </c>
      <c r="Y10" s="61">
        <f t="shared" si="20"/>
        <v>2</v>
      </c>
      <c r="Z10" s="109">
        <f t="shared" si="21"/>
        <v>4909.090909090909</v>
      </c>
      <c r="AA10" s="61">
        <f t="shared" si="22"/>
        <v>0</v>
      </c>
      <c r="AB10" s="68">
        <f t="shared" si="23"/>
        <v>0</v>
      </c>
      <c r="AC10" s="67">
        <f t="shared" si="24"/>
        <v>52</v>
      </c>
      <c r="AD10" s="66">
        <f t="shared" si="25"/>
        <v>127636.36363636363</v>
      </c>
      <c r="AE10" s="57">
        <f t="shared" si="26"/>
        <v>0</v>
      </c>
      <c r="AF10" s="60">
        <f t="shared" si="27"/>
        <v>47036.363636363632</v>
      </c>
      <c r="AG10" s="52">
        <f t="shared" si="28"/>
        <v>0</v>
      </c>
      <c r="AH10" s="63">
        <f t="shared" si="29"/>
        <v>0</v>
      </c>
      <c r="AI10" s="65">
        <f t="shared" si="30"/>
        <v>20</v>
      </c>
      <c r="AJ10" s="31">
        <f t="shared" si="31"/>
        <v>31000</v>
      </c>
      <c r="AK10" s="65">
        <f t="shared" si="32"/>
        <v>0</v>
      </c>
      <c r="AL10" s="230">
        <f t="shared" si="33"/>
        <v>0</v>
      </c>
      <c r="AM10" s="130"/>
    </row>
    <row r="11" spans="1:41" s="2" customFormat="1" x14ac:dyDescent="0.3">
      <c r="A11" s="78" t="s">
        <v>656</v>
      </c>
      <c r="B11" s="47">
        <f>15500/10</f>
        <v>1550</v>
      </c>
      <c r="C11" s="77">
        <f>2700/1.1</f>
        <v>2454.5454545454545</v>
      </c>
      <c r="D11" s="163">
        <v>10</v>
      </c>
      <c r="E11" s="178">
        <f t="shared" si="0"/>
        <v>41</v>
      </c>
      <c r="F11" s="76">
        <f t="shared" si="1"/>
        <v>63550</v>
      </c>
      <c r="G11" s="61">
        <f t="shared" si="2"/>
        <v>0</v>
      </c>
      <c r="H11" s="109">
        <f t="shared" si="3"/>
        <v>0</v>
      </c>
      <c r="I11" s="61">
        <f t="shared" si="4"/>
        <v>0</v>
      </c>
      <c r="J11" s="37">
        <f t="shared" si="5"/>
        <v>0</v>
      </c>
      <c r="K11" s="61">
        <f t="shared" si="6"/>
        <v>0</v>
      </c>
      <c r="L11" s="37">
        <f t="shared" si="7"/>
        <v>0</v>
      </c>
      <c r="M11" s="61">
        <f t="shared" si="8"/>
        <v>0</v>
      </c>
      <c r="N11" s="37">
        <f t="shared" si="9"/>
        <v>0</v>
      </c>
      <c r="O11" s="51">
        <f t="shared" si="10"/>
        <v>0</v>
      </c>
      <c r="P11" s="71">
        <f t="shared" si="11"/>
        <v>0</v>
      </c>
      <c r="Q11" s="57">
        <f t="shared" si="12"/>
        <v>0</v>
      </c>
      <c r="R11" s="39">
        <f t="shared" si="13"/>
        <v>0</v>
      </c>
      <c r="S11" s="61">
        <f t="shared" si="14"/>
        <v>11</v>
      </c>
      <c r="T11" s="109">
        <f t="shared" si="15"/>
        <v>27000</v>
      </c>
      <c r="U11" s="61">
        <f t="shared" si="16"/>
        <v>15</v>
      </c>
      <c r="V11" s="109">
        <f t="shared" si="17"/>
        <v>36818.181818181816</v>
      </c>
      <c r="W11" s="61">
        <f t="shared" si="18"/>
        <v>4</v>
      </c>
      <c r="X11" s="109">
        <f t="shared" si="19"/>
        <v>9818.181818181818</v>
      </c>
      <c r="Y11" s="61">
        <f t="shared" si="20"/>
        <v>3</v>
      </c>
      <c r="Z11" s="109">
        <f t="shared" si="21"/>
        <v>7363.636363636364</v>
      </c>
      <c r="AA11" s="61">
        <f t="shared" si="22"/>
        <v>1</v>
      </c>
      <c r="AB11" s="68">
        <f t="shared" si="23"/>
        <v>2454.5454545454545</v>
      </c>
      <c r="AC11" s="67">
        <f t="shared" si="24"/>
        <v>34</v>
      </c>
      <c r="AD11" s="66">
        <f t="shared" si="25"/>
        <v>83454.545454545456</v>
      </c>
      <c r="AE11" s="57">
        <f t="shared" si="26"/>
        <v>0</v>
      </c>
      <c r="AF11" s="60">
        <f t="shared" si="27"/>
        <v>30754.545454545452</v>
      </c>
      <c r="AG11" s="52">
        <f t="shared" si="28"/>
        <v>0</v>
      </c>
      <c r="AH11" s="63">
        <f t="shared" si="29"/>
        <v>0</v>
      </c>
      <c r="AI11" s="65">
        <f t="shared" si="30"/>
        <v>7</v>
      </c>
      <c r="AJ11" s="31">
        <f t="shared" si="31"/>
        <v>10850</v>
      </c>
      <c r="AK11" s="65">
        <f t="shared" si="32"/>
        <v>0</v>
      </c>
      <c r="AL11" s="230">
        <f t="shared" si="33"/>
        <v>0</v>
      </c>
      <c r="AM11" s="130"/>
    </row>
    <row r="12" spans="1:41" s="2" customFormat="1" x14ac:dyDescent="0.3">
      <c r="A12" s="78" t="s">
        <v>655</v>
      </c>
      <c r="B12" s="47">
        <f>18000/10</f>
        <v>1800</v>
      </c>
      <c r="C12" s="77">
        <f>2800/1.1</f>
        <v>2545.454545454545</v>
      </c>
      <c r="D12" s="163">
        <v>10</v>
      </c>
      <c r="E12" s="178">
        <f t="shared" si="0"/>
        <v>81</v>
      </c>
      <c r="F12" s="76">
        <f t="shared" si="1"/>
        <v>145800</v>
      </c>
      <c r="G12" s="61">
        <f t="shared" si="2"/>
        <v>0</v>
      </c>
      <c r="H12" s="109">
        <f t="shared" si="3"/>
        <v>0</v>
      </c>
      <c r="I12" s="61">
        <f t="shared" si="4"/>
        <v>40</v>
      </c>
      <c r="J12" s="37">
        <f t="shared" si="5"/>
        <v>72000</v>
      </c>
      <c r="K12" s="61">
        <f t="shared" si="6"/>
        <v>30</v>
      </c>
      <c r="L12" s="37">
        <f t="shared" si="7"/>
        <v>54000</v>
      </c>
      <c r="M12" s="61">
        <f t="shared" si="8"/>
        <v>40</v>
      </c>
      <c r="N12" s="37">
        <f t="shared" si="9"/>
        <v>72000</v>
      </c>
      <c r="O12" s="51">
        <f t="shared" si="10"/>
        <v>20</v>
      </c>
      <c r="P12" s="71">
        <f t="shared" si="11"/>
        <v>36000</v>
      </c>
      <c r="Q12" s="57">
        <f t="shared" si="12"/>
        <v>130</v>
      </c>
      <c r="R12" s="39">
        <f t="shared" si="13"/>
        <v>234000</v>
      </c>
      <c r="S12" s="61">
        <f t="shared" si="14"/>
        <v>18</v>
      </c>
      <c r="T12" s="109">
        <f t="shared" si="15"/>
        <v>45818.181818181809</v>
      </c>
      <c r="U12" s="61">
        <f t="shared" si="16"/>
        <v>36</v>
      </c>
      <c r="V12" s="109">
        <f t="shared" si="17"/>
        <v>91636.363636363618</v>
      </c>
      <c r="W12" s="61">
        <f t="shared" si="18"/>
        <v>34</v>
      </c>
      <c r="X12" s="109">
        <f t="shared" si="19"/>
        <v>86545.45454545453</v>
      </c>
      <c r="Y12" s="61">
        <f t="shared" si="20"/>
        <v>24</v>
      </c>
      <c r="Z12" s="109">
        <f t="shared" si="21"/>
        <v>61090.909090909081</v>
      </c>
      <c r="AA12" s="61">
        <f t="shared" si="22"/>
        <v>12</v>
      </c>
      <c r="AB12" s="68">
        <f t="shared" si="23"/>
        <v>30545.45454545454</v>
      </c>
      <c r="AC12" s="67">
        <f t="shared" si="24"/>
        <v>124</v>
      </c>
      <c r="AD12" s="66">
        <f t="shared" si="25"/>
        <v>315636.36363636359</v>
      </c>
      <c r="AE12" s="57">
        <f t="shared" si="26"/>
        <v>0</v>
      </c>
      <c r="AF12" s="60">
        <f t="shared" si="27"/>
        <v>92436.363636363589</v>
      </c>
      <c r="AG12" s="52">
        <f t="shared" si="28"/>
        <v>0</v>
      </c>
      <c r="AH12" s="63">
        <f t="shared" si="29"/>
        <v>0</v>
      </c>
      <c r="AI12" s="65">
        <f t="shared" si="30"/>
        <v>87</v>
      </c>
      <c r="AJ12" s="31">
        <f t="shared" si="31"/>
        <v>156600</v>
      </c>
      <c r="AK12" s="65">
        <f t="shared" si="32"/>
        <v>20</v>
      </c>
      <c r="AL12" s="230">
        <f t="shared" si="33"/>
        <v>36000</v>
      </c>
      <c r="AM12" s="130"/>
    </row>
    <row r="13" spans="1:41" s="2" customFormat="1" x14ac:dyDescent="0.3">
      <c r="A13" s="78" t="s">
        <v>600</v>
      </c>
      <c r="B13" s="47">
        <f>17000/10</f>
        <v>1700</v>
      </c>
      <c r="C13" s="77">
        <f>2700/1.1</f>
        <v>2454.5454545454545</v>
      </c>
      <c r="D13" s="163">
        <v>10</v>
      </c>
      <c r="E13" s="178">
        <f t="shared" si="0"/>
        <v>74</v>
      </c>
      <c r="F13" s="76">
        <f t="shared" si="1"/>
        <v>125800</v>
      </c>
      <c r="G13" s="61">
        <f t="shared" si="2"/>
        <v>20</v>
      </c>
      <c r="H13" s="109">
        <f t="shared" si="3"/>
        <v>34000</v>
      </c>
      <c r="I13" s="61">
        <f t="shared" si="4"/>
        <v>0</v>
      </c>
      <c r="J13" s="37">
        <f t="shared" si="5"/>
        <v>0</v>
      </c>
      <c r="K13" s="61">
        <f t="shared" si="6"/>
        <v>10</v>
      </c>
      <c r="L13" s="37">
        <f t="shared" si="7"/>
        <v>17000</v>
      </c>
      <c r="M13" s="61">
        <f t="shared" si="8"/>
        <v>10</v>
      </c>
      <c r="N13" s="37">
        <f t="shared" si="9"/>
        <v>17000</v>
      </c>
      <c r="O13" s="51">
        <f t="shared" si="10"/>
        <v>40</v>
      </c>
      <c r="P13" s="71">
        <f t="shared" si="11"/>
        <v>68000</v>
      </c>
      <c r="Q13" s="57">
        <f t="shared" si="12"/>
        <v>80</v>
      </c>
      <c r="R13" s="39">
        <f t="shared" si="13"/>
        <v>136000</v>
      </c>
      <c r="S13" s="61">
        <f t="shared" si="14"/>
        <v>18</v>
      </c>
      <c r="T13" s="109">
        <f t="shared" si="15"/>
        <v>44181.818181818184</v>
      </c>
      <c r="U13" s="61">
        <f t="shared" si="16"/>
        <v>26</v>
      </c>
      <c r="V13" s="109">
        <f t="shared" si="17"/>
        <v>63818.181818181816</v>
      </c>
      <c r="W13" s="61">
        <f t="shared" si="18"/>
        <v>18</v>
      </c>
      <c r="X13" s="109">
        <f t="shared" si="19"/>
        <v>44181.818181818184</v>
      </c>
      <c r="Y13" s="61">
        <f t="shared" si="20"/>
        <v>13</v>
      </c>
      <c r="Z13" s="109">
        <f t="shared" si="21"/>
        <v>31909.090909090908</v>
      </c>
      <c r="AA13" s="61">
        <f t="shared" si="22"/>
        <v>4</v>
      </c>
      <c r="AB13" s="68">
        <f t="shared" si="23"/>
        <v>9818.181818181818</v>
      </c>
      <c r="AC13" s="67">
        <f t="shared" si="24"/>
        <v>79</v>
      </c>
      <c r="AD13" s="66">
        <f t="shared" si="25"/>
        <v>193909.09090909091</v>
      </c>
      <c r="AE13" s="57">
        <f t="shared" si="26"/>
        <v>0</v>
      </c>
      <c r="AF13" s="60">
        <f t="shared" si="27"/>
        <v>59609.090909090904</v>
      </c>
      <c r="AG13" s="52">
        <f t="shared" si="28"/>
        <v>0</v>
      </c>
      <c r="AH13" s="63">
        <f t="shared" si="29"/>
        <v>0</v>
      </c>
      <c r="AI13" s="65">
        <f t="shared" si="30"/>
        <v>75</v>
      </c>
      <c r="AJ13" s="31">
        <f t="shared" si="31"/>
        <v>127500</v>
      </c>
      <c r="AK13" s="65">
        <f t="shared" si="32"/>
        <v>0</v>
      </c>
      <c r="AL13" s="230">
        <f t="shared" si="33"/>
        <v>0</v>
      </c>
      <c r="AM13" s="130"/>
    </row>
    <row r="14" spans="1:41" s="2" customFormat="1" x14ac:dyDescent="0.3">
      <c r="A14" s="120" t="s">
        <v>719</v>
      </c>
      <c r="B14" s="74">
        <f>13800/12</f>
        <v>1150</v>
      </c>
      <c r="C14" s="38">
        <f>1800/1.1</f>
        <v>1636.3636363636363</v>
      </c>
      <c r="D14" s="165">
        <v>12</v>
      </c>
      <c r="E14" s="178">
        <f t="shared" si="0"/>
        <v>12</v>
      </c>
      <c r="F14" s="76">
        <f t="shared" si="1"/>
        <v>13800</v>
      </c>
      <c r="G14" s="61">
        <f t="shared" si="2"/>
        <v>0</v>
      </c>
      <c r="H14" s="109">
        <f t="shared" si="3"/>
        <v>0</v>
      </c>
      <c r="I14" s="61">
        <f t="shared" si="4"/>
        <v>0</v>
      </c>
      <c r="J14" s="37">
        <f t="shared" si="5"/>
        <v>0</v>
      </c>
      <c r="K14" s="61">
        <f t="shared" si="6"/>
        <v>0</v>
      </c>
      <c r="L14" s="37">
        <f t="shared" si="7"/>
        <v>0</v>
      </c>
      <c r="M14" s="61">
        <f t="shared" si="8"/>
        <v>0</v>
      </c>
      <c r="N14" s="37">
        <f t="shared" si="9"/>
        <v>0</v>
      </c>
      <c r="O14" s="51">
        <f t="shared" si="10"/>
        <v>0</v>
      </c>
      <c r="P14" s="71">
        <f t="shared" si="11"/>
        <v>0</v>
      </c>
      <c r="Q14" s="57">
        <f t="shared" si="12"/>
        <v>0</v>
      </c>
      <c r="R14" s="39">
        <f t="shared" si="13"/>
        <v>0</v>
      </c>
      <c r="S14" s="61">
        <f t="shared" si="14"/>
        <v>7</v>
      </c>
      <c r="T14" s="109">
        <f t="shared" si="15"/>
        <v>11454.545454545454</v>
      </c>
      <c r="U14" s="61">
        <f t="shared" si="16"/>
        <v>5</v>
      </c>
      <c r="V14" s="109">
        <f t="shared" si="17"/>
        <v>8181.8181818181811</v>
      </c>
      <c r="W14" s="61">
        <f t="shared" si="18"/>
        <v>0</v>
      </c>
      <c r="X14" s="109">
        <f t="shared" si="19"/>
        <v>0</v>
      </c>
      <c r="Y14" s="61">
        <f t="shared" si="20"/>
        <v>0</v>
      </c>
      <c r="Z14" s="109">
        <f t="shared" si="21"/>
        <v>0</v>
      </c>
      <c r="AA14" s="61">
        <f t="shared" si="22"/>
        <v>0</v>
      </c>
      <c r="AB14" s="68">
        <f t="shared" si="23"/>
        <v>0</v>
      </c>
      <c r="AC14" s="67">
        <f t="shared" si="24"/>
        <v>12</v>
      </c>
      <c r="AD14" s="66">
        <f t="shared" si="25"/>
        <v>19636.363636363636</v>
      </c>
      <c r="AE14" s="57">
        <f t="shared" si="26"/>
        <v>0</v>
      </c>
      <c r="AF14" s="60">
        <f t="shared" si="27"/>
        <v>5836.3636363636351</v>
      </c>
      <c r="AG14" s="52">
        <f t="shared" si="28"/>
        <v>0</v>
      </c>
      <c r="AH14" s="63">
        <f t="shared" si="29"/>
        <v>0</v>
      </c>
      <c r="AI14" s="65">
        <f t="shared" si="30"/>
        <v>0</v>
      </c>
      <c r="AJ14" s="31">
        <f t="shared" si="31"/>
        <v>0</v>
      </c>
      <c r="AK14" s="65">
        <f t="shared" si="32"/>
        <v>0</v>
      </c>
      <c r="AL14" s="230">
        <f t="shared" si="33"/>
        <v>0</v>
      </c>
      <c r="AM14" s="130"/>
    </row>
    <row r="15" spans="1:41" s="2" customFormat="1" x14ac:dyDescent="0.3">
      <c r="A15" s="120" t="s">
        <v>599</v>
      </c>
      <c r="B15" s="74">
        <f>13800/12</f>
        <v>1150</v>
      </c>
      <c r="C15" s="38">
        <v>1636</v>
      </c>
      <c r="D15" s="165">
        <v>12</v>
      </c>
      <c r="E15" s="178">
        <f t="shared" si="0"/>
        <v>0</v>
      </c>
      <c r="F15" s="76">
        <f t="shared" si="1"/>
        <v>0</v>
      </c>
      <c r="G15" s="61">
        <f t="shared" si="2"/>
        <v>0</v>
      </c>
      <c r="H15" s="109">
        <f t="shared" si="3"/>
        <v>0</v>
      </c>
      <c r="I15" s="61">
        <f t="shared" si="4"/>
        <v>0</v>
      </c>
      <c r="J15" s="37">
        <f t="shared" si="5"/>
        <v>0</v>
      </c>
      <c r="K15" s="61">
        <f t="shared" si="6"/>
        <v>0</v>
      </c>
      <c r="L15" s="37">
        <f t="shared" si="7"/>
        <v>0</v>
      </c>
      <c r="M15" s="61">
        <f t="shared" si="8"/>
        <v>0</v>
      </c>
      <c r="N15" s="37">
        <f t="shared" si="9"/>
        <v>0</v>
      </c>
      <c r="O15" s="51">
        <f t="shared" si="10"/>
        <v>0</v>
      </c>
      <c r="P15" s="71">
        <f t="shared" si="11"/>
        <v>0</v>
      </c>
      <c r="Q15" s="57">
        <f t="shared" si="12"/>
        <v>0</v>
      </c>
      <c r="R15" s="39">
        <f t="shared" si="13"/>
        <v>0</v>
      </c>
      <c r="S15" s="61">
        <f t="shared" si="14"/>
        <v>0</v>
      </c>
      <c r="T15" s="109">
        <f t="shared" si="15"/>
        <v>0</v>
      </c>
      <c r="U15" s="61">
        <f t="shared" si="16"/>
        <v>0</v>
      </c>
      <c r="V15" s="109">
        <f t="shared" si="17"/>
        <v>0</v>
      </c>
      <c r="W15" s="61">
        <f t="shared" si="18"/>
        <v>0</v>
      </c>
      <c r="X15" s="109">
        <f t="shared" si="19"/>
        <v>0</v>
      </c>
      <c r="Y15" s="61">
        <f t="shared" si="20"/>
        <v>0</v>
      </c>
      <c r="Z15" s="109">
        <f t="shared" si="21"/>
        <v>0</v>
      </c>
      <c r="AA15" s="61">
        <f t="shared" si="22"/>
        <v>0</v>
      </c>
      <c r="AB15" s="68">
        <f t="shared" si="23"/>
        <v>0</v>
      </c>
      <c r="AC15" s="67">
        <f t="shared" si="24"/>
        <v>0</v>
      </c>
      <c r="AD15" s="66">
        <f t="shared" si="25"/>
        <v>0</v>
      </c>
      <c r="AE15" s="57">
        <f t="shared" si="26"/>
        <v>0</v>
      </c>
      <c r="AF15" s="60">
        <f t="shared" si="27"/>
        <v>0</v>
      </c>
      <c r="AG15" s="52">
        <f t="shared" si="28"/>
        <v>0</v>
      </c>
      <c r="AH15" s="63">
        <f t="shared" si="29"/>
        <v>0</v>
      </c>
      <c r="AI15" s="65">
        <f t="shared" si="30"/>
        <v>0</v>
      </c>
      <c r="AJ15" s="31">
        <f t="shared" si="31"/>
        <v>0</v>
      </c>
      <c r="AK15" s="65">
        <f t="shared" si="32"/>
        <v>0</v>
      </c>
      <c r="AL15" s="230">
        <f t="shared" si="33"/>
        <v>0</v>
      </c>
      <c r="AM15" s="130"/>
    </row>
    <row r="16" spans="1:41" s="2" customFormat="1" x14ac:dyDescent="0.3">
      <c r="A16" s="55" t="s">
        <v>756</v>
      </c>
      <c r="B16" s="47">
        <f>24800/16</f>
        <v>1550</v>
      </c>
      <c r="C16" s="46">
        <f>2800/1.1</f>
        <v>2545.454545454545</v>
      </c>
      <c r="D16" s="163">
        <v>16</v>
      </c>
      <c r="E16" s="178">
        <f t="shared" si="0"/>
        <v>0</v>
      </c>
      <c r="F16" s="76">
        <f t="shared" si="1"/>
        <v>0</v>
      </c>
      <c r="G16" s="61">
        <f t="shared" si="2"/>
        <v>0</v>
      </c>
      <c r="H16" s="109">
        <f t="shared" si="3"/>
        <v>0</v>
      </c>
      <c r="I16" s="61">
        <f t="shared" si="4"/>
        <v>0</v>
      </c>
      <c r="J16" s="37">
        <f t="shared" si="5"/>
        <v>0</v>
      </c>
      <c r="K16" s="61">
        <f t="shared" si="6"/>
        <v>0</v>
      </c>
      <c r="L16" s="37">
        <f t="shared" si="7"/>
        <v>0</v>
      </c>
      <c r="M16" s="61">
        <f t="shared" si="8"/>
        <v>0</v>
      </c>
      <c r="N16" s="37">
        <f t="shared" si="9"/>
        <v>0</v>
      </c>
      <c r="O16" s="51">
        <f t="shared" si="10"/>
        <v>0</v>
      </c>
      <c r="P16" s="71">
        <f t="shared" si="11"/>
        <v>0</v>
      </c>
      <c r="Q16" s="57">
        <f t="shared" si="12"/>
        <v>0</v>
      </c>
      <c r="R16" s="39">
        <f t="shared" si="13"/>
        <v>0</v>
      </c>
      <c r="S16" s="61">
        <f t="shared" si="14"/>
        <v>0</v>
      </c>
      <c r="T16" s="109">
        <f t="shared" si="15"/>
        <v>0</v>
      </c>
      <c r="U16" s="61">
        <f t="shared" si="16"/>
        <v>0</v>
      </c>
      <c r="V16" s="109">
        <f t="shared" si="17"/>
        <v>0</v>
      </c>
      <c r="W16" s="61">
        <f t="shared" si="18"/>
        <v>0</v>
      </c>
      <c r="X16" s="109">
        <f t="shared" si="19"/>
        <v>0</v>
      </c>
      <c r="Y16" s="61">
        <f t="shared" si="20"/>
        <v>0</v>
      </c>
      <c r="Z16" s="109">
        <f t="shared" si="21"/>
        <v>0</v>
      </c>
      <c r="AA16" s="61">
        <f t="shared" si="22"/>
        <v>0</v>
      </c>
      <c r="AB16" s="68">
        <f t="shared" si="23"/>
        <v>0</v>
      </c>
      <c r="AC16" s="67">
        <f t="shared" si="24"/>
        <v>0</v>
      </c>
      <c r="AD16" s="66">
        <f t="shared" si="25"/>
        <v>0</v>
      </c>
      <c r="AE16" s="57">
        <f t="shared" si="26"/>
        <v>0</v>
      </c>
      <c r="AF16" s="60">
        <f t="shared" si="27"/>
        <v>0</v>
      </c>
      <c r="AG16" s="52">
        <f t="shared" si="28"/>
        <v>0</v>
      </c>
      <c r="AH16" s="63">
        <f t="shared" si="29"/>
        <v>0</v>
      </c>
      <c r="AI16" s="65">
        <f t="shared" si="30"/>
        <v>0</v>
      </c>
      <c r="AJ16" s="31">
        <f t="shared" si="31"/>
        <v>0</v>
      </c>
      <c r="AK16" s="65">
        <f t="shared" si="32"/>
        <v>0</v>
      </c>
      <c r="AL16" s="230">
        <f t="shared" si="33"/>
        <v>0</v>
      </c>
      <c r="AM16" s="130"/>
    </row>
    <row r="17" spans="1:40" s="2" customFormat="1" x14ac:dyDescent="0.3">
      <c r="A17" s="58" t="s">
        <v>598</v>
      </c>
      <c r="B17" s="47">
        <f>30400/16</f>
        <v>1900</v>
      </c>
      <c r="C17" s="46">
        <f>2800/1.1</f>
        <v>2545.454545454545</v>
      </c>
      <c r="D17" s="163">
        <v>16</v>
      </c>
      <c r="E17" s="178">
        <f t="shared" si="0"/>
        <v>15</v>
      </c>
      <c r="F17" s="76">
        <f t="shared" si="1"/>
        <v>28500</v>
      </c>
      <c r="G17" s="61">
        <f t="shared" si="2"/>
        <v>0</v>
      </c>
      <c r="H17" s="109">
        <f t="shared" si="3"/>
        <v>0</v>
      </c>
      <c r="I17" s="61">
        <f t="shared" si="4"/>
        <v>32</v>
      </c>
      <c r="J17" s="37">
        <f t="shared" si="5"/>
        <v>60800</v>
      </c>
      <c r="K17" s="61">
        <f t="shared" si="6"/>
        <v>16</v>
      </c>
      <c r="L17" s="37">
        <f t="shared" si="7"/>
        <v>30400</v>
      </c>
      <c r="M17" s="61">
        <f t="shared" si="8"/>
        <v>16</v>
      </c>
      <c r="N17" s="37">
        <f t="shared" si="9"/>
        <v>30400</v>
      </c>
      <c r="O17" s="51">
        <f t="shared" si="10"/>
        <v>0</v>
      </c>
      <c r="P17" s="71">
        <f t="shared" si="11"/>
        <v>0</v>
      </c>
      <c r="Q17" s="57">
        <f t="shared" si="12"/>
        <v>64</v>
      </c>
      <c r="R17" s="39">
        <f t="shared" si="13"/>
        <v>121600</v>
      </c>
      <c r="S17" s="61">
        <f t="shared" si="14"/>
        <v>8</v>
      </c>
      <c r="T17" s="109">
        <f t="shared" si="15"/>
        <v>20363.63636363636</v>
      </c>
      <c r="U17" s="61">
        <f t="shared" si="16"/>
        <v>5</v>
      </c>
      <c r="V17" s="109">
        <f t="shared" si="17"/>
        <v>12727.272727272724</v>
      </c>
      <c r="W17" s="61">
        <f t="shared" si="18"/>
        <v>23</v>
      </c>
      <c r="X17" s="109">
        <f t="shared" si="19"/>
        <v>58545.454545454537</v>
      </c>
      <c r="Y17" s="61">
        <f t="shared" si="20"/>
        <v>11</v>
      </c>
      <c r="Z17" s="109">
        <f t="shared" si="21"/>
        <v>27999.999999999996</v>
      </c>
      <c r="AA17" s="61">
        <f t="shared" si="22"/>
        <v>9</v>
      </c>
      <c r="AB17" s="68">
        <f t="shared" si="23"/>
        <v>22909.090909090904</v>
      </c>
      <c r="AC17" s="67">
        <f t="shared" si="24"/>
        <v>56</v>
      </c>
      <c r="AD17" s="66">
        <f t="shared" si="25"/>
        <v>142545.45454545453</v>
      </c>
      <c r="AE17" s="57">
        <f t="shared" si="26"/>
        <v>0</v>
      </c>
      <c r="AF17" s="60">
        <f t="shared" si="27"/>
        <v>36145.454545454522</v>
      </c>
      <c r="AG17" s="52">
        <f t="shared" si="28"/>
        <v>0</v>
      </c>
      <c r="AH17" s="63">
        <f t="shared" si="29"/>
        <v>0</v>
      </c>
      <c r="AI17" s="65">
        <f t="shared" si="30"/>
        <v>23</v>
      </c>
      <c r="AJ17" s="31">
        <f t="shared" si="31"/>
        <v>43700</v>
      </c>
      <c r="AK17" s="65">
        <f t="shared" si="32"/>
        <v>0</v>
      </c>
      <c r="AL17" s="230">
        <f t="shared" si="33"/>
        <v>0</v>
      </c>
      <c r="AM17" s="130"/>
    </row>
    <row r="18" spans="1:40" s="2" customFormat="1" x14ac:dyDescent="0.3">
      <c r="A18" s="55" t="s">
        <v>755</v>
      </c>
      <c r="B18" s="47">
        <f>3600/6</f>
        <v>600</v>
      </c>
      <c r="C18" s="46">
        <f>2000/1.1</f>
        <v>1818.181818181818</v>
      </c>
      <c r="D18" s="163">
        <v>6</v>
      </c>
      <c r="E18" s="178">
        <f t="shared" si="0"/>
        <v>0</v>
      </c>
      <c r="F18" s="76">
        <f t="shared" si="1"/>
        <v>0</v>
      </c>
      <c r="G18" s="61">
        <f t="shared" si="2"/>
        <v>0</v>
      </c>
      <c r="H18" s="109">
        <f t="shared" si="3"/>
        <v>0</v>
      </c>
      <c r="I18" s="61">
        <f t="shared" si="4"/>
        <v>0</v>
      </c>
      <c r="J18" s="37">
        <f t="shared" si="5"/>
        <v>0</v>
      </c>
      <c r="K18" s="61">
        <f t="shared" si="6"/>
        <v>0</v>
      </c>
      <c r="L18" s="37">
        <f t="shared" si="7"/>
        <v>0</v>
      </c>
      <c r="M18" s="61">
        <f t="shared" si="8"/>
        <v>0</v>
      </c>
      <c r="N18" s="37">
        <f t="shared" si="9"/>
        <v>0</v>
      </c>
      <c r="O18" s="51">
        <f t="shared" si="10"/>
        <v>0</v>
      </c>
      <c r="P18" s="71">
        <f t="shared" si="11"/>
        <v>0</v>
      </c>
      <c r="Q18" s="57">
        <f t="shared" si="12"/>
        <v>0</v>
      </c>
      <c r="R18" s="39">
        <f t="shared" si="13"/>
        <v>0</v>
      </c>
      <c r="S18" s="61">
        <f t="shared" si="14"/>
        <v>0</v>
      </c>
      <c r="T18" s="109">
        <f t="shared" si="15"/>
        <v>0</v>
      </c>
      <c r="U18" s="61">
        <f t="shared" si="16"/>
        <v>0</v>
      </c>
      <c r="V18" s="109">
        <f t="shared" si="17"/>
        <v>0</v>
      </c>
      <c r="W18" s="61">
        <f t="shared" si="18"/>
        <v>0</v>
      </c>
      <c r="X18" s="109">
        <f t="shared" si="19"/>
        <v>0</v>
      </c>
      <c r="Y18" s="61">
        <f t="shared" si="20"/>
        <v>0</v>
      </c>
      <c r="Z18" s="109">
        <f t="shared" si="21"/>
        <v>0</v>
      </c>
      <c r="AA18" s="61">
        <f t="shared" si="22"/>
        <v>0</v>
      </c>
      <c r="AB18" s="68">
        <f t="shared" si="23"/>
        <v>0</v>
      </c>
      <c r="AC18" s="67">
        <f t="shared" si="24"/>
        <v>0</v>
      </c>
      <c r="AD18" s="66">
        <f t="shared" si="25"/>
        <v>0</v>
      </c>
      <c r="AE18" s="57">
        <f t="shared" si="26"/>
        <v>0</v>
      </c>
      <c r="AF18" s="60">
        <f t="shared" si="27"/>
        <v>0</v>
      </c>
      <c r="AG18" s="52">
        <f t="shared" si="28"/>
        <v>0</v>
      </c>
      <c r="AH18" s="63">
        <f t="shared" si="29"/>
        <v>0</v>
      </c>
      <c r="AI18" s="65">
        <f t="shared" si="30"/>
        <v>0</v>
      </c>
      <c r="AJ18" s="31">
        <f t="shared" si="31"/>
        <v>0</v>
      </c>
      <c r="AK18" s="65">
        <f t="shared" si="32"/>
        <v>0</v>
      </c>
      <c r="AL18" s="230">
        <f t="shared" si="33"/>
        <v>0</v>
      </c>
      <c r="AM18" s="130"/>
    </row>
    <row r="19" spans="1:40" s="2" customFormat="1" x14ac:dyDescent="0.3">
      <c r="A19" s="55" t="s">
        <v>754</v>
      </c>
      <c r="B19" s="47">
        <f>3600/6</f>
        <v>600</v>
      </c>
      <c r="C19" s="46">
        <f>2000/1.1</f>
        <v>1818.181818181818</v>
      </c>
      <c r="D19" s="163">
        <v>6</v>
      </c>
      <c r="E19" s="178">
        <f t="shared" si="0"/>
        <v>0</v>
      </c>
      <c r="F19" s="76">
        <f t="shared" si="1"/>
        <v>0</v>
      </c>
      <c r="G19" s="61">
        <f t="shared" si="2"/>
        <v>0</v>
      </c>
      <c r="H19" s="37">
        <f t="shared" si="3"/>
        <v>0</v>
      </c>
      <c r="I19" s="61">
        <f t="shared" si="4"/>
        <v>0</v>
      </c>
      <c r="J19" s="37">
        <f t="shared" si="5"/>
        <v>0</v>
      </c>
      <c r="K19" s="61">
        <f t="shared" si="6"/>
        <v>0</v>
      </c>
      <c r="L19" s="37">
        <f t="shared" si="7"/>
        <v>0</v>
      </c>
      <c r="M19" s="61">
        <f t="shared" si="8"/>
        <v>0</v>
      </c>
      <c r="N19" s="37">
        <f t="shared" si="9"/>
        <v>0</v>
      </c>
      <c r="O19" s="51">
        <f t="shared" si="10"/>
        <v>0</v>
      </c>
      <c r="P19" s="71">
        <f t="shared" si="11"/>
        <v>0</v>
      </c>
      <c r="Q19" s="57">
        <f t="shared" si="12"/>
        <v>0</v>
      </c>
      <c r="R19" s="39">
        <f t="shared" si="13"/>
        <v>0</v>
      </c>
      <c r="S19" s="61">
        <f t="shared" si="14"/>
        <v>0</v>
      </c>
      <c r="T19" s="109">
        <f t="shared" si="15"/>
        <v>0</v>
      </c>
      <c r="U19" s="61">
        <f t="shared" si="16"/>
        <v>0</v>
      </c>
      <c r="V19" s="109">
        <f t="shared" si="17"/>
        <v>0</v>
      </c>
      <c r="W19" s="61">
        <f t="shared" si="18"/>
        <v>0</v>
      </c>
      <c r="X19" s="109">
        <f t="shared" si="19"/>
        <v>0</v>
      </c>
      <c r="Y19" s="61">
        <f t="shared" si="20"/>
        <v>0</v>
      </c>
      <c r="Z19" s="109">
        <f t="shared" si="21"/>
        <v>0</v>
      </c>
      <c r="AA19" s="61">
        <f t="shared" si="22"/>
        <v>0</v>
      </c>
      <c r="AB19" s="68">
        <f t="shared" si="23"/>
        <v>0</v>
      </c>
      <c r="AC19" s="67">
        <f t="shared" si="24"/>
        <v>0</v>
      </c>
      <c r="AD19" s="66">
        <f t="shared" si="25"/>
        <v>0</v>
      </c>
      <c r="AE19" s="57">
        <f t="shared" si="26"/>
        <v>0</v>
      </c>
      <c r="AF19" s="60">
        <f t="shared" si="27"/>
        <v>0</v>
      </c>
      <c r="AG19" s="52">
        <f t="shared" si="28"/>
        <v>0</v>
      </c>
      <c r="AH19" s="63">
        <f t="shared" si="29"/>
        <v>0</v>
      </c>
      <c r="AI19" s="65">
        <f t="shared" si="30"/>
        <v>0</v>
      </c>
      <c r="AJ19" s="31">
        <f t="shared" si="31"/>
        <v>0</v>
      </c>
      <c r="AK19" s="65">
        <f t="shared" si="32"/>
        <v>0</v>
      </c>
      <c r="AL19" s="230">
        <f t="shared" si="33"/>
        <v>0</v>
      </c>
      <c r="AM19" s="130"/>
    </row>
    <row r="20" spans="1:40" s="2" customFormat="1" x14ac:dyDescent="0.3">
      <c r="A20" s="55" t="s">
        <v>753</v>
      </c>
      <c r="B20" s="47">
        <f>3600/6</f>
        <v>600</v>
      </c>
      <c r="C20" s="46">
        <f>2000/1.1</f>
        <v>1818.181818181818</v>
      </c>
      <c r="D20" s="163">
        <v>6</v>
      </c>
      <c r="E20" s="178">
        <f t="shared" si="0"/>
        <v>0</v>
      </c>
      <c r="F20" s="76">
        <f t="shared" si="1"/>
        <v>0</v>
      </c>
      <c r="G20" s="61">
        <f t="shared" si="2"/>
        <v>0</v>
      </c>
      <c r="H20" s="37">
        <f t="shared" si="3"/>
        <v>0</v>
      </c>
      <c r="I20" s="61">
        <f t="shared" si="4"/>
        <v>0</v>
      </c>
      <c r="J20" s="37">
        <f t="shared" si="5"/>
        <v>0</v>
      </c>
      <c r="K20" s="61">
        <f t="shared" si="6"/>
        <v>0</v>
      </c>
      <c r="L20" s="37">
        <f t="shared" si="7"/>
        <v>0</v>
      </c>
      <c r="M20" s="61">
        <f t="shared" si="8"/>
        <v>0</v>
      </c>
      <c r="N20" s="37">
        <f t="shared" si="9"/>
        <v>0</v>
      </c>
      <c r="O20" s="51">
        <f t="shared" si="10"/>
        <v>0</v>
      </c>
      <c r="P20" s="71">
        <f t="shared" si="11"/>
        <v>0</v>
      </c>
      <c r="Q20" s="57">
        <f t="shared" si="12"/>
        <v>0</v>
      </c>
      <c r="R20" s="39">
        <f t="shared" si="13"/>
        <v>0</v>
      </c>
      <c r="S20" s="61">
        <f t="shared" si="14"/>
        <v>0</v>
      </c>
      <c r="T20" s="109">
        <f t="shared" si="15"/>
        <v>0</v>
      </c>
      <c r="U20" s="61">
        <f t="shared" si="16"/>
        <v>0</v>
      </c>
      <c r="V20" s="109">
        <f t="shared" si="17"/>
        <v>0</v>
      </c>
      <c r="W20" s="61">
        <f t="shared" si="18"/>
        <v>0</v>
      </c>
      <c r="X20" s="109">
        <f t="shared" si="19"/>
        <v>0</v>
      </c>
      <c r="Y20" s="61">
        <f t="shared" si="20"/>
        <v>0</v>
      </c>
      <c r="Z20" s="109">
        <f t="shared" si="21"/>
        <v>0</v>
      </c>
      <c r="AA20" s="61">
        <f t="shared" si="22"/>
        <v>0</v>
      </c>
      <c r="AB20" s="68">
        <f t="shared" si="23"/>
        <v>0</v>
      </c>
      <c r="AC20" s="67">
        <f t="shared" si="24"/>
        <v>0</v>
      </c>
      <c r="AD20" s="66">
        <f t="shared" si="25"/>
        <v>0</v>
      </c>
      <c r="AE20" s="57">
        <f t="shared" si="26"/>
        <v>0</v>
      </c>
      <c r="AF20" s="60">
        <f t="shared" si="27"/>
        <v>0</v>
      </c>
      <c r="AG20" s="52">
        <f t="shared" si="28"/>
        <v>0</v>
      </c>
      <c r="AH20" s="63">
        <f t="shared" si="29"/>
        <v>0</v>
      </c>
      <c r="AI20" s="65">
        <f t="shared" si="30"/>
        <v>0</v>
      </c>
      <c r="AJ20" s="31">
        <f t="shared" si="31"/>
        <v>0</v>
      </c>
      <c r="AK20" s="65">
        <f t="shared" si="32"/>
        <v>0</v>
      </c>
      <c r="AL20" s="164">
        <f t="shared" si="33"/>
        <v>0</v>
      </c>
      <c r="AM20" s="130"/>
      <c r="AN20" s="162"/>
    </row>
    <row r="21" spans="1:40" s="2" customFormat="1" x14ac:dyDescent="0.3">
      <c r="A21" s="48" t="s">
        <v>596</v>
      </c>
      <c r="B21" s="47">
        <f>8100/6</f>
        <v>1350</v>
      </c>
      <c r="C21" s="46">
        <f>2800/1.1</f>
        <v>2545.454545454545</v>
      </c>
      <c r="D21" s="45">
        <v>6</v>
      </c>
      <c r="E21" s="178">
        <f t="shared" si="0"/>
        <v>0</v>
      </c>
      <c r="F21" s="76">
        <f t="shared" si="1"/>
        <v>0</v>
      </c>
      <c r="G21" s="61">
        <f t="shared" si="2"/>
        <v>0</v>
      </c>
      <c r="H21" s="37">
        <f t="shared" si="3"/>
        <v>0</v>
      </c>
      <c r="I21" s="61">
        <f t="shared" si="4"/>
        <v>0</v>
      </c>
      <c r="J21" s="37">
        <f t="shared" si="5"/>
        <v>0</v>
      </c>
      <c r="K21" s="61">
        <f t="shared" si="6"/>
        <v>0</v>
      </c>
      <c r="L21" s="37">
        <f t="shared" si="7"/>
        <v>0</v>
      </c>
      <c r="M21" s="61">
        <f t="shared" si="8"/>
        <v>0</v>
      </c>
      <c r="N21" s="37">
        <f t="shared" si="9"/>
        <v>0</v>
      </c>
      <c r="O21" s="51">
        <f t="shared" si="10"/>
        <v>0</v>
      </c>
      <c r="P21" s="71">
        <f t="shared" si="11"/>
        <v>0</v>
      </c>
      <c r="Q21" s="57">
        <f t="shared" si="12"/>
        <v>0</v>
      </c>
      <c r="R21" s="39">
        <f t="shared" si="13"/>
        <v>0</v>
      </c>
      <c r="S21" s="61">
        <f t="shared" si="14"/>
        <v>0</v>
      </c>
      <c r="T21" s="109">
        <f t="shared" si="15"/>
        <v>0</v>
      </c>
      <c r="U21" s="61">
        <f t="shared" si="16"/>
        <v>0</v>
      </c>
      <c r="V21" s="109">
        <f t="shared" si="17"/>
        <v>0</v>
      </c>
      <c r="W21" s="61">
        <f t="shared" si="18"/>
        <v>0</v>
      </c>
      <c r="X21" s="109">
        <f t="shared" si="19"/>
        <v>0</v>
      </c>
      <c r="Y21" s="61">
        <f t="shared" si="20"/>
        <v>0</v>
      </c>
      <c r="Z21" s="109">
        <f t="shared" si="21"/>
        <v>0</v>
      </c>
      <c r="AA21" s="61">
        <f t="shared" si="22"/>
        <v>0</v>
      </c>
      <c r="AB21" s="68">
        <f t="shared" si="23"/>
        <v>0</v>
      </c>
      <c r="AC21" s="67">
        <f t="shared" si="24"/>
        <v>0</v>
      </c>
      <c r="AD21" s="66">
        <f t="shared" si="25"/>
        <v>0</v>
      </c>
      <c r="AE21" s="57">
        <f t="shared" si="26"/>
        <v>0</v>
      </c>
      <c r="AF21" s="60">
        <f t="shared" si="27"/>
        <v>0</v>
      </c>
      <c r="AG21" s="52">
        <f t="shared" si="28"/>
        <v>0</v>
      </c>
      <c r="AH21" s="63">
        <f t="shared" si="29"/>
        <v>0</v>
      </c>
      <c r="AI21" s="65">
        <f t="shared" si="30"/>
        <v>0</v>
      </c>
      <c r="AJ21" s="31">
        <f t="shared" si="31"/>
        <v>0</v>
      </c>
      <c r="AK21" s="65">
        <f t="shared" si="32"/>
        <v>0</v>
      </c>
      <c r="AL21" s="164">
        <f t="shared" si="33"/>
        <v>0</v>
      </c>
      <c r="AM21" s="130"/>
    </row>
    <row r="22" spans="1:40" s="2" customFormat="1" x14ac:dyDescent="0.3">
      <c r="A22" s="48" t="s">
        <v>652</v>
      </c>
      <c r="B22" s="53">
        <f>6600/6</f>
        <v>1100</v>
      </c>
      <c r="C22" s="46">
        <f>2800/1.1</f>
        <v>2545.454545454545</v>
      </c>
      <c r="D22" s="45">
        <v>6</v>
      </c>
      <c r="E22" s="178">
        <f t="shared" si="0"/>
        <v>0</v>
      </c>
      <c r="F22" s="76">
        <f t="shared" si="1"/>
        <v>0</v>
      </c>
      <c r="G22" s="61">
        <f t="shared" si="2"/>
        <v>0</v>
      </c>
      <c r="H22" s="37">
        <f t="shared" si="3"/>
        <v>0</v>
      </c>
      <c r="I22" s="61">
        <f t="shared" si="4"/>
        <v>0</v>
      </c>
      <c r="J22" s="37">
        <f t="shared" si="5"/>
        <v>0</v>
      </c>
      <c r="K22" s="61">
        <f t="shared" si="6"/>
        <v>0</v>
      </c>
      <c r="L22" s="37">
        <f t="shared" si="7"/>
        <v>0</v>
      </c>
      <c r="M22" s="61">
        <f t="shared" si="8"/>
        <v>0</v>
      </c>
      <c r="N22" s="37">
        <f t="shared" si="9"/>
        <v>0</v>
      </c>
      <c r="O22" s="51">
        <f t="shared" si="10"/>
        <v>0</v>
      </c>
      <c r="P22" s="71">
        <f t="shared" si="11"/>
        <v>0</v>
      </c>
      <c r="Q22" s="57">
        <f t="shared" si="12"/>
        <v>0</v>
      </c>
      <c r="R22" s="39">
        <f t="shared" si="13"/>
        <v>0</v>
      </c>
      <c r="S22" s="61">
        <f t="shared" si="14"/>
        <v>0</v>
      </c>
      <c r="T22" s="109">
        <f t="shared" si="15"/>
        <v>0</v>
      </c>
      <c r="U22" s="61">
        <f t="shared" si="16"/>
        <v>0</v>
      </c>
      <c r="V22" s="109">
        <f t="shared" si="17"/>
        <v>0</v>
      </c>
      <c r="W22" s="61">
        <f t="shared" si="18"/>
        <v>0</v>
      </c>
      <c r="X22" s="109">
        <f t="shared" si="19"/>
        <v>0</v>
      </c>
      <c r="Y22" s="61">
        <f t="shared" si="20"/>
        <v>0</v>
      </c>
      <c r="Z22" s="109">
        <f t="shared" si="21"/>
        <v>0</v>
      </c>
      <c r="AA22" s="61">
        <f t="shared" si="22"/>
        <v>0</v>
      </c>
      <c r="AB22" s="68">
        <f t="shared" si="23"/>
        <v>0</v>
      </c>
      <c r="AC22" s="67">
        <f t="shared" si="24"/>
        <v>0</v>
      </c>
      <c r="AD22" s="66">
        <f t="shared" si="25"/>
        <v>0</v>
      </c>
      <c r="AE22" s="57">
        <f t="shared" si="26"/>
        <v>0</v>
      </c>
      <c r="AF22" s="60">
        <f t="shared" si="27"/>
        <v>0</v>
      </c>
      <c r="AG22" s="52">
        <f t="shared" si="28"/>
        <v>0</v>
      </c>
      <c r="AH22" s="63">
        <f t="shared" si="29"/>
        <v>0</v>
      </c>
      <c r="AI22" s="65">
        <f t="shared" si="30"/>
        <v>0</v>
      </c>
      <c r="AJ22" s="31">
        <f t="shared" si="31"/>
        <v>0</v>
      </c>
      <c r="AK22" s="65">
        <f t="shared" si="32"/>
        <v>0</v>
      </c>
      <c r="AL22" s="164">
        <f t="shared" si="33"/>
        <v>0</v>
      </c>
      <c r="AM22" s="130"/>
    </row>
    <row r="23" spans="1:40" s="2" customFormat="1" x14ac:dyDescent="0.3">
      <c r="A23" s="48" t="s">
        <v>595</v>
      </c>
      <c r="B23" s="47">
        <f>16200/12</f>
        <v>1350</v>
      </c>
      <c r="C23" s="46">
        <f>2800/1.1</f>
        <v>2545.454545454545</v>
      </c>
      <c r="D23" s="45">
        <v>12</v>
      </c>
      <c r="E23" s="178">
        <f t="shared" si="0"/>
        <v>0</v>
      </c>
      <c r="F23" s="76">
        <f t="shared" si="1"/>
        <v>0</v>
      </c>
      <c r="G23" s="61">
        <f t="shared" si="2"/>
        <v>0</v>
      </c>
      <c r="H23" s="37">
        <f t="shared" si="3"/>
        <v>0</v>
      </c>
      <c r="I23" s="61">
        <f t="shared" si="4"/>
        <v>0</v>
      </c>
      <c r="J23" s="37">
        <f t="shared" si="5"/>
        <v>0</v>
      </c>
      <c r="K23" s="61">
        <f t="shared" si="6"/>
        <v>0</v>
      </c>
      <c r="L23" s="37">
        <f t="shared" si="7"/>
        <v>0</v>
      </c>
      <c r="M23" s="61">
        <f t="shared" si="8"/>
        <v>0</v>
      </c>
      <c r="N23" s="37">
        <f t="shared" si="9"/>
        <v>0</v>
      </c>
      <c r="O23" s="51">
        <f t="shared" si="10"/>
        <v>0</v>
      </c>
      <c r="P23" s="71">
        <f t="shared" si="11"/>
        <v>0</v>
      </c>
      <c r="Q23" s="57">
        <f t="shared" si="12"/>
        <v>0</v>
      </c>
      <c r="R23" s="39">
        <f t="shared" si="13"/>
        <v>0</v>
      </c>
      <c r="S23" s="61">
        <f t="shared" si="14"/>
        <v>0</v>
      </c>
      <c r="T23" s="109">
        <f t="shared" si="15"/>
        <v>0</v>
      </c>
      <c r="U23" s="61">
        <f t="shared" si="16"/>
        <v>0</v>
      </c>
      <c r="V23" s="109">
        <f t="shared" si="17"/>
        <v>0</v>
      </c>
      <c r="W23" s="61">
        <f t="shared" si="18"/>
        <v>0</v>
      </c>
      <c r="X23" s="109">
        <f t="shared" si="19"/>
        <v>0</v>
      </c>
      <c r="Y23" s="61">
        <f t="shared" si="20"/>
        <v>0</v>
      </c>
      <c r="Z23" s="109">
        <f t="shared" si="21"/>
        <v>0</v>
      </c>
      <c r="AA23" s="61">
        <f t="shared" si="22"/>
        <v>0</v>
      </c>
      <c r="AB23" s="68">
        <f t="shared" si="23"/>
        <v>0</v>
      </c>
      <c r="AC23" s="67">
        <f t="shared" si="24"/>
        <v>0</v>
      </c>
      <c r="AD23" s="66">
        <f t="shared" si="25"/>
        <v>0</v>
      </c>
      <c r="AE23" s="57">
        <f t="shared" si="26"/>
        <v>0</v>
      </c>
      <c r="AF23" s="60">
        <f t="shared" si="27"/>
        <v>0</v>
      </c>
      <c r="AG23" s="52">
        <f t="shared" si="28"/>
        <v>0</v>
      </c>
      <c r="AH23" s="63">
        <f t="shared" si="29"/>
        <v>0</v>
      </c>
      <c r="AI23" s="65">
        <f t="shared" si="30"/>
        <v>0</v>
      </c>
      <c r="AJ23" s="31">
        <f t="shared" si="31"/>
        <v>0</v>
      </c>
      <c r="AK23" s="65">
        <f t="shared" si="32"/>
        <v>0</v>
      </c>
      <c r="AL23" s="164">
        <f t="shared" si="33"/>
        <v>0</v>
      </c>
      <c r="AM23" s="130"/>
    </row>
    <row r="24" spans="1:40" s="2" customFormat="1" x14ac:dyDescent="0.3">
      <c r="A24" s="48" t="s">
        <v>594</v>
      </c>
      <c r="B24" s="47">
        <f>16200/12</f>
        <v>1350</v>
      </c>
      <c r="C24" s="46">
        <f>2800/1.1</f>
        <v>2545.454545454545</v>
      </c>
      <c r="D24" s="45">
        <v>12</v>
      </c>
      <c r="E24" s="178">
        <f t="shared" si="0"/>
        <v>0</v>
      </c>
      <c r="F24" s="76">
        <f t="shared" si="1"/>
        <v>0</v>
      </c>
      <c r="G24" s="61">
        <f t="shared" si="2"/>
        <v>0</v>
      </c>
      <c r="H24" s="37">
        <f t="shared" si="3"/>
        <v>0</v>
      </c>
      <c r="I24" s="61">
        <f t="shared" si="4"/>
        <v>0</v>
      </c>
      <c r="J24" s="37">
        <f t="shared" si="5"/>
        <v>0</v>
      </c>
      <c r="K24" s="61">
        <f t="shared" si="6"/>
        <v>0</v>
      </c>
      <c r="L24" s="37">
        <f t="shared" si="7"/>
        <v>0</v>
      </c>
      <c r="M24" s="61">
        <f t="shared" si="8"/>
        <v>0</v>
      </c>
      <c r="N24" s="37">
        <f t="shared" si="9"/>
        <v>0</v>
      </c>
      <c r="O24" s="51">
        <f t="shared" si="10"/>
        <v>0</v>
      </c>
      <c r="P24" s="71">
        <f t="shared" si="11"/>
        <v>0</v>
      </c>
      <c r="Q24" s="57">
        <f t="shared" si="12"/>
        <v>0</v>
      </c>
      <c r="R24" s="39">
        <f t="shared" si="13"/>
        <v>0</v>
      </c>
      <c r="S24" s="61">
        <f t="shared" si="14"/>
        <v>0</v>
      </c>
      <c r="T24" s="109">
        <f t="shared" si="15"/>
        <v>0</v>
      </c>
      <c r="U24" s="61">
        <f t="shared" si="16"/>
        <v>0</v>
      </c>
      <c r="V24" s="109">
        <f t="shared" si="17"/>
        <v>0</v>
      </c>
      <c r="W24" s="61">
        <f t="shared" si="18"/>
        <v>0</v>
      </c>
      <c r="X24" s="109">
        <f t="shared" si="19"/>
        <v>0</v>
      </c>
      <c r="Y24" s="61">
        <f t="shared" si="20"/>
        <v>0</v>
      </c>
      <c r="Z24" s="109">
        <f t="shared" si="21"/>
        <v>0</v>
      </c>
      <c r="AA24" s="61">
        <f t="shared" si="22"/>
        <v>0</v>
      </c>
      <c r="AB24" s="68">
        <f t="shared" si="23"/>
        <v>0</v>
      </c>
      <c r="AC24" s="67">
        <f t="shared" si="24"/>
        <v>0</v>
      </c>
      <c r="AD24" s="66">
        <f t="shared" si="25"/>
        <v>0</v>
      </c>
      <c r="AE24" s="57">
        <f t="shared" si="26"/>
        <v>0</v>
      </c>
      <c r="AF24" s="60">
        <f t="shared" si="27"/>
        <v>0</v>
      </c>
      <c r="AG24" s="52">
        <f t="shared" si="28"/>
        <v>0</v>
      </c>
      <c r="AH24" s="63">
        <f t="shared" si="29"/>
        <v>0</v>
      </c>
      <c r="AI24" s="65">
        <f t="shared" si="30"/>
        <v>0</v>
      </c>
      <c r="AJ24" s="31">
        <f t="shared" si="31"/>
        <v>0</v>
      </c>
      <c r="AK24" s="65">
        <f t="shared" si="32"/>
        <v>0</v>
      </c>
      <c r="AL24" s="164">
        <f t="shared" si="33"/>
        <v>0</v>
      </c>
      <c r="AM24" s="130"/>
    </row>
    <row r="25" spans="1:40" s="2" customFormat="1" x14ac:dyDescent="0.3">
      <c r="A25" s="48" t="s">
        <v>62</v>
      </c>
      <c r="B25" s="47">
        <f>42000/20</f>
        <v>2100</v>
      </c>
      <c r="C25" s="46">
        <f>3200/1.1</f>
        <v>2909.090909090909</v>
      </c>
      <c r="D25" s="45">
        <v>20</v>
      </c>
      <c r="E25" s="178">
        <f t="shared" si="0"/>
        <v>0</v>
      </c>
      <c r="F25" s="76">
        <f t="shared" si="1"/>
        <v>0</v>
      </c>
      <c r="G25" s="61">
        <f t="shared" si="2"/>
        <v>0</v>
      </c>
      <c r="H25" s="37">
        <f t="shared" si="3"/>
        <v>0</v>
      </c>
      <c r="I25" s="61">
        <f t="shared" si="4"/>
        <v>0</v>
      </c>
      <c r="J25" s="37">
        <f t="shared" si="5"/>
        <v>0</v>
      </c>
      <c r="K25" s="61">
        <f t="shared" si="6"/>
        <v>0</v>
      </c>
      <c r="L25" s="37">
        <f t="shared" si="7"/>
        <v>0</v>
      </c>
      <c r="M25" s="61">
        <f t="shared" si="8"/>
        <v>0</v>
      </c>
      <c r="N25" s="37">
        <f t="shared" si="9"/>
        <v>0</v>
      </c>
      <c r="O25" s="51">
        <f t="shared" si="10"/>
        <v>0</v>
      </c>
      <c r="P25" s="71">
        <f t="shared" si="11"/>
        <v>0</v>
      </c>
      <c r="Q25" s="57">
        <f t="shared" si="12"/>
        <v>0</v>
      </c>
      <c r="R25" s="39">
        <f t="shared" si="13"/>
        <v>0</v>
      </c>
      <c r="S25" s="61">
        <f t="shared" si="14"/>
        <v>0</v>
      </c>
      <c r="T25" s="109">
        <f t="shared" si="15"/>
        <v>0</v>
      </c>
      <c r="U25" s="61">
        <f t="shared" si="16"/>
        <v>0</v>
      </c>
      <c r="V25" s="109">
        <f t="shared" si="17"/>
        <v>0</v>
      </c>
      <c r="W25" s="61">
        <f t="shared" si="18"/>
        <v>0</v>
      </c>
      <c r="X25" s="109">
        <f t="shared" si="19"/>
        <v>0</v>
      </c>
      <c r="Y25" s="61">
        <f t="shared" si="20"/>
        <v>0</v>
      </c>
      <c r="Z25" s="109">
        <f t="shared" si="21"/>
        <v>0</v>
      </c>
      <c r="AA25" s="61">
        <f t="shared" si="22"/>
        <v>0</v>
      </c>
      <c r="AB25" s="68">
        <f t="shared" si="23"/>
        <v>0</v>
      </c>
      <c r="AC25" s="67">
        <f t="shared" si="24"/>
        <v>0</v>
      </c>
      <c r="AD25" s="66">
        <f t="shared" si="25"/>
        <v>0</v>
      </c>
      <c r="AE25" s="57">
        <f t="shared" si="26"/>
        <v>0</v>
      </c>
      <c r="AF25" s="60">
        <f t="shared" si="27"/>
        <v>0</v>
      </c>
      <c r="AG25" s="52">
        <f t="shared" si="28"/>
        <v>0</v>
      </c>
      <c r="AH25" s="63">
        <f t="shared" si="29"/>
        <v>0</v>
      </c>
      <c r="AI25" s="65">
        <f t="shared" si="30"/>
        <v>0</v>
      </c>
      <c r="AJ25" s="31">
        <f t="shared" si="31"/>
        <v>0</v>
      </c>
      <c r="AK25" s="65">
        <f t="shared" si="32"/>
        <v>0</v>
      </c>
      <c r="AL25" s="164">
        <f t="shared" si="33"/>
        <v>0</v>
      </c>
      <c r="AM25" s="130"/>
    </row>
    <row r="26" spans="1:40" s="2" customFormat="1" x14ac:dyDescent="0.3">
      <c r="A26" s="48" t="s">
        <v>592</v>
      </c>
      <c r="B26" s="47">
        <f>13800/12</f>
        <v>1150</v>
      </c>
      <c r="C26" s="46">
        <f>2300/1.1</f>
        <v>2090.9090909090905</v>
      </c>
      <c r="D26" s="45">
        <v>12</v>
      </c>
      <c r="E26" s="178">
        <f t="shared" si="0"/>
        <v>0</v>
      </c>
      <c r="F26" s="76">
        <f t="shared" si="1"/>
        <v>0</v>
      </c>
      <c r="G26" s="61">
        <f t="shared" si="2"/>
        <v>0</v>
      </c>
      <c r="H26" s="37">
        <f t="shared" si="3"/>
        <v>0</v>
      </c>
      <c r="I26" s="61">
        <f t="shared" si="4"/>
        <v>0</v>
      </c>
      <c r="J26" s="37">
        <f t="shared" si="5"/>
        <v>0</v>
      </c>
      <c r="K26" s="61">
        <f t="shared" si="6"/>
        <v>0</v>
      </c>
      <c r="L26" s="37">
        <f t="shared" si="7"/>
        <v>0</v>
      </c>
      <c r="M26" s="61">
        <f t="shared" si="8"/>
        <v>0</v>
      </c>
      <c r="N26" s="37">
        <f t="shared" si="9"/>
        <v>0</v>
      </c>
      <c r="O26" s="51">
        <f t="shared" si="10"/>
        <v>0</v>
      </c>
      <c r="P26" s="71">
        <f t="shared" si="11"/>
        <v>0</v>
      </c>
      <c r="Q26" s="57">
        <f t="shared" si="12"/>
        <v>0</v>
      </c>
      <c r="R26" s="39">
        <f t="shared" si="13"/>
        <v>0</v>
      </c>
      <c r="S26" s="61">
        <f t="shared" si="14"/>
        <v>0</v>
      </c>
      <c r="T26" s="109">
        <f t="shared" si="15"/>
        <v>0</v>
      </c>
      <c r="U26" s="61">
        <f t="shared" si="16"/>
        <v>0</v>
      </c>
      <c r="V26" s="109">
        <f t="shared" si="17"/>
        <v>0</v>
      </c>
      <c r="W26" s="61">
        <f t="shared" si="18"/>
        <v>0</v>
      </c>
      <c r="X26" s="109">
        <f t="shared" si="19"/>
        <v>0</v>
      </c>
      <c r="Y26" s="61">
        <f t="shared" si="20"/>
        <v>0</v>
      </c>
      <c r="Z26" s="109">
        <f t="shared" si="21"/>
        <v>0</v>
      </c>
      <c r="AA26" s="61">
        <f t="shared" si="22"/>
        <v>0</v>
      </c>
      <c r="AB26" s="68">
        <f t="shared" si="23"/>
        <v>0</v>
      </c>
      <c r="AC26" s="67">
        <f t="shared" si="24"/>
        <v>0</v>
      </c>
      <c r="AD26" s="66">
        <f t="shared" si="25"/>
        <v>0</v>
      </c>
      <c r="AE26" s="57">
        <f t="shared" si="26"/>
        <v>0</v>
      </c>
      <c r="AF26" s="60">
        <f t="shared" si="27"/>
        <v>0</v>
      </c>
      <c r="AG26" s="52">
        <f t="shared" si="28"/>
        <v>0</v>
      </c>
      <c r="AH26" s="63">
        <f t="shared" si="29"/>
        <v>0</v>
      </c>
      <c r="AI26" s="65">
        <f t="shared" si="30"/>
        <v>0</v>
      </c>
      <c r="AJ26" s="31">
        <f t="shared" si="31"/>
        <v>0</v>
      </c>
      <c r="AK26" s="65">
        <f t="shared" si="32"/>
        <v>0</v>
      </c>
      <c r="AL26" s="230">
        <f t="shared" si="33"/>
        <v>0</v>
      </c>
      <c r="AM26" s="130"/>
    </row>
    <row r="27" spans="1:40" s="2" customFormat="1" x14ac:dyDescent="0.3">
      <c r="A27" s="48" t="s">
        <v>591</v>
      </c>
      <c r="B27" s="47">
        <f>30000/24</f>
        <v>1250</v>
      </c>
      <c r="C27" s="46">
        <f>2800/1.1</f>
        <v>2545.454545454545</v>
      </c>
      <c r="D27" s="45">
        <v>24</v>
      </c>
      <c r="E27" s="178">
        <f t="shared" si="0"/>
        <v>0</v>
      </c>
      <c r="F27" s="76">
        <f t="shared" si="1"/>
        <v>0</v>
      </c>
      <c r="G27" s="61">
        <f t="shared" si="2"/>
        <v>0</v>
      </c>
      <c r="H27" s="37">
        <f t="shared" si="3"/>
        <v>0</v>
      </c>
      <c r="I27" s="61">
        <f t="shared" si="4"/>
        <v>0</v>
      </c>
      <c r="J27" s="37">
        <f t="shared" si="5"/>
        <v>0</v>
      </c>
      <c r="K27" s="61">
        <f t="shared" si="6"/>
        <v>0</v>
      </c>
      <c r="L27" s="37">
        <f t="shared" si="7"/>
        <v>0</v>
      </c>
      <c r="M27" s="61">
        <f t="shared" si="8"/>
        <v>0</v>
      </c>
      <c r="N27" s="37">
        <f t="shared" si="9"/>
        <v>0</v>
      </c>
      <c r="O27" s="51">
        <f t="shared" si="10"/>
        <v>0</v>
      </c>
      <c r="P27" s="71">
        <f t="shared" si="11"/>
        <v>0</v>
      </c>
      <c r="Q27" s="57">
        <f t="shared" si="12"/>
        <v>0</v>
      </c>
      <c r="R27" s="39">
        <f t="shared" si="13"/>
        <v>0</v>
      </c>
      <c r="S27" s="61">
        <f t="shared" si="14"/>
        <v>0</v>
      </c>
      <c r="T27" s="109">
        <f t="shared" si="15"/>
        <v>0</v>
      </c>
      <c r="U27" s="61">
        <f t="shared" si="16"/>
        <v>0</v>
      </c>
      <c r="V27" s="109">
        <f t="shared" si="17"/>
        <v>0</v>
      </c>
      <c r="W27" s="61">
        <f t="shared" si="18"/>
        <v>0</v>
      </c>
      <c r="X27" s="109">
        <f t="shared" si="19"/>
        <v>0</v>
      </c>
      <c r="Y27" s="61">
        <f t="shared" si="20"/>
        <v>0</v>
      </c>
      <c r="Z27" s="109">
        <f t="shared" si="21"/>
        <v>0</v>
      </c>
      <c r="AA27" s="61">
        <f t="shared" si="22"/>
        <v>0</v>
      </c>
      <c r="AB27" s="68">
        <f t="shared" si="23"/>
        <v>0</v>
      </c>
      <c r="AC27" s="67">
        <f t="shared" si="24"/>
        <v>0</v>
      </c>
      <c r="AD27" s="66">
        <f t="shared" si="25"/>
        <v>0</v>
      </c>
      <c r="AE27" s="57">
        <f t="shared" si="26"/>
        <v>0</v>
      </c>
      <c r="AF27" s="60">
        <f t="shared" si="27"/>
        <v>0</v>
      </c>
      <c r="AG27" s="52">
        <f t="shared" si="28"/>
        <v>0</v>
      </c>
      <c r="AH27" s="63">
        <f t="shared" si="29"/>
        <v>0</v>
      </c>
      <c r="AI27" s="65">
        <f t="shared" si="30"/>
        <v>0</v>
      </c>
      <c r="AJ27" s="31">
        <f t="shared" si="31"/>
        <v>0</v>
      </c>
      <c r="AK27" s="65">
        <f t="shared" si="32"/>
        <v>0</v>
      </c>
      <c r="AL27" s="230">
        <f t="shared" si="33"/>
        <v>0</v>
      </c>
      <c r="AM27" s="130"/>
    </row>
    <row r="28" spans="1:40" s="2" customFormat="1" x14ac:dyDescent="0.3">
      <c r="A28" s="137" t="s">
        <v>590</v>
      </c>
      <c r="B28" s="47">
        <f>14400/24</f>
        <v>600</v>
      </c>
      <c r="C28" s="46">
        <f>800/1.1</f>
        <v>727.27272727272725</v>
      </c>
      <c r="D28" s="163">
        <v>24</v>
      </c>
      <c r="E28" s="178">
        <f t="shared" si="0"/>
        <v>100</v>
      </c>
      <c r="F28" s="76">
        <f t="shared" si="1"/>
        <v>60000</v>
      </c>
      <c r="G28" s="61">
        <f t="shared" si="2"/>
        <v>24</v>
      </c>
      <c r="H28" s="37">
        <f t="shared" si="3"/>
        <v>14400</v>
      </c>
      <c r="I28" s="61">
        <f t="shared" si="4"/>
        <v>24</v>
      </c>
      <c r="J28" s="37">
        <f t="shared" si="5"/>
        <v>14400</v>
      </c>
      <c r="K28" s="61">
        <f t="shared" si="6"/>
        <v>72</v>
      </c>
      <c r="L28" s="37">
        <f t="shared" si="7"/>
        <v>43200</v>
      </c>
      <c r="M28" s="61">
        <f t="shared" si="8"/>
        <v>24</v>
      </c>
      <c r="N28" s="37">
        <f t="shared" si="9"/>
        <v>14400</v>
      </c>
      <c r="O28" s="51">
        <f t="shared" si="10"/>
        <v>0</v>
      </c>
      <c r="P28" s="71">
        <f t="shared" si="11"/>
        <v>0</v>
      </c>
      <c r="Q28" s="57">
        <f t="shared" si="12"/>
        <v>144</v>
      </c>
      <c r="R28" s="39">
        <f t="shared" si="13"/>
        <v>86400</v>
      </c>
      <c r="S28" s="61">
        <f t="shared" si="14"/>
        <v>42</v>
      </c>
      <c r="T28" s="109">
        <f t="shared" si="15"/>
        <v>30545.454545454544</v>
      </c>
      <c r="U28" s="61">
        <f t="shared" si="16"/>
        <v>38</v>
      </c>
      <c r="V28" s="109">
        <f t="shared" si="17"/>
        <v>27636.363636363636</v>
      </c>
      <c r="W28" s="61">
        <f t="shared" si="18"/>
        <v>60</v>
      </c>
      <c r="X28" s="109">
        <f t="shared" si="19"/>
        <v>43636.363636363632</v>
      </c>
      <c r="Y28" s="61">
        <f t="shared" si="20"/>
        <v>37</v>
      </c>
      <c r="Z28" s="109">
        <f t="shared" si="21"/>
        <v>26909.090909090908</v>
      </c>
      <c r="AA28" s="61">
        <f t="shared" si="22"/>
        <v>30</v>
      </c>
      <c r="AB28" s="68">
        <f t="shared" si="23"/>
        <v>21818.181818181816</v>
      </c>
      <c r="AC28" s="67">
        <f t="shared" si="24"/>
        <v>207</v>
      </c>
      <c r="AD28" s="66">
        <f t="shared" si="25"/>
        <v>150545.45454545453</v>
      </c>
      <c r="AE28" s="57">
        <f t="shared" si="26"/>
        <v>0</v>
      </c>
      <c r="AF28" s="60">
        <f t="shared" si="27"/>
        <v>26345.45454545454</v>
      </c>
      <c r="AG28" s="52">
        <f t="shared" si="28"/>
        <v>0</v>
      </c>
      <c r="AH28" s="63">
        <f t="shared" si="29"/>
        <v>0</v>
      </c>
      <c r="AI28" s="65">
        <f t="shared" si="30"/>
        <v>37</v>
      </c>
      <c r="AJ28" s="31">
        <f t="shared" si="31"/>
        <v>22200</v>
      </c>
      <c r="AK28" s="65">
        <f t="shared" si="32"/>
        <v>24</v>
      </c>
      <c r="AL28" s="230">
        <f t="shared" si="33"/>
        <v>14400</v>
      </c>
      <c r="AM28" s="130"/>
    </row>
    <row r="29" spans="1:40" s="2" customFormat="1" x14ac:dyDescent="0.3">
      <c r="A29" s="188" t="s">
        <v>648</v>
      </c>
      <c r="B29" s="182">
        <f>16000/10</f>
        <v>1600</v>
      </c>
      <c r="C29" s="183">
        <f>2700/1.1</f>
        <v>2454.5454545454545</v>
      </c>
      <c r="D29" s="184">
        <v>10</v>
      </c>
      <c r="E29" s="178">
        <f t="shared" si="0"/>
        <v>0</v>
      </c>
      <c r="F29" s="76">
        <f t="shared" si="1"/>
        <v>0</v>
      </c>
      <c r="G29" s="61">
        <f t="shared" si="2"/>
        <v>100</v>
      </c>
      <c r="H29" s="37">
        <f t="shared" si="3"/>
        <v>160000</v>
      </c>
      <c r="I29" s="61">
        <f t="shared" si="4"/>
        <v>90</v>
      </c>
      <c r="J29" s="37">
        <f t="shared" si="5"/>
        <v>144000</v>
      </c>
      <c r="K29" s="61">
        <f t="shared" si="6"/>
        <v>40</v>
      </c>
      <c r="L29" s="37">
        <f t="shared" si="7"/>
        <v>64000</v>
      </c>
      <c r="M29" s="61">
        <f t="shared" si="8"/>
        <v>140</v>
      </c>
      <c r="N29" s="37">
        <f t="shared" si="9"/>
        <v>224000</v>
      </c>
      <c r="O29" s="51">
        <f t="shared" si="10"/>
        <v>50</v>
      </c>
      <c r="P29" s="71">
        <f t="shared" si="11"/>
        <v>80000</v>
      </c>
      <c r="Q29" s="57">
        <f t="shared" si="12"/>
        <v>420</v>
      </c>
      <c r="R29" s="39">
        <f t="shared" si="13"/>
        <v>672000</v>
      </c>
      <c r="S29" s="61">
        <f t="shared" si="14"/>
        <v>23</v>
      </c>
      <c r="T29" s="109">
        <f t="shared" si="15"/>
        <v>56454.545454545456</v>
      </c>
      <c r="U29" s="61">
        <f t="shared" si="16"/>
        <v>59</v>
      </c>
      <c r="V29" s="109">
        <f t="shared" si="17"/>
        <v>144818.18181818182</v>
      </c>
      <c r="W29" s="61">
        <f t="shared" si="18"/>
        <v>80</v>
      </c>
      <c r="X29" s="109">
        <f t="shared" si="19"/>
        <v>196363.63636363635</v>
      </c>
      <c r="Y29" s="61">
        <f t="shared" si="20"/>
        <v>74</v>
      </c>
      <c r="Z29" s="109">
        <f t="shared" si="21"/>
        <v>181636.36363636365</v>
      </c>
      <c r="AA29" s="61">
        <f t="shared" si="22"/>
        <v>49</v>
      </c>
      <c r="AB29" s="68">
        <f t="shared" si="23"/>
        <v>120272.72727272726</v>
      </c>
      <c r="AC29" s="67">
        <f t="shared" si="24"/>
        <v>285</v>
      </c>
      <c r="AD29" s="66">
        <f t="shared" si="25"/>
        <v>699545.45454545459</v>
      </c>
      <c r="AE29" s="57">
        <f t="shared" si="26"/>
        <v>0</v>
      </c>
      <c r="AF29" s="60">
        <f t="shared" si="27"/>
        <v>243545.45454545453</v>
      </c>
      <c r="AG29" s="52">
        <f t="shared" si="28"/>
        <v>0</v>
      </c>
      <c r="AH29" s="63">
        <f t="shared" si="29"/>
        <v>0</v>
      </c>
      <c r="AI29" s="65">
        <f t="shared" si="30"/>
        <v>135</v>
      </c>
      <c r="AJ29" s="31">
        <f t="shared" si="31"/>
        <v>216000</v>
      </c>
      <c r="AK29" s="65">
        <f t="shared" si="32"/>
        <v>120</v>
      </c>
      <c r="AL29" s="230">
        <f t="shared" si="33"/>
        <v>192000</v>
      </c>
      <c r="AM29" s="130"/>
    </row>
    <row r="30" spans="1:40" s="2" customFormat="1" x14ac:dyDescent="0.3">
      <c r="A30" s="188" t="s">
        <v>680</v>
      </c>
      <c r="B30" s="47">
        <f>16000/10</f>
        <v>1600</v>
      </c>
      <c r="C30" s="183">
        <f>2700/1.1</f>
        <v>2454.5454545454545</v>
      </c>
      <c r="D30" s="163">
        <v>10</v>
      </c>
      <c r="E30" s="178">
        <f t="shared" si="0"/>
        <v>0</v>
      </c>
      <c r="F30" s="76">
        <f t="shared" si="1"/>
        <v>0</v>
      </c>
      <c r="G30" s="61">
        <f t="shared" si="2"/>
        <v>0</v>
      </c>
      <c r="H30" s="37">
        <f t="shared" si="3"/>
        <v>0</v>
      </c>
      <c r="I30" s="61">
        <f t="shared" si="4"/>
        <v>0</v>
      </c>
      <c r="J30" s="37">
        <f t="shared" si="5"/>
        <v>0</v>
      </c>
      <c r="K30" s="61">
        <f t="shared" si="6"/>
        <v>10</v>
      </c>
      <c r="L30" s="37">
        <f t="shared" si="7"/>
        <v>16000</v>
      </c>
      <c r="M30" s="61">
        <f t="shared" si="8"/>
        <v>10</v>
      </c>
      <c r="N30" s="37">
        <f t="shared" si="9"/>
        <v>16000</v>
      </c>
      <c r="O30" s="51">
        <f t="shared" si="10"/>
        <v>0</v>
      </c>
      <c r="P30" s="71">
        <f t="shared" si="11"/>
        <v>0</v>
      </c>
      <c r="Q30" s="57">
        <f t="shared" si="12"/>
        <v>20</v>
      </c>
      <c r="R30" s="39">
        <f t="shared" si="13"/>
        <v>32000</v>
      </c>
      <c r="S30" s="61">
        <f t="shared" si="14"/>
        <v>0</v>
      </c>
      <c r="T30" s="109">
        <f t="shared" si="15"/>
        <v>0</v>
      </c>
      <c r="U30" s="61">
        <f t="shared" si="16"/>
        <v>0</v>
      </c>
      <c r="V30" s="109">
        <f t="shared" si="17"/>
        <v>0</v>
      </c>
      <c r="W30" s="61">
        <f t="shared" si="18"/>
        <v>1</v>
      </c>
      <c r="X30" s="109">
        <f t="shared" si="19"/>
        <v>2454.5454545454545</v>
      </c>
      <c r="Y30" s="61">
        <f t="shared" si="20"/>
        <v>6</v>
      </c>
      <c r="Z30" s="109">
        <f t="shared" si="21"/>
        <v>14727.272727272728</v>
      </c>
      <c r="AA30" s="61">
        <f t="shared" si="22"/>
        <v>1</v>
      </c>
      <c r="AB30" s="68">
        <f t="shared" si="23"/>
        <v>2454.5454545454545</v>
      </c>
      <c r="AC30" s="67">
        <f t="shared" si="24"/>
        <v>8</v>
      </c>
      <c r="AD30" s="66">
        <f t="shared" si="25"/>
        <v>19636.363636363636</v>
      </c>
      <c r="AE30" s="57">
        <f t="shared" si="26"/>
        <v>0</v>
      </c>
      <c r="AF30" s="60">
        <f t="shared" si="27"/>
        <v>6836.363636363636</v>
      </c>
      <c r="AG30" s="52">
        <f t="shared" si="28"/>
        <v>0</v>
      </c>
      <c r="AH30" s="63">
        <f t="shared" si="29"/>
        <v>0</v>
      </c>
      <c r="AI30" s="65">
        <f t="shared" si="30"/>
        <v>12</v>
      </c>
      <c r="AJ30" s="31">
        <f t="shared" si="31"/>
        <v>19200</v>
      </c>
      <c r="AK30" s="65">
        <f t="shared" si="32"/>
        <v>10</v>
      </c>
      <c r="AL30" s="230">
        <f t="shared" si="33"/>
        <v>16000</v>
      </c>
      <c r="AM30" s="130"/>
    </row>
    <row r="31" spans="1:40" s="2" customFormat="1" x14ac:dyDescent="0.3">
      <c r="A31" s="188" t="s">
        <v>587</v>
      </c>
      <c r="B31" s="47">
        <f>16000/10</f>
        <v>1600</v>
      </c>
      <c r="C31" s="183">
        <f>2700/1.1</f>
        <v>2454.5454545454545</v>
      </c>
      <c r="D31" s="163">
        <v>10</v>
      </c>
      <c r="E31" s="178">
        <f t="shared" si="0"/>
        <v>0</v>
      </c>
      <c r="F31" s="76">
        <f t="shared" si="1"/>
        <v>0</v>
      </c>
      <c r="G31" s="61">
        <f t="shared" si="2"/>
        <v>0</v>
      </c>
      <c r="H31" s="37">
        <f t="shared" si="3"/>
        <v>0</v>
      </c>
      <c r="I31" s="61">
        <f t="shared" si="4"/>
        <v>0</v>
      </c>
      <c r="J31" s="37">
        <f t="shared" si="5"/>
        <v>0</v>
      </c>
      <c r="K31" s="61">
        <f t="shared" si="6"/>
        <v>0</v>
      </c>
      <c r="L31" s="37">
        <f t="shared" si="7"/>
        <v>0</v>
      </c>
      <c r="M31" s="61">
        <f t="shared" si="8"/>
        <v>0</v>
      </c>
      <c r="N31" s="37">
        <f t="shared" si="9"/>
        <v>0</v>
      </c>
      <c r="O31" s="51">
        <f t="shared" si="10"/>
        <v>0</v>
      </c>
      <c r="P31" s="71">
        <f t="shared" si="11"/>
        <v>0</v>
      </c>
      <c r="Q31" s="57">
        <f t="shared" si="12"/>
        <v>0</v>
      </c>
      <c r="R31" s="39">
        <f t="shared" si="13"/>
        <v>0</v>
      </c>
      <c r="S31" s="61">
        <f t="shared" si="14"/>
        <v>0</v>
      </c>
      <c r="T31" s="109">
        <f t="shared" si="15"/>
        <v>0</v>
      </c>
      <c r="U31" s="61">
        <f t="shared" si="16"/>
        <v>0</v>
      </c>
      <c r="V31" s="109">
        <f t="shared" si="17"/>
        <v>0</v>
      </c>
      <c r="W31" s="61">
        <f t="shared" si="18"/>
        <v>0</v>
      </c>
      <c r="X31" s="109">
        <f t="shared" si="19"/>
        <v>0</v>
      </c>
      <c r="Y31" s="61">
        <f t="shared" si="20"/>
        <v>0</v>
      </c>
      <c r="Z31" s="109">
        <f t="shared" si="21"/>
        <v>0</v>
      </c>
      <c r="AA31" s="61">
        <f t="shared" si="22"/>
        <v>0</v>
      </c>
      <c r="AB31" s="68">
        <f t="shared" si="23"/>
        <v>0</v>
      </c>
      <c r="AC31" s="67">
        <f t="shared" si="24"/>
        <v>0</v>
      </c>
      <c r="AD31" s="66">
        <f t="shared" si="25"/>
        <v>0</v>
      </c>
      <c r="AE31" s="57">
        <f t="shared" si="26"/>
        <v>0</v>
      </c>
      <c r="AF31" s="60">
        <f t="shared" si="27"/>
        <v>0</v>
      </c>
      <c r="AG31" s="52">
        <f t="shared" si="28"/>
        <v>0</v>
      </c>
      <c r="AH31" s="63">
        <f t="shared" si="29"/>
        <v>0</v>
      </c>
      <c r="AI31" s="65">
        <f t="shared" si="30"/>
        <v>0</v>
      </c>
      <c r="AJ31" s="31">
        <f t="shared" si="31"/>
        <v>0</v>
      </c>
      <c r="AK31" s="65">
        <f t="shared" si="32"/>
        <v>0</v>
      </c>
      <c r="AL31" s="230">
        <f t="shared" si="33"/>
        <v>0</v>
      </c>
      <c r="AM31" s="130"/>
    </row>
    <row r="32" spans="1:40" s="2" customFormat="1" x14ac:dyDescent="0.3">
      <c r="A32" s="188" t="s">
        <v>752</v>
      </c>
      <c r="B32" s="47">
        <f>16000/10</f>
        <v>1600</v>
      </c>
      <c r="C32" s="183">
        <f>2700/1.1</f>
        <v>2454.5454545454545</v>
      </c>
      <c r="D32" s="163">
        <v>10</v>
      </c>
      <c r="E32" s="178">
        <f t="shared" si="0"/>
        <v>0</v>
      </c>
      <c r="F32" s="76">
        <f t="shared" si="1"/>
        <v>0</v>
      </c>
      <c r="G32" s="61">
        <f t="shared" si="2"/>
        <v>0</v>
      </c>
      <c r="H32" s="37">
        <f t="shared" si="3"/>
        <v>0</v>
      </c>
      <c r="I32" s="61">
        <f t="shared" si="4"/>
        <v>0</v>
      </c>
      <c r="J32" s="37">
        <f t="shared" si="5"/>
        <v>0</v>
      </c>
      <c r="K32" s="61">
        <f t="shared" si="6"/>
        <v>0</v>
      </c>
      <c r="L32" s="37">
        <f t="shared" si="7"/>
        <v>0</v>
      </c>
      <c r="M32" s="61">
        <f t="shared" si="8"/>
        <v>50</v>
      </c>
      <c r="N32" s="37">
        <f t="shared" si="9"/>
        <v>80000</v>
      </c>
      <c r="O32" s="51">
        <f t="shared" si="10"/>
        <v>0</v>
      </c>
      <c r="P32" s="71">
        <f t="shared" si="11"/>
        <v>0</v>
      </c>
      <c r="Q32" s="57">
        <f t="shared" si="12"/>
        <v>50</v>
      </c>
      <c r="R32" s="39">
        <f t="shared" si="13"/>
        <v>80000</v>
      </c>
      <c r="S32" s="61">
        <f t="shared" si="14"/>
        <v>0</v>
      </c>
      <c r="T32" s="109">
        <f t="shared" si="15"/>
        <v>0</v>
      </c>
      <c r="U32" s="61">
        <f t="shared" si="16"/>
        <v>0</v>
      </c>
      <c r="V32" s="109">
        <f t="shared" si="17"/>
        <v>0</v>
      </c>
      <c r="W32" s="61">
        <f t="shared" si="18"/>
        <v>0</v>
      </c>
      <c r="X32" s="109">
        <f t="shared" si="19"/>
        <v>0</v>
      </c>
      <c r="Y32" s="61">
        <f t="shared" si="20"/>
        <v>10</v>
      </c>
      <c r="Z32" s="109">
        <f t="shared" si="21"/>
        <v>24545.454545454544</v>
      </c>
      <c r="AA32" s="61">
        <f t="shared" si="22"/>
        <v>17</v>
      </c>
      <c r="AB32" s="68">
        <f t="shared" si="23"/>
        <v>41727.272727272728</v>
      </c>
      <c r="AC32" s="67">
        <f t="shared" si="24"/>
        <v>27</v>
      </c>
      <c r="AD32" s="66">
        <f t="shared" si="25"/>
        <v>66272.727272727265</v>
      </c>
      <c r="AE32" s="57">
        <f t="shared" si="26"/>
        <v>0</v>
      </c>
      <c r="AF32" s="60">
        <f t="shared" si="27"/>
        <v>23072.727272727272</v>
      </c>
      <c r="AG32" s="52">
        <f t="shared" si="28"/>
        <v>0</v>
      </c>
      <c r="AH32" s="63">
        <f t="shared" si="29"/>
        <v>0</v>
      </c>
      <c r="AI32" s="65">
        <f t="shared" si="30"/>
        <v>23</v>
      </c>
      <c r="AJ32" s="31">
        <f t="shared" si="31"/>
        <v>36800</v>
      </c>
      <c r="AK32" s="65">
        <f t="shared" si="32"/>
        <v>0</v>
      </c>
      <c r="AL32" s="230">
        <f t="shared" si="33"/>
        <v>0</v>
      </c>
      <c r="AM32" s="130"/>
    </row>
    <row r="33" spans="1:39" s="2" customFormat="1" x14ac:dyDescent="0.3">
      <c r="A33" s="188" t="s">
        <v>585</v>
      </c>
      <c r="B33" s="47">
        <f>16000/10</f>
        <v>1600</v>
      </c>
      <c r="C33" s="183">
        <f>2700/1.1</f>
        <v>2454.5454545454545</v>
      </c>
      <c r="D33" s="163">
        <v>11</v>
      </c>
      <c r="E33" s="178">
        <f t="shared" si="0"/>
        <v>0</v>
      </c>
      <c r="F33" s="76">
        <f t="shared" si="1"/>
        <v>0</v>
      </c>
      <c r="G33" s="61">
        <f t="shared" si="2"/>
        <v>0</v>
      </c>
      <c r="H33" s="37">
        <f t="shared" si="3"/>
        <v>0</v>
      </c>
      <c r="I33" s="61">
        <f t="shared" si="4"/>
        <v>20</v>
      </c>
      <c r="J33" s="37">
        <f t="shared" si="5"/>
        <v>32000</v>
      </c>
      <c r="K33" s="61">
        <f t="shared" si="6"/>
        <v>10</v>
      </c>
      <c r="L33" s="37">
        <f t="shared" si="7"/>
        <v>16000</v>
      </c>
      <c r="M33" s="61">
        <f t="shared" si="8"/>
        <v>10</v>
      </c>
      <c r="N33" s="37">
        <f t="shared" si="9"/>
        <v>16000</v>
      </c>
      <c r="O33" s="51">
        <f t="shared" si="10"/>
        <v>0</v>
      </c>
      <c r="P33" s="71">
        <f t="shared" si="11"/>
        <v>0</v>
      </c>
      <c r="Q33" s="57">
        <f t="shared" si="12"/>
        <v>40</v>
      </c>
      <c r="R33" s="39">
        <f t="shared" si="13"/>
        <v>64000</v>
      </c>
      <c r="S33" s="61">
        <f t="shared" si="14"/>
        <v>0</v>
      </c>
      <c r="T33" s="109">
        <f t="shared" si="15"/>
        <v>0</v>
      </c>
      <c r="U33" s="61">
        <f t="shared" si="16"/>
        <v>0</v>
      </c>
      <c r="V33" s="109">
        <f t="shared" si="17"/>
        <v>0</v>
      </c>
      <c r="W33" s="61">
        <f t="shared" si="18"/>
        <v>0</v>
      </c>
      <c r="X33" s="109">
        <f t="shared" si="19"/>
        <v>0</v>
      </c>
      <c r="Y33" s="61">
        <f t="shared" si="20"/>
        <v>1</v>
      </c>
      <c r="Z33" s="109">
        <f t="shared" si="21"/>
        <v>2454.5454545454545</v>
      </c>
      <c r="AA33" s="61">
        <f t="shared" si="22"/>
        <v>4</v>
      </c>
      <c r="AB33" s="68">
        <f t="shared" si="23"/>
        <v>9818.181818181818</v>
      </c>
      <c r="AC33" s="67">
        <f t="shared" si="24"/>
        <v>5</v>
      </c>
      <c r="AD33" s="66">
        <f t="shared" si="25"/>
        <v>12272.727272727272</v>
      </c>
      <c r="AE33" s="57">
        <f t="shared" si="26"/>
        <v>0</v>
      </c>
      <c r="AF33" s="60">
        <f t="shared" si="27"/>
        <v>4272.7272727272721</v>
      </c>
      <c r="AG33" s="52">
        <f t="shared" si="28"/>
        <v>0</v>
      </c>
      <c r="AH33" s="63">
        <f t="shared" si="29"/>
        <v>0</v>
      </c>
      <c r="AI33" s="65">
        <f t="shared" si="30"/>
        <v>35</v>
      </c>
      <c r="AJ33" s="31">
        <f t="shared" si="31"/>
        <v>56000</v>
      </c>
      <c r="AK33" s="65">
        <f t="shared" si="32"/>
        <v>0</v>
      </c>
      <c r="AL33" s="230">
        <f t="shared" si="33"/>
        <v>0</v>
      </c>
      <c r="AM33" s="130"/>
    </row>
    <row r="34" spans="1:39" s="2" customFormat="1" x14ac:dyDescent="0.3">
      <c r="A34" s="188" t="s">
        <v>751</v>
      </c>
      <c r="B34" s="47">
        <f>14400/12</f>
        <v>1200</v>
      </c>
      <c r="C34" s="46">
        <f>1800/1.1</f>
        <v>1636.3636363636363</v>
      </c>
      <c r="D34" s="163">
        <v>12</v>
      </c>
      <c r="E34" s="178">
        <f t="shared" si="0"/>
        <v>15</v>
      </c>
      <c r="F34" s="76">
        <f t="shared" si="1"/>
        <v>18000</v>
      </c>
      <c r="G34" s="61">
        <f t="shared" si="2"/>
        <v>48</v>
      </c>
      <c r="H34" s="37">
        <f t="shared" si="3"/>
        <v>57600</v>
      </c>
      <c r="I34" s="61">
        <f t="shared" si="4"/>
        <v>36</v>
      </c>
      <c r="J34" s="37">
        <f t="shared" si="5"/>
        <v>43200</v>
      </c>
      <c r="K34" s="61">
        <f t="shared" si="6"/>
        <v>36</v>
      </c>
      <c r="L34" s="37">
        <f t="shared" si="7"/>
        <v>43200</v>
      </c>
      <c r="M34" s="61">
        <f t="shared" si="8"/>
        <v>60</v>
      </c>
      <c r="N34" s="37">
        <f t="shared" si="9"/>
        <v>72000</v>
      </c>
      <c r="O34" s="51">
        <f t="shared" si="10"/>
        <v>36</v>
      </c>
      <c r="P34" s="71">
        <f t="shared" si="11"/>
        <v>43200</v>
      </c>
      <c r="Q34" s="57">
        <f t="shared" si="12"/>
        <v>216</v>
      </c>
      <c r="R34" s="39">
        <f t="shared" si="13"/>
        <v>259200</v>
      </c>
      <c r="S34" s="61">
        <f t="shared" si="14"/>
        <v>34</v>
      </c>
      <c r="T34" s="109">
        <f t="shared" si="15"/>
        <v>55636.363636363632</v>
      </c>
      <c r="U34" s="61">
        <f t="shared" si="16"/>
        <v>26</v>
      </c>
      <c r="V34" s="109">
        <f t="shared" si="17"/>
        <v>42545.454545454544</v>
      </c>
      <c r="W34" s="61">
        <f t="shared" si="18"/>
        <v>30</v>
      </c>
      <c r="X34" s="109">
        <f t="shared" si="19"/>
        <v>49090.909090909088</v>
      </c>
      <c r="Y34" s="61">
        <f t="shared" si="20"/>
        <v>48</v>
      </c>
      <c r="Z34" s="109">
        <f t="shared" si="21"/>
        <v>78545.454545454544</v>
      </c>
      <c r="AA34" s="61">
        <f t="shared" si="22"/>
        <v>18</v>
      </c>
      <c r="AB34" s="68">
        <f t="shared" si="23"/>
        <v>29454.545454545452</v>
      </c>
      <c r="AC34" s="67">
        <f t="shared" si="24"/>
        <v>156</v>
      </c>
      <c r="AD34" s="66">
        <f t="shared" si="25"/>
        <v>255272.72727272726</v>
      </c>
      <c r="AE34" s="57">
        <f t="shared" si="26"/>
        <v>0</v>
      </c>
      <c r="AF34" s="60">
        <f t="shared" si="27"/>
        <v>68072.72727272725</v>
      </c>
      <c r="AG34" s="52">
        <f t="shared" si="28"/>
        <v>0</v>
      </c>
      <c r="AH34" s="63">
        <f t="shared" si="29"/>
        <v>0</v>
      </c>
      <c r="AI34" s="65">
        <f t="shared" si="30"/>
        <v>75</v>
      </c>
      <c r="AJ34" s="31">
        <f t="shared" si="31"/>
        <v>90000</v>
      </c>
      <c r="AK34" s="65">
        <f t="shared" si="32"/>
        <v>36</v>
      </c>
      <c r="AL34" s="230">
        <f t="shared" si="33"/>
        <v>43200</v>
      </c>
      <c r="AM34" s="130"/>
    </row>
    <row r="35" spans="1:39" s="2" customFormat="1" x14ac:dyDescent="0.3">
      <c r="A35" s="188" t="s">
        <v>643</v>
      </c>
      <c r="B35" s="47">
        <f>14400/12</f>
        <v>1200</v>
      </c>
      <c r="C35" s="46">
        <f>1800/1.1</f>
        <v>1636.3636363636363</v>
      </c>
      <c r="D35" s="163">
        <v>13</v>
      </c>
      <c r="E35" s="178">
        <f t="shared" si="0"/>
        <v>0</v>
      </c>
      <c r="F35" s="76">
        <f t="shared" si="1"/>
        <v>0</v>
      </c>
      <c r="G35" s="61">
        <f t="shared" si="2"/>
        <v>0</v>
      </c>
      <c r="H35" s="37">
        <f t="shared" si="3"/>
        <v>0</v>
      </c>
      <c r="I35" s="61">
        <f t="shared" si="4"/>
        <v>0</v>
      </c>
      <c r="J35" s="37">
        <f t="shared" si="5"/>
        <v>0</v>
      </c>
      <c r="K35" s="61">
        <f t="shared" si="6"/>
        <v>0</v>
      </c>
      <c r="L35" s="37">
        <f t="shared" si="7"/>
        <v>0</v>
      </c>
      <c r="M35" s="61">
        <f t="shared" si="8"/>
        <v>0</v>
      </c>
      <c r="N35" s="37">
        <f t="shared" si="9"/>
        <v>0</v>
      </c>
      <c r="O35" s="51">
        <f t="shared" si="10"/>
        <v>0</v>
      </c>
      <c r="P35" s="71">
        <f t="shared" si="11"/>
        <v>0</v>
      </c>
      <c r="Q35" s="57">
        <f t="shared" si="12"/>
        <v>0</v>
      </c>
      <c r="R35" s="39">
        <f t="shared" si="13"/>
        <v>0</v>
      </c>
      <c r="S35" s="61">
        <f t="shared" si="14"/>
        <v>0</v>
      </c>
      <c r="T35" s="109">
        <f t="shared" si="15"/>
        <v>0</v>
      </c>
      <c r="U35" s="61">
        <f t="shared" si="16"/>
        <v>0</v>
      </c>
      <c r="V35" s="109">
        <f t="shared" si="17"/>
        <v>0</v>
      </c>
      <c r="W35" s="61">
        <f t="shared" si="18"/>
        <v>0</v>
      </c>
      <c r="X35" s="109">
        <f t="shared" si="19"/>
        <v>0</v>
      </c>
      <c r="Y35" s="61">
        <f t="shared" si="20"/>
        <v>0</v>
      </c>
      <c r="Z35" s="109">
        <f t="shared" si="21"/>
        <v>0</v>
      </c>
      <c r="AA35" s="61">
        <f t="shared" si="22"/>
        <v>0</v>
      </c>
      <c r="AB35" s="68">
        <f t="shared" si="23"/>
        <v>0</v>
      </c>
      <c r="AC35" s="67">
        <f t="shared" si="24"/>
        <v>0</v>
      </c>
      <c r="AD35" s="66">
        <f t="shared" si="25"/>
        <v>0</v>
      </c>
      <c r="AE35" s="57">
        <f t="shared" si="26"/>
        <v>0</v>
      </c>
      <c r="AF35" s="60">
        <f t="shared" si="27"/>
        <v>0</v>
      </c>
      <c r="AG35" s="52">
        <f t="shared" si="28"/>
        <v>0</v>
      </c>
      <c r="AH35" s="63">
        <f t="shared" si="29"/>
        <v>0</v>
      </c>
      <c r="AI35" s="65">
        <f t="shared" si="30"/>
        <v>0</v>
      </c>
      <c r="AJ35" s="31">
        <f t="shared" si="31"/>
        <v>0</v>
      </c>
      <c r="AK35" s="65">
        <f t="shared" si="32"/>
        <v>0</v>
      </c>
      <c r="AL35" s="230">
        <f t="shared" si="33"/>
        <v>0</v>
      </c>
      <c r="AM35" s="130"/>
    </row>
    <row r="36" spans="1:39" s="2" customFormat="1" x14ac:dyDescent="0.3">
      <c r="A36" s="186" t="s">
        <v>700</v>
      </c>
      <c r="B36" s="47">
        <f>3900/6</f>
        <v>650</v>
      </c>
      <c r="C36" s="46">
        <f>2000/1.1</f>
        <v>1818.181818181818</v>
      </c>
      <c r="D36" s="163">
        <v>6</v>
      </c>
      <c r="E36" s="178">
        <f t="shared" si="0"/>
        <v>13</v>
      </c>
      <c r="F36" s="76">
        <f t="shared" si="1"/>
        <v>8450</v>
      </c>
      <c r="G36" s="61">
        <f t="shared" si="2"/>
        <v>0</v>
      </c>
      <c r="H36" s="37">
        <f t="shared" si="3"/>
        <v>0</v>
      </c>
      <c r="I36" s="61">
        <f t="shared" si="4"/>
        <v>6</v>
      </c>
      <c r="J36" s="37">
        <f t="shared" si="5"/>
        <v>3900</v>
      </c>
      <c r="K36" s="61">
        <f t="shared" si="6"/>
        <v>6</v>
      </c>
      <c r="L36" s="37">
        <f t="shared" si="7"/>
        <v>3900</v>
      </c>
      <c r="M36" s="61">
        <f t="shared" si="8"/>
        <v>12</v>
      </c>
      <c r="N36" s="37">
        <f t="shared" si="9"/>
        <v>7800</v>
      </c>
      <c r="O36" s="51">
        <f t="shared" si="10"/>
        <v>0</v>
      </c>
      <c r="P36" s="71">
        <f t="shared" si="11"/>
        <v>0</v>
      </c>
      <c r="Q36" s="57">
        <f t="shared" si="12"/>
        <v>24</v>
      </c>
      <c r="R36" s="39">
        <f t="shared" si="13"/>
        <v>15600</v>
      </c>
      <c r="S36" s="61">
        <f t="shared" si="14"/>
        <v>6</v>
      </c>
      <c r="T36" s="109">
        <f t="shared" si="15"/>
        <v>10909.090909090908</v>
      </c>
      <c r="U36" s="61">
        <f t="shared" si="16"/>
        <v>7</v>
      </c>
      <c r="V36" s="109">
        <f t="shared" si="17"/>
        <v>12727.272727272726</v>
      </c>
      <c r="W36" s="61">
        <f t="shared" si="18"/>
        <v>8</v>
      </c>
      <c r="X36" s="109">
        <f t="shared" si="19"/>
        <v>14545.454545454544</v>
      </c>
      <c r="Y36" s="61">
        <f t="shared" si="20"/>
        <v>8</v>
      </c>
      <c r="Z36" s="109">
        <f t="shared" si="21"/>
        <v>14545.454545454544</v>
      </c>
      <c r="AA36" s="61">
        <f t="shared" si="22"/>
        <v>6</v>
      </c>
      <c r="AB36" s="68">
        <f t="shared" si="23"/>
        <v>10909.090909090908</v>
      </c>
      <c r="AC36" s="67">
        <f t="shared" si="24"/>
        <v>35</v>
      </c>
      <c r="AD36" s="66">
        <f t="shared" si="25"/>
        <v>63636.363636363632</v>
      </c>
      <c r="AE36" s="57">
        <f t="shared" si="26"/>
        <v>0</v>
      </c>
      <c r="AF36" s="60">
        <f t="shared" si="27"/>
        <v>40886.363636363632</v>
      </c>
      <c r="AG36" s="52">
        <f t="shared" si="28"/>
        <v>0</v>
      </c>
      <c r="AH36" s="63">
        <f t="shared" si="29"/>
        <v>0</v>
      </c>
      <c r="AI36" s="65">
        <f t="shared" si="30"/>
        <v>2</v>
      </c>
      <c r="AJ36" s="31">
        <f t="shared" si="31"/>
        <v>1300</v>
      </c>
      <c r="AK36" s="65">
        <f t="shared" si="32"/>
        <v>12</v>
      </c>
      <c r="AL36" s="230">
        <f t="shared" si="33"/>
        <v>7800</v>
      </c>
      <c r="AM36" s="130"/>
    </row>
    <row r="37" spans="1:39" s="2" customFormat="1" x14ac:dyDescent="0.3">
      <c r="A37" s="186" t="s">
        <v>581</v>
      </c>
      <c r="B37" s="47">
        <f>3900/6</f>
        <v>650</v>
      </c>
      <c r="C37" s="46">
        <f>2000/1.1</f>
        <v>1818.181818181818</v>
      </c>
      <c r="D37" s="163">
        <v>6</v>
      </c>
      <c r="E37" s="178">
        <f t="shared" si="0"/>
        <v>34</v>
      </c>
      <c r="F37" s="76">
        <f t="shared" si="1"/>
        <v>22100</v>
      </c>
      <c r="G37" s="61">
        <f t="shared" si="2"/>
        <v>6</v>
      </c>
      <c r="H37" s="37">
        <f t="shared" si="3"/>
        <v>3900</v>
      </c>
      <c r="I37" s="61">
        <f t="shared" si="4"/>
        <v>24</v>
      </c>
      <c r="J37" s="37">
        <f t="shared" si="5"/>
        <v>15600</v>
      </c>
      <c r="K37" s="61">
        <f t="shared" si="6"/>
        <v>12</v>
      </c>
      <c r="L37" s="37">
        <f t="shared" si="7"/>
        <v>7800</v>
      </c>
      <c r="M37" s="61">
        <f t="shared" si="8"/>
        <v>36</v>
      </c>
      <c r="N37" s="37">
        <f t="shared" si="9"/>
        <v>23400</v>
      </c>
      <c r="O37" s="51">
        <f t="shared" si="10"/>
        <v>12</v>
      </c>
      <c r="P37" s="71">
        <f t="shared" si="11"/>
        <v>7800</v>
      </c>
      <c r="Q37" s="57">
        <f t="shared" si="12"/>
        <v>90</v>
      </c>
      <c r="R37" s="39">
        <f t="shared" si="13"/>
        <v>58500</v>
      </c>
      <c r="S37" s="61">
        <f t="shared" si="14"/>
        <v>24</v>
      </c>
      <c r="T37" s="109">
        <f t="shared" si="15"/>
        <v>43636.363636363632</v>
      </c>
      <c r="U37" s="61">
        <f t="shared" si="16"/>
        <v>12</v>
      </c>
      <c r="V37" s="109">
        <f t="shared" si="17"/>
        <v>21818.181818181816</v>
      </c>
      <c r="W37" s="61">
        <f t="shared" si="18"/>
        <v>33</v>
      </c>
      <c r="X37" s="109">
        <f t="shared" si="19"/>
        <v>59999.999999999993</v>
      </c>
      <c r="Y37" s="61">
        <f t="shared" si="20"/>
        <v>11</v>
      </c>
      <c r="Z37" s="109">
        <f t="shared" si="21"/>
        <v>20000</v>
      </c>
      <c r="AA37" s="61">
        <f t="shared" si="22"/>
        <v>12</v>
      </c>
      <c r="AB37" s="68">
        <f t="shared" si="23"/>
        <v>21818.181818181816</v>
      </c>
      <c r="AC37" s="67">
        <f t="shared" si="24"/>
        <v>92</v>
      </c>
      <c r="AD37" s="66">
        <f t="shared" si="25"/>
        <v>167272.72727272726</v>
      </c>
      <c r="AE37" s="57">
        <f t="shared" si="26"/>
        <v>0</v>
      </c>
      <c r="AF37" s="60">
        <f t="shared" si="27"/>
        <v>107472.72727272726</v>
      </c>
      <c r="AG37" s="52">
        <f t="shared" si="28"/>
        <v>0</v>
      </c>
      <c r="AH37" s="63">
        <f t="shared" si="29"/>
        <v>0</v>
      </c>
      <c r="AI37" s="65">
        <f t="shared" si="30"/>
        <v>32</v>
      </c>
      <c r="AJ37" s="31">
        <f t="shared" si="31"/>
        <v>20800</v>
      </c>
      <c r="AK37" s="65">
        <f t="shared" si="32"/>
        <v>18</v>
      </c>
      <c r="AL37" s="230">
        <f t="shared" si="33"/>
        <v>11700</v>
      </c>
      <c r="AM37" s="130"/>
    </row>
    <row r="38" spans="1:39" s="2" customFormat="1" x14ac:dyDescent="0.3">
      <c r="A38" s="186" t="s">
        <v>750</v>
      </c>
      <c r="B38" s="47">
        <f>3900/6</f>
        <v>650</v>
      </c>
      <c r="C38" s="46">
        <f>2000/1.1</f>
        <v>1818.181818181818</v>
      </c>
      <c r="D38" s="163">
        <v>6</v>
      </c>
      <c r="E38" s="178">
        <f t="shared" si="0"/>
        <v>38</v>
      </c>
      <c r="F38" s="76">
        <f t="shared" si="1"/>
        <v>24700</v>
      </c>
      <c r="G38" s="61">
        <f t="shared" si="2"/>
        <v>6</v>
      </c>
      <c r="H38" s="37">
        <f t="shared" si="3"/>
        <v>3900</v>
      </c>
      <c r="I38" s="61">
        <f t="shared" si="4"/>
        <v>12</v>
      </c>
      <c r="J38" s="37">
        <f t="shared" si="5"/>
        <v>7800</v>
      </c>
      <c r="K38" s="61">
        <f t="shared" si="6"/>
        <v>12</v>
      </c>
      <c r="L38" s="37">
        <f t="shared" si="7"/>
        <v>7800</v>
      </c>
      <c r="M38" s="61">
        <f t="shared" si="8"/>
        <v>24</v>
      </c>
      <c r="N38" s="37">
        <f t="shared" si="9"/>
        <v>15600</v>
      </c>
      <c r="O38" s="51">
        <f t="shared" si="10"/>
        <v>12</v>
      </c>
      <c r="P38" s="71">
        <f t="shared" si="11"/>
        <v>7800</v>
      </c>
      <c r="Q38" s="57">
        <f t="shared" si="12"/>
        <v>66</v>
      </c>
      <c r="R38" s="39">
        <f t="shared" si="13"/>
        <v>42900</v>
      </c>
      <c r="S38" s="61">
        <f t="shared" si="14"/>
        <v>14</v>
      </c>
      <c r="T38" s="109">
        <f t="shared" si="15"/>
        <v>25454.545454545452</v>
      </c>
      <c r="U38" s="61">
        <f t="shared" si="16"/>
        <v>17</v>
      </c>
      <c r="V38" s="109">
        <f t="shared" si="17"/>
        <v>30909.090909090904</v>
      </c>
      <c r="W38" s="61">
        <f t="shared" si="18"/>
        <v>21</v>
      </c>
      <c r="X38" s="109">
        <f t="shared" si="19"/>
        <v>38181.818181818177</v>
      </c>
      <c r="Y38" s="61">
        <f t="shared" si="20"/>
        <v>20</v>
      </c>
      <c r="Z38" s="109">
        <f t="shared" si="21"/>
        <v>36363.63636363636</v>
      </c>
      <c r="AA38" s="61">
        <f t="shared" si="22"/>
        <v>13</v>
      </c>
      <c r="AB38" s="68">
        <f t="shared" si="23"/>
        <v>23636.363636363632</v>
      </c>
      <c r="AC38" s="67">
        <f t="shared" si="24"/>
        <v>85</v>
      </c>
      <c r="AD38" s="66">
        <f t="shared" si="25"/>
        <v>154545.45454545453</v>
      </c>
      <c r="AE38" s="57">
        <f t="shared" si="26"/>
        <v>0</v>
      </c>
      <c r="AF38" s="60">
        <f t="shared" si="27"/>
        <v>99295.45454545453</v>
      </c>
      <c r="AG38" s="52">
        <f t="shared" si="28"/>
        <v>1</v>
      </c>
      <c r="AH38" s="63">
        <f t="shared" si="29"/>
        <v>650</v>
      </c>
      <c r="AI38" s="65">
        <f t="shared" si="30"/>
        <v>18</v>
      </c>
      <c r="AJ38" s="31">
        <f t="shared" si="31"/>
        <v>11700</v>
      </c>
      <c r="AK38" s="65">
        <f t="shared" si="32"/>
        <v>18</v>
      </c>
      <c r="AL38" s="230">
        <f t="shared" si="33"/>
        <v>11700</v>
      </c>
      <c r="AM38" s="130"/>
    </row>
    <row r="39" spans="1:39" s="2" customFormat="1" ht="17.25" thickBot="1" x14ac:dyDescent="0.35">
      <c r="A39" s="185" t="s">
        <v>579</v>
      </c>
      <c r="B39" s="193">
        <f>31200/24</f>
        <v>1300</v>
      </c>
      <c r="C39" s="194">
        <f>2800/1.1</f>
        <v>2545.454545454545</v>
      </c>
      <c r="D39" s="45">
        <v>24</v>
      </c>
      <c r="E39" s="361">
        <f t="shared" si="0"/>
        <v>21</v>
      </c>
      <c r="F39" s="192">
        <f t="shared" si="1"/>
        <v>27300</v>
      </c>
      <c r="G39" s="360">
        <f t="shared" si="2"/>
        <v>24</v>
      </c>
      <c r="H39" s="197">
        <f t="shared" si="3"/>
        <v>31200</v>
      </c>
      <c r="I39" s="360">
        <f t="shared" si="4"/>
        <v>24</v>
      </c>
      <c r="J39" s="197">
        <f t="shared" si="5"/>
        <v>31200</v>
      </c>
      <c r="K39" s="360">
        <f t="shared" si="6"/>
        <v>0</v>
      </c>
      <c r="L39" s="197">
        <f t="shared" si="7"/>
        <v>0</v>
      </c>
      <c r="M39" s="360">
        <f t="shared" si="8"/>
        <v>24</v>
      </c>
      <c r="N39" s="197">
        <f t="shared" si="9"/>
        <v>31200</v>
      </c>
      <c r="O39" s="387">
        <f t="shared" si="10"/>
        <v>0</v>
      </c>
      <c r="P39" s="405">
        <f t="shared" si="11"/>
        <v>0</v>
      </c>
      <c r="Q39" s="406">
        <f t="shared" si="12"/>
        <v>72</v>
      </c>
      <c r="R39" s="148">
        <f t="shared" si="13"/>
        <v>93600</v>
      </c>
      <c r="S39" s="360">
        <f t="shared" si="14"/>
        <v>28</v>
      </c>
      <c r="T39" s="119">
        <f t="shared" si="15"/>
        <v>71272.727272727265</v>
      </c>
      <c r="U39" s="360">
        <f t="shared" si="16"/>
        <v>25</v>
      </c>
      <c r="V39" s="119">
        <f t="shared" si="17"/>
        <v>63636.363636363625</v>
      </c>
      <c r="W39" s="360">
        <f t="shared" si="18"/>
        <v>3</v>
      </c>
      <c r="X39" s="119">
        <f t="shared" si="19"/>
        <v>7636.3636363636351</v>
      </c>
      <c r="Y39" s="360">
        <f t="shared" si="20"/>
        <v>20</v>
      </c>
      <c r="Z39" s="119">
        <f t="shared" si="21"/>
        <v>50909.090909090897</v>
      </c>
      <c r="AA39" s="360">
        <f t="shared" si="22"/>
        <v>11</v>
      </c>
      <c r="AB39" s="390">
        <f t="shared" si="23"/>
        <v>27999.999999999996</v>
      </c>
      <c r="AC39" s="407">
        <f t="shared" si="24"/>
        <v>87</v>
      </c>
      <c r="AD39" s="408">
        <f t="shared" si="25"/>
        <v>221454.54545454541</v>
      </c>
      <c r="AE39" s="406">
        <f t="shared" si="26"/>
        <v>2800</v>
      </c>
      <c r="AF39" s="392">
        <f t="shared" si="27"/>
        <v>105554.54545454541</v>
      </c>
      <c r="AG39" s="425">
        <f t="shared" si="28"/>
        <v>0</v>
      </c>
      <c r="AH39" s="393">
        <f t="shared" si="29"/>
        <v>0</v>
      </c>
      <c r="AI39" s="426">
        <f t="shared" si="30"/>
        <v>6</v>
      </c>
      <c r="AJ39" s="456">
        <f t="shared" si="31"/>
        <v>7800</v>
      </c>
      <c r="AK39" s="426">
        <f t="shared" si="32"/>
        <v>48</v>
      </c>
      <c r="AL39" s="457">
        <f t="shared" si="33"/>
        <v>62400</v>
      </c>
      <c r="AM39" s="130"/>
    </row>
    <row r="40" spans="1:39" s="2" customFormat="1" ht="17.25" thickBot="1" x14ac:dyDescent="0.35">
      <c r="A40" s="688" t="s">
        <v>640</v>
      </c>
      <c r="B40" s="689"/>
      <c r="C40" s="689"/>
      <c r="D40" s="689"/>
      <c r="E40" s="459">
        <f t="shared" ref="E40:AL40" si="34">SUM(E6:E39)</f>
        <v>831</v>
      </c>
      <c r="F40" s="459">
        <f t="shared" si="34"/>
        <v>1162350</v>
      </c>
      <c r="G40" s="459">
        <f t="shared" si="34"/>
        <v>338</v>
      </c>
      <c r="H40" s="459">
        <f t="shared" si="34"/>
        <v>503000</v>
      </c>
      <c r="I40" s="459">
        <f t="shared" si="34"/>
        <v>418</v>
      </c>
      <c r="J40" s="459">
        <f t="shared" si="34"/>
        <v>622900</v>
      </c>
      <c r="K40" s="459">
        <f t="shared" si="34"/>
        <v>344</v>
      </c>
      <c r="L40" s="459">
        <f t="shared" si="34"/>
        <v>465300</v>
      </c>
      <c r="M40" s="459">
        <f t="shared" si="34"/>
        <v>576</v>
      </c>
      <c r="N40" s="459">
        <f t="shared" si="34"/>
        <v>835800</v>
      </c>
      <c r="O40" s="459">
        <f t="shared" si="34"/>
        <v>190</v>
      </c>
      <c r="P40" s="459">
        <f t="shared" si="34"/>
        <v>278800</v>
      </c>
      <c r="Q40" s="459">
        <f t="shared" si="34"/>
        <v>1866</v>
      </c>
      <c r="R40" s="459">
        <f t="shared" si="34"/>
        <v>2705800</v>
      </c>
      <c r="S40" s="459">
        <f t="shared" si="34"/>
        <v>394</v>
      </c>
      <c r="T40" s="459">
        <f t="shared" si="34"/>
        <v>845272.72727272729</v>
      </c>
      <c r="U40" s="459">
        <f t="shared" si="34"/>
        <v>454</v>
      </c>
      <c r="V40" s="459">
        <f t="shared" si="34"/>
        <v>1015727.2727272726</v>
      </c>
      <c r="W40" s="459">
        <f t="shared" si="34"/>
        <v>469</v>
      </c>
      <c r="X40" s="459">
        <f t="shared" si="34"/>
        <v>998545.45454545447</v>
      </c>
      <c r="Y40" s="459">
        <f t="shared" si="34"/>
        <v>371</v>
      </c>
      <c r="Z40" s="459">
        <f t="shared" si="34"/>
        <v>794272.72727272729</v>
      </c>
      <c r="AA40" s="459">
        <f t="shared" si="34"/>
        <v>238</v>
      </c>
      <c r="AB40" s="459">
        <f t="shared" si="34"/>
        <v>505181.81818181818</v>
      </c>
      <c r="AC40" s="459">
        <f t="shared" si="34"/>
        <v>1926</v>
      </c>
      <c r="AD40" s="459">
        <f t="shared" si="34"/>
        <v>4158999.9999999991</v>
      </c>
      <c r="AE40" s="459">
        <f t="shared" si="34"/>
        <v>2800</v>
      </c>
      <c r="AF40" s="459">
        <f t="shared" si="34"/>
        <v>1458549.9999999995</v>
      </c>
      <c r="AG40" s="459">
        <f t="shared" si="34"/>
        <v>1</v>
      </c>
      <c r="AH40" s="459">
        <f t="shared" si="34"/>
        <v>650</v>
      </c>
      <c r="AI40" s="459">
        <f t="shared" si="34"/>
        <v>770</v>
      </c>
      <c r="AJ40" s="459">
        <f t="shared" si="34"/>
        <v>1169850</v>
      </c>
      <c r="AK40" s="459">
        <f t="shared" si="34"/>
        <v>376</v>
      </c>
      <c r="AL40" s="459">
        <f t="shared" si="34"/>
        <v>521200</v>
      </c>
      <c r="AM40" s="415"/>
    </row>
    <row r="41" spans="1:39" s="2" customFormat="1" ht="17.25" thickBot="1" x14ac:dyDescent="0.35">
      <c r="A41" s="154"/>
      <c r="B41" s="10"/>
      <c r="C41" s="10"/>
      <c r="D41" s="10"/>
      <c r="E41" s="4"/>
      <c r="F41" s="156"/>
      <c r="G41" s="5"/>
      <c r="H41" s="9">
        <f>H40*1.1</f>
        <v>553300</v>
      </c>
      <c r="I41" s="5"/>
      <c r="J41" s="9">
        <f>J40*1.1</f>
        <v>685190</v>
      </c>
      <c r="K41" s="5"/>
      <c r="L41" s="9">
        <f>L40*1.1</f>
        <v>511830.00000000006</v>
      </c>
      <c r="M41" s="5"/>
      <c r="N41" s="9">
        <f>N40*1.1</f>
        <v>919380.00000000012</v>
      </c>
      <c r="O41" s="5"/>
      <c r="P41" s="9">
        <f>P40*1.1</f>
        <v>306680</v>
      </c>
      <c r="Q41" s="5"/>
      <c r="R41" s="8">
        <f>R40*1.1</f>
        <v>2976380.0000000005</v>
      </c>
      <c r="S41" s="586"/>
      <c r="T41" s="587"/>
      <c r="U41" s="587"/>
      <c r="V41" s="587"/>
      <c r="W41" s="587"/>
      <c r="X41" s="587"/>
      <c r="Y41" s="587"/>
      <c r="Z41" s="587"/>
      <c r="AA41" s="587"/>
      <c r="AB41" s="587"/>
      <c r="AC41" s="587"/>
      <c r="AD41" s="587"/>
      <c r="AE41" s="238"/>
      <c r="AF41" s="7">
        <f>AF40/(R40+F40)</f>
        <v>0.37706655636415326</v>
      </c>
      <c r="AG41" s="4"/>
      <c r="AH41" s="6"/>
      <c r="AI41" s="235"/>
      <c r="AJ41" s="5"/>
      <c r="AK41" s="4"/>
      <c r="AL41" s="458">
        <f>AL40*1.1</f>
        <v>573320</v>
      </c>
    </row>
    <row r="42" spans="1:39" s="2" customFormat="1" x14ac:dyDescent="0.3">
      <c r="A42" s="154"/>
      <c r="B42" s="10"/>
      <c r="C42" s="10"/>
      <c r="D42" s="10"/>
      <c r="E42" s="154">
        <f>E82+E124+E165+E206+E247+E288+E330+E371</f>
        <v>831</v>
      </c>
      <c r="F42" s="154">
        <f>F82+F124+F165+F206+F247+F288+F330+F371</f>
        <v>1162350</v>
      </c>
      <c r="G42" s="10"/>
      <c r="H42" s="125"/>
      <c r="I42" s="154"/>
      <c r="J42" s="125"/>
      <c r="K42" s="10"/>
      <c r="L42" s="125"/>
      <c r="M42" s="154"/>
      <c r="N42" s="125"/>
      <c r="O42" s="10"/>
      <c r="P42" s="125"/>
      <c r="Q42" s="125">
        <f>Q82+Q124+Q165+Q206+Q288+Q371</f>
        <v>1866</v>
      </c>
      <c r="R42" s="125">
        <f>R82+R124+R165+R206+R288+R371</f>
        <v>2705800</v>
      </c>
      <c r="S42" s="124"/>
      <c r="T42" s="124"/>
      <c r="U42" s="155"/>
      <c r="V42" s="124"/>
      <c r="W42" s="155"/>
      <c r="X42" s="124"/>
      <c r="Y42" s="124"/>
      <c r="Z42" s="124"/>
      <c r="AA42" s="155"/>
      <c r="AB42" s="124"/>
      <c r="AC42" s="124"/>
      <c r="AD42" s="155"/>
      <c r="AE42" s="124"/>
      <c r="AF42" s="123"/>
      <c r="AG42" s="10"/>
      <c r="AH42" s="10"/>
      <c r="AI42" s="154">
        <f>AI82+AI124+AI165+AI206+AI288+AI330+AI371</f>
        <v>770</v>
      </c>
      <c r="AJ42" s="154">
        <f>AJ82+AJ124+AJ165+AJ206+AJ288+AJ330+AJ371</f>
        <v>1169850</v>
      </c>
      <c r="AK42" s="154"/>
    </row>
    <row r="43" spans="1:39" s="2" customFormat="1" x14ac:dyDescent="0.3">
      <c r="E43" s="153"/>
      <c r="G43" s="153"/>
      <c r="H43" s="153"/>
      <c r="I43" s="153"/>
      <c r="J43" s="153"/>
      <c r="K43" s="153"/>
      <c r="L43" s="153"/>
      <c r="M43" s="153"/>
      <c r="O43" s="153"/>
      <c r="Q43" s="153"/>
      <c r="R43" s="177"/>
      <c r="S43" s="153"/>
      <c r="T43" s="153"/>
      <c r="U43" s="153"/>
      <c r="V43" s="153"/>
      <c r="W43" s="153"/>
      <c r="X43" s="153"/>
      <c r="Y43" s="153"/>
      <c r="Z43" s="153"/>
      <c r="AA43" s="153"/>
      <c r="AC43" s="153"/>
      <c r="AD43" s="153"/>
      <c r="AE43" s="153"/>
      <c r="AF43" s="153"/>
      <c r="AG43" s="153"/>
      <c r="AH43" s="153"/>
      <c r="AI43" s="153"/>
      <c r="AK43" s="153"/>
    </row>
    <row r="44" spans="1:39" s="2" customFormat="1" ht="17.25" thickBot="1" x14ac:dyDescent="0.35">
      <c r="A44" s="98" t="s">
        <v>749</v>
      </c>
      <c r="B44" s="97"/>
      <c r="C44" s="97"/>
      <c r="D44" s="94"/>
      <c r="E44" s="95"/>
      <c r="F44" s="95"/>
      <c r="G44" s="95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3"/>
      <c r="AH44" s="93"/>
      <c r="AI44" s="93"/>
      <c r="AJ44" s="93"/>
      <c r="AK44" s="93"/>
    </row>
    <row r="45" spans="1:39" s="2" customFormat="1" ht="17.25" thickBot="1" x14ac:dyDescent="0.35">
      <c r="A45" s="10"/>
      <c r="B45" s="10"/>
      <c r="C45" s="10"/>
      <c r="D45" s="10"/>
      <c r="E45" s="92"/>
      <c r="F45" s="89"/>
      <c r="G45" s="619" t="s">
        <v>638</v>
      </c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1"/>
      <c r="S45" s="622" t="s">
        <v>676</v>
      </c>
      <c r="T45" s="622"/>
      <c r="U45" s="622"/>
      <c r="V45" s="622"/>
      <c r="W45" s="622"/>
      <c r="X45" s="622"/>
      <c r="Y45" s="622"/>
      <c r="Z45" s="622"/>
      <c r="AA45" s="622"/>
      <c r="AB45" s="622"/>
      <c r="AC45" s="622"/>
      <c r="AD45" s="622"/>
      <c r="AE45" s="622"/>
      <c r="AF45" s="622"/>
      <c r="AG45" s="92"/>
      <c r="AH45" s="89"/>
      <c r="AI45" s="92"/>
      <c r="AJ45" s="89"/>
      <c r="AK45" s="152"/>
      <c r="AL45" s="113"/>
      <c r="AM45" s="138" t="s">
        <v>636</v>
      </c>
    </row>
    <row r="46" spans="1:39" s="2" customFormat="1" ht="16.5" customHeight="1" x14ac:dyDescent="0.3">
      <c r="A46" s="643" t="s">
        <v>675</v>
      </c>
      <c r="B46" s="645" t="s">
        <v>748</v>
      </c>
      <c r="C46" s="565" t="s">
        <v>634</v>
      </c>
      <c r="D46" s="647" t="s">
        <v>633</v>
      </c>
      <c r="E46" s="569" t="s">
        <v>632</v>
      </c>
      <c r="F46" s="649" t="s">
        <v>631</v>
      </c>
      <c r="G46" s="629" t="s">
        <v>740</v>
      </c>
      <c r="H46" s="633" t="s">
        <v>629</v>
      </c>
      <c r="I46" s="625" t="s">
        <v>0</v>
      </c>
      <c r="J46" s="633" t="s">
        <v>628</v>
      </c>
      <c r="K46" s="625" t="s">
        <v>1</v>
      </c>
      <c r="L46" s="633" t="s">
        <v>627</v>
      </c>
      <c r="M46" s="625" t="s">
        <v>2</v>
      </c>
      <c r="N46" s="633" t="s">
        <v>626</v>
      </c>
      <c r="O46" s="625" t="s">
        <v>3</v>
      </c>
      <c r="P46" s="633" t="s">
        <v>696</v>
      </c>
      <c r="Q46" s="639" t="s">
        <v>671</v>
      </c>
      <c r="R46" s="607" t="s">
        <v>670</v>
      </c>
      <c r="S46" s="609" t="s">
        <v>623</v>
      </c>
      <c r="T46" s="611" t="s">
        <v>622</v>
      </c>
      <c r="U46" s="609" t="s">
        <v>4</v>
      </c>
      <c r="V46" s="611" t="s">
        <v>668</v>
      </c>
      <c r="W46" s="609" t="s">
        <v>5</v>
      </c>
      <c r="X46" s="611" t="s">
        <v>620</v>
      </c>
      <c r="Y46" s="640" t="s">
        <v>6</v>
      </c>
      <c r="Z46" s="611" t="s">
        <v>619</v>
      </c>
      <c r="AA46" s="609" t="s">
        <v>7</v>
      </c>
      <c r="AB46" s="611" t="s">
        <v>28</v>
      </c>
      <c r="AC46" s="642" t="s">
        <v>618</v>
      </c>
      <c r="AD46" s="639" t="s">
        <v>617</v>
      </c>
      <c r="AE46" s="639" t="s">
        <v>616</v>
      </c>
      <c r="AF46" s="623" t="s">
        <v>615</v>
      </c>
      <c r="AG46" s="615" t="s">
        <v>614</v>
      </c>
      <c r="AH46" s="627" t="s">
        <v>613</v>
      </c>
      <c r="AI46" s="629" t="s">
        <v>662</v>
      </c>
      <c r="AJ46" s="627" t="s">
        <v>661</v>
      </c>
      <c r="AK46" s="636" t="s">
        <v>610</v>
      </c>
      <c r="AL46" s="627" t="s">
        <v>729</v>
      </c>
      <c r="AM46" s="605" t="s">
        <v>37</v>
      </c>
    </row>
    <row r="47" spans="1:39" s="2" customFormat="1" ht="17.25" customHeight="1" thickBot="1" x14ac:dyDescent="0.35">
      <c r="A47" s="644"/>
      <c r="B47" s="646"/>
      <c r="C47" s="566"/>
      <c r="D47" s="648"/>
      <c r="E47" s="651"/>
      <c r="F47" s="650"/>
      <c r="G47" s="630"/>
      <c r="H47" s="583"/>
      <c r="I47" s="626"/>
      <c r="J47" s="583"/>
      <c r="K47" s="626"/>
      <c r="L47" s="583"/>
      <c r="M47" s="626"/>
      <c r="N47" s="583"/>
      <c r="O47" s="626"/>
      <c r="P47" s="583"/>
      <c r="Q47" s="602"/>
      <c r="R47" s="608"/>
      <c r="S47" s="610"/>
      <c r="T47" s="612"/>
      <c r="U47" s="610"/>
      <c r="V47" s="612"/>
      <c r="W47" s="610"/>
      <c r="X47" s="612"/>
      <c r="Y47" s="641"/>
      <c r="Z47" s="612"/>
      <c r="AA47" s="610"/>
      <c r="AB47" s="612"/>
      <c r="AC47" s="593"/>
      <c r="AD47" s="602"/>
      <c r="AE47" s="602"/>
      <c r="AF47" s="624"/>
      <c r="AG47" s="616"/>
      <c r="AH47" s="631"/>
      <c r="AI47" s="630"/>
      <c r="AJ47" s="631"/>
      <c r="AK47" s="637"/>
      <c r="AL47" s="631"/>
      <c r="AM47" s="606"/>
    </row>
    <row r="48" spans="1:39" s="2" customFormat="1" x14ac:dyDescent="0.3">
      <c r="A48" s="122" t="s">
        <v>690</v>
      </c>
      <c r="B48" s="61">
        <f>15500/10</f>
        <v>1550</v>
      </c>
      <c r="C48" s="77">
        <f>2700/1.1</f>
        <v>2454.5454545454545</v>
      </c>
      <c r="D48" s="166">
        <v>10</v>
      </c>
      <c r="E48" s="44">
        <v>25</v>
      </c>
      <c r="F48" s="111">
        <f t="shared" ref="F48:F81" si="35">B48*E48</f>
        <v>38750</v>
      </c>
      <c r="G48" s="145">
        <v>0</v>
      </c>
      <c r="H48" s="109">
        <f t="shared" ref="H48:H81" si="36">B48*G48</f>
        <v>0</v>
      </c>
      <c r="I48" s="74">
        <v>0</v>
      </c>
      <c r="J48" s="37">
        <f t="shared" ref="J48:J81" si="37">B48*I48</f>
        <v>0</v>
      </c>
      <c r="K48" s="74">
        <v>0</v>
      </c>
      <c r="L48" s="37">
        <f t="shared" ref="L48:L81" si="38">B48*K48</f>
        <v>0</v>
      </c>
      <c r="M48" s="74">
        <v>0</v>
      </c>
      <c r="N48" s="37">
        <f t="shared" ref="N48:N81" si="39">B48*M48</f>
        <v>0</v>
      </c>
      <c r="O48" s="74">
        <v>0</v>
      </c>
      <c r="P48" s="71">
        <f t="shared" ref="P48:P81" si="40">B48*O48</f>
        <v>0</v>
      </c>
      <c r="Q48" s="57">
        <f t="shared" ref="Q48:Q81" si="41">G48+I48+K48+M48+O48</f>
        <v>0</v>
      </c>
      <c r="R48" s="83">
        <f t="shared" ref="R48:R81" si="42">Q48*B48</f>
        <v>0</v>
      </c>
      <c r="S48" s="74">
        <v>9</v>
      </c>
      <c r="T48" s="82">
        <f t="shared" ref="T48:T81" si="43">C48*S48</f>
        <v>22090.909090909092</v>
      </c>
      <c r="U48" s="74">
        <v>15</v>
      </c>
      <c r="V48" s="237">
        <v>0</v>
      </c>
      <c r="W48" s="74">
        <v>1</v>
      </c>
      <c r="X48" s="82">
        <f t="shared" ref="X48:X81" si="44">C48*W48</f>
        <v>2454.5454545454545</v>
      </c>
      <c r="Y48" s="74">
        <v>0</v>
      </c>
      <c r="Z48" s="151">
        <f t="shared" ref="Z48:Z81" si="45">C48*Y48</f>
        <v>0</v>
      </c>
      <c r="AA48" s="74">
        <v>0</v>
      </c>
      <c r="AB48" s="68">
        <f t="shared" ref="AB48:AB81" si="46">C48*AA48</f>
        <v>0</v>
      </c>
      <c r="AC48" s="67">
        <f t="shared" ref="AC48:AC81" si="47">S48+U48+W48+Y48+AA48</f>
        <v>25</v>
      </c>
      <c r="AD48" s="66">
        <f t="shared" ref="AD48:AD81" si="48">AC48*C48</f>
        <v>61363.63636363636</v>
      </c>
      <c r="AE48" s="57">
        <v>0</v>
      </c>
      <c r="AF48" s="57">
        <f t="shared" ref="AF48:AF81" si="49">((C48-B48)*AC48)-AE48</f>
        <v>22613.636363636364</v>
      </c>
      <c r="AG48" s="52">
        <v>0</v>
      </c>
      <c r="AH48" s="63">
        <f t="shared" ref="AH48:AH81" si="50">B48*AG48</f>
        <v>0</v>
      </c>
      <c r="AI48" s="65">
        <f t="shared" ref="AI48:AI81" si="51">E48+Q48-AC48-AG48</f>
        <v>0</v>
      </c>
      <c r="AJ48" s="150">
        <f t="shared" ref="AJ48:AJ81" si="52">B48*AI48</f>
        <v>0</v>
      </c>
      <c r="AK48" s="145">
        <v>0</v>
      </c>
      <c r="AL48" s="63">
        <f t="shared" ref="AL48:AL81" si="53">AK48*B48</f>
        <v>0</v>
      </c>
      <c r="AM48" s="130"/>
    </row>
    <row r="49" spans="1:39" s="2" customFormat="1" x14ac:dyDescent="0.3">
      <c r="A49" s="120" t="s">
        <v>703</v>
      </c>
      <c r="B49" s="74">
        <f>15500/10</f>
        <v>1550</v>
      </c>
      <c r="C49" s="77">
        <f>2700/1.1</f>
        <v>2454.5454545454545</v>
      </c>
      <c r="D49" s="165">
        <v>10</v>
      </c>
      <c r="E49" s="44">
        <v>28</v>
      </c>
      <c r="F49" s="110">
        <f t="shared" si="35"/>
        <v>43400</v>
      </c>
      <c r="G49" s="145">
        <v>0</v>
      </c>
      <c r="H49" s="109">
        <f t="shared" si="36"/>
        <v>0</v>
      </c>
      <c r="I49" s="74">
        <v>0</v>
      </c>
      <c r="J49" s="37">
        <f t="shared" si="37"/>
        <v>0</v>
      </c>
      <c r="K49" s="74">
        <v>0</v>
      </c>
      <c r="L49" s="37">
        <f t="shared" si="38"/>
        <v>0</v>
      </c>
      <c r="M49" s="74">
        <v>0</v>
      </c>
      <c r="N49" s="37">
        <f t="shared" si="39"/>
        <v>0</v>
      </c>
      <c r="O49" s="74">
        <v>0</v>
      </c>
      <c r="P49" s="71">
        <f t="shared" si="40"/>
        <v>0</v>
      </c>
      <c r="Q49" s="57">
        <f t="shared" si="41"/>
        <v>0</v>
      </c>
      <c r="R49" s="39">
        <f t="shared" si="42"/>
        <v>0</v>
      </c>
      <c r="S49" s="74">
        <v>2</v>
      </c>
      <c r="T49" s="69">
        <f t="shared" si="43"/>
        <v>4909.090909090909</v>
      </c>
      <c r="U49" s="74">
        <v>6</v>
      </c>
      <c r="V49" s="237">
        <v>0</v>
      </c>
      <c r="W49" s="74">
        <v>9</v>
      </c>
      <c r="X49" s="69">
        <f t="shared" si="44"/>
        <v>22090.909090909092</v>
      </c>
      <c r="Y49" s="74">
        <v>3</v>
      </c>
      <c r="Z49" s="109">
        <f t="shared" si="45"/>
        <v>7363.636363636364</v>
      </c>
      <c r="AA49" s="74">
        <v>3</v>
      </c>
      <c r="AB49" s="68">
        <f t="shared" si="46"/>
        <v>7363.636363636364</v>
      </c>
      <c r="AC49" s="67">
        <f t="shared" si="47"/>
        <v>23</v>
      </c>
      <c r="AD49" s="66">
        <f t="shared" si="48"/>
        <v>56454.545454545456</v>
      </c>
      <c r="AE49" s="57">
        <v>0</v>
      </c>
      <c r="AF49" s="57">
        <f t="shared" si="49"/>
        <v>20804.545454545452</v>
      </c>
      <c r="AG49" s="52">
        <v>0</v>
      </c>
      <c r="AH49" s="63">
        <f t="shared" si="50"/>
        <v>0</v>
      </c>
      <c r="AI49" s="65">
        <f t="shared" si="51"/>
        <v>5</v>
      </c>
      <c r="AJ49" s="63">
        <f t="shared" si="52"/>
        <v>7750</v>
      </c>
      <c r="AK49" s="145">
        <v>0</v>
      </c>
      <c r="AL49" s="63">
        <f t="shared" si="53"/>
        <v>0</v>
      </c>
      <c r="AM49" s="130"/>
    </row>
    <row r="50" spans="1:39" s="2" customFormat="1" x14ac:dyDescent="0.3">
      <c r="A50" s="120" t="s">
        <v>747</v>
      </c>
      <c r="B50" s="74">
        <f>18000/10</f>
        <v>1800</v>
      </c>
      <c r="C50" s="77">
        <f>2800/1.1</f>
        <v>2545.454545454545</v>
      </c>
      <c r="D50" s="165">
        <v>10</v>
      </c>
      <c r="E50" s="44">
        <v>27</v>
      </c>
      <c r="F50" s="110">
        <f t="shared" si="35"/>
        <v>48600</v>
      </c>
      <c r="G50" s="145">
        <v>0</v>
      </c>
      <c r="H50" s="109">
        <f t="shared" si="36"/>
        <v>0</v>
      </c>
      <c r="I50" s="74">
        <v>10</v>
      </c>
      <c r="J50" s="37">
        <f t="shared" si="37"/>
        <v>18000</v>
      </c>
      <c r="K50" s="74">
        <v>0</v>
      </c>
      <c r="L50" s="37">
        <f t="shared" si="38"/>
        <v>0</v>
      </c>
      <c r="M50" s="74">
        <v>30</v>
      </c>
      <c r="N50" s="37">
        <f t="shared" si="39"/>
        <v>54000</v>
      </c>
      <c r="O50" s="74">
        <v>10</v>
      </c>
      <c r="P50" s="71">
        <f t="shared" si="40"/>
        <v>18000</v>
      </c>
      <c r="Q50" s="57">
        <f t="shared" si="41"/>
        <v>50</v>
      </c>
      <c r="R50" s="39">
        <f t="shared" si="42"/>
        <v>90000</v>
      </c>
      <c r="S50" s="74">
        <v>10</v>
      </c>
      <c r="T50" s="69">
        <f t="shared" si="43"/>
        <v>25454.545454545449</v>
      </c>
      <c r="U50" s="74">
        <v>15</v>
      </c>
      <c r="V50" s="237">
        <v>0</v>
      </c>
      <c r="W50" s="74">
        <v>11</v>
      </c>
      <c r="X50" s="69">
        <f t="shared" si="44"/>
        <v>27999.999999999996</v>
      </c>
      <c r="Y50" s="74">
        <v>8</v>
      </c>
      <c r="Z50" s="109">
        <f t="shared" si="45"/>
        <v>20363.63636363636</v>
      </c>
      <c r="AA50" s="74">
        <v>6</v>
      </c>
      <c r="AB50" s="68">
        <f t="shared" si="46"/>
        <v>15272.72727272727</v>
      </c>
      <c r="AC50" s="67">
        <f t="shared" si="47"/>
        <v>50</v>
      </c>
      <c r="AD50" s="66">
        <f t="shared" si="48"/>
        <v>127272.72727272725</v>
      </c>
      <c r="AE50" s="57">
        <v>0</v>
      </c>
      <c r="AF50" s="57">
        <f t="shared" si="49"/>
        <v>37272.72727272725</v>
      </c>
      <c r="AG50" s="52">
        <v>0</v>
      </c>
      <c r="AH50" s="63">
        <f t="shared" si="50"/>
        <v>0</v>
      </c>
      <c r="AI50" s="65">
        <f t="shared" si="51"/>
        <v>27</v>
      </c>
      <c r="AJ50" s="63">
        <f t="shared" si="52"/>
        <v>48600</v>
      </c>
      <c r="AK50" s="145">
        <v>20</v>
      </c>
      <c r="AL50" s="63">
        <f t="shared" si="53"/>
        <v>36000</v>
      </c>
      <c r="AM50" s="130"/>
    </row>
    <row r="51" spans="1:39" s="2" customFormat="1" x14ac:dyDescent="0.3">
      <c r="A51" s="78" t="s">
        <v>688</v>
      </c>
      <c r="B51" s="47">
        <f>15500/10</f>
        <v>1550</v>
      </c>
      <c r="C51" s="77">
        <f>2700/1.1</f>
        <v>2454.5454545454545</v>
      </c>
      <c r="D51" s="163">
        <v>10</v>
      </c>
      <c r="E51" s="44">
        <v>33</v>
      </c>
      <c r="F51" s="110">
        <f t="shared" si="35"/>
        <v>51150</v>
      </c>
      <c r="G51" s="145">
        <v>0</v>
      </c>
      <c r="H51" s="109">
        <f t="shared" si="36"/>
        <v>0</v>
      </c>
      <c r="I51" s="74">
        <v>0</v>
      </c>
      <c r="J51" s="37">
        <f t="shared" si="37"/>
        <v>0</v>
      </c>
      <c r="K51" s="74">
        <v>0</v>
      </c>
      <c r="L51" s="37">
        <f t="shared" si="38"/>
        <v>0</v>
      </c>
      <c r="M51" s="74">
        <v>0</v>
      </c>
      <c r="N51" s="37">
        <f t="shared" si="39"/>
        <v>0</v>
      </c>
      <c r="O51" s="74">
        <v>0</v>
      </c>
      <c r="P51" s="71">
        <f t="shared" si="40"/>
        <v>0</v>
      </c>
      <c r="Q51" s="57">
        <f t="shared" si="41"/>
        <v>0</v>
      </c>
      <c r="R51" s="39">
        <f t="shared" si="42"/>
        <v>0</v>
      </c>
      <c r="S51" s="74">
        <v>2</v>
      </c>
      <c r="T51" s="69">
        <f t="shared" si="43"/>
        <v>4909.090909090909</v>
      </c>
      <c r="U51" s="74">
        <v>2</v>
      </c>
      <c r="V51" s="237">
        <v>0</v>
      </c>
      <c r="W51" s="74">
        <v>3</v>
      </c>
      <c r="X51" s="69">
        <f t="shared" si="44"/>
        <v>7363.636363636364</v>
      </c>
      <c r="Y51" s="74">
        <v>0</v>
      </c>
      <c r="Z51" s="109">
        <f t="shared" si="45"/>
        <v>0</v>
      </c>
      <c r="AA51" s="74">
        <v>0</v>
      </c>
      <c r="AB51" s="68">
        <f t="shared" si="46"/>
        <v>0</v>
      </c>
      <c r="AC51" s="67">
        <f t="shared" si="47"/>
        <v>7</v>
      </c>
      <c r="AD51" s="66">
        <f t="shared" si="48"/>
        <v>17181.81818181818</v>
      </c>
      <c r="AE51" s="57">
        <v>0</v>
      </c>
      <c r="AF51" s="57">
        <f t="shared" si="49"/>
        <v>6331.818181818182</v>
      </c>
      <c r="AG51" s="52">
        <v>0</v>
      </c>
      <c r="AH51" s="63">
        <f t="shared" si="50"/>
        <v>0</v>
      </c>
      <c r="AI51" s="65">
        <f t="shared" si="51"/>
        <v>26</v>
      </c>
      <c r="AJ51" s="63">
        <f t="shared" si="52"/>
        <v>40300</v>
      </c>
      <c r="AK51" s="145">
        <v>0</v>
      </c>
      <c r="AL51" s="63">
        <f t="shared" si="53"/>
        <v>0</v>
      </c>
      <c r="AM51" s="130"/>
    </row>
    <row r="52" spans="1:39" s="2" customFormat="1" ht="15" customHeight="1" x14ac:dyDescent="0.3">
      <c r="A52" s="78" t="s">
        <v>687</v>
      </c>
      <c r="B52" s="47">
        <f>15500/10</f>
        <v>1550</v>
      </c>
      <c r="C52" s="77">
        <f>2700/1.1</f>
        <v>2454.5454545454545</v>
      </c>
      <c r="D52" s="163">
        <v>10</v>
      </c>
      <c r="E52" s="44">
        <v>20</v>
      </c>
      <c r="F52" s="110">
        <f t="shared" si="35"/>
        <v>31000</v>
      </c>
      <c r="G52" s="145">
        <v>0</v>
      </c>
      <c r="H52" s="109">
        <f t="shared" si="36"/>
        <v>0</v>
      </c>
      <c r="I52" s="74">
        <v>0</v>
      </c>
      <c r="J52" s="37">
        <f t="shared" si="37"/>
        <v>0</v>
      </c>
      <c r="K52" s="74">
        <v>0</v>
      </c>
      <c r="L52" s="37">
        <f t="shared" si="38"/>
        <v>0</v>
      </c>
      <c r="M52" s="74">
        <v>0</v>
      </c>
      <c r="N52" s="37">
        <f t="shared" si="39"/>
        <v>0</v>
      </c>
      <c r="O52" s="74">
        <v>0</v>
      </c>
      <c r="P52" s="71">
        <f t="shared" si="40"/>
        <v>0</v>
      </c>
      <c r="Q52" s="57">
        <f t="shared" si="41"/>
        <v>0</v>
      </c>
      <c r="R52" s="39">
        <f t="shared" si="42"/>
        <v>0</v>
      </c>
      <c r="S52" s="74">
        <v>0</v>
      </c>
      <c r="T52" s="69">
        <f t="shared" si="43"/>
        <v>0</v>
      </c>
      <c r="U52" s="74">
        <v>0</v>
      </c>
      <c r="V52" s="237">
        <v>0</v>
      </c>
      <c r="W52" s="74">
        <v>0</v>
      </c>
      <c r="X52" s="69">
        <f t="shared" si="44"/>
        <v>0</v>
      </c>
      <c r="Y52" s="74">
        <v>0</v>
      </c>
      <c r="Z52" s="109">
        <f t="shared" si="45"/>
        <v>0</v>
      </c>
      <c r="AA52" s="74">
        <v>0</v>
      </c>
      <c r="AB52" s="68">
        <f t="shared" si="46"/>
        <v>0</v>
      </c>
      <c r="AC52" s="67">
        <f t="shared" si="47"/>
        <v>0</v>
      </c>
      <c r="AD52" s="66">
        <f t="shared" si="48"/>
        <v>0</v>
      </c>
      <c r="AE52" s="57">
        <v>0</v>
      </c>
      <c r="AF52" s="57">
        <f t="shared" si="49"/>
        <v>0</v>
      </c>
      <c r="AG52" s="52">
        <v>0</v>
      </c>
      <c r="AH52" s="63">
        <f t="shared" si="50"/>
        <v>0</v>
      </c>
      <c r="AI52" s="65">
        <f t="shared" si="51"/>
        <v>20</v>
      </c>
      <c r="AJ52" s="63">
        <f t="shared" si="52"/>
        <v>31000</v>
      </c>
      <c r="AK52" s="145">
        <v>0</v>
      </c>
      <c r="AL52" s="63">
        <f t="shared" si="53"/>
        <v>0</v>
      </c>
      <c r="AM52" s="130"/>
    </row>
    <row r="53" spans="1:39" s="2" customFormat="1" ht="15.75" customHeight="1" x14ac:dyDescent="0.3">
      <c r="A53" s="78" t="s">
        <v>746</v>
      </c>
      <c r="B53" s="47">
        <f>15500/10</f>
        <v>1550</v>
      </c>
      <c r="C53" s="77">
        <f>2700/1.1</f>
        <v>2454.5454545454545</v>
      </c>
      <c r="D53" s="163">
        <v>10</v>
      </c>
      <c r="E53" s="44">
        <v>18</v>
      </c>
      <c r="F53" s="110">
        <f t="shared" si="35"/>
        <v>27900</v>
      </c>
      <c r="G53" s="145">
        <v>0</v>
      </c>
      <c r="H53" s="109">
        <f t="shared" si="36"/>
        <v>0</v>
      </c>
      <c r="I53" s="74">
        <v>0</v>
      </c>
      <c r="J53" s="37">
        <f t="shared" si="37"/>
        <v>0</v>
      </c>
      <c r="K53" s="74">
        <v>0</v>
      </c>
      <c r="L53" s="37">
        <f t="shared" si="38"/>
        <v>0</v>
      </c>
      <c r="M53" s="74">
        <v>0</v>
      </c>
      <c r="N53" s="37">
        <f t="shared" si="39"/>
        <v>0</v>
      </c>
      <c r="O53" s="74">
        <v>0</v>
      </c>
      <c r="P53" s="71">
        <f t="shared" si="40"/>
        <v>0</v>
      </c>
      <c r="Q53" s="57">
        <f t="shared" si="41"/>
        <v>0</v>
      </c>
      <c r="R53" s="39">
        <f t="shared" si="42"/>
        <v>0</v>
      </c>
      <c r="S53" s="74">
        <v>1</v>
      </c>
      <c r="T53" s="69">
        <f t="shared" si="43"/>
        <v>2454.5454545454545</v>
      </c>
      <c r="U53" s="74">
        <v>2</v>
      </c>
      <c r="V53" s="237">
        <v>0</v>
      </c>
      <c r="W53" s="74">
        <v>4</v>
      </c>
      <c r="X53" s="69">
        <f t="shared" si="44"/>
        <v>9818.181818181818</v>
      </c>
      <c r="Y53" s="74">
        <v>3</v>
      </c>
      <c r="Z53" s="109">
        <f t="shared" si="45"/>
        <v>7363.636363636364</v>
      </c>
      <c r="AA53" s="74">
        <v>1</v>
      </c>
      <c r="AB53" s="68">
        <f t="shared" si="46"/>
        <v>2454.5454545454545</v>
      </c>
      <c r="AC53" s="67">
        <f t="shared" si="47"/>
        <v>11</v>
      </c>
      <c r="AD53" s="66">
        <f t="shared" si="48"/>
        <v>27000</v>
      </c>
      <c r="AE53" s="57">
        <v>0</v>
      </c>
      <c r="AF53" s="57">
        <f t="shared" si="49"/>
        <v>9950</v>
      </c>
      <c r="AG53" s="52">
        <v>0</v>
      </c>
      <c r="AH53" s="63">
        <f t="shared" si="50"/>
        <v>0</v>
      </c>
      <c r="AI53" s="65">
        <f t="shared" si="51"/>
        <v>7</v>
      </c>
      <c r="AJ53" s="63">
        <f t="shared" si="52"/>
        <v>10850</v>
      </c>
      <c r="AK53" s="145">
        <v>0</v>
      </c>
      <c r="AL53" s="63">
        <f t="shared" si="53"/>
        <v>0</v>
      </c>
      <c r="AM53" s="130"/>
    </row>
    <row r="54" spans="1:39" s="2" customFormat="1" x14ac:dyDescent="0.3">
      <c r="A54" s="78" t="s">
        <v>43</v>
      </c>
      <c r="B54" s="47">
        <f>18000/10</f>
        <v>1800</v>
      </c>
      <c r="C54" s="77">
        <f>2800/1.1</f>
        <v>2545.454545454545</v>
      </c>
      <c r="D54" s="163">
        <v>10</v>
      </c>
      <c r="E54" s="44">
        <v>30</v>
      </c>
      <c r="F54" s="110">
        <f t="shared" si="35"/>
        <v>54000</v>
      </c>
      <c r="G54" s="145">
        <v>0</v>
      </c>
      <c r="H54" s="109">
        <f t="shared" si="36"/>
        <v>0</v>
      </c>
      <c r="I54" s="74">
        <v>0</v>
      </c>
      <c r="J54" s="37">
        <f t="shared" si="37"/>
        <v>0</v>
      </c>
      <c r="K54" s="74">
        <v>0</v>
      </c>
      <c r="L54" s="37">
        <f t="shared" si="38"/>
        <v>0</v>
      </c>
      <c r="M54" s="74">
        <v>10</v>
      </c>
      <c r="N54" s="37">
        <f t="shared" si="39"/>
        <v>18000</v>
      </c>
      <c r="O54" s="74">
        <v>20</v>
      </c>
      <c r="P54" s="71">
        <f t="shared" si="40"/>
        <v>36000</v>
      </c>
      <c r="Q54" s="57">
        <f t="shared" si="41"/>
        <v>30</v>
      </c>
      <c r="R54" s="39">
        <f t="shared" si="42"/>
        <v>54000</v>
      </c>
      <c r="S54" s="74">
        <v>6</v>
      </c>
      <c r="T54" s="69">
        <f t="shared" si="43"/>
        <v>15272.72727272727</v>
      </c>
      <c r="U54" s="74">
        <v>9</v>
      </c>
      <c r="V54" s="237">
        <v>0</v>
      </c>
      <c r="W54" s="74">
        <v>11</v>
      </c>
      <c r="X54" s="69">
        <f t="shared" si="44"/>
        <v>27999.999999999996</v>
      </c>
      <c r="Y54" s="74">
        <v>4</v>
      </c>
      <c r="Z54" s="109">
        <f t="shared" si="45"/>
        <v>10181.81818181818</v>
      </c>
      <c r="AA54" s="74">
        <v>2</v>
      </c>
      <c r="AB54" s="68">
        <f t="shared" si="46"/>
        <v>5090.9090909090901</v>
      </c>
      <c r="AC54" s="67">
        <f t="shared" si="47"/>
        <v>32</v>
      </c>
      <c r="AD54" s="66">
        <f t="shared" si="48"/>
        <v>81454.545454545441</v>
      </c>
      <c r="AE54" s="57">
        <v>0</v>
      </c>
      <c r="AF54" s="57">
        <f t="shared" si="49"/>
        <v>23854.545454545441</v>
      </c>
      <c r="AG54" s="52">
        <v>0</v>
      </c>
      <c r="AH54" s="63">
        <f t="shared" si="50"/>
        <v>0</v>
      </c>
      <c r="AI54" s="65">
        <f t="shared" si="51"/>
        <v>28</v>
      </c>
      <c r="AJ54" s="63">
        <f t="shared" si="52"/>
        <v>50400</v>
      </c>
      <c r="AK54" s="145">
        <v>10</v>
      </c>
      <c r="AL54" s="63">
        <f t="shared" si="53"/>
        <v>18000</v>
      </c>
      <c r="AM54" s="130"/>
    </row>
    <row r="55" spans="1:39" s="2" customFormat="1" x14ac:dyDescent="0.3">
      <c r="A55" s="78" t="s">
        <v>702</v>
      </c>
      <c r="B55" s="47">
        <f>17000/10</f>
        <v>1700</v>
      </c>
      <c r="C55" s="77">
        <f>2700/1.1</f>
        <v>2454.5454545454545</v>
      </c>
      <c r="D55" s="163">
        <v>10</v>
      </c>
      <c r="E55" s="44">
        <v>29</v>
      </c>
      <c r="F55" s="110">
        <f t="shared" si="35"/>
        <v>49300</v>
      </c>
      <c r="G55" s="145">
        <v>0</v>
      </c>
      <c r="H55" s="109">
        <f t="shared" si="36"/>
        <v>0</v>
      </c>
      <c r="I55" s="74">
        <v>0</v>
      </c>
      <c r="J55" s="37">
        <f t="shared" si="37"/>
        <v>0</v>
      </c>
      <c r="K55" s="74">
        <v>0</v>
      </c>
      <c r="L55" s="37">
        <f t="shared" si="38"/>
        <v>0</v>
      </c>
      <c r="M55" s="74">
        <v>0</v>
      </c>
      <c r="N55" s="37">
        <f t="shared" si="39"/>
        <v>0</v>
      </c>
      <c r="O55" s="74">
        <v>0</v>
      </c>
      <c r="P55" s="71">
        <f t="shared" si="40"/>
        <v>0</v>
      </c>
      <c r="Q55" s="57">
        <f t="shared" si="41"/>
        <v>0</v>
      </c>
      <c r="R55" s="39">
        <f t="shared" si="42"/>
        <v>0</v>
      </c>
      <c r="S55" s="74">
        <v>2</v>
      </c>
      <c r="T55" s="69">
        <f t="shared" si="43"/>
        <v>4909.090909090909</v>
      </c>
      <c r="U55" s="74">
        <v>3</v>
      </c>
      <c r="V55" s="237">
        <v>0</v>
      </c>
      <c r="W55" s="74">
        <v>3</v>
      </c>
      <c r="X55" s="69">
        <f t="shared" si="44"/>
        <v>7363.636363636364</v>
      </c>
      <c r="Y55" s="74">
        <v>3</v>
      </c>
      <c r="Z55" s="109">
        <f t="shared" si="45"/>
        <v>7363.636363636364</v>
      </c>
      <c r="AA55" s="74">
        <v>3</v>
      </c>
      <c r="AB55" s="68">
        <f t="shared" si="46"/>
        <v>7363.636363636364</v>
      </c>
      <c r="AC55" s="67">
        <f t="shared" si="47"/>
        <v>14</v>
      </c>
      <c r="AD55" s="66">
        <f t="shared" si="48"/>
        <v>34363.63636363636</v>
      </c>
      <c r="AE55" s="57">
        <v>0</v>
      </c>
      <c r="AF55" s="57">
        <f t="shared" si="49"/>
        <v>10563.636363636364</v>
      </c>
      <c r="AG55" s="52">
        <v>0</v>
      </c>
      <c r="AH55" s="63">
        <f t="shared" si="50"/>
        <v>0</v>
      </c>
      <c r="AI55" s="65">
        <f t="shared" si="51"/>
        <v>15</v>
      </c>
      <c r="AJ55" s="63">
        <f t="shared" si="52"/>
        <v>25500</v>
      </c>
      <c r="AK55" s="145">
        <v>0</v>
      </c>
      <c r="AL55" s="63">
        <f t="shared" si="53"/>
        <v>0</v>
      </c>
      <c r="AM55" s="130"/>
    </row>
    <row r="56" spans="1:39" s="2" customFormat="1" x14ac:dyDescent="0.3">
      <c r="A56" s="120" t="s">
        <v>719</v>
      </c>
      <c r="B56" s="74">
        <f>13800/12</f>
        <v>1150</v>
      </c>
      <c r="C56" s="38">
        <f>1800/1.1</f>
        <v>1636.3636363636363</v>
      </c>
      <c r="D56" s="165">
        <v>12</v>
      </c>
      <c r="E56" s="44">
        <v>12</v>
      </c>
      <c r="F56" s="110">
        <f t="shared" si="35"/>
        <v>13800</v>
      </c>
      <c r="G56" s="145">
        <v>0</v>
      </c>
      <c r="H56" s="109">
        <f t="shared" si="36"/>
        <v>0</v>
      </c>
      <c r="I56" s="74">
        <v>0</v>
      </c>
      <c r="J56" s="37">
        <f t="shared" si="37"/>
        <v>0</v>
      </c>
      <c r="K56" s="74">
        <v>0</v>
      </c>
      <c r="L56" s="37">
        <f t="shared" si="38"/>
        <v>0</v>
      </c>
      <c r="M56" s="74">
        <v>0</v>
      </c>
      <c r="N56" s="37">
        <f t="shared" si="39"/>
        <v>0</v>
      </c>
      <c r="O56" s="74">
        <v>0</v>
      </c>
      <c r="P56" s="71">
        <f t="shared" si="40"/>
        <v>0</v>
      </c>
      <c r="Q56" s="57">
        <f t="shared" si="41"/>
        <v>0</v>
      </c>
      <c r="R56" s="39">
        <f t="shared" si="42"/>
        <v>0</v>
      </c>
      <c r="S56" s="74">
        <v>7</v>
      </c>
      <c r="T56" s="69">
        <f t="shared" si="43"/>
        <v>11454.545454545454</v>
      </c>
      <c r="U56" s="74">
        <v>5</v>
      </c>
      <c r="V56" s="237">
        <v>0</v>
      </c>
      <c r="W56" s="74"/>
      <c r="X56" s="69">
        <f t="shared" si="44"/>
        <v>0</v>
      </c>
      <c r="Y56" s="74">
        <v>0</v>
      </c>
      <c r="Z56" s="109">
        <f t="shared" si="45"/>
        <v>0</v>
      </c>
      <c r="AA56" s="74">
        <v>0</v>
      </c>
      <c r="AB56" s="68">
        <f t="shared" si="46"/>
        <v>0</v>
      </c>
      <c r="AC56" s="67">
        <f t="shared" si="47"/>
        <v>12</v>
      </c>
      <c r="AD56" s="66">
        <f t="shared" si="48"/>
        <v>19636.363636363636</v>
      </c>
      <c r="AE56" s="57">
        <v>0</v>
      </c>
      <c r="AF56" s="57">
        <f t="shared" si="49"/>
        <v>5836.3636363636351</v>
      </c>
      <c r="AG56" s="52">
        <v>0</v>
      </c>
      <c r="AH56" s="63">
        <f t="shared" si="50"/>
        <v>0</v>
      </c>
      <c r="AI56" s="65">
        <f t="shared" si="51"/>
        <v>0</v>
      </c>
      <c r="AJ56" s="63">
        <f t="shared" si="52"/>
        <v>0</v>
      </c>
      <c r="AK56" s="145">
        <v>0</v>
      </c>
      <c r="AL56" s="63">
        <f t="shared" si="53"/>
        <v>0</v>
      </c>
      <c r="AM56" s="130"/>
    </row>
    <row r="57" spans="1:39" s="2" customFormat="1" x14ac:dyDescent="0.3">
      <c r="A57" s="120" t="s">
        <v>46</v>
      </c>
      <c r="B57" s="74">
        <f>13800/12</f>
        <v>1150</v>
      </c>
      <c r="C57" s="38">
        <v>1636</v>
      </c>
      <c r="D57" s="165">
        <v>12</v>
      </c>
      <c r="E57" s="44">
        <v>0</v>
      </c>
      <c r="F57" s="110">
        <f t="shared" si="35"/>
        <v>0</v>
      </c>
      <c r="G57" s="145">
        <v>0</v>
      </c>
      <c r="H57" s="109">
        <f t="shared" si="36"/>
        <v>0</v>
      </c>
      <c r="I57" s="74">
        <v>0</v>
      </c>
      <c r="J57" s="37">
        <f t="shared" si="37"/>
        <v>0</v>
      </c>
      <c r="K57" s="74">
        <v>0</v>
      </c>
      <c r="L57" s="37">
        <f t="shared" si="38"/>
        <v>0</v>
      </c>
      <c r="M57" s="74">
        <v>0</v>
      </c>
      <c r="N57" s="37">
        <f t="shared" si="39"/>
        <v>0</v>
      </c>
      <c r="O57" s="74">
        <v>0</v>
      </c>
      <c r="P57" s="71">
        <f t="shared" si="40"/>
        <v>0</v>
      </c>
      <c r="Q57" s="57">
        <f t="shared" si="41"/>
        <v>0</v>
      </c>
      <c r="R57" s="39">
        <f t="shared" si="42"/>
        <v>0</v>
      </c>
      <c r="S57" s="74">
        <v>0</v>
      </c>
      <c r="T57" s="69">
        <f t="shared" si="43"/>
        <v>0</v>
      </c>
      <c r="U57" s="74">
        <v>0</v>
      </c>
      <c r="V57" s="237">
        <v>0</v>
      </c>
      <c r="W57" s="74">
        <v>0</v>
      </c>
      <c r="X57" s="69">
        <f t="shared" si="44"/>
        <v>0</v>
      </c>
      <c r="Y57" s="74">
        <v>0</v>
      </c>
      <c r="Z57" s="109">
        <f t="shared" si="45"/>
        <v>0</v>
      </c>
      <c r="AA57" s="74">
        <v>0</v>
      </c>
      <c r="AB57" s="68">
        <f t="shared" si="46"/>
        <v>0</v>
      </c>
      <c r="AC57" s="67">
        <f t="shared" si="47"/>
        <v>0</v>
      </c>
      <c r="AD57" s="66">
        <f t="shared" si="48"/>
        <v>0</v>
      </c>
      <c r="AE57" s="57">
        <v>0</v>
      </c>
      <c r="AF57" s="57">
        <f t="shared" si="49"/>
        <v>0</v>
      </c>
      <c r="AG57" s="52">
        <v>0</v>
      </c>
      <c r="AH57" s="63">
        <f t="shared" si="50"/>
        <v>0</v>
      </c>
      <c r="AI57" s="65">
        <f t="shared" si="51"/>
        <v>0</v>
      </c>
      <c r="AJ57" s="63">
        <f t="shared" si="52"/>
        <v>0</v>
      </c>
      <c r="AK57" s="145">
        <v>0</v>
      </c>
      <c r="AL57" s="63">
        <f t="shared" si="53"/>
        <v>0</v>
      </c>
      <c r="AM57" s="130"/>
    </row>
    <row r="58" spans="1:39" s="2" customFormat="1" x14ac:dyDescent="0.3">
      <c r="A58" s="58" t="s">
        <v>8</v>
      </c>
      <c r="B58" s="47">
        <f>24800/16</f>
        <v>1550</v>
      </c>
      <c r="C58" s="46">
        <f>2800/1.1</f>
        <v>2545.454545454545</v>
      </c>
      <c r="D58" s="163">
        <v>16</v>
      </c>
      <c r="E58" s="44">
        <v>0</v>
      </c>
      <c r="F58" s="110">
        <f t="shared" si="35"/>
        <v>0</v>
      </c>
      <c r="G58" s="145">
        <v>0</v>
      </c>
      <c r="H58" s="109">
        <f t="shared" si="36"/>
        <v>0</v>
      </c>
      <c r="I58" s="74">
        <v>0</v>
      </c>
      <c r="J58" s="37">
        <f t="shared" si="37"/>
        <v>0</v>
      </c>
      <c r="K58" s="74">
        <v>0</v>
      </c>
      <c r="L58" s="37">
        <f t="shared" si="38"/>
        <v>0</v>
      </c>
      <c r="M58" s="74">
        <v>0</v>
      </c>
      <c r="N58" s="37">
        <f t="shared" si="39"/>
        <v>0</v>
      </c>
      <c r="O58" s="74">
        <v>0</v>
      </c>
      <c r="P58" s="71">
        <f t="shared" si="40"/>
        <v>0</v>
      </c>
      <c r="Q58" s="57">
        <f t="shared" si="41"/>
        <v>0</v>
      </c>
      <c r="R58" s="39">
        <f t="shared" si="42"/>
        <v>0</v>
      </c>
      <c r="S58" s="74">
        <v>0</v>
      </c>
      <c r="T58" s="69">
        <f t="shared" si="43"/>
        <v>0</v>
      </c>
      <c r="U58" s="74">
        <v>0</v>
      </c>
      <c r="V58" s="237">
        <v>0</v>
      </c>
      <c r="W58" s="74">
        <v>0</v>
      </c>
      <c r="X58" s="69">
        <f t="shared" si="44"/>
        <v>0</v>
      </c>
      <c r="Y58" s="74">
        <v>0</v>
      </c>
      <c r="Z58" s="109">
        <f t="shared" si="45"/>
        <v>0</v>
      </c>
      <c r="AA58" s="74">
        <v>0</v>
      </c>
      <c r="AB58" s="68">
        <f t="shared" si="46"/>
        <v>0</v>
      </c>
      <c r="AC58" s="67">
        <f t="shared" si="47"/>
        <v>0</v>
      </c>
      <c r="AD58" s="66">
        <f t="shared" si="48"/>
        <v>0</v>
      </c>
      <c r="AE58" s="57">
        <v>0</v>
      </c>
      <c r="AF58" s="57">
        <f t="shared" si="49"/>
        <v>0</v>
      </c>
      <c r="AG58" s="52">
        <v>0</v>
      </c>
      <c r="AH58" s="63">
        <f t="shared" si="50"/>
        <v>0</v>
      </c>
      <c r="AI58" s="65">
        <f t="shared" si="51"/>
        <v>0</v>
      </c>
      <c r="AJ58" s="63">
        <f t="shared" si="52"/>
        <v>0</v>
      </c>
      <c r="AK58" s="145">
        <v>0</v>
      </c>
      <c r="AL58" s="63">
        <f t="shared" si="53"/>
        <v>0</v>
      </c>
      <c r="AM58" s="130"/>
    </row>
    <row r="59" spans="1:39" s="2" customFormat="1" x14ac:dyDescent="0.3">
      <c r="A59" s="58" t="s">
        <v>598</v>
      </c>
      <c r="B59" s="47">
        <f>30400/16</f>
        <v>1900</v>
      </c>
      <c r="C59" s="46">
        <f>2800/1.1</f>
        <v>2545.454545454545</v>
      </c>
      <c r="D59" s="163">
        <v>16</v>
      </c>
      <c r="E59" s="44">
        <v>9</v>
      </c>
      <c r="F59" s="110">
        <f t="shared" si="35"/>
        <v>17100</v>
      </c>
      <c r="G59" s="145">
        <v>0</v>
      </c>
      <c r="H59" s="109">
        <f t="shared" si="36"/>
        <v>0</v>
      </c>
      <c r="I59" s="74">
        <v>16</v>
      </c>
      <c r="J59" s="37">
        <f t="shared" si="37"/>
        <v>30400</v>
      </c>
      <c r="K59" s="74">
        <v>0</v>
      </c>
      <c r="L59" s="37">
        <f t="shared" si="38"/>
        <v>0</v>
      </c>
      <c r="M59" s="74">
        <v>0</v>
      </c>
      <c r="N59" s="37">
        <f t="shared" si="39"/>
        <v>0</v>
      </c>
      <c r="O59" s="74">
        <v>0</v>
      </c>
      <c r="P59" s="71">
        <f t="shared" si="40"/>
        <v>0</v>
      </c>
      <c r="Q59" s="57">
        <f t="shared" si="41"/>
        <v>16</v>
      </c>
      <c r="R59" s="39">
        <f t="shared" si="42"/>
        <v>30400</v>
      </c>
      <c r="S59" s="74">
        <v>2</v>
      </c>
      <c r="T59" s="69">
        <f t="shared" si="43"/>
        <v>5090.9090909090901</v>
      </c>
      <c r="U59" s="74">
        <v>1</v>
      </c>
      <c r="V59" s="237">
        <v>0</v>
      </c>
      <c r="W59" s="74">
        <v>5</v>
      </c>
      <c r="X59" s="69">
        <f t="shared" si="44"/>
        <v>12727.272727272724</v>
      </c>
      <c r="Y59" s="74">
        <v>3</v>
      </c>
      <c r="Z59" s="109">
        <f t="shared" si="45"/>
        <v>7636.3636363636351</v>
      </c>
      <c r="AA59" s="74">
        <v>6</v>
      </c>
      <c r="AB59" s="68">
        <f t="shared" si="46"/>
        <v>15272.72727272727</v>
      </c>
      <c r="AC59" s="67">
        <f t="shared" si="47"/>
        <v>17</v>
      </c>
      <c r="AD59" s="66">
        <f t="shared" si="48"/>
        <v>43272.727272727265</v>
      </c>
      <c r="AE59" s="57">
        <v>0</v>
      </c>
      <c r="AF59" s="57">
        <f t="shared" si="49"/>
        <v>10972.727272727265</v>
      </c>
      <c r="AG59" s="52">
        <v>0</v>
      </c>
      <c r="AH59" s="63">
        <f t="shared" si="50"/>
        <v>0</v>
      </c>
      <c r="AI59" s="65">
        <f t="shared" si="51"/>
        <v>8</v>
      </c>
      <c r="AJ59" s="63">
        <f t="shared" si="52"/>
        <v>15200</v>
      </c>
      <c r="AK59" s="145">
        <v>0</v>
      </c>
      <c r="AL59" s="63">
        <f t="shared" si="53"/>
        <v>0</v>
      </c>
      <c r="AM59" s="130"/>
    </row>
    <row r="60" spans="1:39" s="2" customFormat="1" x14ac:dyDescent="0.3">
      <c r="A60" s="55" t="s">
        <v>9</v>
      </c>
      <c r="B60" s="47">
        <f>3600/6</f>
        <v>600</v>
      </c>
      <c r="C60" s="46">
        <f>2000/1.1</f>
        <v>1818.181818181818</v>
      </c>
      <c r="D60" s="163">
        <v>6</v>
      </c>
      <c r="E60" s="44">
        <v>0</v>
      </c>
      <c r="F60" s="110">
        <f t="shared" si="35"/>
        <v>0</v>
      </c>
      <c r="G60" s="145">
        <v>0</v>
      </c>
      <c r="H60" s="109">
        <f t="shared" si="36"/>
        <v>0</v>
      </c>
      <c r="I60" s="74">
        <v>0</v>
      </c>
      <c r="J60" s="37">
        <f t="shared" si="37"/>
        <v>0</v>
      </c>
      <c r="K60" s="74">
        <v>0</v>
      </c>
      <c r="L60" s="37">
        <f t="shared" si="38"/>
        <v>0</v>
      </c>
      <c r="M60" s="74">
        <v>0</v>
      </c>
      <c r="N60" s="37">
        <f t="shared" si="39"/>
        <v>0</v>
      </c>
      <c r="O60" s="74">
        <v>0</v>
      </c>
      <c r="P60" s="71">
        <f t="shared" si="40"/>
        <v>0</v>
      </c>
      <c r="Q60" s="57">
        <f t="shared" si="41"/>
        <v>0</v>
      </c>
      <c r="R60" s="39">
        <f t="shared" si="42"/>
        <v>0</v>
      </c>
      <c r="S60" s="74">
        <v>0</v>
      </c>
      <c r="T60" s="69">
        <f t="shared" si="43"/>
        <v>0</v>
      </c>
      <c r="U60" s="74">
        <v>0</v>
      </c>
      <c r="V60" s="237">
        <v>0</v>
      </c>
      <c r="W60" s="74">
        <v>0</v>
      </c>
      <c r="X60" s="69">
        <f t="shared" si="44"/>
        <v>0</v>
      </c>
      <c r="Y60" s="74">
        <v>0</v>
      </c>
      <c r="Z60" s="109">
        <f t="shared" si="45"/>
        <v>0</v>
      </c>
      <c r="AA60" s="74">
        <v>0</v>
      </c>
      <c r="AB60" s="68">
        <f t="shared" si="46"/>
        <v>0</v>
      </c>
      <c r="AC60" s="67">
        <f t="shared" si="47"/>
        <v>0</v>
      </c>
      <c r="AD60" s="66">
        <f t="shared" si="48"/>
        <v>0</v>
      </c>
      <c r="AE60" s="57">
        <v>0</v>
      </c>
      <c r="AF60" s="57">
        <f t="shared" si="49"/>
        <v>0</v>
      </c>
      <c r="AG60" s="52">
        <v>0</v>
      </c>
      <c r="AH60" s="63">
        <f t="shared" si="50"/>
        <v>0</v>
      </c>
      <c r="AI60" s="65">
        <f t="shared" si="51"/>
        <v>0</v>
      </c>
      <c r="AJ60" s="63">
        <f t="shared" si="52"/>
        <v>0</v>
      </c>
      <c r="AK60" s="145">
        <v>0</v>
      </c>
      <c r="AL60" s="63">
        <f t="shared" si="53"/>
        <v>0</v>
      </c>
      <c r="AM60" s="130"/>
    </row>
    <row r="61" spans="1:39" s="2" customFormat="1" x14ac:dyDescent="0.3">
      <c r="A61" s="55" t="s">
        <v>718</v>
      </c>
      <c r="B61" s="47">
        <f>3600/6</f>
        <v>600</v>
      </c>
      <c r="C61" s="46">
        <f>2000/1.1</f>
        <v>1818.181818181818</v>
      </c>
      <c r="D61" s="163">
        <v>6</v>
      </c>
      <c r="E61" s="44">
        <v>0</v>
      </c>
      <c r="F61" s="110">
        <f t="shared" si="35"/>
        <v>0</v>
      </c>
      <c r="G61" s="145">
        <v>0</v>
      </c>
      <c r="H61" s="109">
        <f t="shared" si="36"/>
        <v>0</v>
      </c>
      <c r="I61" s="74">
        <v>0</v>
      </c>
      <c r="J61" s="37">
        <f t="shared" si="37"/>
        <v>0</v>
      </c>
      <c r="K61" s="74">
        <v>0</v>
      </c>
      <c r="L61" s="37">
        <f t="shared" si="38"/>
        <v>0</v>
      </c>
      <c r="M61" s="74">
        <v>0</v>
      </c>
      <c r="N61" s="37">
        <f t="shared" si="39"/>
        <v>0</v>
      </c>
      <c r="O61" s="74">
        <v>0</v>
      </c>
      <c r="P61" s="71">
        <f t="shared" si="40"/>
        <v>0</v>
      </c>
      <c r="Q61" s="57">
        <f t="shared" si="41"/>
        <v>0</v>
      </c>
      <c r="R61" s="39">
        <f t="shared" si="42"/>
        <v>0</v>
      </c>
      <c r="S61" s="74">
        <v>0</v>
      </c>
      <c r="T61" s="69">
        <f t="shared" si="43"/>
        <v>0</v>
      </c>
      <c r="U61" s="74">
        <v>0</v>
      </c>
      <c r="V61" s="237">
        <v>0</v>
      </c>
      <c r="W61" s="74">
        <v>0</v>
      </c>
      <c r="X61" s="69">
        <f t="shared" si="44"/>
        <v>0</v>
      </c>
      <c r="Y61" s="74">
        <v>0</v>
      </c>
      <c r="Z61" s="109">
        <f t="shared" si="45"/>
        <v>0</v>
      </c>
      <c r="AA61" s="74">
        <v>0</v>
      </c>
      <c r="AB61" s="68">
        <f t="shared" si="46"/>
        <v>0</v>
      </c>
      <c r="AC61" s="67">
        <f t="shared" si="47"/>
        <v>0</v>
      </c>
      <c r="AD61" s="66">
        <f t="shared" si="48"/>
        <v>0</v>
      </c>
      <c r="AE61" s="57">
        <v>0</v>
      </c>
      <c r="AF61" s="57">
        <f t="shared" si="49"/>
        <v>0</v>
      </c>
      <c r="AG61" s="52">
        <v>0</v>
      </c>
      <c r="AH61" s="63">
        <f t="shared" si="50"/>
        <v>0</v>
      </c>
      <c r="AI61" s="65">
        <f t="shared" si="51"/>
        <v>0</v>
      </c>
      <c r="AJ61" s="63">
        <f t="shared" si="52"/>
        <v>0</v>
      </c>
      <c r="AK61" s="145">
        <v>0</v>
      </c>
      <c r="AL61" s="63">
        <f t="shared" si="53"/>
        <v>0</v>
      </c>
      <c r="AM61" s="130"/>
    </row>
    <row r="62" spans="1:39" s="2" customFormat="1" x14ac:dyDescent="0.3">
      <c r="A62" s="55" t="s">
        <v>597</v>
      </c>
      <c r="B62" s="47">
        <f>3600/6</f>
        <v>600</v>
      </c>
      <c r="C62" s="46">
        <f>2000/1.1</f>
        <v>1818.181818181818</v>
      </c>
      <c r="D62" s="163">
        <v>6</v>
      </c>
      <c r="E62" s="44">
        <v>0</v>
      </c>
      <c r="F62" s="110">
        <f t="shared" si="35"/>
        <v>0</v>
      </c>
      <c r="G62" s="145">
        <v>0</v>
      </c>
      <c r="H62" s="109">
        <f t="shared" si="36"/>
        <v>0</v>
      </c>
      <c r="I62" s="74">
        <v>0</v>
      </c>
      <c r="J62" s="37">
        <f t="shared" si="37"/>
        <v>0</v>
      </c>
      <c r="K62" s="74">
        <v>0</v>
      </c>
      <c r="L62" s="37">
        <f t="shared" si="38"/>
        <v>0</v>
      </c>
      <c r="M62" s="74">
        <v>0</v>
      </c>
      <c r="N62" s="37">
        <f t="shared" si="39"/>
        <v>0</v>
      </c>
      <c r="O62" s="74">
        <v>0</v>
      </c>
      <c r="P62" s="71">
        <f t="shared" si="40"/>
        <v>0</v>
      </c>
      <c r="Q62" s="57">
        <f t="shared" si="41"/>
        <v>0</v>
      </c>
      <c r="R62" s="39">
        <f t="shared" si="42"/>
        <v>0</v>
      </c>
      <c r="S62" s="74">
        <v>0</v>
      </c>
      <c r="T62" s="69">
        <f t="shared" si="43"/>
        <v>0</v>
      </c>
      <c r="U62" s="74">
        <v>0</v>
      </c>
      <c r="V62" s="237">
        <v>0</v>
      </c>
      <c r="W62" s="74">
        <v>0</v>
      </c>
      <c r="X62" s="69">
        <f t="shared" si="44"/>
        <v>0</v>
      </c>
      <c r="Y62" s="74">
        <v>0</v>
      </c>
      <c r="Z62" s="109">
        <f t="shared" si="45"/>
        <v>0</v>
      </c>
      <c r="AA62" s="74">
        <v>0</v>
      </c>
      <c r="AB62" s="68">
        <f t="shared" si="46"/>
        <v>0</v>
      </c>
      <c r="AC62" s="67">
        <f t="shared" si="47"/>
        <v>0</v>
      </c>
      <c r="AD62" s="66">
        <f t="shared" si="48"/>
        <v>0</v>
      </c>
      <c r="AE62" s="57">
        <v>0</v>
      </c>
      <c r="AF62" s="57">
        <f t="shared" si="49"/>
        <v>0</v>
      </c>
      <c r="AG62" s="52">
        <v>0</v>
      </c>
      <c r="AH62" s="63">
        <f t="shared" si="50"/>
        <v>0</v>
      </c>
      <c r="AI62" s="65">
        <f t="shared" si="51"/>
        <v>0</v>
      </c>
      <c r="AJ62" s="63">
        <f t="shared" si="52"/>
        <v>0</v>
      </c>
      <c r="AK62" s="145">
        <v>0</v>
      </c>
      <c r="AL62" s="63">
        <f t="shared" si="53"/>
        <v>0</v>
      </c>
      <c r="AM62" s="130"/>
    </row>
    <row r="63" spans="1:39" s="2" customFormat="1" x14ac:dyDescent="0.3">
      <c r="A63" s="48" t="s">
        <v>596</v>
      </c>
      <c r="B63" s="47">
        <f>8100/6</f>
        <v>1350</v>
      </c>
      <c r="C63" s="46">
        <f>2800/1.1</f>
        <v>2545.454545454545</v>
      </c>
      <c r="D63" s="45">
        <v>6</v>
      </c>
      <c r="E63" s="44">
        <v>0</v>
      </c>
      <c r="F63" s="110">
        <f t="shared" si="35"/>
        <v>0</v>
      </c>
      <c r="G63" s="145">
        <v>0</v>
      </c>
      <c r="H63" s="109">
        <f t="shared" si="36"/>
        <v>0</v>
      </c>
      <c r="I63" s="74">
        <v>0</v>
      </c>
      <c r="J63" s="37">
        <f t="shared" si="37"/>
        <v>0</v>
      </c>
      <c r="K63" s="74">
        <v>0</v>
      </c>
      <c r="L63" s="37">
        <f t="shared" si="38"/>
        <v>0</v>
      </c>
      <c r="M63" s="74">
        <v>0</v>
      </c>
      <c r="N63" s="37">
        <f t="shared" si="39"/>
        <v>0</v>
      </c>
      <c r="O63" s="74">
        <v>0</v>
      </c>
      <c r="P63" s="71">
        <f t="shared" si="40"/>
        <v>0</v>
      </c>
      <c r="Q63" s="57">
        <f t="shared" si="41"/>
        <v>0</v>
      </c>
      <c r="R63" s="39">
        <f t="shared" si="42"/>
        <v>0</v>
      </c>
      <c r="S63" s="74">
        <v>0</v>
      </c>
      <c r="T63" s="69">
        <f t="shared" si="43"/>
        <v>0</v>
      </c>
      <c r="U63" s="74">
        <v>0</v>
      </c>
      <c r="V63" s="237">
        <v>0</v>
      </c>
      <c r="W63" s="74">
        <v>0</v>
      </c>
      <c r="X63" s="69">
        <f t="shared" si="44"/>
        <v>0</v>
      </c>
      <c r="Y63" s="74">
        <v>0</v>
      </c>
      <c r="Z63" s="109">
        <f t="shared" si="45"/>
        <v>0</v>
      </c>
      <c r="AA63" s="74">
        <v>0</v>
      </c>
      <c r="AB63" s="68">
        <f t="shared" si="46"/>
        <v>0</v>
      </c>
      <c r="AC63" s="67">
        <f t="shared" si="47"/>
        <v>0</v>
      </c>
      <c r="AD63" s="66">
        <f t="shared" si="48"/>
        <v>0</v>
      </c>
      <c r="AE63" s="57">
        <v>0</v>
      </c>
      <c r="AF63" s="57">
        <f t="shared" si="49"/>
        <v>0</v>
      </c>
      <c r="AG63" s="52">
        <v>0</v>
      </c>
      <c r="AH63" s="63">
        <f t="shared" si="50"/>
        <v>0</v>
      </c>
      <c r="AI63" s="65">
        <f t="shared" si="51"/>
        <v>0</v>
      </c>
      <c r="AJ63" s="63">
        <f t="shared" si="52"/>
        <v>0</v>
      </c>
      <c r="AK63" s="145">
        <v>0</v>
      </c>
      <c r="AL63" s="63">
        <f t="shared" si="53"/>
        <v>0</v>
      </c>
      <c r="AM63" s="130"/>
    </row>
    <row r="64" spans="1:39" s="2" customFormat="1" x14ac:dyDescent="0.3">
      <c r="A64" s="48" t="s">
        <v>682</v>
      </c>
      <c r="B64" s="53">
        <f>6600/6</f>
        <v>1100</v>
      </c>
      <c r="C64" s="46">
        <f>2800/1.1</f>
        <v>2545.454545454545</v>
      </c>
      <c r="D64" s="45">
        <v>6</v>
      </c>
      <c r="E64" s="44">
        <v>0</v>
      </c>
      <c r="F64" s="110">
        <f t="shared" si="35"/>
        <v>0</v>
      </c>
      <c r="G64" s="145">
        <v>0</v>
      </c>
      <c r="H64" s="109">
        <f t="shared" si="36"/>
        <v>0</v>
      </c>
      <c r="I64" s="74">
        <v>0</v>
      </c>
      <c r="J64" s="37">
        <f t="shared" si="37"/>
        <v>0</v>
      </c>
      <c r="K64" s="74">
        <v>0</v>
      </c>
      <c r="L64" s="37">
        <f t="shared" si="38"/>
        <v>0</v>
      </c>
      <c r="M64" s="74">
        <v>0</v>
      </c>
      <c r="N64" s="37">
        <f t="shared" si="39"/>
        <v>0</v>
      </c>
      <c r="O64" s="74">
        <v>0</v>
      </c>
      <c r="P64" s="71">
        <f t="shared" si="40"/>
        <v>0</v>
      </c>
      <c r="Q64" s="57">
        <f t="shared" si="41"/>
        <v>0</v>
      </c>
      <c r="R64" s="39">
        <f t="shared" si="42"/>
        <v>0</v>
      </c>
      <c r="S64" s="74">
        <v>0</v>
      </c>
      <c r="T64" s="69">
        <f t="shared" si="43"/>
        <v>0</v>
      </c>
      <c r="U64" s="74">
        <v>0</v>
      </c>
      <c r="V64" s="237">
        <v>0</v>
      </c>
      <c r="W64" s="74">
        <v>0</v>
      </c>
      <c r="X64" s="69">
        <f t="shared" si="44"/>
        <v>0</v>
      </c>
      <c r="Y64" s="74">
        <v>0</v>
      </c>
      <c r="Z64" s="109">
        <f t="shared" si="45"/>
        <v>0</v>
      </c>
      <c r="AA64" s="74">
        <v>0</v>
      </c>
      <c r="AB64" s="68">
        <f t="shared" si="46"/>
        <v>0</v>
      </c>
      <c r="AC64" s="67">
        <f t="shared" si="47"/>
        <v>0</v>
      </c>
      <c r="AD64" s="66">
        <f t="shared" si="48"/>
        <v>0</v>
      </c>
      <c r="AE64" s="57">
        <v>0</v>
      </c>
      <c r="AF64" s="57">
        <f t="shared" si="49"/>
        <v>0</v>
      </c>
      <c r="AG64" s="52">
        <v>0</v>
      </c>
      <c r="AH64" s="63">
        <f t="shared" si="50"/>
        <v>0</v>
      </c>
      <c r="AI64" s="65">
        <f t="shared" si="51"/>
        <v>0</v>
      </c>
      <c r="AJ64" s="63">
        <f t="shared" si="52"/>
        <v>0</v>
      </c>
      <c r="AK64" s="145">
        <v>0</v>
      </c>
      <c r="AL64" s="63">
        <f t="shared" si="53"/>
        <v>0</v>
      </c>
      <c r="AM64" s="130"/>
    </row>
    <row r="65" spans="1:39" s="2" customFormat="1" x14ac:dyDescent="0.3">
      <c r="A65" s="48" t="s">
        <v>595</v>
      </c>
      <c r="B65" s="47">
        <f>16200/12</f>
        <v>1350</v>
      </c>
      <c r="C65" s="46">
        <f>2800/1.1</f>
        <v>2545.454545454545</v>
      </c>
      <c r="D65" s="45">
        <v>12</v>
      </c>
      <c r="E65" s="44">
        <v>0</v>
      </c>
      <c r="F65" s="110">
        <f t="shared" si="35"/>
        <v>0</v>
      </c>
      <c r="G65" s="145">
        <v>0</v>
      </c>
      <c r="H65" s="109">
        <f t="shared" si="36"/>
        <v>0</v>
      </c>
      <c r="I65" s="74">
        <v>0</v>
      </c>
      <c r="J65" s="37">
        <f t="shared" si="37"/>
        <v>0</v>
      </c>
      <c r="K65" s="74">
        <v>0</v>
      </c>
      <c r="L65" s="37">
        <f t="shared" si="38"/>
        <v>0</v>
      </c>
      <c r="M65" s="74">
        <v>0</v>
      </c>
      <c r="N65" s="37">
        <f t="shared" si="39"/>
        <v>0</v>
      </c>
      <c r="O65" s="74">
        <v>0</v>
      </c>
      <c r="P65" s="71">
        <f t="shared" si="40"/>
        <v>0</v>
      </c>
      <c r="Q65" s="57">
        <f t="shared" si="41"/>
        <v>0</v>
      </c>
      <c r="R65" s="39">
        <f t="shared" si="42"/>
        <v>0</v>
      </c>
      <c r="S65" s="74">
        <v>0</v>
      </c>
      <c r="T65" s="69">
        <f t="shared" si="43"/>
        <v>0</v>
      </c>
      <c r="U65" s="74">
        <v>0</v>
      </c>
      <c r="V65" s="237">
        <v>0</v>
      </c>
      <c r="W65" s="74">
        <v>0</v>
      </c>
      <c r="X65" s="69">
        <f t="shared" si="44"/>
        <v>0</v>
      </c>
      <c r="Y65" s="74">
        <v>0</v>
      </c>
      <c r="Z65" s="109">
        <f t="shared" si="45"/>
        <v>0</v>
      </c>
      <c r="AA65" s="74">
        <v>0</v>
      </c>
      <c r="AB65" s="68">
        <f t="shared" si="46"/>
        <v>0</v>
      </c>
      <c r="AC65" s="67">
        <f t="shared" si="47"/>
        <v>0</v>
      </c>
      <c r="AD65" s="66">
        <f t="shared" si="48"/>
        <v>0</v>
      </c>
      <c r="AE65" s="57">
        <v>0</v>
      </c>
      <c r="AF65" s="57">
        <f t="shared" si="49"/>
        <v>0</v>
      </c>
      <c r="AG65" s="52">
        <v>0</v>
      </c>
      <c r="AH65" s="63">
        <f t="shared" si="50"/>
        <v>0</v>
      </c>
      <c r="AI65" s="65">
        <f t="shared" si="51"/>
        <v>0</v>
      </c>
      <c r="AJ65" s="63">
        <f t="shared" si="52"/>
        <v>0</v>
      </c>
      <c r="AK65" s="145">
        <v>0</v>
      </c>
      <c r="AL65" s="63">
        <f t="shared" si="53"/>
        <v>0</v>
      </c>
      <c r="AM65" s="130"/>
    </row>
    <row r="66" spans="1:39" s="2" customFormat="1" x14ac:dyDescent="0.3">
      <c r="A66" s="48" t="s">
        <v>594</v>
      </c>
      <c r="B66" s="47">
        <f>16200/12</f>
        <v>1350</v>
      </c>
      <c r="C66" s="46">
        <f>2800/1.1</f>
        <v>2545.454545454545</v>
      </c>
      <c r="D66" s="45">
        <v>12</v>
      </c>
      <c r="E66" s="44">
        <v>0</v>
      </c>
      <c r="F66" s="110">
        <f t="shared" si="35"/>
        <v>0</v>
      </c>
      <c r="G66" s="145">
        <v>0</v>
      </c>
      <c r="H66" s="109">
        <f t="shared" si="36"/>
        <v>0</v>
      </c>
      <c r="I66" s="74">
        <v>0</v>
      </c>
      <c r="J66" s="37">
        <f t="shared" si="37"/>
        <v>0</v>
      </c>
      <c r="K66" s="74">
        <v>0</v>
      </c>
      <c r="L66" s="37">
        <f t="shared" si="38"/>
        <v>0</v>
      </c>
      <c r="M66" s="74">
        <v>0</v>
      </c>
      <c r="N66" s="37">
        <f t="shared" si="39"/>
        <v>0</v>
      </c>
      <c r="O66" s="74">
        <v>0</v>
      </c>
      <c r="P66" s="71">
        <f t="shared" si="40"/>
        <v>0</v>
      </c>
      <c r="Q66" s="57">
        <f t="shared" si="41"/>
        <v>0</v>
      </c>
      <c r="R66" s="39">
        <f t="shared" si="42"/>
        <v>0</v>
      </c>
      <c r="S66" s="74">
        <v>0</v>
      </c>
      <c r="T66" s="69">
        <f t="shared" si="43"/>
        <v>0</v>
      </c>
      <c r="U66" s="74">
        <v>0</v>
      </c>
      <c r="V66" s="237">
        <v>0</v>
      </c>
      <c r="W66" s="74">
        <v>0</v>
      </c>
      <c r="X66" s="69">
        <f t="shared" si="44"/>
        <v>0</v>
      </c>
      <c r="Y66" s="74">
        <v>0</v>
      </c>
      <c r="Z66" s="109">
        <f t="shared" si="45"/>
        <v>0</v>
      </c>
      <c r="AA66" s="74">
        <v>0</v>
      </c>
      <c r="AB66" s="68">
        <f t="shared" si="46"/>
        <v>0</v>
      </c>
      <c r="AC66" s="67">
        <f t="shared" si="47"/>
        <v>0</v>
      </c>
      <c r="AD66" s="66">
        <f t="shared" si="48"/>
        <v>0</v>
      </c>
      <c r="AE66" s="57">
        <v>0</v>
      </c>
      <c r="AF66" s="57">
        <f t="shared" si="49"/>
        <v>0</v>
      </c>
      <c r="AG66" s="52">
        <v>0</v>
      </c>
      <c r="AH66" s="63">
        <f t="shared" si="50"/>
        <v>0</v>
      </c>
      <c r="AI66" s="65">
        <f t="shared" si="51"/>
        <v>0</v>
      </c>
      <c r="AJ66" s="63">
        <f t="shared" si="52"/>
        <v>0</v>
      </c>
      <c r="AK66" s="145">
        <v>0</v>
      </c>
      <c r="AL66" s="63">
        <f t="shared" si="53"/>
        <v>0</v>
      </c>
      <c r="AM66" s="130"/>
    </row>
    <row r="67" spans="1:39" s="2" customFormat="1" x14ac:dyDescent="0.3">
      <c r="A67" s="48" t="s">
        <v>681</v>
      </c>
      <c r="B67" s="47">
        <f>42000/20</f>
        <v>2100</v>
      </c>
      <c r="C67" s="46">
        <f>3200/1.1</f>
        <v>2909.090909090909</v>
      </c>
      <c r="D67" s="45">
        <v>20</v>
      </c>
      <c r="E67" s="44">
        <v>0</v>
      </c>
      <c r="F67" s="110">
        <f t="shared" si="35"/>
        <v>0</v>
      </c>
      <c r="G67" s="145">
        <v>0</v>
      </c>
      <c r="H67" s="109">
        <f t="shared" si="36"/>
        <v>0</v>
      </c>
      <c r="I67" s="74">
        <v>0</v>
      </c>
      <c r="J67" s="37">
        <f t="shared" si="37"/>
        <v>0</v>
      </c>
      <c r="K67" s="74">
        <v>0</v>
      </c>
      <c r="L67" s="37">
        <f t="shared" si="38"/>
        <v>0</v>
      </c>
      <c r="M67" s="74">
        <v>0</v>
      </c>
      <c r="N67" s="37">
        <f t="shared" si="39"/>
        <v>0</v>
      </c>
      <c r="O67" s="74">
        <v>0</v>
      </c>
      <c r="P67" s="71">
        <f t="shared" si="40"/>
        <v>0</v>
      </c>
      <c r="Q67" s="57">
        <f t="shared" si="41"/>
        <v>0</v>
      </c>
      <c r="R67" s="39">
        <f t="shared" si="42"/>
        <v>0</v>
      </c>
      <c r="S67" s="74">
        <v>0</v>
      </c>
      <c r="T67" s="69">
        <f t="shared" si="43"/>
        <v>0</v>
      </c>
      <c r="U67" s="74">
        <v>0</v>
      </c>
      <c r="V67" s="237">
        <v>0</v>
      </c>
      <c r="W67" s="74">
        <v>0</v>
      </c>
      <c r="X67" s="69">
        <f t="shared" si="44"/>
        <v>0</v>
      </c>
      <c r="Y67" s="74">
        <v>0</v>
      </c>
      <c r="Z67" s="109">
        <f t="shared" si="45"/>
        <v>0</v>
      </c>
      <c r="AA67" s="74">
        <v>0</v>
      </c>
      <c r="AB67" s="68">
        <f t="shared" si="46"/>
        <v>0</v>
      </c>
      <c r="AC67" s="67">
        <f t="shared" si="47"/>
        <v>0</v>
      </c>
      <c r="AD67" s="66">
        <f t="shared" si="48"/>
        <v>0</v>
      </c>
      <c r="AE67" s="57">
        <v>0</v>
      </c>
      <c r="AF67" s="57">
        <f t="shared" si="49"/>
        <v>0</v>
      </c>
      <c r="AG67" s="52">
        <v>0</v>
      </c>
      <c r="AH67" s="63">
        <f t="shared" si="50"/>
        <v>0</v>
      </c>
      <c r="AI67" s="65">
        <f t="shared" si="51"/>
        <v>0</v>
      </c>
      <c r="AJ67" s="63">
        <f t="shared" si="52"/>
        <v>0</v>
      </c>
      <c r="AK67" s="145">
        <v>0</v>
      </c>
      <c r="AL67" s="63">
        <f t="shared" si="53"/>
        <v>0</v>
      </c>
      <c r="AM67" s="130"/>
    </row>
    <row r="68" spans="1:39" s="2" customFormat="1" x14ac:dyDescent="0.3">
      <c r="A68" s="48" t="s">
        <v>592</v>
      </c>
      <c r="B68" s="47">
        <f>13800/12</f>
        <v>1150</v>
      </c>
      <c r="C68" s="46">
        <f>2300/1.1</f>
        <v>2090.9090909090905</v>
      </c>
      <c r="D68" s="45">
        <v>12</v>
      </c>
      <c r="E68" s="44">
        <v>0</v>
      </c>
      <c r="F68" s="110">
        <f t="shared" si="35"/>
        <v>0</v>
      </c>
      <c r="G68" s="145">
        <v>0</v>
      </c>
      <c r="H68" s="109">
        <f t="shared" si="36"/>
        <v>0</v>
      </c>
      <c r="I68" s="74">
        <v>0</v>
      </c>
      <c r="J68" s="37">
        <f t="shared" si="37"/>
        <v>0</v>
      </c>
      <c r="K68" s="74">
        <v>0</v>
      </c>
      <c r="L68" s="37">
        <f t="shared" si="38"/>
        <v>0</v>
      </c>
      <c r="M68" s="74">
        <v>0</v>
      </c>
      <c r="N68" s="37">
        <f t="shared" si="39"/>
        <v>0</v>
      </c>
      <c r="O68" s="74">
        <v>0</v>
      </c>
      <c r="P68" s="71">
        <f t="shared" si="40"/>
        <v>0</v>
      </c>
      <c r="Q68" s="57">
        <f t="shared" si="41"/>
        <v>0</v>
      </c>
      <c r="R68" s="39">
        <f t="shared" si="42"/>
        <v>0</v>
      </c>
      <c r="S68" s="74">
        <v>0</v>
      </c>
      <c r="T68" s="69">
        <f t="shared" si="43"/>
        <v>0</v>
      </c>
      <c r="U68" s="74">
        <v>0</v>
      </c>
      <c r="V68" s="237">
        <v>0</v>
      </c>
      <c r="W68" s="74">
        <v>0</v>
      </c>
      <c r="X68" s="69">
        <f t="shared" si="44"/>
        <v>0</v>
      </c>
      <c r="Y68" s="74">
        <v>0</v>
      </c>
      <c r="Z68" s="109">
        <f t="shared" si="45"/>
        <v>0</v>
      </c>
      <c r="AA68" s="74">
        <v>0</v>
      </c>
      <c r="AB68" s="68">
        <f t="shared" si="46"/>
        <v>0</v>
      </c>
      <c r="AC68" s="67">
        <f t="shared" si="47"/>
        <v>0</v>
      </c>
      <c r="AD68" s="66">
        <f t="shared" si="48"/>
        <v>0</v>
      </c>
      <c r="AE68" s="57">
        <v>0</v>
      </c>
      <c r="AF68" s="57">
        <f t="shared" si="49"/>
        <v>0</v>
      </c>
      <c r="AG68" s="52">
        <v>0</v>
      </c>
      <c r="AH68" s="63">
        <f t="shared" si="50"/>
        <v>0</v>
      </c>
      <c r="AI68" s="65">
        <f t="shared" si="51"/>
        <v>0</v>
      </c>
      <c r="AJ68" s="63">
        <f t="shared" si="52"/>
        <v>0</v>
      </c>
      <c r="AK68" s="145">
        <v>0</v>
      </c>
      <c r="AL68" s="63">
        <f t="shared" si="53"/>
        <v>0</v>
      </c>
      <c r="AM68" s="130"/>
    </row>
    <row r="69" spans="1:39" s="2" customFormat="1" x14ac:dyDescent="0.3">
      <c r="A69" s="48" t="s">
        <v>591</v>
      </c>
      <c r="B69" s="47">
        <f>30000/24</f>
        <v>1250</v>
      </c>
      <c r="C69" s="46">
        <f>2800/1.1</f>
        <v>2545.454545454545</v>
      </c>
      <c r="D69" s="45">
        <v>24</v>
      </c>
      <c r="E69" s="44">
        <v>0</v>
      </c>
      <c r="F69" s="110">
        <f t="shared" si="35"/>
        <v>0</v>
      </c>
      <c r="G69" s="145">
        <v>0</v>
      </c>
      <c r="H69" s="109">
        <f t="shared" si="36"/>
        <v>0</v>
      </c>
      <c r="I69" s="74">
        <v>0</v>
      </c>
      <c r="J69" s="37">
        <f t="shared" si="37"/>
        <v>0</v>
      </c>
      <c r="K69" s="74">
        <v>0</v>
      </c>
      <c r="L69" s="37">
        <f t="shared" si="38"/>
        <v>0</v>
      </c>
      <c r="M69" s="74">
        <v>0</v>
      </c>
      <c r="N69" s="37">
        <f t="shared" si="39"/>
        <v>0</v>
      </c>
      <c r="O69" s="74">
        <v>0</v>
      </c>
      <c r="P69" s="71">
        <f t="shared" si="40"/>
        <v>0</v>
      </c>
      <c r="Q69" s="57">
        <f t="shared" si="41"/>
        <v>0</v>
      </c>
      <c r="R69" s="39">
        <f t="shared" si="42"/>
        <v>0</v>
      </c>
      <c r="S69" s="74">
        <v>0</v>
      </c>
      <c r="T69" s="69">
        <f t="shared" si="43"/>
        <v>0</v>
      </c>
      <c r="U69" s="74">
        <v>0</v>
      </c>
      <c r="V69" s="237">
        <v>0</v>
      </c>
      <c r="W69" s="74">
        <v>0</v>
      </c>
      <c r="X69" s="69">
        <f t="shared" si="44"/>
        <v>0</v>
      </c>
      <c r="Y69" s="74">
        <v>0</v>
      </c>
      <c r="Z69" s="109">
        <f t="shared" si="45"/>
        <v>0</v>
      </c>
      <c r="AA69" s="74">
        <v>0</v>
      </c>
      <c r="AB69" s="68">
        <f t="shared" si="46"/>
        <v>0</v>
      </c>
      <c r="AC69" s="67">
        <f t="shared" si="47"/>
        <v>0</v>
      </c>
      <c r="AD69" s="66">
        <f t="shared" si="48"/>
        <v>0</v>
      </c>
      <c r="AE69" s="57">
        <v>0</v>
      </c>
      <c r="AF69" s="57">
        <f t="shared" si="49"/>
        <v>0</v>
      </c>
      <c r="AG69" s="52">
        <v>0</v>
      </c>
      <c r="AH69" s="63">
        <f t="shared" si="50"/>
        <v>0</v>
      </c>
      <c r="AI69" s="65">
        <f t="shared" si="51"/>
        <v>0</v>
      </c>
      <c r="AJ69" s="63">
        <f t="shared" si="52"/>
        <v>0</v>
      </c>
      <c r="AK69" s="145">
        <v>0</v>
      </c>
      <c r="AL69" s="63">
        <f t="shared" si="53"/>
        <v>0</v>
      </c>
      <c r="AM69" s="130"/>
    </row>
    <row r="70" spans="1:39" s="2" customFormat="1" x14ac:dyDescent="0.3">
      <c r="A70" s="137" t="s">
        <v>716</v>
      </c>
      <c r="B70" s="47">
        <f>14400/24</f>
        <v>600</v>
      </c>
      <c r="C70" s="46">
        <f>800/1.1</f>
        <v>727.27272727272725</v>
      </c>
      <c r="D70" s="163">
        <v>24</v>
      </c>
      <c r="E70" s="44">
        <v>35</v>
      </c>
      <c r="F70" s="110">
        <f t="shared" si="35"/>
        <v>21000</v>
      </c>
      <c r="G70" s="145">
        <v>0</v>
      </c>
      <c r="H70" s="109">
        <f t="shared" si="36"/>
        <v>0</v>
      </c>
      <c r="I70" s="74">
        <v>0</v>
      </c>
      <c r="J70" s="37">
        <f t="shared" si="37"/>
        <v>0</v>
      </c>
      <c r="K70" s="74">
        <v>0</v>
      </c>
      <c r="L70" s="37">
        <f t="shared" si="38"/>
        <v>0</v>
      </c>
      <c r="M70" s="74">
        <v>0</v>
      </c>
      <c r="N70" s="37">
        <f t="shared" si="39"/>
        <v>0</v>
      </c>
      <c r="O70" s="74">
        <v>0</v>
      </c>
      <c r="P70" s="71">
        <f t="shared" si="40"/>
        <v>0</v>
      </c>
      <c r="Q70" s="57">
        <f t="shared" si="41"/>
        <v>0</v>
      </c>
      <c r="R70" s="39">
        <f t="shared" si="42"/>
        <v>0</v>
      </c>
      <c r="S70" s="74">
        <v>4</v>
      </c>
      <c r="T70" s="69">
        <f t="shared" si="43"/>
        <v>2909.090909090909</v>
      </c>
      <c r="U70" s="74">
        <v>1</v>
      </c>
      <c r="V70" s="237">
        <v>0</v>
      </c>
      <c r="W70" s="74">
        <v>6</v>
      </c>
      <c r="X70" s="69">
        <f t="shared" si="44"/>
        <v>4363.636363636364</v>
      </c>
      <c r="Y70" s="74">
        <v>5</v>
      </c>
      <c r="Z70" s="109">
        <f t="shared" si="45"/>
        <v>3636.363636363636</v>
      </c>
      <c r="AA70" s="74">
        <v>2</v>
      </c>
      <c r="AB70" s="68">
        <f t="shared" si="46"/>
        <v>1454.5454545454545</v>
      </c>
      <c r="AC70" s="67">
        <f t="shared" si="47"/>
        <v>18</v>
      </c>
      <c r="AD70" s="66">
        <f t="shared" si="48"/>
        <v>13090.90909090909</v>
      </c>
      <c r="AE70" s="57">
        <v>0</v>
      </c>
      <c r="AF70" s="57">
        <f t="shared" si="49"/>
        <v>2290.9090909090905</v>
      </c>
      <c r="AG70" s="52">
        <v>0</v>
      </c>
      <c r="AH70" s="63">
        <f t="shared" si="50"/>
        <v>0</v>
      </c>
      <c r="AI70" s="65">
        <f t="shared" si="51"/>
        <v>17</v>
      </c>
      <c r="AJ70" s="63">
        <f t="shared" si="52"/>
        <v>10200</v>
      </c>
      <c r="AK70" s="145">
        <v>0</v>
      </c>
      <c r="AL70" s="63">
        <f t="shared" si="53"/>
        <v>0</v>
      </c>
      <c r="AM70" s="130"/>
    </row>
    <row r="71" spans="1:39" s="2" customFormat="1" x14ac:dyDescent="0.3">
      <c r="A71" s="188" t="s">
        <v>648</v>
      </c>
      <c r="B71" s="182">
        <f>16000/10</f>
        <v>1600</v>
      </c>
      <c r="C71" s="183">
        <f>2700/1.1</f>
        <v>2454.5454545454545</v>
      </c>
      <c r="D71" s="184">
        <v>10</v>
      </c>
      <c r="E71" s="44">
        <v>0</v>
      </c>
      <c r="F71" s="110">
        <f t="shared" si="35"/>
        <v>0</v>
      </c>
      <c r="G71" s="145">
        <v>0</v>
      </c>
      <c r="H71" s="109">
        <f t="shared" si="36"/>
        <v>0</v>
      </c>
      <c r="I71" s="74">
        <v>0</v>
      </c>
      <c r="J71" s="37">
        <f t="shared" si="37"/>
        <v>0</v>
      </c>
      <c r="K71" s="74">
        <v>0</v>
      </c>
      <c r="L71" s="37">
        <f t="shared" si="38"/>
        <v>0</v>
      </c>
      <c r="M71" s="74">
        <v>30</v>
      </c>
      <c r="N71" s="37">
        <f t="shared" si="39"/>
        <v>48000</v>
      </c>
      <c r="O71" s="74">
        <v>10</v>
      </c>
      <c r="P71" s="71">
        <f t="shared" si="40"/>
        <v>16000</v>
      </c>
      <c r="Q71" s="57">
        <f t="shared" si="41"/>
        <v>40</v>
      </c>
      <c r="R71" s="39">
        <f t="shared" si="42"/>
        <v>64000</v>
      </c>
      <c r="S71" s="74">
        <v>0</v>
      </c>
      <c r="T71" s="69">
        <f t="shared" si="43"/>
        <v>0</v>
      </c>
      <c r="U71" s="74">
        <v>0</v>
      </c>
      <c r="V71" s="237">
        <v>0</v>
      </c>
      <c r="W71" s="74">
        <v>0</v>
      </c>
      <c r="X71" s="69">
        <f t="shared" si="44"/>
        <v>0</v>
      </c>
      <c r="Y71" s="74">
        <v>7</v>
      </c>
      <c r="Z71" s="109">
        <f t="shared" si="45"/>
        <v>17181.81818181818</v>
      </c>
      <c r="AA71" s="74">
        <v>8</v>
      </c>
      <c r="AB71" s="68">
        <f t="shared" si="46"/>
        <v>19636.363636363636</v>
      </c>
      <c r="AC71" s="67">
        <f t="shared" si="47"/>
        <v>15</v>
      </c>
      <c r="AD71" s="66">
        <f t="shared" si="48"/>
        <v>36818.181818181816</v>
      </c>
      <c r="AE71" s="57">
        <v>0</v>
      </c>
      <c r="AF71" s="57">
        <f t="shared" si="49"/>
        <v>12818.181818181818</v>
      </c>
      <c r="AG71" s="52">
        <v>0</v>
      </c>
      <c r="AH71" s="63">
        <f t="shared" si="50"/>
        <v>0</v>
      </c>
      <c r="AI71" s="65">
        <f t="shared" si="51"/>
        <v>25</v>
      </c>
      <c r="AJ71" s="63">
        <f t="shared" si="52"/>
        <v>40000</v>
      </c>
      <c r="AK71" s="145">
        <v>20</v>
      </c>
      <c r="AL71" s="63">
        <f t="shared" si="53"/>
        <v>32000</v>
      </c>
      <c r="AM71" s="130"/>
    </row>
    <row r="72" spans="1:39" s="2" customFormat="1" x14ac:dyDescent="0.3">
      <c r="A72" s="188" t="s">
        <v>680</v>
      </c>
      <c r="B72" s="47">
        <f>16000/10</f>
        <v>1600</v>
      </c>
      <c r="C72" s="183">
        <f>2700/1.1</f>
        <v>2454.5454545454545</v>
      </c>
      <c r="D72" s="163">
        <v>10</v>
      </c>
      <c r="E72" s="44">
        <v>0</v>
      </c>
      <c r="F72" s="110">
        <f t="shared" si="35"/>
        <v>0</v>
      </c>
      <c r="G72" s="145">
        <v>0</v>
      </c>
      <c r="H72" s="109">
        <f t="shared" si="36"/>
        <v>0</v>
      </c>
      <c r="I72" s="74">
        <v>0</v>
      </c>
      <c r="J72" s="37">
        <f t="shared" si="37"/>
        <v>0</v>
      </c>
      <c r="K72" s="74">
        <v>0</v>
      </c>
      <c r="L72" s="37">
        <f t="shared" si="38"/>
        <v>0</v>
      </c>
      <c r="M72" s="74">
        <v>0</v>
      </c>
      <c r="N72" s="37">
        <f t="shared" si="39"/>
        <v>0</v>
      </c>
      <c r="O72" s="74">
        <v>0</v>
      </c>
      <c r="P72" s="71">
        <f t="shared" si="40"/>
        <v>0</v>
      </c>
      <c r="Q72" s="57">
        <f t="shared" si="41"/>
        <v>0</v>
      </c>
      <c r="R72" s="39">
        <f t="shared" si="42"/>
        <v>0</v>
      </c>
      <c r="S72" s="74">
        <v>0</v>
      </c>
      <c r="T72" s="69">
        <f t="shared" si="43"/>
        <v>0</v>
      </c>
      <c r="U72" s="74">
        <v>0</v>
      </c>
      <c r="V72" s="237">
        <v>0</v>
      </c>
      <c r="W72" s="74">
        <v>0</v>
      </c>
      <c r="X72" s="69">
        <f t="shared" si="44"/>
        <v>0</v>
      </c>
      <c r="Y72" s="74">
        <v>0</v>
      </c>
      <c r="Z72" s="109">
        <f t="shared" si="45"/>
        <v>0</v>
      </c>
      <c r="AA72" s="74">
        <v>0</v>
      </c>
      <c r="AB72" s="68">
        <f t="shared" si="46"/>
        <v>0</v>
      </c>
      <c r="AC72" s="67">
        <f t="shared" si="47"/>
        <v>0</v>
      </c>
      <c r="AD72" s="66">
        <f t="shared" si="48"/>
        <v>0</v>
      </c>
      <c r="AE72" s="57">
        <v>0</v>
      </c>
      <c r="AF72" s="57">
        <f t="shared" si="49"/>
        <v>0</v>
      </c>
      <c r="AG72" s="52">
        <v>0</v>
      </c>
      <c r="AH72" s="63">
        <f t="shared" si="50"/>
        <v>0</v>
      </c>
      <c r="AI72" s="65">
        <f t="shared" si="51"/>
        <v>0</v>
      </c>
      <c r="AJ72" s="63">
        <f t="shared" si="52"/>
        <v>0</v>
      </c>
      <c r="AK72" s="145">
        <v>10</v>
      </c>
      <c r="AL72" s="63">
        <f t="shared" si="53"/>
        <v>16000</v>
      </c>
      <c r="AM72" s="130"/>
    </row>
    <row r="73" spans="1:39" s="2" customFormat="1" x14ac:dyDescent="0.3">
      <c r="A73" s="188" t="s">
        <v>587</v>
      </c>
      <c r="B73" s="47">
        <f>16000/10</f>
        <v>1600</v>
      </c>
      <c r="C73" s="183">
        <f>2700/1.1</f>
        <v>2454.5454545454545</v>
      </c>
      <c r="D73" s="163">
        <v>10</v>
      </c>
      <c r="E73" s="44">
        <v>0</v>
      </c>
      <c r="F73" s="110">
        <f t="shared" si="35"/>
        <v>0</v>
      </c>
      <c r="G73" s="145">
        <v>0</v>
      </c>
      <c r="H73" s="109">
        <f t="shared" si="36"/>
        <v>0</v>
      </c>
      <c r="I73" s="74">
        <v>0</v>
      </c>
      <c r="J73" s="37">
        <f t="shared" si="37"/>
        <v>0</v>
      </c>
      <c r="K73" s="74">
        <v>0</v>
      </c>
      <c r="L73" s="37">
        <f t="shared" si="38"/>
        <v>0</v>
      </c>
      <c r="M73" s="74">
        <v>0</v>
      </c>
      <c r="N73" s="37">
        <f t="shared" si="39"/>
        <v>0</v>
      </c>
      <c r="O73" s="74">
        <v>0</v>
      </c>
      <c r="P73" s="71">
        <f t="shared" si="40"/>
        <v>0</v>
      </c>
      <c r="Q73" s="57">
        <f t="shared" si="41"/>
        <v>0</v>
      </c>
      <c r="R73" s="39">
        <f t="shared" si="42"/>
        <v>0</v>
      </c>
      <c r="S73" s="74">
        <v>0</v>
      </c>
      <c r="T73" s="69">
        <f t="shared" si="43"/>
        <v>0</v>
      </c>
      <c r="U73" s="74">
        <v>0</v>
      </c>
      <c r="V73" s="237">
        <v>0</v>
      </c>
      <c r="W73" s="74">
        <v>0</v>
      </c>
      <c r="X73" s="69">
        <f t="shared" si="44"/>
        <v>0</v>
      </c>
      <c r="Y73" s="74">
        <v>0</v>
      </c>
      <c r="Z73" s="109">
        <f t="shared" si="45"/>
        <v>0</v>
      </c>
      <c r="AA73" s="74">
        <v>0</v>
      </c>
      <c r="AB73" s="68">
        <f t="shared" si="46"/>
        <v>0</v>
      </c>
      <c r="AC73" s="67">
        <f t="shared" si="47"/>
        <v>0</v>
      </c>
      <c r="AD73" s="66">
        <f t="shared" si="48"/>
        <v>0</v>
      </c>
      <c r="AE73" s="57">
        <v>0</v>
      </c>
      <c r="AF73" s="57">
        <f t="shared" si="49"/>
        <v>0</v>
      </c>
      <c r="AG73" s="52">
        <v>0</v>
      </c>
      <c r="AH73" s="63">
        <f t="shared" si="50"/>
        <v>0</v>
      </c>
      <c r="AI73" s="65">
        <f t="shared" si="51"/>
        <v>0</v>
      </c>
      <c r="AJ73" s="63">
        <f t="shared" si="52"/>
        <v>0</v>
      </c>
      <c r="AK73" s="145">
        <v>0</v>
      </c>
      <c r="AL73" s="63">
        <f t="shared" si="53"/>
        <v>0</v>
      </c>
      <c r="AM73" s="130"/>
    </row>
    <row r="74" spans="1:39" s="2" customFormat="1" x14ac:dyDescent="0.3">
      <c r="A74" s="188" t="s">
        <v>586</v>
      </c>
      <c r="B74" s="47">
        <f>16000/10</f>
        <v>1600</v>
      </c>
      <c r="C74" s="183">
        <f>2700/1.1</f>
        <v>2454.5454545454545</v>
      </c>
      <c r="D74" s="163">
        <v>10</v>
      </c>
      <c r="E74" s="44">
        <v>0</v>
      </c>
      <c r="F74" s="110">
        <f t="shared" si="35"/>
        <v>0</v>
      </c>
      <c r="G74" s="145">
        <v>0</v>
      </c>
      <c r="H74" s="109">
        <f t="shared" si="36"/>
        <v>0</v>
      </c>
      <c r="I74" s="74">
        <v>0</v>
      </c>
      <c r="J74" s="37">
        <f t="shared" si="37"/>
        <v>0</v>
      </c>
      <c r="K74" s="74">
        <v>0</v>
      </c>
      <c r="L74" s="37">
        <f t="shared" si="38"/>
        <v>0</v>
      </c>
      <c r="M74" s="74">
        <v>0</v>
      </c>
      <c r="N74" s="37">
        <f t="shared" si="39"/>
        <v>0</v>
      </c>
      <c r="O74" s="74">
        <v>0</v>
      </c>
      <c r="P74" s="71">
        <f t="shared" si="40"/>
        <v>0</v>
      </c>
      <c r="Q74" s="57">
        <f t="shared" si="41"/>
        <v>0</v>
      </c>
      <c r="R74" s="39">
        <f t="shared" si="42"/>
        <v>0</v>
      </c>
      <c r="S74" s="74">
        <v>0</v>
      </c>
      <c r="T74" s="69">
        <f t="shared" si="43"/>
        <v>0</v>
      </c>
      <c r="U74" s="74">
        <v>0</v>
      </c>
      <c r="V74" s="237">
        <v>0</v>
      </c>
      <c r="W74" s="74">
        <v>0</v>
      </c>
      <c r="X74" s="69">
        <f t="shared" si="44"/>
        <v>0</v>
      </c>
      <c r="Y74" s="74">
        <v>0</v>
      </c>
      <c r="Z74" s="109">
        <f t="shared" si="45"/>
        <v>0</v>
      </c>
      <c r="AA74" s="74">
        <v>0</v>
      </c>
      <c r="AB74" s="68">
        <f t="shared" si="46"/>
        <v>0</v>
      </c>
      <c r="AC74" s="67">
        <f t="shared" si="47"/>
        <v>0</v>
      </c>
      <c r="AD74" s="66">
        <f t="shared" si="48"/>
        <v>0</v>
      </c>
      <c r="AE74" s="57">
        <v>0</v>
      </c>
      <c r="AF74" s="57">
        <f t="shared" si="49"/>
        <v>0</v>
      </c>
      <c r="AG74" s="52">
        <v>0</v>
      </c>
      <c r="AH74" s="63">
        <f t="shared" si="50"/>
        <v>0</v>
      </c>
      <c r="AI74" s="65">
        <f t="shared" si="51"/>
        <v>0</v>
      </c>
      <c r="AJ74" s="63">
        <f t="shared" si="52"/>
        <v>0</v>
      </c>
      <c r="AK74" s="145">
        <v>0</v>
      </c>
      <c r="AL74" s="63">
        <f t="shared" si="53"/>
        <v>0</v>
      </c>
      <c r="AM74" s="130"/>
    </row>
    <row r="75" spans="1:39" s="2" customFormat="1" x14ac:dyDescent="0.3">
      <c r="A75" s="188" t="s">
        <v>585</v>
      </c>
      <c r="B75" s="47">
        <f>16000/10</f>
        <v>1600</v>
      </c>
      <c r="C75" s="183">
        <f>2700/1.1</f>
        <v>2454.5454545454545</v>
      </c>
      <c r="D75" s="163">
        <v>11</v>
      </c>
      <c r="E75" s="44">
        <v>0</v>
      </c>
      <c r="F75" s="110">
        <f t="shared" si="35"/>
        <v>0</v>
      </c>
      <c r="G75" s="145">
        <v>0</v>
      </c>
      <c r="H75" s="109">
        <f t="shared" si="36"/>
        <v>0</v>
      </c>
      <c r="I75" s="74">
        <v>0</v>
      </c>
      <c r="J75" s="37">
        <f t="shared" si="37"/>
        <v>0</v>
      </c>
      <c r="K75" s="74">
        <v>0</v>
      </c>
      <c r="L75" s="37">
        <f t="shared" si="38"/>
        <v>0</v>
      </c>
      <c r="M75" s="74">
        <v>0</v>
      </c>
      <c r="N75" s="37">
        <f t="shared" si="39"/>
        <v>0</v>
      </c>
      <c r="O75" s="74">
        <v>0</v>
      </c>
      <c r="P75" s="71">
        <f t="shared" si="40"/>
        <v>0</v>
      </c>
      <c r="Q75" s="57">
        <f t="shared" si="41"/>
        <v>0</v>
      </c>
      <c r="R75" s="39">
        <f t="shared" si="42"/>
        <v>0</v>
      </c>
      <c r="S75" s="74">
        <v>0</v>
      </c>
      <c r="T75" s="69">
        <f t="shared" si="43"/>
        <v>0</v>
      </c>
      <c r="U75" s="74">
        <v>0</v>
      </c>
      <c r="V75" s="237">
        <v>0</v>
      </c>
      <c r="W75" s="74">
        <v>0</v>
      </c>
      <c r="X75" s="69">
        <f t="shared" si="44"/>
        <v>0</v>
      </c>
      <c r="Y75" s="74">
        <v>0</v>
      </c>
      <c r="Z75" s="109">
        <f t="shared" si="45"/>
        <v>0</v>
      </c>
      <c r="AA75" s="74">
        <v>0</v>
      </c>
      <c r="AB75" s="68">
        <f t="shared" si="46"/>
        <v>0</v>
      </c>
      <c r="AC75" s="67">
        <f t="shared" si="47"/>
        <v>0</v>
      </c>
      <c r="AD75" s="66">
        <f t="shared" si="48"/>
        <v>0</v>
      </c>
      <c r="AE75" s="57">
        <v>0</v>
      </c>
      <c r="AF75" s="57">
        <f t="shared" si="49"/>
        <v>0</v>
      </c>
      <c r="AG75" s="52">
        <v>0</v>
      </c>
      <c r="AH75" s="63">
        <f t="shared" si="50"/>
        <v>0</v>
      </c>
      <c r="AI75" s="65">
        <f t="shared" si="51"/>
        <v>0</v>
      </c>
      <c r="AJ75" s="63">
        <f t="shared" si="52"/>
        <v>0</v>
      </c>
      <c r="AK75" s="145">
        <v>0</v>
      </c>
      <c r="AL75" s="63">
        <f t="shared" si="53"/>
        <v>0</v>
      </c>
      <c r="AM75" s="130"/>
    </row>
    <row r="76" spans="1:39" s="2" customFormat="1" x14ac:dyDescent="0.3">
      <c r="A76" s="188" t="s">
        <v>584</v>
      </c>
      <c r="B76" s="47">
        <f>14400/12</f>
        <v>1200</v>
      </c>
      <c r="C76" s="46">
        <f>1800/1.1</f>
        <v>1636.3636363636363</v>
      </c>
      <c r="D76" s="163">
        <v>12</v>
      </c>
      <c r="E76" s="44">
        <v>0</v>
      </c>
      <c r="F76" s="110">
        <f t="shared" si="35"/>
        <v>0</v>
      </c>
      <c r="G76" s="145">
        <v>12</v>
      </c>
      <c r="H76" s="109">
        <f t="shared" si="36"/>
        <v>14400</v>
      </c>
      <c r="I76" s="74">
        <v>0</v>
      </c>
      <c r="J76" s="37">
        <f t="shared" si="37"/>
        <v>0</v>
      </c>
      <c r="K76" s="74">
        <v>0</v>
      </c>
      <c r="L76" s="37">
        <f t="shared" si="38"/>
        <v>0</v>
      </c>
      <c r="M76" s="74">
        <v>36</v>
      </c>
      <c r="N76" s="37">
        <f t="shared" si="39"/>
        <v>43200</v>
      </c>
      <c r="O76" s="74">
        <v>12</v>
      </c>
      <c r="P76" s="71">
        <f t="shared" si="40"/>
        <v>14400</v>
      </c>
      <c r="Q76" s="57">
        <f t="shared" si="41"/>
        <v>60</v>
      </c>
      <c r="R76" s="39">
        <f t="shared" si="42"/>
        <v>72000</v>
      </c>
      <c r="S76" s="74">
        <v>0</v>
      </c>
      <c r="T76" s="69">
        <f t="shared" si="43"/>
        <v>0</v>
      </c>
      <c r="U76" s="74">
        <v>6</v>
      </c>
      <c r="V76" s="237">
        <v>0</v>
      </c>
      <c r="W76" s="74">
        <v>4</v>
      </c>
      <c r="X76" s="69">
        <f t="shared" si="44"/>
        <v>6545.454545454545</v>
      </c>
      <c r="Y76" s="74">
        <v>18</v>
      </c>
      <c r="Z76" s="109">
        <f t="shared" si="45"/>
        <v>29454.545454545452</v>
      </c>
      <c r="AA76" s="74">
        <v>5</v>
      </c>
      <c r="AB76" s="68">
        <f t="shared" si="46"/>
        <v>8181.8181818181811</v>
      </c>
      <c r="AC76" s="67">
        <f t="shared" si="47"/>
        <v>33</v>
      </c>
      <c r="AD76" s="66">
        <f t="shared" si="48"/>
        <v>54000</v>
      </c>
      <c r="AE76" s="57">
        <v>0</v>
      </c>
      <c r="AF76" s="57">
        <f t="shared" si="49"/>
        <v>14399.999999999996</v>
      </c>
      <c r="AG76" s="52">
        <v>0</v>
      </c>
      <c r="AH76" s="63">
        <f t="shared" si="50"/>
        <v>0</v>
      </c>
      <c r="AI76" s="65">
        <f t="shared" si="51"/>
        <v>27</v>
      </c>
      <c r="AJ76" s="63">
        <f t="shared" si="52"/>
        <v>32400</v>
      </c>
      <c r="AK76" s="145">
        <v>0</v>
      </c>
      <c r="AL76" s="63">
        <f t="shared" si="53"/>
        <v>0</v>
      </c>
      <c r="AM76" s="130"/>
    </row>
    <row r="77" spans="1:39" s="2" customFormat="1" x14ac:dyDescent="0.3">
      <c r="A77" s="188" t="s">
        <v>643</v>
      </c>
      <c r="B77" s="47">
        <f>14400/12</f>
        <v>1200</v>
      </c>
      <c r="C77" s="46">
        <f>1800/1.1</f>
        <v>1636.3636363636363</v>
      </c>
      <c r="D77" s="163">
        <v>13</v>
      </c>
      <c r="E77" s="44">
        <v>0</v>
      </c>
      <c r="F77" s="110">
        <f t="shared" si="35"/>
        <v>0</v>
      </c>
      <c r="G77" s="145">
        <v>0</v>
      </c>
      <c r="H77" s="109">
        <f t="shared" si="36"/>
        <v>0</v>
      </c>
      <c r="I77" s="74">
        <v>0</v>
      </c>
      <c r="J77" s="37">
        <f t="shared" si="37"/>
        <v>0</v>
      </c>
      <c r="K77" s="74">
        <v>0</v>
      </c>
      <c r="L77" s="37">
        <f t="shared" si="38"/>
        <v>0</v>
      </c>
      <c r="M77" s="74">
        <v>0</v>
      </c>
      <c r="N77" s="37">
        <f t="shared" si="39"/>
        <v>0</v>
      </c>
      <c r="O77" s="74">
        <v>0</v>
      </c>
      <c r="P77" s="71">
        <f t="shared" si="40"/>
        <v>0</v>
      </c>
      <c r="Q77" s="57">
        <f t="shared" si="41"/>
        <v>0</v>
      </c>
      <c r="R77" s="39">
        <f t="shared" si="42"/>
        <v>0</v>
      </c>
      <c r="S77" s="74">
        <v>0</v>
      </c>
      <c r="T77" s="69">
        <f t="shared" si="43"/>
        <v>0</v>
      </c>
      <c r="U77" s="74">
        <v>0</v>
      </c>
      <c r="V77" s="237">
        <v>0</v>
      </c>
      <c r="W77" s="74">
        <v>0</v>
      </c>
      <c r="X77" s="69">
        <f t="shared" si="44"/>
        <v>0</v>
      </c>
      <c r="Y77" s="74">
        <v>0</v>
      </c>
      <c r="Z77" s="109">
        <f t="shared" si="45"/>
        <v>0</v>
      </c>
      <c r="AA77" s="74">
        <v>0</v>
      </c>
      <c r="AB77" s="68">
        <f t="shared" si="46"/>
        <v>0</v>
      </c>
      <c r="AC77" s="67">
        <f t="shared" si="47"/>
        <v>0</v>
      </c>
      <c r="AD77" s="66">
        <f t="shared" si="48"/>
        <v>0</v>
      </c>
      <c r="AE77" s="57">
        <v>0</v>
      </c>
      <c r="AF77" s="57">
        <f t="shared" si="49"/>
        <v>0</v>
      </c>
      <c r="AG77" s="52">
        <v>0</v>
      </c>
      <c r="AH77" s="63">
        <f t="shared" si="50"/>
        <v>0</v>
      </c>
      <c r="AI77" s="65">
        <f t="shared" si="51"/>
        <v>0</v>
      </c>
      <c r="AJ77" s="63">
        <f t="shared" si="52"/>
        <v>0</v>
      </c>
      <c r="AK77" s="145">
        <v>0</v>
      </c>
      <c r="AL77" s="63">
        <f t="shared" si="53"/>
        <v>0</v>
      </c>
      <c r="AM77" s="130"/>
    </row>
    <row r="78" spans="1:39" s="2" customFormat="1" x14ac:dyDescent="0.3">
      <c r="A78" s="186" t="s">
        <v>582</v>
      </c>
      <c r="B78" s="47">
        <f>3900/6</f>
        <v>650</v>
      </c>
      <c r="C78" s="46">
        <f>2000/1.1</f>
        <v>1818.181818181818</v>
      </c>
      <c r="D78" s="163">
        <v>6</v>
      </c>
      <c r="E78" s="44">
        <v>0</v>
      </c>
      <c r="F78" s="110">
        <f t="shared" si="35"/>
        <v>0</v>
      </c>
      <c r="G78" s="145">
        <v>0</v>
      </c>
      <c r="H78" s="109">
        <f t="shared" si="36"/>
        <v>0</v>
      </c>
      <c r="I78" s="74">
        <v>0</v>
      </c>
      <c r="J78" s="37">
        <f t="shared" si="37"/>
        <v>0</v>
      </c>
      <c r="K78" s="74">
        <v>0</v>
      </c>
      <c r="L78" s="37">
        <f t="shared" si="38"/>
        <v>0</v>
      </c>
      <c r="M78" s="74">
        <v>0</v>
      </c>
      <c r="N78" s="37">
        <f t="shared" si="39"/>
        <v>0</v>
      </c>
      <c r="O78" s="74">
        <v>0</v>
      </c>
      <c r="P78" s="71">
        <f t="shared" si="40"/>
        <v>0</v>
      </c>
      <c r="Q78" s="57">
        <f t="shared" si="41"/>
        <v>0</v>
      </c>
      <c r="R78" s="39">
        <f t="shared" si="42"/>
        <v>0</v>
      </c>
      <c r="S78" s="74">
        <v>0</v>
      </c>
      <c r="T78" s="69">
        <f t="shared" si="43"/>
        <v>0</v>
      </c>
      <c r="U78" s="74">
        <v>0</v>
      </c>
      <c r="V78" s="237">
        <v>0</v>
      </c>
      <c r="W78" s="74">
        <v>0</v>
      </c>
      <c r="X78" s="69">
        <f t="shared" si="44"/>
        <v>0</v>
      </c>
      <c r="Y78" s="74">
        <v>0</v>
      </c>
      <c r="Z78" s="109">
        <f t="shared" si="45"/>
        <v>0</v>
      </c>
      <c r="AA78" s="74">
        <v>0</v>
      </c>
      <c r="AB78" s="68">
        <f t="shared" si="46"/>
        <v>0</v>
      </c>
      <c r="AC78" s="67">
        <f t="shared" si="47"/>
        <v>0</v>
      </c>
      <c r="AD78" s="66">
        <f t="shared" si="48"/>
        <v>0</v>
      </c>
      <c r="AE78" s="57">
        <v>0</v>
      </c>
      <c r="AF78" s="57">
        <f t="shared" si="49"/>
        <v>0</v>
      </c>
      <c r="AG78" s="52">
        <v>0</v>
      </c>
      <c r="AH78" s="63">
        <f t="shared" si="50"/>
        <v>0</v>
      </c>
      <c r="AI78" s="65">
        <f t="shared" si="51"/>
        <v>0</v>
      </c>
      <c r="AJ78" s="63">
        <f t="shared" si="52"/>
        <v>0</v>
      </c>
      <c r="AK78" s="145">
        <v>0</v>
      </c>
      <c r="AL78" s="63">
        <f t="shared" si="53"/>
        <v>0</v>
      </c>
      <c r="AM78" s="130"/>
    </row>
    <row r="79" spans="1:39" s="2" customFormat="1" x14ac:dyDescent="0.3">
      <c r="A79" s="186" t="s">
        <v>581</v>
      </c>
      <c r="B79" s="47">
        <f>3900/6</f>
        <v>650</v>
      </c>
      <c r="C79" s="46">
        <f>2000/1.1</f>
        <v>1818.181818181818</v>
      </c>
      <c r="D79" s="163">
        <v>6</v>
      </c>
      <c r="E79" s="44">
        <v>11</v>
      </c>
      <c r="F79" s="110">
        <f t="shared" si="35"/>
        <v>7150</v>
      </c>
      <c r="G79" s="145">
        <v>0</v>
      </c>
      <c r="H79" s="109">
        <f t="shared" si="36"/>
        <v>0</v>
      </c>
      <c r="I79" s="74">
        <v>0</v>
      </c>
      <c r="J79" s="37">
        <f t="shared" si="37"/>
        <v>0</v>
      </c>
      <c r="K79" s="74">
        <v>0</v>
      </c>
      <c r="L79" s="37">
        <f t="shared" si="38"/>
        <v>0</v>
      </c>
      <c r="M79" s="74">
        <v>0</v>
      </c>
      <c r="N79" s="37">
        <f t="shared" si="39"/>
        <v>0</v>
      </c>
      <c r="O79" s="74">
        <v>6</v>
      </c>
      <c r="P79" s="71">
        <f t="shared" si="40"/>
        <v>3900</v>
      </c>
      <c r="Q79" s="57">
        <f t="shared" si="41"/>
        <v>6</v>
      </c>
      <c r="R79" s="39">
        <f t="shared" si="42"/>
        <v>3900</v>
      </c>
      <c r="S79" s="74">
        <v>2</v>
      </c>
      <c r="T79" s="69">
        <f t="shared" si="43"/>
        <v>3636.363636363636</v>
      </c>
      <c r="U79" s="74">
        <v>0</v>
      </c>
      <c r="V79" s="237">
        <v>0</v>
      </c>
      <c r="W79" s="74">
        <v>5</v>
      </c>
      <c r="X79" s="69">
        <f t="shared" si="44"/>
        <v>9090.9090909090901</v>
      </c>
      <c r="Y79" s="74">
        <v>3</v>
      </c>
      <c r="Z79" s="109">
        <f t="shared" si="45"/>
        <v>5454.545454545454</v>
      </c>
      <c r="AA79" s="74">
        <v>1</v>
      </c>
      <c r="AB79" s="68">
        <f t="shared" si="46"/>
        <v>1818.181818181818</v>
      </c>
      <c r="AC79" s="67">
        <f t="shared" si="47"/>
        <v>11</v>
      </c>
      <c r="AD79" s="66">
        <f t="shared" si="48"/>
        <v>20000</v>
      </c>
      <c r="AE79" s="57">
        <v>0</v>
      </c>
      <c r="AF79" s="57">
        <f t="shared" si="49"/>
        <v>12849.999999999998</v>
      </c>
      <c r="AG79" s="52">
        <v>0</v>
      </c>
      <c r="AH79" s="63">
        <f t="shared" si="50"/>
        <v>0</v>
      </c>
      <c r="AI79" s="65">
        <f t="shared" si="51"/>
        <v>6</v>
      </c>
      <c r="AJ79" s="63">
        <f t="shared" si="52"/>
        <v>3900</v>
      </c>
      <c r="AK79" s="145">
        <v>0</v>
      </c>
      <c r="AL79" s="63">
        <f t="shared" si="53"/>
        <v>0</v>
      </c>
      <c r="AM79" s="130"/>
    </row>
    <row r="80" spans="1:39" s="2" customFormat="1" x14ac:dyDescent="0.3">
      <c r="A80" s="186" t="s">
        <v>580</v>
      </c>
      <c r="B80" s="47">
        <f>3900/6</f>
        <v>650</v>
      </c>
      <c r="C80" s="46">
        <f>2000/1.1</f>
        <v>1818.181818181818</v>
      </c>
      <c r="D80" s="163">
        <v>6</v>
      </c>
      <c r="E80" s="44">
        <v>10</v>
      </c>
      <c r="F80" s="110">
        <f t="shared" si="35"/>
        <v>6500</v>
      </c>
      <c r="G80" s="145">
        <v>0</v>
      </c>
      <c r="H80" s="109">
        <f t="shared" si="36"/>
        <v>0</v>
      </c>
      <c r="I80" s="74">
        <v>0</v>
      </c>
      <c r="J80" s="37">
        <f t="shared" si="37"/>
        <v>0</v>
      </c>
      <c r="K80" s="74">
        <v>0</v>
      </c>
      <c r="L80" s="37">
        <f t="shared" si="38"/>
        <v>0</v>
      </c>
      <c r="M80" s="74">
        <v>0</v>
      </c>
      <c r="N80" s="37">
        <f t="shared" si="39"/>
        <v>0</v>
      </c>
      <c r="O80" s="74">
        <v>6</v>
      </c>
      <c r="P80" s="71">
        <f t="shared" si="40"/>
        <v>3900</v>
      </c>
      <c r="Q80" s="57">
        <f t="shared" si="41"/>
        <v>6</v>
      </c>
      <c r="R80" s="39">
        <f t="shared" si="42"/>
        <v>3900</v>
      </c>
      <c r="S80" s="74">
        <v>2</v>
      </c>
      <c r="T80" s="69">
        <f t="shared" si="43"/>
        <v>3636.363636363636</v>
      </c>
      <c r="U80" s="74">
        <v>1</v>
      </c>
      <c r="V80" s="237">
        <v>0</v>
      </c>
      <c r="W80" s="74">
        <v>2</v>
      </c>
      <c r="X80" s="69">
        <f t="shared" si="44"/>
        <v>3636.363636363636</v>
      </c>
      <c r="Y80" s="74">
        <v>4</v>
      </c>
      <c r="Z80" s="109">
        <f t="shared" si="45"/>
        <v>7272.7272727272721</v>
      </c>
      <c r="AA80" s="74">
        <v>2</v>
      </c>
      <c r="AB80" s="68">
        <f t="shared" si="46"/>
        <v>3636.363636363636</v>
      </c>
      <c r="AC80" s="67">
        <f t="shared" si="47"/>
        <v>11</v>
      </c>
      <c r="AD80" s="66">
        <f t="shared" si="48"/>
        <v>20000</v>
      </c>
      <c r="AE80" s="57">
        <v>0</v>
      </c>
      <c r="AF80" s="57">
        <f t="shared" si="49"/>
        <v>12849.999999999998</v>
      </c>
      <c r="AG80" s="52">
        <v>1</v>
      </c>
      <c r="AH80" s="63">
        <f t="shared" si="50"/>
        <v>650</v>
      </c>
      <c r="AI80" s="65">
        <f t="shared" si="51"/>
        <v>4</v>
      </c>
      <c r="AJ80" s="63">
        <f t="shared" si="52"/>
        <v>2600</v>
      </c>
      <c r="AK80" s="145">
        <v>0</v>
      </c>
      <c r="AL80" s="63">
        <f t="shared" si="53"/>
        <v>0</v>
      </c>
      <c r="AM80" s="130" t="s">
        <v>745</v>
      </c>
    </row>
    <row r="81" spans="1:39" s="2" customFormat="1" ht="17.25" thickBot="1" x14ac:dyDescent="0.35">
      <c r="A81" s="185" t="s">
        <v>678</v>
      </c>
      <c r="B81" s="193">
        <f>31200/24</f>
        <v>1300</v>
      </c>
      <c r="C81" s="194">
        <f>2800/1.1</f>
        <v>2545.454545454545</v>
      </c>
      <c r="D81" s="45">
        <v>24</v>
      </c>
      <c r="E81" s="403">
        <v>0</v>
      </c>
      <c r="F81" s="147">
        <f t="shared" si="35"/>
        <v>0</v>
      </c>
      <c r="G81" s="145">
        <v>0</v>
      </c>
      <c r="H81" s="119">
        <f t="shared" si="36"/>
        <v>0</v>
      </c>
      <c r="I81" s="145">
        <v>0</v>
      </c>
      <c r="J81" s="197">
        <f t="shared" si="37"/>
        <v>0</v>
      </c>
      <c r="K81" s="145">
        <v>0</v>
      </c>
      <c r="L81" s="197">
        <f t="shared" si="38"/>
        <v>0</v>
      </c>
      <c r="M81" s="145">
        <v>0</v>
      </c>
      <c r="N81" s="197">
        <f t="shared" si="39"/>
        <v>0</v>
      </c>
      <c r="O81" s="145">
        <v>0</v>
      </c>
      <c r="P81" s="405">
        <f t="shared" si="40"/>
        <v>0</v>
      </c>
      <c r="Q81" s="406">
        <f t="shared" si="41"/>
        <v>0</v>
      </c>
      <c r="R81" s="149">
        <f t="shared" si="42"/>
        <v>0</v>
      </c>
      <c r="S81" s="145">
        <v>0</v>
      </c>
      <c r="T81" s="404">
        <f t="shared" si="43"/>
        <v>0</v>
      </c>
      <c r="U81" s="145">
        <v>0</v>
      </c>
      <c r="V81" s="460">
        <v>0</v>
      </c>
      <c r="W81" s="145">
        <v>0</v>
      </c>
      <c r="X81" s="404">
        <f t="shared" si="44"/>
        <v>0</v>
      </c>
      <c r="Y81" s="145">
        <v>0</v>
      </c>
      <c r="Z81" s="119">
        <f t="shared" si="45"/>
        <v>0</v>
      </c>
      <c r="AA81" s="145">
        <v>0</v>
      </c>
      <c r="AB81" s="390">
        <f t="shared" si="46"/>
        <v>0</v>
      </c>
      <c r="AC81" s="407">
        <f t="shared" si="47"/>
        <v>0</v>
      </c>
      <c r="AD81" s="408">
        <f t="shared" si="48"/>
        <v>0</v>
      </c>
      <c r="AE81" s="406">
        <v>0</v>
      </c>
      <c r="AF81" s="406">
        <f t="shared" si="49"/>
        <v>0</v>
      </c>
      <c r="AG81" s="425">
        <v>0</v>
      </c>
      <c r="AH81" s="393">
        <f t="shared" si="50"/>
        <v>0</v>
      </c>
      <c r="AI81" s="426">
        <f t="shared" si="51"/>
        <v>0</v>
      </c>
      <c r="AJ81" s="393">
        <f t="shared" si="52"/>
        <v>0</v>
      </c>
      <c r="AK81" s="145">
        <v>0</v>
      </c>
      <c r="AL81" s="393">
        <f t="shared" si="53"/>
        <v>0</v>
      </c>
      <c r="AM81" s="130"/>
    </row>
    <row r="82" spans="1:39" s="2" customFormat="1" ht="17.25" thickBot="1" x14ac:dyDescent="0.35">
      <c r="A82" s="688" t="s">
        <v>640</v>
      </c>
      <c r="B82" s="689"/>
      <c r="C82" s="689"/>
      <c r="D82" s="689"/>
      <c r="E82" s="459">
        <f>SUM(E48:E81)</f>
        <v>287</v>
      </c>
      <c r="F82" s="459">
        <f t="shared" ref="F82:AL82" si="54">SUM(F48:F81)</f>
        <v>409650</v>
      </c>
      <c r="G82" s="459">
        <f t="shared" si="54"/>
        <v>12</v>
      </c>
      <c r="H82" s="459">
        <f t="shared" si="54"/>
        <v>14400</v>
      </c>
      <c r="I82" s="459">
        <f t="shared" si="54"/>
        <v>26</v>
      </c>
      <c r="J82" s="459">
        <f t="shared" si="54"/>
        <v>48400</v>
      </c>
      <c r="K82" s="459">
        <f t="shared" si="54"/>
        <v>0</v>
      </c>
      <c r="L82" s="459">
        <f t="shared" si="54"/>
        <v>0</v>
      </c>
      <c r="M82" s="459">
        <f t="shared" si="54"/>
        <v>106</v>
      </c>
      <c r="N82" s="459">
        <f t="shared" si="54"/>
        <v>163200</v>
      </c>
      <c r="O82" s="459">
        <f t="shared" si="54"/>
        <v>64</v>
      </c>
      <c r="P82" s="459">
        <f t="shared" si="54"/>
        <v>92200</v>
      </c>
      <c r="Q82" s="459">
        <f t="shared" si="54"/>
        <v>208</v>
      </c>
      <c r="R82" s="459">
        <f t="shared" si="54"/>
        <v>318200</v>
      </c>
      <c r="S82" s="459">
        <f t="shared" si="54"/>
        <v>49</v>
      </c>
      <c r="T82" s="459">
        <f t="shared" si="54"/>
        <v>106727.27272727272</v>
      </c>
      <c r="U82" s="459">
        <f t="shared" si="54"/>
        <v>66</v>
      </c>
      <c r="V82" s="459">
        <f t="shared" si="54"/>
        <v>0</v>
      </c>
      <c r="W82" s="459">
        <f t="shared" si="54"/>
        <v>64</v>
      </c>
      <c r="X82" s="459">
        <f t="shared" si="54"/>
        <v>141454.54545454547</v>
      </c>
      <c r="Y82" s="459">
        <f t="shared" si="54"/>
        <v>61</v>
      </c>
      <c r="Z82" s="459">
        <f t="shared" si="54"/>
        <v>123272.72727272726</v>
      </c>
      <c r="AA82" s="459">
        <f t="shared" si="54"/>
        <v>39</v>
      </c>
      <c r="AB82" s="459">
        <f t="shared" si="54"/>
        <v>87545.454545454544</v>
      </c>
      <c r="AC82" s="459">
        <f t="shared" si="54"/>
        <v>279</v>
      </c>
      <c r="AD82" s="459">
        <f t="shared" si="54"/>
        <v>611909.09090909094</v>
      </c>
      <c r="AE82" s="459">
        <f t="shared" si="54"/>
        <v>0</v>
      </c>
      <c r="AF82" s="459">
        <f t="shared" si="54"/>
        <v>203409.09090909085</v>
      </c>
      <c r="AG82" s="459">
        <f t="shared" si="54"/>
        <v>1</v>
      </c>
      <c r="AH82" s="459">
        <f t="shared" si="54"/>
        <v>650</v>
      </c>
      <c r="AI82" s="459">
        <f t="shared" si="54"/>
        <v>215</v>
      </c>
      <c r="AJ82" s="459">
        <f t="shared" si="54"/>
        <v>318700</v>
      </c>
      <c r="AK82" s="459">
        <f t="shared" si="54"/>
        <v>60</v>
      </c>
      <c r="AL82" s="459">
        <f t="shared" si="54"/>
        <v>102000</v>
      </c>
      <c r="AM82" s="415"/>
    </row>
    <row r="83" spans="1:39" s="2" customFormat="1" ht="17.25" thickBot="1" x14ac:dyDescent="0.35">
      <c r="A83" s="10"/>
      <c r="B83" s="126"/>
      <c r="C83" s="126"/>
      <c r="D83" s="10"/>
      <c r="E83" s="4"/>
      <c r="F83" s="6"/>
      <c r="G83" s="4"/>
      <c r="H83" s="9">
        <f>H82*1.1</f>
        <v>15840.000000000002</v>
      </c>
      <c r="I83" s="5"/>
      <c r="J83" s="9">
        <f>J82*1.1</f>
        <v>53240.000000000007</v>
      </c>
      <c r="K83" s="5"/>
      <c r="L83" s="9">
        <f>L82*1.1</f>
        <v>0</v>
      </c>
      <c r="M83" s="5"/>
      <c r="N83" s="9">
        <f>N82*1.1</f>
        <v>179520</v>
      </c>
      <c r="O83" s="5"/>
      <c r="P83" s="9">
        <f>P82*1.1</f>
        <v>101420.00000000001</v>
      </c>
      <c r="Q83" s="5"/>
      <c r="R83" s="8">
        <f>R82*1.1</f>
        <v>350020</v>
      </c>
      <c r="S83" s="587" t="s">
        <v>744</v>
      </c>
      <c r="T83" s="587"/>
      <c r="U83" s="587"/>
      <c r="V83" s="587"/>
      <c r="W83" s="587"/>
      <c r="X83" s="587"/>
      <c r="Y83" s="587"/>
      <c r="Z83" s="587"/>
      <c r="AA83" s="587"/>
      <c r="AB83" s="587"/>
      <c r="AC83" s="587"/>
      <c r="AD83" s="587"/>
      <c r="AE83" s="238"/>
      <c r="AF83" s="127">
        <f>AF82/(R82+F82)</f>
        <v>0.27946567412116624</v>
      </c>
      <c r="AG83" s="4"/>
      <c r="AH83" s="6"/>
      <c r="AI83" s="4"/>
      <c r="AJ83" s="6"/>
      <c r="AK83" s="5"/>
      <c r="AL83" s="3"/>
    </row>
    <row r="84" spans="1:39" s="2" customFormat="1" x14ac:dyDescent="0.3">
      <c r="A84" s="10"/>
      <c r="B84" s="126"/>
      <c r="C84" s="126"/>
      <c r="D84" s="10"/>
      <c r="E84" s="10"/>
      <c r="F84" s="10"/>
      <c r="G84" s="10"/>
      <c r="H84" s="125"/>
      <c r="I84" s="10"/>
      <c r="J84" s="125"/>
      <c r="K84" s="10"/>
      <c r="L84" s="125"/>
      <c r="N84" s="125"/>
      <c r="O84" s="10"/>
      <c r="P84" s="125"/>
      <c r="Q84" s="10"/>
      <c r="R84" s="125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3"/>
      <c r="AG84" s="10"/>
      <c r="AH84" s="10"/>
      <c r="AI84" s="10"/>
      <c r="AJ84" s="10"/>
      <c r="AK84" s="10"/>
    </row>
    <row r="85" spans="1:39" s="2" customFormat="1" x14ac:dyDescent="0.3"/>
    <row r="86" spans="1:39" s="2" customFormat="1" ht="16.5" customHeight="1" thickBot="1" x14ac:dyDescent="0.35">
      <c r="A86" s="98" t="s">
        <v>743</v>
      </c>
      <c r="B86" s="97"/>
      <c r="C86" s="97"/>
      <c r="D86" s="94"/>
      <c r="E86" s="95"/>
      <c r="F86" s="95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3"/>
      <c r="AH86" s="93"/>
      <c r="AI86" s="93"/>
      <c r="AJ86" s="93"/>
      <c r="AK86" s="93"/>
    </row>
    <row r="87" spans="1:39" s="2" customFormat="1" ht="17.25" thickBot="1" x14ac:dyDescent="0.35">
      <c r="A87" s="10"/>
      <c r="B87" s="10"/>
      <c r="C87" s="10"/>
      <c r="D87" s="10"/>
      <c r="E87" s="92"/>
      <c r="F87" s="134"/>
      <c r="G87" s="619" t="s">
        <v>10</v>
      </c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1"/>
      <c r="S87" s="622" t="s">
        <v>676</v>
      </c>
      <c r="T87" s="622"/>
      <c r="U87" s="622"/>
      <c r="V87" s="622"/>
      <c r="W87" s="622"/>
      <c r="X87" s="622"/>
      <c r="Y87" s="622"/>
      <c r="Z87" s="622"/>
      <c r="AA87" s="622"/>
      <c r="AB87" s="622"/>
      <c r="AC87" s="622"/>
      <c r="AD87" s="622"/>
      <c r="AE87" s="622"/>
      <c r="AF87" s="622"/>
      <c r="AG87" s="92"/>
      <c r="AH87" s="89"/>
      <c r="AI87" s="92"/>
      <c r="AJ87" s="91"/>
      <c r="AK87" s="140"/>
      <c r="AL87" s="139"/>
      <c r="AM87" s="138" t="s">
        <v>733</v>
      </c>
    </row>
    <row r="88" spans="1:39" s="2" customFormat="1" ht="16.5" customHeight="1" x14ac:dyDescent="0.3">
      <c r="A88" s="652" t="s">
        <v>675</v>
      </c>
      <c r="B88" s="636" t="s">
        <v>635</v>
      </c>
      <c r="C88" s="565" t="s">
        <v>674</v>
      </c>
      <c r="D88" s="647" t="s">
        <v>742</v>
      </c>
      <c r="E88" s="654" t="s">
        <v>741</v>
      </c>
      <c r="F88" s="656" t="s">
        <v>631</v>
      </c>
      <c r="G88" s="629" t="s">
        <v>740</v>
      </c>
      <c r="H88" s="633" t="s">
        <v>629</v>
      </c>
      <c r="I88" s="658" t="s">
        <v>0</v>
      </c>
      <c r="J88" s="633" t="s">
        <v>628</v>
      </c>
      <c r="K88" s="625" t="s">
        <v>1</v>
      </c>
      <c r="L88" s="633" t="s">
        <v>627</v>
      </c>
      <c r="M88" s="658" t="s">
        <v>2</v>
      </c>
      <c r="N88" s="633" t="s">
        <v>20</v>
      </c>
      <c r="O88" s="625" t="s">
        <v>3</v>
      </c>
      <c r="P88" s="633" t="s">
        <v>625</v>
      </c>
      <c r="Q88" s="639" t="s">
        <v>22</v>
      </c>
      <c r="R88" s="607" t="s">
        <v>670</v>
      </c>
      <c r="S88" s="609" t="s">
        <v>623</v>
      </c>
      <c r="T88" s="611" t="s">
        <v>622</v>
      </c>
      <c r="U88" s="640" t="s">
        <v>4</v>
      </c>
      <c r="V88" s="611" t="s">
        <v>668</v>
      </c>
      <c r="W88" s="640" t="s">
        <v>5</v>
      </c>
      <c r="X88" s="611" t="s">
        <v>620</v>
      </c>
      <c r="Y88" s="609" t="s">
        <v>6</v>
      </c>
      <c r="Z88" s="611" t="s">
        <v>54</v>
      </c>
      <c r="AA88" s="640" t="s">
        <v>7</v>
      </c>
      <c r="AB88" s="611" t="s">
        <v>666</v>
      </c>
      <c r="AC88" s="642" t="s">
        <v>618</v>
      </c>
      <c r="AD88" s="639" t="s">
        <v>30</v>
      </c>
      <c r="AE88" s="639" t="s">
        <v>616</v>
      </c>
      <c r="AF88" s="623" t="s">
        <v>32</v>
      </c>
      <c r="AG88" s="615" t="s">
        <v>614</v>
      </c>
      <c r="AH88" s="627" t="s">
        <v>613</v>
      </c>
      <c r="AI88" s="629" t="s">
        <v>662</v>
      </c>
      <c r="AJ88" s="627" t="s">
        <v>661</v>
      </c>
      <c r="AK88" s="634" t="s">
        <v>610</v>
      </c>
      <c r="AL88" s="627" t="s">
        <v>609</v>
      </c>
      <c r="AM88" s="605" t="s">
        <v>608</v>
      </c>
    </row>
    <row r="89" spans="1:39" s="2" customFormat="1" ht="17.25" customHeight="1" thickBot="1" x14ac:dyDescent="0.35">
      <c r="A89" s="653"/>
      <c r="B89" s="637"/>
      <c r="C89" s="566"/>
      <c r="D89" s="648"/>
      <c r="E89" s="655"/>
      <c r="F89" s="657"/>
      <c r="G89" s="630"/>
      <c r="H89" s="583"/>
      <c r="I89" s="659"/>
      <c r="J89" s="583"/>
      <c r="K89" s="626"/>
      <c r="L89" s="583"/>
      <c r="M89" s="659"/>
      <c r="N89" s="583"/>
      <c r="O89" s="626"/>
      <c r="P89" s="583"/>
      <c r="Q89" s="602"/>
      <c r="R89" s="608"/>
      <c r="S89" s="610"/>
      <c r="T89" s="612"/>
      <c r="U89" s="641"/>
      <c r="V89" s="612"/>
      <c r="W89" s="641"/>
      <c r="X89" s="612"/>
      <c r="Y89" s="610"/>
      <c r="Z89" s="612"/>
      <c r="AA89" s="641"/>
      <c r="AB89" s="612"/>
      <c r="AC89" s="593"/>
      <c r="AD89" s="602"/>
      <c r="AE89" s="602"/>
      <c r="AF89" s="624"/>
      <c r="AG89" s="616"/>
      <c r="AH89" s="631"/>
      <c r="AI89" s="630"/>
      <c r="AJ89" s="631"/>
      <c r="AK89" s="638"/>
      <c r="AL89" s="631"/>
      <c r="AM89" s="606"/>
    </row>
    <row r="90" spans="1:39" s="2" customFormat="1" x14ac:dyDescent="0.3">
      <c r="A90" s="87" t="s">
        <v>690</v>
      </c>
      <c r="B90" s="61">
        <f>15500/10</f>
        <v>1550</v>
      </c>
      <c r="C90" s="77">
        <f>2700/1.1</f>
        <v>2454.5454545454545</v>
      </c>
      <c r="D90" s="166">
        <v>10</v>
      </c>
      <c r="E90" s="44">
        <v>22</v>
      </c>
      <c r="F90" s="76">
        <f t="shared" ref="F90:F123" si="55">B90*E90</f>
        <v>34100</v>
      </c>
      <c r="G90" s="72">
        <v>0</v>
      </c>
      <c r="H90" s="84">
        <f t="shared" ref="H90:H123" si="56">B90*G90</f>
        <v>0</v>
      </c>
      <c r="I90" s="38">
        <v>0</v>
      </c>
      <c r="J90" s="84">
        <f t="shared" ref="J90:J123" si="57">B90*I90</f>
        <v>0</v>
      </c>
      <c r="K90" s="74">
        <v>0</v>
      </c>
      <c r="L90" s="84">
        <f t="shared" ref="L90:L123" si="58">B90*K90</f>
        <v>0</v>
      </c>
      <c r="M90" s="74">
        <v>0</v>
      </c>
      <c r="N90" s="84">
        <f t="shared" ref="N90:N123" si="59">B90*M90</f>
        <v>0</v>
      </c>
      <c r="O90" s="38">
        <v>0</v>
      </c>
      <c r="P90" s="71">
        <f t="shared" ref="P90:P123" si="60">B90*O90</f>
        <v>0</v>
      </c>
      <c r="Q90" s="57">
        <f t="shared" ref="Q90:Q123" si="61">G90+I90+K90+M90+O90</f>
        <v>0</v>
      </c>
      <c r="R90" s="83">
        <f t="shared" ref="R90:R123" si="62">Q90*B90</f>
        <v>0</v>
      </c>
      <c r="S90" s="38">
        <v>7</v>
      </c>
      <c r="T90" s="82">
        <f t="shared" ref="T90:T123" si="63">C90*S90</f>
        <v>17181.81818181818</v>
      </c>
      <c r="U90" s="38">
        <v>15</v>
      </c>
      <c r="V90" s="82">
        <f t="shared" ref="V90:V123" si="64">C90*U90</f>
        <v>36818.181818181816</v>
      </c>
      <c r="W90" s="38">
        <v>0</v>
      </c>
      <c r="X90" s="82">
        <f t="shared" ref="X90:X123" si="65">C90*W90</f>
        <v>0</v>
      </c>
      <c r="Y90" s="74">
        <v>0</v>
      </c>
      <c r="Z90" s="82">
        <f t="shared" ref="Z90:Z123" si="66">C90*Y90</f>
        <v>0</v>
      </c>
      <c r="AA90" s="74">
        <v>0</v>
      </c>
      <c r="AB90" s="68">
        <f t="shared" ref="AB90:AB123" si="67">C90*AA90</f>
        <v>0</v>
      </c>
      <c r="AC90" s="67">
        <f t="shared" ref="AC90:AC123" si="68">S90+U90+W90+Y90+AA90</f>
        <v>22</v>
      </c>
      <c r="AD90" s="66">
        <f t="shared" ref="AD90:AD123" si="69">AC90*C90</f>
        <v>54000</v>
      </c>
      <c r="AE90" s="36">
        <v>0</v>
      </c>
      <c r="AF90" s="57">
        <f t="shared" ref="AF90:AF123" si="70">((C90-B90)*AC90)-AE90</f>
        <v>19900</v>
      </c>
      <c r="AG90" s="52">
        <v>0</v>
      </c>
      <c r="AH90" s="63">
        <f t="shared" ref="AH90:AH123" si="71">B90*AG90</f>
        <v>0</v>
      </c>
      <c r="AI90" s="65">
        <f t="shared" ref="AI90:AI123" si="72">E90+Q90-AC90-AG90</f>
        <v>0</v>
      </c>
      <c r="AJ90" s="81">
        <f t="shared" ref="AJ90:AJ123" si="73">B90*AI90</f>
        <v>0</v>
      </c>
      <c r="AK90" s="65">
        <v>0</v>
      </c>
      <c r="AL90" s="63">
        <f t="shared" ref="AL90:AL123" si="74">AK90*B90</f>
        <v>0</v>
      </c>
      <c r="AM90" s="75"/>
    </row>
    <row r="91" spans="1:39" s="2" customFormat="1" x14ac:dyDescent="0.3">
      <c r="A91" s="56" t="s">
        <v>703</v>
      </c>
      <c r="B91" s="74">
        <f>15500/10</f>
        <v>1550</v>
      </c>
      <c r="C91" s="77">
        <f>2700/1.1</f>
        <v>2454.5454545454545</v>
      </c>
      <c r="D91" s="165">
        <v>10</v>
      </c>
      <c r="E91" s="44">
        <v>13</v>
      </c>
      <c r="F91" s="76">
        <f t="shared" si="55"/>
        <v>20150</v>
      </c>
      <c r="G91" s="72">
        <v>0</v>
      </c>
      <c r="H91" s="69">
        <f t="shared" si="56"/>
        <v>0</v>
      </c>
      <c r="I91" s="38">
        <v>0</v>
      </c>
      <c r="J91" s="37">
        <f t="shared" si="57"/>
        <v>0</v>
      </c>
      <c r="K91" s="74">
        <v>0</v>
      </c>
      <c r="L91" s="37">
        <f t="shared" si="58"/>
        <v>0</v>
      </c>
      <c r="M91" s="74">
        <v>0</v>
      </c>
      <c r="N91" s="37">
        <f t="shared" si="59"/>
        <v>0</v>
      </c>
      <c r="O91" s="38">
        <v>0</v>
      </c>
      <c r="P91" s="71">
        <f t="shared" si="60"/>
        <v>0</v>
      </c>
      <c r="Q91" s="57">
        <f t="shared" si="61"/>
        <v>0</v>
      </c>
      <c r="R91" s="70">
        <f t="shared" si="62"/>
        <v>0</v>
      </c>
      <c r="S91" s="38">
        <v>3</v>
      </c>
      <c r="T91" s="69">
        <f t="shared" si="63"/>
        <v>7363.636363636364</v>
      </c>
      <c r="U91" s="38">
        <v>10</v>
      </c>
      <c r="V91" s="69">
        <f t="shared" si="64"/>
        <v>24545.454545454544</v>
      </c>
      <c r="W91" s="38">
        <v>0</v>
      </c>
      <c r="X91" s="69">
        <f t="shared" si="65"/>
        <v>0</v>
      </c>
      <c r="Y91" s="74">
        <v>0</v>
      </c>
      <c r="Z91" s="69">
        <f t="shared" si="66"/>
        <v>0</v>
      </c>
      <c r="AA91" s="74">
        <v>0</v>
      </c>
      <c r="AB91" s="68">
        <f t="shared" si="67"/>
        <v>0</v>
      </c>
      <c r="AC91" s="67">
        <f t="shared" si="68"/>
        <v>13</v>
      </c>
      <c r="AD91" s="66">
        <f t="shared" si="69"/>
        <v>31909.090909090908</v>
      </c>
      <c r="AE91" s="36">
        <v>0</v>
      </c>
      <c r="AF91" s="57">
        <f t="shared" si="70"/>
        <v>11759.090909090908</v>
      </c>
      <c r="AG91" s="52">
        <v>0</v>
      </c>
      <c r="AH91" s="63">
        <f t="shared" si="71"/>
        <v>0</v>
      </c>
      <c r="AI91" s="65">
        <f t="shared" si="72"/>
        <v>0</v>
      </c>
      <c r="AJ91" s="64">
        <f t="shared" si="73"/>
        <v>0</v>
      </c>
      <c r="AK91" s="65">
        <v>0</v>
      </c>
      <c r="AL91" s="63">
        <f t="shared" si="74"/>
        <v>0</v>
      </c>
      <c r="AM91" s="62"/>
    </row>
    <row r="92" spans="1:39" s="2" customFormat="1" x14ac:dyDescent="0.3">
      <c r="A92" s="56" t="s">
        <v>689</v>
      </c>
      <c r="B92" s="74">
        <f>18000/10</f>
        <v>1800</v>
      </c>
      <c r="C92" s="77">
        <f>2800/1.1</f>
        <v>2545.454545454545</v>
      </c>
      <c r="D92" s="165">
        <v>10</v>
      </c>
      <c r="E92" s="44">
        <v>28</v>
      </c>
      <c r="F92" s="76">
        <f t="shared" si="55"/>
        <v>50400</v>
      </c>
      <c r="G92" s="72">
        <v>20</v>
      </c>
      <c r="H92" s="69">
        <f t="shared" si="56"/>
        <v>36000</v>
      </c>
      <c r="I92" s="38">
        <v>0</v>
      </c>
      <c r="J92" s="37">
        <f t="shared" si="57"/>
        <v>0</v>
      </c>
      <c r="K92" s="74">
        <v>10</v>
      </c>
      <c r="L92" s="37">
        <f t="shared" si="58"/>
        <v>18000</v>
      </c>
      <c r="M92" s="74">
        <v>10</v>
      </c>
      <c r="N92" s="37">
        <f t="shared" si="59"/>
        <v>18000</v>
      </c>
      <c r="O92" s="38">
        <v>10</v>
      </c>
      <c r="P92" s="71">
        <f t="shared" si="60"/>
        <v>18000</v>
      </c>
      <c r="Q92" s="57">
        <f t="shared" si="61"/>
        <v>50</v>
      </c>
      <c r="R92" s="70">
        <f t="shared" si="62"/>
        <v>90000</v>
      </c>
      <c r="S92" s="38">
        <v>11</v>
      </c>
      <c r="T92" s="69">
        <f t="shared" si="63"/>
        <v>27999.999999999996</v>
      </c>
      <c r="U92" s="38">
        <v>21</v>
      </c>
      <c r="V92" s="69">
        <f t="shared" si="64"/>
        <v>53454.545454545449</v>
      </c>
      <c r="W92" s="38">
        <v>10</v>
      </c>
      <c r="X92" s="69">
        <f t="shared" si="65"/>
        <v>25454.545454545449</v>
      </c>
      <c r="Y92" s="74">
        <v>12</v>
      </c>
      <c r="Z92" s="69">
        <f t="shared" si="66"/>
        <v>30545.45454545454</v>
      </c>
      <c r="AA92" s="74">
        <v>2</v>
      </c>
      <c r="AB92" s="68">
        <f t="shared" si="67"/>
        <v>5090.9090909090901</v>
      </c>
      <c r="AC92" s="67">
        <f t="shared" si="68"/>
        <v>56</v>
      </c>
      <c r="AD92" s="66">
        <f t="shared" si="69"/>
        <v>142545.45454545453</v>
      </c>
      <c r="AE92" s="36">
        <v>0</v>
      </c>
      <c r="AF92" s="57">
        <f t="shared" si="70"/>
        <v>41745.454545454522</v>
      </c>
      <c r="AG92" s="52">
        <v>0</v>
      </c>
      <c r="AH92" s="63">
        <f t="shared" si="71"/>
        <v>0</v>
      </c>
      <c r="AI92" s="65">
        <f t="shared" si="72"/>
        <v>22</v>
      </c>
      <c r="AJ92" s="64">
        <f t="shared" si="73"/>
        <v>39600</v>
      </c>
      <c r="AK92" s="65">
        <v>0</v>
      </c>
      <c r="AL92" s="63">
        <f t="shared" si="74"/>
        <v>0</v>
      </c>
      <c r="AM92" s="75"/>
    </row>
    <row r="93" spans="1:39" s="2" customFormat="1" x14ac:dyDescent="0.3">
      <c r="A93" s="79" t="s">
        <v>688</v>
      </c>
      <c r="B93" s="47">
        <f>15500/10</f>
        <v>1550</v>
      </c>
      <c r="C93" s="77">
        <f>2700/1.1</f>
        <v>2454.5454545454545</v>
      </c>
      <c r="D93" s="163">
        <v>10</v>
      </c>
      <c r="E93" s="44">
        <v>31</v>
      </c>
      <c r="F93" s="76">
        <f t="shared" si="55"/>
        <v>48050</v>
      </c>
      <c r="G93" s="72">
        <v>0</v>
      </c>
      <c r="H93" s="69">
        <f t="shared" si="56"/>
        <v>0</v>
      </c>
      <c r="I93" s="38">
        <v>0</v>
      </c>
      <c r="J93" s="37">
        <f t="shared" si="57"/>
        <v>0</v>
      </c>
      <c r="K93" s="74">
        <v>0</v>
      </c>
      <c r="L93" s="37">
        <f t="shared" si="58"/>
        <v>0</v>
      </c>
      <c r="M93" s="74">
        <v>0</v>
      </c>
      <c r="N93" s="37">
        <f t="shared" si="59"/>
        <v>0</v>
      </c>
      <c r="O93" s="38">
        <v>0</v>
      </c>
      <c r="P93" s="71">
        <f t="shared" si="60"/>
        <v>0</v>
      </c>
      <c r="Q93" s="57">
        <f t="shared" si="61"/>
        <v>0</v>
      </c>
      <c r="R93" s="70">
        <f t="shared" si="62"/>
        <v>0</v>
      </c>
      <c r="S93" s="38">
        <v>2</v>
      </c>
      <c r="T93" s="69">
        <f t="shared" si="63"/>
        <v>4909.090909090909</v>
      </c>
      <c r="U93" s="38">
        <v>6</v>
      </c>
      <c r="V93" s="69">
        <f t="shared" si="64"/>
        <v>14727.272727272728</v>
      </c>
      <c r="W93" s="38">
        <v>7</v>
      </c>
      <c r="X93" s="69">
        <f t="shared" si="65"/>
        <v>17181.81818181818</v>
      </c>
      <c r="Y93" s="74">
        <v>3</v>
      </c>
      <c r="Z93" s="69">
        <f t="shared" si="66"/>
        <v>7363.636363636364</v>
      </c>
      <c r="AA93" s="74">
        <v>0</v>
      </c>
      <c r="AB93" s="68">
        <f t="shared" si="67"/>
        <v>0</v>
      </c>
      <c r="AC93" s="67">
        <f t="shared" si="68"/>
        <v>18</v>
      </c>
      <c r="AD93" s="66">
        <f t="shared" si="69"/>
        <v>44181.818181818184</v>
      </c>
      <c r="AE93" s="36">
        <v>0</v>
      </c>
      <c r="AF93" s="57">
        <f t="shared" si="70"/>
        <v>16281.81818181818</v>
      </c>
      <c r="AG93" s="52">
        <v>0</v>
      </c>
      <c r="AH93" s="63">
        <f t="shared" si="71"/>
        <v>0</v>
      </c>
      <c r="AI93" s="65">
        <f t="shared" si="72"/>
        <v>13</v>
      </c>
      <c r="AJ93" s="64">
        <f t="shared" si="73"/>
        <v>20150</v>
      </c>
      <c r="AK93" s="65">
        <v>0</v>
      </c>
      <c r="AL93" s="63">
        <f t="shared" si="74"/>
        <v>0</v>
      </c>
      <c r="AM93" s="99"/>
    </row>
    <row r="94" spans="1:39" s="2" customFormat="1" x14ac:dyDescent="0.3">
      <c r="A94" s="79" t="s">
        <v>687</v>
      </c>
      <c r="B94" s="47">
        <f>15500/10</f>
        <v>1550</v>
      </c>
      <c r="C94" s="77">
        <f>2700/1.1</f>
        <v>2454.5454545454545</v>
      </c>
      <c r="D94" s="163">
        <v>10</v>
      </c>
      <c r="E94" s="44">
        <v>24</v>
      </c>
      <c r="F94" s="76">
        <f t="shared" si="55"/>
        <v>37200</v>
      </c>
      <c r="G94" s="72">
        <v>0</v>
      </c>
      <c r="H94" s="69">
        <f t="shared" si="56"/>
        <v>0</v>
      </c>
      <c r="I94" s="38">
        <v>0</v>
      </c>
      <c r="J94" s="37">
        <f t="shared" si="57"/>
        <v>0</v>
      </c>
      <c r="K94" s="74">
        <v>0</v>
      </c>
      <c r="L94" s="37">
        <f t="shared" si="58"/>
        <v>0</v>
      </c>
      <c r="M94" s="74">
        <v>0</v>
      </c>
      <c r="N94" s="37">
        <f t="shared" si="59"/>
        <v>0</v>
      </c>
      <c r="O94" s="38">
        <v>0</v>
      </c>
      <c r="P94" s="71">
        <f t="shared" si="60"/>
        <v>0</v>
      </c>
      <c r="Q94" s="57">
        <f t="shared" si="61"/>
        <v>0</v>
      </c>
      <c r="R94" s="70">
        <f t="shared" si="62"/>
        <v>0</v>
      </c>
      <c r="S94" s="38">
        <v>5</v>
      </c>
      <c r="T94" s="69">
        <f t="shared" si="63"/>
        <v>12272.727272727272</v>
      </c>
      <c r="U94" s="38">
        <v>10</v>
      </c>
      <c r="V94" s="69">
        <f t="shared" si="64"/>
        <v>24545.454545454544</v>
      </c>
      <c r="W94" s="38">
        <v>9</v>
      </c>
      <c r="X94" s="69">
        <f t="shared" si="65"/>
        <v>22090.909090909092</v>
      </c>
      <c r="Y94" s="74">
        <v>0</v>
      </c>
      <c r="Z94" s="69">
        <f t="shared" si="66"/>
        <v>0</v>
      </c>
      <c r="AA94" s="74">
        <v>0</v>
      </c>
      <c r="AB94" s="68">
        <f t="shared" si="67"/>
        <v>0</v>
      </c>
      <c r="AC94" s="67">
        <f t="shared" si="68"/>
        <v>24</v>
      </c>
      <c r="AD94" s="66">
        <f t="shared" si="69"/>
        <v>58909.090909090912</v>
      </c>
      <c r="AE94" s="36">
        <v>0</v>
      </c>
      <c r="AF94" s="57">
        <f t="shared" si="70"/>
        <v>21709.090909090908</v>
      </c>
      <c r="AG94" s="52">
        <v>0</v>
      </c>
      <c r="AH94" s="63">
        <f t="shared" si="71"/>
        <v>0</v>
      </c>
      <c r="AI94" s="65">
        <f t="shared" si="72"/>
        <v>0</v>
      </c>
      <c r="AJ94" s="64">
        <f t="shared" si="73"/>
        <v>0</v>
      </c>
      <c r="AK94" s="65">
        <v>0</v>
      </c>
      <c r="AL94" s="63">
        <f t="shared" si="74"/>
        <v>0</v>
      </c>
      <c r="AM94" s="75"/>
    </row>
    <row r="95" spans="1:39" s="2" customFormat="1" x14ac:dyDescent="0.3">
      <c r="A95" s="78" t="s">
        <v>656</v>
      </c>
      <c r="B95" s="47">
        <f>15500/10</f>
        <v>1550</v>
      </c>
      <c r="C95" s="77">
        <f>2700/1.1</f>
        <v>2454.5454545454545</v>
      </c>
      <c r="D95" s="163">
        <v>10</v>
      </c>
      <c r="E95" s="44">
        <v>2</v>
      </c>
      <c r="F95" s="76">
        <f t="shared" si="55"/>
        <v>3100</v>
      </c>
      <c r="G95" s="72">
        <v>0</v>
      </c>
      <c r="H95" s="69">
        <f t="shared" si="56"/>
        <v>0</v>
      </c>
      <c r="I95" s="38">
        <v>0</v>
      </c>
      <c r="J95" s="37">
        <f t="shared" si="57"/>
        <v>0</v>
      </c>
      <c r="K95" s="74">
        <v>0</v>
      </c>
      <c r="L95" s="37">
        <f t="shared" si="58"/>
        <v>0</v>
      </c>
      <c r="M95" s="74">
        <v>0</v>
      </c>
      <c r="N95" s="37">
        <f t="shared" si="59"/>
        <v>0</v>
      </c>
      <c r="O95" s="38">
        <v>0</v>
      </c>
      <c r="P95" s="71">
        <f t="shared" si="60"/>
        <v>0</v>
      </c>
      <c r="Q95" s="57">
        <f t="shared" si="61"/>
        <v>0</v>
      </c>
      <c r="R95" s="70">
        <f t="shared" si="62"/>
        <v>0</v>
      </c>
      <c r="S95" s="38">
        <v>2</v>
      </c>
      <c r="T95" s="69">
        <f t="shared" si="63"/>
        <v>4909.090909090909</v>
      </c>
      <c r="U95" s="38">
        <v>0</v>
      </c>
      <c r="V95" s="69">
        <f t="shared" si="64"/>
        <v>0</v>
      </c>
      <c r="W95" s="38">
        <v>0</v>
      </c>
      <c r="X95" s="69">
        <f t="shared" si="65"/>
        <v>0</v>
      </c>
      <c r="Y95" s="74">
        <v>0</v>
      </c>
      <c r="Z95" s="69">
        <f t="shared" si="66"/>
        <v>0</v>
      </c>
      <c r="AA95" s="74">
        <v>0</v>
      </c>
      <c r="AB95" s="68">
        <f t="shared" si="67"/>
        <v>0</v>
      </c>
      <c r="AC95" s="67">
        <f t="shared" si="68"/>
        <v>2</v>
      </c>
      <c r="AD95" s="66">
        <f t="shared" si="69"/>
        <v>4909.090909090909</v>
      </c>
      <c r="AE95" s="36">
        <v>0</v>
      </c>
      <c r="AF95" s="57">
        <f t="shared" si="70"/>
        <v>1809.090909090909</v>
      </c>
      <c r="AG95" s="52">
        <v>0</v>
      </c>
      <c r="AH95" s="63">
        <f t="shared" si="71"/>
        <v>0</v>
      </c>
      <c r="AI95" s="65">
        <f t="shared" si="72"/>
        <v>0</v>
      </c>
      <c r="AJ95" s="64">
        <f t="shared" si="73"/>
        <v>0</v>
      </c>
      <c r="AK95" s="65">
        <v>0</v>
      </c>
      <c r="AL95" s="63">
        <f t="shared" si="74"/>
        <v>0</v>
      </c>
      <c r="AM95" s="75"/>
    </row>
    <row r="96" spans="1:39" s="2" customFormat="1" x14ac:dyDescent="0.3">
      <c r="A96" s="79" t="s">
        <v>739</v>
      </c>
      <c r="B96" s="47">
        <f>18000/10</f>
        <v>1800</v>
      </c>
      <c r="C96" s="77">
        <f>2800/1.1</f>
        <v>2545.454545454545</v>
      </c>
      <c r="D96" s="163">
        <v>10</v>
      </c>
      <c r="E96" s="44">
        <v>15</v>
      </c>
      <c r="F96" s="76">
        <f t="shared" si="55"/>
        <v>27000</v>
      </c>
      <c r="G96" s="72">
        <v>0</v>
      </c>
      <c r="H96" s="69">
        <f t="shared" si="56"/>
        <v>0</v>
      </c>
      <c r="I96" s="38">
        <v>0</v>
      </c>
      <c r="J96" s="37">
        <f t="shared" si="57"/>
        <v>0</v>
      </c>
      <c r="K96" s="74">
        <v>10</v>
      </c>
      <c r="L96" s="37">
        <f t="shared" si="58"/>
        <v>18000</v>
      </c>
      <c r="M96" s="74">
        <v>10</v>
      </c>
      <c r="N96" s="37">
        <f t="shared" si="59"/>
        <v>18000</v>
      </c>
      <c r="O96" s="38">
        <v>0</v>
      </c>
      <c r="P96" s="71">
        <f t="shared" si="60"/>
        <v>0</v>
      </c>
      <c r="Q96" s="57">
        <f t="shared" si="61"/>
        <v>20</v>
      </c>
      <c r="R96" s="70">
        <f t="shared" si="62"/>
        <v>36000</v>
      </c>
      <c r="S96" s="38">
        <v>3</v>
      </c>
      <c r="T96" s="69">
        <f t="shared" si="63"/>
        <v>7636.3636363636351</v>
      </c>
      <c r="U96" s="38">
        <v>12</v>
      </c>
      <c r="V96" s="69">
        <f t="shared" si="64"/>
        <v>30545.45454545454</v>
      </c>
      <c r="W96" s="38">
        <v>2</v>
      </c>
      <c r="X96" s="69">
        <f t="shared" si="65"/>
        <v>5090.9090909090901</v>
      </c>
      <c r="Y96" s="74">
        <v>5</v>
      </c>
      <c r="Z96" s="69">
        <f t="shared" si="66"/>
        <v>12727.272727272724</v>
      </c>
      <c r="AA96" s="74">
        <v>5</v>
      </c>
      <c r="AB96" s="68">
        <f t="shared" si="67"/>
        <v>12727.272727272724</v>
      </c>
      <c r="AC96" s="67">
        <f t="shared" si="68"/>
        <v>27</v>
      </c>
      <c r="AD96" s="66">
        <f t="shared" si="69"/>
        <v>68727.272727272721</v>
      </c>
      <c r="AE96" s="36">
        <v>0</v>
      </c>
      <c r="AF96" s="57">
        <f t="shared" si="70"/>
        <v>20127.272727272717</v>
      </c>
      <c r="AG96" s="52">
        <v>0</v>
      </c>
      <c r="AH96" s="63">
        <f t="shared" si="71"/>
        <v>0</v>
      </c>
      <c r="AI96" s="65">
        <f t="shared" si="72"/>
        <v>8</v>
      </c>
      <c r="AJ96" s="64">
        <f t="shared" si="73"/>
        <v>14400</v>
      </c>
      <c r="AK96" s="65">
        <v>0</v>
      </c>
      <c r="AL96" s="63">
        <f t="shared" si="74"/>
        <v>0</v>
      </c>
      <c r="AM96" s="75"/>
    </row>
    <row r="97" spans="1:39" s="2" customFormat="1" x14ac:dyDescent="0.3">
      <c r="A97" s="78" t="s">
        <v>600</v>
      </c>
      <c r="B97" s="47">
        <f>17000/10</f>
        <v>1700</v>
      </c>
      <c r="C97" s="77">
        <f>2700/1.1</f>
        <v>2454.5454545454545</v>
      </c>
      <c r="D97" s="163">
        <v>10</v>
      </c>
      <c r="E97" s="44">
        <v>19</v>
      </c>
      <c r="F97" s="76">
        <f t="shared" si="55"/>
        <v>32300</v>
      </c>
      <c r="G97" s="72">
        <v>0</v>
      </c>
      <c r="H97" s="69">
        <f t="shared" si="56"/>
        <v>0</v>
      </c>
      <c r="I97" s="38">
        <v>0</v>
      </c>
      <c r="J97" s="37">
        <f t="shared" si="57"/>
        <v>0</v>
      </c>
      <c r="K97" s="74">
        <v>10</v>
      </c>
      <c r="L97" s="37">
        <f t="shared" si="58"/>
        <v>17000</v>
      </c>
      <c r="M97" s="74">
        <v>0</v>
      </c>
      <c r="N97" s="37">
        <f t="shared" si="59"/>
        <v>0</v>
      </c>
      <c r="O97" s="38">
        <v>10</v>
      </c>
      <c r="P97" s="71">
        <f t="shared" si="60"/>
        <v>17000</v>
      </c>
      <c r="Q97" s="57">
        <f t="shared" si="61"/>
        <v>20</v>
      </c>
      <c r="R97" s="70">
        <f t="shared" si="62"/>
        <v>34000</v>
      </c>
      <c r="S97" s="38">
        <v>4</v>
      </c>
      <c r="T97" s="69">
        <f t="shared" si="63"/>
        <v>9818.181818181818</v>
      </c>
      <c r="U97" s="38">
        <v>15</v>
      </c>
      <c r="V97" s="69">
        <f t="shared" si="64"/>
        <v>36818.181818181816</v>
      </c>
      <c r="W97" s="38">
        <v>0</v>
      </c>
      <c r="X97" s="69">
        <f t="shared" si="65"/>
        <v>0</v>
      </c>
      <c r="Y97" s="74">
        <v>5</v>
      </c>
      <c r="Z97" s="69">
        <f t="shared" si="66"/>
        <v>12272.727272727272</v>
      </c>
      <c r="AA97" s="74">
        <v>0</v>
      </c>
      <c r="AB97" s="68">
        <f t="shared" si="67"/>
        <v>0</v>
      </c>
      <c r="AC97" s="67">
        <f t="shared" si="68"/>
        <v>24</v>
      </c>
      <c r="AD97" s="66">
        <f t="shared" si="69"/>
        <v>58909.090909090912</v>
      </c>
      <c r="AE97" s="36">
        <v>0</v>
      </c>
      <c r="AF97" s="57">
        <f t="shared" si="70"/>
        <v>18109.090909090908</v>
      </c>
      <c r="AG97" s="52">
        <v>0</v>
      </c>
      <c r="AH97" s="63">
        <f t="shared" si="71"/>
        <v>0</v>
      </c>
      <c r="AI97" s="65">
        <f t="shared" si="72"/>
        <v>15</v>
      </c>
      <c r="AJ97" s="64">
        <f t="shared" si="73"/>
        <v>25500</v>
      </c>
      <c r="AK97" s="65">
        <v>0</v>
      </c>
      <c r="AL97" s="63">
        <f t="shared" si="74"/>
        <v>0</v>
      </c>
      <c r="AM97" s="75"/>
    </row>
    <row r="98" spans="1:39" s="2" customFormat="1" x14ac:dyDescent="0.3">
      <c r="A98" s="56" t="s">
        <v>654</v>
      </c>
      <c r="B98" s="74">
        <f>13800/12</f>
        <v>1150</v>
      </c>
      <c r="C98" s="38">
        <f>1800/1.1</f>
        <v>1636.3636363636363</v>
      </c>
      <c r="D98" s="165">
        <v>12</v>
      </c>
      <c r="E98" s="44">
        <v>0</v>
      </c>
      <c r="F98" s="76">
        <f t="shared" si="55"/>
        <v>0</v>
      </c>
      <c r="G98" s="72">
        <v>0</v>
      </c>
      <c r="H98" s="69">
        <f t="shared" si="56"/>
        <v>0</v>
      </c>
      <c r="I98" s="38">
        <v>0</v>
      </c>
      <c r="J98" s="37">
        <f t="shared" si="57"/>
        <v>0</v>
      </c>
      <c r="K98" s="74">
        <v>0</v>
      </c>
      <c r="L98" s="37">
        <f t="shared" si="58"/>
        <v>0</v>
      </c>
      <c r="M98" s="74">
        <v>0</v>
      </c>
      <c r="N98" s="37">
        <f t="shared" si="59"/>
        <v>0</v>
      </c>
      <c r="O98" s="38">
        <v>0</v>
      </c>
      <c r="P98" s="71">
        <f t="shared" si="60"/>
        <v>0</v>
      </c>
      <c r="Q98" s="57">
        <f t="shared" si="61"/>
        <v>0</v>
      </c>
      <c r="R98" s="70">
        <f t="shared" si="62"/>
        <v>0</v>
      </c>
      <c r="S98" s="38">
        <v>0</v>
      </c>
      <c r="T98" s="69">
        <f t="shared" si="63"/>
        <v>0</v>
      </c>
      <c r="U98" s="38">
        <v>0</v>
      </c>
      <c r="V98" s="69">
        <f t="shared" si="64"/>
        <v>0</v>
      </c>
      <c r="W98" s="38">
        <v>0</v>
      </c>
      <c r="X98" s="69">
        <f t="shared" si="65"/>
        <v>0</v>
      </c>
      <c r="Y98" s="74">
        <v>0</v>
      </c>
      <c r="Z98" s="69">
        <f t="shared" si="66"/>
        <v>0</v>
      </c>
      <c r="AA98" s="74">
        <v>0</v>
      </c>
      <c r="AB98" s="68">
        <f t="shared" si="67"/>
        <v>0</v>
      </c>
      <c r="AC98" s="67">
        <f t="shared" si="68"/>
        <v>0</v>
      </c>
      <c r="AD98" s="66">
        <f t="shared" si="69"/>
        <v>0</v>
      </c>
      <c r="AE98" s="36">
        <v>0</v>
      </c>
      <c r="AF98" s="57">
        <f t="shared" si="70"/>
        <v>0</v>
      </c>
      <c r="AG98" s="52">
        <v>0</v>
      </c>
      <c r="AH98" s="63">
        <f t="shared" si="71"/>
        <v>0</v>
      </c>
      <c r="AI98" s="65">
        <f t="shared" si="72"/>
        <v>0</v>
      </c>
      <c r="AJ98" s="64">
        <f t="shared" si="73"/>
        <v>0</v>
      </c>
      <c r="AK98" s="65">
        <v>0</v>
      </c>
      <c r="AL98" s="63">
        <f t="shared" si="74"/>
        <v>0</v>
      </c>
      <c r="AM98" s="75"/>
    </row>
    <row r="99" spans="1:39" s="2" customFormat="1" ht="18.75" customHeight="1" x14ac:dyDescent="0.3">
      <c r="A99" s="56" t="s">
        <v>738</v>
      </c>
      <c r="B99" s="74">
        <f>13800/12</f>
        <v>1150</v>
      </c>
      <c r="C99" s="38">
        <v>1636</v>
      </c>
      <c r="D99" s="165">
        <v>12</v>
      </c>
      <c r="E99" s="44">
        <v>0</v>
      </c>
      <c r="F99" s="76">
        <f t="shared" si="55"/>
        <v>0</v>
      </c>
      <c r="G99" s="72">
        <v>0</v>
      </c>
      <c r="H99" s="69">
        <f t="shared" si="56"/>
        <v>0</v>
      </c>
      <c r="I99" s="38">
        <v>0</v>
      </c>
      <c r="J99" s="37">
        <f t="shared" si="57"/>
        <v>0</v>
      </c>
      <c r="K99" s="74">
        <v>0</v>
      </c>
      <c r="L99" s="37">
        <f t="shared" si="58"/>
        <v>0</v>
      </c>
      <c r="M99" s="74">
        <v>0</v>
      </c>
      <c r="N99" s="37">
        <f t="shared" si="59"/>
        <v>0</v>
      </c>
      <c r="O99" s="38">
        <v>0</v>
      </c>
      <c r="P99" s="71">
        <f t="shared" si="60"/>
        <v>0</v>
      </c>
      <c r="Q99" s="57">
        <f t="shared" si="61"/>
        <v>0</v>
      </c>
      <c r="R99" s="70">
        <f t="shared" si="62"/>
        <v>0</v>
      </c>
      <c r="S99" s="38">
        <v>0</v>
      </c>
      <c r="T99" s="69">
        <f t="shared" si="63"/>
        <v>0</v>
      </c>
      <c r="U99" s="38">
        <v>0</v>
      </c>
      <c r="V99" s="69">
        <f t="shared" si="64"/>
        <v>0</v>
      </c>
      <c r="W99" s="38">
        <v>0</v>
      </c>
      <c r="X99" s="69">
        <f t="shared" si="65"/>
        <v>0</v>
      </c>
      <c r="Y99" s="74">
        <v>0</v>
      </c>
      <c r="Z99" s="69">
        <f t="shared" si="66"/>
        <v>0</v>
      </c>
      <c r="AA99" s="74">
        <v>0</v>
      </c>
      <c r="AB99" s="68">
        <f t="shared" si="67"/>
        <v>0</v>
      </c>
      <c r="AC99" s="67">
        <f t="shared" si="68"/>
        <v>0</v>
      </c>
      <c r="AD99" s="66">
        <f t="shared" si="69"/>
        <v>0</v>
      </c>
      <c r="AE99" s="36">
        <v>0</v>
      </c>
      <c r="AF99" s="57">
        <f t="shared" si="70"/>
        <v>0</v>
      </c>
      <c r="AG99" s="52">
        <v>0</v>
      </c>
      <c r="AH99" s="63">
        <f t="shared" si="71"/>
        <v>0</v>
      </c>
      <c r="AI99" s="65">
        <f t="shared" si="72"/>
        <v>0</v>
      </c>
      <c r="AJ99" s="64">
        <f t="shared" si="73"/>
        <v>0</v>
      </c>
      <c r="AK99" s="65">
        <v>0</v>
      </c>
      <c r="AL99" s="63">
        <f t="shared" si="74"/>
        <v>0</v>
      </c>
      <c r="AM99" s="62"/>
    </row>
    <row r="100" spans="1:39" s="2" customFormat="1" x14ac:dyDescent="0.3">
      <c r="A100" s="56" t="s">
        <v>8</v>
      </c>
      <c r="B100" s="47">
        <f>24800/16</f>
        <v>1550</v>
      </c>
      <c r="C100" s="46">
        <f>2800/1.1</f>
        <v>2545.454545454545</v>
      </c>
      <c r="D100" s="163">
        <v>16</v>
      </c>
      <c r="E100" s="44">
        <v>0</v>
      </c>
      <c r="F100" s="76">
        <f t="shared" si="55"/>
        <v>0</v>
      </c>
      <c r="G100" s="72">
        <v>0</v>
      </c>
      <c r="H100" s="69">
        <f t="shared" si="56"/>
        <v>0</v>
      </c>
      <c r="I100" s="38">
        <v>0</v>
      </c>
      <c r="J100" s="37">
        <f t="shared" si="57"/>
        <v>0</v>
      </c>
      <c r="K100" s="74">
        <v>0</v>
      </c>
      <c r="L100" s="37">
        <f t="shared" si="58"/>
        <v>0</v>
      </c>
      <c r="M100" s="74">
        <v>0</v>
      </c>
      <c r="N100" s="37">
        <f t="shared" si="59"/>
        <v>0</v>
      </c>
      <c r="O100" s="38">
        <v>0</v>
      </c>
      <c r="P100" s="71">
        <f t="shared" si="60"/>
        <v>0</v>
      </c>
      <c r="Q100" s="57">
        <f t="shared" si="61"/>
        <v>0</v>
      </c>
      <c r="R100" s="70">
        <f t="shared" si="62"/>
        <v>0</v>
      </c>
      <c r="S100" s="38">
        <v>0</v>
      </c>
      <c r="T100" s="69">
        <f t="shared" si="63"/>
        <v>0</v>
      </c>
      <c r="U100" s="38">
        <v>0</v>
      </c>
      <c r="V100" s="69">
        <f t="shared" si="64"/>
        <v>0</v>
      </c>
      <c r="W100" s="38">
        <v>0</v>
      </c>
      <c r="X100" s="69">
        <f t="shared" si="65"/>
        <v>0</v>
      </c>
      <c r="Y100" s="74">
        <v>0</v>
      </c>
      <c r="Z100" s="69">
        <f t="shared" si="66"/>
        <v>0</v>
      </c>
      <c r="AA100" s="74">
        <v>0</v>
      </c>
      <c r="AB100" s="68">
        <f t="shared" si="67"/>
        <v>0</v>
      </c>
      <c r="AC100" s="67">
        <f t="shared" si="68"/>
        <v>0</v>
      </c>
      <c r="AD100" s="66">
        <f t="shared" si="69"/>
        <v>0</v>
      </c>
      <c r="AE100" s="36">
        <v>0</v>
      </c>
      <c r="AF100" s="57">
        <f t="shared" si="70"/>
        <v>0</v>
      </c>
      <c r="AG100" s="52">
        <v>0</v>
      </c>
      <c r="AH100" s="63">
        <f t="shared" si="71"/>
        <v>0</v>
      </c>
      <c r="AI100" s="65">
        <f t="shared" si="72"/>
        <v>0</v>
      </c>
      <c r="AJ100" s="64">
        <f t="shared" si="73"/>
        <v>0</v>
      </c>
      <c r="AK100" s="65">
        <v>0</v>
      </c>
      <c r="AL100" s="63">
        <f t="shared" si="74"/>
        <v>0</v>
      </c>
      <c r="AM100" s="49"/>
    </row>
    <row r="101" spans="1:39" s="2" customFormat="1" x14ac:dyDescent="0.3">
      <c r="A101" s="58" t="s">
        <v>653</v>
      </c>
      <c r="B101" s="47">
        <f>30400/16</f>
        <v>1900</v>
      </c>
      <c r="C101" s="46">
        <f>2800/1.1</f>
        <v>2545.454545454545</v>
      </c>
      <c r="D101" s="163">
        <v>16</v>
      </c>
      <c r="E101" s="44">
        <v>0</v>
      </c>
      <c r="F101" s="76">
        <f t="shared" si="55"/>
        <v>0</v>
      </c>
      <c r="G101" s="72">
        <v>0</v>
      </c>
      <c r="H101" s="69">
        <f t="shared" si="56"/>
        <v>0</v>
      </c>
      <c r="I101" s="38">
        <v>0</v>
      </c>
      <c r="J101" s="37">
        <f t="shared" si="57"/>
        <v>0</v>
      </c>
      <c r="K101" s="74">
        <v>0</v>
      </c>
      <c r="L101" s="37">
        <f t="shared" si="58"/>
        <v>0</v>
      </c>
      <c r="M101" s="74">
        <v>0</v>
      </c>
      <c r="N101" s="37">
        <f t="shared" si="59"/>
        <v>0</v>
      </c>
      <c r="O101" s="38">
        <v>0</v>
      </c>
      <c r="P101" s="71">
        <f t="shared" si="60"/>
        <v>0</v>
      </c>
      <c r="Q101" s="57">
        <f t="shared" si="61"/>
        <v>0</v>
      </c>
      <c r="R101" s="70">
        <f t="shared" si="62"/>
        <v>0</v>
      </c>
      <c r="S101" s="38">
        <v>0</v>
      </c>
      <c r="T101" s="69">
        <f t="shared" si="63"/>
        <v>0</v>
      </c>
      <c r="U101" s="38">
        <v>0</v>
      </c>
      <c r="V101" s="69">
        <f t="shared" si="64"/>
        <v>0</v>
      </c>
      <c r="W101" s="38">
        <v>0</v>
      </c>
      <c r="X101" s="69">
        <f t="shared" si="65"/>
        <v>0</v>
      </c>
      <c r="Y101" s="74">
        <v>0</v>
      </c>
      <c r="Z101" s="69">
        <f t="shared" si="66"/>
        <v>0</v>
      </c>
      <c r="AA101" s="74">
        <v>0</v>
      </c>
      <c r="AB101" s="68">
        <f t="shared" si="67"/>
        <v>0</v>
      </c>
      <c r="AC101" s="67">
        <f t="shared" si="68"/>
        <v>0</v>
      </c>
      <c r="AD101" s="66">
        <f t="shared" si="69"/>
        <v>0</v>
      </c>
      <c r="AE101" s="36">
        <v>0</v>
      </c>
      <c r="AF101" s="57">
        <f t="shared" si="70"/>
        <v>0</v>
      </c>
      <c r="AG101" s="52">
        <v>0</v>
      </c>
      <c r="AH101" s="63">
        <f t="shared" si="71"/>
        <v>0</v>
      </c>
      <c r="AI101" s="65">
        <f t="shared" si="72"/>
        <v>0</v>
      </c>
      <c r="AJ101" s="64">
        <f t="shared" si="73"/>
        <v>0</v>
      </c>
      <c r="AK101" s="65">
        <v>0</v>
      </c>
      <c r="AL101" s="63">
        <f t="shared" si="74"/>
        <v>0</v>
      </c>
      <c r="AM101" s="49"/>
    </row>
    <row r="102" spans="1:39" s="2" customFormat="1" x14ac:dyDescent="0.3">
      <c r="A102" s="56" t="s">
        <v>9</v>
      </c>
      <c r="B102" s="47">
        <f>3600/6</f>
        <v>600</v>
      </c>
      <c r="C102" s="46">
        <f>2000/1.1</f>
        <v>1818.181818181818</v>
      </c>
      <c r="D102" s="163">
        <v>6</v>
      </c>
      <c r="E102" s="44">
        <v>0</v>
      </c>
      <c r="F102" s="76">
        <f t="shared" si="55"/>
        <v>0</v>
      </c>
      <c r="G102" s="72">
        <v>0</v>
      </c>
      <c r="H102" s="69">
        <f t="shared" si="56"/>
        <v>0</v>
      </c>
      <c r="I102" s="38">
        <v>0</v>
      </c>
      <c r="J102" s="37">
        <f t="shared" si="57"/>
        <v>0</v>
      </c>
      <c r="K102" s="74">
        <v>0</v>
      </c>
      <c r="L102" s="37">
        <f t="shared" si="58"/>
        <v>0</v>
      </c>
      <c r="M102" s="74">
        <v>0</v>
      </c>
      <c r="N102" s="37">
        <f t="shared" si="59"/>
        <v>0</v>
      </c>
      <c r="O102" s="38">
        <v>0</v>
      </c>
      <c r="P102" s="71">
        <f t="shared" si="60"/>
        <v>0</v>
      </c>
      <c r="Q102" s="57">
        <f t="shared" si="61"/>
        <v>0</v>
      </c>
      <c r="R102" s="70">
        <f t="shared" si="62"/>
        <v>0</v>
      </c>
      <c r="S102" s="38">
        <v>0</v>
      </c>
      <c r="T102" s="69">
        <f t="shared" si="63"/>
        <v>0</v>
      </c>
      <c r="U102" s="38">
        <v>0</v>
      </c>
      <c r="V102" s="69">
        <f t="shared" si="64"/>
        <v>0</v>
      </c>
      <c r="W102" s="38">
        <v>0</v>
      </c>
      <c r="X102" s="69">
        <f t="shared" si="65"/>
        <v>0</v>
      </c>
      <c r="Y102" s="74">
        <v>0</v>
      </c>
      <c r="Z102" s="69">
        <f t="shared" si="66"/>
        <v>0</v>
      </c>
      <c r="AA102" s="74">
        <v>0</v>
      </c>
      <c r="AB102" s="68">
        <f t="shared" si="67"/>
        <v>0</v>
      </c>
      <c r="AC102" s="67">
        <f t="shared" si="68"/>
        <v>0</v>
      </c>
      <c r="AD102" s="66">
        <f t="shared" si="69"/>
        <v>0</v>
      </c>
      <c r="AE102" s="36">
        <v>0</v>
      </c>
      <c r="AF102" s="57">
        <f t="shared" si="70"/>
        <v>0</v>
      </c>
      <c r="AG102" s="52">
        <v>0</v>
      </c>
      <c r="AH102" s="63">
        <f t="shared" si="71"/>
        <v>0</v>
      </c>
      <c r="AI102" s="65">
        <f t="shared" si="72"/>
        <v>0</v>
      </c>
      <c r="AJ102" s="64">
        <f t="shared" si="73"/>
        <v>0</v>
      </c>
      <c r="AK102" s="65">
        <v>0</v>
      </c>
      <c r="AL102" s="63">
        <f t="shared" si="74"/>
        <v>0</v>
      </c>
      <c r="AM102" s="49"/>
    </row>
    <row r="103" spans="1:39" s="2" customFormat="1" x14ac:dyDescent="0.3">
      <c r="A103" s="55" t="s">
        <v>685</v>
      </c>
      <c r="B103" s="47">
        <f>3600/6</f>
        <v>600</v>
      </c>
      <c r="C103" s="46">
        <f>2000/1.1</f>
        <v>1818.181818181818</v>
      </c>
      <c r="D103" s="163">
        <v>6</v>
      </c>
      <c r="E103" s="44">
        <v>0</v>
      </c>
      <c r="F103" s="76">
        <f t="shared" si="55"/>
        <v>0</v>
      </c>
      <c r="G103" s="72">
        <v>0</v>
      </c>
      <c r="H103" s="69">
        <f t="shared" si="56"/>
        <v>0</v>
      </c>
      <c r="I103" s="38">
        <v>0</v>
      </c>
      <c r="J103" s="37">
        <f t="shared" si="57"/>
        <v>0</v>
      </c>
      <c r="K103" s="74">
        <v>0</v>
      </c>
      <c r="L103" s="37">
        <f t="shared" si="58"/>
        <v>0</v>
      </c>
      <c r="M103" s="74">
        <v>0</v>
      </c>
      <c r="N103" s="37">
        <f t="shared" si="59"/>
        <v>0</v>
      </c>
      <c r="O103" s="38">
        <v>0</v>
      </c>
      <c r="P103" s="71">
        <f t="shared" si="60"/>
        <v>0</v>
      </c>
      <c r="Q103" s="57">
        <f t="shared" si="61"/>
        <v>0</v>
      </c>
      <c r="R103" s="70">
        <f t="shared" si="62"/>
        <v>0</v>
      </c>
      <c r="S103" s="38">
        <v>0</v>
      </c>
      <c r="T103" s="69">
        <f t="shared" si="63"/>
        <v>0</v>
      </c>
      <c r="U103" s="38">
        <v>0</v>
      </c>
      <c r="V103" s="69">
        <f t="shared" si="64"/>
        <v>0</v>
      </c>
      <c r="W103" s="38">
        <v>0</v>
      </c>
      <c r="X103" s="69">
        <f t="shared" si="65"/>
        <v>0</v>
      </c>
      <c r="Y103" s="74">
        <v>0</v>
      </c>
      <c r="Z103" s="69">
        <f t="shared" si="66"/>
        <v>0</v>
      </c>
      <c r="AA103" s="74">
        <v>0</v>
      </c>
      <c r="AB103" s="68">
        <f t="shared" si="67"/>
        <v>0</v>
      </c>
      <c r="AC103" s="67">
        <f t="shared" si="68"/>
        <v>0</v>
      </c>
      <c r="AD103" s="66">
        <f t="shared" si="69"/>
        <v>0</v>
      </c>
      <c r="AE103" s="36">
        <v>0</v>
      </c>
      <c r="AF103" s="57">
        <f t="shared" si="70"/>
        <v>0</v>
      </c>
      <c r="AG103" s="52">
        <v>0</v>
      </c>
      <c r="AH103" s="63">
        <f t="shared" si="71"/>
        <v>0</v>
      </c>
      <c r="AI103" s="65">
        <f t="shared" si="72"/>
        <v>0</v>
      </c>
      <c r="AJ103" s="64">
        <f t="shared" si="73"/>
        <v>0</v>
      </c>
      <c r="AK103" s="65">
        <v>0</v>
      </c>
      <c r="AL103" s="63">
        <f t="shared" si="74"/>
        <v>0</v>
      </c>
      <c r="AM103" s="49"/>
    </row>
    <row r="104" spans="1:39" s="2" customFormat="1" x14ac:dyDescent="0.3">
      <c r="A104" s="55" t="s">
        <v>597</v>
      </c>
      <c r="B104" s="47">
        <f>3600/6</f>
        <v>600</v>
      </c>
      <c r="C104" s="46">
        <f>2000/1.1</f>
        <v>1818.181818181818</v>
      </c>
      <c r="D104" s="163">
        <v>6</v>
      </c>
      <c r="E104" s="44">
        <v>0</v>
      </c>
      <c r="F104" s="76">
        <f t="shared" si="55"/>
        <v>0</v>
      </c>
      <c r="G104" s="72">
        <v>0</v>
      </c>
      <c r="H104" s="69">
        <f t="shared" si="56"/>
        <v>0</v>
      </c>
      <c r="I104" s="38">
        <v>0</v>
      </c>
      <c r="J104" s="37">
        <f t="shared" si="57"/>
        <v>0</v>
      </c>
      <c r="K104" s="74">
        <v>0</v>
      </c>
      <c r="L104" s="37">
        <f t="shared" si="58"/>
        <v>0</v>
      </c>
      <c r="M104" s="74">
        <v>0</v>
      </c>
      <c r="N104" s="37">
        <f t="shared" si="59"/>
        <v>0</v>
      </c>
      <c r="O104" s="38">
        <v>0</v>
      </c>
      <c r="P104" s="71">
        <f t="shared" si="60"/>
        <v>0</v>
      </c>
      <c r="Q104" s="57">
        <f t="shared" si="61"/>
        <v>0</v>
      </c>
      <c r="R104" s="70">
        <f t="shared" si="62"/>
        <v>0</v>
      </c>
      <c r="S104" s="38">
        <v>0</v>
      </c>
      <c r="T104" s="69">
        <f t="shared" si="63"/>
        <v>0</v>
      </c>
      <c r="U104" s="38">
        <v>0</v>
      </c>
      <c r="V104" s="69">
        <f t="shared" si="64"/>
        <v>0</v>
      </c>
      <c r="W104" s="38">
        <v>0</v>
      </c>
      <c r="X104" s="69">
        <f t="shared" si="65"/>
        <v>0</v>
      </c>
      <c r="Y104" s="74">
        <v>0</v>
      </c>
      <c r="Z104" s="69">
        <f t="shared" si="66"/>
        <v>0</v>
      </c>
      <c r="AA104" s="74">
        <v>0</v>
      </c>
      <c r="AB104" s="68">
        <f t="shared" si="67"/>
        <v>0</v>
      </c>
      <c r="AC104" s="67">
        <f t="shared" si="68"/>
        <v>0</v>
      </c>
      <c r="AD104" s="66">
        <f t="shared" si="69"/>
        <v>0</v>
      </c>
      <c r="AE104" s="36">
        <v>0</v>
      </c>
      <c r="AF104" s="57">
        <f t="shared" si="70"/>
        <v>0</v>
      </c>
      <c r="AG104" s="52">
        <v>0</v>
      </c>
      <c r="AH104" s="63">
        <f t="shared" si="71"/>
        <v>0</v>
      </c>
      <c r="AI104" s="65">
        <f t="shared" si="72"/>
        <v>0</v>
      </c>
      <c r="AJ104" s="64">
        <f t="shared" si="73"/>
        <v>0</v>
      </c>
      <c r="AK104" s="65">
        <v>0</v>
      </c>
      <c r="AL104" s="63">
        <f t="shared" si="74"/>
        <v>0</v>
      </c>
      <c r="AM104" s="49"/>
    </row>
    <row r="105" spans="1:39" s="2" customFormat="1" x14ac:dyDescent="0.3">
      <c r="A105" s="48" t="s">
        <v>683</v>
      </c>
      <c r="B105" s="47">
        <f>8100/6</f>
        <v>1350</v>
      </c>
      <c r="C105" s="46">
        <f>2800/1.1</f>
        <v>2545.454545454545</v>
      </c>
      <c r="D105" s="45">
        <v>6</v>
      </c>
      <c r="E105" s="44">
        <v>0</v>
      </c>
      <c r="F105" s="76">
        <f t="shared" si="55"/>
        <v>0</v>
      </c>
      <c r="G105" s="72">
        <v>0</v>
      </c>
      <c r="H105" s="69">
        <f t="shared" si="56"/>
        <v>0</v>
      </c>
      <c r="I105" s="38">
        <v>0</v>
      </c>
      <c r="J105" s="37">
        <f t="shared" si="57"/>
        <v>0</v>
      </c>
      <c r="K105" s="74">
        <v>0</v>
      </c>
      <c r="L105" s="37">
        <f t="shared" si="58"/>
        <v>0</v>
      </c>
      <c r="M105" s="74">
        <v>0</v>
      </c>
      <c r="N105" s="37">
        <f t="shared" si="59"/>
        <v>0</v>
      </c>
      <c r="O105" s="38">
        <v>0</v>
      </c>
      <c r="P105" s="71">
        <f t="shared" si="60"/>
        <v>0</v>
      </c>
      <c r="Q105" s="57">
        <f t="shared" si="61"/>
        <v>0</v>
      </c>
      <c r="R105" s="70">
        <f t="shared" si="62"/>
        <v>0</v>
      </c>
      <c r="S105" s="38">
        <v>0</v>
      </c>
      <c r="T105" s="69">
        <f t="shared" si="63"/>
        <v>0</v>
      </c>
      <c r="U105" s="38">
        <v>0</v>
      </c>
      <c r="V105" s="69">
        <f t="shared" si="64"/>
        <v>0</v>
      </c>
      <c r="W105" s="38">
        <v>0</v>
      </c>
      <c r="X105" s="69">
        <f t="shared" si="65"/>
        <v>0</v>
      </c>
      <c r="Y105" s="74">
        <v>0</v>
      </c>
      <c r="Z105" s="69">
        <f t="shared" si="66"/>
        <v>0</v>
      </c>
      <c r="AA105" s="74">
        <v>0</v>
      </c>
      <c r="AB105" s="68">
        <f t="shared" si="67"/>
        <v>0</v>
      </c>
      <c r="AC105" s="67">
        <f t="shared" si="68"/>
        <v>0</v>
      </c>
      <c r="AD105" s="66">
        <f t="shared" si="69"/>
        <v>0</v>
      </c>
      <c r="AE105" s="36">
        <v>0</v>
      </c>
      <c r="AF105" s="57">
        <f t="shared" si="70"/>
        <v>0</v>
      </c>
      <c r="AG105" s="52">
        <v>0</v>
      </c>
      <c r="AH105" s="63">
        <f t="shared" si="71"/>
        <v>0</v>
      </c>
      <c r="AI105" s="65">
        <f t="shared" si="72"/>
        <v>0</v>
      </c>
      <c r="AJ105" s="64">
        <f t="shared" si="73"/>
        <v>0</v>
      </c>
      <c r="AK105" s="65">
        <v>0</v>
      </c>
      <c r="AL105" s="63">
        <f t="shared" si="74"/>
        <v>0</v>
      </c>
      <c r="AM105" s="49"/>
    </row>
    <row r="106" spans="1:39" s="2" customFormat="1" x14ac:dyDescent="0.3">
      <c r="A106" s="48" t="s">
        <v>65</v>
      </c>
      <c r="B106" s="53">
        <f>6600/6</f>
        <v>1100</v>
      </c>
      <c r="C106" s="46">
        <f>2800/1.1</f>
        <v>2545.454545454545</v>
      </c>
      <c r="D106" s="45">
        <v>6</v>
      </c>
      <c r="E106" s="44">
        <v>0</v>
      </c>
      <c r="F106" s="76">
        <f t="shared" si="55"/>
        <v>0</v>
      </c>
      <c r="G106" s="72">
        <v>0</v>
      </c>
      <c r="H106" s="69">
        <f t="shared" si="56"/>
        <v>0</v>
      </c>
      <c r="I106" s="38">
        <v>0</v>
      </c>
      <c r="J106" s="37">
        <f t="shared" si="57"/>
        <v>0</v>
      </c>
      <c r="K106" s="74">
        <v>0</v>
      </c>
      <c r="L106" s="37">
        <f t="shared" si="58"/>
        <v>0</v>
      </c>
      <c r="M106" s="74">
        <v>0</v>
      </c>
      <c r="N106" s="37">
        <f t="shared" si="59"/>
        <v>0</v>
      </c>
      <c r="O106" s="38">
        <v>0</v>
      </c>
      <c r="P106" s="71">
        <f t="shared" si="60"/>
        <v>0</v>
      </c>
      <c r="Q106" s="57">
        <f t="shared" si="61"/>
        <v>0</v>
      </c>
      <c r="R106" s="70">
        <f t="shared" si="62"/>
        <v>0</v>
      </c>
      <c r="S106" s="38">
        <v>0</v>
      </c>
      <c r="T106" s="69">
        <f t="shared" si="63"/>
        <v>0</v>
      </c>
      <c r="U106" s="38">
        <v>0</v>
      </c>
      <c r="V106" s="69">
        <f t="shared" si="64"/>
        <v>0</v>
      </c>
      <c r="W106" s="38">
        <v>0</v>
      </c>
      <c r="X106" s="69">
        <f t="shared" si="65"/>
        <v>0</v>
      </c>
      <c r="Y106" s="74">
        <v>0</v>
      </c>
      <c r="Z106" s="69">
        <f t="shared" si="66"/>
        <v>0</v>
      </c>
      <c r="AA106" s="74">
        <v>0</v>
      </c>
      <c r="AB106" s="68">
        <f t="shared" si="67"/>
        <v>0</v>
      </c>
      <c r="AC106" s="67">
        <f t="shared" si="68"/>
        <v>0</v>
      </c>
      <c r="AD106" s="66">
        <f t="shared" si="69"/>
        <v>0</v>
      </c>
      <c r="AE106" s="36">
        <v>0</v>
      </c>
      <c r="AF106" s="57">
        <f t="shared" si="70"/>
        <v>0</v>
      </c>
      <c r="AG106" s="52">
        <v>0</v>
      </c>
      <c r="AH106" s="63">
        <f t="shared" si="71"/>
        <v>0</v>
      </c>
      <c r="AI106" s="65">
        <f t="shared" si="72"/>
        <v>0</v>
      </c>
      <c r="AJ106" s="64">
        <f t="shared" si="73"/>
        <v>0</v>
      </c>
      <c r="AK106" s="65">
        <v>0</v>
      </c>
      <c r="AL106" s="63">
        <f t="shared" si="74"/>
        <v>0</v>
      </c>
      <c r="AM106" s="49"/>
    </row>
    <row r="107" spans="1:39" s="2" customFormat="1" x14ac:dyDescent="0.3">
      <c r="A107" s="48" t="s">
        <v>737</v>
      </c>
      <c r="B107" s="47">
        <f>16200/12</f>
        <v>1350</v>
      </c>
      <c r="C107" s="46">
        <f>2800/1.1</f>
        <v>2545.454545454545</v>
      </c>
      <c r="D107" s="45">
        <v>12</v>
      </c>
      <c r="E107" s="44">
        <v>0</v>
      </c>
      <c r="F107" s="76">
        <f t="shared" si="55"/>
        <v>0</v>
      </c>
      <c r="G107" s="72">
        <v>0</v>
      </c>
      <c r="H107" s="69">
        <f t="shared" si="56"/>
        <v>0</v>
      </c>
      <c r="I107" s="38">
        <v>0</v>
      </c>
      <c r="J107" s="37">
        <f t="shared" si="57"/>
        <v>0</v>
      </c>
      <c r="K107" s="74">
        <v>0</v>
      </c>
      <c r="L107" s="37">
        <f t="shared" si="58"/>
        <v>0</v>
      </c>
      <c r="M107" s="74">
        <v>0</v>
      </c>
      <c r="N107" s="37">
        <f t="shared" si="59"/>
        <v>0</v>
      </c>
      <c r="O107" s="38">
        <v>0</v>
      </c>
      <c r="P107" s="71">
        <f t="shared" si="60"/>
        <v>0</v>
      </c>
      <c r="Q107" s="57">
        <f t="shared" si="61"/>
        <v>0</v>
      </c>
      <c r="R107" s="70">
        <f t="shared" si="62"/>
        <v>0</v>
      </c>
      <c r="S107" s="38">
        <v>0</v>
      </c>
      <c r="T107" s="69">
        <f t="shared" si="63"/>
        <v>0</v>
      </c>
      <c r="U107" s="38">
        <v>0</v>
      </c>
      <c r="V107" s="69">
        <f t="shared" si="64"/>
        <v>0</v>
      </c>
      <c r="W107" s="38">
        <v>0</v>
      </c>
      <c r="X107" s="69">
        <f t="shared" si="65"/>
        <v>0</v>
      </c>
      <c r="Y107" s="74">
        <v>0</v>
      </c>
      <c r="Z107" s="69">
        <f t="shared" si="66"/>
        <v>0</v>
      </c>
      <c r="AA107" s="74">
        <v>0</v>
      </c>
      <c r="AB107" s="68">
        <f t="shared" si="67"/>
        <v>0</v>
      </c>
      <c r="AC107" s="67">
        <f t="shared" si="68"/>
        <v>0</v>
      </c>
      <c r="AD107" s="66">
        <f t="shared" si="69"/>
        <v>0</v>
      </c>
      <c r="AE107" s="36">
        <v>0</v>
      </c>
      <c r="AF107" s="57">
        <f t="shared" si="70"/>
        <v>0</v>
      </c>
      <c r="AG107" s="52">
        <v>0</v>
      </c>
      <c r="AH107" s="63">
        <f t="shared" si="71"/>
        <v>0</v>
      </c>
      <c r="AI107" s="65">
        <f t="shared" si="72"/>
        <v>0</v>
      </c>
      <c r="AJ107" s="64">
        <f t="shared" si="73"/>
        <v>0</v>
      </c>
      <c r="AK107" s="65">
        <v>0</v>
      </c>
      <c r="AL107" s="63">
        <f t="shared" si="74"/>
        <v>0</v>
      </c>
      <c r="AM107" s="49"/>
    </row>
    <row r="108" spans="1:39" s="2" customFormat="1" x14ac:dyDescent="0.3">
      <c r="A108" s="48" t="s">
        <v>736</v>
      </c>
      <c r="B108" s="47">
        <f>16200/12</f>
        <v>1350</v>
      </c>
      <c r="C108" s="46">
        <f>2800/1.1</f>
        <v>2545.454545454545</v>
      </c>
      <c r="D108" s="45">
        <v>12</v>
      </c>
      <c r="E108" s="44">
        <v>0</v>
      </c>
      <c r="F108" s="76">
        <f t="shared" si="55"/>
        <v>0</v>
      </c>
      <c r="G108" s="72">
        <v>0</v>
      </c>
      <c r="H108" s="69">
        <f t="shared" si="56"/>
        <v>0</v>
      </c>
      <c r="I108" s="38">
        <v>0</v>
      </c>
      <c r="J108" s="37">
        <f t="shared" si="57"/>
        <v>0</v>
      </c>
      <c r="K108" s="74">
        <v>0</v>
      </c>
      <c r="L108" s="37">
        <f t="shared" si="58"/>
        <v>0</v>
      </c>
      <c r="M108" s="74">
        <v>0</v>
      </c>
      <c r="N108" s="37">
        <f t="shared" si="59"/>
        <v>0</v>
      </c>
      <c r="O108" s="38">
        <v>0</v>
      </c>
      <c r="P108" s="71">
        <f t="shared" si="60"/>
        <v>0</v>
      </c>
      <c r="Q108" s="57">
        <f t="shared" si="61"/>
        <v>0</v>
      </c>
      <c r="R108" s="70">
        <f t="shared" si="62"/>
        <v>0</v>
      </c>
      <c r="S108" s="38">
        <v>0</v>
      </c>
      <c r="T108" s="69">
        <f t="shared" si="63"/>
        <v>0</v>
      </c>
      <c r="U108" s="38">
        <v>0</v>
      </c>
      <c r="V108" s="69">
        <f t="shared" si="64"/>
        <v>0</v>
      </c>
      <c r="W108" s="38">
        <v>0</v>
      </c>
      <c r="X108" s="69">
        <f t="shared" si="65"/>
        <v>0</v>
      </c>
      <c r="Y108" s="74">
        <v>0</v>
      </c>
      <c r="Z108" s="69">
        <f t="shared" si="66"/>
        <v>0</v>
      </c>
      <c r="AA108" s="74">
        <v>0</v>
      </c>
      <c r="AB108" s="68">
        <f t="shared" si="67"/>
        <v>0</v>
      </c>
      <c r="AC108" s="67">
        <f t="shared" si="68"/>
        <v>0</v>
      </c>
      <c r="AD108" s="66">
        <f t="shared" si="69"/>
        <v>0</v>
      </c>
      <c r="AE108" s="36">
        <v>0</v>
      </c>
      <c r="AF108" s="57">
        <f t="shared" si="70"/>
        <v>0</v>
      </c>
      <c r="AG108" s="52">
        <v>0</v>
      </c>
      <c r="AH108" s="63">
        <f t="shared" si="71"/>
        <v>0</v>
      </c>
      <c r="AI108" s="65">
        <f t="shared" si="72"/>
        <v>0</v>
      </c>
      <c r="AJ108" s="64">
        <f t="shared" si="73"/>
        <v>0</v>
      </c>
      <c r="AK108" s="65">
        <v>0</v>
      </c>
      <c r="AL108" s="63">
        <f t="shared" si="74"/>
        <v>0</v>
      </c>
      <c r="AM108" s="49"/>
    </row>
    <row r="109" spans="1:39" s="2" customFormat="1" x14ac:dyDescent="0.3">
      <c r="A109" s="48" t="s">
        <v>681</v>
      </c>
      <c r="B109" s="47">
        <f>42000/20</f>
        <v>2100</v>
      </c>
      <c r="C109" s="46">
        <f>3200/1.1</f>
        <v>2909.090909090909</v>
      </c>
      <c r="D109" s="45">
        <v>20</v>
      </c>
      <c r="E109" s="44">
        <v>0</v>
      </c>
      <c r="F109" s="76">
        <f t="shared" si="55"/>
        <v>0</v>
      </c>
      <c r="G109" s="72">
        <v>0</v>
      </c>
      <c r="H109" s="69">
        <f t="shared" si="56"/>
        <v>0</v>
      </c>
      <c r="I109" s="38">
        <v>0</v>
      </c>
      <c r="J109" s="37">
        <f t="shared" si="57"/>
        <v>0</v>
      </c>
      <c r="K109" s="74">
        <v>0</v>
      </c>
      <c r="L109" s="37">
        <f t="shared" si="58"/>
        <v>0</v>
      </c>
      <c r="M109" s="74">
        <v>0</v>
      </c>
      <c r="N109" s="37">
        <f t="shared" si="59"/>
        <v>0</v>
      </c>
      <c r="O109" s="38">
        <v>0</v>
      </c>
      <c r="P109" s="71">
        <f t="shared" si="60"/>
        <v>0</v>
      </c>
      <c r="Q109" s="57">
        <f t="shared" si="61"/>
        <v>0</v>
      </c>
      <c r="R109" s="70">
        <f t="shared" si="62"/>
        <v>0</v>
      </c>
      <c r="S109" s="38">
        <v>0</v>
      </c>
      <c r="T109" s="69">
        <f t="shared" si="63"/>
        <v>0</v>
      </c>
      <c r="U109" s="38">
        <v>0</v>
      </c>
      <c r="V109" s="69">
        <f t="shared" si="64"/>
        <v>0</v>
      </c>
      <c r="W109" s="38">
        <v>0</v>
      </c>
      <c r="X109" s="69">
        <f t="shared" si="65"/>
        <v>0</v>
      </c>
      <c r="Y109" s="74">
        <v>0</v>
      </c>
      <c r="Z109" s="69">
        <f t="shared" si="66"/>
        <v>0</v>
      </c>
      <c r="AA109" s="74">
        <v>0</v>
      </c>
      <c r="AB109" s="68">
        <f t="shared" si="67"/>
        <v>0</v>
      </c>
      <c r="AC109" s="67">
        <f t="shared" si="68"/>
        <v>0</v>
      </c>
      <c r="AD109" s="66">
        <f t="shared" si="69"/>
        <v>0</v>
      </c>
      <c r="AE109" s="36">
        <v>0</v>
      </c>
      <c r="AF109" s="57">
        <f t="shared" si="70"/>
        <v>0</v>
      </c>
      <c r="AG109" s="52">
        <v>0</v>
      </c>
      <c r="AH109" s="63">
        <f t="shared" si="71"/>
        <v>0</v>
      </c>
      <c r="AI109" s="65">
        <f t="shared" si="72"/>
        <v>0</v>
      </c>
      <c r="AJ109" s="64">
        <f t="shared" si="73"/>
        <v>0</v>
      </c>
      <c r="AK109" s="65">
        <v>0</v>
      </c>
      <c r="AL109" s="63">
        <f t="shared" si="74"/>
        <v>0</v>
      </c>
      <c r="AM109" s="49"/>
    </row>
    <row r="110" spans="1:39" s="2" customFormat="1" x14ac:dyDescent="0.3">
      <c r="A110" s="48" t="s">
        <v>592</v>
      </c>
      <c r="B110" s="47">
        <f>13800/12</f>
        <v>1150</v>
      </c>
      <c r="C110" s="46">
        <f>2300/1.1</f>
        <v>2090.9090909090905</v>
      </c>
      <c r="D110" s="45">
        <v>12</v>
      </c>
      <c r="E110" s="44">
        <v>0</v>
      </c>
      <c r="F110" s="76">
        <f t="shared" si="55"/>
        <v>0</v>
      </c>
      <c r="G110" s="72">
        <v>0</v>
      </c>
      <c r="H110" s="69">
        <f t="shared" si="56"/>
        <v>0</v>
      </c>
      <c r="I110" s="38">
        <v>0</v>
      </c>
      <c r="J110" s="37">
        <f t="shared" si="57"/>
        <v>0</v>
      </c>
      <c r="K110" s="74">
        <v>0</v>
      </c>
      <c r="L110" s="37">
        <f t="shared" si="58"/>
        <v>0</v>
      </c>
      <c r="M110" s="74">
        <v>0</v>
      </c>
      <c r="N110" s="37">
        <f t="shared" si="59"/>
        <v>0</v>
      </c>
      <c r="O110" s="38">
        <v>0</v>
      </c>
      <c r="P110" s="71">
        <f t="shared" si="60"/>
        <v>0</v>
      </c>
      <c r="Q110" s="57">
        <f t="shared" si="61"/>
        <v>0</v>
      </c>
      <c r="R110" s="70">
        <f t="shared" si="62"/>
        <v>0</v>
      </c>
      <c r="S110" s="38">
        <v>0</v>
      </c>
      <c r="T110" s="69">
        <f t="shared" si="63"/>
        <v>0</v>
      </c>
      <c r="U110" s="38">
        <v>0</v>
      </c>
      <c r="V110" s="69">
        <f t="shared" si="64"/>
        <v>0</v>
      </c>
      <c r="W110" s="38">
        <v>0</v>
      </c>
      <c r="X110" s="69">
        <f t="shared" si="65"/>
        <v>0</v>
      </c>
      <c r="Y110" s="74">
        <v>0</v>
      </c>
      <c r="Z110" s="69">
        <f t="shared" si="66"/>
        <v>0</v>
      </c>
      <c r="AA110" s="74">
        <v>0</v>
      </c>
      <c r="AB110" s="68">
        <f t="shared" si="67"/>
        <v>0</v>
      </c>
      <c r="AC110" s="67">
        <f t="shared" si="68"/>
        <v>0</v>
      </c>
      <c r="AD110" s="66">
        <f t="shared" si="69"/>
        <v>0</v>
      </c>
      <c r="AE110" s="36">
        <v>0</v>
      </c>
      <c r="AF110" s="57">
        <f t="shared" si="70"/>
        <v>0</v>
      </c>
      <c r="AG110" s="52">
        <v>0</v>
      </c>
      <c r="AH110" s="63">
        <f t="shared" si="71"/>
        <v>0</v>
      </c>
      <c r="AI110" s="65">
        <f t="shared" si="72"/>
        <v>0</v>
      </c>
      <c r="AJ110" s="64">
        <f t="shared" si="73"/>
        <v>0</v>
      </c>
      <c r="AK110" s="65">
        <v>0</v>
      </c>
      <c r="AL110" s="63">
        <f t="shared" si="74"/>
        <v>0</v>
      </c>
      <c r="AM110" s="49"/>
    </row>
    <row r="111" spans="1:39" s="2" customFormat="1" x14ac:dyDescent="0.3">
      <c r="A111" s="48" t="s">
        <v>591</v>
      </c>
      <c r="B111" s="47">
        <f>30000/24</f>
        <v>1250</v>
      </c>
      <c r="C111" s="46">
        <f>2800/1.1</f>
        <v>2545.454545454545</v>
      </c>
      <c r="D111" s="45">
        <v>24</v>
      </c>
      <c r="E111" s="44">
        <v>0</v>
      </c>
      <c r="F111" s="76">
        <f t="shared" si="55"/>
        <v>0</v>
      </c>
      <c r="G111" s="72">
        <v>0</v>
      </c>
      <c r="H111" s="69">
        <f t="shared" si="56"/>
        <v>0</v>
      </c>
      <c r="I111" s="38">
        <v>0</v>
      </c>
      <c r="J111" s="37">
        <f t="shared" si="57"/>
        <v>0</v>
      </c>
      <c r="K111" s="74">
        <v>0</v>
      </c>
      <c r="L111" s="37">
        <f t="shared" si="58"/>
        <v>0</v>
      </c>
      <c r="M111" s="74">
        <v>0</v>
      </c>
      <c r="N111" s="37">
        <f t="shared" si="59"/>
        <v>0</v>
      </c>
      <c r="O111" s="38">
        <v>0</v>
      </c>
      <c r="P111" s="71">
        <f t="shared" si="60"/>
        <v>0</v>
      </c>
      <c r="Q111" s="57">
        <f t="shared" si="61"/>
        <v>0</v>
      </c>
      <c r="R111" s="70">
        <f t="shared" si="62"/>
        <v>0</v>
      </c>
      <c r="S111" s="38">
        <v>0</v>
      </c>
      <c r="T111" s="69">
        <f t="shared" si="63"/>
        <v>0</v>
      </c>
      <c r="U111" s="38">
        <v>0</v>
      </c>
      <c r="V111" s="69">
        <f t="shared" si="64"/>
        <v>0</v>
      </c>
      <c r="W111" s="38">
        <v>0</v>
      </c>
      <c r="X111" s="69">
        <f t="shared" si="65"/>
        <v>0</v>
      </c>
      <c r="Y111" s="74">
        <v>0</v>
      </c>
      <c r="Z111" s="69">
        <f t="shared" si="66"/>
        <v>0</v>
      </c>
      <c r="AA111" s="74">
        <v>0</v>
      </c>
      <c r="AB111" s="68">
        <f t="shared" si="67"/>
        <v>0</v>
      </c>
      <c r="AC111" s="67">
        <f t="shared" si="68"/>
        <v>0</v>
      </c>
      <c r="AD111" s="66">
        <f t="shared" si="69"/>
        <v>0</v>
      </c>
      <c r="AE111" s="36">
        <v>0</v>
      </c>
      <c r="AF111" s="57">
        <f t="shared" si="70"/>
        <v>0</v>
      </c>
      <c r="AG111" s="52">
        <v>0</v>
      </c>
      <c r="AH111" s="63">
        <f t="shared" si="71"/>
        <v>0</v>
      </c>
      <c r="AI111" s="65">
        <f t="shared" si="72"/>
        <v>0</v>
      </c>
      <c r="AJ111" s="64">
        <f t="shared" si="73"/>
        <v>0</v>
      </c>
      <c r="AK111" s="65">
        <v>0</v>
      </c>
      <c r="AL111" s="63">
        <f t="shared" si="74"/>
        <v>0</v>
      </c>
      <c r="AM111" s="49"/>
    </row>
    <row r="112" spans="1:39" s="2" customFormat="1" x14ac:dyDescent="0.3">
      <c r="A112" s="137" t="s">
        <v>590</v>
      </c>
      <c r="B112" s="47">
        <f>14400/24</f>
        <v>600</v>
      </c>
      <c r="C112" s="46">
        <f>800/1.1</f>
        <v>727.27272727272725</v>
      </c>
      <c r="D112" s="163">
        <v>24</v>
      </c>
      <c r="E112" s="44">
        <v>0</v>
      </c>
      <c r="F112" s="76">
        <f t="shared" si="55"/>
        <v>0</v>
      </c>
      <c r="G112" s="72">
        <v>0</v>
      </c>
      <c r="H112" s="69">
        <f t="shared" si="56"/>
        <v>0</v>
      </c>
      <c r="I112" s="38">
        <v>0</v>
      </c>
      <c r="J112" s="37">
        <f t="shared" si="57"/>
        <v>0</v>
      </c>
      <c r="K112" s="74">
        <v>0</v>
      </c>
      <c r="L112" s="37">
        <f t="shared" si="58"/>
        <v>0</v>
      </c>
      <c r="M112" s="74">
        <v>0</v>
      </c>
      <c r="N112" s="37">
        <f t="shared" si="59"/>
        <v>0</v>
      </c>
      <c r="O112" s="38">
        <v>0</v>
      </c>
      <c r="P112" s="71">
        <f t="shared" si="60"/>
        <v>0</v>
      </c>
      <c r="Q112" s="57">
        <f t="shared" si="61"/>
        <v>0</v>
      </c>
      <c r="R112" s="70">
        <f t="shared" si="62"/>
        <v>0</v>
      </c>
      <c r="S112" s="38">
        <v>0</v>
      </c>
      <c r="T112" s="69">
        <f t="shared" si="63"/>
        <v>0</v>
      </c>
      <c r="U112" s="38">
        <v>0</v>
      </c>
      <c r="V112" s="69">
        <f t="shared" si="64"/>
        <v>0</v>
      </c>
      <c r="W112" s="38">
        <v>0</v>
      </c>
      <c r="X112" s="69">
        <f t="shared" si="65"/>
        <v>0</v>
      </c>
      <c r="Y112" s="74">
        <v>0</v>
      </c>
      <c r="Z112" s="69">
        <f t="shared" si="66"/>
        <v>0</v>
      </c>
      <c r="AA112" s="74">
        <v>0</v>
      </c>
      <c r="AB112" s="68">
        <f t="shared" si="67"/>
        <v>0</v>
      </c>
      <c r="AC112" s="67">
        <f t="shared" si="68"/>
        <v>0</v>
      </c>
      <c r="AD112" s="66">
        <f t="shared" si="69"/>
        <v>0</v>
      </c>
      <c r="AE112" s="36">
        <v>0</v>
      </c>
      <c r="AF112" s="57">
        <f t="shared" si="70"/>
        <v>0</v>
      </c>
      <c r="AG112" s="52">
        <v>0</v>
      </c>
      <c r="AH112" s="63">
        <f t="shared" si="71"/>
        <v>0</v>
      </c>
      <c r="AI112" s="65">
        <f t="shared" si="72"/>
        <v>0</v>
      </c>
      <c r="AJ112" s="64">
        <f t="shared" si="73"/>
        <v>0</v>
      </c>
      <c r="AK112" s="65">
        <v>0</v>
      </c>
      <c r="AL112" s="63">
        <f t="shared" si="74"/>
        <v>0</v>
      </c>
      <c r="AM112" s="49"/>
    </row>
    <row r="113" spans="1:39" s="2" customFormat="1" x14ac:dyDescent="0.3">
      <c r="A113" s="188" t="s">
        <v>589</v>
      </c>
      <c r="B113" s="182">
        <f>16000/10</f>
        <v>1600</v>
      </c>
      <c r="C113" s="183">
        <f>2700/1.1</f>
        <v>2454.5454545454545</v>
      </c>
      <c r="D113" s="184">
        <v>10</v>
      </c>
      <c r="E113" s="44">
        <v>0</v>
      </c>
      <c r="F113" s="76">
        <f t="shared" si="55"/>
        <v>0</v>
      </c>
      <c r="G113" s="72">
        <v>20</v>
      </c>
      <c r="H113" s="69">
        <f t="shared" si="56"/>
        <v>32000</v>
      </c>
      <c r="I113" s="38">
        <v>0</v>
      </c>
      <c r="J113" s="37">
        <f t="shared" si="57"/>
        <v>0</v>
      </c>
      <c r="K113" s="74">
        <v>10</v>
      </c>
      <c r="L113" s="37">
        <f t="shared" si="58"/>
        <v>16000</v>
      </c>
      <c r="M113" s="74">
        <v>10</v>
      </c>
      <c r="N113" s="37">
        <f t="shared" si="59"/>
        <v>16000</v>
      </c>
      <c r="O113" s="38">
        <v>10</v>
      </c>
      <c r="P113" s="71">
        <f t="shared" si="60"/>
        <v>16000</v>
      </c>
      <c r="Q113" s="57">
        <f t="shared" si="61"/>
        <v>50</v>
      </c>
      <c r="R113" s="70">
        <f t="shared" si="62"/>
        <v>80000</v>
      </c>
      <c r="S113" s="38">
        <v>0</v>
      </c>
      <c r="T113" s="69">
        <f t="shared" si="63"/>
        <v>0</v>
      </c>
      <c r="U113" s="38">
        <v>3</v>
      </c>
      <c r="V113" s="69">
        <f t="shared" si="64"/>
        <v>7363.636363636364</v>
      </c>
      <c r="W113" s="38">
        <v>10</v>
      </c>
      <c r="X113" s="69">
        <f t="shared" si="65"/>
        <v>24545.454545454544</v>
      </c>
      <c r="Y113" s="74">
        <v>12</v>
      </c>
      <c r="Z113" s="69">
        <f t="shared" si="66"/>
        <v>29454.545454545456</v>
      </c>
      <c r="AA113" s="74">
        <v>3</v>
      </c>
      <c r="AB113" s="68">
        <f t="shared" si="67"/>
        <v>7363.636363636364</v>
      </c>
      <c r="AC113" s="67">
        <f t="shared" si="68"/>
        <v>28</v>
      </c>
      <c r="AD113" s="66">
        <f t="shared" si="69"/>
        <v>68727.272727272721</v>
      </c>
      <c r="AE113" s="36">
        <v>0</v>
      </c>
      <c r="AF113" s="57">
        <f t="shared" si="70"/>
        <v>23927.272727272728</v>
      </c>
      <c r="AG113" s="52">
        <v>0</v>
      </c>
      <c r="AH113" s="63">
        <f t="shared" si="71"/>
        <v>0</v>
      </c>
      <c r="AI113" s="65">
        <f t="shared" si="72"/>
        <v>22</v>
      </c>
      <c r="AJ113" s="64">
        <f t="shared" si="73"/>
        <v>35200</v>
      </c>
      <c r="AK113" s="65">
        <v>0</v>
      </c>
      <c r="AL113" s="63">
        <f t="shared" si="74"/>
        <v>0</v>
      </c>
      <c r="AM113" s="49"/>
    </row>
    <row r="114" spans="1:39" s="2" customFormat="1" x14ac:dyDescent="0.3">
      <c r="A114" s="188" t="s">
        <v>701</v>
      </c>
      <c r="B114" s="47">
        <f>16000/10</f>
        <v>1600</v>
      </c>
      <c r="C114" s="183">
        <f>2700/1.1</f>
        <v>2454.5454545454545</v>
      </c>
      <c r="D114" s="163">
        <v>10</v>
      </c>
      <c r="E114" s="44">
        <v>0</v>
      </c>
      <c r="F114" s="76">
        <f t="shared" si="55"/>
        <v>0</v>
      </c>
      <c r="G114" s="72">
        <v>0</v>
      </c>
      <c r="H114" s="69">
        <f t="shared" si="56"/>
        <v>0</v>
      </c>
      <c r="I114" s="38">
        <v>0</v>
      </c>
      <c r="J114" s="37">
        <f t="shared" si="57"/>
        <v>0</v>
      </c>
      <c r="K114" s="74">
        <v>10</v>
      </c>
      <c r="L114" s="37">
        <f t="shared" si="58"/>
        <v>16000</v>
      </c>
      <c r="M114" s="74">
        <v>10</v>
      </c>
      <c r="N114" s="37">
        <f t="shared" si="59"/>
        <v>16000</v>
      </c>
      <c r="O114" s="38">
        <v>0</v>
      </c>
      <c r="P114" s="71">
        <f t="shared" si="60"/>
        <v>0</v>
      </c>
      <c r="Q114" s="57">
        <f t="shared" si="61"/>
        <v>20</v>
      </c>
      <c r="R114" s="70">
        <f t="shared" si="62"/>
        <v>32000</v>
      </c>
      <c r="S114" s="38">
        <v>0</v>
      </c>
      <c r="T114" s="69">
        <f t="shared" si="63"/>
        <v>0</v>
      </c>
      <c r="U114" s="38">
        <v>0</v>
      </c>
      <c r="V114" s="69">
        <f t="shared" si="64"/>
        <v>0</v>
      </c>
      <c r="W114" s="38">
        <v>1</v>
      </c>
      <c r="X114" s="69">
        <f t="shared" si="65"/>
        <v>2454.5454545454545</v>
      </c>
      <c r="Y114" s="74">
        <v>6</v>
      </c>
      <c r="Z114" s="69">
        <f t="shared" si="66"/>
        <v>14727.272727272728</v>
      </c>
      <c r="AA114" s="74">
        <v>1</v>
      </c>
      <c r="AB114" s="68">
        <f t="shared" si="67"/>
        <v>2454.5454545454545</v>
      </c>
      <c r="AC114" s="67">
        <f t="shared" si="68"/>
        <v>8</v>
      </c>
      <c r="AD114" s="66">
        <f t="shared" si="69"/>
        <v>19636.363636363636</v>
      </c>
      <c r="AE114" s="36">
        <v>0</v>
      </c>
      <c r="AF114" s="57">
        <f t="shared" si="70"/>
        <v>6836.363636363636</v>
      </c>
      <c r="AG114" s="52">
        <v>0</v>
      </c>
      <c r="AH114" s="63">
        <f t="shared" si="71"/>
        <v>0</v>
      </c>
      <c r="AI114" s="65">
        <f t="shared" si="72"/>
        <v>12</v>
      </c>
      <c r="AJ114" s="64">
        <f t="shared" si="73"/>
        <v>19200</v>
      </c>
      <c r="AK114" s="65">
        <v>0</v>
      </c>
      <c r="AL114" s="63">
        <f t="shared" si="74"/>
        <v>0</v>
      </c>
      <c r="AM114" s="49"/>
    </row>
    <row r="115" spans="1:39" s="2" customFormat="1" x14ac:dyDescent="0.3">
      <c r="A115" s="188" t="s">
        <v>735</v>
      </c>
      <c r="B115" s="47">
        <f>16000/10</f>
        <v>1600</v>
      </c>
      <c r="C115" s="183">
        <f>2700/1.1</f>
        <v>2454.5454545454545</v>
      </c>
      <c r="D115" s="163">
        <v>10</v>
      </c>
      <c r="E115" s="44">
        <v>0</v>
      </c>
      <c r="F115" s="76">
        <f t="shared" si="55"/>
        <v>0</v>
      </c>
      <c r="G115" s="72">
        <v>0</v>
      </c>
      <c r="H115" s="69">
        <f t="shared" si="56"/>
        <v>0</v>
      </c>
      <c r="I115" s="38">
        <v>0</v>
      </c>
      <c r="J115" s="37">
        <f t="shared" si="57"/>
        <v>0</v>
      </c>
      <c r="K115" s="74">
        <v>0</v>
      </c>
      <c r="L115" s="37">
        <f t="shared" si="58"/>
        <v>0</v>
      </c>
      <c r="M115" s="74">
        <v>0</v>
      </c>
      <c r="N115" s="37">
        <f t="shared" si="59"/>
        <v>0</v>
      </c>
      <c r="O115" s="38">
        <v>0</v>
      </c>
      <c r="P115" s="71">
        <f t="shared" si="60"/>
        <v>0</v>
      </c>
      <c r="Q115" s="57">
        <f t="shared" si="61"/>
        <v>0</v>
      </c>
      <c r="R115" s="70">
        <f t="shared" si="62"/>
        <v>0</v>
      </c>
      <c r="S115" s="38">
        <v>0</v>
      </c>
      <c r="T115" s="69">
        <f t="shared" si="63"/>
        <v>0</v>
      </c>
      <c r="U115" s="38">
        <v>0</v>
      </c>
      <c r="V115" s="69">
        <f t="shared" si="64"/>
        <v>0</v>
      </c>
      <c r="W115" s="38">
        <v>0</v>
      </c>
      <c r="X115" s="69">
        <f t="shared" si="65"/>
        <v>0</v>
      </c>
      <c r="Y115" s="74">
        <v>0</v>
      </c>
      <c r="Z115" s="69">
        <f t="shared" si="66"/>
        <v>0</v>
      </c>
      <c r="AA115" s="74">
        <v>0</v>
      </c>
      <c r="AB115" s="68">
        <f t="shared" si="67"/>
        <v>0</v>
      </c>
      <c r="AC115" s="67">
        <f t="shared" si="68"/>
        <v>0</v>
      </c>
      <c r="AD115" s="66">
        <f t="shared" si="69"/>
        <v>0</v>
      </c>
      <c r="AE115" s="36">
        <v>0</v>
      </c>
      <c r="AF115" s="57">
        <f t="shared" si="70"/>
        <v>0</v>
      </c>
      <c r="AG115" s="52">
        <v>0</v>
      </c>
      <c r="AH115" s="63">
        <f t="shared" si="71"/>
        <v>0</v>
      </c>
      <c r="AI115" s="65">
        <f t="shared" si="72"/>
        <v>0</v>
      </c>
      <c r="AJ115" s="64">
        <f t="shared" si="73"/>
        <v>0</v>
      </c>
      <c r="AK115" s="65">
        <v>0</v>
      </c>
      <c r="AL115" s="63">
        <f t="shared" si="74"/>
        <v>0</v>
      </c>
      <c r="AM115" s="49"/>
    </row>
    <row r="116" spans="1:39" s="2" customFormat="1" x14ac:dyDescent="0.3">
      <c r="A116" s="188" t="s">
        <v>646</v>
      </c>
      <c r="B116" s="47">
        <f>16000/10</f>
        <v>1600</v>
      </c>
      <c r="C116" s="183">
        <f>2700/1.1</f>
        <v>2454.5454545454545</v>
      </c>
      <c r="D116" s="163">
        <v>10</v>
      </c>
      <c r="E116" s="44">
        <v>0</v>
      </c>
      <c r="F116" s="76">
        <f t="shared" si="55"/>
        <v>0</v>
      </c>
      <c r="G116" s="72">
        <v>0</v>
      </c>
      <c r="H116" s="69">
        <f t="shared" si="56"/>
        <v>0</v>
      </c>
      <c r="I116" s="38">
        <v>0</v>
      </c>
      <c r="J116" s="37">
        <f t="shared" si="57"/>
        <v>0</v>
      </c>
      <c r="K116" s="74">
        <v>0</v>
      </c>
      <c r="L116" s="37">
        <f t="shared" si="58"/>
        <v>0</v>
      </c>
      <c r="M116" s="74">
        <v>20</v>
      </c>
      <c r="N116" s="37">
        <f t="shared" si="59"/>
        <v>32000</v>
      </c>
      <c r="O116" s="38">
        <v>0</v>
      </c>
      <c r="P116" s="71">
        <f t="shared" si="60"/>
        <v>0</v>
      </c>
      <c r="Q116" s="57">
        <f t="shared" si="61"/>
        <v>20</v>
      </c>
      <c r="R116" s="70">
        <f t="shared" si="62"/>
        <v>32000</v>
      </c>
      <c r="S116" s="38">
        <v>0</v>
      </c>
      <c r="T116" s="69">
        <f t="shared" si="63"/>
        <v>0</v>
      </c>
      <c r="U116" s="38">
        <v>0</v>
      </c>
      <c r="V116" s="69">
        <f t="shared" si="64"/>
        <v>0</v>
      </c>
      <c r="W116" s="38">
        <v>0</v>
      </c>
      <c r="X116" s="69">
        <f t="shared" si="65"/>
        <v>0</v>
      </c>
      <c r="Y116" s="74">
        <v>2</v>
      </c>
      <c r="Z116" s="69">
        <f t="shared" si="66"/>
        <v>4909.090909090909</v>
      </c>
      <c r="AA116" s="74">
        <v>2</v>
      </c>
      <c r="AB116" s="68">
        <f t="shared" si="67"/>
        <v>4909.090909090909</v>
      </c>
      <c r="AC116" s="67">
        <f t="shared" si="68"/>
        <v>4</v>
      </c>
      <c r="AD116" s="66">
        <f t="shared" si="69"/>
        <v>9818.181818181818</v>
      </c>
      <c r="AE116" s="36">
        <v>0</v>
      </c>
      <c r="AF116" s="57">
        <f t="shared" si="70"/>
        <v>3418.181818181818</v>
      </c>
      <c r="AG116" s="52">
        <v>0</v>
      </c>
      <c r="AH116" s="63">
        <f t="shared" si="71"/>
        <v>0</v>
      </c>
      <c r="AI116" s="65">
        <f t="shared" si="72"/>
        <v>16</v>
      </c>
      <c r="AJ116" s="64">
        <f t="shared" si="73"/>
        <v>25600</v>
      </c>
      <c r="AK116" s="65">
        <v>0</v>
      </c>
      <c r="AL116" s="63">
        <f t="shared" si="74"/>
        <v>0</v>
      </c>
      <c r="AM116" s="49"/>
    </row>
    <row r="117" spans="1:39" s="2" customFormat="1" x14ac:dyDescent="0.3">
      <c r="A117" s="188" t="s">
        <v>585</v>
      </c>
      <c r="B117" s="47">
        <f>16000/10</f>
        <v>1600</v>
      </c>
      <c r="C117" s="183">
        <f>2700/1.1</f>
        <v>2454.5454545454545</v>
      </c>
      <c r="D117" s="163">
        <v>11</v>
      </c>
      <c r="E117" s="44">
        <v>0</v>
      </c>
      <c r="F117" s="76">
        <f t="shared" si="55"/>
        <v>0</v>
      </c>
      <c r="G117" s="72">
        <v>0</v>
      </c>
      <c r="H117" s="69">
        <f t="shared" si="56"/>
        <v>0</v>
      </c>
      <c r="I117" s="38">
        <v>0</v>
      </c>
      <c r="J117" s="37">
        <f t="shared" si="57"/>
        <v>0</v>
      </c>
      <c r="K117" s="74">
        <v>0</v>
      </c>
      <c r="L117" s="37">
        <f t="shared" si="58"/>
        <v>0</v>
      </c>
      <c r="M117" s="74">
        <v>10</v>
      </c>
      <c r="N117" s="37">
        <f t="shared" si="59"/>
        <v>16000</v>
      </c>
      <c r="O117" s="38">
        <v>0</v>
      </c>
      <c r="P117" s="71">
        <f t="shared" si="60"/>
        <v>0</v>
      </c>
      <c r="Q117" s="57">
        <f t="shared" si="61"/>
        <v>10</v>
      </c>
      <c r="R117" s="70">
        <f t="shared" si="62"/>
        <v>16000</v>
      </c>
      <c r="S117" s="38">
        <v>0</v>
      </c>
      <c r="T117" s="69">
        <f t="shared" si="63"/>
        <v>0</v>
      </c>
      <c r="U117" s="38">
        <v>0</v>
      </c>
      <c r="V117" s="69">
        <f t="shared" si="64"/>
        <v>0</v>
      </c>
      <c r="W117" s="38">
        <v>0</v>
      </c>
      <c r="X117" s="69">
        <f t="shared" si="65"/>
        <v>0</v>
      </c>
      <c r="Y117" s="74">
        <v>0</v>
      </c>
      <c r="Z117" s="69">
        <f t="shared" si="66"/>
        <v>0</v>
      </c>
      <c r="AA117" s="74">
        <v>4</v>
      </c>
      <c r="AB117" s="68">
        <f t="shared" si="67"/>
        <v>9818.181818181818</v>
      </c>
      <c r="AC117" s="67">
        <f t="shared" si="68"/>
        <v>4</v>
      </c>
      <c r="AD117" s="66">
        <f t="shared" si="69"/>
        <v>9818.181818181818</v>
      </c>
      <c r="AE117" s="36">
        <v>0</v>
      </c>
      <c r="AF117" s="57">
        <f t="shared" si="70"/>
        <v>3418.181818181818</v>
      </c>
      <c r="AG117" s="52">
        <v>0</v>
      </c>
      <c r="AH117" s="63">
        <f t="shared" si="71"/>
        <v>0</v>
      </c>
      <c r="AI117" s="65">
        <f t="shared" si="72"/>
        <v>6</v>
      </c>
      <c r="AJ117" s="64">
        <f t="shared" si="73"/>
        <v>9600</v>
      </c>
      <c r="AK117" s="65">
        <v>0</v>
      </c>
      <c r="AL117" s="63">
        <f t="shared" si="74"/>
        <v>0</v>
      </c>
      <c r="AM117" s="49"/>
    </row>
    <row r="118" spans="1:39" s="2" customFormat="1" x14ac:dyDescent="0.3">
      <c r="A118" s="188" t="s">
        <v>584</v>
      </c>
      <c r="B118" s="47">
        <f>14400/12</f>
        <v>1200</v>
      </c>
      <c r="C118" s="46">
        <f>1800/1.1</f>
        <v>1636.3636363636363</v>
      </c>
      <c r="D118" s="163">
        <v>12</v>
      </c>
      <c r="E118" s="44">
        <v>0</v>
      </c>
      <c r="F118" s="76">
        <f t="shared" si="55"/>
        <v>0</v>
      </c>
      <c r="G118" s="72">
        <v>0</v>
      </c>
      <c r="H118" s="69">
        <f t="shared" si="56"/>
        <v>0</v>
      </c>
      <c r="I118" s="38">
        <v>0</v>
      </c>
      <c r="J118" s="37">
        <f t="shared" si="57"/>
        <v>0</v>
      </c>
      <c r="K118" s="74">
        <v>0</v>
      </c>
      <c r="L118" s="37">
        <f t="shared" si="58"/>
        <v>0</v>
      </c>
      <c r="M118" s="74">
        <v>0</v>
      </c>
      <c r="N118" s="37">
        <f t="shared" si="59"/>
        <v>0</v>
      </c>
      <c r="O118" s="38">
        <v>0</v>
      </c>
      <c r="P118" s="71">
        <f t="shared" si="60"/>
        <v>0</v>
      </c>
      <c r="Q118" s="57">
        <f t="shared" si="61"/>
        <v>0</v>
      </c>
      <c r="R118" s="70">
        <f t="shared" si="62"/>
        <v>0</v>
      </c>
      <c r="S118" s="38">
        <v>0</v>
      </c>
      <c r="T118" s="69">
        <f t="shared" si="63"/>
        <v>0</v>
      </c>
      <c r="U118" s="38">
        <v>0</v>
      </c>
      <c r="V118" s="69">
        <f t="shared" si="64"/>
        <v>0</v>
      </c>
      <c r="W118" s="38">
        <v>0</v>
      </c>
      <c r="X118" s="69">
        <f t="shared" si="65"/>
        <v>0</v>
      </c>
      <c r="Y118" s="74">
        <v>0</v>
      </c>
      <c r="Z118" s="69">
        <f t="shared" si="66"/>
        <v>0</v>
      </c>
      <c r="AA118" s="74">
        <v>0</v>
      </c>
      <c r="AB118" s="68">
        <f t="shared" si="67"/>
        <v>0</v>
      </c>
      <c r="AC118" s="67">
        <f t="shared" si="68"/>
        <v>0</v>
      </c>
      <c r="AD118" s="66">
        <f t="shared" si="69"/>
        <v>0</v>
      </c>
      <c r="AE118" s="36">
        <v>0</v>
      </c>
      <c r="AF118" s="57">
        <f t="shared" si="70"/>
        <v>0</v>
      </c>
      <c r="AG118" s="52">
        <v>0</v>
      </c>
      <c r="AH118" s="63">
        <f t="shared" si="71"/>
        <v>0</v>
      </c>
      <c r="AI118" s="65">
        <f t="shared" si="72"/>
        <v>0</v>
      </c>
      <c r="AJ118" s="64">
        <f t="shared" si="73"/>
        <v>0</v>
      </c>
      <c r="AK118" s="65">
        <v>0</v>
      </c>
      <c r="AL118" s="63">
        <f t="shared" si="74"/>
        <v>0</v>
      </c>
      <c r="AM118" s="49"/>
    </row>
    <row r="119" spans="1:39" s="2" customFormat="1" x14ac:dyDescent="0.3">
      <c r="A119" s="188" t="s">
        <v>643</v>
      </c>
      <c r="B119" s="47">
        <f>14400/12</f>
        <v>1200</v>
      </c>
      <c r="C119" s="46">
        <f>1800/1.1</f>
        <v>1636.3636363636363</v>
      </c>
      <c r="D119" s="163">
        <v>13</v>
      </c>
      <c r="E119" s="44">
        <v>0</v>
      </c>
      <c r="F119" s="76">
        <f t="shared" si="55"/>
        <v>0</v>
      </c>
      <c r="G119" s="72">
        <v>0</v>
      </c>
      <c r="H119" s="69">
        <f t="shared" si="56"/>
        <v>0</v>
      </c>
      <c r="I119" s="38">
        <v>0</v>
      </c>
      <c r="J119" s="37">
        <f t="shared" si="57"/>
        <v>0</v>
      </c>
      <c r="K119" s="74">
        <v>0</v>
      </c>
      <c r="L119" s="37">
        <f t="shared" si="58"/>
        <v>0</v>
      </c>
      <c r="M119" s="74">
        <v>0</v>
      </c>
      <c r="N119" s="37">
        <f t="shared" si="59"/>
        <v>0</v>
      </c>
      <c r="O119" s="38">
        <v>0</v>
      </c>
      <c r="P119" s="71">
        <f t="shared" si="60"/>
        <v>0</v>
      </c>
      <c r="Q119" s="57">
        <f t="shared" si="61"/>
        <v>0</v>
      </c>
      <c r="R119" s="70">
        <f t="shared" si="62"/>
        <v>0</v>
      </c>
      <c r="S119" s="38">
        <v>0</v>
      </c>
      <c r="T119" s="69">
        <f t="shared" si="63"/>
        <v>0</v>
      </c>
      <c r="U119" s="38">
        <v>0</v>
      </c>
      <c r="V119" s="69">
        <f t="shared" si="64"/>
        <v>0</v>
      </c>
      <c r="W119" s="38">
        <v>0</v>
      </c>
      <c r="X119" s="69">
        <f t="shared" si="65"/>
        <v>0</v>
      </c>
      <c r="Y119" s="74">
        <v>0</v>
      </c>
      <c r="Z119" s="69">
        <f t="shared" si="66"/>
        <v>0</v>
      </c>
      <c r="AA119" s="74">
        <v>0</v>
      </c>
      <c r="AB119" s="68">
        <f t="shared" si="67"/>
        <v>0</v>
      </c>
      <c r="AC119" s="67">
        <f t="shared" si="68"/>
        <v>0</v>
      </c>
      <c r="AD119" s="66">
        <f t="shared" si="69"/>
        <v>0</v>
      </c>
      <c r="AE119" s="36">
        <v>0</v>
      </c>
      <c r="AF119" s="57">
        <f t="shared" si="70"/>
        <v>0</v>
      </c>
      <c r="AG119" s="52">
        <v>0</v>
      </c>
      <c r="AH119" s="63">
        <f t="shared" si="71"/>
        <v>0</v>
      </c>
      <c r="AI119" s="65">
        <f t="shared" si="72"/>
        <v>0</v>
      </c>
      <c r="AJ119" s="64">
        <f t="shared" si="73"/>
        <v>0</v>
      </c>
      <c r="AK119" s="65">
        <v>0</v>
      </c>
      <c r="AL119" s="63">
        <f t="shared" si="74"/>
        <v>0</v>
      </c>
      <c r="AM119" s="49"/>
    </row>
    <row r="120" spans="1:39" s="2" customFormat="1" x14ac:dyDescent="0.3">
      <c r="A120" s="186" t="s">
        <v>700</v>
      </c>
      <c r="B120" s="47">
        <f>3900/6</f>
        <v>650</v>
      </c>
      <c r="C120" s="46">
        <f>2000/1.1</f>
        <v>1818.181818181818</v>
      </c>
      <c r="D120" s="163">
        <v>6</v>
      </c>
      <c r="E120" s="44">
        <v>0</v>
      </c>
      <c r="F120" s="76">
        <f t="shared" si="55"/>
        <v>0</v>
      </c>
      <c r="G120" s="72">
        <v>0</v>
      </c>
      <c r="H120" s="69">
        <f t="shared" si="56"/>
        <v>0</v>
      </c>
      <c r="I120" s="38">
        <v>0</v>
      </c>
      <c r="J120" s="37">
        <f t="shared" si="57"/>
        <v>0</v>
      </c>
      <c r="K120" s="74">
        <v>0</v>
      </c>
      <c r="L120" s="37">
        <f t="shared" si="58"/>
        <v>0</v>
      </c>
      <c r="M120" s="74">
        <v>0</v>
      </c>
      <c r="N120" s="37">
        <f t="shared" si="59"/>
        <v>0</v>
      </c>
      <c r="O120" s="38">
        <v>0</v>
      </c>
      <c r="P120" s="71">
        <f t="shared" si="60"/>
        <v>0</v>
      </c>
      <c r="Q120" s="57">
        <f t="shared" si="61"/>
        <v>0</v>
      </c>
      <c r="R120" s="70">
        <f t="shared" si="62"/>
        <v>0</v>
      </c>
      <c r="S120" s="38">
        <v>0</v>
      </c>
      <c r="T120" s="69">
        <f t="shared" si="63"/>
        <v>0</v>
      </c>
      <c r="U120" s="38">
        <v>0</v>
      </c>
      <c r="V120" s="69">
        <f t="shared" si="64"/>
        <v>0</v>
      </c>
      <c r="W120" s="38">
        <v>0</v>
      </c>
      <c r="X120" s="69">
        <f t="shared" si="65"/>
        <v>0</v>
      </c>
      <c r="Y120" s="74">
        <v>0</v>
      </c>
      <c r="Z120" s="69">
        <f t="shared" si="66"/>
        <v>0</v>
      </c>
      <c r="AA120" s="74">
        <v>0</v>
      </c>
      <c r="AB120" s="68">
        <f t="shared" si="67"/>
        <v>0</v>
      </c>
      <c r="AC120" s="67">
        <f t="shared" si="68"/>
        <v>0</v>
      </c>
      <c r="AD120" s="66">
        <f t="shared" si="69"/>
        <v>0</v>
      </c>
      <c r="AE120" s="36">
        <v>0</v>
      </c>
      <c r="AF120" s="57">
        <f t="shared" si="70"/>
        <v>0</v>
      </c>
      <c r="AG120" s="52">
        <v>0</v>
      </c>
      <c r="AH120" s="63">
        <f t="shared" si="71"/>
        <v>0</v>
      </c>
      <c r="AI120" s="65">
        <f t="shared" si="72"/>
        <v>0</v>
      </c>
      <c r="AJ120" s="64">
        <f t="shared" si="73"/>
        <v>0</v>
      </c>
      <c r="AK120" s="65">
        <v>0</v>
      </c>
      <c r="AL120" s="63">
        <f t="shared" si="74"/>
        <v>0</v>
      </c>
      <c r="AM120" s="49"/>
    </row>
    <row r="121" spans="1:39" s="2" customFormat="1" x14ac:dyDescent="0.3">
      <c r="A121" s="186" t="s">
        <v>581</v>
      </c>
      <c r="B121" s="47">
        <f>3900/6</f>
        <v>650</v>
      </c>
      <c r="C121" s="46">
        <f>2000/1.1</f>
        <v>1818.181818181818</v>
      </c>
      <c r="D121" s="163">
        <v>6</v>
      </c>
      <c r="E121" s="44">
        <v>0</v>
      </c>
      <c r="F121" s="76">
        <f t="shared" si="55"/>
        <v>0</v>
      </c>
      <c r="G121" s="72">
        <v>0</v>
      </c>
      <c r="H121" s="69">
        <f t="shared" si="56"/>
        <v>0</v>
      </c>
      <c r="I121" s="38">
        <v>0</v>
      </c>
      <c r="J121" s="37">
        <f t="shared" si="57"/>
        <v>0</v>
      </c>
      <c r="K121" s="74">
        <v>0</v>
      </c>
      <c r="L121" s="37">
        <f t="shared" si="58"/>
        <v>0</v>
      </c>
      <c r="M121" s="74">
        <v>0</v>
      </c>
      <c r="N121" s="37">
        <f t="shared" si="59"/>
        <v>0</v>
      </c>
      <c r="O121" s="38">
        <v>0</v>
      </c>
      <c r="P121" s="71">
        <f t="shared" si="60"/>
        <v>0</v>
      </c>
      <c r="Q121" s="57">
        <f t="shared" si="61"/>
        <v>0</v>
      </c>
      <c r="R121" s="70">
        <f t="shared" si="62"/>
        <v>0</v>
      </c>
      <c r="S121" s="38">
        <v>0</v>
      </c>
      <c r="T121" s="69">
        <f t="shared" si="63"/>
        <v>0</v>
      </c>
      <c r="U121" s="38">
        <v>0</v>
      </c>
      <c r="V121" s="69">
        <f t="shared" si="64"/>
        <v>0</v>
      </c>
      <c r="W121" s="38">
        <v>0</v>
      </c>
      <c r="X121" s="69">
        <f t="shared" si="65"/>
        <v>0</v>
      </c>
      <c r="Y121" s="74">
        <v>0</v>
      </c>
      <c r="Z121" s="69">
        <f t="shared" si="66"/>
        <v>0</v>
      </c>
      <c r="AA121" s="74">
        <v>0</v>
      </c>
      <c r="AB121" s="68">
        <f t="shared" si="67"/>
        <v>0</v>
      </c>
      <c r="AC121" s="67">
        <f t="shared" si="68"/>
        <v>0</v>
      </c>
      <c r="AD121" s="66">
        <f t="shared" si="69"/>
        <v>0</v>
      </c>
      <c r="AE121" s="36">
        <v>0</v>
      </c>
      <c r="AF121" s="57">
        <f t="shared" si="70"/>
        <v>0</v>
      </c>
      <c r="AG121" s="52">
        <v>0</v>
      </c>
      <c r="AH121" s="63">
        <f t="shared" si="71"/>
        <v>0</v>
      </c>
      <c r="AI121" s="65">
        <f t="shared" si="72"/>
        <v>0</v>
      </c>
      <c r="AJ121" s="64">
        <f t="shared" si="73"/>
        <v>0</v>
      </c>
      <c r="AK121" s="65">
        <v>0</v>
      </c>
      <c r="AL121" s="63">
        <f t="shared" si="74"/>
        <v>0</v>
      </c>
      <c r="AM121" s="49"/>
    </row>
    <row r="122" spans="1:39" s="2" customFormat="1" x14ac:dyDescent="0.3">
      <c r="A122" s="186" t="s">
        <v>580</v>
      </c>
      <c r="B122" s="47">
        <f>3900/6</f>
        <v>650</v>
      </c>
      <c r="C122" s="46">
        <f>2000/1.1</f>
        <v>1818.181818181818</v>
      </c>
      <c r="D122" s="163">
        <v>6</v>
      </c>
      <c r="E122" s="44">
        <v>0</v>
      </c>
      <c r="F122" s="76">
        <f t="shared" si="55"/>
        <v>0</v>
      </c>
      <c r="G122" s="72">
        <v>0</v>
      </c>
      <c r="H122" s="69">
        <f t="shared" si="56"/>
        <v>0</v>
      </c>
      <c r="I122" s="38">
        <v>0</v>
      </c>
      <c r="J122" s="37">
        <f t="shared" si="57"/>
        <v>0</v>
      </c>
      <c r="K122" s="74">
        <v>0</v>
      </c>
      <c r="L122" s="37">
        <f t="shared" si="58"/>
        <v>0</v>
      </c>
      <c r="M122" s="74">
        <v>0</v>
      </c>
      <c r="N122" s="37">
        <f t="shared" si="59"/>
        <v>0</v>
      </c>
      <c r="O122" s="38">
        <v>0</v>
      </c>
      <c r="P122" s="71">
        <f t="shared" si="60"/>
        <v>0</v>
      </c>
      <c r="Q122" s="57">
        <f t="shared" si="61"/>
        <v>0</v>
      </c>
      <c r="R122" s="70">
        <f t="shared" si="62"/>
        <v>0</v>
      </c>
      <c r="S122" s="38">
        <v>0</v>
      </c>
      <c r="T122" s="69">
        <f t="shared" si="63"/>
        <v>0</v>
      </c>
      <c r="U122" s="38">
        <v>0</v>
      </c>
      <c r="V122" s="69">
        <f t="shared" si="64"/>
        <v>0</v>
      </c>
      <c r="W122" s="38">
        <v>0</v>
      </c>
      <c r="X122" s="69">
        <f t="shared" si="65"/>
        <v>0</v>
      </c>
      <c r="Y122" s="74">
        <v>0</v>
      </c>
      <c r="Z122" s="69">
        <f t="shared" si="66"/>
        <v>0</v>
      </c>
      <c r="AA122" s="74">
        <v>0</v>
      </c>
      <c r="AB122" s="68">
        <f t="shared" si="67"/>
        <v>0</v>
      </c>
      <c r="AC122" s="67">
        <f t="shared" si="68"/>
        <v>0</v>
      </c>
      <c r="AD122" s="66">
        <f t="shared" si="69"/>
        <v>0</v>
      </c>
      <c r="AE122" s="36">
        <v>0</v>
      </c>
      <c r="AF122" s="57">
        <f t="shared" si="70"/>
        <v>0</v>
      </c>
      <c r="AG122" s="52">
        <v>0</v>
      </c>
      <c r="AH122" s="63">
        <f t="shared" si="71"/>
        <v>0</v>
      </c>
      <c r="AI122" s="65">
        <f t="shared" si="72"/>
        <v>0</v>
      </c>
      <c r="AJ122" s="64">
        <f t="shared" si="73"/>
        <v>0</v>
      </c>
      <c r="AK122" s="65">
        <v>0</v>
      </c>
      <c r="AL122" s="63">
        <f t="shared" si="74"/>
        <v>0</v>
      </c>
      <c r="AM122" s="49"/>
    </row>
    <row r="123" spans="1:39" s="2" customFormat="1" ht="17.25" thickBot="1" x14ac:dyDescent="0.35">
      <c r="A123" s="185" t="s">
        <v>579</v>
      </c>
      <c r="B123" s="193">
        <f>31200/24</f>
        <v>1300</v>
      </c>
      <c r="C123" s="194">
        <f>2800/1.1</f>
        <v>2545.454545454545</v>
      </c>
      <c r="D123" s="45">
        <v>24</v>
      </c>
      <c r="E123" s="431">
        <v>0</v>
      </c>
      <c r="F123" s="555">
        <f t="shared" si="55"/>
        <v>0</v>
      </c>
      <c r="G123" s="461">
        <v>0</v>
      </c>
      <c r="H123" s="404">
        <f t="shared" si="56"/>
        <v>0</v>
      </c>
      <c r="I123" s="388">
        <v>0</v>
      </c>
      <c r="J123" s="197">
        <f t="shared" si="57"/>
        <v>0</v>
      </c>
      <c r="K123" s="145">
        <v>0</v>
      </c>
      <c r="L123" s="197">
        <f t="shared" si="58"/>
        <v>0</v>
      </c>
      <c r="M123" s="145">
        <v>0</v>
      </c>
      <c r="N123" s="197">
        <f t="shared" si="59"/>
        <v>0</v>
      </c>
      <c r="O123" s="388">
        <v>0</v>
      </c>
      <c r="P123" s="405">
        <f t="shared" si="60"/>
        <v>0</v>
      </c>
      <c r="Q123" s="406">
        <f t="shared" si="61"/>
        <v>0</v>
      </c>
      <c r="R123" s="149">
        <f t="shared" si="62"/>
        <v>0</v>
      </c>
      <c r="S123" s="388">
        <v>0</v>
      </c>
      <c r="T123" s="404">
        <f t="shared" si="63"/>
        <v>0</v>
      </c>
      <c r="U123" s="388">
        <v>0</v>
      </c>
      <c r="V123" s="404">
        <f t="shared" si="64"/>
        <v>0</v>
      </c>
      <c r="W123" s="388">
        <v>0</v>
      </c>
      <c r="X123" s="404">
        <f t="shared" si="65"/>
        <v>0</v>
      </c>
      <c r="Y123" s="145">
        <v>0</v>
      </c>
      <c r="Z123" s="404">
        <f t="shared" si="66"/>
        <v>0</v>
      </c>
      <c r="AA123" s="145">
        <v>0</v>
      </c>
      <c r="AB123" s="390">
        <f t="shared" si="67"/>
        <v>0</v>
      </c>
      <c r="AC123" s="407">
        <f t="shared" si="68"/>
        <v>0</v>
      </c>
      <c r="AD123" s="408">
        <f t="shared" si="69"/>
        <v>0</v>
      </c>
      <c r="AE123" s="409">
        <v>0</v>
      </c>
      <c r="AF123" s="406">
        <f t="shared" si="70"/>
        <v>0</v>
      </c>
      <c r="AG123" s="425">
        <v>0</v>
      </c>
      <c r="AH123" s="393">
        <f t="shared" si="71"/>
        <v>0</v>
      </c>
      <c r="AI123" s="426">
        <f t="shared" si="72"/>
        <v>0</v>
      </c>
      <c r="AJ123" s="427">
        <f t="shared" si="73"/>
        <v>0</v>
      </c>
      <c r="AK123" s="426">
        <v>0</v>
      </c>
      <c r="AL123" s="393">
        <f t="shared" si="74"/>
        <v>0</v>
      </c>
      <c r="AM123" s="413"/>
    </row>
    <row r="124" spans="1:39" s="2" customFormat="1" ht="17.25" thickBot="1" x14ac:dyDescent="0.35">
      <c r="A124" s="688" t="s">
        <v>640</v>
      </c>
      <c r="B124" s="689"/>
      <c r="C124" s="689"/>
      <c r="D124" s="689"/>
      <c r="E124" s="445">
        <f t="shared" ref="E124:AL124" si="75">SUM(E90:E123)</f>
        <v>154</v>
      </c>
      <c r="F124" s="445">
        <f t="shared" si="75"/>
        <v>252300</v>
      </c>
      <c r="G124" s="459">
        <f t="shared" si="75"/>
        <v>40</v>
      </c>
      <c r="H124" s="459">
        <f t="shared" si="75"/>
        <v>68000</v>
      </c>
      <c r="I124" s="459">
        <f t="shared" si="75"/>
        <v>0</v>
      </c>
      <c r="J124" s="459">
        <f t="shared" si="75"/>
        <v>0</v>
      </c>
      <c r="K124" s="459">
        <f t="shared" si="75"/>
        <v>50</v>
      </c>
      <c r="L124" s="459">
        <f t="shared" si="75"/>
        <v>85000</v>
      </c>
      <c r="M124" s="459">
        <f t="shared" si="75"/>
        <v>70</v>
      </c>
      <c r="N124" s="459">
        <f t="shared" si="75"/>
        <v>116000</v>
      </c>
      <c r="O124" s="459">
        <f t="shared" si="75"/>
        <v>30</v>
      </c>
      <c r="P124" s="459">
        <f t="shared" si="75"/>
        <v>51000</v>
      </c>
      <c r="Q124" s="459">
        <f t="shared" si="75"/>
        <v>190</v>
      </c>
      <c r="R124" s="459">
        <f t="shared" si="75"/>
        <v>320000</v>
      </c>
      <c r="S124" s="459">
        <f t="shared" si="75"/>
        <v>37</v>
      </c>
      <c r="T124" s="459">
        <f t="shared" si="75"/>
        <v>92090.909090909103</v>
      </c>
      <c r="U124" s="459">
        <f t="shared" si="75"/>
        <v>92</v>
      </c>
      <c r="V124" s="459">
        <f t="shared" si="75"/>
        <v>228818.18181818177</v>
      </c>
      <c r="W124" s="459">
        <f t="shared" si="75"/>
        <v>39</v>
      </c>
      <c r="X124" s="459">
        <f t="shared" si="75"/>
        <v>96818.181818181809</v>
      </c>
      <c r="Y124" s="459">
        <f t="shared" si="75"/>
        <v>45</v>
      </c>
      <c r="Z124" s="459">
        <f t="shared" si="75"/>
        <v>112000</v>
      </c>
      <c r="AA124" s="459">
        <f t="shared" si="75"/>
        <v>17</v>
      </c>
      <c r="AB124" s="459">
        <f t="shared" si="75"/>
        <v>42363.63636363636</v>
      </c>
      <c r="AC124" s="459">
        <f t="shared" si="75"/>
        <v>230</v>
      </c>
      <c r="AD124" s="459">
        <f t="shared" si="75"/>
        <v>572090.90909090894</v>
      </c>
      <c r="AE124" s="459">
        <f t="shared" si="75"/>
        <v>0</v>
      </c>
      <c r="AF124" s="459">
        <f t="shared" si="75"/>
        <v>189040.90909090909</v>
      </c>
      <c r="AG124" s="459">
        <f t="shared" si="75"/>
        <v>0</v>
      </c>
      <c r="AH124" s="459">
        <f t="shared" si="75"/>
        <v>0</v>
      </c>
      <c r="AI124" s="459">
        <f t="shared" si="75"/>
        <v>114</v>
      </c>
      <c r="AJ124" s="459">
        <f t="shared" si="75"/>
        <v>189250</v>
      </c>
      <c r="AK124" s="459">
        <f t="shared" si="75"/>
        <v>0</v>
      </c>
      <c r="AL124" s="459">
        <f t="shared" si="75"/>
        <v>0</v>
      </c>
      <c r="AM124" s="415"/>
    </row>
    <row r="125" spans="1:39" s="2" customFormat="1" ht="17.25" thickBot="1" x14ac:dyDescent="0.35">
      <c r="A125" s="10"/>
      <c r="B125" s="10"/>
      <c r="C125" s="10"/>
      <c r="D125" s="10"/>
      <c r="E125" s="4"/>
      <c r="F125" s="6"/>
      <c r="G125" s="4"/>
      <c r="H125" s="9">
        <f>H124*1.1</f>
        <v>74800</v>
      </c>
      <c r="I125" s="5"/>
      <c r="J125" s="9">
        <f>J124*1.1</f>
        <v>0</v>
      </c>
      <c r="K125" s="5"/>
      <c r="L125" s="9">
        <f>L124*1.1</f>
        <v>93500.000000000015</v>
      </c>
      <c r="M125" s="5"/>
      <c r="N125" s="9">
        <f>N124*1.1</f>
        <v>127600.00000000001</v>
      </c>
      <c r="O125" s="5"/>
      <c r="P125" s="9">
        <f>P124*1.1</f>
        <v>56100.000000000007</v>
      </c>
      <c r="Q125" s="5"/>
      <c r="R125" s="8">
        <f>R124*1.1</f>
        <v>352000</v>
      </c>
      <c r="S125" s="587" t="s">
        <v>727</v>
      </c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238"/>
      <c r="AF125" s="127">
        <f>AF124/(R124+F124)</f>
        <v>0.3303178561784188</v>
      </c>
      <c r="AG125" s="4"/>
      <c r="AH125" s="6"/>
      <c r="AI125" s="4"/>
      <c r="AJ125" s="5"/>
      <c r="AK125" s="4"/>
      <c r="AL125" s="3"/>
    </row>
    <row r="126" spans="1:39" s="2" customFormat="1" x14ac:dyDescent="0.3">
      <c r="A126" s="10"/>
      <c r="B126" s="10"/>
      <c r="C126" s="10"/>
      <c r="D126" s="10"/>
      <c r="E126" s="91"/>
      <c r="F126" s="10"/>
      <c r="G126" s="10"/>
      <c r="H126" s="125"/>
      <c r="I126" s="10"/>
      <c r="J126" s="125"/>
      <c r="K126" s="10"/>
      <c r="L126" s="125"/>
      <c r="M126" s="10"/>
      <c r="N126" s="125"/>
      <c r="O126" s="10"/>
      <c r="P126" s="125"/>
      <c r="Q126" s="10"/>
      <c r="R126" s="125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3"/>
      <c r="AG126" s="10"/>
      <c r="AH126" s="10"/>
      <c r="AI126" s="10"/>
      <c r="AJ126" s="10"/>
      <c r="AK126" s="10"/>
    </row>
    <row r="127" spans="1:39" s="2" customFormat="1" ht="17.25" thickBot="1" x14ac:dyDescent="0.35">
      <c r="A127" s="98" t="s">
        <v>734</v>
      </c>
      <c r="B127" s="97"/>
      <c r="C127" s="97"/>
      <c r="D127" s="94"/>
      <c r="E127" s="95"/>
      <c r="F127" s="95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3"/>
      <c r="AH127" s="93"/>
      <c r="AI127" s="93"/>
      <c r="AJ127" s="93"/>
      <c r="AK127" s="93"/>
    </row>
    <row r="128" spans="1:39" s="2" customFormat="1" ht="17.25" thickBot="1" x14ac:dyDescent="0.35">
      <c r="A128" s="10"/>
      <c r="B128" s="10"/>
      <c r="C128" s="10"/>
      <c r="D128" s="10"/>
      <c r="E128" s="92"/>
      <c r="F128" s="134"/>
      <c r="G128" s="619" t="s">
        <v>638</v>
      </c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1"/>
      <c r="S128" s="622" t="s">
        <v>711</v>
      </c>
      <c r="T128" s="622"/>
      <c r="U128" s="622"/>
      <c r="V128" s="622"/>
      <c r="W128" s="622"/>
      <c r="X128" s="622"/>
      <c r="Y128" s="622"/>
      <c r="Z128" s="622"/>
      <c r="AA128" s="622"/>
      <c r="AB128" s="622"/>
      <c r="AC128" s="622"/>
      <c r="AD128" s="622"/>
      <c r="AE128" s="622"/>
      <c r="AF128" s="622"/>
      <c r="AG128" s="92"/>
      <c r="AH128" s="89"/>
      <c r="AI128" s="92"/>
      <c r="AJ128" s="91"/>
      <c r="AK128" s="112"/>
      <c r="AL128" s="113"/>
      <c r="AM128" s="133" t="s">
        <v>733</v>
      </c>
    </row>
    <row r="129" spans="1:39" s="2" customFormat="1" ht="16.5" customHeight="1" x14ac:dyDescent="0.3">
      <c r="A129" s="652" t="s">
        <v>675</v>
      </c>
      <c r="B129" s="636" t="s">
        <v>635</v>
      </c>
      <c r="C129" s="565" t="s">
        <v>634</v>
      </c>
      <c r="D129" s="647" t="s">
        <v>633</v>
      </c>
      <c r="E129" s="654" t="s">
        <v>632</v>
      </c>
      <c r="F129" s="656" t="s">
        <v>673</v>
      </c>
      <c r="G129" s="629" t="s">
        <v>732</v>
      </c>
      <c r="H129" s="633" t="s">
        <v>629</v>
      </c>
      <c r="I129" s="658" t="s">
        <v>0</v>
      </c>
      <c r="J129" s="633" t="s">
        <v>731</v>
      </c>
      <c r="K129" s="658" t="s">
        <v>1</v>
      </c>
      <c r="L129" s="633" t="s">
        <v>19</v>
      </c>
      <c r="M129" s="625" t="s">
        <v>2</v>
      </c>
      <c r="N129" s="633" t="s">
        <v>708</v>
      </c>
      <c r="O129" s="625" t="s">
        <v>3</v>
      </c>
      <c r="P129" s="633" t="s">
        <v>625</v>
      </c>
      <c r="Q129" s="639" t="s">
        <v>671</v>
      </c>
      <c r="R129" s="607" t="s">
        <v>670</v>
      </c>
      <c r="S129" s="609" t="s">
        <v>623</v>
      </c>
      <c r="T129" s="611" t="s">
        <v>25</v>
      </c>
      <c r="U129" s="640" t="s">
        <v>4</v>
      </c>
      <c r="V129" s="611" t="s">
        <v>668</v>
      </c>
      <c r="W129" s="640" t="s">
        <v>5</v>
      </c>
      <c r="X129" s="611" t="s">
        <v>620</v>
      </c>
      <c r="Y129" s="609" t="s">
        <v>6</v>
      </c>
      <c r="Z129" s="611" t="s">
        <v>619</v>
      </c>
      <c r="AA129" s="640" t="s">
        <v>7</v>
      </c>
      <c r="AB129" s="611" t="s">
        <v>28</v>
      </c>
      <c r="AC129" s="642" t="s">
        <v>618</v>
      </c>
      <c r="AD129" s="639" t="s">
        <v>617</v>
      </c>
      <c r="AE129" s="639" t="s">
        <v>616</v>
      </c>
      <c r="AF129" s="623" t="s">
        <v>730</v>
      </c>
      <c r="AG129" s="615" t="s">
        <v>614</v>
      </c>
      <c r="AH129" s="627" t="s">
        <v>613</v>
      </c>
      <c r="AI129" s="629" t="s">
        <v>662</v>
      </c>
      <c r="AJ129" s="627" t="s">
        <v>661</v>
      </c>
      <c r="AK129" s="634" t="s">
        <v>610</v>
      </c>
      <c r="AL129" s="627" t="s">
        <v>729</v>
      </c>
      <c r="AM129" s="605" t="s">
        <v>608</v>
      </c>
    </row>
    <row r="130" spans="1:39" s="2" customFormat="1" ht="17.25" customHeight="1" thickBot="1" x14ac:dyDescent="0.35">
      <c r="A130" s="653"/>
      <c r="B130" s="637"/>
      <c r="C130" s="566"/>
      <c r="D130" s="648"/>
      <c r="E130" s="655"/>
      <c r="F130" s="657"/>
      <c r="G130" s="630"/>
      <c r="H130" s="583"/>
      <c r="I130" s="659"/>
      <c r="J130" s="583"/>
      <c r="K130" s="659"/>
      <c r="L130" s="583"/>
      <c r="M130" s="626"/>
      <c r="N130" s="583"/>
      <c r="O130" s="626"/>
      <c r="P130" s="583"/>
      <c r="Q130" s="602"/>
      <c r="R130" s="608"/>
      <c r="S130" s="610"/>
      <c r="T130" s="612"/>
      <c r="U130" s="641"/>
      <c r="V130" s="612"/>
      <c r="W130" s="641"/>
      <c r="X130" s="612"/>
      <c r="Y130" s="610"/>
      <c r="Z130" s="612"/>
      <c r="AA130" s="641"/>
      <c r="AB130" s="612"/>
      <c r="AC130" s="593"/>
      <c r="AD130" s="602"/>
      <c r="AE130" s="602"/>
      <c r="AF130" s="624"/>
      <c r="AG130" s="616"/>
      <c r="AH130" s="631"/>
      <c r="AI130" s="630"/>
      <c r="AJ130" s="631"/>
      <c r="AK130" s="638"/>
      <c r="AL130" s="631"/>
      <c r="AM130" s="606"/>
    </row>
    <row r="131" spans="1:39" s="2" customFormat="1" x14ac:dyDescent="0.3">
      <c r="A131" s="87" t="s">
        <v>38</v>
      </c>
      <c r="B131" s="61">
        <f>15500/10</f>
        <v>1550</v>
      </c>
      <c r="C131" s="77">
        <f>2700/1.1</f>
        <v>2454.5454545454545</v>
      </c>
      <c r="D131" s="166">
        <v>10</v>
      </c>
      <c r="E131" s="44">
        <v>14</v>
      </c>
      <c r="F131" s="76">
        <f t="shared" ref="F131:F164" si="76">B131*E131</f>
        <v>21700</v>
      </c>
      <c r="G131" s="72">
        <v>0</v>
      </c>
      <c r="H131" s="84">
        <f t="shared" ref="H131:H164" si="77">B131*G131</f>
        <v>0</v>
      </c>
      <c r="I131" s="74">
        <v>0</v>
      </c>
      <c r="J131" s="84">
        <f t="shared" ref="J131:J164" si="78">B131*I131</f>
        <v>0</v>
      </c>
      <c r="K131" s="74">
        <v>0</v>
      </c>
      <c r="L131" s="37">
        <f t="shared" ref="L131:L164" si="79">B131*K131</f>
        <v>0</v>
      </c>
      <c r="M131" s="74">
        <v>0</v>
      </c>
      <c r="N131" s="84">
        <f t="shared" ref="N131:N164" si="80">B131*M131</f>
        <v>0</v>
      </c>
      <c r="O131" s="74">
        <v>0</v>
      </c>
      <c r="P131" s="71">
        <f t="shared" ref="P131:P164" si="81">B131*O131</f>
        <v>0</v>
      </c>
      <c r="Q131" s="57">
        <f t="shared" ref="Q131:Q164" si="82">G131+I131+K131+M131+O131</f>
        <v>0</v>
      </c>
      <c r="R131" s="83">
        <f t="shared" ref="R131:R164" si="83">Q131*B131</f>
        <v>0</v>
      </c>
      <c r="S131" s="38">
        <v>14</v>
      </c>
      <c r="T131" s="82">
        <f t="shared" ref="T131:T164" si="84">C131*S131</f>
        <v>34363.63636363636</v>
      </c>
      <c r="U131" s="38">
        <v>0</v>
      </c>
      <c r="V131" s="82">
        <f t="shared" ref="V131:V164" si="85">C131*U131</f>
        <v>0</v>
      </c>
      <c r="W131" s="38">
        <v>0</v>
      </c>
      <c r="X131" s="82">
        <f t="shared" ref="X131:X164" si="86">C131*W131</f>
        <v>0</v>
      </c>
      <c r="Y131" s="74">
        <v>0</v>
      </c>
      <c r="Z131" s="82">
        <f t="shared" ref="Z131:Z164" si="87">C131*Y131</f>
        <v>0</v>
      </c>
      <c r="AA131" s="38">
        <v>0</v>
      </c>
      <c r="AB131" s="68">
        <f t="shared" ref="AB131:AB164" si="88">C131*AA131</f>
        <v>0</v>
      </c>
      <c r="AC131" s="67">
        <f t="shared" ref="AC131:AC164" si="89">S131+U131+W131+Y131+AA131</f>
        <v>14</v>
      </c>
      <c r="AD131" s="66">
        <f t="shared" ref="AD131:AD164" si="90">AC131*C131</f>
        <v>34363.63636363636</v>
      </c>
      <c r="AE131" s="57">
        <v>0</v>
      </c>
      <c r="AF131" s="57">
        <f t="shared" ref="AF131:AF164" si="91">((C131-B131)*AC131)-AE131</f>
        <v>12663.636363636364</v>
      </c>
      <c r="AG131" s="52">
        <v>0</v>
      </c>
      <c r="AH131" s="63">
        <f t="shared" ref="AH131:AH164" si="92">B131*AG131</f>
        <v>0</v>
      </c>
      <c r="AI131" s="65">
        <f t="shared" ref="AI131:AI164" si="93">E131+Q131-AC131-AG131</f>
        <v>0</v>
      </c>
      <c r="AJ131" s="81">
        <f t="shared" ref="AJ131:AJ164" si="94">B131*AI131</f>
        <v>0</v>
      </c>
      <c r="AK131" s="65">
        <v>0</v>
      </c>
      <c r="AL131" s="63">
        <f t="shared" ref="AL131:AL164" si="95">AK131*B131</f>
        <v>0</v>
      </c>
      <c r="AM131" s="180"/>
    </row>
    <row r="132" spans="1:39" s="2" customFormat="1" x14ac:dyDescent="0.3">
      <c r="A132" s="56" t="s">
        <v>703</v>
      </c>
      <c r="B132" s="74">
        <f>15500/10</f>
        <v>1550</v>
      </c>
      <c r="C132" s="77">
        <f>2700/1.1</f>
        <v>2454.5454545454545</v>
      </c>
      <c r="D132" s="165">
        <v>10</v>
      </c>
      <c r="E132" s="44">
        <v>0</v>
      </c>
      <c r="F132" s="76">
        <f t="shared" si="76"/>
        <v>0</v>
      </c>
      <c r="G132" s="72">
        <v>0</v>
      </c>
      <c r="H132" s="69">
        <f t="shared" si="77"/>
        <v>0</v>
      </c>
      <c r="I132" s="74">
        <v>0</v>
      </c>
      <c r="J132" s="37">
        <f t="shared" si="78"/>
        <v>0</v>
      </c>
      <c r="K132" s="74">
        <v>0</v>
      </c>
      <c r="L132" s="37">
        <f t="shared" si="79"/>
        <v>0</v>
      </c>
      <c r="M132" s="74">
        <v>0</v>
      </c>
      <c r="N132" s="37">
        <f t="shared" si="80"/>
        <v>0</v>
      </c>
      <c r="O132" s="74">
        <v>0</v>
      </c>
      <c r="P132" s="71">
        <f t="shared" si="81"/>
        <v>0</v>
      </c>
      <c r="Q132" s="57">
        <f t="shared" si="82"/>
        <v>0</v>
      </c>
      <c r="R132" s="70">
        <f t="shared" si="83"/>
        <v>0</v>
      </c>
      <c r="S132" s="38">
        <v>0</v>
      </c>
      <c r="T132" s="69">
        <f t="shared" si="84"/>
        <v>0</v>
      </c>
      <c r="U132" s="38">
        <v>0</v>
      </c>
      <c r="V132" s="69">
        <f t="shared" si="85"/>
        <v>0</v>
      </c>
      <c r="W132" s="38">
        <v>0</v>
      </c>
      <c r="X132" s="69">
        <f t="shared" si="86"/>
        <v>0</v>
      </c>
      <c r="Y132" s="74">
        <v>0</v>
      </c>
      <c r="Z132" s="69">
        <f t="shared" si="87"/>
        <v>0</v>
      </c>
      <c r="AA132" s="38">
        <v>0</v>
      </c>
      <c r="AB132" s="68">
        <f t="shared" si="88"/>
        <v>0</v>
      </c>
      <c r="AC132" s="67">
        <f t="shared" si="89"/>
        <v>0</v>
      </c>
      <c r="AD132" s="66">
        <f t="shared" si="90"/>
        <v>0</v>
      </c>
      <c r="AE132" s="57">
        <v>0</v>
      </c>
      <c r="AF132" s="57">
        <f t="shared" si="91"/>
        <v>0</v>
      </c>
      <c r="AG132" s="52">
        <v>0</v>
      </c>
      <c r="AH132" s="63">
        <f t="shared" si="92"/>
        <v>0</v>
      </c>
      <c r="AI132" s="65">
        <f t="shared" si="93"/>
        <v>0</v>
      </c>
      <c r="AJ132" s="64">
        <f t="shared" si="94"/>
        <v>0</v>
      </c>
      <c r="AK132" s="65">
        <v>0</v>
      </c>
      <c r="AL132" s="63">
        <f t="shared" si="95"/>
        <v>0</v>
      </c>
      <c r="AM132" s="75"/>
    </row>
    <row r="133" spans="1:39" s="2" customFormat="1" x14ac:dyDescent="0.3">
      <c r="A133" s="56" t="s">
        <v>689</v>
      </c>
      <c r="B133" s="74">
        <f>18000/10</f>
        <v>1800</v>
      </c>
      <c r="C133" s="77">
        <f>2800/1.1</f>
        <v>2545.454545454545</v>
      </c>
      <c r="D133" s="165">
        <v>10</v>
      </c>
      <c r="E133" s="44">
        <v>11</v>
      </c>
      <c r="F133" s="76">
        <f t="shared" si="76"/>
        <v>19800</v>
      </c>
      <c r="G133" s="72">
        <v>0</v>
      </c>
      <c r="H133" s="69">
        <f t="shared" si="77"/>
        <v>0</v>
      </c>
      <c r="I133" s="74">
        <v>20</v>
      </c>
      <c r="J133" s="37">
        <f t="shared" si="78"/>
        <v>36000</v>
      </c>
      <c r="K133" s="74">
        <v>10</v>
      </c>
      <c r="L133" s="37">
        <f t="shared" si="79"/>
        <v>18000</v>
      </c>
      <c r="M133" s="74">
        <v>20</v>
      </c>
      <c r="N133" s="37">
        <f t="shared" si="80"/>
        <v>36000</v>
      </c>
      <c r="O133" s="74">
        <v>0</v>
      </c>
      <c r="P133" s="71">
        <f t="shared" si="81"/>
        <v>0</v>
      </c>
      <c r="Q133" s="57">
        <f t="shared" si="82"/>
        <v>50</v>
      </c>
      <c r="R133" s="70">
        <f t="shared" si="83"/>
        <v>90000</v>
      </c>
      <c r="S133" s="38">
        <v>10</v>
      </c>
      <c r="T133" s="69">
        <f t="shared" si="84"/>
        <v>25454.545454545449</v>
      </c>
      <c r="U133" s="38">
        <v>14</v>
      </c>
      <c r="V133" s="69">
        <f t="shared" si="85"/>
        <v>35636.363636363632</v>
      </c>
      <c r="W133" s="38">
        <v>13</v>
      </c>
      <c r="X133" s="69">
        <f t="shared" si="86"/>
        <v>33090.909090909088</v>
      </c>
      <c r="Y133" s="74">
        <v>15</v>
      </c>
      <c r="Z133" s="69">
        <f t="shared" si="87"/>
        <v>38181.818181818177</v>
      </c>
      <c r="AA133" s="38">
        <v>9</v>
      </c>
      <c r="AB133" s="68">
        <f t="shared" si="88"/>
        <v>22909.090909090904</v>
      </c>
      <c r="AC133" s="67">
        <f t="shared" si="89"/>
        <v>61</v>
      </c>
      <c r="AD133" s="66">
        <f t="shared" si="90"/>
        <v>155272.72727272724</v>
      </c>
      <c r="AE133" s="57">
        <v>0</v>
      </c>
      <c r="AF133" s="57">
        <f t="shared" si="91"/>
        <v>45472.72727272725</v>
      </c>
      <c r="AG133" s="52">
        <v>0</v>
      </c>
      <c r="AH133" s="63">
        <f t="shared" si="92"/>
        <v>0</v>
      </c>
      <c r="AI133" s="65">
        <f t="shared" si="93"/>
        <v>0</v>
      </c>
      <c r="AJ133" s="64">
        <f t="shared" si="94"/>
        <v>0</v>
      </c>
      <c r="AK133" s="65">
        <v>10</v>
      </c>
      <c r="AL133" s="63">
        <f t="shared" si="95"/>
        <v>18000</v>
      </c>
      <c r="AM133" s="75"/>
    </row>
    <row r="134" spans="1:39" s="2" customFormat="1" x14ac:dyDescent="0.3">
      <c r="A134" s="79" t="s">
        <v>688</v>
      </c>
      <c r="B134" s="47">
        <f>15500/10</f>
        <v>1550</v>
      </c>
      <c r="C134" s="77">
        <f>2700/1.1</f>
        <v>2454.5454545454545</v>
      </c>
      <c r="D134" s="163">
        <v>10</v>
      </c>
      <c r="E134" s="44">
        <v>0</v>
      </c>
      <c r="F134" s="76">
        <f t="shared" si="76"/>
        <v>0</v>
      </c>
      <c r="G134" s="72">
        <v>0</v>
      </c>
      <c r="H134" s="69">
        <f t="shared" si="77"/>
        <v>0</v>
      </c>
      <c r="I134" s="74">
        <v>0</v>
      </c>
      <c r="J134" s="37">
        <f t="shared" si="78"/>
        <v>0</v>
      </c>
      <c r="K134" s="74">
        <v>0</v>
      </c>
      <c r="L134" s="37">
        <f t="shared" si="79"/>
        <v>0</v>
      </c>
      <c r="M134" s="74">
        <v>0</v>
      </c>
      <c r="N134" s="37">
        <f t="shared" si="80"/>
        <v>0</v>
      </c>
      <c r="O134" s="74">
        <v>0</v>
      </c>
      <c r="P134" s="71">
        <f t="shared" si="81"/>
        <v>0</v>
      </c>
      <c r="Q134" s="57">
        <f t="shared" si="82"/>
        <v>0</v>
      </c>
      <c r="R134" s="70">
        <f t="shared" si="83"/>
        <v>0</v>
      </c>
      <c r="S134" s="38">
        <v>0</v>
      </c>
      <c r="T134" s="69">
        <f t="shared" si="84"/>
        <v>0</v>
      </c>
      <c r="U134" s="38">
        <v>0</v>
      </c>
      <c r="V134" s="69">
        <f t="shared" si="85"/>
        <v>0</v>
      </c>
      <c r="W134" s="38">
        <v>0</v>
      </c>
      <c r="X134" s="69">
        <f t="shared" si="86"/>
        <v>0</v>
      </c>
      <c r="Y134" s="74">
        <v>0</v>
      </c>
      <c r="Z134" s="69">
        <f t="shared" si="87"/>
        <v>0</v>
      </c>
      <c r="AA134" s="38">
        <v>0</v>
      </c>
      <c r="AB134" s="68">
        <f t="shared" si="88"/>
        <v>0</v>
      </c>
      <c r="AC134" s="67">
        <f t="shared" si="89"/>
        <v>0</v>
      </c>
      <c r="AD134" s="66">
        <f t="shared" si="90"/>
        <v>0</v>
      </c>
      <c r="AE134" s="57">
        <v>0</v>
      </c>
      <c r="AF134" s="57">
        <f t="shared" si="91"/>
        <v>0</v>
      </c>
      <c r="AG134" s="52">
        <v>0</v>
      </c>
      <c r="AH134" s="63">
        <f t="shared" si="92"/>
        <v>0</v>
      </c>
      <c r="AI134" s="65">
        <f t="shared" si="93"/>
        <v>0</v>
      </c>
      <c r="AJ134" s="64">
        <f t="shared" si="94"/>
        <v>0</v>
      </c>
      <c r="AK134" s="65">
        <v>0</v>
      </c>
      <c r="AL134" s="63">
        <f t="shared" si="95"/>
        <v>0</v>
      </c>
      <c r="AM134" s="75"/>
    </row>
    <row r="135" spans="1:39" s="2" customFormat="1" x14ac:dyDescent="0.3">
      <c r="A135" s="79" t="s">
        <v>687</v>
      </c>
      <c r="B135" s="47">
        <f>15500/10</f>
        <v>1550</v>
      </c>
      <c r="C135" s="77">
        <f>2700/1.1</f>
        <v>2454.5454545454545</v>
      </c>
      <c r="D135" s="163">
        <v>10</v>
      </c>
      <c r="E135" s="44">
        <v>0</v>
      </c>
      <c r="F135" s="76">
        <f t="shared" si="76"/>
        <v>0</v>
      </c>
      <c r="G135" s="72">
        <v>0</v>
      </c>
      <c r="H135" s="69">
        <f t="shared" si="77"/>
        <v>0</v>
      </c>
      <c r="I135" s="74">
        <v>0</v>
      </c>
      <c r="J135" s="37">
        <f t="shared" si="78"/>
        <v>0</v>
      </c>
      <c r="K135" s="74">
        <v>0</v>
      </c>
      <c r="L135" s="37">
        <f t="shared" si="79"/>
        <v>0</v>
      </c>
      <c r="M135" s="74">
        <v>0</v>
      </c>
      <c r="N135" s="37">
        <f t="shared" si="80"/>
        <v>0</v>
      </c>
      <c r="O135" s="74">
        <v>0</v>
      </c>
      <c r="P135" s="71">
        <f t="shared" si="81"/>
        <v>0</v>
      </c>
      <c r="Q135" s="57">
        <f t="shared" si="82"/>
        <v>0</v>
      </c>
      <c r="R135" s="70">
        <f t="shared" si="83"/>
        <v>0</v>
      </c>
      <c r="S135" s="38">
        <v>0</v>
      </c>
      <c r="T135" s="69">
        <f t="shared" si="84"/>
        <v>0</v>
      </c>
      <c r="U135" s="38">
        <v>0</v>
      </c>
      <c r="V135" s="69">
        <f t="shared" si="85"/>
        <v>0</v>
      </c>
      <c r="W135" s="38">
        <v>0</v>
      </c>
      <c r="X135" s="69">
        <f t="shared" si="86"/>
        <v>0</v>
      </c>
      <c r="Y135" s="74">
        <v>0</v>
      </c>
      <c r="Z135" s="69">
        <f t="shared" si="87"/>
        <v>0</v>
      </c>
      <c r="AA135" s="38">
        <v>0</v>
      </c>
      <c r="AB135" s="68">
        <f t="shared" si="88"/>
        <v>0</v>
      </c>
      <c r="AC135" s="67">
        <f t="shared" si="89"/>
        <v>0</v>
      </c>
      <c r="AD135" s="66">
        <f t="shared" si="90"/>
        <v>0</v>
      </c>
      <c r="AE135" s="57">
        <v>0</v>
      </c>
      <c r="AF135" s="57">
        <f t="shared" si="91"/>
        <v>0</v>
      </c>
      <c r="AG135" s="52">
        <v>0</v>
      </c>
      <c r="AH135" s="63">
        <f t="shared" si="92"/>
        <v>0</v>
      </c>
      <c r="AI135" s="65">
        <f t="shared" si="93"/>
        <v>0</v>
      </c>
      <c r="AJ135" s="64">
        <f t="shared" si="94"/>
        <v>0</v>
      </c>
      <c r="AK135" s="65">
        <v>0</v>
      </c>
      <c r="AL135" s="63">
        <f t="shared" si="95"/>
        <v>0</v>
      </c>
      <c r="AM135" s="75"/>
    </row>
    <row r="136" spans="1:39" s="2" customFormat="1" x14ac:dyDescent="0.3">
      <c r="A136" s="78" t="s">
        <v>656</v>
      </c>
      <c r="B136" s="47">
        <f>15500/10</f>
        <v>1550</v>
      </c>
      <c r="C136" s="77">
        <f>2700/1.1</f>
        <v>2454.5454545454545</v>
      </c>
      <c r="D136" s="163">
        <v>10</v>
      </c>
      <c r="E136" s="44">
        <v>0</v>
      </c>
      <c r="F136" s="76">
        <f t="shared" si="76"/>
        <v>0</v>
      </c>
      <c r="G136" s="72">
        <v>0</v>
      </c>
      <c r="H136" s="69">
        <f t="shared" si="77"/>
        <v>0</v>
      </c>
      <c r="I136" s="74">
        <v>0</v>
      </c>
      <c r="J136" s="37">
        <f t="shared" si="78"/>
        <v>0</v>
      </c>
      <c r="K136" s="74">
        <v>0</v>
      </c>
      <c r="L136" s="37">
        <f t="shared" si="79"/>
        <v>0</v>
      </c>
      <c r="M136" s="74">
        <v>0</v>
      </c>
      <c r="N136" s="37">
        <f t="shared" si="80"/>
        <v>0</v>
      </c>
      <c r="O136" s="74">
        <v>0</v>
      </c>
      <c r="P136" s="71">
        <f t="shared" si="81"/>
        <v>0</v>
      </c>
      <c r="Q136" s="57">
        <f t="shared" si="82"/>
        <v>0</v>
      </c>
      <c r="R136" s="70">
        <f t="shared" si="83"/>
        <v>0</v>
      </c>
      <c r="S136" s="38">
        <v>0</v>
      </c>
      <c r="T136" s="69">
        <f t="shared" si="84"/>
        <v>0</v>
      </c>
      <c r="U136" s="38">
        <v>0</v>
      </c>
      <c r="V136" s="69">
        <f t="shared" si="85"/>
        <v>0</v>
      </c>
      <c r="W136" s="38">
        <v>0</v>
      </c>
      <c r="X136" s="69">
        <f t="shared" si="86"/>
        <v>0</v>
      </c>
      <c r="Y136" s="74">
        <v>0</v>
      </c>
      <c r="Z136" s="69">
        <f t="shared" si="87"/>
        <v>0</v>
      </c>
      <c r="AA136" s="38">
        <v>0</v>
      </c>
      <c r="AB136" s="68">
        <f t="shared" si="88"/>
        <v>0</v>
      </c>
      <c r="AC136" s="67">
        <f t="shared" si="89"/>
        <v>0</v>
      </c>
      <c r="AD136" s="66">
        <f t="shared" si="90"/>
        <v>0</v>
      </c>
      <c r="AE136" s="57">
        <v>0</v>
      </c>
      <c r="AF136" s="57">
        <f t="shared" si="91"/>
        <v>0</v>
      </c>
      <c r="AG136" s="52">
        <v>0</v>
      </c>
      <c r="AH136" s="63">
        <f t="shared" si="92"/>
        <v>0</v>
      </c>
      <c r="AI136" s="65">
        <f t="shared" si="93"/>
        <v>0</v>
      </c>
      <c r="AJ136" s="64">
        <f t="shared" si="94"/>
        <v>0</v>
      </c>
      <c r="AK136" s="65">
        <v>0</v>
      </c>
      <c r="AL136" s="63">
        <f t="shared" si="95"/>
        <v>0</v>
      </c>
      <c r="AM136" s="75"/>
    </row>
    <row r="137" spans="1:39" s="2" customFormat="1" x14ac:dyDescent="0.3">
      <c r="A137" s="79" t="s">
        <v>601</v>
      </c>
      <c r="B137" s="47">
        <f>18000/10</f>
        <v>1800</v>
      </c>
      <c r="C137" s="77">
        <f>2800/1.1</f>
        <v>2545.454545454545</v>
      </c>
      <c r="D137" s="163">
        <v>10</v>
      </c>
      <c r="E137" s="44">
        <v>0</v>
      </c>
      <c r="F137" s="76">
        <f t="shared" si="76"/>
        <v>0</v>
      </c>
      <c r="G137" s="72">
        <v>0</v>
      </c>
      <c r="H137" s="69">
        <f t="shared" si="77"/>
        <v>0</v>
      </c>
      <c r="I137" s="74">
        <v>0</v>
      </c>
      <c r="J137" s="37">
        <f t="shared" si="78"/>
        <v>0</v>
      </c>
      <c r="K137" s="74">
        <v>0</v>
      </c>
      <c r="L137" s="37">
        <f t="shared" si="79"/>
        <v>0</v>
      </c>
      <c r="M137" s="74">
        <v>0</v>
      </c>
      <c r="N137" s="37">
        <f t="shared" si="80"/>
        <v>0</v>
      </c>
      <c r="O137" s="74">
        <v>0</v>
      </c>
      <c r="P137" s="71">
        <f t="shared" si="81"/>
        <v>0</v>
      </c>
      <c r="Q137" s="57">
        <f t="shared" si="82"/>
        <v>0</v>
      </c>
      <c r="R137" s="70">
        <f t="shared" si="83"/>
        <v>0</v>
      </c>
      <c r="S137" s="38">
        <v>0</v>
      </c>
      <c r="T137" s="69">
        <f t="shared" si="84"/>
        <v>0</v>
      </c>
      <c r="U137" s="38">
        <v>0</v>
      </c>
      <c r="V137" s="69">
        <f t="shared" si="85"/>
        <v>0</v>
      </c>
      <c r="W137" s="38">
        <v>0</v>
      </c>
      <c r="X137" s="69">
        <f t="shared" si="86"/>
        <v>0</v>
      </c>
      <c r="Y137" s="74">
        <v>0</v>
      </c>
      <c r="Z137" s="69">
        <f t="shared" si="87"/>
        <v>0</v>
      </c>
      <c r="AA137" s="38">
        <v>0</v>
      </c>
      <c r="AB137" s="68">
        <f t="shared" si="88"/>
        <v>0</v>
      </c>
      <c r="AC137" s="67">
        <f t="shared" si="89"/>
        <v>0</v>
      </c>
      <c r="AD137" s="66">
        <f t="shared" si="90"/>
        <v>0</v>
      </c>
      <c r="AE137" s="57">
        <v>0</v>
      </c>
      <c r="AF137" s="57">
        <f t="shared" si="91"/>
        <v>0</v>
      </c>
      <c r="AG137" s="52">
        <v>0</v>
      </c>
      <c r="AH137" s="63">
        <f t="shared" si="92"/>
        <v>0</v>
      </c>
      <c r="AI137" s="65">
        <f t="shared" si="93"/>
        <v>0</v>
      </c>
      <c r="AJ137" s="64">
        <f t="shared" si="94"/>
        <v>0</v>
      </c>
      <c r="AK137" s="65">
        <v>0</v>
      </c>
      <c r="AL137" s="63">
        <f t="shared" si="95"/>
        <v>0</v>
      </c>
      <c r="AM137" s="75"/>
    </row>
    <row r="138" spans="1:39" s="2" customFormat="1" x14ac:dyDescent="0.3">
      <c r="A138" s="78" t="s">
        <v>600</v>
      </c>
      <c r="B138" s="47">
        <f>17000/10</f>
        <v>1700</v>
      </c>
      <c r="C138" s="77">
        <f>2700/1.1</f>
        <v>2454.5454545454545</v>
      </c>
      <c r="D138" s="163">
        <v>10</v>
      </c>
      <c r="E138" s="44">
        <v>0</v>
      </c>
      <c r="F138" s="76">
        <f t="shared" si="76"/>
        <v>0</v>
      </c>
      <c r="G138" s="72">
        <v>0</v>
      </c>
      <c r="H138" s="69">
        <f t="shared" si="77"/>
        <v>0</v>
      </c>
      <c r="I138" s="74">
        <v>0</v>
      </c>
      <c r="J138" s="37">
        <f t="shared" si="78"/>
        <v>0</v>
      </c>
      <c r="K138" s="74">
        <v>0</v>
      </c>
      <c r="L138" s="37">
        <f t="shared" si="79"/>
        <v>0</v>
      </c>
      <c r="M138" s="74">
        <v>0</v>
      </c>
      <c r="N138" s="37">
        <f t="shared" si="80"/>
        <v>0</v>
      </c>
      <c r="O138" s="74">
        <v>0</v>
      </c>
      <c r="P138" s="71">
        <f t="shared" si="81"/>
        <v>0</v>
      </c>
      <c r="Q138" s="57">
        <f t="shared" si="82"/>
        <v>0</v>
      </c>
      <c r="R138" s="70">
        <f t="shared" si="83"/>
        <v>0</v>
      </c>
      <c r="S138" s="38">
        <v>0</v>
      </c>
      <c r="T138" s="69">
        <f t="shared" si="84"/>
        <v>0</v>
      </c>
      <c r="U138" s="38">
        <v>0</v>
      </c>
      <c r="V138" s="69">
        <f t="shared" si="85"/>
        <v>0</v>
      </c>
      <c r="W138" s="38">
        <v>0</v>
      </c>
      <c r="X138" s="69">
        <f t="shared" si="86"/>
        <v>0</v>
      </c>
      <c r="Y138" s="74">
        <v>0</v>
      </c>
      <c r="Z138" s="69">
        <f t="shared" si="87"/>
        <v>0</v>
      </c>
      <c r="AA138" s="38">
        <v>0</v>
      </c>
      <c r="AB138" s="68">
        <f t="shared" si="88"/>
        <v>0</v>
      </c>
      <c r="AC138" s="67">
        <f t="shared" si="89"/>
        <v>0</v>
      </c>
      <c r="AD138" s="66">
        <f t="shared" si="90"/>
        <v>0</v>
      </c>
      <c r="AE138" s="57">
        <v>0</v>
      </c>
      <c r="AF138" s="57">
        <f t="shared" si="91"/>
        <v>0</v>
      </c>
      <c r="AG138" s="52">
        <v>0</v>
      </c>
      <c r="AH138" s="63">
        <f t="shared" si="92"/>
        <v>0</v>
      </c>
      <c r="AI138" s="65">
        <f t="shared" si="93"/>
        <v>0</v>
      </c>
      <c r="AJ138" s="64">
        <f t="shared" si="94"/>
        <v>0</v>
      </c>
      <c r="AK138" s="65">
        <v>0</v>
      </c>
      <c r="AL138" s="63">
        <f t="shared" si="95"/>
        <v>0</v>
      </c>
      <c r="AM138" s="75"/>
    </row>
    <row r="139" spans="1:39" s="2" customFormat="1" x14ac:dyDescent="0.3">
      <c r="A139" s="56" t="s">
        <v>654</v>
      </c>
      <c r="B139" s="74">
        <f>13800/12</f>
        <v>1150</v>
      </c>
      <c r="C139" s="38">
        <f>1800/1.1</f>
        <v>1636.3636363636363</v>
      </c>
      <c r="D139" s="165">
        <v>12</v>
      </c>
      <c r="E139" s="44">
        <v>0</v>
      </c>
      <c r="F139" s="76">
        <f t="shared" si="76"/>
        <v>0</v>
      </c>
      <c r="G139" s="72">
        <v>0</v>
      </c>
      <c r="H139" s="69">
        <f t="shared" si="77"/>
        <v>0</v>
      </c>
      <c r="I139" s="74">
        <v>0</v>
      </c>
      <c r="J139" s="37">
        <f t="shared" si="78"/>
        <v>0</v>
      </c>
      <c r="K139" s="74">
        <v>0</v>
      </c>
      <c r="L139" s="37">
        <f t="shared" si="79"/>
        <v>0</v>
      </c>
      <c r="M139" s="74">
        <v>0</v>
      </c>
      <c r="N139" s="37">
        <f t="shared" si="80"/>
        <v>0</v>
      </c>
      <c r="O139" s="74">
        <v>0</v>
      </c>
      <c r="P139" s="71">
        <f t="shared" si="81"/>
        <v>0</v>
      </c>
      <c r="Q139" s="57">
        <f t="shared" si="82"/>
        <v>0</v>
      </c>
      <c r="R139" s="70">
        <f t="shared" si="83"/>
        <v>0</v>
      </c>
      <c r="S139" s="38">
        <v>0</v>
      </c>
      <c r="T139" s="69">
        <f t="shared" si="84"/>
        <v>0</v>
      </c>
      <c r="U139" s="38">
        <v>0</v>
      </c>
      <c r="V139" s="69">
        <f t="shared" si="85"/>
        <v>0</v>
      </c>
      <c r="W139" s="38">
        <v>0</v>
      </c>
      <c r="X139" s="69">
        <f t="shared" si="86"/>
        <v>0</v>
      </c>
      <c r="Y139" s="74">
        <v>0</v>
      </c>
      <c r="Z139" s="69">
        <f t="shared" si="87"/>
        <v>0</v>
      </c>
      <c r="AA139" s="38">
        <v>0</v>
      </c>
      <c r="AB139" s="68">
        <f t="shared" si="88"/>
        <v>0</v>
      </c>
      <c r="AC139" s="67">
        <f t="shared" si="89"/>
        <v>0</v>
      </c>
      <c r="AD139" s="66">
        <f t="shared" si="90"/>
        <v>0</v>
      </c>
      <c r="AE139" s="57">
        <v>0</v>
      </c>
      <c r="AF139" s="57">
        <f t="shared" si="91"/>
        <v>0</v>
      </c>
      <c r="AG139" s="52">
        <v>0</v>
      </c>
      <c r="AH139" s="63">
        <f t="shared" si="92"/>
        <v>0</v>
      </c>
      <c r="AI139" s="65">
        <f t="shared" si="93"/>
        <v>0</v>
      </c>
      <c r="AJ139" s="64">
        <f t="shared" si="94"/>
        <v>0</v>
      </c>
      <c r="AK139" s="65">
        <v>0</v>
      </c>
      <c r="AL139" s="63">
        <f t="shared" si="95"/>
        <v>0</v>
      </c>
      <c r="AM139" s="75"/>
    </row>
    <row r="140" spans="1:39" s="2" customFormat="1" x14ac:dyDescent="0.3">
      <c r="A140" s="56" t="s">
        <v>599</v>
      </c>
      <c r="B140" s="74">
        <f>13800/12</f>
        <v>1150</v>
      </c>
      <c r="C140" s="38">
        <v>1636</v>
      </c>
      <c r="D140" s="165">
        <v>12</v>
      </c>
      <c r="E140" s="44">
        <v>0</v>
      </c>
      <c r="F140" s="76">
        <f t="shared" si="76"/>
        <v>0</v>
      </c>
      <c r="G140" s="72">
        <v>0</v>
      </c>
      <c r="H140" s="69">
        <f t="shared" si="77"/>
        <v>0</v>
      </c>
      <c r="I140" s="74">
        <v>0</v>
      </c>
      <c r="J140" s="37">
        <f t="shared" si="78"/>
        <v>0</v>
      </c>
      <c r="K140" s="74">
        <v>0</v>
      </c>
      <c r="L140" s="37">
        <f t="shared" si="79"/>
        <v>0</v>
      </c>
      <c r="M140" s="74">
        <v>0</v>
      </c>
      <c r="N140" s="37">
        <f t="shared" si="80"/>
        <v>0</v>
      </c>
      <c r="O140" s="74">
        <v>0</v>
      </c>
      <c r="P140" s="71">
        <f t="shared" si="81"/>
        <v>0</v>
      </c>
      <c r="Q140" s="57">
        <f t="shared" si="82"/>
        <v>0</v>
      </c>
      <c r="R140" s="70">
        <f t="shared" si="83"/>
        <v>0</v>
      </c>
      <c r="S140" s="38">
        <v>0</v>
      </c>
      <c r="T140" s="69">
        <f t="shared" si="84"/>
        <v>0</v>
      </c>
      <c r="U140" s="38">
        <v>0</v>
      </c>
      <c r="V140" s="69">
        <f t="shared" si="85"/>
        <v>0</v>
      </c>
      <c r="W140" s="38">
        <v>0</v>
      </c>
      <c r="X140" s="69">
        <f t="shared" si="86"/>
        <v>0</v>
      </c>
      <c r="Y140" s="74">
        <v>0</v>
      </c>
      <c r="Z140" s="69">
        <f t="shared" si="87"/>
        <v>0</v>
      </c>
      <c r="AA140" s="38">
        <v>0</v>
      </c>
      <c r="AB140" s="68">
        <f t="shared" si="88"/>
        <v>0</v>
      </c>
      <c r="AC140" s="67">
        <f t="shared" si="89"/>
        <v>0</v>
      </c>
      <c r="AD140" s="66">
        <f t="shared" si="90"/>
        <v>0</v>
      </c>
      <c r="AE140" s="57">
        <v>0</v>
      </c>
      <c r="AF140" s="57">
        <f t="shared" si="91"/>
        <v>0</v>
      </c>
      <c r="AG140" s="52">
        <v>0</v>
      </c>
      <c r="AH140" s="63">
        <f t="shared" si="92"/>
        <v>0</v>
      </c>
      <c r="AI140" s="65">
        <f t="shared" si="93"/>
        <v>0</v>
      </c>
      <c r="AJ140" s="64">
        <f t="shared" si="94"/>
        <v>0</v>
      </c>
      <c r="AK140" s="65">
        <v>0</v>
      </c>
      <c r="AL140" s="63">
        <f t="shared" si="95"/>
        <v>0</v>
      </c>
      <c r="AM140" s="75"/>
    </row>
    <row r="141" spans="1:39" s="2" customFormat="1" x14ac:dyDescent="0.3">
      <c r="A141" s="56" t="s">
        <v>8</v>
      </c>
      <c r="B141" s="47">
        <f>24800/16</f>
        <v>1550</v>
      </c>
      <c r="C141" s="46">
        <f>2800/1.1</f>
        <v>2545.454545454545</v>
      </c>
      <c r="D141" s="163">
        <v>16</v>
      </c>
      <c r="E141" s="44">
        <v>0</v>
      </c>
      <c r="F141" s="76">
        <f t="shared" si="76"/>
        <v>0</v>
      </c>
      <c r="G141" s="72">
        <v>0</v>
      </c>
      <c r="H141" s="69">
        <f t="shared" si="77"/>
        <v>0</v>
      </c>
      <c r="I141" s="74">
        <v>0</v>
      </c>
      <c r="J141" s="37">
        <f t="shared" si="78"/>
        <v>0</v>
      </c>
      <c r="K141" s="74">
        <v>0</v>
      </c>
      <c r="L141" s="37">
        <f t="shared" si="79"/>
        <v>0</v>
      </c>
      <c r="M141" s="74">
        <v>0</v>
      </c>
      <c r="N141" s="37">
        <f t="shared" si="80"/>
        <v>0</v>
      </c>
      <c r="O141" s="74">
        <v>0</v>
      </c>
      <c r="P141" s="71">
        <f t="shared" si="81"/>
        <v>0</v>
      </c>
      <c r="Q141" s="57">
        <f t="shared" si="82"/>
        <v>0</v>
      </c>
      <c r="R141" s="70">
        <f t="shared" si="83"/>
        <v>0</v>
      </c>
      <c r="S141" s="38">
        <v>0</v>
      </c>
      <c r="T141" s="69">
        <f t="shared" si="84"/>
        <v>0</v>
      </c>
      <c r="U141" s="38">
        <v>0</v>
      </c>
      <c r="V141" s="69">
        <f t="shared" si="85"/>
        <v>0</v>
      </c>
      <c r="W141" s="38">
        <v>0</v>
      </c>
      <c r="X141" s="69">
        <f t="shared" si="86"/>
        <v>0</v>
      </c>
      <c r="Y141" s="74">
        <v>0</v>
      </c>
      <c r="Z141" s="69">
        <f t="shared" si="87"/>
        <v>0</v>
      </c>
      <c r="AA141" s="38">
        <v>0</v>
      </c>
      <c r="AB141" s="68">
        <f t="shared" si="88"/>
        <v>0</v>
      </c>
      <c r="AC141" s="67">
        <f t="shared" si="89"/>
        <v>0</v>
      </c>
      <c r="AD141" s="66">
        <f t="shared" si="90"/>
        <v>0</v>
      </c>
      <c r="AE141" s="57">
        <v>0</v>
      </c>
      <c r="AF141" s="57">
        <f t="shared" si="91"/>
        <v>0</v>
      </c>
      <c r="AG141" s="52">
        <v>0</v>
      </c>
      <c r="AH141" s="63">
        <f t="shared" si="92"/>
        <v>0</v>
      </c>
      <c r="AI141" s="65">
        <f t="shared" si="93"/>
        <v>0</v>
      </c>
      <c r="AJ141" s="64">
        <f t="shared" si="94"/>
        <v>0</v>
      </c>
      <c r="AK141" s="65">
        <v>0</v>
      </c>
      <c r="AL141" s="63">
        <f t="shared" si="95"/>
        <v>0</v>
      </c>
      <c r="AM141" s="75"/>
    </row>
    <row r="142" spans="1:39" s="2" customFormat="1" x14ac:dyDescent="0.3">
      <c r="A142" s="58" t="s">
        <v>598</v>
      </c>
      <c r="B142" s="47">
        <f>30400/16</f>
        <v>1900</v>
      </c>
      <c r="C142" s="46">
        <f>2800/1.1</f>
        <v>2545.454545454545</v>
      </c>
      <c r="D142" s="163">
        <v>16</v>
      </c>
      <c r="E142" s="44">
        <v>0</v>
      </c>
      <c r="F142" s="76">
        <f t="shared" si="76"/>
        <v>0</v>
      </c>
      <c r="G142" s="72">
        <v>0</v>
      </c>
      <c r="H142" s="69">
        <f t="shared" si="77"/>
        <v>0</v>
      </c>
      <c r="I142" s="74">
        <v>0</v>
      </c>
      <c r="J142" s="37">
        <f t="shared" si="78"/>
        <v>0</v>
      </c>
      <c r="K142" s="74">
        <v>0</v>
      </c>
      <c r="L142" s="37">
        <f t="shared" si="79"/>
        <v>0</v>
      </c>
      <c r="M142" s="74">
        <v>0</v>
      </c>
      <c r="N142" s="37">
        <f t="shared" si="80"/>
        <v>0</v>
      </c>
      <c r="O142" s="74">
        <v>0</v>
      </c>
      <c r="P142" s="71">
        <f t="shared" si="81"/>
        <v>0</v>
      </c>
      <c r="Q142" s="57">
        <f t="shared" si="82"/>
        <v>0</v>
      </c>
      <c r="R142" s="70">
        <f t="shared" si="83"/>
        <v>0</v>
      </c>
      <c r="S142" s="38">
        <v>0</v>
      </c>
      <c r="T142" s="69">
        <f t="shared" si="84"/>
        <v>0</v>
      </c>
      <c r="U142" s="38">
        <v>0</v>
      </c>
      <c r="V142" s="69">
        <f t="shared" si="85"/>
        <v>0</v>
      </c>
      <c r="W142" s="38">
        <v>0</v>
      </c>
      <c r="X142" s="69">
        <f t="shared" si="86"/>
        <v>0</v>
      </c>
      <c r="Y142" s="74">
        <v>0</v>
      </c>
      <c r="Z142" s="69">
        <f t="shared" si="87"/>
        <v>0</v>
      </c>
      <c r="AA142" s="38">
        <v>0</v>
      </c>
      <c r="AB142" s="68">
        <f t="shared" si="88"/>
        <v>0</v>
      </c>
      <c r="AC142" s="67">
        <f t="shared" si="89"/>
        <v>0</v>
      </c>
      <c r="AD142" s="66">
        <f t="shared" si="90"/>
        <v>0</v>
      </c>
      <c r="AE142" s="57">
        <v>0</v>
      </c>
      <c r="AF142" s="57">
        <f t="shared" si="91"/>
        <v>0</v>
      </c>
      <c r="AG142" s="52">
        <v>0</v>
      </c>
      <c r="AH142" s="63">
        <f t="shared" si="92"/>
        <v>0</v>
      </c>
      <c r="AI142" s="65">
        <f t="shared" si="93"/>
        <v>0</v>
      </c>
      <c r="AJ142" s="64">
        <f t="shared" si="94"/>
        <v>0</v>
      </c>
      <c r="AK142" s="65">
        <v>0</v>
      </c>
      <c r="AL142" s="63">
        <f t="shared" si="95"/>
        <v>0</v>
      </c>
      <c r="AM142" s="75"/>
    </row>
    <row r="143" spans="1:39" s="2" customFormat="1" x14ac:dyDescent="0.3">
      <c r="A143" s="56" t="s">
        <v>9</v>
      </c>
      <c r="B143" s="47">
        <f>3600/6</f>
        <v>600</v>
      </c>
      <c r="C143" s="46">
        <f>2000/1.1</f>
        <v>1818.181818181818</v>
      </c>
      <c r="D143" s="163">
        <v>6</v>
      </c>
      <c r="E143" s="44">
        <v>0</v>
      </c>
      <c r="F143" s="76">
        <f t="shared" si="76"/>
        <v>0</v>
      </c>
      <c r="G143" s="72">
        <v>0</v>
      </c>
      <c r="H143" s="69">
        <f t="shared" si="77"/>
        <v>0</v>
      </c>
      <c r="I143" s="74">
        <v>0</v>
      </c>
      <c r="J143" s="37">
        <f t="shared" si="78"/>
        <v>0</v>
      </c>
      <c r="K143" s="74">
        <v>0</v>
      </c>
      <c r="L143" s="37">
        <f t="shared" si="79"/>
        <v>0</v>
      </c>
      <c r="M143" s="74">
        <v>0</v>
      </c>
      <c r="N143" s="37">
        <f t="shared" si="80"/>
        <v>0</v>
      </c>
      <c r="O143" s="74">
        <v>0</v>
      </c>
      <c r="P143" s="71">
        <f t="shared" si="81"/>
        <v>0</v>
      </c>
      <c r="Q143" s="57">
        <f t="shared" si="82"/>
        <v>0</v>
      </c>
      <c r="R143" s="70">
        <f t="shared" si="83"/>
        <v>0</v>
      </c>
      <c r="S143" s="38">
        <v>0</v>
      </c>
      <c r="T143" s="69">
        <f t="shared" si="84"/>
        <v>0</v>
      </c>
      <c r="U143" s="38">
        <v>0</v>
      </c>
      <c r="V143" s="69">
        <f t="shared" si="85"/>
        <v>0</v>
      </c>
      <c r="W143" s="38">
        <v>0</v>
      </c>
      <c r="X143" s="69">
        <f t="shared" si="86"/>
        <v>0</v>
      </c>
      <c r="Y143" s="74">
        <v>0</v>
      </c>
      <c r="Z143" s="69">
        <f t="shared" si="87"/>
        <v>0</v>
      </c>
      <c r="AA143" s="38">
        <v>0</v>
      </c>
      <c r="AB143" s="68">
        <f t="shared" si="88"/>
        <v>0</v>
      </c>
      <c r="AC143" s="67">
        <f t="shared" si="89"/>
        <v>0</v>
      </c>
      <c r="AD143" s="66">
        <f t="shared" si="90"/>
        <v>0</v>
      </c>
      <c r="AE143" s="57">
        <v>0</v>
      </c>
      <c r="AF143" s="57">
        <f t="shared" si="91"/>
        <v>0</v>
      </c>
      <c r="AG143" s="52">
        <v>0</v>
      </c>
      <c r="AH143" s="63">
        <f t="shared" si="92"/>
        <v>0</v>
      </c>
      <c r="AI143" s="65">
        <f t="shared" si="93"/>
        <v>0</v>
      </c>
      <c r="AJ143" s="64">
        <f t="shared" si="94"/>
        <v>0</v>
      </c>
      <c r="AK143" s="65">
        <v>0</v>
      </c>
      <c r="AL143" s="63">
        <f t="shared" si="95"/>
        <v>0</v>
      </c>
      <c r="AM143" s="75"/>
    </row>
    <row r="144" spans="1:39" s="2" customFormat="1" x14ac:dyDescent="0.3">
      <c r="A144" s="55" t="s">
        <v>47</v>
      </c>
      <c r="B144" s="47">
        <f>3600/6</f>
        <v>600</v>
      </c>
      <c r="C144" s="46">
        <f>2000/1.1</f>
        <v>1818.181818181818</v>
      </c>
      <c r="D144" s="163">
        <v>6</v>
      </c>
      <c r="E144" s="44">
        <v>0</v>
      </c>
      <c r="F144" s="76">
        <f t="shared" si="76"/>
        <v>0</v>
      </c>
      <c r="G144" s="72">
        <v>0</v>
      </c>
      <c r="H144" s="69">
        <f t="shared" si="77"/>
        <v>0</v>
      </c>
      <c r="I144" s="74">
        <v>0</v>
      </c>
      <c r="J144" s="37">
        <f t="shared" si="78"/>
        <v>0</v>
      </c>
      <c r="K144" s="74">
        <v>0</v>
      </c>
      <c r="L144" s="37">
        <f t="shared" si="79"/>
        <v>0</v>
      </c>
      <c r="M144" s="74">
        <v>0</v>
      </c>
      <c r="N144" s="37">
        <f t="shared" si="80"/>
        <v>0</v>
      </c>
      <c r="O144" s="74">
        <v>0</v>
      </c>
      <c r="P144" s="71">
        <f t="shared" si="81"/>
        <v>0</v>
      </c>
      <c r="Q144" s="57">
        <f t="shared" si="82"/>
        <v>0</v>
      </c>
      <c r="R144" s="70">
        <f t="shared" si="83"/>
        <v>0</v>
      </c>
      <c r="S144" s="38">
        <v>0</v>
      </c>
      <c r="T144" s="69">
        <f t="shared" si="84"/>
        <v>0</v>
      </c>
      <c r="U144" s="38">
        <v>0</v>
      </c>
      <c r="V144" s="69">
        <f t="shared" si="85"/>
        <v>0</v>
      </c>
      <c r="W144" s="38">
        <v>0</v>
      </c>
      <c r="X144" s="69">
        <f t="shared" si="86"/>
        <v>0</v>
      </c>
      <c r="Y144" s="74">
        <v>0</v>
      </c>
      <c r="Z144" s="69">
        <f t="shared" si="87"/>
        <v>0</v>
      </c>
      <c r="AA144" s="38">
        <v>0</v>
      </c>
      <c r="AB144" s="68">
        <f t="shared" si="88"/>
        <v>0</v>
      </c>
      <c r="AC144" s="67">
        <f t="shared" si="89"/>
        <v>0</v>
      </c>
      <c r="AD144" s="66">
        <f t="shared" si="90"/>
        <v>0</v>
      </c>
      <c r="AE144" s="57">
        <v>0</v>
      </c>
      <c r="AF144" s="57">
        <f t="shared" si="91"/>
        <v>0</v>
      </c>
      <c r="AG144" s="52">
        <v>0</v>
      </c>
      <c r="AH144" s="63">
        <f t="shared" si="92"/>
        <v>0</v>
      </c>
      <c r="AI144" s="65">
        <f t="shared" si="93"/>
        <v>0</v>
      </c>
      <c r="AJ144" s="64">
        <f t="shared" si="94"/>
        <v>0</v>
      </c>
      <c r="AK144" s="65">
        <v>0</v>
      </c>
      <c r="AL144" s="63">
        <f t="shared" si="95"/>
        <v>0</v>
      </c>
      <c r="AM144" s="75"/>
    </row>
    <row r="145" spans="1:39" s="2" customFormat="1" x14ac:dyDescent="0.3">
      <c r="A145" s="55" t="s">
        <v>597</v>
      </c>
      <c r="B145" s="47">
        <f>3600/6</f>
        <v>600</v>
      </c>
      <c r="C145" s="46">
        <f>2000/1.1</f>
        <v>1818.181818181818</v>
      </c>
      <c r="D145" s="163">
        <v>6</v>
      </c>
      <c r="E145" s="44">
        <v>0</v>
      </c>
      <c r="F145" s="76">
        <f t="shared" si="76"/>
        <v>0</v>
      </c>
      <c r="G145" s="72">
        <v>0</v>
      </c>
      <c r="H145" s="69">
        <f t="shared" si="77"/>
        <v>0</v>
      </c>
      <c r="I145" s="74">
        <v>0</v>
      </c>
      <c r="J145" s="37">
        <f t="shared" si="78"/>
        <v>0</v>
      </c>
      <c r="K145" s="74">
        <v>0</v>
      </c>
      <c r="L145" s="37">
        <f t="shared" si="79"/>
        <v>0</v>
      </c>
      <c r="M145" s="74">
        <v>0</v>
      </c>
      <c r="N145" s="37">
        <f t="shared" si="80"/>
        <v>0</v>
      </c>
      <c r="O145" s="74">
        <v>0</v>
      </c>
      <c r="P145" s="71">
        <f t="shared" si="81"/>
        <v>0</v>
      </c>
      <c r="Q145" s="57">
        <f t="shared" si="82"/>
        <v>0</v>
      </c>
      <c r="R145" s="70">
        <f t="shared" si="83"/>
        <v>0</v>
      </c>
      <c r="S145" s="38">
        <v>0</v>
      </c>
      <c r="T145" s="69">
        <f t="shared" si="84"/>
        <v>0</v>
      </c>
      <c r="U145" s="38">
        <v>0</v>
      </c>
      <c r="V145" s="69">
        <f t="shared" si="85"/>
        <v>0</v>
      </c>
      <c r="W145" s="38">
        <v>0</v>
      </c>
      <c r="X145" s="69">
        <f t="shared" si="86"/>
        <v>0</v>
      </c>
      <c r="Y145" s="74">
        <v>0</v>
      </c>
      <c r="Z145" s="69">
        <f t="shared" si="87"/>
        <v>0</v>
      </c>
      <c r="AA145" s="38">
        <v>0</v>
      </c>
      <c r="AB145" s="68">
        <f t="shared" si="88"/>
        <v>0</v>
      </c>
      <c r="AC145" s="67">
        <f t="shared" si="89"/>
        <v>0</v>
      </c>
      <c r="AD145" s="66">
        <f t="shared" si="90"/>
        <v>0</v>
      </c>
      <c r="AE145" s="57">
        <v>0</v>
      </c>
      <c r="AF145" s="57">
        <f t="shared" si="91"/>
        <v>0</v>
      </c>
      <c r="AG145" s="52">
        <v>0</v>
      </c>
      <c r="AH145" s="63">
        <f t="shared" si="92"/>
        <v>0</v>
      </c>
      <c r="AI145" s="65">
        <f t="shared" si="93"/>
        <v>0</v>
      </c>
      <c r="AJ145" s="64">
        <f t="shared" si="94"/>
        <v>0</v>
      </c>
      <c r="AK145" s="65">
        <v>0</v>
      </c>
      <c r="AL145" s="63">
        <f t="shared" si="95"/>
        <v>0</v>
      </c>
      <c r="AM145" s="75"/>
    </row>
    <row r="146" spans="1:39" s="2" customFormat="1" x14ac:dyDescent="0.3">
      <c r="A146" s="48" t="s">
        <v>596</v>
      </c>
      <c r="B146" s="47">
        <f>8100/6</f>
        <v>1350</v>
      </c>
      <c r="C146" s="46">
        <f>2800/1.1</f>
        <v>2545.454545454545</v>
      </c>
      <c r="D146" s="45">
        <v>6</v>
      </c>
      <c r="E146" s="44">
        <v>0</v>
      </c>
      <c r="F146" s="76">
        <f t="shared" si="76"/>
        <v>0</v>
      </c>
      <c r="G146" s="72">
        <v>0</v>
      </c>
      <c r="H146" s="69">
        <f t="shared" si="77"/>
        <v>0</v>
      </c>
      <c r="I146" s="74">
        <v>0</v>
      </c>
      <c r="J146" s="37">
        <f t="shared" si="78"/>
        <v>0</v>
      </c>
      <c r="K146" s="74">
        <v>0</v>
      </c>
      <c r="L146" s="37">
        <f t="shared" si="79"/>
        <v>0</v>
      </c>
      <c r="M146" s="74">
        <v>0</v>
      </c>
      <c r="N146" s="37">
        <f t="shared" si="80"/>
        <v>0</v>
      </c>
      <c r="O146" s="74">
        <v>0</v>
      </c>
      <c r="P146" s="71">
        <f t="shared" si="81"/>
        <v>0</v>
      </c>
      <c r="Q146" s="57">
        <f t="shared" si="82"/>
        <v>0</v>
      </c>
      <c r="R146" s="70">
        <f t="shared" si="83"/>
        <v>0</v>
      </c>
      <c r="S146" s="38">
        <v>0</v>
      </c>
      <c r="T146" s="69">
        <f t="shared" si="84"/>
        <v>0</v>
      </c>
      <c r="U146" s="38">
        <v>0</v>
      </c>
      <c r="V146" s="69">
        <f t="shared" si="85"/>
        <v>0</v>
      </c>
      <c r="W146" s="38">
        <v>0</v>
      </c>
      <c r="X146" s="69">
        <f t="shared" si="86"/>
        <v>0</v>
      </c>
      <c r="Y146" s="74">
        <v>0</v>
      </c>
      <c r="Z146" s="69">
        <f t="shared" si="87"/>
        <v>0</v>
      </c>
      <c r="AA146" s="38">
        <v>0</v>
      </c>
      <c r="AB146" s="68">
        <f t="shared" si="88"/>
        <v>0</v>
      </c>
      <c r="AC146" s="67">
        <f t="shared" si="89"/>
        <v>0</v>
      </c>
      <c r="AD146" s="66">
        <f t="shared" si="90"/>
        <v>0</v>
      </c>
      <c r="AE146" s="57">
        <v>0</v>
      </c>
      <c r="AF146" s="57">
        <f t="shared" si="91"/>
        <v>0</v>
      </c>
      <c r="AG146" s="52">
        <v>0</v>
      </c>
      <c r="AH146" s="63">
        <f t="shared" si="92"/>
        <v>0</v>
      </c>
      <c r="AI146" s="65">
        <f t="shared" si="93"/>
        <v>0</v>
      </c>
      <c r="AJ146" s="64">
        <f t="shared" si="94"/>
        <v>0</v>
      </c>
      <c r="AK146" s="65">
        <v>0</v>
      </c>
      <c r="AL146" s="63">
        <f t="shared" si="95"/>
        <v>0</v>
      </c>
      <c r="AM146" s="75"/>
    </row>
    <row r="147" spans="1:39" s="2" customFormat="1" x14ac:dyDescent="0.3">
      <c r="A147" s="48" t="s">
        <v>652</v>
      </c>
      <c r="B147" s="53">
        <f>6600/6</f>
        <v>1100</v>
      </c>
      <c r="C147" s="46">
        <f>2800/1.1</f>
        <v>2545.454545454545</v>
      </c>
      <c r="D147" s="45">
        <v>6</v>
      </c>
      <c r="E147" s="44">
        <v>0</v>
      </c>
      <c r="F147" s="76">
        <f t="shared" si="76"/>
        <v>0</v>
      </c>
      <c r="G147" s="72">
        <v>0</v>
      </c>
      <c r="H147" s="69">
        <f t="shared" si="77"/>
        <v>0</v>
      </c>
      <c r="I147" s="74">
        <v>0</v>
      </c>
      <c r="J147" s="37">
        <f t="shared" si="78"/>
        <v>0</v>
      </c>
      <c r="K147" s="74">
        <v>0</v>
      </c>
      <c r="L147" s="37">
        <f t="shared" si="79"/>
        <v>0</v>
      </c>
      <c r="M147" s="74">
        <v>0</v>
      </c>
      <c r="N147" s="37">
        <f t="shared" si="80"/>
        <v>0</v>
      </c>
      <c r="O147" s="74">
        <v>0</v>
      </c>
      <c r="P147" s="71">
        <f t="shared" si="81"/>
        <v>0</v>
      </c>
      <c r="Q147" s="57">
        <f t="shared" si="82"/>
        <v>0</v>
      </c>
      <c r="R147" s="70">
        <f t="shared" si="83"/>
        <v>0</v>
      </c>
      <c r="S147" s="38">
        <v>0</v>
      </c>
      <c r="T147" s="69">
        <f t="shared" si="84"/>
        <v>0</v>
      </c>
      <c r="U147" s="38">
        <v>0</v>
      </c>
      <c r="V147" s="69">
        <f t="shared" si="85"/>
        <v>0</v>
      </c>
      <c r="W147" s="38">
        <v>0</v>
      </c>
      <c r="X147" s="69">
        <f t="shared" si="86"/>
        <v>0</v>
      </c>
      <c r="Y147" s="74">
        <v>0</v>
      </c>
      <c r="Z147" s="69">
        <f t="shared" si="87"/>
        <v>0</v>
      </c>
      <c r="AA147" s="38">
        <v>0</v>
      </c>
      <c r="AB147" s="68">
        <f t="shared" si="88"/>
        <v>0</v>
      </c>
      <c r="AC147" s="67">
        <f t="shared" si="89"/>
        <v>0</v>
      </c>
      <c r="AD147" s="66">
        <f t="shared" si="90"/>
        <v>0</v>
      </c>
      <c r="AE147" s="57">
        <v>0</v>
      </c>
      <c r="AF147" s="57">
        <f t="shared" si="91"/>
        <v>0</v>
      </c>
      <c r="AG147" s="52">
        <v>0</v>
      </c>
      <c r="AH147" s="63">
        <f t="shared" si="92"/>
        <v>0</v>
      </c>
      <c r="AI147" s="65">
        <f t="shared" si="93"/>
        <v>0</v>
      </c>
      <c r="AJ147" s="64">
        <f t="shared" si="94"/>
        <v>0</v>
      </c>
      <c r="AK147" s="65">
        <v>0</v>
      </c>
      <c r="AL147" s="63">
        <f t="shared" si="95"/>
        <v>0</v>
      </c>
      <c r="AM147" s="75"/>
    </row>
    <row r="148" spans="1:39" s="2" customFormat="1" x14ac:dyDescent="0.3">
      <c r="A148" s="48" t="s">
        <v>64</v>
      </c>
      <c r="B148" s="47">
        <f>16200/12</f>
        <v>1350</v>
      </c>
      <c r="C148" s="46">
        <f>2800/1.1</f>
        <v>2545.454545454545</v>
      </c>
      <c r="D148" s="45">
        <v>12</v>
      </c>
      <c r="E148" s="44">
        <v>0</v>
      </c>
      <c r="F148" s="76">
        <f t="shared" si="76"/>
        <v>0</v>
      </c>
      <c r="G148" s="72">
        <v>0</v>
      </c>
      <c r="H148" s="69">
        <f t="shared" si="77"/>
        <v>0</v>
      </c>
      <c r="I148" s="74">
        <v>0</v>
      </c>
      <c r="J148" s="37">
        <f t="shared" si="78"/>
        <v>0</v>
      </c>
      <c r="K148" s="74">
        <v>0</v>
      </c>
      <c r="L148" s="37">
        <f t="shared" si="79"/>
        <v>0</v>
      </c>
      <c r="M148" s="74">
        <v>0</v>
      </c>
      <c r="N148" s="37">
        <f t="shared" si="80"/>
        <v>0</v>
      </c>
      <c r="O148" s="74">
        <v>0</v>
      </c>
      <c r="P148" s="71">
        <f t="shared" si="81"/>
        <v>0</v>
      </c>
      <c r="Q148" s="57">
        <f t="shared" si="82"/>
        <v>0</v>
      </c>
      <c r="R148" s="70">
        <f t="shared" si="83"/>
        <v>0</v>
      </c>
      <c r="S148" s="38">
        <v>0</v>
      </c>
      <c r="T148" s="69">
        <f t="shared" si="84"/>
        <v>0</v>
      </c>
      <c r="U148" s="38">
        <v>0</v>
      </c>
      <c r="V148" s="69">
        <f t="shared" si="85"/>
        <v>0</v>
      </c>
      <c r="W148" s="38">
        <v>0</v>
      </c>
      <c r="X148" s="69">
        <f t="shared" si="86"/>
        <v>0</v>
      </c>
      <c r="Y148" s="74">
        <v>0</v>
      </c>
      <c r="Z148" s="69">
        <f t="shared" si="87"/>
        <v>0</v>
      </c>
      <c r="AA148" s="38">
        <v>0</v>
      </c>
      <c r="AB148" s="68">
        <f t="shared" si="88"/>
        <v>0</v>
      </c>
      <c r="AC148" s="67">
        <f t="shared" si="89"/>
        <v>0</v>
      </c>
      <c r="AD148" s="66">
        <f t="shared" si="90"/>
        <v>0</v>
      </c>
      <c r="AE148" s="57">
        <v>0</v>
      </c>
      <c r="AF148" s="57">
        <f t="shared" si="91"/>
        <v>0</v>
      </c>
      <c r="AG148" s="52">
        <v>0</v>
      </c>
      <c r="AH148" s="63">
        <f t="shared" si="92"/>
        <v>0</v>
      </c>
      <c r="AI148" s="65">
        <f t="shared" si="93"/>
        <v>0</v>
      </c>
      <c r="AJ148" s="64">
        <f t="shared" si="94"/>
        <v>0</v>
      </c>
      <c r="AK148" s="65">
        <v>0</v>
      </c>
      <c r="AL148" s="63">
        <f t="shared" si="95"/>
        <v>0</v>
      </c>
      <c r="AM148" s="75"/>
    </row>
    <row r="149" spans="1:39" s="2" customFormat="1" x14ac:dyDescent="0.3">
      <c r="A149" s="48" t="s">
        <v>594</v>
      </c>
      <c r="B149" s="47">
        <f>16200/12</f>
        <v>1350</v>
      </c>
      <c r="C149" s="46">
        <f>2800/1.1</f>
        <v>2545.454545454545</v>
      </c>
      <c r="D149" s="45">
        <v>12</v>
      </c>
      <c r="E149" s="44">
        <v>0</v>
      </c>
      <c r="F149" s="76">
        <f t="shared" si="76"/>
        <v>0</v>
      </c>
      <c r="G149" s="72">
        <v>0</v>
      </c>
      <c r="H149" s="69">
        <f t="shared" si="77"/>
        <v>0</v>
      </c>
      <c r="I149" s="74">
        <v>0</v>
      </c>
      <c r="J149" s="37">
        <f t="shared" si="78"/>
        <v>0</v>
      </c>
      <c r="K149" s="74">
        <v>0</v>
      </c>
      <c r="L149" s="37">
        <f t="shared" si="79"/>
        <v>0</v>
      </c>
      <c r="M149" s="74">
        <v>0</v>
      </c>
      <c r="N149" s="37">
        <f t="shared" si="80"/>
        <v>0</v>
      </c>
      <c r="O149" s="74">
        <v>0</v>
      </c>
      <c r="P149" s="71">
        <f t="shared" si="81"/>
        <v>0</v>
      </c>
      <c r="Q149" s="57">
        <f t="shared" si="82"/>
        <v>0</v>
      </c>
      <c r="R149" s="70">
        <f t="shared" si="83"/>
        <v>0</v>
      </c>
      <c r="S149" s="38">
        <v>0</v>
      </c>
      <c r="T149" s="69">
        <f t="shared" si="84"/>
        <v>0</v>
      </c>
      <c r="U149" s="38">
        <v>0</v>
      </c>
      <c r="V149" s="69">
        <f t="shared" si="85"/>
        <v>0</v>
      </c>
      <c r="W149" s="38">
        <v>0</v>
      </c>
      <c r="X149" s="69">
        <f t="shared" si="86"/>
        <v>0</v>
      </c>
      <c r="Y149" s="74">
        <v>0</v>
      </c>
      <c r="Z149" s="69">
        <f t="shared" si="87"/>
        <v>0</v>
      </c>
      <c r="AA149" s="38">
        <v>0</v>
      </c>
      <c r="AB149" s="68">
        <f t="shared" si="88"/>
        <v>0</v>
      </c>
      <c r="AC149" s="67">
        <f t="shared" si="89"/>
        <v>0</v>
      </c>
      <c r="AD149" s="66">
        <f t="shared" si="90"/>
        <v>0</v>
      </c>
      <c r="AE149" s="57">
        <v>0</v>
      </c>
      <c r="AF149" s="57">
        <f t="shared" si="91"/>
        <v>0</v>
      </c>
      <c r="AG149" s="52">
        <v>0</v>
      </c>
      <c r="AH149" s="63">
        <f t="shared" si="92"/>
        <v>0</v>
      </c>
      <c r="AI149" s="65">
        <f t="shared" si="93"/>
        <v>0</v>
      </c>
      <c r="AJ149" s="64">
        <f t="shared" si="94"/>
        <v>0</v>
      </c>
      <c r="AK149" s="65">
        <v>0</v>
      </c>
      <c r="AL149" s="63">
        <f t="shared" si="95"/>
        <v>0</v>
      </c>
      <c r="AM149" s="75"/>
    </row>
    <row r="150" spans="1:39" s="2" customFormat="1" x14ac:dyDescent="0.3">
      <c r="A150" s="48" t="s">
        <v>593</v>
      </c>
      <c r="B150" s="47">
        <f>42000/20</f>
        <v>2100</v>
      </c>
      <c r="C150" s="46">
        <f>3200/1.1</f>
        <v>2909.090909090909</v>
      </c>
      <c r="D150" s="45">
        <v>20</v>
      </c>
      <c r="E150" s="44">
        <v>0</v>
      </c>
      <c r="F150" s="76">
        <f t="shared" si="76"/>
        <v>0</v>
      </c>
      <c r="G150" s="72">
        <v>0</v>
      </c>
      <c r="H150" s="69">
        <f t="shared" si="77"/>
        <v>0</v>
      </c>
      <c r="I150" s="74">
        <v>0</v>
      </c>
      <c r="J150" s="37">
        <f t="shared" si="78"/>
        <v>0</v>
      </c>
      <c r="K150" s="74">
        <v>0</v>
      </c>
      <c r="L150" s="37">
        <f t="shared" si="79"/>
        <v>0</v>
      </c>
      <c r="M150" s="74">
        <v>0</v>
      </c>
      <c r="N150" s="37">
        <f t="shared" si="80"/>
        <v>0</v>
      </c>
      <c r="O150" s="74">
        <v>0</v>
      </c>
      <c r="P150" s="71">
        <f t="shared" si="81"/>
        <v>0</v>
      </c>
      <c r="Q150" s="57">
        <f t="shared" si="82"/>
        <v>0</v>
      </c>
      <c r="R150" s="70">
        <f t="shared" si="83"/>
        <v>0</v>
      </c>
      <c r="S150" s="38">
        <v>0</v>
      </c>
      <c r="T150" s="69">
        <f t="shared" si="84"/>
        <v>0</v>
      </c>
      <c r="U150" s="38">
        <v>0</v>
      </c>
      <c r="V150" s="69">
        <f t="shared" si="85"/>
        <v>0</v>
      </c>
      <c r="W150" s="38">
        <v>0</v>
      </c>
      <c r="X150" s="69">
        <f t="shared" si="86"/>
        <v>0</v>
      </c>
      <c r="Y150" s="74">
        <v>0</v>
      </c>
      <c r="Z150" s="69">
        <f t="shared" si="87"/>
        <v>0</v>
      </c>
      <c r="AA150" s="38">
        <v>0</v>
      </c>
      <c r="AB150" s="68">
        <f t="shared" si="88"/>
        <v>0</v>
      </c>
      <c r="AC150" s="67">
        <f t="shared" si="89"/>
        <v>0</v>
      </c>
      <c r="AD150" s="66">
        <f t="shared" si="90"/>
        <v>0</v>
      </c>
      <c r="AE150" s="57">
        <v>0</v>
      </c>
      <c r="AF150" s="57">
        <f t="shared" si="91"/>
        <v>0</v>
      </c>
      <c r="AG150" s="52">
        <v>0</v>
      </c>
      <c r="AH150" s="63">
        <f t="shared" si="92"/>
        <v>0</v>
      </c>
      <c r="AI150" s="65">
        <f t="shared" si="93"/>
        <v>0</v>
      </c>
      <c r="AJ150" s="64">
        <f t="shared" si="94"/>
        <v>0</v>
      </c>
      <c r="AK150" s="65">
        <v>0</v>
      </c>
      <c r="AL150" s="63">
        <f t="shared" si="95"/>
        <v>0</v>
      </c>
      <c r="AM150" s="75"/>
    </row>
    <row r="151" spans="1:39" s="2" customFormat="1" x14ac:dyDescent="0.3">
      <c r="A151" s="48" t="s">
        <v>592</v>
      </c>
      <c r="B151" s="47">
        <f>13800/12</f>
        <v>1150</v>
      </c>
      <c r="C151" s="46">
        <f>2300/1.1</f>
        <v>2090.9090909090905</v>
      </c>
      <c r="D151" s="45">
        <v>12</v>
      </c>
      <c r="E151" s="44">
        <v>0</v>
      </c>
      <c r="F151" s="76">
        <f t="shared" si="76"/>
        <v>0</v>
      </c>
      <c r="G151" s="72">
        <v>0</v>
      </c>
      <c r="H151" s="69">
        <f t="shared" si="77"/>
        <v>0</v>
      </c>
      <c r="I151" s="74">
        <v>0</v>
      </c>
      <c r="J151" s="37">
        <f t="shared" si="78"/>
        <v>0</v>
      </c>
      <c r="K151" s="74">
        <v>0</v>
      </c>
      <c r="L151" s="37">
        <f t="shared" si="79"/>
        <v>0</v>
      </c>
      <c r="M151" s="74">
        <v>0</v>
      </c>
      <c r="N151" s="37">
        <f t="shared" si="80"/>
        <v>0</v>
      </c>
      <c r="O151" s="74">
        <v>0</v>
      </c>
      <c r="P151" s="71">
        <f t="shared" si="81"/>
        <v>0</v>
      </c>
      <c r="Q151" s="57">
        <f t="shared" si="82"/>
        <v>0</v>
      </c>
      <c r="R151" s="70">
        <f t="shared" si="83"/>
        <v>0</v>
      </c>
      <c r="S151" s="38">
        <v>0</v>
      </c>
      <c r="T151" s="69">
        <f t="shared" si="84"/>
        <v>0</v>
      </c>
      <c r="U151" s="38">
        <v>0</v>
      </c>
      <c r="V151" s="69">
        <f t="shared" si="85"/>
        <v>0</v>
      </c>
      <c r="W151" s="38">
        <v>0</v>
      </c>
      <c r="X151" s="69">
        <f t="shared" si="86"/>
        <v>0</v>
      </c>
      <c r="Y151" s="74">
        <v>0</v>
      </c>
      <c r="Z151" s="69">
        <f t="shared" si="87"/>
        <v>0</v>
      </c>
      <c r="AA151" s="38">
        <v>0</v>
      </c>
      <c r="AB151" s="68">
        <f t="shared" si="88"/>
        <v>0</v>
      </c>
      <c r="AC151" s="67">
        <f t="shared" si="89"/>
        <v>0</v>
      </c>
      <c r="AD151" s="66">
        <f t="shared" si="90"/>
        <v>0</v>
      </c>
      <c r="AE151" s="57">
        <v>0</v>
      </c>
      <c r="AF151" s="57">
        <f t="shared" si="91"/>
        <v>0</v>
      </c>
      <c r="AG151" s="52">
        <v>0</v>
      </c>
      <c r="AH151" s="63">
        <f t="shared" si="92"/>
        <v>0</v>
      </c>
      <c r="AI151" s="65">
        <f t="shared" si="93"/>
        <v>0</v>
      </c>
      <c r="AJ151" s="64">
        <f t="shared" si="94"/>
        <v>0</v>
      </c>
      <c r="AK151" s="65">
        <v>0</v>
      </c>
      <c r="AL151" s="63">
        <f t="shared" si="95"/>
        <v>0</v>
      </c>
      <c r="AM151" s="75"/>
    </row>
    <row r="152" spans="1:39" s="2" customFormat="1" x14ac:dyDescent="0.3">
      <c r="A152" s="48" t="s">
        <v>591</v>
      </c>
      <c r="B152" s="47">
        <f>30000/24</f>
        <v>1250</v>
      </c>
      <c r="C152" s="46">
        <f>2800/1.1</f>
        <v>2545.454545454545</v>
      </c>
      <c r="D152" s="45">
        <v>24</v>
      </c>
      <c r="E152" s="44">
        <v>0</v>
      </c>
      <c r="F152" s="76">
        <f t="shared" si="76"/>
        <v>0</v>
      </c>
      <c r="G152" s="72">
        <v>0</v>
      </c>
      <c r="H152" s="69">
        <f t="shared" si="77"/>
        <v>0</v>
      </c>
      <c r="I152" s="74">
        <v>0</v>
      </c>
      <c r="J152" s="37">
        <f t="shared" si="78"/>
        <v>0</v>
      </c>
      <c r="K152" s="74">
        <v>0</v>
      </c>
      <c r="L152" s="37">
        <f t="shared" si="79"/>
        <v>0</v>
      </c>
      <c r="M152" s="74">
        <v>0</v>
      </c>
      <c r="N152" s="37">
        <f t="shared" si="80"/>
        <v>0</v>
      </c>
      <c r="O152" s="74">
        <v>0</v>
      </c>
      <c r="P152" s="71">
        <f t="shared" si="81"/>
        <v>0</v>
      </c>
      <c r="Q152" s="57">
        <f t="shared" si="82"/>
        <v>0</v>
      </c>
      <c r="R152" s="70">
        <f t="shared" si="83"/>
        <v>0</v>
      </c>
      <c r="S152" s="38">
        <v>0</v>
      </c>
      <c r="T152" s="69">
        <f t="shared" si="84"/>
        <v>0</v>
      </c>
      <c r="U152" s="38">
        <v>0</v>
      </c>
      <c r="V152" s="69">
        <f t="shared" si="85"/>
        <v>0</v>
      </c>
      <c r="W152" s="38">
        <v>0</v>
      </c>
      <c r="X152" s="69">
        <f t="shared" si="86"/>
        <v>0</v>
      </c>
      <c r="Y152" s="74">
        <v>0</v>
      </c>
      <c r="Z152" s="69">
        <f t="shared" si="87"/>
        <v>0</v>
      </c>
      <c r="AA152" s="38">
        <v>0</v>
      </c>
      <c r="AB152" s="68">
        <f t="shared" si="88"/>
        <v>0</v>
      </c>
      <c r="AC152" s="67">
        <f t="shared" si="89"/>
        <v>0</v>
      </c>
      <c r="AD152" s="66">
        <f t="shared" si="90"/>
        <v>0</v>
      </c>
      <c r="AE152" s="57">
        <v>0</v>
      </c>
      <c r="AF152" s="57">
        <f t="shared" si="91"/>
        <v>0</v>
      </c>
      <c r="AG152" s="52">
        <v>0</v>
      </c>
      <c r="AH152" s="63">
        <f t="shared" si="92"/>
        <v>0</v>
      </c>
      <c r="AI152" s="65">
        <f t="shared" si="93"/>
        <v>0</v>
      </c>
      <c r="AJ152" s="64">
        <f t="shared" si="94"/>
        <v>0</v>
      </c>
      <c r="AK152" s="65">
        <v>0</v>
      </c>
      <c r="AL152" s="63">
        <f t="shared" si="95"/>
        <v>0</v>
      </c>
      <c r="AM152" s="75"/>
    </row>
    <row r="153" spans="1:39" s="2" customFormat="1" x14ac:dyDescent="0.3">
      <c r="A153" s="137" t="s">
        <v>590</v>
      </c>
      <c r="B153" s="47">
        <f>14400/24</f>
        <v>600</v>
      </c>
      <c r="C153" s="46">
        <f>800/1.1</f>
        <v>727.27272727272725</v>
      </c>
      <c r="D153" s="163">
        <v>24</v>
      </c>
      <c r="E153" s="44">
        <v>2</v>
      </c>
      <c r="F153" s="76">
        <f t="shared" si="76"/>
        <v>1200</v>
      </c>
      <c r="G153" s="72">
        <v>24</v>
      </c>
      <c r="H153" s="69">
        <f t="shared" si="77"/>
        <v>14400</v>
      </c>
      <c r="I153" s="74">
        <v>0</v>
      </c>
      <c r="J153" s="37">
        <f t="shared" si="78"/>
        <v>0</v>
      </c>
      <c r="K153" s="74">
        <v>24</v>
      </c>
      <c r="L153" s="37">
        <f t="shared" si="79"/>
        <v>14400</v>
      </c>
      <c r="M153" s="74">
        <v>0</v>
      </c>
      <c r="N153" s="37">
        <f t="shared" si="80"/>
        <v>0</v>
      </c>
      <c r="O153" s="74">
        <v>0</v>
      </c>
      <c r="P153" s="71">
        <f t="shared" si="81"/>
        <v>0</v>
      </c>
      <c r="Q153" s="57">
        <f t="shared" si="82"/>
        <v>48</v>
      </c>
      <c r="R153" s="70">
        <f t="shared" si="83"/>
        <v>28800</v>
      </c>
      <c r="S153" s="38">
        <v>8</v>
      </c>
      <c r="T153" s="69">
        <f t="shared" si="84"/>
        <v>5818.181818181818</v>
      </c>
      <c r="U153" s="38">
        <v>9</v>
      </c>
      <c r="V153" s="69">
        <f t="shared" si="85"/>
        <v>6545.454545454545</v>
      </c>
      <c r="W153" s="38">
        <v>14</v>
      </c>
      <c r="X153" s="69">
        <f t="shared" si="86"/>
        <v>10181.818181818182</v>
      </c>
      <c r="Y153" s="74">
        <v>5</v>
      </c>
      <c r="Z153" s="69">
        <f t="shared" si="87"/>
        <v>3636.363636363636</v>
      </c>
      <c r="AA153" s="38">
        <v>0</v>
      </c>
      <c r="AB153" s="68">
        <f t="shared" si="88"/>
        <v>0</v>
      </c>
      <c r="AC153" s="67">
        <f t="shared" si="89"/>
        <v>36</v>
      </c>
      <c r="AD153" s="66">
        <f t="shared" si="90"/>
        <v>26181.81818181818</v>
      </c>
      <c r="AE153" s="57">
        <v>0</v>
      </c>
      <c r="AF153" s="57">
        <f t="shared" si="91"/>
        <v>4581.8181818181811</v>
      </c>
      <c r="AG153" s="52">
        <v>0</v>
      </c>
      <c r="AH153" s="63">
        <f t="shared" si="92"/>
        <v>0</v>
      </c>
      <c r="AI153" s="65">
        <f t="shared" si="93"/>
        <v>14</v>
      </c>
      <c r="AJ153" s="64">
        <f t="shared" si="94"/>
        <v>8400</v>
      </c>
      <c r="AK153" s="65">
        <v>0</v>
      </c>
      <c r="AL153" s="63">
        <f t="shared" si="95"/>
        <v>0</v>
      </c>
      <c r="AM153" s="75"/>
    </row>
    <row r="154" spans="1:39" s="2" customFormat="1" x14ac:dyDescent="0.3">
      <c r="A154" s="188" t="s">
        <v>648</v>
      </c>
      <c r="B154" s="182">
        <f>16000/10</f>
        <v>1600</v>
      </c>
      <c r="C154" s="183">
        <f>2700/1.1</f>
        <v>2454.5454545454545</v>
      </c>
      <c r="D154" s="184">
        <v>10</v>
      </c>
      <c r="E154" s="44">
        <v>0</v>
      </c>
      <c r="F154" s="76">
        <f t="shared" si="76"/>
        <v>0</v>
      </c>
      <c r="G154" s="72">
        <v>0</v>
      </c>
      <c r="H154" s="69">
        <f t="shared" si="77"/>
        <v>0</v>
      </c>
      <c r="I154" s="74">
        <v>20</v>
      </c>
      <c r="J154" s="37">
        <f t="shared" si="78"/>
        <v>32000</v>
      </c>
      <c r="K154" s="74">
        <v>10</v>
      </c>
      <c r="L154" s="37">
        <f t="shared" si="79"/>
        <v>16000</v>
      </c>
      <c r="M154" s="74">
        <v>20</v>
      </c>
      <c r="N154" s="37">
        <f t="shared" si="80"/>
        <v>32000</v>
      </c>
      <c r="O154" s="74">
        <v>0</v>
      </c>
      <c r="P154" s="71">
        <f t="shared" si="81"/>
        <v>0</v>
      </c>
      <c r="Q154" s="57">
        <f t="shared" si="82"/>
        <v>50</v>
      </c>
      <c r="R154" s="70">
        <f t="shared" si="83"/>
        <v>80000</v>
      </c>
      <c r="S154" s="38">
        <v>4</v>
      </c>
      <c r="T154" s="69">
        <f t="shared" si="84"/>
        <v>9818.181818181818</v>
      </c>
      <c r="U154" s="38">
        <v>11</v>
      </c>
      <c r="V154" s="69">
        <f t="shared" si="85"/>
        <v>27000</v>
      </c>
      <c r="W154" s="38">
        <v>12</v>
      </c>
      <c r="X154" s="69">
        <f t="shared" si="86"/>
        <v>29454.545454545456</v>
      </c>
      <c r="Y154" s="74">
        <v>7</v>
      </c>
      <c r="Z154" s="69">
        <f t="shared" si="87"/>
        <v>17181.81818181818</v>
      </c>
      <c r="AA154" s="38">
        <v>7</v>
      </c>
      <c r="AB154" s="68">
        <f t="shared" si="88"/>
        <v>17181.81818181818</v>
      </c>
      <c r="AC154" s="67">
        <f t="shared" si="89"/>
        <v>41</v>
      </c>
      <c r="AD154" s="66">
        <f t="shared" si="90"/>
        <v>100636.36363636363</v>
      </c>
      <c r="AE154" s="57">
        <v>0</v>
      </c>
      <c r="AF154" s="57">
        <f t="shared" si="91"/>
        <v>35036.363636363632</v>
      </c>
      <c r="AG154" s="52">
        <v>0</v>
      </c>
      <c r="AH154" s="63">
        <f t="shared" si="92"/>
        <v>0</v>
      </c>
      <c r="AI154" s="65">
        <f t="shared" si="93"/>
        <v>9</v>
      </c>
      <c r="AJ154" s="64">
        <f t="shared" si="94"/>
        <v>14400</v>
      </c>
      <c r="AK154" s="65">
        <v>20</v>
      </c>
      <c r="AL154" s="63">
        <f t="shared" si="95"/>
        <v>32000</v>
      </c>
      <c r="AM154" s="75"/>
    </row>
    <row r="155" spans="1:39" s="2" customFormat="1" x14ac:dyDescent="0.3">
      <c r="A155" s="188" t="s">
        <v>680</v>
      </c>
      <c r="B155" s="47">
        <f>16000/10</f>
        <v>1600</v>
      </c>
      <c r="C155" s="183">
        <f>2700/1.1</f>
        <v>2454.5454545454545</v>
      </c>
      <c r="D155" s="163">
        <v>10</v>
      </c>
      <c r="E155" s="44">
        <v>0</v>
      </c>
      <c r="F155" s="76">
        <f t="shared" si="76"/>
        <v>0</v>
      </c>
      <c r="G155" s="72">
        <v>0</v>
      </c>
      <c r="H155" s="69">
        <f t="shared" si="77"/>
        <v>0</v>
      </c>
      <c r="I155" s="74">
        <v>0</v>
      </c>
      <c r="J155" s="37">
        <f t="shared" si="78"/>
        <v>0</v>
      </c>
      <c r="K155" s="74">
        <v>0</v>
      </c>
      <c r="L155" s="37">
        <f t="shared" si="79"/>
        <v>0</v>
      </c>
      <c r="M155" s="74">
        <v>0</v>
      </c>
      <c r="N155" s="37">
        <f t="shared" si="80"/>
        <v>0</v>
      </c>
      <c r="O155" s="74">
        <v>0</v>
      </c>
      <c r="P155" s="71">
        <f t="shared" si="81"/>
        <v>0</v>
      </c>
      <c r="Q155" s="57">
        <f t="shared" si="82"/>
        <v>0</v>
      </c>
      <c r="R155" s="70">
        <f t="shared" si="83"/>
        <v>0</v>
      </c>
      <c r="S155" s="38">
        <v>0</v>
      </c>
      <c r="T155" s="69">
        <f t="shared" si="84"/>
        <v>0</v>
      </c>
      <c r="U155" s="38">
        <v>0</v>
      </c>
      <c r="V155" s="69">
        <f t="shared" si="85"/>
        <v>0</v>
      </c>
      <c r="W155" s="38">
        <v>0</v>
      </c>
      <c r="X155" s="69">
        <f t="shared" si="86"/>
        <v>0</v>
      </c>
      <c r="Y155" s="74">
        <v>0</v>
      </c>
      <c r="Z155" s="69">
        <f t="shared" si="87"/>
        <v>0</v>
      </c>
      <c r="AA155" s="38">
        <v>0</v>
      </c>
      <c r="AB155" s="68">
        <f t="shared" si="88"/>
        <v>0</v>
      </c>
      <c r="AC155" s="67">
        <f t="shared" si="89"/>
        <v>0</v>
      </c>
      <c r="AD155" s="66">
        <f t="shared" si="90"/>
        <v>0</v>
      </c>
      <c r="AE155" s="57">
        <v>0</v>
      </c>
      <c r="AF155" s="57">
        <f t="shared" si="91"/>
        <v>0</v>
      </c>
      <c r="AG155" s="52">
        <v>0</v>
      </c>
      <c r="AH155" s="63">
        <f t="shared" si="92"/>
        <v>0</v>
      </c>
      <c r="AI155" s="65">
        <f t="shared" si="93"/>
        <v>0</v>
      </c>
      <c r="AJ155" s="64">
        <f t="shared" si="94"/>
        <v>0</v>
      </c>
      <c r="AK155" s="65">
        <v>0</v>
      </c>
      <c r="AL155" s="63">
        <f t="shared" si="95"/>
        <v>0</v>
      </c>
      <c r="AM155" s="75"/>
    </row>
    <row r="156" spans="1:39" s="2" customFormat="1" x14ac:dyDescent="0.3">
      <c r="A156" s="188" t="s">
        <v>587</v>
      </c>
      <c r="B156" s="47">
        <f>16000/10</f>
        <v>1600</v>
      </c>
      <c r="C156" s="183">
        <f>2700/1.1</f>
        <v>2454.5454545454545</v>
      </c>
      <c r="D156" s="163">
        <v>10</v>
      </c>
      <c r="E156" s="44">
        <v>0</v>
      </c>
      <c r="F156" s="76">
        <f t="shared" si="76"/>
        <v>0</v>
      </c>
      <c r="G156" s="72">
        <v>0</v>
      </c>
      <c r="H156" s="69">
        <f t="shared" si="77"/>
        <v>0</v>
      </c>
      <c r="I156" s="74">
        <v>0</v>
      </c>
      <c r="J156" s="37">
        <f t="shared" si="78"/>
        <v>0</v>
      </c>
      <c r="K156" s="74">
        <v>0</v>
      </c>
      <c r="L156" s="37">
        <f t="shared" si="79"/>
        <v>0</v>
      </c>
      <c r="M156" s="74">
        <v>0</v>
      </c>
      <c r="N156" s="37">
        <f t="shared" si="80"/>
        <v>0</v>
      </c>
      <c r="O156" s="74">
        <v>0</v>
      </c>
      <c r="P156" s="71">
        <f t="shared" si="81"/>
        <v>0</v>
      </c>
      <c r="Q156" s="57">
        <f t="shared" si="82"/>
        <v>0</v>
      </c>
      <c r="R156" s="70">
        <f t="shared" si="83"/>
        <v>0</v>
      </c>
      <c r="S156" s="38">
        <v>0</v>
      </c>
      <c r="T156" s="69">
        <f t="shared" si="84"/>
        <v>0</v>
      </c>
      <c r="U156" s="38">
        <v>0</v>
      </c>
      <c r="V156" s="69">
        <f t="shared" si="85"/>
        <v>0</v>
      </c>
      <c r="W156" s="38">
        <v>0</v>
      </c>
      <c r="X156" s="69">
        <f t="shared" si="86"/>
        <v>0</v>
      </c>
      <c r="Y156" s="74">
        <v>0</v>
      </c>
      <c r="Z156" s="69">
        <f t="shared" si="87"/>
        <v>0</v>
      </c>
      <c r="AA156" s="38">
        <v>0</v>
      </c>
      <c r="AB156" s="68">
        <f t="shared" si="88"/>
        <v>0</v>
      </c>
      <c r="AC156" s="67">
        <f t="shared" si="89"/>
        <v>0</v>
      </c>
      <c r="AD156" s="66">
        <f t="shared" si="90"/>
        <v>0</v>
      </c>
      <c r="AE156" s="57">
        <v>0</v>
      </c>
      <c r="AF156" s="57">
        <f t="shared" si="91"/>
        <v>0</v>
      </c>
      <c r="AG156" s="52">
        <v>0</v>
      </c>
      <c r="AH156" s="63">
        <f t="shared" si="92"/>
        <v>0</v>
      </c>
      <c r="AI156" s="65">
        <f t="shared" si="93"/>
        <v>0</v>
      </c>
      <c r="AJ156" s="64">
        <f t="shared" si="94"/>
        <v>0</v>
      </c>
      <c r="AK156" s="65">
        <v>0</v>
      </c>
      <c r="AL156" s="63">
        <f t="shared" si="95"/>
        <v>0</v>
      </c>
      <c r="AM156" s="75"/>
    </row>
    <row r="157" spans="1:39" s="2" customFormat="1" x14ac:dyDescent="0.3">
      <c r="A157" s="188" t="s">
        <v>586</v>
      </c>
      <c r="B157" s="47">
        <f>16000/10</f>
        <v>1600</v>
      </c>
      <c r="C157" s="183">
        <f>2700/1.1</f>
        <v>2454.5454545454545</v>
      </c>
      <c r="D157" s="163">
        <v>10</v>
      </c>
      <c r="E157" s="44">
        <v>0</v>
      </c>
      <c r="F157" s="76">
        <f t="shared" si="76"/>
        <v>0</v>
      </c>
      <c r="G157" s="72">
        <v>0</v>
      </c>
      <c r="H157" s="69">
        <f t="shared" si="77"/>
        <v>0</v>
      </c>
      <c r="I157" s="74">
        <v>0</v>
      </c>
      <c r="J157" s="37">
        <f t="shared" si="78"/>
        <v>0</v>
      </c>
      <c r="K157" s="74">
        <v>0</v>
      </c>
      <c r="L157" s="37">
        <f t="shared" si="79"/>
        <v>0</v>
      </c>
      <c r="M157" s="74">
        <v>0</v>
      </c>
      <c r="N157" s="37">
        <f t="shared" si="80"/>
        <v>0</v>
      </c>
      <c r="O157" s="74">
        <v>0</v>
      </c>
      <c r="P157" s="71">
        <f t="shared" si="81"/>
        <v>0</v>
      </c>
      <c r="Q157" s="57">
        <f t="shared" si="82"/>
        <v>0</v>
      </c>
      <c r="R157" s="70">
        <f t="shared" si="83"/>
        <v>0</v>
      </c>
      <c r="S157" s="38">
        <v>0</v>
      </c>
      <c r="T157" s="69">
        <f t="shared" si="84"/>
        <v>0</v>
      </c>
      <c r="U157" s="38">
        <v>0</v>
      </c>
      <c r="V157" s="69">
        <f t="shared" si="85"/>
        <v>0</v>
      </c>
      <c r="W157" s="38">
        <v>0</v>
      </c>
      <c r="X157" s="69">
        <f t="shared" si="86"/>
        <v>0</v>
      </c>
      <c r="Y157" s="74">
        <v>0</v>
      </c>
      <c r="Z157" s="69">
        <f t="shared" si="87"/>
        <v>0</v>
      </c>
      <c r="AA157" s="38">
        <v>0</v>
      </c>
      <c r="AB157" s="68">
        <f t="shared" si="88"/>
        <v>0</v>
      </c>
      <c r="AC157" s="67">
        <f t="shared" si="89"/>
        <v>0</v>
      </c>
      <c r="AD157" s="66">
        <f t="shared" si="90"/>
        <v>0</v>
      </c>
      <c r="AE157" s="57">
        <v>0</v>
      </c>
      <c r="AF157" s="57">
        <f t="shared" si="91"/>
        <v>0</v>
      </c>
      <c r="AG157" s="52">
        <v>0</v>
      </c>
      <c r="AH157" s="63">
        <f t="shared" si="92"/>
        <v>0</v>
      </c>
      <c r="AI157" s="65">
        <f t="shared" si="93"/>
        <v>0</v>
      </c>
      <c r="AJ157" s="64">
        <f t="shared" si="94"/>
        <v>0</v>
      </c>
      <c r="AK157" s="65">
        <v>0</v>
      </c>
      <c r="AL157" s="63">
        <f t="shared" si="95"/>
        <v>0</v>
      </c>
      <c r="AM157" s="75"/>
    </row>
    <row r="158" spans="1:39" s="2" customFormat="1" x14ac:dyDescent="0.3">
      <c r="A158" s="188" t="s">
        <v>585</v>
      </c>
      <c r="B158" s="47">
        <f>16000/10</f>
        <v>1600</v>
      </c>
      <c r="C158" s="183">
        <f>2700/1.1</f>
        <v>2454.5454545454545</v>
      </c>
      <c r="D158" s="163">
        <v>11</v>
      </c>
      <c r="E158" s="44">
        <v>0</v>
      </c>
      <c r="F158" s="76">
        <f t="shared" si="76"/>
        <v>0</v>
      </c>
      <c r="G158" s="72">
        <v>0</v>
      </c>
      <c r="H158" s="69">
        <f t="shared" si="77"/>
        <v>0</v>
      </c>
      <c r="I158" s="74">
        <v>0</v>
      </c>
      <c r="J158" s="37">
        <f t="shared" si="78"/>
        <v>0</v>
      </c>
      <c r="K158" s="74">
        <v>0</v>
      </c>
      <c r="L158" s="37">
        <f t="shared" si="79"/>
        <v>0</v>
      </c>
      <c r="M158" s="74">
        <v>0</v>
      </c>
      <c r="N158" s="37">
        <f t="shared" si="80"/>
        <v>0</v>
      </c>
      <c r="O158" s="74">
        <v>0</v>
      </c>
      <c r="P158" s="71">
        <f t="shared" si="81"/>
        <v>0</v>
      </c>
      <c r="Q158" s="57">
        <f t="shared" si="82"/>
        <v>0</v>
      </c>
      <c r="R158" s="70">
        <f t="shared" si="83"/>
        <v>0</v>
      </c>
      <c r="S158" s="38">
        <v>0</v>
      </c>
      <c r="T158" s="69">
        <f t="shared" si="84"/>
        <v>0</v>
      </c>
      <c r="U158" s="38">
        <v>0</v>
      </c>
      <c r="V158" s="69">
        <f t="shared" si="85"/>
        <v>0</v>
      </c>
      <c r="W158" s="38">
        <v>0</v>
      </c>
      <c r="X158" s="69">
        <f t="shared" si="86"/>
        <v>0</v>
      </c>
      <c r="Y158" s="74">
        <v>0</v>
      </c>
      <c r="Z158" s="69">
        <f t="shared" si="87"/>
        <v>0</v>
      </c>
      <c r="AA158" s="38">
        <v>0</v>
      </c>
      <c r="AB158" s="68">
        <f t="shared" si="88"/>
        <v>0</v>
      </c>
      <c r="AC158" s="67">
        <f t="shared" si="89"/>
        <v>0</v>
      </c>
      <c r="AD158" s="66">
        <f t="shared" si="90"/>
        <v>0</v>
      </c>
      <c r="AE158" s="57">
        <v>0</v>
      </c>
      <c r="AF158" s="57">
        <f t="shared" si="91"/>
        <v>0</v>
      </c>
      <c r="AG158" s="52">
        <v>0</v>
      </c>
      <c r="AH158" s="63">
        <f t="shared" si="92"/>
        <v>0</v>
      </c>
      <c r="AI158" s="65">
        <f t="shared" si="93"/>
        <v>0</v>
      </c>
      <c r="AJ158" s="64">
        <f t="shared" si="94"/>
        <v>0</v>
      </c>
      <c r="AK158" s="65">
        <v>0</v>
      </c>
      <c r="AL158" s="63">
        <f t="shared" si="95"/>
        <v>0</v>
      </c>
      <c r="AM158" s="75"/>
    </row>
    <row r="159" spans="1:39" s="2" customFormat="1" x14ac:dyDescent="0.3">
      <c r="A159" s="188" t="s">
        <v>584</v>
      </c>
      <c r="B159" s="47">
        <f>14400/12</f>
        <v>1200</v>
      </c>
      <c r="C159" s="46">
        <f>1800/1.1</f>
        <v>1636.3636363636363</v>
      </c>
      <c r="D159" s="163">
        <v>12</v>
      </c>
      <c r="E159" s="44">
        <v>0</v>
      </c>
      <c r="F159" s="76">
        <f t="shared" si="76"/>
        <v>0</v>
      </c>
      <c r="G159" s="72">
        <v>0</v>
      </c>
      <c r="H159" s="69">
        <f t="shared" si="77"/>
        <v>0</v>
      </c>
      <c r="I159" s="74">
        <v>0</v>
      </c>
      <c r="J159" s="37">
        <f t="shared" si="78"/>
        <v>0</v>
      </c>
      <c r="K159" s="74">
        <v>0</v>
      </c>
      <c r="L159" s="37">
        <f t="shared" si="79"/>
        <v>0</v>
      </c>
      <c r="M159" s="74">
        <v>0</v>
      </c>
      <c r="N159" s="37">
        <f t="shared" si="80"/>
        <v>0</v>
      </c>
      <c r="O159" s="74">
        <v>0</v>
      </c>
      <c r="P159" s="71">
        <f t="shared" si="81"/>
        <v>0</v>
      </c>
      <c r="Q159" s="57">
        <f t="shared" si="82"/>
        <v>0</v>
      </c>
      <c r="R159" s="70">
        <f t="shared" si="83"/>
        <v>0</v>
      </c>
      <c r="S159" s="38">
        <v>0</v>
      </c>
      <c r="T159" s="69">
        <f t="shared" si="84"/>
        <v>0</v>
      </c>
      <c r="U159" s="38">
        <v>0</v>
      </c>
      <c r="V159" s="69">
        <f t="shared" si="85"/>
        <v>0</v>
      </c>
      <c r="W159" s="38">
        <v>0</v>
      </c>
      <c r="X159" s="69">
        <f t="shared" si="86"/>
        <v>0</v>
      </c>
      <c r="Y159" s="74">
        <v>0</v>
      </c>
      <c r="Z159" s="69">
        <f t="shared" si="87"/>
        <v>0</v>
      </c>
      <c r="AA159" s="38">
        <v>0</v>
      </c>
      <c r="AB159" s="68">
        <f t="shared" si="88"/>
        <v>0</v>
      </c>
      <c r="AC159" s="67">
        <f t="shared" si="89"/>
        <v>0</v>
      </c>
      <c r="AD159" s="66">
        <f t="shared" si="90"/>
        <v>0</v>
      </c>
      <c r="AE159" s="57">
        <v>0</v>
      </c>
      <c r="AF159" s="57">
        <f t="shared" si="91"/>
        <v>0</v>
      </c>
      <c r="AG159" s="52">
        <v>0</v>
      </c>
      <c r="AH159" s="63">
        <f t="shared" si="92"/>
        <v>0</v>
      </c>
      <c r="AI159" s="65">
        <f t="shared" si="93"/>
        <v>0</v>
      </c>
      <c r="AJ159" s="64">
        <f t="shared" si="94"/>
        <v>0</v>
      </c>
      <c r="AK159" s="65">
        <v>0</v>
      </c>
      <c r="AL159" s="63">
        <f t="shared" si="95"/>
        <v>0</v>
      </c>
      <c r="AM159" s="75"/>
    </row>
    <row r="160" spans="1:39" s="2" customFormat="1" x14ac:dyDescent="0.3">
      <c r="A160" s="188" t="s">
        <v>728</v>
      </c>
      <c r="B160" s="47">
        <f>14400/12</f>
        <v>1200</v>
      </c>
      <c r="C160" s="46">
        <f>1800/1.1</f>
        <v>1636.3636363636363</v>
      </c>
      <c r="D160" s="163">
        <v>13</v>
      </c>
      <c r="E160" s="44">
        <v>0</v>
      </c>
      <c r="F160" s="76">
        <f t="shared" si="76"/>
        <v>0</v>
      </c>
      <c r="G160" s="72">
        <v>0</v>
      </c>
      <c r="H160" s="69">
        <f t="shared" si="77"/>
        <v>0</v>
      </c>
      <c r="I160" s="74">
        <v>0</v>
      </c>
      <c r="J160" s="37">
        <f t="shared" si="78"/>
        <v>0</v>
      </c>
      <c r="K160" s="74">
        <v>0</v>
      </c>
      <c r="L160" s="37">
        <f t="shared" si="79"/>
        <v>0</v>
      </c>
      <c r="M160" s="74">
        <v>0</v>
      </c>
      <c r="N160" s="37">
        <f t="shared" si="80"/>
        <v>0</v>
      </c>
      <c r="O160" s="74">
        <v>0</v>
      </c>
      <c r="P160" s="71">
        <f t="shared" si="81"/>
        <v>0</v>
      </c>
      <c r="Q160" s="57">
        <f t="shared" si="82"/>
        <v>0</v>
      </c>
      <c r="R160" s="70">
        <f t="shared" si="83"/>
        <v>0</v>
      </c>
      <c r="S160" s="38">
        <v>0</v>
      </c>
      <c r="T160" s="69">
        <f t="shared" si="84"/>
        <v>0</v>
      </c>
      <c r="U160" s="38">
        <v>0</v>
      </c>
      <c r="V160" s="69">
        <f t="shared" si="85"/>
        <v>0</v>
      </c>
      <c r="W160" s="38">
        <v>0</v>
      </c>
      <c r="X160" s="69">
        <f t="shared" si="86"/>
        <v>0</v>
      </c>
      <c r="Y160" s="74">
        <v>0</v>
      </c>
      <c r="Z160" s="69">
        <f t="shared" si="87"/>
        <v>0</v>
      </c>
      <c r="AA160" s="38">
        <v>0</v>
      </c>
      <c r="AB160" s="68">
        <f t="shared" si="88"/>
        <v>0</v>
      </c>
      <c r="AC160" s="67">
        <f t="shared" si="89"/>
        <v>0</v>
      </c>
      <c r="AD160" s="66">
        <f t="shared" si="90"/>
        <v>0</v>
      </c>
      <c r="AE160" s="57">
        <v>0</v>
      </c>
      <c r="AF160" s="57">
        <f t="shared" si="91"/>
        <v>0</v>
      </c>
      <c r="AG160" s="52">
        <v>0</v>
      </c>
      <c r="AH160" s="63">
        <f t="shared" si="92"/>
        <v>0</v>
      </c>
      <c r="AI160" s="65">
        <f t="shared" si="93"/>
        <v>0</v>
      </c>
      <c r="AJ160" s="64">
        <f t="shared" si="94"/>
        <v>0</v>
      </c>
      <c r="AK160" s="65">
        <v>0</v>
      </c>
      <c r="AL160" s="63">
        <f t="shared" si="95"/>
        <v>0</v>
      </c>
      <c r="AM160" s="75"/>
    </row>
    <row r="161" spans="1:39" s="2" customFormat="1" x14ac:dyDescent="0.3">
      <c r="A161" s="186" t="s">
        <v>679</v>
      </c>
      <c r="B161" s="47">
        <f>3900/6</f>
        <v>650</v>
      </c>
      <c r="C161" s="46">
        <f>2000/1.1</f>
        <v>1818.181818181818</v>
      </c>
      <c r="D161" s="163">
        <v>6</v>
      </c>
      <c r="E161" s="44">
        <v>0</v>
      </c>
      <c r="F161" s="76">
        <f t="shared" si="76"/>
        <v>0</v>
      </c>
      <c r="G161" s="72">
        <v>0</v>
      </c>
      <c r="H161" s="69">
        <f t="shared" si="77"/>
        <v>0</v>
      </c>
      <c r="I161" s="74">
        <v>0</v>
      </c>
      <c r="J161" s="37">
        <f t="shared" si="78"/>
        <v>0</v>
      </c>
      <c r="K161" s="74">
        <v>0</v>
      </c>
      <c r="L161" s="37">
        <f t="shared" si="79"/>
        <v>0</v>
      </c>
      <c r="M161" s="74">
        <v>0</v>
      </c>
      <c r="N161" s="37">
        <f t="shared" si="80"/>
        <v>0</v>
      </c>
      <c r="O161" s="74">
        <v>0</v>
      </c>
      <c r="P161" s="71">
        <f t="shared" si="81"/>
        <v>0</v>
      </c>
      <c r="Q161" s="57">
        <f t="shared" si="82"/>
        <v>0</v>
      </c>
      <c r="R161" s="70">
        <f t="shared" si="83"/>
        <v>0</v>
      </c>
      <c r="S161" s="38">
        <v>0</v>
      </c>
      <c r="T161" s="69">
        <f t="shared" si="84"/>
        <v>0</v>
      </c>
      <c r="U161" s="38">
        <v>0</v>
      </c>
      <c r="V161" s="69">
        <f t="shared" si="85"/>
        <v>0</v>
      </c>
      <c r="W161" s="38">
        <v>0</v>
      </c>
      <c r="X161" s="69">
        <f t="shared" si="86"/>
        <v>0</v>
      </c>
      <c r="Y161" s="74">
        <v>0</v>
      </c>
      <c r="Z161" s="69">
        <f t="shared" si="87"/>
        <v>0</v>
      </c>
      <c r="AA161" s="38">
        <v>0</v>
      </c>
      <c r="AB161" s="68">
        <f t="shared" si="88"/>
        <v>0</v>
      </c>
      <c r="AC161" s="67">
        <f t="shared" si="89"/>
        <v>0</v>
      </c>
      <c r="AD161" s="66">
        <f t="shared" si="90"/>
        <v>0</v>
      </c>
      <c r="AE161" s="57">
        <v>0</v>
      </c>
      <c r="AF161" s="57">
        <f t="shared" si="91"/>
        <v>0</v>
      </c>
      <c r="AG161" s="52">
        <v>0</v>
      </c>
      <c r="AH161" s="63">
        <f t="shared" si="92"/>
        <v>0</v>
      </c>
      <c r="AI161" s="65">
        <f t="shared" si="93"/>
        <v>0</v>
      </c>
      <c r="AJ161" s="64">
        <f t="shared" si="94"/>
        <v>0</v>
      </c>
      <c r="AK161" s="65">
        <v>0</v>
      </c>
      <c r="AL161" s="63">
        <f t="shared" si="95"/>
        <v>0</v>
      </c>
      <c r="AM161" s="75"/>
    </row>
    <row r="162" spans="1:39" s="2" customFormat="1" x14ac:dyDescent="0.3">
      <c r="A162" s="186" t="s">
        <v>581</v>
      </c>
      <c r="B162" s="47">
        <f>3900/6</f>
        <v>650</v>
      </c>
      <c r="C162" s="46">
        <f>2000/1.1</f>
        <v>1818.181818181818</v>
      </c>
      <c r="D162" s="163">
        <v>6</v>
      </c>
      <c r="E162" s="44">
        <v>9</v>
      </c>
      <c r="F162" s="76">
        <f t="shared" si="76"/>
        <v>5850</v>
      </c>
      <c r="G162" s="72">
        <v>0</v>
      </c>
      <c r="H162" s="69">
        <f t="shared" si="77"/>
        <v>0</v>
      </c>
      <c r="I162" s="74">
        <v>12</v>
      </c>
      <c r="J162" s="37">
        <f t="shared" si="78"/>
        <v>7800</v>
      </c>
      <c r="K162" s="74">
        <v>0</v>
      </c>
      <c r="L162" s="37">
        <f t="shared" si="79"/>
        <v>0</v>
      </c>
      <c r="M162" s="74">
        <v>12</v>
      </c>
      <c r="N162" s="37">
        <f t="shared" si="80"/>
        <v>7800</v>
      </c>
      <c r="O162" s="74">
        <v>0</v>
      </c>
      <c r="P162" s="71">
        <f t="shared" si="81"/>
        <v>0</v>
      </c>
      <c r="Q162" s="57">
        <f t="shared" si="82"/>
        <v>24</v>
      </c>
      <c r="R162" s="70">
        <f t="shared" si="83"/>
        <v>15600</v>
      </c>
      <c r="S162" s="38">
        <v>7</v>
      </c>
      <c r="T162" s="69">
        <f t="shared" si="84"/>
        <v>12727.272727272726</v>
      </c>
      <c r="U162" s="38">
        <v>4</v>
      </c>
      <c r="V162" s="69">
        <f t="shared" si="85"/>
        <v>7272.7272727272721</v>
      </c>
      <c r="W162" s="38">
        <v>10</v>
      </c>
      <c r="X162" s="69">
        <f t="shared" si="86"/>
        <v>18181.81818181818</v>
      </c>
      <c r="Y162" s="74">
        <v>1</v>
      </c>
      <c r="Z162" s="69">
        <f t="shared" si="87"/>
        <v>1818.181818181818</v>
      </c>
      <c r="AA162" s="38">
        <v>0</v>
      </c>
      <c r="AB162" s="68">
        <f t="shared" si="88"/>
        <v>0</v>
      </c>
      <c r="AC162" s="67">
        <f t="shared" si="89"/>
        <v>22</v>
      </c>
      <c r="AD162" s="66">
        <f t="shared" si="90"/>
        <v>40000</v>
      </c>
      <c r="AE162" s="57">
        <v>0</v>
      </c>
      <c r="AF162" s="57">
        <f t="shared" si="91"/>
        <v>25699.999999999996</v>
      </c>
      <c r="AG162" s="52">
        <v>0</v>
      </c>
      <c r="AH162" s="63">
        <f t="shared" si="92"/>
        <v>0</v>
      </c>
      <c r="AI162" s="65">
        <f t="shared" si="93"/>
        <v>11</v>
      </c>
      <c r="AJ162" s="64">
        <f t="shared" si="94"/>
        <v>7150</v>
      </c>
      <c r="AK162" s="65">
        <v>0</v>
      </c>
      <c r="AL162" s="63">
        <f t="shared" si="95"/>
        <v>0</v>
      </c>
      <c r="AM162" s="75"/>
    </row>
    <row r="163" spans="1:39" s="2" customFormat="1" x14ac:dyDescent="0.3">
      <c r="A163" s="186" t="s">
        <v>580</v>
      </c>
      <c r="B163" s="47">
        <f>3900/6</f>
        <v>650</v>
      </c>
      <c r="C163" s="46">
        <f>2000/1.1</f>
        <v>1818.181818181818</v>
      </c>
      <c r="D163" s="163">
        <v>6</v>
      </c>
      <c r="E163" s="44">
        <v>11</v>
      </c>
      <c r="F163" s="76">
        <f t="shared" si="76"/>
        <v>7150</v>
      </c>
      <c r="G163" s="72">
        <v>0</v>
      </c>
      <c r="H163" s="69">
        <f t="shared" si="77"/>
        <v>0</v>
      </c>
      <c r="I163" s="74">
        <v>6</v>
      </c>
      <c r="J163" s="37">
        <f t="shared" si="78"/>
        <v>3900</v>
      </c>
      <c r="K163" s="74">
        <v>0</v>
      </c>
      <c r="L163" s="37">
        <f t="shared" si="79"/>
        <v>0</v>
      </c>
      <c r="M163" s="74">
        <v>6</v>
      </c>
      <c r="N163" s="37">
        <f t="shared" si="80"/>
        <v>3900</v>
      </c>
      <c r="O163" s="74">
        <v>0</v>
      </c>
      <c r="P163" s="71">
        <f t="shared" si="81"/>
        <v>0</v>
      </c>
      <c r="Q163" s="57">
        <f t="shared" si="82"/>
        <v>12</v>
      </c>
      <c r="R163" s="70">
        <f t="shared" si="83"/>
        <v>7800</v>
      </c>
      <c r="S163" s="38">
        <v>3</v>
      </c>
      <c r="T163" s="69">
        <f t="shared" si="84"/>
        <v>5454.545454545454</v>
      </c>
      <c r="U163" s="38">
        <v>3</v>
      </c>
      <c r="V163" s="69">
        <f t="shared" si="85"/>
        <v>5454.545454545454</v>
      </c>
      <c r="W163" s="38">
        <v>7</v>
      </c>
      <c r="X163" s="69">
        <f t="shared" si="86"/>
        <v>12727.272727272726</v>
      </c>
      <c r="Y163" s="74">
        <v>4</v>
      </c>
      <c r="Z163" s="69">
        <f t="shared" si="87"/>
        <v>7272.7272727272721</v>
      </c>
      <c r="AA163" s="38">
        <v>0</v>
      </c>
      <c r="AB163" s="68">
        <f t="shared" si="88"/>
        <v>0</v>
      </c>
      <c r="AC163" s="67">
        <f t="shared" si="89"/>
        <v>17</v>
      </c>
      <c r="AD163" s="66">
        <f t="shared" si="90"/>
        <v>30909.090909090904</v>
      </c>
      <c r="AE163" s="57">
        <v>0</v>
      </c>
      <c r="AF163" s="57">
        <f t="shared" si="91"/>
        <v>19859.090909090904</v>
      </c>
      <c r="AG163" s="52">
        <v>0</v>
      </c>
      <c r="AH163" s="63">
        <f t="shared" si="92"/>
        <v>0</v>
      </c>
      <c r="AI163" s="65">
        <f t="shared" si="93"/>
        <v>6</v>
      </c>
      <c r="AJ163" s="64">
        <f t="shared" si="94"/>
        <v>3900</v>
      </c>
      <c r="AK163" s="65">
        <v>6</v>
      </c>
      <c r="AL163" s="63">
        <f t="shared" si="95"/>
        <v>3900</v>
      </c>
      <c r="AM163" s="75"/>
    </row>
    <row r="164" spans="1:39" s="2" customFormat="1" ht="17.25" thickBot="1" x14ac:dyDescent="0.35">
      <c r="A164" s="185" t="s">
        <v>579</v>
      </c>
      <c r="B164" s="193">
        <f>31200/24</f>
        <v>1300</v>
      </c>
      <c r="C164" s="194">
        <f>2800/1.1</f>
        <v>2545.454545454545</v>
      </c>
      <c r="D164" s="45">
        <v>24</v>
      </c>
      <c r="E164" s="431">
        <v>0</v>
      </c>
      <c r="F164" s="555">
        <f t="shared" si="76"/>
        <v>0</v>
      </c>
      <c r="G164" s="461">
        <v>0</v>
      </c>
      <c r="H164" s="404">
        <f t="shared" si="77"/>
        <v>0</v>
      </c>
      <c r="I164" s="145">
        <v>0</v>
      </c>
      <c r="J164" s="197">
        <f t="shared" si="78"/>
        <v>0</v>
      </c>
      <c r="K164" s="145">
        <v>0</v>
      </c>
      <c r="L164" s="197">
        <f t="shared" si="79"/>
        <v>0</v>
      </c>
      <c r="M164" s="145">
        <v>0</v>
      </c>
      <c r="N164" s="197">
        <f t="shared" si="80"/>
        <v>0</v>
      </c>
      <c r="O164" s="145">
        <v>0</v>
      </c>
      <c r="P164" s="405">
        <f t="shared" si="81"/>
        <v>0</v>
      </c>
      <c r="Q164" s="406">
        <f t="shared" si="82"/>
        <v>0</v>
      </c>
      <c r="R164" s="149">
        <f t="shared" si="83"/>
        <v>0</v>
      </c>
      <c r="S164" s="388">
        <v>0</v>
      </c>
      <c r="T164" s="404">
        <f t="shared" si="84"/>
        <v>0</v>
      </c>
      <c r="U164" s="388">
        <v>0</v>
      </c>
      <c r="V164" s="404">
        <f t="shared" si="85"/>
        <v>0</v>
      </c>
      <c r="W164" s="388">
        <v>0</v>
      </c>
      <c r="X164" s="404">
        <f t="shared" si="86"/>
        <v>0</v>
      </c>
      <c r="Y164" s="145">
        <v>0</v>
      </c>
      <c r="Z164" s="404">
        <f t="shared" si="87"/>
        <v>0</v>
      </c>
      <c r="AA164" s="388">
        <v>0</v>
      </c>
      <c r="AB164" s="390">
        <f t="shared" si="88"/>
        <v>0</v>
      </c>
      <c r="AC164" s="407">
        <f t="shared" si="89"/>
        <v>0</v>
      </c>
      <c r="AD164" s="408">
        <f t="shared" si="90"/>
        <v>0</v>
      </c>
      <c r="AE164" s="406">
        <v>0</v>
      </c>
      <c r="AF164" s="406">
        <f t="shared" si="91"/>
        <v>0</v>
      </c>
      <c r="AG164" s="425">
        <v>0</v>
      </c>
      <c r="AH164" s="393">
        <f t="shared" si="92"/>
        <v>0</v>
      </c>
      <c r="AI164" s="426">
        <f t="shared" si="93"/>
        <v>0</v>
      </c>
      <c r="AJ164" s="427">
        <f t="shared" si="94"/>
        <v>0</v>
      </c>
      <c r="AK164" s="426">
        <v>0</v>
      </c>
      <c r="AL164" s="393">
        <f t="shared" si="95"/>
        <v>0</v>
      </c>
      <c r="AM164" s="447"/>
    </row>
    <row r="165" spans="1:39" s="2" customFormat="1" ht="17.25" thickBot="1" x14ac:dyDescent="0.35">
      <c r="A165" s="573" t="s">
        <v>57</v>
      </c>
      <c r="B165" s="574"/>
      <c r="C165" s="574"/>
      <c r="D165" s="574"/>
      <c r="E165" s="445">
        <f t="shared" ref="E165:AL165" si="96">SUM(E131:E164)</f>
        <v>47</v>
      </c>
      <c r="F165" s="445">
        <f t="shared" si="96"/>
        <v>55700</v>
      </c>
      <c r="G165" s="459">
        <f t="shared" si="96"/>
        <v>24</v>
      </c>
      <c r="H165" s="459">
        <f t="shared" si="96"/>
        <v>14400</v>
      </c>
      <c r="I165" s="459">
        <f t="shared" si="96"/>
        <v>58</v>
      </c>
      <c r="J165" s="459">
        <f t="shared" si="96"/>
        <v>79700</v>
      </c>
      <c r="K165" s="459">
        <f t="shared" si="96"/>
        <v>44</v>
      </c>
      <c r="L165" s="459">
        <f t="shared" si="96"/>
        <v>48400</v>
      </c>
      <c r="M165" s="459">
        <f t="shared" si="96"/>
        <v>58</v>
      </c>
      <c r="N165" s="459">
        <f t="shared" si="96"/>
        <v>79700</v>
      </c>
      <c r="O165" s="459">
        <f t="shared" si="96"/>
        <v>0</v>
      </c>
      <c r="P165" s="459">
        <f t="shared" si="96"/>
        <v>0</v>
      </c>
      <c r="Q165" s="459">
        <f t="shared" si="96"/>
        <v>184</v>
      </c>
      <c r="R165" s="459">
        <f t="shared" si="96"/>
        <v>222200</v>
      </c>
      <c r="S165" s="459">
        <f t="shared" si="96"/>
        <v>46</v>
      </c>
      <c r="T165" s="459">
        <f t="shared" si="96"/>
        <v>93636.363636363632</v>
      </c>
      <c r="U165" s="459">
        <f t="shared" si="96"/>
        <v>41</v>
      </c>
      <c r="V165" s="459">
        <f t="shared" si="96"/>
        <v>81909.090909090897</v>
      </c>
      <c r="W165" s="459">
        <f t="shared" si="96"/>
        <v>56</v>
      </c>
      <c r="X165" s="459">
        <f t="shared" si="96"/>
        <v>103636.36363636363</v>
      </c>
      <c r="Y165" s="459">
        <f t="shared" si="96"/>
        <v>32</v>
      </c>
      <c r="Z165" s="459">
        <f t="shared" si="96"/>
        <v>68090.909090909074</v>
      </c>
      <c r="AA165" s="459">
        <f t="shared" si="96"/>
        <v>16</v>
      </c>
      <c r="AB165" s="459">
        <f t="shared" si="96"/>
        <v>40090.909090909088</v>
      </c>
      <c r="AC165" s="459">
        <f t="shared" si="96"/>
        <v>191</v>
      </c>
      <c r="AD165" s="459">
        <f t="shared" si="96"/>
        <v>387363.63636363629</v>
      </c>
      <c r="AE165" s="459">
        <f t="shared" si="96"/>
        <v>0</v>
      </c>
      <c r="AF165" s="459">
        <f t="shared" si="96"/>
        <v>143313.63636363635</v>
      </c>
      <c r="AG165" s="459">
        <f t="shared" si="96"/>
        <v>0</v>
      </c>
      <c r="AH165" s="459">
        <f t="shared" si="96"/>
        <v>0</v>
      </c>
      <c r="AI165" s="459">
        <f t="shared" si="96"/>
        <v>40</v>
      </c>
      <c r="AJ165" s="459">
        <f t="shared" si="96"/>
        <v>33850</v>
      </c>
      <c r="AK165" s="459">
        <f t="shared" si="96"/>
        <v>36</v>
      </c>
      <c r="AL165" s="459">
        <f t="shared" si="96"/>
        <v>53900</v>
      </c>
      <c r="AM165" s="11"/>
    </row>
    <row r="166" spans="1:39" s="2" customFormat="1" ht="17.25" thickBot="1" x14ac:dyDescent="0.35">
      <c r="A166" s="10"/>
      <c r="B166" s="10"/>
      <c r="C166" s="10"/>
      <c r="D166" s="10"/>
      <c r="E166" s="4"/>
      <c r="F166" s="6"/>
      <c r="G166" s="4"/>
      <c r="H166" s="9">
        <f>H165*1.1</f>
        <v>15840.000000000002</v>
      </c>
      <c r="I166" s="5"/>
      <c r="J166" s="9">
        <f>J165*1.1</f>
        <v>87670</v>
      </c>
      <c r="K166" s="5"/>
      <c r="L166" s="9">
        <f>L165*1.1</f>
        <v>53240.000000000007</v>
      </c>
      <c r="M166" s="5"/>
      <c r="N166" s="9">
        <f>N165*1.1</f>
        <v>87670</v>
      </c>
      <c r="O166" s="5"/>
      <c r="P166" s="9">
        <f>P165*1.1</f>
        <v>0</v>
      </c>
      <c r="Q166" s="5"/>
      <c r="R166" s="8">
        <f>R165*1.1</f>
        <v>244420.00000000003</v>
      </c>
      <c r="S166" s="587" t="s">
        <v>727</v>
      </c>
      <c r="T166" s="587"/>
      <c r="U166" s="587"/>
      <c r="V166" s="587"/>
      <c r="W166" s="587"/>
      <c r="X166" s="587"/>
      <c r="Y166" s="587"/>
      <c r="Z166" s="587"/>
      <c r="AA166" s="587"/>
      <c r="AB166" s="587"/>
      <c r="AC166" s="587"/>
      <c r="AD166" s="587"/>
      <c r="AE166" s="238"/>
      <c r="AF166" s="127">
        <f>AF165/(R165+F165)</f>
        <v>0.51570218194903328</v>
      </c>
      <c r="AG166" s="4"/>
      <c r="AH166" s="6"/>
      <c r="AI166" s="4"/>
      <c r="AJ166" s="5"/>
      <c r="AK166" s="4"/>
      <c r="AL166" s="3"/>
    </row>
    <row r="167" spans="1:39" s="2" customFormat="1" x14ac:dyDescent="0.3"/>
    <row r="168" spans="1:39" s="2" customFormat="1" ht="17.25" thickBot="1" x14ac:dyDescent="0.35">
      <c r="A168" s="98" t="s">
        <v>726</v>
      </c>
      <c r="B168" s="97"/>
      <c r="C168" s="97"/>
      <c r="D168" s="94"/>
      <c r="E168" s="95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3"/>
      <c r="AH168" s="93"/>
      <c r="AI168" s="93"/>
      <c r="AJ168" s="93"/>
      <c r="AK168" s="93"/>
    </row>
    <row r="169" spans="1:39" s="2" customFormat="1" ht="17.25" thickBot="1" x14ac:dyDescent="0.35">
      <c r="A169" s="10"/>
      <c r="B169" s="10"/>
      <c r="C169" s="10"/>
      <c r="D169" s="10"/>
      <c r="E169" s="115"/>
      <c r="F169" s="114"/>
      <c r="G169" s="619" t="s">
        <v>638</v>
      </c>
      <c r="H169" s="620"/>
      <c r="I169" s="620"/>
      <c r="J169" s="620"/>
      <c r="K169" s="620"/>
      <c r="L169" s="620"/>
      <c r="M169" s="620"/>
      <c r="N169" s="620"/>
      <c r="O169" s="620"/>
      <c r="P169" s="620"/>
      <c r="Q169" s="620"/>
      <c r="R169" s="621"/>
      <c r="S169" s="660" t="s">
        <v>676</v>
      </c>
      <c r="T169" s="622"/>
      <c r="U169" s="622"/>
      <c r="V169" s="622"/>
      <c r="W169" s="622"/>
      <c r="X169" s="622"/>
      <c r="Y169" s="622"/>
      <c r="Z169" s="622"/>
      <c r="AA169" s="622"/>
      <c r="AB169" s="622"/>
      <c r="AC169" s="622"/>
      <c r="AD169" s="622"/>
      <c r="AE169" s="622"/>
      <c r="AF169" s="661"/>
      <c r="AG169" s="92"/>
      <c r="AH169" s="89"/>
      <c r="AI169" s="92"/>
      <c r="AJ169" s="91"/>
      <c r="AK169" s="112"/>
      <c r="AL169" s="113"/>
      <c r="AM169" s="88" t="s">
        <v>11</v>
      </c>
    </row>
    <row r="170" spans="1:39" s="2" customFormat="1" ht="16.5" customHeight="1" x14ac:dyDescent="0.3">
      <c r="A170" s="652" t="s">
        <v>675</v>
      </c>
      <c r="B170" s="662" t="s">
        <v>13</v>
      </c>
      <c r="C170" s="565" t="s">
        <v>634</v>
      </c>
      <c r="D170" s="627" t="s">
        <v>633</v>
      </c>
      <c r="E170" s="569" t="s">
        <v>632</v>
      </c>
      <c r="F170" s="571" t="s">
        <v>631</v>
      </c>
      <c r="G170" s="629" t="s">
        <v>630</v>
      </c>
      <c r="H170" s="633" t="s">
        <v>629</v>
      </c>
      <c r="I170" s="625" t="s">
        <v>0</v>
      </c>
      <c r="J170" s="633" t="s">
        <v>628</v>
      </c>
      <c r="K170" s="658" t="s">
        <v>1</v>
      </c>
      <c r="L170" s="633" t="s">
        <v>627</v>
      </c>
      <c r="M170" s="625" t="s">
        <v>2</v>
      </c>
      <c r="N170" s="633" t="s">
        <v>626</v>
      </c>
      <c r="O170" s="625" t="s">
        <v>3</v>
      </c>
      <c r="P170" s="633" t="s">
        <v>625</v>
      </c>
      <c r="Q170" s="639" t="s">
        <v>671</v>
      </c>
      <c r="R170" s="607" t="s">
        <v>670</v>
      </c>
      <c r="S170" s="664" t="s">
        <v>623</v>
      </c>
      <c r="T170" s="611" t="s">
        <v>725</v>
      </c>
      <c r="U170" s="640" t="s">
        <v>4</v>
      </c>
      <c r="V170" s="611" t="s">
        <v>668</v>
      </c>
      <c r="W170" s="640" t="s">
        <v>5</v>
      </c>
      <c r="X170" s="611" t="s">
        <v>620</v>
      </c>
      <c r="Y170" s="640" t="s">
        <v>6</v>
      </c>
      <c r="Z170" s="611" t="s">
        <v>724</v>
      </c>
      <c r="AA170" s="640" t="s">
        <v>7</v>
      </c>
      <c r="AB170" s="611" t="s">
        <v>693</v>
      </c>
      <c r="AC170" s="642" t="s">
        <v>618</v>
      </c>
      <c r="AD170" s="639" t="s">
        <v>617</v>
      </c>
      <c r="AE170" s="639" t="s">
        <v>723</v>
      </c>
      <c r="AF170" s="607" t="s">
        <v>32</v>
      </c>
      <c r="AG170" s="615" t="s">
        <v>722</v>
      </c>
      <c r="AH170" s="627" t="s">
        <v>721</v>
      </c>
      <c r="AI170" s="629" t="s">
        <v>71</v>
      </c>
      <c r="AJ170" s="627" t="s">
        <v>661</v>
      </c>
      <c r="AK170" s="634" t="s">
        <v>705</v>
      </c>
      <c r="AL170" s="627" t="s">
        <v>609</v>
      </c>
      <c r="AM170" s="605" t="s">
        <v>608</v>
      </c>
    </row>
    <row r="171" spans="1:39" s="2" customFormat="1" ht="17.25" customHeight="1" thickBot="1" x14ac:dyDescent="0.35">
      <c r="A171" s="653"/>
      <c r="B171" s="663"/>
      <c r="C171" s="566"/>
      <c r="D171" s="631"/>
      <c r="E171" s="651"/>
      <c r="F171" s="657"/>
      <c r="G171" s="630"/>
      <c r="H171" s="583"/>
      <c r="I171" s="626"/>
      <c r="J171" s="583"/>
      <c r="K171" s="659"/>
      <c r="L171" s="583"/>
      <c r="M171" s="626"/>
      <c r="N171" s="583"/>
      <c r="O171" s="626"/>
      <c r="P171" s="583"/>
      <c r="Q171" s="602"/>
      <c r="R171" s="608"/>
      <c r="S171" s="665"/>
      <c r="T171" s="612"/>
      <c r="U171" s="641"/>
      <c r="V171" s="612"/>
      <c r="W171" s="641"/>
      <c r="X171" s="612"/>
      <c r="Y171" s="641"/>
      <c r="Z171" s="612"/>
      <c r="AA171" s="641"/>
      <c r="AB171" s="612"/>
      <c r="AC171" s="593"/>
      <c r="AD171" s="602"/>
      <c r="AE171" s="602"/>
      <c r="AF171" s="608"/>
      <c r="AG171" s="616"/>
      <c r="AH171" s="631"/>
      <c r="AI171" s="630"/>
      <c r="AJ171" s="631"/>
      <c r="AK171" s="638"/>
      <c r="AL171" s="631"/>
      <c r="AM171" s="606"/>
    </row>
    <row r="172" spans="1:39" s="2" customFormat="1" x14ac:dyDescent="0.3">
      <c r="A172" s="87" t="s">
        <v>690</v>
      </c>
      <c r="B172" s="61">
        <f>15500/10</f>
        <v>1550</v>
      </c>
      <c r="C172" s="77">
        <f>2700/1.1</f>
        <v>2454.5454545454545</v>
      </c>
      <c r="D172" s="166">
        <v>10</v>
      </c>
      <c r="E172" s="44">
        <v>3</v>
      </c>
      <c r="F172" s="111">
        <f t="shared" ref="F172:F205" si="97">B172*E172</f>
        <v>4650</v>
      </c>
      <c r="G172" s="42">
        <v>0</v>
      </c>
      <c r="H172" s="84">
        <f t="shared" ref="H172:H205" si="98">B172*G172</f>
        <v>0</v>
      </c>
      <c r="I172" s="74">
        <v>0</v>
      </c>
      <c r="J172" s="84">
        <f t="shared" ref="J172:J205" si="99">B172*I172</f>
        <v>0</v>
      </c>
      <c r="K172" s="74">
        <v>0</v>
      </c>
      <c r="L172" s="37">
        <f t="shared" ref="L172:L205" si="100">B172*K172</f>
        <v>0</v>
      </c>
      <c r="M172" s="74">
        <v>0</v>
      </c>
      <c r="N172" s="37">
        <f t="shared" ref="N172:N205" si="101">B172*M172</f>
        <v>0</v>
      </c>
      <c r="O172" s="74">
        <v>0</v>
      </c>
      <c r="P172" s="71">
        <f t="shared" ref="P172:P205" si="102">B172*O172</f>
        <v>0</v>
      </c>
      <c r="Q172" s="57">
        <f t="shared" ref="Q172:Q205" si="103">G172+I172+K172+M172+O172</f>
        <v>0</v>
      </c>
      <c r="R172" s="83">
        <f t="shared" ref="R172:R205" si="104">Q172*B172</f>
        <v>0</v>
      </c>
      <c r="S172" s="38">
        <v>3</v>
      </c>
      <c r="T172" s="109">
        <f t="shared" ref="T172:T205" si="105">C172*S172</f>
        <v>7363.636363636364</v>
      </c>
      <c r="U172" s="38">
        <v>0</v>
      </c>
      <c r="V172" s="109">
        <f t="shared" ref="V172:V205" si="106">C172*U172</f>
        <v>0</v>
      </c>
      <c r="W172" s="74">
        <v>0</v>
      </c>
      <c r="X172" s="109">
        <f t="shared" ref="X172:X205" si="107">C172*W172</f>
        <v>0</v>
      </c>
      <c r="Y172" s="74">
        <v>0</v>
      </c>
      <c r="Z172" s="109">
        <f t="shared" ref="Z172:Z205" si="108">C172*Y172</f>
        <v>0</v>
      </c>
      <c r="AA172" s="74">
        <v>0</v>
      </c>
      <c r="AB172" s="68">
        <f t="shared" ref="AB172:AB205" si="109">C172*AA172</f>
        <v>0</v>
      </c>
      <c r="AC172" s="67">
        <f t="shared" ref="AC172:AC205" si="110">S172+U172+W172+Y172+AA172</f>
        <v>3</v>
      </c>
      <c r="AD172" s="66">
        <f t="shared" ref="AD172:AD205" si="111">AC172*C172</f>
        <v>7363.636363636364</v>
      </c>
      <c r="AE172" s="57">
        <v>0</v>
      </c>
      <c r="AF172" s="57">
        <f t="shared" ref="AF172:AF205" si="112">((C172-B172)*AC172)-AE172</f>
        <v>2713.6363636363635</v>
      </c>
      <c r="AG172" s="52">
        <v>0</v>
      </c>
      <c r="AH172" s="63">
        <f t="shared" ref="AH172:AH205" si="113">B172*AG172</f>
        <v>0</v>
      </c>
      <c r="AI172" s="65">
        <f t="shared" ref="AI172:AI205" si="114">E172+Q172-AC172-AG172</f>
        <v>0</v>
      </c>
      <c r="AJ172" s="81">
        <f t="shared" ref="AJ172:AJ205" si="115">B172*AI172</f>
        <v>0</v>
      </c>
      <c r="AK172" s="42">
        <v>0</v>
      </c>
      <c r="AL172" s="63">
        <f t="shared" ref="AL172:AL205" si="116">AK172*B172</f>
        <v>0</v>
      </c>
      <c r="AM172" s="75"/>
    </row>
    <row r="173" spans="1:39" s="2" customFormat="1" x14ac:dyDescent="0.3">
      <c r="A173" s="56" t="s">
        <v>703</v>
      </c>
      <c r="B173" s="74">
        <f>15500/10</f>
        <v>1550</v>
      </c>
      <c r="C173" s="77">
        <f>2700/1.1</f>
        <v>2454.5454545454545</v>
      </c>
      <c r="D173" s="165">
        <v>10</v>
      </c>
      <c r="E173" s="44">
        <v>10</v>
      </c>
      <c r="F173" s="110">
        <f t="shared" si="97"/>
        <v>15500</v>
      </c>
      <c r="G173" s="42">
        <v>0</v>
      </c>
      <c r="H173" s="37">
        <f t="shared" si="98"/>
        <v>0</v>
      </c>
      <c r="I173" s="74">
        <v>0</v>
      </c>
      <c r="J173" s="37">
        <f t="shared" si="99"/>
        <v>0</v>
      </c>
      <c r="K173" s="74">
        <v>0</v>
      </c>
      <c r="L173" s="37">
        <f t="shared" si="100"/>
        <v>0</v>
      </c>
      <c r="M173" s="74">
        <v>0</v>
      </c>
      <c r="N173" s="37">
        <f t="shared" si="101"/>
        <v>0</v>
      </c>
      <c r="O173" s="74">
        <v>0</v>
      </c>
      <c r="P173" s="71">
        <f t="shared" si="102"/>
        <v>0</v>
      </c>
      <c r="Q173" s="57">
        <f t="shared" si="103"/>
        <v>0</v>
      </c>
      <c r="R173" s="70">
        <f t="shared" si="104"/>
        <v>0</v>
      </c>
      <c r="S173" s="38">
        <v>10</v>
      </c>
      <c r="T173" s="109">
        <f t="shared" si="105"/>
        <v>24545.454545454544</v>
      </c>
      <c r="U173" s="38">
        <v>0</v>
      </c>
      <c r="V173" s="109">
        <f t="shared" si="106"/>
        <v>0</v>
      </c>
      <c r="W173" s="74">
        <v>0</v>
      </c>
      <c r="X173" s="109">
        <f t="shared" si="107"/>
        <v>0</v>
      </c>
      <c r="Y173" s="74">
        <v>0</v>
      </c>
      <c r="Z173" s="109">
        <f t="shared" si="108"/>
        <v>0</v>
      </c>
      <c r="AA173" s="74">
        <v>0</v>
      </c>
      <c r="AB173" s="68">
        <f t="shared" si="109"/>
        <v>0</v>
      </c>
      <c r="AC173" s="67">
        <f t="shared" si="110"/>
        <v>10</v>
      </c>
      <c r="AD173" s="66">
        <f t="shared" si="111"/>
        <v>24545.454545454544</v>
      </c>
      <c r="AE173" s="57">
        <v>0</v>
      </c>
      <c r="AF173" s="57">
        <f t="shared" si="112"/>
        <v>9045.4545454545441</v>
      </c>
      <c r="AG173" s="52">
        <v>0</v>
      </c>
      <c r="AH173" s="63">
        <f t="shared" si="113"/>
        <v>0</v>
      </c>
      <c r="AI173" s="65">
        <f t="shared" si="114"/>
        <v>0</v>
      </c>
      <c r="AJ173" s="64">
        <f t="shared" si="115"/>
        <v>0</v>
      </c>
      <c r="AK173" s="42">
        <v>0</v>
      </c>
      <c r="AL173" s="63">
        <f t="shared" si="116"/>
        <v>0</v>
      </c>
      <c r="AM173" s="75"/>
    </row>
    <row r="174" spans="1:39" s="2" customFormat="1" x14ac:dyDescent="0.3">
      <c r="A174" s="56" t="s">
        <v>689</v>
      </c>
      <c r="B174" s="74">
        <f>18000/10</f>
        <v>1800</v>
      </c>
      <c r="C174" s="77">
        <f>2800/1.1</f>
        <v>2545.454545454545</v>
      </c>
      <c r="D174" s="165">
        <v>10</v>
      </c>
      <c r="E174" s="44">
        <v>17</v>
      </c>
      <c r="F174" s="110">
        <f t="shared" si="97"/>
        <v>30600</v>
      </c>
      <c r="G174" s="42">
        <v>50</v>
      </c>
      <c r="H174" s="37">
        <f t="shared" si="98"/>
        <v>90000</v>
      </c>
      <c r="I174" s="74">
        <v>50</v>
      </c>
      <c r="J174" s="37">
        <f t="shared" si="99"/>
        <v>90000</v>
      </c>
      <c r="K174" s="74">
        <v>50</v>
      </c>
      <c r="L174" s="37">
        <f t="shared" si="100"/>
        <v>90000</v>
      </c>
      <c r="M174" s="74">
        <v>30</v>
      </c>
      <c r="N174" s="37">
        <f t="shared" si="101"/>
        <v>54000</v>
      </c>
      <c r="O174" s="74">
        <v>0</v>
      </c>
      <c r="P174" s="71">
        <f t="shared" si="102"/>
        <v>0</v>
      </c>
      <c r="Q174" s="57">
        <f t="shared" si="103"/>
        <v>180</v>
      </c>
      <c r="R174" s="70">
        <f t="shared" si="104"/>
        <v>324000</v>
      </c>
      <c r="S174" s="38">
        <v>31</v>
      </c>
      <c r="T174" s="109">
        <f t="shared" si="105"/>
        <v>78909.090909090897</v>
      </c>
      <c r="U174" s="38">
        <v>32</v>
      </c>
      <c r="V174" s="109">
        <f t="shared" si="106"/>
        <v>81454.545454545441</v>
      </c>
      <c r="W174" s="74">
        <v>35</v>
      </c>
      <c r="X174" s="109">
        <f t="shared" si="107"/>
        <v>89090.909090909074</v>
      </c>
      <c r="Y174" s="74">
        <v>20</v>
      </c>
      <c r="Z174" s="109">
        <f t="shared" si="108"/>
        <v>50909.090909090897</v>
      </c>
      <c r="AA174" s="74">
        <v>18</v>
      </c>
      <c r="AB174" s="68">
        <f t="shared" si="109"/>
        <v>45818.181818181809</v>
      </c>
      <c r="AC174" s="67">
        <f t="shared" si="110"/>
        <v>136</v>
      </c>
      <c r="AD174" s="66">
        <f t="shared" si="111"/>
        <v>346181.81818181812</v>
      </c>
      <c r="AE174" s="57">
        <v>0</v>
      </c>
      <c r="AF174" s="57">
        <f t="shared" si="112"/>
        <v>101381.81818181812</v>
      </c>
      <c r="AG174" s="52">
        <v>0</v>
      </c>
      <c r="AH174" s="63">
        <f t="shared" si="113"/>
        <v>0</v>
      </c>
      <c r="AI174" s="65">
        <f t="shared" si="114"/>
        <v>61</v>
      </c>
      <c r="AJ174" s="64">
        <f t="shared" si="115"/>
        <v>109800</v>
      </c>
      <c r="AK174" s="42">
        <v>30</v>
      </c>
      <c r="AL174" s="63">
        <f t="shared" si="116"/>
        <v>54000</v>
      </c>
      <c r="AM174" s="75"/>
    </row>
    <row r="175" spans="1:39" s="2" customFormat="1" x14ac:dyDescent="0.3">
      <c r="A175" s="79" t="s">
        <v>41</v>
      </c>
      <c r="B175" s="47">
        <f>15500/10</f>
        <v>1550</v>
      </c>
      <c r="C175" s="77">
        <f>2700/1.1</f>
        <v>2454.5454545454545</v>
      </c>
      <c r="D175" s="163">
        <v>10</v>
      </c>
      <c r="E175" s="44">
        <v>30</v>
      </c>
      <c r="F175" s="110">
        <f t="shared" si="97"/>
        <v>46500</v>
      </c>
      <c r="G175" s="42">
        <v>0</v>
      </c>
      <c r="H175" s="37">
        <f t="shared" si="98"/>
        <v>0</v>
      </c>
      <c r="I175" s="74">
        <v>0</v>
      </c>
      <c r="J175" s="37">
        <f t="shared" si="99"/>
        <v>0</v>
      </c>
      <c r="K175" s="74">
        <v>0</v>
      </c>
      <c r="L175" s="37">
        <f t="shared" si="100"/>
        <v>0</v>
      </c>
      <c r="M175" s="74">
        <v>0</v>
      </c>
      <c r="N175" s="37">
        <f t="shared" si="101"/>
        <v>0</v>
      </c>
      <c r="O175" s="74">
        <v>0</v>
      </c>
      <c r="P175" s="71">
        <f t="shared" si="102"/>
        <v>0</v>
      </c>
      <c r="Q175" s="57">
        <f t="shared" si="103"/>
        <v>0</v>
      </c>
      <c r="R175" s="70">
        <f t="shared" si="104"/>
        <v>0</v>
      </c>
      <c r="S175" s="38">
        <v>5</v>
      </c>
      <c r="T175" s="109">
        <f t="shared" si="105"/>
        <v>12272.727272727272</v>
      </c>
      <c r="U175" s="38">
        <v>11</v>
      </c>
      <c r="V175" s="109">
        <f t="shared" si="106"/>
        <v>27000</v>
      </c>
      <c r="W175" s="74">
        <v>11</v>
      </c>
      <c r="X175" s="109">
        <f t="shared" si="107"/>
        <v>27000</v>
      </c>
      <c r="Y175" s="74">
        <v>3</v>
      </c>
      <c r="Z175" s="109">
        <f t="shared" si="108"/>
        <v>7363.636363636364</v>
      </c>
      <c r="AA175" s="74">
        <v>0</v>
      </c>
      <c r="AB175" s="68">
        <f t="shared" si="109"/>
        <v>0</v>
      </c>
      <c r="AC175" s="67">
        <f t="shared" si="110"/>
        <v>30</v>
      </c>
      <c r="AD175" s="66">
        <f t="shared" si="111"/>
        <v>73636.363636363632</v>
      </c>
      <c r="AE175" s="57">
        <v>0</v>
      </c>
      <c r="AF175" s="57">
        <f t="shared" si="112"/>
        <v>27136.363636363636</v>
      </c>
      <c r="AG175" s="52">
        <v>0</v>
      </c>
      <c r="AH175" s="63">
        <f t="shared" si="113"/>
        <v>0</v>
      </c>
      <c r="AI175" s="65">
        <f t="shared" si="114"/>
        <v>0</v>
      </c>
      <c r="AJ175" s="64">
        <f t="shared" si="115"/>
        <v>0</v>
      </c>
      <c r="AK175" s="42">
        <v>0</v>
      </c>
      <c r="AL175" s="63">
        <f t="shared" si="116"/>
        <v>0</v>
      </c>
      <c r="AM175" s="75" t="s">
        <v>720</v>
      </c>
    </row>
    <row r="176" spans="1:39" s="2" customFormat="1" x14ac:dyDescent="0.3">
      <c r="A176" s="79" t="s">
        <v>687</v>
      </c>
      <c r="B176" s="47">
        <f>15500/10</f>
        <v>1550</v>
      </c>
      <c r="C176" s="77">
        <f>2700/1.1</f>
        <v>2454.5454545454545</v>
      </c>
      <c r="D176" s="163">
        <v>10</v>
      </c>
      <c r="E176" s="44">
        <v>10</v>
      </c>
      <c r="F176" s="110">
        <f t="shared" si="97"/>
        <v>15500</v>
      </c>
      <c r="G176" s="42">
        <v>0</v>
      </c>
      <c r="H176" s="37">
        <f t="shared" si="98"/>
        <v>0</v>
      </c>
      <c r="I176" s="74">
        <v>0</v>
      </c>
      <c r="J176" s="37">
        <f t="shared" si="99"/>
        <v>0</v>
      </c>
      <c r="K176" s="74">
        <v>0</v>
      </c>
      <c r="L176" s="37">
        <f t="shared" si="100"/>
        <v>0</v>
      </c>
      <c r="M176" s="74">
        <v>0</v>
      </c>
      <c r="N176" s="37">
        <f t="shared" si="101"/>
        <v>0</v>
      </c>
      <c r="O176" s="74">
        <v>0</v>
      </c>
      <c r="P176" s="71">
        <f t="shared" si="102"/>
        <v>0</v>
      </c>
      <c r="Q176" s="57">
        <f t="shared" si="103"/>
        <v>0</v>
      </c>
      <c r="R176" s="70">
        <f t="shared" si="104"/>
        <v>0</v>
      </c>
      <c r="S176" s="38">
        <v>10</v>
      </c>
      <c r="T176" s="109">
        <f t="shared" si="105"/>
        <v>24545.454545454544</v>
      </c>
      <c r="U176" s="38">
        <v>0</v>
      </c>
      <c r="V176" s="109">
        <f t="shared" si="106"/>
        <v>0</v>
      </c>
      <c r="W176" s="74">
        <v>0</v>
      </c>
      <c r="X176" s="109">
        <f t="shared" si="107"/>
        <v>0</v>
      </c>
      <c r="Y176" s="74">
        <v>0</v>
      </c>
      <c r="Z176" s="109">
        <f t="shared" si="108"/>
        <v>0</v>
      </c>
      <c r="AA176" s="74">
        <v>0</v>
      </c>
      <c r="AB176" s="68">
        <f t="shared" si="109"/>
        <v>0</v>
      </c>
      <c r="AC176" s="67">
        <f t="shared" si="110"/>
        <v>10</v>
      </c>
      <c r="AD176" s="66">
        <f t="shared" si="111"/>
        <v>24545.454545454544</v>
      </c>
      <c r="AE176" s="57">
        <v>0</v>
      </c>
      <c r="AF176" s="57">
        <f t="shared" si="112"/>
        <v>9045.4545454545441</v>
      </c>
      <c r="AG176" s="52">
        <v>0</v>
      </c>
      <c r="AH176" s="63">
        <f t="shared" si="113"/>
        <v>0</v>
      </c>
      <c r="AI176" s="65">
        <f t="shared" si="114"/>
        <v>0</v>
      </c>
      <c r="AJ176" s="64">
        <f t="shared" si="115"/>
        <v>0</v>
      </c>
      <c r="AK176" s="42">
        <v>0</v>
      </c>
      <c r="AL176" s="63">
        <f t="shared" si="116"/>
        <v>0</v>
      </c>
      <c r="AM176" s="75"/>
    </row>
    <row r="177" spans="1:39" s="2" customFormat="1" x14ac:dyDescent="0.3">
      <c r="A177" s="78" t="s">
        <v>656</v>
      </c>
      <c r="B177" s="47">
        <f>15500/10</f>
        <v>1550</v>
      </c>
      <c r="C177" s="77">
        <f>2700/1.1</f>
        <v>2454.5454545454545</v>
      </c>
      <c r="D177" s="163">
        <v>10</v>
      </c>
      <c r="E177" s="44">
        <v>21</v>
      </c>
      <c r="F177" s="110">
        <f t="shared" si="97"/>
        <v>32550</v>
      </c>
      <c r="G177" s="42">
        <v>0</v>
      </c>
      <c r="H177" s="37">
        <f t="shared" si="98"/>
        <v>0</v>
      </c>
      <c r="I177" s="74">
        <v>0</v>
      </c>
      <c r="J177" s="37">
        <f t="shared" si="99"/>
        <v>0</v>
      </c>
      <c r="K177" s="74">
        <v>0</v>
      </c>
      <c r="L177" s="37">
        <f t="shared" si="100"/>
        <v>0</v>
      </c>
      <c r="M177" s="74">
        <v>0</v>
      </c>
      <c r="N177" s="37">
        <f t="shared" si="101"/>
        <v>0</v>
      </c>
      <c r="O177" s="74">
        <v>0</v>
      </c>
      <c r="P177" s="71">
        <f t="shared" si="102"/>
        <v>0</v>
      </c>
      <c r="Q177" s="57">
        <f t="shared" si="103"/>
        <v>0</v>
      </c>
      <c r="R177" s="70">
        <f t="shared" si="104"/>
        <v>0</v>
      </c>
      <c r="S177" s="38">
        <v>8</v>
      </c>
      <c r="T177" s="109">
        <f t="shared" si="105"/>
        <v>19636.363636363636</v>
      </c>
      <c r="U177" s="38">
        <v>13</v>
      </c>
      <c r="V177" s="109">
        <f t="shared" si="106"/>
        <v>31909.090909090908</v>
      </c>
      <c r="W177" s="74">
        <v>0</v>
      </c>
      <c r="X177" s="109">
        <f t="shared" si="107"/>
        <v>0</v>
      </c>
      <c r="Y177" s="74">
        <v>0</v>
      </c>
      <c r="Z177" s="109">
        <f t="shared" si="108"/>
        <v>0</v>
      </c>
      <c r="AA177" s="74">
        <v>0</v>
      </c>
      <c r="AB177" s="68">
        <f t="shared" si="109"/>
        <v>0</v>
      </c>
      <c r="AC177" s="67">
        <f t="shared" si="110"/>
        <v>21</v>
      </c>
      <c r="AD177" s="66">
        <f t="shared" si="111"/>
        <v>51545.454545454544</v>
      </c>
      <c r="AE177" s="57">
        <v>0</v>
      </c>
      <c r="AF177" s="57">
        <f t="shared" si="112"/>
        <v>18995.454545454544</v>
      </c>
      <c r="AG177" s="52">
        <v>0</v>
      </c>
      <c r="AH177" s="63">
        <f t="shared" si="113"/>
        <v>0</v>
      </c>
      <c r="AI177" s="65">
        <f t="shared" si="114"/>
        <v>0</v>
      </c>
      <c r="AJ177" s="64">
        <f t="shared" si="115"/>
        <v>0</v>
      </c>
      <c r="AK177" s="42">
        <v>0</v>
      </c>
      <c r="AL177" s="63">
        <f t="shared" si="116"/>
        <v>0</v>
      </c>
      <c r="AM177" s="75"/>
    </row>
    <row r="178" spans="1:39" s="2" customFormat="1" x14ac:dyDescent="0.3">
      <c r="A178" s="79" t="s">
        <v>601</v>
      </c>
      <c r="B178" s="47">
        <f>18000/10</f>
        <v>1800</v>
      </c>
      <c r="C178" s="77">
        <f>2800/1.1</f>
        <v>2545.454545454545</v>
      </c>
      <c r="D178" s="163">
        <v>10</v>
      </c>
      <c r="E178" s="44">
        <v>0</v>
      </c>
      <c r="F178" s="110">
        <f t="shared" si="97"/>
        <v>0</v>
      </c>
      <c r="G178" s="42">
        <v>0</v>
      </c>
      <c r="H178" s="37">
        <f t="shared" si="98"/>
        <v>0</v>
      </c>
      <c r="I178" s="74">
        <v>0</v>
      </c>
      <c r="J178" s="37">
        <f t="shared" si="99"/>
        <v>0</v>
      </c>
      <c r="K178" s="74">
        <v>0</v>
      </c>
      <c r="L178" s="37">
        <f t="shared" si="100"/>
        <v>0</v>
      </c>
      <c r="M178" s="74">
        <v>0</v>
      </c>
      <c r="N178" s="37">
        <f t="shared" si="101"/>
        <v>0</v>
      </c>
      <c r="O178" s="74">
        <v>0</v>
      </c>
      <c r="P178" s="71">
        <f t="shared" si="102"/>
        <v>0</v>
      </c>
      <c r="Q178" s="57">
        <f t="shared" si="103"/>
        <v>0</v>
      </c>
      <c r="R178" s="70">
        <f t="shared" si="104"/>
        <v>0</v>
      </c>
      <c r="S178" s="38">
        <v>0</v>
      </c>
      <c r="T178" s="109">
        <f t="shared" si="105"/>
        <v>0</v>
      </c>
      <c r="U178" s="38">
        <v>0</v>
      </c>
      <c r="V178" s="109">
        <f t="shared" si="106"/>
        <v>0</v>
      </c>
      <c r="W178" s="74">
        <v>0</v>
      </c>
      <c r="X178" s="109">
        <f t="shared" si="107"/>
        <v>0</v>
      </c>
      <c r="Y178" s="74">
        <v>0</v>
      </c>
      <c r="Z178" s="109">
        <f t="shared" si="108"/>
        <v>0</v>
      </c>
      <c r="AA178" s="74">
        <v>0</v>
      </c>
      <c r="AB178" s="68">
        <f t="shared" si="109"/>
        <v>0</v>
      </c>
      <c r="AC178" s="67">
        <f t="shared" si="110"/>
        <v>0</v>
      </c>
      <c r="AD178" s="66">
        <f t="shared" si="111"/>
        <v>0</v>
      </c>
      <c r="AE178" s="57">
        <v>0</v>
      </c>
      <c r="AF178" s="57">
        <f t="shared" si="112"/>
        <v>0</v>
      </c>
      <c r="AG178" s="52">
        <v>0</v>
      </c>
      <c r="AH178" s="63">
        <f t="shared" si="113"/>
        <v>0</v>
      </c>
      <c r="AI178" s="65">
        <f t="shared" si="114"/>
        <v>0</v>
      </c>
      <c r="AJ178" s="64">
        <f t="shared" si="115"/>
        <v>0</v>
      </c>
      <c r="AK178" s="42">
        <v>0</v>
      </c>
      <c r="AL178" s="63">
        <f t="shared" si="116"/>
        <v>0</v>
      </c>
      <c r="AM178" s="75"/>
    </row>
    <row r="179" spans="1:39" s="2" customFormat="1" x14ac:dyDescent="0.3">
      <c r="A179" s="78" t="s">
        <v>600</v>
      </c>
      <c r="B179" s="47">
        <f>17000/10</f>
        <v>1700</v>
      </c>
      <c r="C179" s="77">
        <f>2700/1.1</f>
        <v>2454.5454545454545</v>
      </c>
      <c r="D179" s="163">
        <v>10</v>
      </c>
      <c r="E179" s="44">
        <v>26</v>
      </c>
      <c r="F179" s="110">
        <f t="shared" si="97"/>
        <v>44200</v>
      </c>
      <c r="G179" s="42">
        <v>0</v>
      </c>
      <c r="H179" s="37">
        <f t="shared" si="98"/>
        <v>0</v>
      </c>
      <c r="I179" s="74">
        <v>0</v>
      </c>
      <c r="J179" s="37">
        <f t="shared" si="99"/>
        <v>0</v>
      </c>
      <c r="K179" s="74">
        <v>0</v>
      </c>
      <c r="L179" s="37">
        <f t="shared" si="100"/>
        <v>0</v>
      </c>
      <c r="M179" s="74">
        <v>0</v>
      </c>
      <c r="N179" s="37">
        <f t="shared" si="101"/>
        <v>0</v>
      </c>
      <c r="O179" s="74">
        <v>30</v>
      </c>
      <c r="P179" s="71">
        <f t="shared" si="102"/>
        <v>51000</v>
      </c>
      <c r="Q179" s="57">
        <f t="shared" si="103"/>
        <v>30</v>
      </c>
      <c r="R179" s="70">
        <f t="shared" si="104"/>
        <v>51000</v>
      </c>
      <c r="S179" s="38">
        <v>12</v>
      </c>
      <c r="T179" s="109">
        <f t="shared" si="105"/>
        <v>29454.545454545456</v>
      </c>
      <c r="U179" s="38">
        <v>4</v>
      </c>
      <c r="V179" s="109">
        <f t="shared" si="106"/>
        <v>9818.181818181818</v>
      </c>
      <c r="W179" s="74">
        <v>10</v>
      </c>
      <c r="X179" s="109">
        <f t="shared" si="107"/>
        <v>24545.454545454544</v>
      </c>
      <c r="Y179" s="74">
        <v>0</v>
      </c>
      <c r="Z179" s="109">
        <f t="shared" si="108"/>
        <v>0</v>
      </c>
      <c r="AA179" s="74">
        <v>0</v>
      </c>
      <c r="AB179" s="68">
        <f t="shared" si="109"/>
        <v>0</v>
      </c>
      <c r="AC179" s="67">
        <f t="shared" si="110"/>
        <v>26</v>
      </c>
      <c r="AD179" s="66">
        <f t="shared" si="111"/>
        <v>63818.181818181816</v>
      </c>
      <c r="AE179" s="57">
        <v>0</v>
      </c>
      <c r="AF179" s="57">
        <f t="shared" si="112"/>
        <v>19618.181818181816</v>
      </c>
      <c r="AG179" s="52">
        <v>0</v>
      </c>
      <c r="AH179" s="63">
        <f t="shared" si="113"/>
        <v>0</v>
      </c>
      <c r="AI179" s="65">
        <f t="shared" si="114"/>
        <v>30</v>
      </c>
      <c r="AJ179" s="64">
        <f t="shared" si="115"/>
        <v>51000</v>
      </c>
      <c r="AK179" s="42">
        <v>0</v>
      </c>
      <c r="AL179" s="63">
        <f t="shared" si="116"/>
        <v>0</v>
      </c>
      <c r="AM179" s="75"/>
    </row>
    <row r="180" spans="1:39" s="2" customFormat="1" x14ac:dyDescent="0.3">
      <c r="A180" s="79" t="s">
        <v>719</v>
      </c>
      <c r="B180" s="74">
        <f>13800/12</f>
        <v>1150</v>
      </c>
      <c r="C180" s="38">
        <f>1800/1.1</f>
        <v>1636.3636363636363</v>
      </c>
      <c r="D180" s="165">
        <v>12</v>
      </c>
      <c r="E180" s="44">
        <v>0</v>
      </c>
      <c r="F180" s="110">
        <f t="shared" si="97"/>
        <v>0</v>
      </c>
      <c r="G180" s="42">
        <v>0</v>
      </c>
      <c r="H180" s="37">
        <f t="shared" si="98"/>
        <v>0</v>
      </c>
      <c r="I180" s="74">
        <v>0</v>
      </c>
      <c r="J180" s="37">
        <f t="shared" si="99"/>
        <v>0</v>
      </c>
      <c r="K180" s="74">
        <v>0</v>
      </c>
      <c r="L180" s="37">
        <f t="shared" si="100"/>
        <v>0</v>
      </c>
      <c r="M180" s="74">
        <v>0</v>
      </c>
      <c r="N180" s="37">
        <f t="shared" si="101"/>
        <v>0</v>
      </c>
      <c r="O180" s="74">
        <v>0</v>
      </c>
      <c r="P180" s="71">
        <f t="shared" si="102"/>
        <v>0</v>
      </c>
      <c r="Q180" s="57">
        <f t="shared" si="103"/>
        <v>0</v>
      </c>
      <c r="R180" s="70">
        <f t="shared" si="104"/>
        <v>0</v>
      </c>
      <c r="S180" s="38">
        <v>0</v>
      </c>
      <c r="T180" s="109">
        <f t="shared" si="105"/>
        <v>0</v>
      </c>
      <c r="U180" s="38">
        <v>0</v>
      </c>
      <c r="V180" s="109">
        <f t="shared" si="106"/>
        <v>0</v>
      </c>
      <c r="W180" s="74">
        <v>0</v>
      </c>
      <c r="X180" s="109">
        <f t="shared" si="107"/>
        <v>0</v>
      </c>
      <c r="Y180" s="74">
        <v>0</v>
      </c>
      <c r="Z180" s="109">
        <f t="shared" si="108"/>
        <v>0</v>
      </c>
      <c r="AA180" s="74">
        <v>0</v>
      </c>
      <c r="AB180" s="68">
        <f t="shared" si="109"/>
        <v>0</v>
      </c>
      <c r="AC180" s="67">
        <f t="shared" si="110"/>
        <v>0</v>
      </c>
      <c r="AD180" s="66">
        <f t="shared" si="111"/>
        <v>0</v>
      </c>
      <c r="AE180" s="57">
        <v>0</v>
      </c>
      <c r="AF180" s="57">
        <f t="shared" si="112"/>
        <v>0</v>
      </c>
      <c r="AG180" s="52">
        <v>0</v>
      </c>
      <c r="AH180" s="63">
        <f t="shared" si="113"/>
        <v>0</v>
      </c>
      <c r="AI180" s="65">
        <f t="shared" si="114"/>
        <v>0</v>
      </c>
      <c r="AJ180" s="64">
        <f t="shared" si="115"/>
        <v>0</v>
      </c>
      <c r="AK180" s="42">
        <v>0</v>
      </c>
      <c r="AL180" s="63">
        <f t="shared" si="116"/>
        <v>0</v>
      </c>
      <c r="AM180" s="75"/>
    </row>
    <row r="181" spans="1:39" s="2" customFormat="1" x14ac:dyDescent="0.3">
      <c r="A181" s="79" t="s">
        <v>599</v>
      </c>
      <c r="B181" s="74">
        <f>13800/12</f>
        <v>1150</v>
      </c>
      <c r="C181" s="38">
        <v>1636</v>
      </c>
      <c r="D181" s="165">
        <v>12</v>
      </c>
      <c r="E181" s="44">
        <v>0</v>
      </c>
      <c r="F181" s="110">
        <f t="shared" si="97"/>
        <v>0</v>
      </c>
      <c r="G181" s="42">
        <v>0</v>
      </c>
      <c r="H181" s="37">
        <f t="shared" si="98"/>
        <v>0</v>
      </c>
      <c r="I181" s="74">
        <v>0</v>
      </c>
      <c r="J181" s="37">
        <f t="shared" si="99"/>
        <v>0</v>
      </c>
      <c r="K181" s="74">
        <v>0</v>
      </c>
      <c r="L181" s="37">
        <f t="shared" si="100"/>
        <v>0</v>
      </c>
      <c r="M181" s="74">
        <v>0</v>
      </c>
      <c r="N181" s="37">
        <f t="shared" si="101"/>
        <v>0</v>
      </c>
      <c r="O181" s="74">
        <v>0</v>
      </c>
      <c r="P181" s="71">
        <f t="shared" si="102"/>
        <v>0</v>
      </c>
      <c r="Q181" s="57">
        <f t="shared" si="103"/>
        <v>0</v>
      </c>
      <c r="R181" s="70">
        <f t="shared" si="104"/>
        <v>0</v>
      </c>
      <c r="S181" s="38">
        <v>0</v>
      </c>
      <c r="T181" s="109">
        <f t="shared" si="105"/>
        <v>0</v>
      </c>
      <c r="U181" s="38">
        <v>0</v>
      </c>
      <c r="V181" s="109">
        <f t="shared" si="106"/>
        <v>0</v>
      </c>
      <c r="W181" s="74">
        <v>0</v>
      </c>
      <c r="X181" s="109">
        <f t="shared" si="107"/>
        <v>0</v>
      </c>
      <c r="Y181" s="74">
        <v>0</v>
      </c>
      <c r="Z181" s="109">
        <f t="shared" si="108"/>
        <v>0</v>
      </c>
      <c r="AA181" s="74">
        <v>0</v>
      </c>
      <c r="AB181" s="68">
        <f t="shared" si="109"/>
        <v>0</v>
      </c>
      <c r="AC181" s="67">
        <f t="shared" si="110"/>
        <v>0</v>
      </c>
      <c r="AD181" s="66">
        <f t="shared" si="111"/>
        <v>0</v>
      </c>
      <c r="AE181" s="57">
        <v>0</v>
      </c>
      <c r="AF181" s="57">
        <f t="shared" si="112"/>
        <v>0</v>
      </c>
      <c r="AG181" s="52">
        <v>0</v>
      </c>
      <c r="AH181" s="63">
        <f t="shared" si="113"/>
        <v>0</v>
      </c>
      <c r="AI181" s="65">
        <f t="shared" si="114"/>
        <v>0</v>
      </c>
      <c r="AJ181" s="64">
        <f t="shared" si="115"/>
        <v>0</v>
      </c>
      <c r="AK181" s="42">
        <v>0</v>
      </c>
      <c r="AL181" s="63">
        <f t="shared" si="116"/>
        <v>0</v>
      </c>
      <c r="AM181" s="75"/>
    </row>
    <row r="182" spans="1:39" s="2" customFormat="1" x14ac:dyDescent="0.3">
      <c r="A182" s="79" t="s">
        <v>8</v>
      </c>
      <c r="B182" s="47">
        <f>24800/16</f>
        <v>1550</v>
      </c>
      <c r="C182" s="46">
        <f>2800/1.1</f>
        <v>2545.454545454545</v>
      </c>
      <c r="D182" s="163">
        <v>16</v>
      </c>
      <c r="E182" s="44">
        <v>0</v>
      </c>
      <c r="F182" s="110">
        <f t="shared" si="97"/>
        <v>0</v>
      </c>
      <c r="G182" s="42">
        <v>0</v>
      </c>
      <c r="H182" s="37">
        <f t="shared" si="98"/>
        <v>0</v>
      </c>
      <c r="I182" s="74">
        <v>0</v>
      </c>
      <c r="J182" s="37">
        <f t="shared" si="99"/>
        <v>0</v>
      </c>
      <c r="K182" s="74">
        <v>0</v>
      </c>
      <c r="L182" s="37">
        <f t="shared" si="100"/>
        <v>0</v>
      </c>
      <c r="M182" s="74">
        <v>0</v>
      </c>
      <c r="N182" s="37">
        <f t="shared" si="101"/>
        <v>0</v>
      </c>
      <c r="O182" s="74">
        <v>0</v>
      </c>
      <c r="P182" s="71">
        <f t="shared" si="102"/>
        <v>0</v>
      </c>
      <c r="Q182" s="57">
        <f t="shared" si="103"/>
        <v>0</v>
      </c>
      <c r="R182" s="70">
        <f t="shared" si="104"/>
        <v>0</v>
      </c>
      <c r="S182" s="38">
        <v>0</v>
      </c>
      <c r="T182" s="109">
        <f t="shared" si="105"/>
        <v>0</v>
      </c>
      <c r="U182" s="38">
        <v>0</v>
      </c>
      <c r="V182" s="109">
        <f t="shared" si="106"/>
        <v>0</v>
      </c>
      <c r="W182" s="74">
        <v>0</v>
      </c>
      <c r="X182" s="109">
        <f t="shared" si="107"/>
        <v>0</v>
      </c>
      <c r="Y182" s="74">
        <v>0</v>
      </c>
      <c r="Z182" s="109">
        <f t="shared" si="108"/>
        <v>0</v>
      </c>
      <c r="AA182" s="74">
        <v>0</v>
      </c>
      <c r="AB182" s="68">
        <f t="shared" si="109"/>
        <v>0</v>
      </c>
      <c r="AC182" s="67">
        <f t="shared" si="110"/>
        <v>0</v>
      </c>
      <c r="AD182" s="66">
        <f t="shared" si="111"/>
        <v>0</v>
      </c>
      <c r="AE182" s="57">
        <v>0</v>
      </c>
      <c r="AF182" s="57">
        <f t="shared" si="112"/>
        <v>0</v>
      </c>
      <c r="AG182" s="52">
        <v>0</v>
      </c>
      <c r="AH182" s="63">
        <f t="shared" si="113"/>
        <v>0</v>
      </c>
      <c r="AI182" s="65">
        <f t="shared" si="114"/>
        <v>0</v>
      </c>
      <c r="AJ182" s="64">
        <f t="shared" si="115"/>
        <v>0</v>
      </c>
      <c r="AK182" s="42">
        <v>0</v>
      </c>
      <c r="AL182" s="63">
        <f t="shared" si="116"/>
        <v>0</v>
      </c>
      <c r="AM182" s="59"/>
    </row>
    <row r="183" spans="1:39" s="2" customFormat="1" x14ac:dyDescent="0.3">
      <c r="A183" s="58" t="s">
        <v>598</v>
      </c>
      <c r="B183" s="47">
        <f>30400/16</f>
        <v>1900</v>
      </c>
      <c r="C183" s="46">
        <f>2800/1.1</f>
        <v>2545.454545454545</v>
      </c>
      <c r="D183" s="163">
        <v>16</v>
      </c>
      <c r="E183" s="44">
        <v>0</v>
      </c>
      <c r="F183" s="110">
        <f t="shared" si="97"/>
        <v>0</v>
      </c>
      <c r="G183" s="42">
        <v>0</v>
      </c>
      <c r="H183" s="37">
        <f t="shared" si="98"/>
        <v>0</v>
      </c>
      <c r="I183" s="74">
        <v>0</v>
      </c>
      <c r="J183" s="37">
        <f t="shared" si="99"/>
        <v>0</v>
      </c>
      <c r="K183" s="74">
        <v>0</v>
      </c>
      <c r="L183" s="37">
        <f t="shared" si="100"/>
        <v>0</v>
      </c>
      <c r="M183" s="74">
        <v>0</v>
      </c>
      <c r="N183" s="37">
        <f t="shared" si="101"/>
        <v>0</v>
      </c>
      <c r="O183" s="74">
        <v>0</v>
      </c>
      <c r="P183" s="71">
        <f t="shared" si="102"/>
        <v>0</v>
      </c>
      <c r="Q183" s="57">
        <f t="shared" si="103"/>
        <v>0</v>
      </c>
      <c r="R183" s="70">
        <f t="shared" si="104"/>
        <v>0</v>
      </c>
      <c r="S183" s="38">
        <v>0</v>
      </c>
      <c r="T183" s="109">
        <f t="shared" si="105"/>
        <v>0</v>
      </c>
      <c r="U183" s="38">
        <v>0</v>
      </c>
      <c r="V183" s="109">
        <f t="shared" si="106"/>
        <v>0</v>
      </c>
      <c r="W183" s="74">
        <v>0</v>
      </c>
      <c r="X183" s="109">
        <f t="shared" si="107"/>
        <v>0</v>
      </c>
      <c r="Y183" s="74">
        <v>0</v>
      </c>
      <c r="Z183" s="109">
        <f t="shared" si="108"/>
        <v>0</v>
      </c>
      <c r="AA183" s="74">
        <v>0</v>
      </c>
      <c r="AB183" s="68">
        <f t="shared" si="109"/>
        <v>0</v>
      </c>
      <c r="AC183" s="67">
        <f t="shared" si="110"/>
        <v>0</v>
      </c>
      <c r="AD183" s="66">
        <f t="shared" si="111"/>
        <v>0</v>
      </c>
      <c r="AE183" s="57">
        <v>0</v>
      </c>
      <c r="AF183" s="57">
        <f t="shared" si="112"/>
        <v>0</v>
      </c>
      <c r="AG183" s="52">
        <v>0</v>
      </c>
      <c r="AH183" s="63">
        <f t="shared" si="113"/>
        <v>0</v>
      </c>
      <c r="AI183" s="65">
        <f t="shared" si="114"/>
        <v>0</v>
      </c>
      <c r="AJ183" s="64">
        <f t="shared" si="115"/>
        <v>0</v>
      </c>
      <c r="AK183" s="42">
        <v>0</v>
      </c>
      <c r="AL183" s="63">
        <f t="shared" si="116"/>
        <v>0</v>
      </c>
      <c r="AM183" s="59"/>
    </row>
    <row r="184" spans="1:39" s="2" customFormat="1" x14ac:dyDescent="0.3">
      <c r="A184" s="79" t="s">
        <v>9</v>
      </c>
      <c r="B184" s="47">
        <f>3600/6</f>
        <v>600</v>
      </c>
      <c r="C184" s="46">
        <f>2000/1.1</f>
        <v>1818.181818181818</v>
      </c>
      <c r="D184" s="163">
        <v>6</v>
      </c>
      <c r="E184" s="44">
        <v>0</v>
      </c>
      <c r="F184" s="110">
        <f t="shared" si="97"/>
        <v>0</v>
      </c>
      <c r="G184" s="42">
        <v>0</v>
      </c>
      <c r="H184" s="37">
        <f t="shared" si="98"/>
        <v>0</v>
      </c>
      <c r="I184" s="74">
        <v>0</v>
      </c>
      <c r="J184" s="37">
        <f t="shared" si="99"/>
        <v>0</v>
      </c>
      <c r="K184" s="74">
        <v>0</v>
      </c>
      <c r="L184" s="37">
        <f t="shared" si="100"/>
        <v>0</v>
      </c>
      <c r="M184" s="74">
        <v>0</v>
      </c>
      <c r="N184" s="37">
        <f t="shared" si="101"/>
        <v>0</v>
      </c>
      <c r="O184" s="74">
        <v>0</v>
      </c>
      <c r="P184" s="71">
        <f t="shared" si="102"/>
        <v>0</v>
      </c>
      <c r="Q184" s="57">
        <f t="shared" si="103"/>
        <v>0</v>
      </c>
      <c r="R184" s="70">
        <f t="shared" si="104"/>
        <v>0</v>
      </c>
      <c r="S184" s="38">
        <v>0</v>
      </c>
      <c r="T184" s="109">
        <f t="shared" si="105"/>
        <v>0</v>
      </c>
      <c r="U184" s="38">
        <v>0</v>
      </c>
      <c r="V184" s="109">
        <f t="shared" si="106"/>
        <v>0</v>
      </c>
      <c r="W184" s="74">
        <v>0</v>
      </c>
      <c r="X184" s="109">
        <f t="shared" si="107"/>
        <v>0</v>
      </c>
      <c r="Y184" s="74">
        <v>0</v>
      </c>
      <c r="Z184" s="109">
        <f t="shared" si="108"/>
        <v>0</v>
      </c>
      <c r="AA184" s="74">
        <v>0</v>
      </c>
      <c r="AB184" s="68">
        <f t="shared" si="109"/>
        <v>0</v>
      </c>
      <c r="AC184" s="67">
        <f t="shared" si="110"/>
        <v>0</v>
      </c>
      <c r="AD184" s="66">
        <f t="shared" si="111"/>
        <v>0</v>
      </c>
      <c r="AE184" s="57">
        <v>0</v>
      </c>
      <c r="AF184" s="57">
        <f t="shared" si="112"/>
        <v>0</v>
      </c>
      <c r="AG184" s="52">
        <v>0</v>
      </c>
      <c r="AH184" s="63">
        <f t="shared" si="113"/>
        <v>0</v>
      </c>
      <c r="AI184" s="65">
        <f t="shared" si="114"/>
        <v>0</v>
      </c>
      <c r="AJ184" s="64">
        <f t="shared" si="115"/>
        <v>0</v>
      </c>
      <c r="AK184" s="42">
        <v>0</v>
      </c>
      <c r="AL184" s="63">
        <f t="shared" si="116"/>
        <v>0</v>
      </c>
      <c r="AM184" s="59"/>
    </row>
    <row r="185" spans="1:39" s="2" customFormat="1" x14ac:dyDescent="0.3">
      <c r="A185" s="55" t="s">
        <v>718</v>
      </c>
      <c r="B185" s="47">
        <f>3600/6</f>
        <v>600</v>
      </c>
      <c r="C185" s="46">
        <f>2000/1.1</f>
        <v>1818.181818181818</v>
      </c>
      <c r="D185" s="163">
        <v>6</v>
      </c>
      <c r="E185" s="44">
        <v>0</v>
      </c>
      <c r="F185" s="110">
        <f t="shared" si="97"/>
        <v>0</v>
      </c>
      <c r="G185" s="42">
        <v>0</v>
      </c>
      <c r="H185" s="37">
        <f t="shared" si="98"/>
        <v>0</v>
      </c>
      <c r="I185" s="74">
        <v>0</v>
      </c>
      <c r="J185" s="37">
        <f t="shared" si="99"/>
        <v>0</v>
      </c>
      <c r="K185" s="74">
        <v>0</v>
      </c>
      <c r="L185" s="37">
        <f t="shared" si="100"/>
        <v>0</v>
      </c>
      <c r="M185" s="74">
        <v>0</v>
      </c>
      <c r="N185" s="37">
        <f t="shared" si="101"/>
        <v>0</v>
      </c>
      <c r="O185" s="74">
        <v>0</v>
      </c>
      <c r="P185" s="71">
        <f t="shared" si="102"/>
        <v>0</v>
      </c>
      <c r="Q185" s="57">
        <f t="shared" si="103"/>
        <v>0</v>
      </c>
      <c r="R185" s="70">
        <f t="shared" si="104"/>
        <v>0</v>
      </c>
      <c r="S185" s="38">
        <v>0</v>
      </c>
      <c r="T185" s="109">
        <f t="shared" si="105"/>
        <v>0</v>
      </c>
      <c r="U185" s="38">
        <v>0</v>
      </c>
      <c r="V185" s="109">
        <f t="shared" si="106"/>
        <v>0</v>
      </c>
      <c r="W185" s="74">
        <v>0</v>
      </c>
      <c r="X185" s="109">
        <f t="shared" si="107"/>
        <v>0</v>
      </c>
      <c r="Y185" s="74">
        <v>0</v>
      </c>
      <c r="Z185" s="109">
        <f t="shared" si="108"/>
        <v>0</v>
      </c>
      <c r="AA185" s="74">
        <v>0</v>
      </c>
      <c r="AB185" s="68">
        <f t="shared" si="109"/>
        <v>0</v>
      </c>
      <c r="AC185" s="67">
        <f t="shared" si="110"/>
        <v>0</v>
      </c>
      <c r="AD185" s="66">
        <f t="shared" si="111"/>
        <v>0</v>
      </c>
      <c r="AE185" s="57">
        <v>0</v>
      </c>
      <c r="AF185" s="57">
        <f t="shared" si="112"/>
        <v>0</v>
      </c>
      <c r="AG185" s="52">
        <v>0</v>
      </c>
      <c r="AH185" s="63">
        <f t="shared" si="113"/>
        <v>0</v>
      </c>
      <c r="AI185" s="65">
        <f t="shared" si="114"/>
        <v>0</v>
      </c>
      <c r="AJ185" s="64">
        <f t="shared" si="115"/>
        <v>0</v>
      </c>
      <c r="AK185" s="42">
        <v>0</v>
      </c>
      <c r="AL185" s="63">
        <f t="shared" si="116"/>
        <v>0</v>
      </c>
      <c r="AM185" s="130"/>
    </row>
    <row r="186" spans="1:39" s="2" customFormat="1" x14ac:dyDescent="0.3">
      <c r="A186" s="55" t="s">
        <v>597</v>
      </c>
      <c r="B186" s="47">
        <f>3600/6</f>
        <v>600</v>
      </c>
      <c r="C186" s="46">
        <f>2000/1.1</f>
        <v>1818.181818181818</v>
      </c>
      <c r="D186" s="163">
        <v>6</v>
      </c>
      <c r="E186" s="44">
        <v>0</v>
      </c>
      <c r="F186" s="110">
        <f t="shared" si="97"/>
        <v>0</v>
      </c>
      <c r="G186" s="42">
        <v>0</v>
      </c>
      <c r="H186" s="37">
        <f t="shared" si="98"/>
        <v>0</v>
      </c>
      <c r="I186" s="74">
        <v>0</v>
      </c>
      <c r="J186" s="37">
        <f t="shared" si="99"/>
        <v>0</v>
      </c>
      <c r="K186" s="74">
        <v>0</v>
      </c>
      <c r="L186" s="37">
        <f t="shared" si="100"/>
        <v>0</v>
      </c>
      <c r="M186" s="74">
        <v>0</v>
      </c>
      <c r="N186" s="37">
        <f t="shared" si="101"/>
        <v>0</v>
      </c>
      <c r="O186" s="74">
        <v>0</v>
      </c>
      <c r="P186" s="71">
        <f t="shared" si="102"/>
        <v>0</v>
      </c>
      <c r="Q186" s="57">
        <f t="shared" si="103"/>
        <v>0</v>
      </c>
      <c r="R186" s="70">
        <f t="shared" si="104"/>
        <v>0</v>
      </c>
      <c r="S186" s="38">
        <v>0</v>
      </c>
      <c r="T186" s="109">
        <f t="shared" si="105"/>
        <v>0</v>
      </c>
      <c r="U186" s="38">
        <v>0</v>
      </c>
      <c r="V186" s="109">
        <f t="shared" si="106"/>
        <v>0</v>
      </c>
      <c r="W186" s="74">
        <v>0</v>
      </c>
      <c r="X186" s="109">
        <f t="shared" si="107"/>
        <v>0</v>
      </c>
      <c r="Y186" s="74">
        <v>0</v>
      </c>
      <c r="Z186" s="109">
        <f t="shared" si="108"/>
        <v>0</v>
      </c>
      <c r="AA186" s="74">
        <v>0</v>
      </c>
      <c r="AB186" s="68">
        <f t="shared" si="109"/>
        <v>0</v>
      </c>
      <c r="AC186" s="67">
        <f t="shared" si="110"/>
        <v>0</v>
      </c>
      <c r="AD186" s="66">
        <f t="shared" si="111"/>
        <v>0</v>
      </c>
      <c r="AE186" s="57">
        <v>0</v>
      </c>
      <c r="AF186" s="57">
        <f t="shared" si="112"/>
        <v>0</v>
      </c>
      <c r="AG186" s="52">
        <v>0</v>
      </c>
      <c r="AH186" s="63">
        <f t="shared" si="113"/>
        <v>0</v>
      </c>
      <c r="AI186" s="65">
        <f t="shared" si="114"/>
        <v>0</v>
      </c>
      <c r="AJ186" s="64">
        <f t="shared" si="115"/>
        <v>0</v>
      </c>
      <c r="AK186" s="42">
        <v>0</v>
      </c>
      <c r="AL186" s="63">
        <f t="shared" si="116"/>
        <v>0</v>
      </c>
      <c r="AM186" s="59"/>
    </row>
    <row r="187" spans="1:39" s="2" customFormat="1" x14ac:dyDescent="0.3">
      <c r="A187" s="48" t="s">
        <v>596</v>
      </c>
      <c r="B187" s="47">
        <f>8100/6</f>
        <v>1350</v>
      </c>
      <c r="C187" s="46">
        <f>2800/1.1</f>
        <v>2545.454545454545</v>
      </c>
      <c r="D187" s="45">
        <v>6</v>
      </c>
      <c r="E187" s="44">
        <v>0</v>
      </c>
      <c r="F187" s="110">
        <f t="shared" si="97"/>
        <v>0</v>
      </c>
      <c r="G187" s="42">
        <v>0</v>
      </c>
      <c r="H187" s="37">
        <f t="shared" si="98"/>
        <v>0</v>
      </c>
      <c r="I187" s="74">
        <v>0</v>
      </c>
      <c r="J187" s="37">
        <f t="shared" si="99"/>
        <v>0</v>
      </c>
      <c r="K187" s="74">
        <v>0</v>
      </c>
      <c r="L187" s="37">
        <f t="shared" si="100"/>
        <v>0</v>
      </c>
      <c r="M187" s="74">
        <v>0</v>
      </c>
      <c r="N187" s="37">
        <f t="shared" si="101"/>
        <v>0</v>
      </c>
      <c r="O187" s="74">
        <v>0</v>
      </c>
      <c r="P187" s="71">
        <f t="shared" si="102"/>
        <v>0</v>
      </c>
      <c r="Q187" s="57">
        <f t="shared" si="103"/>
        <v>0</v>
      </c>
      <c r="R187" s="70">
        <f t="shared" si="104"/>
        <v>0</v>
      </c>
      <c r="S187" s="38">
        <v>0</v>
      </c>
      <c r="T187" s="109">
        <f t="shared" si="105"/>
        <v>0</v>
      </c>
      <c r="U187" s="38">
        <v>0</v>
      </c>
      <c r="V187" s="109">
        <f t="shared" si="106"/>
        <v>0</v>
      </c>
      <c r="W187" s="74">
        <v>0</v>
      </c>
      <c r="X187" s="109">
        <f t="shared" si="107"/>
        <v>0</v>
      </c>
      <c r="Y187" s="74">
        <v>0</v>
      </c>
      <c r="Z187" s="109">
        <f t="shared" si="108"/>
        <v>0</v>
      </c>
      <c r="AA187" s="74">
        <v>0</v>
      </c>
      <c r="AB187" s="68">
        <f t="shared" si="109"/>
        <v>0</v>
      </c>
      <c r="AC187" s="67">
        <f t="shared" si="110"/>
        <v>0</v>
      </c>
      <c r="AD187" s="66">
        <f t="shared" si="111"/>
        <v>0</v>
      </c>
      <c r="AE187" s="57">
        <v>0</v>
      </c>
      <c r="AF187" s="57">
        <f t="shared" si="112"/>
        <v>0</v>
      </c>
      <c r="AG187" s="52">
        <v>0</v>
      </c>
      <c r="AH187" s="63">
        <f t="shared" si="113"/>
        <v>0</v>
      </c>
      <c r="AI187" s="65">
        <f t="shared" si="114"/>
        <v>0</v>
      </c>
      <c r="AJ187" s="64">
        <f t="shared" si="115"/>
        <v>0</v>
      </c>
      <c r="AK187" s="42">
        <v>0</v>
      </c>
      <c r="AL187" s="63">
        <f t="shared" si="116"/>
        <v>0</v>
      </c>
      <c r="AM187" s="59"/>
    </row>
    <row r="188" spans="1:39" s="2" customFormat="1" x14ac:dyDescent="0.3">
      <c r="A188" s="48" t="s">
        <v>717</v>
      </c>
      <c r="B188" s="53">
        <f>6600/6</f>
        <v>1100</v>
      </c>
      <c r="C188" s="46">
        <f>2800/1.1</f>
        <v>2545.454545454545</v>
      </c>
      <c r="D188" s="45">
        <v>6</v>
      </c>
      <c r="E188" s="44">
        <v>0</v>
      </c>
      <c r="F188" s="110">
        <f t="shared" si="97"/>
        <v>0</v>
      </c>
      <c r="G188" s="42">
        <v>0</v>
      </c>
      <c r="H188" s="37">
        <f t="shared" si="98"/>
        <v>0</v>
      </c>
      <c r="I188" s="74">
        <v>0</v>
      </c>
      <c r="J188" s="37">
        <f t="shared" si="99"/>
        <v>0</v>
      </c>
      <c r="K188" s="74">
        <v>0</v>
      </c>
      <c r="L188" s="37">
        <f t="shared" si="100"/>
        <v>0</v>
      </c>
      <c r="M188" s="74">
        <v>0</v>
      </c>
      <c r="N188" s="37">
        <f t="shared" si="101"/>
        <v>0</v>
      </c>
      <c r="O188" s="74">
        <v>0</v>
      </c>
      <c r="P188" s="71">
        <f t="shared" si="102"/>
        <v>0</v>
      </c>
      <c r="Q188" s="57">
        <f t="shared" si="103"/>
        <v>0</v>
      </c>
      <c r="R188" s="70">
        <f t="shared" si="104"/>
        <v>0</v>
      </c>
      <c r="S188" s="38">
        <v>0</v>
      </c>
      <c r="T188" s="109">
        <f t="shared" si="105"/>
        <v>0</v>
      </c>
      <c r="U188" s="38">
        <v>0</v>
      </c>
      <c r="V188" s="109">
        <f t="shared" si="106"/>
        <v>0</v>
      </c>
      <c r="W188" s="74">
        <v>0</v>
      </c>
      <c r="X188" s="109">
        <f t="shared" si="107"/>
        <v>0</v>
      </c>
      <c r="Y188" s="74">
        <v>0</v>
      </c>
      <c r="Z188" s="109">
        <f t="shared" si="108"/>
        <v>0</v>
      </c>
      <c r="AA188" s="74">
        <v>0</v>
      </c>
      <c r="AB188" s="68">
        <f t="shared" si="109"/>
        <v>0</v>
      </c>
      <c r="AC188" s="67">
        <f t="shared" si="110"/>
        <v>0</v>
      </c>
      <c r="AD188" s="66">
        <f t="shared" si="111"/>
        <v>0</v>
      </c>
      <c r="AE188" s="57">
        <v>0</v>
      </c>
      <c r="AF188" s="57">
        <f t="shared" si="112"/>
        <v>0</v>
      </c>
      <c r="AG188" s="52">
        <v>0</v>
      </c>
      <c r="AH188" s="63">
        <f t="shared" si="113"/>
        <v>0</v>
      </c>
      <c r="AI188" s="65">
        <f t="shared" si="114"/>
        <v>0</v>
      </c>
      <c r="AJ188" s="64">
        <f t="shared" si="115"/>
        <v>0</v>
      </c>
      <c r="AK188" s="42">
        <v>0</v>
      </c>
      <c r="AL188" s="63">
        <f t="shared" si="116"/>
        <v>0</v>
      </c>
      <c r="AM188" s="59"/>
    </row>
    <row r="189" spans="1:39" s="2" customFormat="1" x14ac:dyDescent="0.3">
      <c r="A189" s="48" t="s">
        <v>595</v>
      </c>
      <c r="B189" s="47">
        <f>16200/12</f>
        <v>1350</v>
      </c>
      <c r="C189" s="46">
        <f>2800/1.1</f>
        <v>2545.454545454545</v>
      </c>
      <c r="D189" s="45">
        <v>12</v>
      </c>
      <c r="E189" s="44">
        <v>0</v>
      </c>
      <c r="F189" s="110">
        <f t="shared" si="97"/>
        <v>0</v>
      </c>
      <c r="G189" s="42">
        <v>0</v>
      </c>
      <c r="H189" s="37">
        <f t="shared" si="98"/>
        <v>0</v>
      </c>
      <c r="I189" s="74">
        <v>0</v>
      </c>
      <c r="J189" s="37">
        <f t="shared" si="99"/>
        <v>0</v>
      </c>
      <c r="K189" s="74">
        <v>0</v>
      </c>
      <c r="L189" s="37">
        <f t="shared" si="100"/>
        <v>0</v>
      </c>
      <c r="M189" s="74">
        <v>0</v>
      </c>
      <c r="N189" s="37">
        <f t="shared" si="101"/>
        <v>0</v>
      </c>
      <c r="O189" s="74">
        <v>0</v>
      </c>
      <c r="P189" s="71">
        <f t="shared" si="102"/>
        <v>0</v>
      </c>
      <c r="Q189" s="57">
        <f t="shared" si="103"/>
        <v>0</v>
      </c>
      <c r="R189" s="70">
        <f t="shared" si="104"/>
        <v>0</v>
      </c>
      <c r="S189" s="38">
        <v>0</v>
      </c>
      <c r="T189" s="109">
        <f t="shared" si="105"/>
        <v>0</v>
      </c>
      <c r="U189" s="38">
        <v>0</v>
      </c>
      <c r="V189" s="109">
        <f t="shared" si="106"/>
        <v>0</v>
      </c>
      <c r="W189" s="74">
        <v>0</v>
      </c>
      <c r="X189" s="109">
        <f t="shared" si="107"/>
        <v>0</v>
      </c>
      <c r="Y189" s="74">
        <v>0</v>
      </c>
      <c r="Z189" s="109">
        <f t="shared" si="108"/>
        <v>0</v>
      </c>
      <c r="AA189" s="74">
        <v>0</v>
      </c>
      <c r="AB189" s="68">
        <f t="shared" si="109"/>
        <v>0</v>
      </c>
      <c r="AC189" s="67">
        <f t="shared" si="110"/>
        <v>0</v>
      </c>
      <c r="AD189" s="66">
        <f t="shared" si="111"/>
        <v>0</v>
      </c>
      <c r="AE189" s="57">
        <v>0</v>
      </c>
      <c r="AF189" s="57">
        <f t="shared" si="112"/>
        <v>0</v>
      </c>
      <c r="AG189" s="52">
        <v>0</v>
      </c>
      <c r="AH189" s="63">
        <f t="shared" si="113"/>
        <v>0</v>
      </c>
      <c r="AI189" s="65">
        <f t="shared" si="114"/>
        <v>0</v>
      </c>
      <c r="AJ189" s="64">
        <f t="shared" si="115"/>
        <v>0</v>
      </c>
      <c r="AK189" s="42">
        <v>0</v>
      </c>
      <c r="AL189" s="63">
        <f t="shared" si="116"/>
        <v>0</v>
      </c>
      <c r="AM189" s="59"/>
    </row>
    <row r="190" spans="1:39" s="2" customFormat="1" x14ac:dyDescent="0.3">
      <c r="A190" s="48" t="s">
        <v>651</v>
      </c>
      <c r="B190" s="47">
        <f>16200/12</f>
        <v>1350</v>
      </c>
      <c r="C190" s="46">
        <f>2800/1.1</f>
        <v>2545.454545454545</v>
      </c>
      <c r="D190" s="45">
        <v>12</v>
      </c>
      <c r="E190" s="44">
        <v>0</v>
      </c>
      <c r="F190" s="110">
        <f t="shared" si="97"/>
        <v>0</v>
      </c>
      <c r="G190" s="42">
        <v>0</v>
      </c>
      <c r="H190" s="37">
        <f t="shared" si="98"/>
        <v>0</v>
      </c>
      <c r="I190" s="74">
        <v>0</v>
      </c>
      <c r="J190" s="37">
        <f t="shared" si="99"/>
        <v>0</v>
      </c>
      <c r="K190" s="74">
        <v>0</v>
      </c>
      <c r="L190" s="37">
        <f t="shared" si="100"/>
        <v>0</v>
      </c>
      <c r="M190" s="74">
        <v>0</v>
      </c>
      <c r="N190" s="37">
        <f t="shared" si="101"/>
        <v>0</v>
      </c>
      <c r="O190" s="74">
        <v>0</v>
      </c>
      <c r="P190" s="71">
        <f t="shared" si="102"/>
        <v>0</v>
      </c>
      <c r="Q190" s="57">
        <f t="shared" si="103"/>
        <v>0</v>
      </c>
      <c r="R190" s="70">
        <f t="shared" si="104"/>
        <v>0</v>
      </c>
      <c r="S190" s="38">
        <v>0</v>
      </c>
      <c r="T190" s="109">
        <f t="shared" si="105"/>
        <v>0</v>
      </c>
      <c r="U190" s="38">
        <v>0</v>
      </c>
      <c r="V190" s="109">
        <f t="shared" si="106"/>
        <v>0</v>
      </c>
      <c r="W190" s="74">
        <v>0</v>
      </c>
      <c r="X190" s="109">
        <f t="shared" si="107"/>
        <v>0</v>
      </c>
      <c r="Y190" s="74">
        <v>0</v>
      </c>
      <c r="Z190" s="109">
        <f t="shared" si="108"/>
        <v>0</v>
      </c>
      <c r="AA190" s="74">
        <v>0</v>
      </c>
      <c r="AB190" s="68">
        <f t="shared" si="109"/>
        <v>0</v>
      </c>
      <c r="AC190" s="67">
        <f t="shared" si="110"/>
        <v>0</v>
      </c>
      <c r="AD190" s="66">
        <f t="shared" si="111"/>
        <v>0</v>
      </c>
      <c r="AE190" s="57">
        <v>0</v>
      </c>
      <c r="AF190" s="57">
        <f t="shared" si="112"/>
        <v>0</v>
      </c>
      <c r="AG190" s="52">
        <v>0</v>
      </c>
      <c r="AH190" s="63">
        <f t="shared" si="113"/>
        <v>0</v>
      </c>
      <c r="AI190" s="65">
        <f t="shared" si="114"/>
        <v>0</v>
      </c>
      <c r="AJ190" s="64">
        <f t="shared" si="115"/>
        <v>0</v>
      </c>
      <c r="AK190" s="42">
        <v>0</v>
      </c>
      <c r="AL190" s="63">
        <f t="shared" si="116"/>
        <v>0</v>
      </c>
      <c r="AM190" s="59"/>
    </row>
    <row r="191" spans="1:39" s="2" customFormat="1" x14ac:dyDescent="0.3">
      <c r="A191" s="48" t="s">
        <v>62</v>
      </c>
      <c r="B191" s="47">
        <f>42000/20</f>
        <v>2100</v>
      </c>
      <c r="C191" s="46">
        <f>3200/1.1</f>
        <v>2909.090909090909</v>
      </c>
      <c r="D191" s="45">
        <v>20</v>
      </c>
      <c r="E191" s="44">
        <v>0</v>
      </c>
      <c r="F191" s="110">
        <f t="shared" si="97"/>
        <v>0</v>
      </c>
      <c r="G191" s="42">
        <v>0</v>
      </c>
      <c r="H191" s="37">
        <f t="shared" si="98"/>
        <v>0</v>
      </c>
      <c r="I191" s="74">
        <v>0</v>
      </c>
      <c r="J191" s="37">
        <f t="shared" si="99"/>
        <v>0</v>
      </c>
      <c r="K191" s="74">
        <v>0</v>
      </c>
      <c r="L191" s="37">
        <f t="shared" si="100"/>
        <v>0</v>
      </c>
      <c r="M191" s="74">
        <v>0</v>
      </c>
      <c r="N191" s="37">
        <f t="shared" si="101"/>
        <v>0</v>
      </c>
      <c r="O191" s="74">
        <v>0</v>
      </c>
      <c r="P191" s="71">
        <f t="shared" si="102"/>
        <v>0</v>
      </c>
      <c r="Q191" s="57">
        <f t="shared" si="103"/>
        <v>0</v>
      </c>
      <c r="R191" s="70">
        <f t="shared" si="104"/>
        <v>0</v>
      </c>
      <c r="S191" s="38">
        <v>0</v>
      </c>
      <c r="T191" s="109">
        <f t="shared" si="105"/>
        <v>0</v>
      </c>
      <c r="U191" s="38">
        <v>0</v>
      </c>
      <c r="V191" s="109">
        <f t="shared" si="106"/>
        <v>0</v>
      </c>
      <c r="W191" s="74">
        <v>0</v>
      </c>
      <c r="X191" s="109">
        <f t="shared" si="107"/>
        <v>0</v>
      </c>
      <c r="Y191" s="74">
        <v>0</v>
      </c>
      <c r="Z191" s="109">
        <f t="shared" si="108"/>
        <v>0</v>
      </c>
      <c r="AA191" s="74">
        <v>0</v>
      </c>
      <c r="AB191" s="68">
        <f t="shared" si="109"/>
        <v>0</v>
      </c>
      <c r="AC191" s="67">
        <f t="shared" si="110"/>
        <v>0</v>
      </c>
      <c r="AD191" s="66">
        <f t="shared" si="111"/>
        <v>0</v>
      </c>
      <c r="AE191" s="57">
        <v>0</v>
      </c>
      <c r="AF191" s="57">
        <f t="shared" si="112"/>
        <v>0</v>
      </c>
      <c r="AG191" s="52">
        <v>0</v>
      </c>
      <c r="AH191" s="63">
        <f t="shared" si="113"/>
        <v>0</v>
      </c>
      <c r="AI191" s="65">
        <f t="shared" si="114"/>
        <v>0</v>
      </c>
      <c r="AJ191" s="64">
        <f t="shared" si="115"/>
        <v>0</v>
      </c>
      <c r="AK191" s="42">
        <v>0</v>
      </c>
      <c r="AL191" s="63">
        <f t="shared" si="116"/>
        <v>0</v>
      </c>
      <c r="AM191" s="59"/>
    </row>
    <row r="192" spans="1:39" s="2" customFormat="1" x14ac:dyDescent="0.3">
      <c r="A192" s="48" t="s">
        <v>592</v>
      </c>
      <c r="B192" s="47">
        <f>13800/12</f>
        <v>1150</v>
      </c>
      <c r="C192" s="46">
        <f>2300/1.1</f>
        <v>2090.9090909090905</v>
      </c>
      <c r="D192" s="45">
        <v>12</v>
      </c>
      <c r="E192" s="44">
        <v>0</v>
      </c>
      <c r="F192" s="110">
        <f t="shared" si="97"/>
        <v>0</v>
      </c>
      <c r="G192" s="42">
        <v>0</v>
      </c>
      <c r="H192" s="37">
        <f t="shared" si="98"/>
        <v>0</v>
      </c>
      <c r="I192" s="74">
        <v>0</v>
      </c>
      <c r="J192" s="37">
        <f t="shared" si="99"/>
        <v>0</v>
      </c>
      <c r="K192" s="74">
        <v>0</v>
      </c>
      <c r="L192" s="37">
        <f t="shared" si="100"/>
        <v>0</v>
      </c>
      <c r="M192" s="74">
        <v>0</v>
      </c>
      <c r="N192" s="37">
        <f t="shared" si="101"/>
        <v>0</v>
      </c>
      <c r="O192" s="74">
        <v>0</v>
      </c>
      <c r="P192" s="71">
        <f t="shared" si="102"/>
        <v>0</v>
      </c>
      <c r="Q192" s="57">
        <f t="shared" si="103"/>
        <v>0</v>
      </c>
      <c r="R192" s="70">
        <f t="shared" si="104"/>
        <v>0</v>
      </c>
      <c r="S192" s="38">
        <v>0</v>
      </c>
      <c r="T192" s="109">
        <f t="shared" si="105"/>
        <v>0</v>
      </c>
      <c r="U192" s="38">
        <v>0</v>
      </c>
      <c r="V192" s="109">
        <f t="shared" si="106"/>
        <v>0</v>
      </c>
      <c r="W192" s="74">
        <v>0</v>
      </c>
      <c r="X192" s="109">
        <f t="shared" si="107"/>
        <v>0</v>
      </c>
      <c r="Y192" s="74">
        <v>0</v>
      </c>
      <c r="Z192" s="109">
        <f t="shared" si="108"/>
        <v>0</v>
      </c>
      <c r="AA192" s="74">
        <v>0</v>
      </c>
      <c r="AB192" s="68">
        <f t="shared" si="109"/>
        <v>0</v>
      </c>
      <c r="AC192" s="67">
        <f t="shared" si="110"/>
        <v>0</v>
      </c>
      <c r="AD192" s="66">
        <f t="shared" si="111"/>
        <v>0</v>
      </c>
      <c r="AE192" s="57">
        <v>0</v>
      </c>
      <c r="AF192" s="57">
        <f t="shared" si="112"/>
        <v>0</v>
      </c>
      <c r="AG192" s="52">
        <v>0</v>
      </c>
      <c r="AH192" s="63">
        <f t="shared" si="113"/>
        <v>0</v>
      </c>
      <c r="AI192" s="65">
        <f t="shared" si="114"/>
        <v>0</v>
      </c>
      <c r="AJ192" s="64">
        <f t="shared" si="115"/>
        <v>0</v>
      </c>
      <c r="AK192" s="42">
        <v>0</v>
      </c>
      <c r="AL192" s="63">
        <f t="shared" si="116"/>
        <v>0</v>
      </c>
      <c r="AM192" s="59"/>
    </row>
    <row r="193" spans="1:39" s="2" customFormat="1" x14ac:dyDescent="0.3">
      <c r="A193" s="48" t="s">
        <v>60</v>
      </c>
      <c r="B193" s="47">
        <f>30000/24</f>
        <v>1250</v>
      </c>
      <c r="C193" s="46">
        <f>2800/1.1</f>
        <v>2545.454545454545</v>
      </c>
      <c r="D193" s="45">
        <v>24</v>
      </c>
      <c r="E193" s="44">
        <v>0</v>
      </c>
      <c r="F193" s="110">
        <f t="shared" si="97"/>
        <v>0</v>
      </c>
      <c r="G193" s="42">
        <v>0</v>
      </c>
      <c r="H193" s="37">
        <f t="shared" si="98"/>
        <v>0</v>
      </c>
      <c r="I193" s="74">
        <v>0</v>
      </c>
      <c r="J193" s="37">
        <f t="shared" si="99"/>
        <v>0</v>
      </c>
      <c r="K193" s="74">
        <v>0</v>
      </c>
      <c r="L193" s="37">
        <f t="shared" si="100"/>
        <v>0</v>
      </c>
      <c r="M193" s="74">
        <v>0</v>
      </c>
      <c r="N193" s="37">
        <f t="shared" si="101"/>
        <v>0</v>
      </c>
      <c r="O193" s="74">
        <v>0</v>
      </c>
      <c r="P193" s="71">
        <f t="shared" si="102"/>
        <v>0</v>
      </c>
      <c r="Q193" s="57">
        <f t="shared" si="103"/>
        <v>0</v>
      </c>
      <c r="R193" s="70">
        <f t="shared" si="104"/>
        <v>0</v>
      </c>
      <c r="S193" s="38">
        <v>0</v>
      </c>
      <c r="T193" s="109">
        <f t="shared" si="105"/>
        <v>0</v>
      </c>
      <c r="U193" s="38">
        <v>0</v>
      </c>
      <c r="V193" s="109">
        <f t="shared" si="106"/>
        <v>0</v>
      </c>
      <c r="W193" s="74">
        <v>0</v>
      </c>
      <c r="X193" s="109">
        <f t="shared" si="107"/>
        <v>0</v>
      </c>
      <c r="Y193" s="74">
        <v>0</v>
      </c>
      <c r="Z193" s="109">
        <f t="shared" si="108"/>
        <v>0</v>
      </c>
      <c r="AA193" s="74">
        <v>0</v>
      </c>
      <c r="AB193" s="68">
        <f t="shared" si="109"/>
        <v>0</v>
      </c>
      <c r="AC193" s="67">
        <f t="shared" si="110"/>
        <v>0</v>
      </c>
      <c r="AD193" s="66">
        <f t="shared" si="111"/>
        <v>0</v>
      </c>
      <c r="AE193" s="57">
        <v>0</v>
      </c>
      <c r="AF193" s="57">
        <f t="shared" si="112"/>
        <v>0</v>
      </c>
      <c r="AG193" s="52">
        <v>0</v>
      </c>
      <c r="AH193" s="63">
        <f t="shared" si="113"/>
        <v>0</v>
      </c>
      <c r="AI193" s="65">
        <f t="shared" si="114"/>
        <v>0</v>
      </c>
      <c r="AJ193" s="64">
        <f t="shared" si="115"/>
        <v>0</v>
      </c>
      <c r="AK193" s="42">
        <v>0</v>
      </c>
      <c r="AL193" s="63">
        <f t="shared" si="116"/>
        <v>0</v>
      </c>
      <c r="AM193" s="59"/>
    </row>
    <row r="194" spans="1:39" s="2" customFormat="1" x14ac:dyDescent="0.3">
      <c r="A194" s="137" t="s">
        <v>716</v>
      </c>
      <c r="B194" s="47">
        <f>14400/24</f>
        <v>600</v>
      </c>
      <c r="C194" s="46">
        <f>800/1.1</f>
        <v>727.27272727272725</v>
      </c>
      <c r="D194" s="163">
        <v>24</v>
      </c>
      <c r="E194" s="44">
        <v>17</v>
      </c>
      <c r="F194" s="110">
        <f t="shared" si="97"/>
        <v>10200</v>
      </c>
      <c r="G194" s="42">
        <v>0</v>
      </c>
      <c r="H194" s="37">
        <f t="shared" si="98"/>
        <v>0</v>
      </c>
      <c r="I194" s="74">
        <v>0</v>
      </c>
      <c r="J194" s="37">
        <f t="shared" si="99"/>
        <v>0</v>
      </c>
      <c r="K194" s="74">
        <v>24</v>
      </c>
      <c r="L194" s="37">
        <f t="shared" si="100"/>
        <v>14400</v>
      </c>
      <c r="M194" s="74">
        <v>0</v>
      </c>
      <c r="N194" s="37">
        <f t="shared" si="101"/>
        <v>0</v>
      </c>
      <c r="O194" s="74">
        <v>0</v>
      </c>
      <c r="P194" s="71">
        <f t="shared" si="102"/>
        <v>0</v>
      </c>
      <c r="Q194" s="57">
        <f t="shared" si="103"/>
        <v>24</v>
      </c>
      <c r="R194" s="70">
        <f t="shared" si="104"/>
        <v>14400</v>
      </c>
      <c r="S194" s="38">
        <v>6</v>
      </c>
      <c r="T194" s="109">
        <f t="shared" si="105"/>
        <v>4363.636363636364</v>
      </c>
      <c r="U194" s="38">
        <v>8</v>
      </c>
      <c r="V194" s="109">
        <f t="shared" si="106"/>
        <v>5818.181818181818</v>
      </c>
      <c r="W194" s="74">
        <v>8</v>
      </c>
      <c r="X194" s="109">
        <f t="shared" si="107"/>
        <v>5818.181818181818</v>
      </c>
      <c r="Y194" s="74">
        <v>9</v>
      </c>
      <c r="Z194" s="109">
        <f t="shared" si="108"/>
        <v>6545.454545454545</v>
      </c>
      <c r="AA194" s="74">
        <v>5</v>
      </c>
      <c r="AB194" s="68">
        <f t="shared" si="109"/>
        <v>3636.363636363636</v>
      </c>
      <c r="AC194" s="67">
        <f t="shared" si="110"/>
        <v>36</v>
      </c>
      <c r="AD194" s="66">
        <f t="shared" si="111"/>
        <v>26181.81818181818</v>
      </c>
      <c r="AE194" s="57">
        <v>0</v>
      </c>
      <c r="AF194" s="57">
        <f t="shared" si="112"/>
        <v>4581.8181818181811</v>
      </c>
      <c r="AG194" s="52">
        <v>0</v>
      </c>
      <c r="AH194" s="63">
        <f t="shared" si="113"/>
        <v>0</v>
      </c>
      <c r="AI194" s="65">
        <f t="shared" si="114"/>
        <v>5</v>
      </c>
      <c r="AJ194" s="64">
        <f t="shared" si="115"/>
        <v>3000</v>
      </c>
      <c r="AK194" s="42">
        <v>0</v>
      </c>
      <c r="AL194" s="63">
        <f t="shared" si="116"/>
        <v>0</v>
      </c>
      <c r="AM194" s="130"/>
    </row>
    <row r="195" spans="1:39" s="2" customFormat="1" x14ac:dyDescent="0.3">
      <c r="A195" s="188" t="s">
        <v>715</v>
      </c>
      <c r="B195" s="182">
        <f>16000/10</f>
        <v>1600</v>
      </c>
      <c r="C195" s="183">
        <f>2700/1.1</f>
        <v>2454.5454545454545</v>
      </c>
      <c r="D195" s="184">
        <v>10</v>
      </c>
      <c r="E195" s="44">
        <v>0</v>
      </c>
      <c r="F195" s="110">
        <f t="shared" si="97"/>
        <v>0</v>
      </c>
      <c r="G195" s="42">
        <v>50</v>
      </c>
      <c r="H195" s="37">
        <f t="shared" si="98"/>
        <v>80000</v>
      </c>
      <c r="I195" s="74">
        <v>40</v>
      </c>
      <c r="J195" s="37">
        <f t="shared" si="99"/>
        <v>64000</v>
      </c>
      <c r="K195" s="74">
        <v>0</v>
      </c>
      <c r="L195" s="37">
        <f t="shared" si="100"/>
        <v>0</v>
      </c>
      <c r="M195" s="74">
        <v>50</v>
      </c>
      <c r="N195" s="37">
        <f t="shared" si="101"/>
        <v>80000</v>
      </c>
      <c r="O195" s="74">
        <v>30</v>
      </c>
      <c r="P195" s="71">
        <f t="shared" si="102"/>
        <v>48000</v>
      </c>
      <c r="Q195" s="57">
        <f t="shared" si="103"/>
        <v>170</v>
      </c>
      <c r="R195" s="70">
        <f t="shared" si="104"/>
        <v>272000</v>
      </c>
      <c r="S195" s="38">
        <v>0</v>
      </c>
      <c r="T195" s="109">
        <f t="shared" si="105"/>
        <v>0</v>
      </c>
      <c r="U195" s="38">
        <v>23</v>
      </c>
      <c r="V195" s="109">
        <f t="shared" si="106"/>
        <v>56454.545454545456</v>
      </c>
      <c r="W195" s="74">
        <v>34</v>
      </c>
      <c r="X195" s="109">
        <f t="shared" si="107"/>
        <v>83454.545454545456</v>
      </c>
      <c r="Y195" s="74">
        <v>33</v>
      </c>
      <c r="Z195" s="109">
        <f t="shared" si="108"/>
        <v>81000</v>
      </c>
      <c r="AA195" s="74">
        <v>17</v>
      </c>
      <c r="AB195" s="68">
        <f t="shared" si="109"/>
        <v>41727.272727272728</v>
      </c>
      <c r="AC195" s="67">
        <f t="shared" si="110"/>
        <v>107</v>
      </c>
      <c r="AD195" s="66">
        <f t="shared" si="111"/>
        <v>262636.36363636365</v>
      </c>
      <c r="AE195" s="57">
        <v>0</v>
      </c>
      <c r="AF195" s="57">
        <f t="shared" si="112"/>
        <v>91436.363636363632</v>
      </c>
      <c r="AG195" s="52">
        <v>0</v>
      </c>
      <c r="AH195" s="63">
        <f t="shared" si="113"/>
        <v>0</v>
      </c>
      <c r="AI195" s="65">
        <f t="shared" si="114"/>
        <v>63</v>
      </c>
      <c r="AJ195" s="64">
        <f t="shared" si="115"/>
        <v>100800</v>
      </c>
      <c r="AK195" s="42">
        <v>40</v>
      </c>
      <c r="AL195" s="63">
        <f t="shared" si="116"/>
        <v>64000</v>
      </c>
      <c r="AM195" s="130"/>
    </row>
    <row r="196" spans="1:39" s="2" customFormat="1" x14ac:dyDescent="0.3">
      <c r="A196" s="188" t="s">
        <v>701</v>
      </c>
      <c r="B196" s="47">
        <f>16000/10</f>
        <v>1600</v>
      </c>
      <c r="C196" s="183">
        <f>2700/1.1</f>
        <v>2454.5454545454545</v>
      </c>
      <c r="D196" s="163">
        <v>10</v>
      </c>
      <c r="E196" s="44">
        <v>0</v>
      </c>
      <c r="F196" s="110">
        <f t="shared" si="97"/>
        <v>0</v>
      </c>
      <c r="G196" s="42">
        <v>0</v>
      </c>
      <c r="H196" s="37">
        <f t="shared" si="98"/>
        <v>0</v>
      </c>
      <c r="I196" s="74">
        <v>0</v>
      </c>
      <c r="J196" s="37">
        <f t="shared" si="99"/>
        <v>0</v>
      </c>
      <c r="K196" s="74">
        <v>0</v>
      </c>
      <c r="L196" s="37">
        <f t="shared" si="100"/>
        <v>0</v>
      </c>
      <c r="M196" s="74">
        <v>0</v>
      </c>
      <c r="N196" s="37">
        <f t="shared" si="101"/>
        <v>0</v>
      </c>
      <c r="O196" s="74">
        <v>0</v>
      </c>
      <c r="P196" s="71">
        <f t="shared" si="102"/>
        <v>0</v>
      </c>
      <c r="Q196" s="57">
        <f t="shared" si="103"/>
        <v>0</v>
      </c>
      <c r="R196" s="70">
        <f t="shared" si="104"/>
        <v>0</v>
      </c>
      <c r="S196" s="38">
        <v>0</v>
      </c>
      <c r="T196" s="109">
        <f t="shared" si="105"/>
        <v>0</v>
      </c>
      <c r="U196" s="38">
        <v>0</v>
      </c>
      <c r="V196" s="109">
        <f t="shared" si="106"/>
        <v>0</v>
      </c>
      <c r="W196" s="74">
        <v>0</v>
      </c>
      <c r="X196" s="109">
        <f t="shared" si="107"/>
        <v>0</v>
      </c>
      <c r="Y196" s="74">
        <v>0</v>
      </c>
      <c r="Z196" s="109">
        <f t="shared" si="108"/>
        <v>0</v>
      </c>
      <c r="AA196" s="74">
        <v>0</v>
      </c>
      <c r="AB196" s="68">
        <f t="shared" si="109"/>
        <v>0</v>
      </c>
      <c r="AC196" s="67">
        <f t="shared" si="110"/>
        <v>0</v>
      </c>
      <c r="AD196" s="66">
        <f t="shared" si="111"/>
        <v>0</v>
      </c>
      <c r="AE196" s="57">
        <v>0</v>
      </c>
      <c r="AF196" s="57">
        <f t="shared" si="112"/>
        <v>0</v>
      </c>
      <c r="AG196" s="52">
        <v>0</v>
      </c>
      <c r="AH196" s="63">
        <f t="shared" si="113"/>
        <v>0</v>
      </c>
      <c r="AI196" s="65">
        <f t="shared" si="114"/>
        <v>0</v>
      </c>
      <c r="AJ196" s="64">
        <f t="shared" si="115"/>
        <v>0</v>
      </c>
      <c r="AK196" s="42">
        <v>0</v>
      </c>
      <c r="AL196" s="63">
        <f t="shared" si="116"/>
        <v>0</v>
      </c>
      <c r="AM196" s="130"/>
    </row>
    <row r="197" spans="1:39" s="2" customFormat="1" x14ac:dyDescent="0.3">
      <c r="A197" s="188" t="s">
        <v>492</v>
      </c>
      <c r="B197" s="47">
        <f>16000/10</f>
        <v>1600</v>
      </c>
      <c r="C197" s="183">
        <f>2700/1.1</f>
        <v>2454.5454545454545</v>
      </c>
      <c r="D197" s="163">
        <v>10</v>
      </c>
      <c r="E197" s="44">
        <v>0</v>
      </c>
      <c r="F197" s="110">
        <f t="shared" si="97"/>
        <v>0</v>
      </c>
      <c r="G197" s="42">
        <v>0</v>
      </c>
      <c r="H197" s="37">
        <f t="shared" si="98"/>
        <v>0</v>
      </c>
      <c r="I197" s="74">
        <v>0</v>
      </c>
      <c r="J197" s="37">
        <f t="shared" si="99"/>
        <v>0</v>
      </c>
      <c r="K197" s="74">
        <v>0</v>
      </c>
      <c r="L197" s="37">
        <f t="shared" si="100"/>
        <v>0</v>
      </c>
      <c r="M197" s="74">
        <v>0</v>
      </c>
      <c r="N197" s="37">
        <f t="shared" si="101"/>
        <v>0</v>
      </c>
      <c r="O197" s="74">
        <v>0</v>
      </c>
      <c r="P197" s="71">
        <f t="shared" si="102"/>
        <v>0</v>
      </c>
      <c r="Q197" s="57">
        <f t="shared" si="103"/>
        <v>0</v>
      </c>
      <c r="R197" s="70">
        <f t="shared" si="104"/>
        <v>0</v>
      </c>
      <c r="S197" s="38">
        <v>0</v>
      </c>
      <c r="T197" s="109">
        <f t="shared" si="105"/>
        <v>0</v>
      </c>
      <c r="U197" s="38">
        <v>0</v>
      </c>
      <c r="V197" s="109">
        <f t="shared" si="106"/>
        <v>0</v>
      </c>
      <c r="W197" s="74">
        <v>0</v>
      </c>
      <c r="X197" s="109">
        <f t="shared" si="107"/>
        <v>0</v>
      </c>
      <c r="Y197" s="74">
        <v>0</v>
      </c>
      <c r="Z197" s="109">
        <f t="shared" si="108"/>
        <v>0</v>
      </c>
      <c r="AA197" s="74">
        <v>0</v>
      </c>
      <c r="AB197" s="68">
        <f t="shared" si="109"/>
        <v>0</v>
      </c>
      <c r="AC197" s="67">
        <f t="shared" si="110"/>
        <v>0</v>
      </c>
      <c r="AD197" s="66">
        <f t="shared" si="111"/>
        <v>0</v>
      </c>
      <c r="AE197" s="57">
        <v>0</v>
      </c>
      <c r="AF197" s="57">
        <f t="shared" si="112"/>
        <v>0</v>
      </c>
      <c r="AG197" s="52">
        <v>0</v>
      </c>
      <c r="AH197" s="63">
        <f t="shared" si="113"/>
        <v>0</v>
      </c>
      <c r="AI197" s="65">
        <f t="shared" si="114"/>
        <v>0</v>
      </c>
      <c r="AJ197" s="64">
        <f t="shared" si="115"/>
        <v>0</v>
      </c>
      <c r="AK197" s="42">
        <v>0</v>
      </c>
      <c r="AL197" s="63">
        <f t="shared" si="116"/>
        <v>0</v>
      </c>
      <c r="AM197" s="130"/>
    </row>
    <row r="198" spans="1:39" s="2" customFormat="1" x14ac:dyDescent="0.3">
      <c r="A198" s="188" t="s">
        <v>586</v>
      </c>
      <c r="B198" s="47">
        <f>16000/10</f>
        <v>1600</v>
      </c>
      <c r="C198" s="183">
        <f>2700/1.1</f>
        <v>2454.5454545454545</v>
      </c>
      <c r="D198" s="163">
        <v>10</v>
      </c>
      <c r="E198" s="44">
        <v>0</v>
      </c>
      <c r="F198" s="110">
        <f t="shared" si="97"/>
        <v>0</v>
      </c>
      <c r="G198" s="42">
        <v>0</v>
      </c>
      <c r="H198" s="37">
        <f t="shared" si="98"/>
        <v>0</v>
      </c>
      <c r="I198" s="74">
        <v>0</v>
      </c>
      <c r="J198" s="37">
        <f t="shared" si="99"/>
        <v>0</v>
      </c>
      <c r="K198" s="74">
        <v>0</v>
      </c>
      <c r="L198" s="37">
        <f t="shared" si="100"/>
        <v>0</v>
      </c>
      <c r="M198" s="74">
        <v>30</v>
      </c>
      <c r="N198" s="37">
        <f t="shared" si="101"/>
        <v>48000</v>
      </c>
      <c r="O198" s="74">
        <v>0</v>
      </c>
      <c r="P198" s="71">
        <f t="shared" si="102"/>
        <v>0</v>
      </c>
      <c r="Q198" s="57">
        <f t="shared" si="103"/>
        <v>30</v>
      </c>
      <c r="R198" s="70">
        <f t="shared" si="104"/>
        <v>48000</v>
      </c>
      <c r="S198" s="38">
        <v>0</v>
      </c>
      <c r="T198" s="109">
        <f t="shared" si="105"/>
        <v>0</v>
      </c>
      <c r="U198" s="38">
        <v>0</v>
      </c>
      <c r="V198" s="109">
        <f t="shared" si="106"/>
        <v>0</v>
      </c>
      <c r="W198" s="74">
        <v>0</v>
      </c>
      <c r="X198" s="109">
        <f t="shared" si="107"/>
        <v>0</v>
      </c>
      <c r="Y198" s="74">
        <v>8</v>
      </c>
      <c r="Z198" s="109">
        <f t="shared" si="108"/>
        <v>19636.363636363636</v>
      </c>
      <c r="AA198" s="74">
        <v>15</v>
      </c>
      <c r="AB198" s="68">
        <f t="shared" si="109"/>
        <v>36818.181818181816</v>
      </c>
      <c r="AC198" s="67">
        <f t="shared" si="110"/>
        <v>23</v>
      </c>
      <c r="AD198" s="66">
        <f t="shared" si="111"/>
        <v>56454.545454545456</v>
      </c>
      <c r="AE198" s="57">
        <v>0</v>
      </c>
      <c r="AF198" s="57">
        <f t="shared" si="112"/>
        <v>19654.545454545452</v>
      </c>
      <c r="AG198" s="52">
        <v>0</v>
      </c>
      <c r="AH198" s="63">
        <f t="shared" si="113"/>
        <v>0</v>
      </c>
      <c r="AI198" s="65">
        <f t="shared" si="114"/>
        <v>7</v>
      </c>
      <c r="AJ198" s="64">
        <f t="shared" si="115"/>
        <v>11200</v>
      </c>
      <c r="AK198" s="42">
        <v>0</v>
      </c>
      <c r="AL198" s="63">
        <f t="shared" si="116"/>
        <v>0</v>
      </c>
      <c r="AM198" s="130"/>
    </row>
    <row r="199" spans="1:39" s="2" customFormat="1" x14ac:dyDescent="0.3">
      <c r="A199" s="188" t="s">
        <v>585</v>
      </c>
      <c r="B199" s="47">
        <f>16000/10</f>
        <v>1600</v>
      </c>
      <c r="C199" s="183">
        <f>2700/1.1</f>
        <v>2454.5454545454545</v>
      </c>
      <c r="D199" s="163">
        <v>10</v>
      </c>
      <c r="E199" s="44">
        <v>0</v>
      </c>
      <c r="F199" s="110">
        <f t="shared" si="97"/>
        <v>0</v>
      </c>
      <c r="G199" s="42">
        <v>0</v>
      </c>
      <c r="H199" s="37">
        <f t="shared" si="98"/>
        <v>0</v>
      </c>
      <c r="I199" s="74">
        <v>0</v>
      </c>
      <c r="J199" s="37">
        <f t="shared" si="99"/>
        <v>0</v>
      </c>
      <c r="K199" s="74">
        <v>0</v>
      </c>
      <c r="L199" s="37">
        <f t="shared" si="100"/>
        <v>0</v>
      </c>
      <c r="M199" s="74">
        <v>0</v>
      </c>
      <c r="N199" s="37">
        <f t="shared" si="101"/>
        <v>0</v>
      </c>
      <c r="O199" s="74">
        <v>0</v>
      </c>
      <c r="P199" s="71">
        <f t="shared" si="102"/>
        <v>0</v>
      </c>
      <c r="Q199" s="57">
        <f t="shared" si="103"/>
        <v>0</v>
      </c>
      <c r="R199" s="70">
        <f t="shared" si="104"/>
        <v>0</v>
      </c>
      <c r="S199" s="38">
        <v>0</v>
      </c>
      <c r="T199" s="109">
        <f t="shared" si="105"/>
        <v>0</v>
      </c>
      <c r="U199" s="38">
        <v>0</v>
      </c>
      <c r="V199" s="109">
        <f t="shared" si="106"/>
        <v>0</v>
      </c>
      <c r="W199" s="74">
        <v>0</v>
      </c>
      <c r="X199" s="109">
        <f t="shared" si="107"/>
        <v>0</v>
      </c>
      <c r="Y199" s="74">
        <v>0</v>
      </c>
      <c r="Z199" s="109">
        <f t="shared" si="108"/>
        <v>0</v>
      </c>
      <c r="AA199" s="74">
        <v>0</v>
      </c>
      <c r="AB199" s="68">
        <f t="shared" si="109"/>
        <v>0</v>
      </c>
      <c r="AC199" s="67">
        <f t="shared" si="110"/>
        <v>0</v>
      </c>
      <c r="AD199" s="66">
        <f t="shared" si="111"/>
        <v>0</v>
      </c>
      <c r="AE199" s="57">
        <v>0</v>
      </c>
      <c r="AF199" s="57">
        <f t="shared" si="112"/>
        <v>0</v>
      </c>
      <c r="AG199" s="52">
        <v>0</v>
      </c>
      <c r="AH199" s="63">
        <f t="shared" si="113"/>
        <v>0</v>
      </c>
      <c r="AI199" s="65">
        <f t="shared" si="114"/>
        <v>0</v>
      </c>
      <c r="AJ199" s="64">
        <f t="shared" si="115"/>
        <v>0</v>
      </c>
      <c r="AK199" s="42">
        <v>0</v>
      </c>
      <c r="AL199" s="63">
        <f t="shared" si="116"/>
        <v>0</v>
      </c>
      <c r="AM199" s="130"/>
    </row>
    <row r="200" spans="1:39" s="2" customFormat="1" x14ac:dyDescent="0.3">
      <c r="A200" s="188" t="s">
        <v>714</v>
      </c>
      <c r="B200" s="47">
        <f>14400/12</f>
        <v>1200</v>
      </c>
      <c r="C200" s="46">
        <f>1800/1.1</f>
        <v>1636.3636363636363</v>
      </c>
      <c r="D200" s="163">
        <v>12</v>
      </c>
      <c r="E200" s="44">
        <v>15</v>
      </c>
      <c r="F200" s="110">
        <f t="shared" si="97"/>
        <v>18000</v>
      </c>
      <c r="G200" s="42">
        <v>36</v>
      </c>
      <c r="H200" s="37">
        <f t="shared" si="98"/>
        <v>43200</v>
      </c>
      <c r="I200" s="74">
        <v>36</v>
      </c>
      <c r="J200" s="37">
        <f t="shared" si="99"/>
        <v>43200</v>
      </c>
      <c r="K200" s="74">
        <v>36</v>
      </c>
      <c r="L200" s="37">
        <f t="shared" si="100"/>
        <v>43200</v>
      </c>
      <c r="M200" s="74">
        <v>24</v>
      </c>
      <c r="N200" s="37">
        <f t="shared" si="101"/>
        <v>28800</v>
      </c>
      <c r="O200" s="74">
        <v>24</v>
      </c>
      <c r="P200" s="71">
        <f t="shared" si="102"/>
        <v>28800</v>
      </c>
      <c r="Q200" s="57">
        <f t="shared" si="103"/>
        <v>156</v>
      </c>
      <c r="R200" s="70">
        <f t="shared" si="104"/>
        <v>187200</v>
      </c>
      <c r="S200" s="38">
        <v>34</v>
      </c>
      <c r="T200" s="109">
        <f t="shared" si="105"/>
        <v>55636.363636363632</v>
      </c>
      <c r="U200" s="38">
        <v>20</v>
      </c>
      <c r="V200" s="109">
        <f t="shared" si="106"/>
        <v>32727.272727272724</v>
      </c>
      <c r="W200" s="74">
        <v>26</v>
      </c>
      <c r="X200" s="109">
        <f t="shared" si="107"/>
        <v>42545.454545454544</v>
      </c>
      <c r="Y200" s="74">
        <v>30</v>
      </c>
      <c r="Z200" s="109">
        <f t="shared" si="108"/>
        <v>49090.909090909088</v>
      </c>
      <c r="AA200" s="74">
        <v>13</v>
      </c>
      <c r="AB200" s="68">
        <f t="shared" si="109"/>
        <v>21272.727272727272</v>
      </c>
      <c r="AC200" s="67">
        <f t="shared" si="110"/>
        <v>123</v>
      </c>
      <c r="AD200" s="66">
        <f t="shared" si="111"/>
        <v>201272.72727272726</v>
      </c>
      <c r="AE200" s="57">
        <v>0</v>
      </c>
      <c r="AF200" s="57">
        <f t="shared" si="112"/>
        <v>53672.727272727258</v>
      </c>
      <c r="AG200" s="52">
        <v>0</v>
      </c>
      <c r="AH200" s="63">
        <f t="shared" si="113"/>
        <v>0</v>
      </c>
      <c r="AI200" s="65">
        <f t="shared" si="114"/>
        <v>48</v>
      </c>
      <c r="AJ200" s="64">
        <f t="shared" si="115"/>
        <v>57600</v>
      </c>
      <c r="AK200" s="42">
        <v>36</v>
      </c>
      <c r="AL200" s="63">
        <f t="shared" si="116"/>
        <v>43200</v>
      </c>
      <c r="AM200" s="130"/>
    </row>
    <row r="201" spans="1:39" s="2" customFormat="1" x14ac:dyDescent="0.3">
      <c r="A201" s="188" t="s">
        <v>643</v>
      </c>
      <c r="B201" s="47">
        <f>14400/12</f>
        <v>1200</v>
      </c>
      <c r="C201" s="46">
        <f>1800/1.1</f>
        <v>1636.3636363636363</v>
      </c>
      <c r="D201" s="163">
        <v>13</v>
      </c>
      <c r="E201" s="44">
        <v>0</v>
      </c>
      <c r="F201" s="110">
        <f t="shared" si="97"/>
        <v>0</v>
      </c>
      <c r="G201" s="42">
        <v>0</v>
      </c>
      <c r="H201" s="37">
        <f t="shared" si="98"/>
        <v>0</v>
      </c>
      <c r="I201" s="74">
        <v>0</v>
      </c>
      <c r="J201" s="37">
        <f t="shared" si="99"/>
        <v>0</v>
      </c>
      <c r="K201" s="74">
        <v>0</v>
      </c>
      <c r="L201" s="37">
        <f t="shared" si="100"/>
        <v>0</v>
      </c>
      <c r="M201" s="74">
        <v>0</v>
      </c>
      <c r="N201" s="37">
        <f t="shared" si="101"/>
        <v>0</v>
      </c>
      <c r="O201" s="74">
        <v>0</v>
      </c>
      <c r="P201" s="71">
        <f t="shared" si="102"/>
        <v>0</v>
      </c>
      <c r="Q201" s="57">
        <f t="shared" si="103"/>
        <v>0</v>
      </c>
      <c r="R201" s="70">
        <f t="shared" si="104"/>
        <v>0</v>
      </c>
      <c r="S201" s="38">
        <v>0</v>
      </c>
      <c r="T201" s="109">
        <f t="shared" si="105"/>
        <v>0</v>
      </c>
      <c r="U201" s="38">
        <v>0</v>
      </c>
      <c r="V201" s="109">
        <f t="shared" si="106"/>
        <v>0</v>
      </c>
      <c r="W201" s="74">
        <v>0</v>
      </c>
      <c r="X201" s="109">
        <f t="shared" si="107"/>
        <v>0</v>
      </c>
      <c r="Y201" s="74">
        <v>0</v>
      </c>
      <c r="Z201" s="109">
        <f t="shared" si="108"/>
        <v>0</v>
      </c>
      <c r="AA201" s="74">
        <v>0</v>
      </c>
      <c r="AB201" s="68">
        <f t="shared" si="109"/>
        <v>0</v>
      </c>
      <c r="AC201" s="67">
        <f t="shared" si="110"/>
        <v>0</v>
      </c>
      <c r="AD201" s="66">
        <f t="shared" si="111"/>
        <v>0</v>
      </c>
      <c r="AE201" s="57">
        <v>0</v>
      </c>
      <c r="AF201" s="57">
        <f t="shared" si="112"/>
        <v>0</v>
      </c>
      <c r="AG201" s="52">
        <v>0</v>
      </c>
      <c r="AH201" s="63">
        <f t="shared" si="113"/>
        <v>0</v>
      </c>
      <c r="AI201" s="65">
        <f t="shared" si="114"/>
        <v>0</v>
      </c>
      <c r="AJ201" s="64">
        <f t="shared" si="115"/>
        <v>0</v>
      </c>
      <c r="AK201" s="42">
        <v>0</v>
      </c>
      <c r="AL201" s="63">
        <f t="shared" si="116"/>
        <v>0</v>
      </c>
      <c r="AM201" s="130"/>
    </row>
    <row r="202" spans="1:39" s="2" customFormat="1" x14ac:dyDescent="0.3">
      <c r="A202" s="186" t="s">
        <v>700</v>
      </c>
      <c r="B202" s="47">
        <f>3900/6</f>
        <v>650</v>
      </c>
      <c r="C202" s="46">
        <f>2000/1.1</f>
        <v>1818.181818181818</v>
      </c>
      <c r="D202" s="163">
        <v>6</v>
      </c>
      <c r="E202" s="44">
        <v>0</v>
      </c>
      <c r="F202" s="110">
        <f t="shared" si="97"/>
        <v>0</v>
      </c>
      <c r="G202" s="42">
        <v>0</v>
      </c>
      <c r="H202" s="37">
        <f t="shared" si="98"/>
        <v>0</v>
      </c>
      <c r="I202" s="74">
        <v>0</v>
      </c>
      <c r="J202" s="37">
        <f t="shared" si="99"/>
        <v>0</v>
      </c>
      <c r="K202" s="74">
        <v>0</v>
      </c>
      <c r="L202" s="37">
        <f t="shared" si="100"/>
        <v>0</v>
      </c>
      <c r="M202" s="74">
        <v>0</v>
      </c>
      <c r="N202" s="37">
        <f t="shared" si="101"/>
        <v>0</v>
      </c>
      <c r="O202" s="74">
        <v>0</v>
      </c>
      <c r="P202" s="71">
        <f t="shared" si="102"/>
        <v>0</v>
      </c>
      <c r="Q202" s="57">
        <f t="shared" si="103"/>
        <v>0</v>
      </c>
      <c r="R202" s="70">
        <f t="shared" si="104"/>
        <v>0</v>
      </c>
      <c r="S202" s="38">
        <v>0</v>
      </c>
      <c r="T202" s="109">
        <f t="shared" si="105"/>
        <v>0</v>
      </c>
      <c r="U202" s="38">
        <v>0</v>
      </c>
      <c r="V202" s="109">
        <f t="shared" si="106"/>
        <v>0</v>
      </c>
      <c r="W202" s="74">
        <v>0</v>
      </c>
      <c r="X202" s="109">
        <f t="shared" si="107"/>
        <v>0</v>
      </c>
      <c r="Y202" s="74">
        <v>0</v>
      </c>
      <c r="Z202" s="109">
        <f t="shared" si="108"/>
        <v>0</v>
      </c>
      <c r="AA202" s="74">
        <v>0</v>
      </c>
      <c r="AB202" s="68">
        <f t="shared" si="109"/>
        <v>0</v>
      </c>
      <c r="AC202" s="67">
        <f t="shared" si="110"/>
        <v>0</v>
      </c>
      <c r="AD202" s="66">
        <f t="shared" si="111"/>
        <v>0</v>
      </c>
      <c r="AE202" s="57">
        <v>0</v>
      </c>
      <c r="AF202" s="57">
        <f t="shared" si="112"/>
        <v>0</v>
      </c>
      <c r="AG202" s="52">
        <v>0</v>
      </c>
      <c r="AH202" s="63">
        <f t="shared" si="113"/>
        <v>0</v>
      </c>
      <c r="AI202" s="65">
        <f t="shared" si="114"/>
        <v>0</v>
      </c>
      <c r="AJ202" s="64">
        <f t="shared" si="115"/>
        <v>0</v>
      </c>
      <c r="AK202" s="42">
        <v>0</v>
      </c>
      <c r="AL202" s="63">
        <f t="shared" si="116"/>
        <v>0</v>
      </c>
      <c r="AM202" s="130"/>
    </row>
    <row r="203" spans="1:39" s="2" customFormat="1" x14ac:dyDescent="0.3">
      <c r="A203" s="186" t="s">
        <v>713</v>
      </c>
      <c r="B203" s="47">
        <f>3900/6</f>
        <v>650</v>
      </c>
      <c r="C203" s="46">
        <f>2000/1.1</f>
        <v>1818.181818181818</v>
      </c>
      <c r="D203" s="163">
        <v>6</v>
      </c>
      <c r="E203" s="44">
        <v>1</v>
      </c>
      <c r="F203" s="110">
        <f t="shared" si="97"/>
        <v>650</v>
      </c>
      <c r="G203" s="42">
        <v>6</v>
      </c>
      <c r="H203" s="37">
        <f t="shared" si="98"/>
        <v>3900</v>
      </c>
      <c r="I203" s="74">
        <v>0</v>
      </c>
      <c r="J203" s="37">
        <f t="shared" si="99"/>
        <v>0</v>
      </c>
      <c r="K203" s="74">
        <v>6</v>
      </c>
      <c r="L203" s="37">
        <f t="shared" si="100"/>
        <v>3900</v>
      </c>
      <c r="M203" s="74">
        <v>6</v>
      </c>
      <c r="N203" s="37">
        <f t="shared" si="101"/>
        <v>3900</v>
      </c>
      <c r="O203" s="74">
        <v>6</v>
      </c>
      <c r="P203" s="71">
        <f t="shared" si="102"/>
        <v>3900</v>
      </c>
      <c r="Q203" s="57">
        <f t="shared" si="103"/>
        <v>24</v>
      </c>
      <c r="R203" s="70">
        <f t="shared" si="104"/>
        <v>15600</v>
      </c>
      <c r="S203" s="38">
        <v>4</v>
      </c>
      <c r="T203" s="109">
        <f t="shared" si="105"/>
        <v>7272.7272727272721</v>
      </c>
      <c r="U203" s="38">
        <v>3</v>
      </c>
      <c r="V203" s="109">
        <f t="shared" si="106"/>
        <v>5454.545454545454</v>
      </c>
      <c r="W203" s="74">
        <v>3</v>
      </c>
      <c r="X203" s="109">
        <f t="shared" si="107"/>
        <v>5454.545454545454</v>
      </c>
      <c r="Y203" s="74">
        <v>3</v>
      </c>
      <c r="Z203" s="109">
        <f t="shared" si="108"/>
        <v>5454.545454545454</v>
      </c>
      <c r="AA203" s="74">
        <v>3</v>
      </c>
      <c r="AB203" s="68">
        <f t="shared" si="109"/>
        <v>5454.545454545454</v>
      </c>
      <c r="AC203" s="67">
        <f t="shared" si="110"/>
        <v>16</v>
      </c>
      <c r="AD203" s="66">
        <f t="shared" si="111"/>
        <v>29090.909090909088</v>
      </c>
      <c r="AE203" s="57">
        <v>0</v>
      </c>
      <c r="AF203" s="57">
        <f t="shared" si="112"/>
        <v>18690.909090909088</v>
      </c>
      <c r="AG203" s="52">
        <v>0</v>
      </c>
      <c r="AH203" s="63">
        <f t="shared" si="113"/>
        <v>0</v>
      </c>
      <c r="AI203" s="65">
        <f t="shared" si="114"/>
        <v>9</v>
      </c>
      <c r="AJ203" s="64">
        <f t="shared" si="115"/>
        <v>5850</v>
      </c>
      <c r="AK203" s="42">
        <v>6</v>
      </c>
      <c r="AL203" s="63">
        <f t="shared" si="116"/>
        <v>3900</v>
      </c>
      <c r="AM203" s="130"/>
    </row>
    <row r="204" spans="1:39" s="2" customFormat="1" x14ac:dyDescent="0.3">
      <c r="A204" s="186" t="s">
        <v>580</v>
      </c>
      <c r="B204" s="47">
        <f>3900/6</f>
        <v>650</v>
      </c>
      <c r="C204" s="46">
        <f>2000/1.1</f>
        <v>1818.181818181818</v>
      </c>
      <c r="D204" s="163">
        <v>6</v>
      </c>
      <c r="E204" s="44">
        <v>4</v>
      </c>
      <c r="F204" s="110">
        <f t="shared" si="97"/>
        <v>2600</v>
      </c>
      <c r="G204" s="42">
        <v>6</v>
      </c>
      <c r="H204" s="37">
        <f t="shared" si="98"/>
        <v>3900</v>
      </c>
      <c r="I204" s="74">
        <v>0</v>
      </c>
      <c r="J204" s="37">
        <f t="shared" si="99"/>
        <v>0</v>
      </c>
      <c r="K204" s="74">
        <v>6</v>
      </c>
      <c r="L204" s="37">
        <f t="shared" si="100"/>
        <v>3900</v>
      </c>
      <c r="M204" s="74">
        <v>6</v>
      </c>
      <c r="N204" s="37">
        <f t="shared" si="101"/>
        <v>3900</v>
      </c>
      <c r="O204" s="74">
        <v>6</v>
      </c>
      <c r="P204" s="71">
        <f t="shared" si="102"/>
        <v>3900</v>
      </c>
      <c r="Q204" s="57">
        <f t="shared" si="103"/>
        <v>24</v>
      </c>
      <c r="R204" s="70">
        <f t="shared" si="104"/>
        <v>15600</v>
      </c>
      <c r="S204" s="38">
        <v>2</v>
      </c>
      <c r="T204" s="109">
        <f t="shared" si="105"/>
        <v>3636.363636363636</v>
      </c>
      <c r="U204" s="38">
        <v>5</v>
      </c>
      <c r="V204" s="109">
        <f t="shared" si="106"/>
        <v>9090.9090909090901</v>
      </c>
      <c r="W204" s="74">
        <v>5</v>
      </c>
      <c r="X204" s="109">
        <f t="shared" si="107"/>
        <v>9090.9090909090901</v>
      </c>
      <c r="Y204" s="74">
        <v>6</v>
      </c>
      <c r="Z204" s="109">
        <f t="shared" si="108"/>
        <v>10909.090909090908</v>
      </c>
      <c r="AA204" s="74">
        <v>2</v>
      </c>
      <c r="AB204" s="68">
        <f t="shared" si="109"/>
        <v>3636.363636363636</v>
      </c>
      <c r="AC204" s="67">
        <f t="shared" si="110"/>
        <v>20</v>
      </c>
      <c r="AD204" s="66">
        <f t="shared" si="111"/>
        <v>36363.63636363636</v>
      </c>
      <c r="AE204" s="57">
        <v>0</v>
      </c>
      <c r="AF204" s="57">
        <f t="shared" si="112"/>
        <v>23363.63636363636</v>
      </c>
      <c r="AG204" s="52">
        <v>0</v>
      </c>
      <c r="AH204" s="63">
        <f t="shared" si="113"/>
        <v>0</v>
      </c>
      <c r="AI204" s="65">
        <f t="shared" si="114"/>
        <v>8</v>
      </c>
      <c r="AJ204" s="64">
        <f t="shared" si="115"/>
        <v>5200</v>
      </c>
      <c r="AK204" s="42">
        <v>6</v>
      </c>
      <c r="AL204" s="63">
        <f t="shared" si="116"/>
        <v>3900</v>
      </c>
      <c r="AM204" s="130"/>
    </row>
    <row r="205" spans="1:39" s="2" customFormat="1" ht="17.25" thickBot="1" x14ac:dyDescent="0.35">
      <c r="A205" s="185" t="s">
        <v>579</v>
      </c>
      <c r="B205" s="193">
        <f>31200/24</f>
        <v>1300</v>
      </c>
      <c r="C205" s="194">
        <f>2800/1.1</f>
        <v>2545.454545454545</v>
      </c>
      <c r="D205" s="45">
        <v>24</v>
      </c>
      <c r="E205" s="403">
        <v>12</v>
      </c>
      <c r="F205" s="147">
        <f t="shared" si="97"/>
        <v>15600</v>
      </c>
      <c r="G205" s="376">
        <v>0</v>
      </c>
      <c r="H205" s="197">
        <f t="shared" si="98"/>
        <v>0</v>
      </c>
      <c r="I205" s="145">
        <v>24</v>
      </c>
      <c r="J205" s="197">
        <f t="shared" si="99"/>
        <v>31200</v>
      </c>
      <c r="K205" s="145">
        <v>0</v>
      </c>
      <c r="L205" s="197">
        <f t="shared" si="100"/>
        <v>0</v>
      </c>
      <c r="M205" s="145">
        <v>0</v>
      </c>
      <c r="N205" s="197">
        <f t="shared" si="101"/>
        <v>0</v>
      </c>
      <c r="O205" s="145">
        <v>0</v>
      </c>
      <c r="P205" s="405">
        <f t="shared" si="102"/>
        <v>0</v>
      </c>
      <c r="Q205" s="406">
        <f t="shared" si="103"/>
        <v>24</v>
      </c>
      <c r="R205" s="149">
        <f t="shared" si="104"/>
        <v>31200</v>
      </c>
      <c r="S205" s="388">
        <v>10</v>
      </c>
      <c r="T205" s="119">
        <f t="shared" si="105"/>
        <v>25454.545454545449</v>
      </c>
      <c r="U205" s="388">
        <v>10</v>
      </c>
      <c r="V205" s="119">
        <f t="shared" si="106"/>
        <v>25454.545454545449</v>
      </c>
      <c r="W205" s="145">
        <v>3</v>
      </c>
      <c r="X205" s="119">
        <f t="shared" si="107"/>
        <v>7636.3636363636351</v>
      </c>
      <c r="Y205" s="145">
        <v>4</v>
      </c>
      <c r="Z205" s="119">
        <f t="shared" si="108"/>
        <v>10181.81818181818</v>
      </c>
      <c r="AA205" s="145">
        <v>3</v>
      </c>
      <c r="AB205" s="390">
        <f t="shared" si="109"/>
        <v>7636.3636363636351</v>
      </c>
      <c r="AC205" s="407">
        <f t="shared" si="110"/>
        <v>30</v>
      </c>
      <c r="AD205" s="408">
        <f t="shared" si="111"/>
        <v>76363.636363636353</v>
      </c>
      <c r="AE205" s="406">
        <v>2800</v>
      </c>
      <c r="AF205" s="406">
        <f t="shared" si="112"/>
        <v>34563.636363636353</v>
      </c>
      <c r="AG205" s="425">
        <v>0</v>
      </c>
      <c r="AH205" s="393">
        <f t="shared" si="113"/>
        <v>0</v>
      </c>
      <c r="AI205" s="426">
        <f t="shared" si="114"/>
        <v>6</v>
      </c>
      <c r="AJ205" s="427">
        <f t="shared" si="115"/>
        <v>7800</v>
      </c>
      <c r="AK205" s="376">
        <v>24</v>
      </c>
      <c r="AL205" s="393">
        <f t="shared" si="116"/>
        <v>31200</v>
      </c>
      <c r="AM205" s="130"/>
    </row>
    <row r="206" spans="1:39" s="2" customFormat="1" ht="17.25" thickBot="1" x14ac:dyDescent="0.35">
      <c r="A206" s="573" t="s">
        <v>578</v>
      </c>
      <c r="B206" s="574"/>
      <c r="C206" s="574"/>
      <c r="D206" s="574"/>
      <c r="E206" s="386">
        <f t="shared" ref="E206:AL206" si="117">SUM(E172:E205)</f>
        <v>166</v>
      </c>
      <c r="F206" s="386">
        <f t="shared" si="117"/>
        <v>236550</v>
      </c>
      <c r="G206" s="386">
        <f t="shared" si="117"/>
        <v>148</v>
      </c>
      <c r="H206" s="386">
        <f t="shared" si="117"/>
        <v>221000</v>
      </c>
      <c r="I206" s="386">
        <f t="shared" si="117"/>
        <v>150</v>
      </c>
      <c r="J206" s="386">
        <f t="shared" si="117"/>
        <v>228400</v>
      </c>
      <c r="K206" s="386">
        <f t="shared" si="117"/>
        <v>122</v>
      </c>
      <c r="L206" s="386">
        <f t="shared" si="117"/>
        <v>155400</v>
      </c>
      <c r="M206" s="386">
        <f t="shared" si="117"/>
        <v>146</v>
      </c>
      <c r="N206" s="386">
        <f t="shared" si="117"/>
        <v>218600</v>
      </c>
      <c r="O206" s="386">
        <f t="shared" si="117"/>
        <v>96</v>
      </c>
      <c r="P206" s="386">
        <f t="shared" si="117"/>
        <v>135600</v>
      </c>
      <c r="Q206" s="386">
        <f t="shared" si="117"/>
        <v>662</v>
      </c>
      <c r="R206" s="386">
        <f t="shared" si="117"/>
        <v>959000</v>
      </c>
      <c r="S206" s="386">
        <f t="shared" si="117"/>
        <v>135</v>
      </c>
      <c r="T206" s="386">
        <f t="shared" si="117"/>
        <v>293090.90909090918</v>
      </c>
      <c r="U206" s="386">
        <f t="shared" si="117"/>
        <v>129</v>
      </c>
      <c r="V206" s="386">
        <f t="shared" si="117"/>
        <v>285181.81818181818</v>
      </c>
      <c r="W206" s="386">
        <f t="shared" si="117"/>
        <v>135</v>
      </c>
      <c r="X206" s="386">
        <f t="shared" si="117"/>
        <v>294636.36363636365</v>
      </c>
      <c r="Y206" s="386">
        <f t="shared" si="117"/>
        <v>116</v>
      </c>
      <c r="Z206" s="386">
        <f t="shared" si="117"/>
        <v>241090.90909090909</v>
      </c>
      <c r="AA206" s="386">
        <f t="shared" si="117"/>
        <v>76</v>
      </c>
      <c r="AB206" s="386">
        <f t="shared" si="117"/>
        <v>166000</v>
      </c>
      <c r="AC206" s="386">
        <f t="shared" si="117"/>
        <v>591</v>
      </c>
      <c r="AD206" s="386">
        <f t="shared" si="117"/>
        <v>1280000</v>
      </c>
      <c r="AE206" s="386">
        <f t="shared" si="117"/>
        <v>2800</v>
      </c>
      <c r="AF206" s="386">
        <f t="shared" si="117"/>
        <v>433899.99999999988</v>
      </c>
      <c r="AG206" s="386">
        <f t="shared" si="117"/>
        <v>0</v>
      </c>
      <c r="AH206" s="386">
        <f t="shared" si="117"/>
        <v>0</v>
      </c>
      <c r="AI206" s="386">
        <f t="shared" si="117"/>
        <v>237</v>
      </c>
      <c r="AJ206" s="386">
        <f t="shared" si="117"/>
        <v>352250</v>
      </c>
      <c r="AK206" s="386">
        <f t="shared" si="117"/>
        <v>142</v>
      </c>
      <c r="AL206" s="386">
        <f t="shared" si="117"/>
        <v>200200</v>
      </c>
      <c r="AM206" s="11"/>
    </row>
    <row r="207" spans="1:39" s="2" customFormat="1" ht="17.25" thickBot="1" x14ac:dyDescent="0.35">
      <c r="A207" s="10"/>
      <c r="B207" s="10"/>
      <c r="C207" s="10"/>
      <c r="D207" s="10"/>
      <c r="E207" s="4"/>
      <c r="F207" s="6"/>
      <c r="G207" s="4"/>
      <c r="H207" s="9">
        <f>H206*1.1</f>
        <v>243100.00000000003</v>
      </c>
      <c r="I207" s="5"/>
      <c r="J207" s="101">
        <f>J206*1.1</f>
        <v>251240.00000000003</v>
      </c>
      <c r="K207" s="5"/>
      <c r="L207" s="9">
        <f>L206*1.1</f>
        <v>170940</v>
      </c>
      <c r="M207" s="5"/>
      <c r="N207" s="9">
        <f>N206*1.1</f>
        <v>240460.00000000003</v>
      </c>
      <c r="O207" s="5"/>
      <c r="P207" s="9">
        <f>P206*1.1</f>
        <v>149160</v>
      </c>
      <c r="Q207" s="5"/>
      <c r="R207" s="8">
        <f>R206*1.1</f>
        <v>1054900</v>
      </c>
      <c r="S207" s="587" t="s">
        <v>577</v>
      </c>
      <c r="T207" s="587"/>
      <c r="U207" s="587"/>
      <c r="V207" s="587"/>
      <c r="W207" s="587"/>
      <c r="X207" s="587"/>
      <c r="Y207" s="587"/>
      <c r="Z207" s="587"/>
      <c r="AA207" s="587"/>
      <c r="AB207" s="587"/>
      <c r="AC207" s="587"/>
      <c r="AD207" s="587"/>
      <c r="AE207" s="238"/>
      <c r="AF207" s="127">
        <f>AF206/(R206+F206)</f>
        <v>0.36292919576763821</v>
      </c>
      <c r="AG207" s="4"/>
      <c r="AH207" s="6"/>
      <c r="AI207" s="4"/>
      <c r="AJ207" s="5"/>
      <c r="AK207" s="4"/>
      <c r="AL207" s="3"/>
    </row>
    <row r="208" spans="1:39" s="2" customFormat="1" x14ac:dyDescent="0.3">
      <c r="A208" s="10"/>
      <c r="B208" s="10"/>
      <c r="C208" s="10"/>
      <c r="D208" s="10"/>
      <c r="E208" s="91"/>
      <c r="F208" s="10"/>
      <c r="G208" s="10"/>
      <c r="H208" s="125"/>
      <c r="I208" s="10"/>
      <c r="J208" s="126"/>
      <c r="K208" s="10"/>
      <c r="L208" s="125"/>
      <c r="M208" s="10"/>
      <c r="N208" s="125"/>
      <c r="O208" s="10"/>
      <c r="P208" s="125"/>
      <c r="Q208" s="10"/>
      <c r="R208" s="125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3"/>
      <c r="AG208" s="10"/>
      <c r="AH208" s="10"/>
      <c r="AI208" s="10"/>
      <c r="AJ208" s="10"/>
      <c r="AK208" s="10"/>
    </row>
    <row r="209" spans="1:39" s="2" customFormat="1" ht="17.25" hidden="1" thickBot="1" x14ac:dyDescent="0.35">
      <c r="A209" s="98" t="s">
        <v>712</v>
      </c>
      <c r="B209" s="97"/>
      <c r="C209" s="97"/>
      <c r="D209" s="94"/>
      <c r="E209" s="95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3"/>
      <c r="AH209" s="93"/>
      <c r="AI209" s="93"/>
      <c r="AJ209" s="93"/>
      <c r="AK209" s="93"/>
    </row>
    <row r="210" spans="1:39" s="2" customFormat="1" ht="17.25" hidden="1" thickBot="1" x14ac:dyDescent="0.35">
      <c r="A210" s="10"/>
      <c r="B210" s="10"/>
      <c r="C210" s="10"/>
      <c r="D210" s="10"/>
      <c r="E210" s="115"/>
      <c r="F210" s="114"/>
      <c r="G210" s="619" t="s">
        <v>10</v>
      </c>
      <c r="H210" s="620"/>
      <c r="I210" s="620"/>
      <c r="J210" s="620"/>
      <c r="K210" s="620"/>
      <c r="L210" s="620"/>
      <c r="M210" s="620"/>
      <c r="N210" s="620"/>
      <c r="O210" s="620"/>
      <c r="P210" s="620"/>
      <c r="Q210" s="620"/>
      <c r="R210" s="621"/>
      <c r="S210" s="660" t="s">
        <v>711</v>
      </c>
      <c r="T210" s="622"/>
      <c r="U210" s="622"/>
      <c r="V210" s="622"/>
      <c r="W210" s="622"/>
      <c r="X210" s="622"/>
      <c r="Y210" s="622"/>
      <c r="Z210" s="622"/>
      <c r="AA210" s="622"/>
      <c r="AB210" s="622"/>
      <c r="AC210" s="622"/>
      <c r="AD210" s="622"/>
      <c r="AE210" s="622"/>
      <c r="AF210" s="661"/>
      <c r="AG210" s="92"/>
      <c r="AH210" s="89"/>
      <c r="AI210" s="92"/>
      <c r="AJ210" s="91"/>
      <c r="AK210" s="112"/>
      <c r="AL210" s="113"/>
      <c r="AM210" s="88" t="s">
        <v>11</v>
      </c>
    </row>
    <row r="211" spans="1:39" s="2" customFormat="1" ht="16.5" hidden="1" customHeight="1" x14ac:dyDescent="0.3">
      <c r="A211" s="561" t="s">
        <v>675</v>
      </c>
      <c r="B211" s="563" t="s">
        <v>635</v>
      </c>
      <c r="C211" s="565" t="s">
        <v>14</v>
      </c>
      <c r="D211" s="671" t="s">
        <v>710</v>
      </c>
      <c r="E211" s="569" t="s">
        <v>632</v>
      </c>
      <c r="F211" s="649" t="s">
        <v>631</v>
      </c>
      <c r="G211" s="629" t="s">
        <v>630</v>
      </c>
      <c r="H211" s="633" t="s">
        <v>629</v>
      </c>
      <c r="I211" s="647" t="s">
        <v>0</v>
      </c>
      <c r="J211" s="633" t="s">
        <v>709</v>
      </c>
      <c r="K211" s="647" t="s">
        <v>1</v>
      </c>
      <c r="L211" s="633" t="s">
        <v>627</v>
      </c>
      <c r="M211" s="625" t="s">
        <v>2</v>
      </c>
      <c r="N211" s="633" t="s">
        <v>708</v>
      </c>
      <c r="O211" s="625" t="s">
        <v>3</v>
      </c>
      <c r="P211" s="633" t="s">
        <v>707</v>
      </c>
      <c r="Q211" s="639" t="s">
        <v>22</v>
      </c>
      <c r="R211" s="607" t="s">
        <v>706</v>
      </c>
      <c r="S211" s="667" t="s">
        <v>623</v>
      </c>
      <c r="T211" s="611" t="s">
        <v>622</v>
      </c>
      <c r="U211" s="668" t="s">
        <v>4</v>
      </c>
      <c r="V211" s="670" t="s">
        <v>695</v>
      </c>
      <c r="W211" s="668" t="s">
        <v>5</v>
      </c>
      <c r="X211" s="670" t="s">
        <v>667</v>
      </c>
      <c r="Y211" s="668" t="s">
        <v>6</v>
      </c>
      <c r="Z211" s="670" t="s">
        <v>54</v>
      </c>
      <c r="AA211" s="668" t="s">
        <v>7</v>
      </c>
      <c r="AB211" s="673" t="s">
        <v>666</v>
      </c>
      <c r="AC211" s="642" t="s">
        <v>618</v>
      </c>
      <c r="AD211" s="669" t="s">
        <v>617</v>
      </c>
      <c r="AE211" s="639" t="s">
        <v>31</v>
      </c>
      <c r="AF211" s="607" t="s">
        <v>615</v>
      </c>
      <c r="AG211" s="615" t="s">
        <v>614</v>
      </c>
      <c r="AH211" s="627" t="s">
        <v>613</v>
      </c>
      <c r="AI211" s="629" t="s">
        <v>662</v>
      </c>
      <c r="AJ211" s="627" t="s">
        <v>661</v>
      </c>
      <c r="AK211" s="634" t="s">
        <v>705</v>
      </c>
      <c r="AL211" s="627" t="s">
        <v>704</v>
      </c>
      <c r="AM211" s="605" t="s">
        <v>608</v>
      </c>
    </row>
    <row r="212" spans="1:39" s="2" customFormat="1" ht="17.25" hidden="1" customHeight="1" thickBot="1" x14ac:dyDescent="0.35">
      <c r="A212" s="562"/>
      <c r="B212" s="564"/>
      <c r="C212" s="566"/>
      <c r="D212" s="672"/>
      <c r="E212" s="651"/>
      <c r="F212" s="650"/>
      <c r="G212" s="638"/>
      <c r="H212" s="583"/>
      <c r="I212" s="585"/>
      <c r="J212" s="583"/>
      <c r="K212" s="585"/>
      <c r="L212" s="583"/>
      <c r="M212" s="566"/>
      <c r="N212" s="583"/>
      <c r="O212" s="566"/>
      <c r="P212" s="583"/>
      <c r="Q212" s="602"/>
      <c r="R212" s="614"/>
      <c r="S212" s="589"/>
      <c r="T212" s="612"/>
      <c r="U212" s="577"/>
      <c r="V212" s="579"/>
      <c r="W212" s="577"/>
      <c r="X212" s="579"/>
      <c r="Y212" s="577"/>
      <c r="Z212" s="579"/>
      <c r="AA212" s="577"/>
      <c r="AB212" s="618"/>
      <c r="AC212" s="593"/>
      <c r="AD212" s="595"/>
      <c r="AE212" s="602"/>
      <c r="AF212" s="614"/>
      <c r="AG212" s="616"/>
      <c r="AH212" s="628"/>
      <c r="AI212" s="630"/>
      <c r="AJ212" s="631"/>
      <c r="AK212" s="638"/>
      <c r="AL212" s="628"/>
      <c r="AM212" s="606"/>
    </row>
    <row r="213" spans="1:39" s="2" customFormat="1" hidden="1" x14ac:dyDescent="0.3">
      <c r="A213" s="122" t="s">
        <v>690</v>
      </c>
      <c r="B213" s="61">
        <f>15500/10</f>
        <v>1550</v>
      </c>
      <c r="C213" s="77">
        <f>2700/1.1</f>
        <v>2454.5454545454545</v>
      </c>
      <c r="D213" s="166">
        <v>10</v>
      </c>
      <c r="E213" s="121">
        <v>0</v>
      </c>
      <c r="F213" s="111">
        <f t="shared" ref="F213:F246" si="118">B213*E213</f>
        <v>0</v>
      </c>
      <c r="G213" s="42">
        <v>0</v>
      </c>
      <c r="H213" s="109">
        <f t="shared" ref="H213:H246" si="119">B213*G213</f>
        <v>0</v>
      </c>
      <c r="I213" s="61">
        <v>0</v>
      </c>
      <c r="J213" s="37">
        <f t="shared" ref="J213:J246" si="120">B213*I213</f>
        <v>0</v>
      </c>
      <c r="K213" s="51">
        <v>0</v>
      </c>
      <c r="L213" s="37">
        <f t="shared" ref="L213:L246" si="121">B213*K213</f>
        <v>0</v>
      </c>
      <c r="M213" s="51">
        <v>0</v>
      </c>
      <c r="N213" s="37">
        <f t="shared" ref="N213:N246" si="122">B213*M213</f>
        <v>0</v>
      </c>
      <c r="O213" s="51">
        <v>0</v>
      </c>
      <c r="P213" s="71">
        <f t="shared" ref="P213:P246" si="123">B213*O213</f>
        <v>0</v>
      </c>
      <c r="Q213" s="57">
        <f t="shared" ref="Q213:Q246" si="124">G213+I213+K213+M213+O213</f>
        <v>0</v>
      </c>
      <c r="R213" s="83">
        <f t="shared" ref="R213:R246" si="125">Q213*B213</f>
        <v>0</v>
      </c>
      <c r="S213" s="65">
        <v>0</v>
      </c>
      <c r="T213" s="109">
        <f t="shared" ref="T213:T246" si="126">C213*S213</f>
        <v>0</v>
      </c>
      <c r="U213" s="51">
        <v>0</v>
      </c>
      <c r="V213" s="109">
        <f t="shared" ref="V213:V246" si="127">C213*U213</f>
        <v>0</v>
      </c>
      <c r="W213" s="61">
        <v>0</v>
      </c>
      <c r="X213" s="109">
        <f t="shared" ref="X213:X246" si="128">C213*W213</f>
        <v>0</v>
      </c>
      <c r="Y213" s="61">
        <v>0</v>
      </c>
      <c r="Z213" s="109">
        <f t="shared" ref="Z213:Z246" si="129">C213*Y213</f>
        <v>0</v>
      </c>
      <c r="AA213" s="51">
        <v>0</v>
      </c>
      <c r="AB213" s="68">
        <f t="shared" ref="AB213:AB246" si="130">C213*AA213</f>
        <v>0</v>
      </c>
      <c r="AC213" s="67">
        <f t="shared" ref="AC213:AC246" si="131">S213+U213+W213+Y213+AA213</f>
        <v>0</v>
      </c>
      <c r="AD213" s="66">
        <f t="shared" ref="AD213:AD246" si="132">AC213*C213</f>
        <v>0</v>
      </c>
      <c r="AE213" s="57">
        <v>0</v>
      </c>
      <c r="AF213" s="60">
        <f t="shared" ref="AF213:AF246" si="133">((C213-B213)*AC213)-AE213</f>
        <v>0</v>
      </c>
      <c r="AG213" s="52">
        <v>0</v>
      </c>
      <c r="AH213" s="63">
        <f t="shared" ref="AH213:AH246" si="134">B213*AG213</f>
        <v>0</v>
      </c>
      <c r="AI213" s="65">
        <f t="shared" ref="AI213:AI246" si="135">E213+Q213-AC213-AG213</f>
        <v>0</v>
      </c>
      <c r="AJ213" s="81">
        <f t="shared" ref="AJ213:AJ246" si="136">B213*AI213</f>
        <v>0</v>
      </c>
      <c r="AK213" s="65">
        <v>0</v>
      </c>
      <c r="AL213" s="63">
        <f t="shared" ref="AL213:AL246" si="137">AK213*B213</f>
        <v>0</v>
      </c>
      <c r="AM213" s="75"/>
    </row>
    <row r="214" spans="1:39" s="2" customFormat="1" hidden="1" x14ac:dyDescent="0.3">
      <c r="A214" s="120" t="s">
        <v>703</v>
      </c>
      <c r="B214" s="74">
        <f>15500/10</f>
        <v>1550</v>
      </c>
      <c r="C214" s="77">
        <f>2700/1.1</f>
        <v>2454.5454545454545</v>
      </c>
      <c r="D214" s="165">
        <v>10</v>
      </c>
      <c r="E214" s="44">
        <v>0</v>
      </c>
      <c r="F214" s="110">
        <f t="shared" si="118"/>
        <v>0</v>
      </c>
      <c r="G214" s="108">
        <v>0</v>
      </c>
      <c r="H214" s="109">
        <f t="shared" si="119"/>
        <v>0</v>
      </c>
      <c r="I214" s="61">
        <v>0</v>
      </c>
      <c r="J214" s="37">
        <f t="shared" si="120"/>
        <v>0</v>
      </c>
      <c r="K214" s="51">
        <v>0</v>
      </c>
      <c r="L214" s="37">
        <f t="shared" si="121"/>
        <v>0</v>
      </c>
      <c r="M214" s="51">
        <v>0</v>
      </c>
      <c r="N214" s="37">
        <f t="shared" si="122"/>
        <v>0</v>
      </c>
      <c r="O214" s="51">
        <v>0</v>
      </c>
      <c r="P214" s="71">
        <f t="shared" si="123"/>
        <v>0</v>
      </c>
      <c r="Q214" s="57">
        <f t="shared" si="124"/>
        <v>0</v>
      </c>
      <c r="R214" s="70">
        <f t="shared" si="125"/>
        <v>0</v>
      </c>
      <c r="S214" s="65">
        <v>0</v>
      </c>
      <c r="T214" s="109">
        <f t="shared" si="126"/>
        <v>0</v>
      </c>
      <c r="U214" s="51">
        <v>0</v>
      </c>
      <c r="V214" s="109">
        <f t="shared" si="127"/>
        <v>0</v>
      </c>
      <c r="W214" s="61">
        <v>0</v>
      </c>
      <c r="X214" s="109">
        <f t="shared" si="128"/>
        <v>0</v>
      </c>
      <c r="Y214" s="61">
        <v>0</v>
      </c>
      <c r="Z214" s="109">
        <f t="shared" si="129"/>
        <v>0</v>
      </c>
      <c r="AA214" s="51">
        <v>0</v>
      </c>
      <c r="AB214" s="68">
        <f t="shared" si="130"/>
        <v>0</v>
      </c>
      <c r="AC214" s="67">
        <f t="shared" si="131"/>
        <v>0</v>
      </c>
      <c r="AD214" s="66">
        <f t="shared" si="132"/>
        <v>0</v>
      </c>
      <c r="AE214" s="57">
        <v>0</v>
      </c>
      <c r="AF214" s="60">
        <f t="shared" si="133"/>
        <v>0</v>
      </c>
      <c r="AG214" s="52">
        <v>0</v>
      </c>
      <c r="AH214" s="63">
        <f t="shared" si="134"/>
        <v>0</v>
      </c>
      <c r="AI214" s="65">
        <f t="shared" si="135"/>
        <v>0</v>
      </c>
      <c r="AJ214" s="64">
        <f t="shared" si="136"/>
        <v>0</v>
      </c>
      <c r="AK214" s="65">
        <v>0</v>
      </c>
      <c r="AL214" s="63">
        <f t="shared" si="137"/>
        <v>0</v>
      </c>
      <c r="AM214" s="75"/>
    </row>
    <row r="215" spans="1:39" s="2" customFormat="1" hidden="1" x14ac:dyDescent="0.3">
      <c r="A215" s="120" t="s">
        <v>689</v>
      </c>
      <c r="B215" s="74">
        <f>18000/10</f>
        <v>1800</v>
      </c>
      <c r="C215" s="77">
        <f>2800/1.1</f>
        <v>2545.454545454545</v>
      </c>
      <c r="D215" s="165">
        <v>10</v>
      </c>
      <c r="E215" s="44">
        <v>0</v>
      </c>
      <c r="F215" s="110">
        <f t="shared" si="118"/>
        <v>0</v>
      </c>
      <c r="G215" s="108">
        <v>0</v>
      </c>
      <c r="H215" s="109">
        <f t="shared" si="119"/>
        <v>0</v>
      </c>
      <c r="I215" s="61">
        <v>0</v>
      </c>
      <c r="J215" s="37">
        <f t="shared" si="120"/>
        <v>0</v>
      </c>
      <c r="K215" s="51">
        <v>0</v>
      </c>
      <c r="L215" s="37">
        <f t="shared" si="121"/>
        <v>0</v>
      </c>
      <c r="M215" s="51">
        <v>0</v>
      </c>
      <c r="N215" s="37">
        <f t="shared" si="122"/>
        <v>0</v>
      </c>
      <c r="O215" s="51">
        <v>0</v>
      </c>
      <c r="P215" s="71">
        <f t="shared" si="123"/>
        <v>0</v>
      </c>
      <c r="Q215" s="57">
        <f t="shared" si="124"/>
        <v>0</v>
      </c>
      <c r="R215" s="70">
        <f t="shared" si="125"/>
        <v>0</v>
      </c>
      <c r="S215" s="65">
        <v>0</v>
      </c>
      <c r="T215" s="109">
        <f t="shared" si="126"/>
        <v>0</v>
      </c>
      <c r="U215" s="51">
        <v>0</v>
      </c>
      <c r="V215" s="109">
        <f t="shared" si="127"/>
        <v>0</v>
      </c>
      <c r="W215" s="61">
        <v>0</v>
      </c>
      <c r="X215" s="109">
        <f t="shared" si="128"/>
        <v>0</v>
      </c>
      <c r="Y215" s="61">
        <v>0</v>
      </c>
      <c r="Z215" s="109">
        <f t="shared" si="129"/>
        <v>0</v>
      </c>
      <c r="AA215" s="51">
        <v>0</v>
      </c>
      <c r="AB215" s="68">
        <f t="shared" si="130"/>
        <v>0</v>
      </c>
      <c r="AC215" s="67">
        <f t="shared" si="131"/>
        <v>0</v>
      </c>
      <c r="AD215" s="66">
        <f t="shared" si="132"/>
        <v>0</v>
      </c>
      <c r="AE215" s="57">
        <v>0</v>
      </c>
      <c r="AF215" s="60">
        <f t="shared" si="133"/>
        <v>0</v>
      </c>
      <c r="AG215" s="52">
        <v>0</v>
      </c>
      <c r="AH215" s="63">
        <f t="shared" si="134"/>
        <v>0</v>
      </c>
      <c r="AI215" s="65">
        <f t="shared" si="135"/>
        <v>0</v>
      </c>
      <c r="AJ215" s="64">
        <f t="shared" si="136"/>
        <v>0</v>
      </c>
      <c r="AK215" s="65">
        <v>0</v>
      </c>
      <c r="AL215" s="63">
        <f t="shared" si="137"/>
        <v>0</v>
      </c>
      <c r="AM215" s="75"/>
    </row>
    <row r="216" spans="1:39" s="2" customFormat="1" hidden="1" x14ac:dyDescent="0.3">
      <c r="A216" s="78" t="s">
        <v>688</v>
      </c>
      <c r="B216" s="47">
        <f>15500/10</f>
        <v>1550</v>
      </c>
      <c r="C216" s="77">
        <f>2700/1.1</f>
        <v>2454.5454545454545</v>
      </c>
      <c r="D216" s="163">
        <v>10</v>
      </c>
      <c r="E216" s="44">
        <v>0</v>
      </c>
      <c r="F216" s="110">
        <f t="shared" si="118"/>
        <v>0</v>
      </c>
      <c r="G216" s="108">
        <v>0</v>
      </c>
      <c r="H216" s="109">
        <f t="shared" si="119"/>
        <v>0</v>
      </c>
      <c r="I216" s="61">
        <v>0</v>
      </c>
      <c r="J216" s="37">
        <f t="shared" si="120"/>
        <v>0</v>
      </c>
      <c r="K216" s="51">
        <v>0</v>
      </c>
      <c r="L216" s="37">
        <f t="shared" si="121"/>
        <v>0</v>
      </c>
      <c r="M216" s="51">
        <v>0</v>
      </c>
      <c r="N216" s="37">
        <f t="shared" si="122"/>
        <v>0</v>
      </c>
      <c r="O216" s="51">
        <v>0</v>
      </c>
      <c r="P216" s="71">
        <f t="shared" si="123"/>
        <v>0</v>
      </c>
      <c r="Q216" s="57">
        <f t="shared" si="124"/>
        <v>0</v>
      </c>
      <c r="R216" s="70">
        <f t="shared" si="125"/>
        <v>0</v>
      </c>
      <c r="S216" s="65">
        <v>0</v>
      </c>
      <c r="T216" s="109">
        <f t="shared" si="126"/>
        <v>0</v>
      </c>
      <c r="U216" s="51">
        <v>0</v>
      </c>
      <c r="V216" s="109">
        <f t="shared" si="127"/>
        <v>0</v>
      </c>
      <c r="W216" s="61">
        <v>0</v>
      </c>
      <c r="X216" s="109">
        <f t="shared" si="128"/>
        <v>0</v>
      </c>
      <c r="Y216" s="61">
        <v>0</v>
      </c>
      <c r="Z216" s="109">
        <f t="shared" si="129"/>
        <v>0</v>
      </c>
      <c r="AA216" s="51">
        <v>0</v>
      </c>
      <c r="AB216" s="68">
        <f t="shared" si="130"/>
        <v>0</v>
      </c>
      <c r="AC216" s="67">
        <f t="shared" si="131"/>
        <v>0</v>
      </c>
      <c r="AD216" s="66">
        <f t="shared" si="132"/>
        <v>0</v>
      </c>
      <c r="AE216" s="57">
        <v>0</v>
      </c>
      <c r="AF216" s="60">
        <f t="shared" si="133"/>
        <v>0</v>
      </c>
      <c r="AG216" s="52">
        <v>0</v>
      </c>
      <c r="AH216" s="63">
        <f t="shared" si="134"/>
        <v>0</v>
      </c>
      <c r="AI216" s="65">
        <f t="shared" si="135"/>
        <v>0</v>
      </c>
      <c r="AJ216" s="64">
        <f t="shared" si="136"/>
        <v>0</v>
      </c>
      <c r="AK216" s="65">
        <v>0</v>
      </c>
      <c r="AL216" s="63">
        <f t="shared" si="137"/>
        <v>0</v>
      </c>
      <c r="AM216" s="75"/>
    </row>
    <row r="217" spans="1:39" s="2" customFormat="1" hidden="1" x14ac:dyDescent="0.3">
      <c r="A217" s="78" t="s">
        <v>687</v>
      </c>
      <c r="B217" s="47">
        <f>15500/10</f>
        <v>1550</v>
      </c>
      <c r="C217" s="77">
        <f>2700/1.1</f>
        <v>2454.5454545454545</v>
      </c>
      <c r="D217" s="163">
        <v>10</v>
      </c>
      <c r="E217" s="44">
        <v>0</v>
      </c>
      <c r="F217" s="110">
        <f t="shared" si="118"/>
        <v>0</v>
      </c>
      <c r="G217" s="108">
        <v>0</v>
      </c>
      <c r="H217" s="109">
        <f t="shared" si="119"/>
        <v>0</v>
      </c>
      <c r="I217" s="61">
        <v>0</v>
      </c>
      <c r="J217" s="37">
        <f t="shared" si="120"/>
        <v>0</v>
      </c>
      <c r="K217" s="51">
        <v>0</v>
      </c>
      <c r="L217" s="37">
        <f t="shared" si="121"/>
        <v>0</v>
      </c>
      <c r="M217" s="51">
        <v>0</v>
      </c>
      <c r="N217" s="37">
        <f t="shared" si="122"/>
        <v>0</v>
      </c>
      <c r="O217" s="51">
        <v>0</v>
      </c>
      <c r="P217" s="71">
        <f t="shared" si="123"/>
        <v>0</v>
      </c>
      <c r="Q217" s="57">
        <f t="shared" si="124"/>
        <v>0</v>
      </c>
      <c r="R217" s="70">
        <f t="shared" si="125"/>
        <v>0</v>
      </c>
      <c r="S217" s="65">
        <v>0</v>
      </c>
      <c r="T217" s="109">
        <f t="shared" si="126"/>
        <v>0</v>
      </c>
      <c r="U217" s="51">
        <v>0</v>
      </c>
      <c r="V217" s="109">
        <f t="shared" si="127"/>
        <v>0</v>
      </c>
      <c r="W217" s="61">
        <v>0</v>
      </c>
      <c r="X217" s="109">
        <f t="shared" si="128"/>
        <v>0</v>
      </c>
      <c r="Y217" s="61">
        <v>0</v>
      </c>
      <c r="Z217" s="109">
        <f t="shared" si="129"/>
        <v>0</v>
      </c>
      <c r="AA217" s="51">
        <v>0</v>
      </c>
      <c r="AB217" s="68">
        <f t="shared" si="130"/>
        <v>0</v>
      </c>
      <c r="AC217" s="67">
        <f t="shared" si="131"/>
        <v>0</v>
      </c>
      <c r="AD217" s="66">
        <f t="shared" si="132"/>
        <v>0</v>
      </c>
      <c r="AE217" s="57">
        <v>0</v>
      </c>
      <c r="AF217" s="60">
        <f t="shared" si="133"/>
        <v>0</v>
      </c>
      <c r="AG217" s="52">
        <v>0</v>
      </c>
      <c r="AH217" s="63">
        <f t="shared" si="134"/>
        <v>0</v>
      </c>
      <c r="AI217" s="65">
        <f t="shared" si="135"/>
        <v>0</v>
      </c>
      <c r="AJ217" s="64">
        <f t="shared" si="136"/>
        <v>0</v>
      </c>
      <c r="AK217" s="65">
        <v>0</v>
      </c>
      <c r="AL217" s="63">
        <f t="shared" si="137"/>
        <v>0</v>
      </c>
      <c r="AM217" s="75"/>
    </row>
    <row r="218" spans="1:39" s="2" customFormat="1" hidden="1" x14ac:dyDescent="0.3">
      <c r="A218" s="78" t="s">
        <v>656</v>
      </c>
      <c r="B218" s="47">
        <f>15500/10</f>
        <v>1550</v>
      </c>
      <c r="C218" s="77">
        <f>2700/1.1</f>
        <v>2454.5454545454545</v>
      </c>
      <c r="D218" s="163">
        <v>10</v>
      </c>
      <c r="E218" s="44">
        <v>0</v>
      </c>
      <c r="F218" s="110">
        <f t="shared" si="118"/>
        <v>0</v>
      </c>
      <c r="G218" s="108">
        <v>0</v>
      </c>
      <c r="H218" s="109">
        <f t="shared" si="119"/>
        <v>0</v>
      </c>
      <c r="I218" s="61">
        <v>0</v>
      </c>
      <c r="J218" s="37">
        <f t="shared" si="120"/>
        <v>0</v>
      </c>
      <c r="K218" s="51">
        <v>0</v>
      </c>
      <c r="L218" s="37">
        <f t="shared" si="121"/>
        <v>0</v>
      </c>
      <c r="M218" s="51">
        <v>0</v>
      </c>
      <c r="N218" s="37">
        <f t="shared" si="122"/>
        <v>0</v>
      </c>
      <c r="O218" s="51">
        <v>0</v>
      </c>
      <c r="P218" s="71">
        <f t="shared" si="123"/>
        <v>0</v>
      </c>
      <c r="Q218" s="57">
        <f t="shared" si="124"/>
        <v>0</v>
      </c>
      <c r="R218" s="70">
        <f t="shared" si="125"/>
        <v>0</v>
      </c>
      <c r="S218" s="65">
        <v>0</v>
      </c>
      <c r="T218" s="109">
        <f t="shared" si="126"/>
        <v>0</v>
      </c>
      <c r="U218" s="51">
        <v>0</v>
      </c>
      <c r="V218" s="109">
        <f t="shared" si="127"/>
        <v>0</v>
      </c>
      <c r="W218" s="61">
        <v>0</v>
      </c>
      <c r="X218" s="109">
        <f t="shared" si="128"/>
        <v>0</v>
      </c>
      <c r="Y218" s="61">
        <v>0</v>
      </c>
      <c r="Z218" s="109">
        <f t="shared" si="129"/>
        <v>0</v>
      </c>
      <c r="AA218" s="51">
        <v>0</v>
      </c>
      <c r="AB218" s="68">
        <f t="shared" si="130"/>
        <v>0</v>
      </c>
      <c r="AC218" s="67">
        <f t="shared" si="131"/>
        <v>0</v>
      </c>
      <c r="AD218" s="66">
        <f t="shared" si="132"/>
        <v>0</v>
      </c>
      <c r="AE218" s="57">
        <v>0</v>
      </c>
      <c r="AF218" s="60">
        <f t="shared" si="133"/>
        <v>0</v>
      </c>
      <c r="AG218" s="52">
        <v>0</v>
      </c>
      <c r="AH218" s="63">
        <f t="shared" si="134"/>
        <v>0</v>
      </c>
      <c r="AI218" s="65">
        <f t="shared" si="135"/>
        <v>0</v>
      </c>
      <c r="AJ218" s="64">
        <f t="shared" si="136"/>
        <v>0</v>
      </c>
      <c r="AK218" s="65">
        <v>0</v>
      </c>
      <c r="AL218" s="63">
        <f t="shared" si="137"/>
        <v>0</v>
      </c>
      <c r="AM218" s="75"/>
    </row>
    <row r="219" spans="1:39" s="2" customFormat="1" hidden="1" x14ac:dyDescent="0.3">
      <c r="A219" s="78" t="s">
        <v>601</v>
      </c>
      <c r="B219" s="47">
        <f>18000/10</f>
        <v>1800</v>
      </c>
      <c r="C219" s="77">
        <f>2800/1.1</f>
        <v>2545.454545454545</v>
      </c>
      <c r="D219" s="163">
        <v>10</v>
      </c>
      <c r="E219" s="44">
        <v>0</v>
      </c>
      <c r="F219" s="110">
        <f t="shared" si="118"/>
        <v>0</v>
      </c>
      <c r="G219" s="108">
        <v>0</v>
      </c>
      <c r="H219" s="109">
        <f t="shared" si="119"/>
        <v>0</v>
      </c>
      <c r="I219" s="61">
        <v>0</v>
      </c>
      <c r="J219" s="37">
        <f t="shared" si="120"/>
        <v>0</v>
      </c>
      <c r="K219" s="51">
        <v>0</v>
      </c>
      <c r="L219" s="37">
        <f t="shared" si="121"/>
        <v>0</v>
      </c>
      <c r="M219" s="51">
        <v>0</v>
      </c>
      <c r="N219" s="37">
        <f t="shared" si="122"/>
        <v>0</v>
      </c>
      <c r="O219" s="51">
        <v>0</v>
      </c>
      <c r="P219" s="71">
        <f t="shared" si="123"/>
        <v>0</v>
      </c>
      <c r="Q219" s="57">
        <f t="shared" si="124"/>
        <v>0</v>
      </c>
      <c r="R219" s="70">
        <f t="shared" si="125"/>
        <v>0</v>
      </c>
      <c r="S219" s="65">
        <v>0</v>
      </c>
      <c r="T219" s="109">
        <f t="shared" si="126"/>
        <v>0</v>
      </c>
      <c r="U219" s="51">
        <v>0</v>
      </c>
      <c r="V219" s="109">
        <f t="shared" si="127"/>
        <v>0</v>
      </c>
      <c r="W219" s="61">
        <v>0</v>
      </c>
      <c r="X219" s="109">
        <f t="shared" si="128"/>
        <v>0</v>
      </c>
      <c r="Y219" s="61">
        <v>0</v>
      </c>
      <c r="Z219" s="109">
        <f t="shared" si="129"/>
        <v>0</v>
      </c>
      <c r="AA219" s="51">
        <v>0</v>
      </c>
      <c r="AB219" s="68">
        <f t="shared" si="130"/>
        <v>0</v>
      </c>
      <c r="AC219" s="67">
        <f t="shared" si="131"/>
        <v>0</v>
      </c>
      <c r="AD219" s="66">
        <f t="shared" si="132"/>
        <v>0</v>
      </c>
      <c r="AE219" s="57">
        <v>0</v>
      </c>
      <c r="AF219" s="60">
        <f t="shared" si="133"/>
        <v>0</v>
      </c>
      <c r="AG219" s="52">
        <v>0</v>
      </c>
      <c r="AH219" s="63">
        <f t="shared" si="134"/>
        <v>0</v>
      </c>
      <c r="AI219" s="65">
        <f t="shared" si="135"/>
        <v>0</v>
      </c>
      <c r="AJ219" s="64">
        <f t="shared" si="136"/>
        <v>0</v>
      </c>
      <c r="AK219" s="65">
        <v>0</v>
      </c>
      <c r="AL219" s="63">
        <f t="shared" si="137"/>
        <v>0</v>
      </c>
      <c r="AM219" s="75"/>
    </row>
    <row r="220" spans="1:39" s="2" customFormat="1" hidden="1" x14ac:dyDescent="0.3">
      <c r="A220" s="78" t="s">
        <v>702</v>
      </c>
      <c r="B220" s="47">
        <f>17000/10</f>
        <v>1700</v>
      </c>
      <c r="C220" s="77">
        <f>2700/1.1</f>
        <v>2454.5454545454545</v>
      </c>
      <c r="D220" s="163">
        <v>10</v>
      </c>
      <c r="E220" s="44">
        <v>0</v>
      </c>
      <c r="F220" s="110">
        <f t="shared" si="118"/>
        <v>0</v>
      </c>
      <c r="G220" s="108">
        <v>0</v>
      </c>
      <c r="H220" s="109">
        <f t="shared" si="119"/>
        <v>0</v>
      </c>
      <c r="I220" s="61">
        <v>0</v>
      </c>
      <c r="J220" s="37">
        <f t="shared" si="120"/>
        <v>0</v>
      </c>
      <c r="K220" s="51">
        <v>0</v>
      </c>
      <c r="L220" s="37">
        <f t="shared" si="121"/>
        <v>0</v>
      </c>
      <c r="M220" s="51">
        <v>0</v>
      </c>
      <c r="N220" s="37">
        <f t="shared" si="122"/>
        <v>0</v>
      </c>
      <c r="O220" s="51">
        <v>0</v>
      </c>
      <c r="P220" s="71">
        <f t="shared" si="123"/>
        <v>0</v>
      </c>
      <c r="Q220" s="57">
        <f t="shared" si="124"/>
        <v>0</v>
      </c>
      <c r="R220" s="70">
        <f t="shared" si="125"/>
        <v>0</v>
      </c>
      <c r="S220" s="65">
        <v>0</v>
      </c>
      <c r="T220" s="109">
        <f t="shared" si="126"/>
        <v>0</v>
      </c>
      <c r="U220" s="51">
        <v>0</v>
      </c>
      <c r="V220" s="109">
        <f t="shared" si="127"/>
        <v>0</v>
      </c>
      <c r="W220" s="61">
        <v>0</v>
      </c>
      <c r="X220" s="109">
        <f t="shared" si="128"/>
        <v>0</v>
      </c>
      <c r="Y220" s="61">
        <v>0</v>
      </c>
      <c r="Z220" s="109">
        <f t="shared" si="129"/>
        <v>0</v>
      </c>
      <c r="AA220" s="51">
        <v>0</v>
      </c>
      <c r="AB220" s="68">
        <f t="shared" si="130"/>
        <v>0</v>
      </c>
      <c r="AC220" s="67">
        <f t="shared" si="131"/>
        <v>0</v>
      </c>
      <c r="AD220" s="66">
        <f t="shared" si="132"/>
        <v>0</v>
      </c>
      <c r="AE220" s="57">
        <v>0</v>
      </c>
      <c r="AF220" s="60">
        <f t="shared" si="133"/>
        <v>0</v>
      </c>
      <c r="AG220" s="52">
        <v>0</v>
      </c>
      <c r="AH220" s="63">
        <f t="shared" si="134"/>
        <v>0</v>
      </c>
      <c r="AI220" s="65">
        <f t="shared" si="135"/>
        <v>0</v>
      </c>
      <c r="AJ220" s="64">
        <f t="shared" si="136"/>
        <v>0</v>
      </c>
      <c r="AK220" s="65">
        <v>0</v>
      </c>
      <c r="AL220" s="63">
        <f t="shared" si="137"/>
        <v>0</v>
      </c>
      <c r="AM220" s="75"/>
    </row>
    <row r="221" spans="1:39" s="2" customFormat="1" hidden="1" x14ac:dyDescent="0.3">
      <c r="A221" s="78" t="s">
        <v>654</v>
      </c>
      <c r="B221" s="74">
        <f>13800/12</f>
        <v>1150</v>
      </c>
      <c r="C221" s="38">
        <f>1800/1.1</f>
        <v>1636.3636363636363</v>
      </c>
      <c r="D221" s="165">
        <v>12</v>
      </c>
      <c r="E221" s="44">
        <v>0</v>
      </c>
      <c r="F221" s="110">
        <f t="shared" si="118"/>
        <v>0</v>
      </c>
      <c r="G221" s="108">
        <v>0</v>
      </c>
      <c r="H221" s="109">
        <f t="shared" si="119"/>
        <v>0</v>
      </c>
      <c r="I221" s="61">
        <v>0</v>
      </c>
      <c r="J221" s="37">
        <f t="shared" si="120"/>
        <v>0</v>
      </c>
      <c r="K221" s="51">
        <v>0</v>
      </c>
      <c r="L221" s="37">
        <f t="shared" si="121"/>
        <v>0</v>
      </c>
      <c r="M221" s="51">
        <v>0</v>
      </c>
      <c r="N221" s="37">
        <f t="shared" si="122"/>
        <v>0</v>
      </c>
      <c r="O221" s="51">
        <v>0</v>
      </c>
      <c r="P221" s="71">
        <f t="shared" si="123"/>
        <v>0</v>
      </c>
      <c r="Q221" s="57">
        <f t="shared" si="124"/>
        <v>0</v>
      </c>
      <c r="R221" s="70">
        <f t="shared" si="125"/>
        <v>0</v>
      </c>
      <c r="S221" s="65">
        <v>0</v>
      </c>
      <c r="T221" s="109">
        <f t="shared" si="126"/>
        <v>0</v>
      </c>
      <c r="U221" s="51">
        <v>0</v>
      </c>
      <c r="V221" s="109">
        <f t="shared" si="127"/>
        <v>0</v>
      </c>
      <c r="W221" s="61">
        <v>0</v>
      </c>
      <c r="X221" s="109">
        <f t="shared" si="128"/>
        <v>0</v>
      </c>
      <c r="Y221" s="61">
        <v>0</v>
      </c>
      <c r="Z221" s="109">
        <f t="shared" si="129"/>
        <v>0</v>
      </c>
      <c r="AA221" s="51">
        <v>0</v>
      </c>
      <c r="AB221" s="68">
        <f t="shared" si="130"/>
        <v>0</v>
      </c>
      <c r="AC221" s="67">
        <f t="shared" si="131"/>
        <v>0</v>
      </c>
      <c r="AD221" s="66">
        <f t="shared" si="132"/>
        <v>0</v>
      </c>
      <c r="AE221" s="57">
        <v>0</v>
      </c>
      <c r="AF221" s="60">
        <f t="shared" si="133"/>
        <v>0</v>
      </c>
      <c r="AG221" s="52">
        <v>0</v>
      </c>
      <c r="AH221" s="63">
        <f t="shared" si="134"/>
        <v>0</v>
      </c>
      <c r="AI221" s="65">
        <f t="shared" si="135"/>
        <v>0</v>
      </c>
      <c r="AJ221" s="64">
        <f t="shared" si="136"/>
        <v>0</v>
      </c>
      <c r="AK221" s="65">
        <v>0</v>
      </c>
      <c r="AL221" s="63">
        <f t="shared" si="137"/>
        <v>0</v>
      </c>
      <c r="AM221" s="75"/>
    </row>
    <row r="222" spans="1:39" s="2" customFormat="1" hidden="1" x14ac:dyDescent="0.3">
      <c r="A222" s="78" t="s">
        <v>599</v>
      </c>
      <c r="B222" s="74">
        <f>13800/12</f>
        <v>1150</v>
      </c>
      <c r="C222" s="38">
        <v>1636</v>
      </c>
      <c r="D222" s="165">
        <v>12</v>
      </c>
      <c r="E222" s="44">
        <v>0</v>
      </c>
      <c r="F222" s="110">
        <f t="shared" si="118"/>
        <v>0</v>
      </c>
      <c r="G222" s="108">
        <v>0</v>
      </c>
      <c r="H222" s="109">
        <f t="shared" si="119"/>
        <v>0</v>
      </c>
      <c r="I222" s="61">
        <v>0</v>
      </c>
      <c r="J222" s="37">
        <f t="shared" si="120"/>
        <v>0</v>
      </c>
      <c r="K222" s="51">
        <v>0</v>
      </c>
      <c r="L222" s="37">
        <f t="shared" si="121"/>
        <v>0</v>
      </c>
      <c r="M222" s="51">
        <v>0</v>
      </c>
      <c r="N222" s="37">
        <f t="shared" si="122"/>
        <v>0</v>
      </c>
      <c r="O222" s="51">
        <v>0</v>
      </c>
      <c r="P222" s="71">
        <f t="shared" si="123"/>
        <v>0</v>
      </c>
      <c r="Q222" s="57">
        <f t="shared" si="124"/>
        <v>0</v>
      </c>
      <c r="R222" s="70">
        <f t="shared" si="125"/>
        <v>0</v>
      </c>
      <c r="S222" s="65">
        <v>0</v>
      </c>
      <c r="T222" s="109">
        <f t="shared" si="126"/>
        <v>0</v>
      </c>
      <c r="U222" s="51">
        <v>0</v>
      </c>
      <c r="V222" s="109">
        <f t="shared" si="127"/>
        <v>0</v>
      </c>
      <c r="W222" s="61">
        <v>0</v>
      </c>
      <c r="X222" s="109">
        <f t="shared" si="128"/>
        <v>0</v>
      </c>
      <c r="Y222" s="61">
        <v>0</v>
      </c>
      <c r="Z222" s="109">
        <f t="shared" si="129"/>
        <v>0</v>
      </c>
      <c r="AA222" s="51">
        <v>0</v>
      </c>
      <c r="AB222" s="68">
        <f t="shared" si="130"/>
        <v>0</v>
      </c>
      <c r="AC222" s="67">
        <f t="shared" si="131"/>
        <v>0</v>
      </c>
      <c r="AD222" s="66">
        <f t="shared" si="132"/>
        <v>0</v>
      </c>
      <c r="AE222" s="57">
        <v>0</v>
      </c>
      <c r="AF222" s="60">
        <f t="shared" si="133"/>
        <v>0</v>
      </c>
      <c r="AG222" s="52">
        <v>0</v>
      </c>
      <c r="AH222" s="63">
        <f t="shared" si="134"/>
        <v>0</v>
      </c>
      <c r="AI222" s="65">
        <f t="shared" si="135"/>
        <v>0</v>
      </c>
      <c r="AJ222" s="64">
        <f t="shared" si="136"/>
        <v>0</v>
      </c>
      <c r="AK222" s="65">
        <v>0</v>
      </c>
      <c r="AL222" s="63">
        <f t="shared" si="137"/>
        <v>0</v>
      </c>
      <c r="AM222" s="75"/>
    </row>
    <row r="223" spans="1:39" s="2" customFormat="1" hidden="1" x14ac:dyDescent="0.3">
      <c r="A223" s="55" t="s">
        <v>8</v>
      </c>
      <c r="B223" s="47">
        <f>24800/16</f>
        <v>1550</v>
      </c>
      <c r="C223" s="46">
        <f>2800/1.1</f>
        <v>2545.454545454545</v>
      </c>
      <c r="D223" s="163">
        <v>16</v>
      </c>
      <c r="E223" s="44">
        <v>0</v>
      </c>
      <c r="F223" s="110">
        <f t="shared" si="118"/>
        <v>0</v>
      </c>
      <c r="G223" s="108">
        <v>0</v>
      </c>
      <c r="H223" s="109">
        <f t="shared" si="119"/>
        <v>0</v>
      </c>
      <c r="I223" s="61">
        <v>0</v>
      </c>
      <c r="J223" s="37">
        <f t="shared" si="120"/>
        <v>0</v>
      </c>
      <c r="K223" s="51">
        <v>0</v>
      </c>
      <c r="L223" s="37">
        <f t="shared" si="121"/>
        <v>0</v>
      </c>
      <c r="M223" s="51">
        <v>0</v>
      </c>
      <c r="N223" s="37">
        <f t="shared" si="122"/>
        <v>0</v>
      </c>
      <c r="O223" s="51">
        <v>0</v>
      </c>
      <c r="P223" s="71">
        <f t="shared" si="123"/>
        <v>0</v>
      </c>
      <c r="Q223" s="57">
        <f t="shared" si="124"/>
        <v>0</v>
      </c>
      <c r="R223" s="70">
        <f t="shared" si="125"/>
        <v>0</v>
      </c>
      <c r="S223" s="65">
        <v>0</v>
      </c>
      <c r="T223" s="109">
        <f t="shared" si="126"/>
        <v>0</v>
      </c>
      <c r="U223" s="51">
        <v>0</v>
      </c>
      <c r="V223" s="109">
        <f t="shared" si="127"/>
        <v>0</v>
      </c>
      <c r="W223" s="61">
        <v>0</v>
      </c>
      <c r="X223" s="109">
        <f t="shared" si="128"/>
        <v>0</v>
      </c>
      <c r="Y223" s="61">
        <v>0</v>
      </c>
      <c r="Z223" s="109">
        <f t="shared" si="129"/>
        <v>0</v>
      </c>
      <c r="AA223" s="51">
        <v>0</v>
      </c>
      <c r="AB223" s="68">
        <f t="shared" si="130"/>
        <v>0</v>
      </c>
      <c r="AC223" s="67">
        <f t="shared" si="131"/>
        <v>0</v>
      </c>
      <c r="AD223" s="66">
        <f t="shared" si="132"/>
        <v>0</v>
      </c>
      <c r="AE223" s="57">
        <v>0</v>
      </c>
      <c r="AF223" s="60">
        <f t="shared" si="133"/>
        <v>0</v>
      </c>
      <c r="AG223" s="52">
        <v>0</v>
      </c>
      <c r="AH223" s="63">
        <f t="shared" si="134"/>
        <v>0</v>
      </c>
      <c r="AI223" s="65">
        <f t="shared" si="135"/>
        <v>0</v>
      </c>
      <c r="AJ223" s="64">
        <f t="shared" si="136"/>
        <v>0</v>
      </c>
      <c r="AK223" s="65">
        <v>0</v>
      </c>
      <c r="AL223" s="63">
        <f t="shared" si="137"/>
        <v>0</v>
      </c>
      <c r="AM223" s="75"/>
    </row>
    <row r="224" spans="1:39" s="2" customFormat="1" hidden="1" x14ac:dyDescent="0.3">
      <c r="A224" s="58" t="s">
        <v>598</v>
      </c>
      <c r="B224" s="47">
        <f>30400/16</f>
        <v>1900</v>
      </c>
      <c r="C224" s="46">
        <f>2800/1.1</f>
        <v>2545.454545454545</v>
      </c>
      <c r="D224" s="163">
        <v>16</v>
      </c>
      <c r="E224" s="44">
        <v>0</v>
      </c>
      <c r="F224" s="110">
        <f t="shared" si="118"/>
        <v>0</v>
      </c>
      <c r="G224" s="108">
        <v>0</v>
      </c>
      <c r="H224" s="109">
        <f t="shared" si="119"/>
        <v>0</v>
      </c>
      <c r="I224" s="61">
        <v>0</v>
      </c>
      <c r="J224" s="37">
        <f t="shared" si="120"/>
        <v>0</v>
      </c>
      <c r="K224" s="51">
        <v>0</v>
      </c>
      <c r="L224" s="37">
        <f t="shared" si="121"/>
        <v>0</v>
      </c>
      <c r="M224" s="51">
        <v>0</v>
      </c>
      <c r="N224" s="37">
        <f t="shared" si="122"/>
        <v>0</v>
      </c>
      <c r="O224" s="51">
        <v>0</v>
      </c>
      <c r="P224" s="71">
        <f t="shared" si="123"/>
        <v>0</v>
      </c>
      <c r="Q224" s="57">
        <f t="shared" si="124"/>
        <v>0</v>
      </c>
      <c r="R224" s="70">
        <f t="shared" si="125"/>
        <v>0</v>
      </c>
      <c r="S224" s="65">
        <v>0</v>
      </c>
      <c r="T224" s="109">
        <f t="shared" si="126"/>
        <v>0</v>
      </c>
      <c r="U224" s="51">
        <v>0</v>
      </c>
      <c r="V224" s="109">
        <f t="shared" si="127"/>
        <v>0</v>
      </c>
      <c r="W224" s="61">
        <v>0</v>
      </c>
      <c r="X224" s="109">
        <f t="shared" si="128"/>
        <v>0</v>
      </c>
      <c r="Y224" s="61">
        <v>0</v>
      </c>
      <c r="Z224" s="109">
        <f t="shared" si="129"/>
        <v>0</v>
      </c>
      <c r="AA224" s="51">
        <v>0</v>
      </c>
      <c r="AB224" s="68">
        <f t="shared" si="130"/>
        <v>0</v>
      </c>
      <c r="AC224" s="67">
        <f t="shared" si="131"/>
        <v>0</v>
      </c>
      <c r="AD224" s="66">
        <f t="shared" si="132"/>
        <v>0</v>
      </c>
      <c r="AE224" s="57">
        <v>0</v>
      </c>
      <c r="AF224" s="60">
        <f t="shared" si="133"/>
        <v>0</v>
      </c>
      <c r="AG224" s="52">
        <v>0</v>
      </c>
      <c r="AH224" s="63">
        <f t="shared" si="134"/>
        <v>0</v>
      </c>
      <c r="AI224" s="65">
        <f t="shared" si="135"/>
        <v>0</v>
      </c>
      <c r="AJ224" s="64">
        <f t="shared" si="136"/>
        <v>0</v>
      </c>
      <c r="AK224" s="65">
        <v>0</v>
      </c>
      <c r="AL224" s="63">
        <f t="shared" si="137"/>
        <v>0</v>
      </c>
      <c r="AM224" s="75"/>
    </row>
    <row r="225" spans="1:39" s="2" customFormat="1" ht="15.75" hidden="1" customHeight="1" x14ac:dyDescent="0.3">
      <c r="A225" s="55" t="s">
        <v>9</v>
      </c>
      <c r="B225" s="47">
        <f>3600/6</f>
        <v>600</v>
      </c>
      <c r="C225" s="46">
        <f>2000/1.1</f>
        <v>1818.181818181818</v>
      </c>
      <c r="D225" s="163">
        <v>6</v>
      </c>
      <c r="E225" s="44">
        <v>0</v>
      </c>
      <c r="F225" s="110">
        <f t="shared" si="118"/>
        <v>0</v>
      </c>
      <c r="G225" s="108">
        <v>0</v>
      </c>
      <c r="H225" s="109">
        <f t="shared" si="119"/>
        <v>0</v>
      </c>
      <c r="I225" s="61">
        <v>0</v>
      </c>
      <c r="J225" s="37">
        <f t="shared" si="120"/>
        <v>0</v>
      </c>
      <c r="K225" s="51">
        <v>0</v>
      </c>
      <c r="L225" s="37">
        <f t="shared" si="121"/>
        <v>0</v>
      </c>
      <c r="M225" s="51">
        <v>0</v>
      </c>
      <c r="N225" s="37">
        <f t="shared" si="122"/>
        <v>0</v>
      </c>
      <c r="O225" s="51">
        <v>0</v>
      </c>
      <c r="P225" s="71">
        <f t="shared" si="123"/>
        <v>0</v>
      </c>
      <c r="Q225" s="57">
        <f t="shared" si="124"/>
        <v>0</v>
      </c>
      <c r="R225" s="70">
        <f t="shared" si="125"/>
        <v>0</v>
      </c>
      <c r="S225" s="65">
        <v>0</v>
      </c>
      <c r="T225" s="109">
        <f t="shared" si="126"/>
        <v>0</v>
      </c>
      <c r="U225" s="51">
        <v>0</v>
      </c>
      <c r="V225" s="109">
        <f t="shared" si="127"/>
        <v>0</v>
      </c>
      <c r="W225" s="61">
        <v>0</v>
      </c>
      <c r="X225" s="109">
        <f t="shared" si="128"/>
        <v>0</v>
      </c>
      <c r="Y225" s="61">
        <v>0</v>
      </c>
      <c r="Z225" s="109">
        <f t="shared" si="129"/>
        <v>0</v>
      </c>
      <c r="AA225" s="51">
        <v>0</v>
      </c>
      <c r="AB225" s="68">
        <f t="shared" si="130"/>
        <v>0</v>
      </c>
      <c r="AC225" s="67">
        <f t="shared" si="131"/>
        <v>0</v>
      </c>
      <c r="AD225" s="66">
        <f t="shared" si="132"/>
        <v>0</v>
      </c>
      <c r="AE225" s="57">
        <v>0</v>
      </c>
      <c r="AF225" s="60">
        <f t="shared" si="133"/>
        <v>0</v>
      </c>
      <c r="AG225" s="52">
        <v>0</v>
      </c>
      <c r="AH225" s="63">
        <f t="shared" si="134"/>
        <v>0</v>
      </c>
      <c r="AI225" s="65">
        <f t="shared" si="135"/>
        <v>0</v>
      </c>
      <c r="AJ225" s="64">
        <f t="shared" si="136"/>
        <v>0</v>
      </c>
      <c r="AK225" s="65">
        <v>0</v>
      </c>
      <c r="AL225" s="63">
        <f t="shared" si="137"/>
        <v>0</v>
      </c>
      <c r="AM225" s="75"/>
    </row>
    <row r="226" spans="1:39" s="2" customFormat="1" hidden="1" x14ac:dyDescent="0.3">
      <c r="A226" s="55" t="s">
        <v>685</v>
      </c>
      <c r="B226" s="47">
        <f>3600/6</f>
        <v>600</v>
      </c>
      <c r="C226" s="46">
        <f>2000/1.1</f>
        <v>1818.181818181818</v>
      </c>
      <c r="D226" s="163">
        <v>6</v>
      </c>
      <c r="E226" s="44">
        <v>0</v>
      </c>
      <c r="F226" s="110">
        <f t="shared" si="118"/>
        <v>0</v>
      </c>
      <c r="G226" s="108">
        <v>0</v>
      </c>
      <c r="H226" s="109">
        <f t="shared" si="119"/>
        <v>0</v>
      </c>
      <c r="I226" s="61">
        <v>0</v>
      </c>
      <c r="J226" s="37">
        <f t="shared" si="120"/>
        <v>0</v>
      </c>
      <c r="K226" s="51">
        <v>0</v>
      </c>
      <c r="L226" s="37">
        <f t="shared" si="121"/>
        <v>0</v>
      </c>
      <c r="M226" s="51">
        <v>0</v>
      </c>
      <c r="N226" s="37">
        <f t="shared" si="122"/>
        <v>0</v>
      </c>
      <c r="O226" s="51">
        <v>0</v>
      </c>
      <c r="P226" s="71">
        <f t="shared" si="123"/>
        <v>0</v>
      </c>
      <c r="Q226" s="57">
        <f t="shared" si="124"/>
        <v>0</v>
      </c>
      <c r="R226" s="70">
        <f t="shared" si="125"/>
        <v>0</v>
      </c>
      <c r="S226" s="65">
        <v>0</v>
      </c>
      <c r="T226" s="109">
        <f t="shared" si="126"/>
        <v>0</v>
      </c>
      <c r="U226" s="51">
        <v>0</v>
      </c>
      <c r="V226" s="109">
        <f t="shared" si="127"/>
        <v>0</v>
      </c>
      <c r="W226" s="61">
        <v>0</v>
      </c>
      <c r="X226" s="109">
        <f t="shared" si="128"/>
        <v>0</v>
      </c>
      <c r="Y226" s="61">
        <v>0</v>
      </c>
      <c r="Z226" s="109">
        <f t="shared" si="129"/>
        <v>0</v>
      </c>
      <c r="AA226" s="51">
        <v>0</v>
      </c>
      <c r="AB226" s="68">
        <f t="shared" si="130"/>
        <v>0</v>
      </c>
      <c r="AC226" s="67">
        <f t="shared" si="131"/>
        <v>0</v>
      </c>
      <c r="AD226" s="66">
        <f t="shared" si="132"/>
        <v>0</v>
      </c>
      <c r="AE226" s="57">
        <v>0</v>
      </c>
      <c r="AF226" s="60">
        <f t="shared" si="133"/>
        <v>0</v>
      </c>
      <c r="AG226" s="52">
        <v>0</v>
      </c>
      <c r="AH226" s="63">
        <f t="shared" si="134"/>
        <v>0</v>
      </c>
      <c r="AI226" s="65">
        <f t="shared" si="135"/>
        <v>0</v>
      </c>
      <c r="AJ226" s="64">
        <f t="shared" si="136"/>
        <v>0</v>
      </c>
      <c r="AK226" s="65">
        <v>0</v>
      </c>
      <c r="AL226" s="63">
        <f t="shared" si="137"/>
        <v>0</v>
      </c>
      <c r="AM226" s="75"/>
    </row>
    <row r="227" spans="1:39" s="2" customFormat="1" hidden="1" x14ac:dyDescent="0.3">
      <c r="A227" s="55" t="s">
        <v>597</v>
      </c>
      <c r="B227" s="47">
        <f>3600/6</f>
        <v>600</v>
      </c>
      <c r="C227" s="46">
        <f>2000/1.1</f>
        <v>1818.181818181818</v>
      </c>
      <c r="D227" s="163">
        <v>6</v>
      </c>
      <c r="E227" s="44">
        <v>0</v>
      </c>
      <c r="F227" s="110">
        <f t="shared" si="118"/>
        <v>0</v>
      </c>
      <c r="G227" s="108">
        <v>0</v>
      </c>
      <c r="H227" s="109">
        <f t="shared" si="119"/>
        <v>0</v>
      </c>
      <c r="I227" s="61">
        <v>0</v>
      </c>
      <c r="J227" s="37">
        <f t="shared" si="120"/>
        <v>0</v>
      </c>
      <c r="K227" s="51">
        <v>0</v>
      </c>
      <c r="L227" s="37">
        <f t="shared" si="121"/>
        <v>0</v>
      </c>
      <c r="M227" s="51">
        <v>0</v>
      </c>
      <c r="N227" s="37">
        <f t="shared" si="122"/>
        <v>0</v>
      </c>
      <c r="O227" s="51">
        <v>0</v>
      </c>
      <c r="P227" s="71">
        <f t="shared" si="123"/>
        <v>0</v>
      </c>
      <c r="Q227" s="57">
        <f t="shared" si="124"/>
        <v>0</v>
      </c>
      <c r="R227" s="70">
        <f t="shared" si="125"/>
        <v>0</v>
      </c>
      <c r="S227" s="65">
        <v>0</v>
      </c>
      <c r="T227" s="109">
        <f t="shared" si="126"/>
        <v>0</v>
      </c>
      <c r="U227" s="51">
        <v>0</v>
      </c>
      <c r="V227" s="109">
        <f t="shared" si="127"/>
        <v>0</v>
      </c>
      <c r="W227" s="61">
        <v>0</v>
      </c>
      <c r="X227" s="109">
        <f t="shared" si="128"/>
        <v>0</v>
      </c>
      <c r="Y227" s="61">
        <v>0</v>
      </c>
      <c r="Z227" s="109">
        <f t="shared" si="129"/>
        <v>0</v>
      </c>
      <c r="AA227" s="51">
        <v>0</v>
      </c>
      <c r="AB227" s="68">
        <f t="shared" si="130"/>
        <v>0</v>
      </c>
      <c r="AC227" s="67">
        <f t="shared" si="131"/>
        <v>0</v>
      </c>
      <c r="AD227" s="66">
        <f t="shared" si="132"/>
        <v>0</v>
      </c>
      <c r="AE227" s="57">
        <v>0</v>
      </c>
      <c r="AF227" s="60">
        <f t="shared" si="133"/>
        <v>0</v>
      </c>
      <c r="AG227" s="52">
        <v>0</v>
      </c>
      <c r="AH227" s="63">
        <f t="shared" si="134"/>
        <v>0</v>
      </c>
      <c r="AI227" s="65">
        <f t="shared" si="135"/>
        <v>0</v>
      </c>
      <c r="AJ227" s="64">
        <f t="shared" si="136"/>
        <v>0</v>
      </c>
      <c r="AK227" s="65">
        <v>0</v>
      </c>
      <c r="AL227" s="63">
        <f t="shared" si="137"/>
        <v>0</v>
      </c>
      <c r="AM227" s="75"/>
    </row>
    <row r="228" spans="1:39" s="2" customFormat="1" hidden="1" x14ac:dyDescent="0.3">
      <c r="A228" s="48" t="s">
        <v>59</v>
      </c>
      <c r="B228" s="47">
        <f>8100/6</f>
        <v>1350</v>
      </c>
      <c r="C228" s="46">
        <f>2800/1.1</f>
        <v>2545.454545454545</v>
      </c>
      <c r="D228" s="45">
        <v>6</v>
      </c>
      <c r="E228" s="44">
        <v>0</v>
      </c>
      <c r="F228" s="110">
        <f t="shared" si="118"/>
        <v>0</v>
      </c>
      <c r="G228" s="108">
        <v>0</v>
      </c>
      <c r="H228" s="109">
        <f t="shared" si="119"/>
        <v>0</v>
      </c>
      <c r="I228" s="61">
        <v>0</v>
      </c>
      <c r="J228" s="37">
        <f t="shared" si="120"/>
        <v>0</v>
      </c>
      <c r="K228" s="51">
        <v>0</v>
      </c>
      <c r="L228" s="37">
        <f t="shared" si="121"/>
        <v>0</v>
      </c>
      <c r="M228" s="51">
        <v>0</v>
      </c>
      <c r="N228" s="37">
        <f t="shared" si="122"/>
        <v>0</v>
      </c>
      <c r="O228" s="51">
        <v>0</v>
      </c>
      <c r="P228" s="71">
        <f t="shared" si="123"/>
        <v>0</v>
      </c>
      <c r="Q228" s="57">
        <f t="shared" si="124"/>
        <v>0</v>
      </c>
      <c r="R228" s="70">
        <f t="shared" si="125"/>
        <v>0</v>
      </c>
      <c r="S228" s="65">
        <v>0</v>
      </c>
      <c r="T228" s="109">
        <f t="shared" si="126"/>
        <v>0</v>
      </c>
      <c r="U228" s="51">
        <v>0</v>
      </c>
      <c r="V228" s="109">
        <f t="shared" si="127"/>
        <v>0</v>
      </c>
      <c r="W228" s="61">
        <v>0</v>
      </c>
      <c r="X228" s="109">
        <f t="shared" si="128"/>
        <v>0</v>
      </c>
      <c r="Y228" s="61">
        <v>0</v>
      </c>
      <c r="Z228" s="109">
        <f t="shared" si="129"/>
        <v>0</v>
      </c>
      <c r="AA228" s="51">
        <v>0</v>
      </c>
      <c r="AB228" s="68">
        <f t="shared" si="130"/>
        <v>0</v>
      </c>
      <c r="AC228" s="67">
        <f t="shared" si="131"/>
        <v>0</v>
      </c>
      <c r="AD228" s="66">
        <f t="shared" si="132"/>
        <v>0</v>
      </c>
      <c r="AE228" s="57">
        <v>0</v>
      </c>
      <c r="AF228" s="60">
        <f t="shared" si="133"/>
        <v>0</v>
      </c>
      <c r="AG228" s="52">
        <v>0</v>
      </c>
      <c r="AH228" s="63">
        <f t="shared" si="134"/>
        <v>0</v>
      </c>
      <c r="AI228" s="65">
        <f t="shared" si="135"/>
        <v>0</v>
      </c>
      <c r="AJ228" s="64">
        <f t="shared" si="136"/>
        <v>0</v>
      </c>
      <c r="AK228" s="65">
        <v>0</v>
      </c>
      <c r="AL228" s="63">
        <f t="shared" si="137"/>
        <v>0</v>
      </c>
      <c r="AM228" s="75"/>
    </row>
    <row r="229" spans="1:39" s="2" customFormat="1" hidden="1" x14ac:dyDescent="0.3">
      <c r="A229" s="48" t="s">
        <v>652</v>
      </c>
      <c r="B229" s="53">
        <f>6600/6</f>
        <v>1100</v>
      </c>
      <c r="C229" s="46">
        <f>2800/1.1</f>
        <v>2545.454545454545</v>
      </c>
      <c r="D229" s="45">
        <v>6</v>
      </c>
      <c r="E229" s="44">
        <v>0</v>
      </c>
      <c r="F229" s="110">
        <f t="shared" si="118"/>
        <v>0</v>
      </c>
      <c r="G229" s="108">
        <v>0</v>
      </c>
      <c r="H229" s="109">
        <f t="shared" si="119"/>
        <v>0</v>
      </c>
      <c r="I229" s="61">
        <v>0</v>
      </c>
      <c r="J229" s="37">
        <f t="shared" si="120"/>
        <v>0</v>
      </c>
      <c r="K229" s="51">
        <v>0</v>
      </c>
      <c r="L229" s="37">
        <f t="shared" si="121"/>
        <v>0</v>
      </c>
      <c r="M229" s="51">
        <v>0</v>
      </c>
      <c r="N229" s="37">
        <f t="shared" si="122"/>
        <v>0</v>
      </c>
      <c r="O229" s="51">
        <v>0</v>
      </c>
      <c r="P229" s="71">
        <f t="shared" si="123"/>
        <v>0</v>
      </c>
      <c r="Q229" s="57">
        <f t="shared" si="124"/>
        <v>0</v>
      </c>
      <c r="R229" s="70">
        <f t="shared" si="125"/>
        <v>0</v>
      </c>
      <c r="S229" s="65">
        <v>0</v>
      </c>
      <c r="T229" s="109">
        <f t="shared" si="126"/>
        <v>0</v>
      </c>
      <c r="U229" s="51">
        <v>0</v>
      </c>
      <c r="V229" s="109">
        <f t="shared" si="127"/>
        <v>0</v>
      </c>
      <c r="W229" s="61">
        <v>0</v>
      </c>
      <c r="X229" s="109">
        <f t="shared" si="128"/>
        <v>0</v>
      </c>
      <c r="Y229" s="61">
        <v>0</v>
      </c>
      <c r="Z229" s="109">
        <f t="shared" si="129"/>
        <v>0</v>
      </c>
      <c r="AA229" s="51">
        <v>0</v>
      </c>
      <c r="AB229" s="68">
        <f t="shared" si="130"/>
        <v>0</v>
      </c>
      <c r="AC229" s="67">
        <f t="shared" si="131"/>
        <v>0</v>
      </c>
      <c r="AD229" s="66">
        <f t="shared" si="132"/>
        <v>0</v>
      </c>
      <c r="AE229" s="57">
        <v>0</v>
      </c>
      <c r="AF229" s="60">
        <f t="shared" si="133"/>
        <v>0</v>
      </c>
      <c r="AG229" s="52">
        <v>0</v>
      </c>
      <c r="AH229" s="63">
        <f t="shared" si="134"/>
        <v>0</v>
      </c>
      <c r="AI229" s="65">
        <f t="shared" si="135"/>
        <v>0</v>
      </c>
      <c r="AJ229" s="64">
        <f t="shared" si="136"/>
        <v>0</v>
      </c>
      <c r="AK229" s="65">
        <v>0</v>
      </c>
      <c r="AL229" s="63">
        <f t="shared" si="137"/>
        <v>0</v>
      </c>
      <c r="AM229" s="75"/>
    </row>
    <row r="230" spans="1:39" s="2" customFormat="1" hidden="1" x14ac:dyDescent="0.3">
      <c r="A230" s="48" t="s">
        <v>595</v>
      </c>
      <c r="B230" s="47">
        <f>16200/12</f>
        <v>1350</v>
      </c>
      <c r="C230" s="46">
        <f>2800/1.1</f>
        <v>2545.454545454545</v>
      </c>
      <c r="D230" s="45">
        <v>12</v>
      </c>
      <c r="E230" s="44">
        <v>0</v>
      </c>
      <c r="F230" s="110">
        <f t="shared" si="118"/>
        <v>0</v>
      </c>
      <c r="G230" s="108">
        <v>0</v>
      </c>
      <c r="H230" s="109">
        <f t="shared" si="119"/>
        <v>0</v>
      </c>
      <c r="I230" s="61">
        <v>0</v>
      </c>
      <c r="J230" s="37">
        <f t="shared" si="120"/>
        <v>0</v>
      </c>
      <c r="K230" s="51">
        <v>0</v>
      </c>
      <c r="L230" s="37">
        <f t="shared" si="121"/>
        <v>0</v>
      </c>
      <c r="M230" s="51">
        <v>0</v>
      </c>
      <c r="N230" s="37">
        <f t="shared" si="122"/>
        <v>0</v>
      </c>
      <c r="O230" s="51">
        <v>0</v>
      </c>
      <c r="P230" s="71">
        <f t="shared" si="123"/>
        <v>0</v>
      </c>
      <c r="Q230" s="57">
        <f t="shared" si="124"/>
        <v>0</v>
      </c>
      <c r="R230" s="70">
        <f t="shared" si="125"/>
        <v>0</v>
      </c>
      <c r="S230" s="65">
        <v>0</v>
      </c>
      <c r="T230" s="109">
        <f t="shared" si="126"/>
        <v>0</v>
      </c>
      <c r="U230" s="51">
        <v>0</v>
      </c>
      <c r="V230" s="109">
        <f t="shared" si="127"/>
        <v>0</v>
      </c>
      <c r="W230" s="61">
        <v>0</v>
      </c>
      <c r="X230" s="109">
        <f t="shared" si="128"/>
        <v>0</v>
      </c>
      <c r="Y230" s="61">
        <v>0</v>
      </c>
      <c r="Z230" s="109">
        <f t="shared" si="129"/>
        <v>0</v>
      </c>
      <c r="AA230" s="51">
        <v>0</v>
      </c>
      <c r="AB230" s="68">
        <f t="shared" si="130"/>
        <v>0</v>
      </c>
      <c r="AC230" s="67">
        <f t="shared" si="131"/>
        <v>0</v>
      </c>
      <c r="AD230" s="66">
        <f t="shared" si="132"/>
        <v>0</v>
      </c>
      <c r="AE230" s="57">
        <v>0</v>
      </c>
      <c r="AF230" s="60">
        <f t="shared" si="133"/>
        <v>0</v>
      </c>
      <c r="AG230" s="52">
        <v>0</v>
      </c>
      <c r="AH230" s="63">
        <f t="shared" si="134"/>
        <v>0</v>
      </c>
      <c r="AI230" s="65">
        <f t="shared" si="135"/>
        <v>0</v>
      </c>
      <c r="AJ230" s="64">
        <f t="shared" si="136"/>
        <v>0</v>
      </c>
      <c r="AK230" s="65">
        <v>0</v>
      </c>
      <c r="AL230" s="63">
        <f t="shared" si="137"/>
        <v>0</v>
      </c>
      <c r="AM230" s="75"/>
    </row>
    <row r="231" spans="1:39" s="2" customFormat="1" hidden="1" x14ac:dyDescent="0.3">
      <c r="A231" s="48" t="s">
        <v>594</v>
      </c>
      <c r="B231" s="47">
        <f>16200/12</f>
        <v>1350</v>
      </c>
      <c r="C231" s="46">
        <f>2800/1.1</f>
        <v>2545.454545454545</v>
      </c>
      <c r="D231" s="45">
        <v>12</v>
      </c>
      <c r="E231" s="44">
        <v>0</v>
      </c>
      <c r="F231" s="110">
        <f t="shared" si="118"/>
        <v>0</v>
      </c>
      <c r="G231" s="108">
        <v>0</v>
      </c>
      <c r="H231" s="109">
        <f t="shared" si="119"/>
        <v>0</v>
      </c>
      <c r="I231" s="61">
        <v>0</v>
      </c>
      <c r="J231" s="37">
        <f t="shared" si="120"/>
        <v>0</v>
      </c>
      <c r="K231" s="51">
        <v>0</v>
      </c>
      <c r="L231" s="37">
        <f t="shared" si="121"/>
        <v>0</v>
      </c>
      <c r="M231" s="51">
        <v>0</v>
      </c>
      <c r="N231" s="37">
        <f t="shared" si="122"/>
        <v>0</v>
      </c>
      <c r="O231" s="51">
        <v>0</v>
      </c>
      <c r="P231" s="71">
        <f t="shared" si="123"/>
        <v>0</v>
      </c>
      <c r="Q231" s="57">
        <f t="shared" si="124"/>
        <v>0</v>
      </c>
      <c r="R231" s="70">
        <f t="shared" si="125"/>
        <v>0</v>
      </c>
      <c r="S231" s="65">
        <v>0</v>
      </c>
      <c r="T231" s="109">
        <f t="shared" si="126"/>
        <v>0</v>
      </c>
      <c r="U231" s="51">
        <v>0</v>
      </c>
      <c r="V231" s="109">
        <f t="shared" si="127"/>
        <v>0</v>
      </c>
      <c r="W231" s="61">
        <v>0</v>
      </c>
      <c r="X231" s="109">
        <f t="shared" si="128"/>
        <v>0</v>
      </c>
      <c r="Y231" s="61">
        <v>0</v>
      </c>
      <c r="Z231" s="109">
        <f t="shared" si="129"/>
        <v>0</v>
      </c>
      <c r="AA231" s="51">
        <v>0</v>
      </c>
      <c r="AB231" s="68">
        <f t="shared" si="130"/>
        <v>0</v>
      </c>
      <c r="AC231" s="67">
        <f t="shared" si="131"/>
        <v>0</v>
      </c>
      <c r="AD231" s="66">
        <f t="shared" si="132"/>
        <v>0</v>
      </c>
      <c r="AE231" s="57">
        <v>0</v>
      </c>
      <c r="AF231" s="60">
        <f t="shared" si="133"/>
        <v>0</v>
      </c>
      <c r="AG231" s="52">
        <v>0</v>
      </c>
      <c r="AH231" s="63">
        <f t="shared" si="134"/>
        <v>0</v>
      </c>
      <c r="AI231" s="65">
        <f t="shared" si="135"/>
        <v>0</v>
      </c>
      <c r="AJ231" s="64">
        <f t="shared" si="136"/>
        <v>0</v>
      </c>
      <c r="AK231" s="65">
        <v>0</v>
      </c>
      <c r="AL231" s="63">
        <f t="shared" si="137"/>
        <v>0</v>
      </c>
      <c r="AM231" s="75"/>
    </row>
    <row r="232" spans="1:39" s="2" customFormat="1" hidden="1" x14ac:dyDescent="0.3">
      <c r="A232" s="48" t="s">
        <v>681</v>
      </c>
      <c r="B232" s="47">
        <f>42000/20</f>
        <v>2100</v>
      </c>
      <c r="C232" s="46">
        <f>3200/1.1</f>
        <v>2909.090909090909</v>
      </c>
      <c r="D232" s="45">
        <v>20</v>
      </c>
      <c r="E232" s="44">
        <v>0</v>
      </c>
      <c r="F232" s="110">
        <f t="shared" si="118"/>
        <v>0</v>
      </c>
      <c r="G232" s="108">
        <v>0</v>
      </c>
      <c r="H232" s="109">
        <f t="shared" si="119"/>
        <v>0</v>
      </c>
      <c r="I232" s="61">
        <v>0</v>
      </c>
      <c r="J232" s="37">
        <f t="shared" si="120"/>
        <v>0</v>
      </c>
      <c r="K232" s="51">
        <v>0</v>
      </c>
      <c r="L232" s="37">
        <f t="shared" si="121"/>
        <v>0</v>
      </c>
      <c r="M232" s="51">
        <v>0</v>
      </c>
      <c r="N232" s="37">
        <f t="shared" si="122"/>
        <v>0</v>
      </c>
      <c r="O232" s="51">
        <v>0</v>
      </c>
      <c r="P232" s="71">
        <f t="shared" si="123"/>
        <v>0</v>
      </c>
      <c r="Q232" s="57">
        <f t="shared" si="124"/>
        <v>0</v>
      </c>
      <c r="R232" s="70">
        <f t="shared" si="125"/>
        <v>0</v>
      </c>
      <c r="S232" s="65">
        <v>0</v>
      </c>
      <c r="T232" s="109">
        <f t="shared" si="126"/>
        <v>0</v>
      </c>
      <c r="U232" s="51">
        <v>0</v>
      </c>
      <c r="V232" s="109">
        <f t="shared" si="127"/>
        <v>0</v>
      </c>
      <c r="W232" s="61">
        <v>0</v>
      </c>
      <c r="X232" s="109">
        <f t="shared" si="128"/>
        <v>0</v>
      </c>
      <c r="Y232" s="61">
        <v>0</v>
      </c>
      <c r="Z232" s="109">
        <f t="shared" si="129"/>
        <v>0</v>
      </c>
      <c r="AA232" s="51">
        <v>0</v>
      </c>
      <c r="AB232" s="68">
        <f t="shared" si="130"/>
        <v>0</v>
      </c>
      <c r="AC232" s="67">
        <f t="shared" si="131"/>
        <v>0</v>
      </c>
      <c r="AD232" s="66">
        <f t="shared" si="132"/>
        <v>0</v>
      </c>
      <c r="AE232" s="57">
        <v>0</v>
      </c>
      <c r="AF232" s="60">
        <f t="shared" si="133"/>
        <v>0</v>
      </c>
      <c r="AG232" s="52">
        <v>0</v>
      </c>
      <c r="AH232" s="63">
        <f t="shared" si="134"/>
        <v>0</v>
      </c>
      <c r="AI232" s="65">
        <f t="shared" si="135"/>
        <v>0</v>
      </c>
      <c r="AJ232" s="64">
        <f t="shared" si="136"/>
        <v>0</v>
      </c>
      <c r="AK232" s="65">
        <v>0</v>
      </c>
      <c r="AL232" s="63">
        <f t="shared" si="137"/>
        <v>0</v>
      </c>
      <c r="AM232" s="75"/>
    </row>
    <row r="233" spans="1:39" s="2" customFormat="1" hidden="1" x14ac:dyDescent="0.3">
      <c r="A233" s="48" t="s">
        <v>592</v>
      </c>
      <c r="B233" s="47">
        <f>13800/12</f>
        <v>1150</v>
      </c>
      <c r="C233" s="46">
        <f>2300/1.1</f>
        <v>2090.9090909090905</v>
      </c>
      <c r="D233" s="45">
        <v>12</v>
      </c>
      <c r="E233" s="44">
        <v>0</v>
      </c>
      <c r="F233" s="110">
        <f t="shared" si="118"/>
        <v>0</v>
      </c>
      <c r="G233" s="108">
        <v>0</v>
      </c>
      <c r="H233" s="109">
        <f t="shared" si="119"/>
        <v>0</v>
      </c>
      <c r="I233" s="61">
        <v>0</v>
      </c>
      <c r="J233" s="37">
        <f t="shared" si="120"/>
        <v>0</v>
      </c>
      <c r="K233" s="51">
        <v>0</v>
      </c>
      <c r="L233" s="37">
        <f t="shared" si="121"/>
        <v>0</v>
      </c>
      <c r="M233" s="51">
        <v>0</v>
      </c>
      <c r="N233" s="37">
        <f t="shared" si="122"/>
        <v>0</v>
      </c>
      <c r="O233" s="51">
        <v>0</v>
      </c>
      <c r="P233" s="71">
        <f t="shared" si="123"/>
        <v>0</v>
      </c>
      <c r="Q233" s="57">
        <f t="shared" si="124"/>
        <v>0</v>
      </c>
      <c r="R233" s="70">
        <f t="shared" si="125"/>
        <v>0</v>
      </c>
      <c r="S233" s="65">
        <v>0</v>
      </c>
      <c r="T233" s="109">
        <f t="shared" si="126"/>
        <v>0</v>
      </c>
      <c r="U233" s="51">
        <v>0</v>
      </c>
      <c r="V233" s="109">
        <f t="shared" si="127"/>
        <v>0</v>
      </c>
      <c r="W233" s="61">
        <v>0</v>
      </c>
      <c r="X233" s="109">
        <f t="shared" si="128"/>
        <v>0</v>
      </c>
      <c r="Y233" s="61">
        <v>0</v>
      </c>
      <c r="Z233" s="109">
        <f t="shared" si="129"/>
        <v>0</v>
      </c>
      <c r="AA233" s="51">
        <v>0</v>
      </c>
      <c r="AB233" s="68">
        <f t="shared" si="130"/>
        <v>0</v>
      </c>
      <c r="AC233" s="67">
        <f t="shared" si="131"/>
        <v>0</v>
      </c>
      <c r="AD233" s="66">
        <f t="shared" si="132"/>
        <v>0</v>
      </c>
      <c r="AE233" s="57">
        <v>0</v>
      </c>
      <c r="AF233" s="60">
        <f t="shared" si="133"/>
        <v>0</v>
      </c>
      <c r="AG233" s="52">
        <v>0</v>
      </c>
      <c r="AH233" s="63">
        <f t="shared" si="134"/>
        <v>0</v>
      </c>
      <c r="AI233" s="65">
        <f t="shared" si="135"/>
        <v>0</v>
      </c>
      <c r="AJ233" s="64">
        <f t="shared" si="136"/>
        <v>0</v>
      </c>
      <c r="AK233" s="65">
        <v>0</v>
      </c>
      <c r="AL233" s="63">
        <f t="shared" si="137"/>
        <v>0</v>
      </c>
      <c r="AM233" s="75"/>
    </row>
    <row r="234" spans="1:39" s="2" customFormat="1" hidden="1" x14ac:dyDescent="0.3">
      <c r="A234" s="48" t="s">
        <v>591</v>
      </c>
      <c r="B234" s="47">
        <f>30000/24</f>
        <v>1250</v>
      </c>
      <c r="C234" s="46">
        <f>2800/1.1</f>
        <v>2545.454545454545</v>
      </c>
      <c r="D234" s="45">
        <v>24</v>
      </c>
      <c r="E234" s="44">
        <v>0</v>
      </c>
      <c r="F234" s="110">
        <f t="shared" si="118"/>
        <v>0</v>
      </c>
      <c r="G234" s="108">
        <v>0</v>
      </c>
      <c r="H234" s="109">
        <f t="shared" si="119"/>
        <v>0</v>
      </c>
      <c r="I234" s="61">
        <v>0</v>
      </c>
      <c r="J234" s="37">
        <f t="shared" si="120"/>
        <v>0</v>
      </c>
      <c r="K234" s="51">
        <v>0</v>
      </c>
      <c r="L234" s="37">
        <f t="shared" si="121"/>
        <v>0</v>
      </c>
      <c r="M234" s="51">
        <v>0</v>
      </c>
      <c r="N234" s="37">
        <f t="shared" si="122"/>
        <v>0</v>
      </c>
      <c r="O234" s="51">
        <v>0</v>
      </c>
      <c r="P234" s="71">
        <f t="shared" si="123"/>
        <v>0</v>
      </c>
      <c r="Q234" s="57">
        <f t="shared" si="124"/>
        <v>0</v>
      </c>
      <c r="R234" s="70">
        <f t="shared" si="125"/>
        <v>0</v>
      </c>
      <c r="S234" s="65">
        <v>0</v>
      </c>
      <c r="T234" s="109">
        <f t="shared" si="126"/>
        <v>0</v>
      </c>
      <c r="U234" s="51">
        <v>0</v>
      </c>
      <c r="V234" s="109">
        <f t="shared" si="127"/>
        <v>0</v>
      </c>
      <c r="W234" s="61">
        <v>0</v>
      </c>
      <c r="X234" s="109">
        <f t="shared" si="128"/>
        <v>0</v>
      </c>
      <c r="Y234" s="61">
        <v>0</v>
      </c>
      <c r="Z234" s="109">
        <f t="shared" si="129"/>
        <v>0</v>
      </c>
      <c r="AA234" s="51">
        <v>0</v>
      </c>
      <c r="AB234" s="68">
        <f t="shared" si="130"/>
        <v>0</v>
      </c>
      <c r="AC234" s="67">
        <f t="shared" si="131"/>
        <v>0</v>
      </c>
      <c r="AD234" s="66">
        <f t="shared" si="132"/>
        <v>0</v>
      </c>
      <c r="AE234" s="57">
        <v>0</v>
      </c>
      <c r="AF234" s="60">
        <f t="shared" si="133"/>
        <v>0</v>
      </c>
      <c r="AG234" s="52">
        <v>0</v>
      </c>
      <c r="AH234" s="63">
        <f t="shared" si="134"/>
        <v>0</v>
      </c>
      <c r="AI234" s="65">
        <f t="shared" si="135"/>
        <v>0</v>
      </c>
      <c r="AJ234" s="64">
        <f t="shared" si="136"/>
        <v>0</v>
      </c>
      <c r="AK234" s="65">
        <v>0</v>
      </c>
      <c r="AL234" s="63">
        <f t="shared" si="137"/>
        <v>0</v>
      </c>
      <c r="AM234" s="75"/>
    </row>
    <row r="235" spans="1:39" s="2" customFormat="1" hidden="1" x14ac:dyDescent="0.3">
      <c r="A235" s="137" t="s">
        <v>590</v>
      </c>
      <c r="B235" s="47">
        <f>14400/24</f>
        <v>600</v>
      </c>
      <c r="C235" s="46">
        <f>800/1.1</f>
        <v>727.27272727272725</v>
      </c>
      <c r="D235" s="163">
        <v>24</v>
      </c>
      <c r="E235" s="44">
        <v>0</v>
      </c>
      <c r="F235" s="110">
        <f t="shared" si="118"/>
        <v>0</v>
      </c>
      <c r="G235" s="108">
        <v>0</v>
      </c>
      <c r="H235" s="109">
        <f t="shared" si="119"/>
        <v>0</v>
      </c>
      <c r="I235" s="61">
        <v>0</v>
      </c>
      <c r="J235" s="37">
        <f t="shared" si="120"/>
        <v>0</v>
      </c>
      <c r="K235" s="51">
        <v>0</v>
      </c>
      <c r="L235" s="37">
        <f t="shared" si="121"/>
        <v>0</v>
      </c>
      <c r="M235" s="51">
        <v>0</v>
      </c>
      <c r="N235" s="37">
        <f t="shared" si="122"/>
        <v>0</v>
      </c>
      <c r="O235" s="51">
        <v>0</v>
      </c>
      <c r="P235" s="71">
        <f t="shared" si="123"/>
        <v>0</v>
      </c>
      <c r="Q235" s="57">
        <f t="shared" si="124"/>
        <v>0</v>
      </c>
      <c r="R235" s="70">
        <f t="shared" si="125"/>
        <v>0</v>
      </c>
      <c r="S235" s="65">
        <v>0</v>
      </c>
      <c r="T235" s="109">
        <f t="shared" si="126"/>
        <v>0</v>
      </c>
      <c r="U235" s="51">
        <v>0</v>
      </c>
      <c r="V235" s="109">
        <f t="shared" si="127"/>
        <v>0</v>
      </c>
      <c r="W235" s="61">
        <v>0</v>
      </c>
      <c r="X235" s="109">
        <f t="shared" si="128"/>
        <v>0</v>
      </c>
      <c r="Y235" s="61">
        <v>0</v>
      </c>
      <c r="Z235" s="109">
        <f t="shared" si="129"/>
        <v>0</v>
      </c>
      <c r="AA235" s="51">
        <v>0</v>
      </c>
      <c r="AB235" s="68">
        <f t="shared" si="130"/>
        <v>0</v>
      </c>
      <c r="AC235" s="67">
        <f t="shared" si="131"/>
        <v>0</v>
      </c>
      <c r="AD235" s="66">
        <f t="shared" si="132"/>
        <v>0</v>
      </c>
      <c r="AE235" s="57">
        <v>0</v>
      </c>
      <c r="AF235" s="60">
        <f t="shared" si="133"/>
        <v>0</v>
      </c>
      <c r="AG235" s="52">
        <v>0</v>
      </c>
      <c r="AH235" s="63">
        <f t="shared" si="134"/>
        <v>0</v>
      </c>
      <c r="AI235" s="65">
        <f t="shared" si="135"/>
        <v>0</v>
      </c>
      <c r="AJ235" s="64">
        <f t="shared" si="136"/>
        <v>0</v>
      </c>
      <c r="AK235" s="65">
        <v>0</v>
      </c>
      <c r="AL235" s="63">
        <f t="shared" si="137"/>
        <v>0</v>
      </c>
      <c r="AM235" s="75"/>
    </row>
    <row r="236" spans="1:39" s="2" customFormat="1" hidden="1" x14ac:dyDescent="0.3">
      <c r="A236" s="188" t="s">
        <v>648</v>
      </c>
      <c r="B236" s="182">
        <f>16000/10</f>
        <v>1600</v>
      </c>
      <c r="C236" s="183">
        <f>2700/1.1</f>
        <v>2454.5454545454545</v>
      </c>
      <c r="D236" s="184">
        <v>10</v>
      </c>
      <c r="E236" s="44">
        <v>0</v>
      </c>
      <c r="F236" s="110">
        <f t="shared" si="118"/>
        <v>0</v>
      </c>
      <c r="G236" s="108">
        <v>0</v>
      </c>
      <c r="H236" s="109">
        <f t="shared" si="119"/>
        <v>0</v>
      </c>
      <c r="I236" s="61">
        <v>0</v>
      </c>
      <c r="J236" s="37">
        <f t="shared" si="120"/>
        <v>0</v>
      </c>
      <c r="K236" s="51">
        <v>0</v>
      </c>
      <c r="L236" s="37">
        <f t="shared" si="121"/>
        <v>0</v>
      </c>
      <c r="M236" s="51">
        <v>0</v>
      </c>
      <c r="N236" s="37">
        <f t="shared" si="122"/>
        <v>0</v>
      </c>
      <c r="O236" s="51">
        <v>0</v>
      </c>
      <c r="P236" s="71">
        <f t="shared" si="123"/>
        <v>0</v>
      </c>
      <c r="Q236" s="57">
        <f t="shared" si="124"/>
        <v>0</v>
      </c>
      <c r="R236" s="70">
        <f t="shared" si="125"/>
        <v>0</v>
      </c>
      <c r="S236" s="65">
        <v>0</v>
      </c>
      <c r="T236" s="109">
        <f t="shared" si="126"/>
        <v>0</v>
      </c>
      <c r="U236" s="51">
        <v>0</v>
      </c>
      <c r="V236" s="109">
        <f t="shared" si="127"/>
        <v>0</v>
      </c>
      <c r="W236" s="61">
        <v>0</v>
      </c>
      <c r="X236" s="109">
        <f t="shared" si="128"/>
        <v>0</v>
      </c>
      <c r="Y236" s="61">
        <v>0</v>
      </c>
      <c r="Z236" s="109">
        <f t="shared" si="129"/>
        <v>0</v>
      </c>
      <c r="AA236" s="51">
        <v>0</v>
      </c>
      <c r="AB236" s="68">
        <f t="shared" si="130"/>
        <v>0</v>
      </c>
      <c r="AC236" s="67">
        <f t="shared" si="131"/>
        <v>0</v>
      </c>
      <c r="AD236" s="66">
        <f t="shared" si="132"/>
        <v>0</v>
      </c>
      <c r="AE236" s="57">
        <v>0</v>
      </c>
      <c r="AF236" s="60">
        <f t="shared" si="133"/>
        <v>0</v>
      </c>
      <c r="AG236" s="52">
        <v>0</v>
      </c>
      <c r="AH236" s="63">
        <f t="shared" si="134"/>
        <v>0</v>
      </c>
      <c r="AI236" s="65">
        <f t="shared" si="135"/>
        <v>0</v>
      </c>
      <c r="AJ236" s="64">
        <f t="shared" si="136"/>
        <v>0</v>
      </c>
      <c r="AK236" s="65">
        <v>0</v>
      </c>
      <c r="AL236" s="63">
        <f t="shared" si="137"/>
        <v>0</v>
      </c>
      <c r="AM236" s="75"/>
    </row>
    <row r="237" spans="1:39" s="2" customFormat="1" hidden="1" x14ac:dyDescent="0.3">
      <c r="A237" s="188" t="s">
        <v>701</v>
      </c>
      <c r="B237" s="47">
        <f>16000/10</f>
        <v>1600</v>
      </c>
      <c r="C237" s="183">
        <f>2700/1.1</f>
        <v>2454.5454545454545</v>
      </c>
      <c r="D237" s="163">
        <v>10</v>
      </c>
      <c r="E237" s="44">
        <v>0</v>
      </c>
      <c r="F237" s="110">
        <f t="shared" si="118"/>
        <v>0</v>
      </c>
      <c r="G237" s="108">
        <v>0</v>
      </c>
      <c r="H237" s="109">
        <f t="shared" si="119"/>
        <v>0</v>
      </c>
      <c r="I237" s="61">
        <v>0</v>
      </c>
      <c r="J237" s="37">
        <f t="shared" si="120"/>
        <v>0</v>
      </c>
      <c r="K237" s="51">
        <v>0</v>
      </c>
      <c r="L237" s="37">
        <f t="shared" si="121"/>
        <v>0</v>
      </c>
      <c r="M237" s="51">
        <v>0</v>
      </c>
      <c r="N237" s="37">
        <f t="shared" si="122"/>
        <v>0</v>
      </c>
      <c r="O237" s="51">
        <v>0</v>
      </c>
      <c r="P237" s="71">
        <f t="shared" si="123"/>
        <v>0</v>
      </c>
      <c r="Q237" s="57">
        <f t="shared" si="124"/>
        <v>0</v>
      </c>
      <c r="R237" s="70">
        <f t="shared" si="125"/>
        <v>0</v>
      </c>
      <c r="S237" s="65">
        <v>0</v>
      </c>
      <c r="T237" s="109">
        <f t="shared" si="126"/>
        <v>0</v>
      </c>
      <c r="U237" s="51">
        <v>0</v>
      </c>
      <c r="V237" s="109">
        <f t="shared" si="127"/>
        <v>0</v>
      </c>
      <c r="W237" s="61">
        <v>0</v>
      </c>
      <c r="X237" s="109">
        <f t="shared" si="128"/>
        <v>0</v>
      </c>
      <c r="Y237" s="61">
        <v>0</v>
      </c>
      <c r="Z237" s="109">
        <f t="shared" si="129"/>
        <v>0</v>
      </c>
      <c r="AA237" s="51">
        <v>0</v>
      </c>
      <c r="AB237" s="68">
        <f t="shared" si="130"/>
        <v>0</v>
      </c>
      <c r="AC237" s="67">
        <f t="shared" si="131"/>
        <v>0</v>
      </c>
      <c r="AD237" s="66">
        <f t="shared" si="132"/>
        <v>0</v>
      </c>
      <c r="AE237" s="57">
        <v>0</v>
      </c>
      <c r="AF237" s="60">
        <f t="shared" si="133"/>
        <v>0</v>
      </c>
      <c r="AG237" s="52">
        <v>0</v>
      </c>
      <c r="AH237" s="63">
        <f t="shared" si="134"/>
        <v>0</v>
      </c>
      <c r="AI237" s="65">
        <f t="shared" si="135"/>
        <v>0</v>
      </c>
      <c r="AJ237" s="64">
        <f t="shared" si="136"/>
        <v>0</v>
      </c>
      <c r="AK237" s="65">
        <v>0</v>
      </c>
      <c r="AL237" s="63">
        <f t="shared" si="137"/>
        <v>0</v>
      </c>
      <c r="AM237" s="75"/>
    </row>
    <row r="238" spans="1:39" s="2" customFormat="1" hidden="1" x14ac:dyDescent="0.3">
      <c r="A238" s="188" t="s">
        <v>587</v>
      </c>
      <c r="B238" s="47">
        <f>16000/10</f>
        <v>1600</v>
      </c>
      <c r="C238" s="183">
        <f>2700/1.1</f>
        <v>2454.5454545454545</v>
      </c>
      <c r="D238" s="163">
        <v>10</v>
      </c>
      <c r="E238" s="44">
        <v>0</v>
      </c>
      <c r="F238" s="110">
        <f t="shared" si="118"/>
        <v>0</v>
      </c>
      <c r="G238" s="108">
        <v>0</v>
      </c>
      <c r="H238" s="109">
        <f t="shared" si="119"/>
        <v>0</v>
      </c>
      <c r="I238" s="61">
        <v>0</v>
      </c>
      <c r="J238" s="37">
        <f t="shared" si="120"/>
        <v>0</v>
      </c>
      <c r="K238" s="51">
        <v>0</v>
      </c>
      <c r="L238" s="37">
        <f t="shared" si="121"/>
        <v>0</v>
      </c>
      <c r="M238" s="51">
        <v>0</v>
      </c>
      <c r="N238" s="37">
        <f t="shared" si="122"/>
        <v>0</v>
      </c>
      <c r="O238" s="51">
        <v>0</v>
      </c>
      <c r="P238" s="71">
        <f t="shared" si="123"/>
        <v>0</v>
      </c>
      <c r="Q238" s="57">
        <f t="shared" si="124"/>
        <v>0</v>
      </c>
      <c r="R238" s="70">
        <f t="shared" si="125"/>
        <v>0</v>
      </c>
      <c r="S238" s="65">
        <v>0</v>
      </c>
      <c r="T238" s="109">
        <f t="shared" si="126"/>
        <v>0</v>
      </c>
      <c r="U238" s="51">
        <v>0</v>
      </c>
      <c r="V238" s="109">
        <f t="shared" si="127"/>
        <v>0</v>
      </c>
      <c r="W238" s="61">
        <v>0</v>
      </c>
      <c r="X238" s="109">
        <f t="shared" si="128"/>
        <v>0</v>
      </c>
      <c r="Y238" s="61">
        <v>0</v>
      </c>
      <c r="Z238" s="109">
        <f t="shared" si="129"/>
        <v>0</v>
      </c>
      <c r="AA238" s="51">
        <v>0</v>
      </c>
      <c r="AB238" s="68">
        <f t="shared" si="130"/>
        <v>0</v>
      </c>
      <c r="AC238" s="67">
        <f t="shared" si="131"/>
        <v>0</v>
      </c>
      <c r="AD238" s="66">
        <f t="shared" si="132"/>
        <v>0</v>
      </c>
      <c r="AE238" s="57">
        <v>0</v>
      </c>
      <c r="AF238" s="60">
        <f t="shared" si="133"/>
        <v>0</v>
      </c>
      <c r="AG238" s="52">
        <v>0</v>
      </c>
      <c r="AH238" s="63">
        <f t="shared" si="134"/>
        <v>0</v>
      </c>
      <c r="AI238" s="65">
        <f t="shared" si="135"/>
        <v>0</v>
      </c>
      <c r="AJ238" s="64">
        <f t="shared" si="136"/>
        <v>0</v>
      </c>
      <c r="AK238" s="65">
        <v>0</v>
      </c>
      <c r="AL238" s="63">
        <f t="shared" si="137"/>
        <v>0</v>
      </c>
      <c r="AM238" s="75"/>
    </row>
    <row r="239" spans="1:39" s="2" customFormat="1" hidden="1" x14ac:dyDescent="0.3">
      <c r="A239" s="188" t="s">
        <v>646</v>
      </c>
      <c r="B239" s="47">
        <f>16000/10</f>
        <v>1600</v>
      </c>
      <c r="C239" s="183">
        <f>2700/1.1</f>
        <v>2454.5454545454545</v>
      </c>
      <c r="D239" s="163">
        <v>10</v>
      </c>
      <c r="E239" s="44">
        <v>0</v>
      </c>
      <c r="F239" s="110">
        <f t="shared" si="118"/>
        <v>0</v>
      </c>
      <c r="G239" s="108">
        <v>0</v>
      </c>
      <c r="H239" s="109">
        <f t="shared" si="119"/>
        <v>0</v>
      </c>
      <c r="I239" s="61">
        <v>0</v>
      </c>
      <c r="J239" s="37">
        <f t="shared" si="120"/>
        <v>0</v>
      </c>
      <c r="K239" s="51">
        <v>0</v>
      </c>
      <c r="L239" s="37">
        <f t="shared" si="121"/>
        <v>0</v>
      </c>
      <c r="M239" s="51">
        <v>0</v>
      </c>
      <c r="N239" s="37">
        <f t="shared" si="122"/>
        <v>0</v>
      </c>
      <c r="O239" s="51">
        <v>0</v>
      </c>
      <c r="P239" s="71">
        <f t="shared" si="123"/>
        <v>0</v>
      </c>
      <c r="Q239" s="57">
        <f t="shared" si="124"/>
        <v>0</v>
      </c>
      <c r="R239" s="70">
        <f t="shared" si="125"/>
        <v>0</v>
      </c>
      <c r="S239" s="65">
        <v>0</v>
      </c>
      <c r="T239" s="109">
        <f t="shared" si="126"/>
        <v>0</v>
      </c>
      <c r="U239" s="51">
        <v>0</v>
      </c>
      <c r="V239" s="109">
        <f t="shared" si="127"/>
        <v>0</v>
      </c>
      <c r="W239" s="61">
        <v>0</v>
      </c>
      <c r="X239" s="109">
        <f t="shared" si="128"/>
        <v>0</v>
      </c>
      <c r="Y239" s="61">
        <v>0</v>
      </c>
      <c r="Z239" s="109">
        <f t="shared" si="129"/>
        <v>0</v>
      </c>
      <c r="AA239" s="51">
        <v>0</v>
      </c>
      <c r="AB239" s="68">
        <f t="shared" si="130"/>
        <v>0</v>
      </c>
      <c r="AC239" s="67">
        <f t="shared" si="131"/>
        <v>0</v>
      </c>
      <c r="AD239" s="66">
        <f t="shared" si="132"/>
        <v>0</v>
      </c>
      <c r="AE239" s="57">
        <v>0</v>
      </c>
      <c r="AF239" s="60">
        <f t="shared" si="133"/>
        <v>0</v>
      </c>
      <c r="AG239" s="52">
        <v>0</v>
      </c>
      <c r="AH239" s="63">
        <f t="shared" si="134"/>
        <v>0</v>
      </c>
      <c r="AI239" s="65">
        <f t="shared" si="135"/>
        <v>0</v>
      </c>
      <c r="AJ239" s="64">
        <f t="shared" si="136"/>
        <v>0</v>
      </c>
      <c r="AK239" s="65">
        <v>0</v>
      </c>
      <c r="AL239" s="63">
        <f t="shared" si="137"/>
        <v>0</v>
      </c>
      <c r="AM239" s="75"/>
    </row>
    <row r="240" spans="1:39" s="2" customFormat="1" hidden="1" x14ac:dyDescent="0.3">
      <c r="A240" s="188" t="s">
        <v>585</v>
      </c>
      <c r="B240" s="47">
        <f>16000/10</f>
        <v>1600</v>
      </c>
      <c r="C240" s="183">
        <f>2700/1.1</f>
        <v>2454.5454545454545</v>
      </c>
      <c r="D240" s="163">
        <v>11</v>
      </c>
      <c r="E240" s="44">
        <v>0</v>
      </c>
      <c r="F240" s="110">
        <f t="shared" si="118"/>
        <v>0</v>
      </c>
      <c r="G240" s="108">
        <v>0</v>
      </c>
      <c r="H240" s="109">
        <f t="shared" si="119"/>
        <v>0</v>
      </c>
      <c r="I240" s="61">
        <v>0</v>
      </c>
      <c r="J240" s="37">
        <f t="shared" si="120"/>
        <v>0</v>
      </c>
      <c r="K240" s="51">
        <v>0</v>
      </c>
      <c r="L240" s="37">
        <f t="shared" si="121"/>
        <v>0</v>
      </c>
      <c r="M240" s="51">
        <v>0</v>
      </c>
      <c r="N240" s="37">
        <f t="shared" si="122"/>
        <v>0</v>
      </c>
      <c r="O240" s="51">
        <v>0</v>
      </c>
      <c r="P240" s="71">
        <f t="shared" si="123"/>
        <v>0</v>
      </c>
      <c r="Q240" s="57">
        <f t="shared" si="124"/>
        <v>0</v>
      </c>
      <c r="R240" s="70">
        <f t="shared" si="125"/>
        <v>0</v>
      </c>
      <c r="S240" s="65">
        <v>0</v>
      </c>
      <c r="T240" s="109">
        <f t="shared" si="126"/>
        <v>0</v>
      </c>
      <c r="U240" s="51">
        <v>0</v>
      </c>
      <c r="V240" s="109">
        <f t="shared" si="127"/>
        <v>0</v>
      </c>
      <c r="W240" s="61">
        <v>0</v>
      </c>
      <c r="X240" s="109">
        <f t="shared" si="128"/>
        <v>0</v>
      </c>
      <c r="Y240" s="61">
        <v>0</v>
      </c>
      <c r="Z240" s="109">
        <f t="shared" si="129"/>
        <v>0</v>
      </c>
      <c r="AA240" s="51">
        <v>0</v>
      </c>
      <c r="AB240" s="68">
        <f t="shared" si="130"/>
        <v>0</v>
      </c>
      <c r="AC240" s="67">
        <f t="shared" si="131"/>
        <v>0</v>
      </c>
      <c r="AD240" s="66">
        <f t="shared" si="132"/>
        <v>0</v>
      </c>
      <c r="AE240" s="57">
        <v>0</v>
      </c>
      <c r="AF240" s="60">
        <f t="shared" si="133"/>
        <v>0</v>
      </c>
      <c r="AG240" s="52">
        <v>0</v>
      </c>
      <c r="AH240" s="63">
        <f t="shared" si="134"/>
        <v>0</v>
      </c>
      <c r="AI240" s="65">
        <f t="shared" si="135"/>
        <v>0</v>
      </c>
      <c r="AJ240" s="64">
        <f t="shared" si="136"/>
        <v>0</v>
      </c>
      <c r="AK240" s="65">
        <v>0</v>
      </c>
      <c r="AL240" s="63">
        <f t="shared" si="137"/>
        <v>0</v>
      </c>
      <c r="AM240" s="75"/>
    </row>
    <row r="241" spans="1:39" s="2" customFormat="1" hidden="1" x14ac:dyDescent="0.3">
      <c r="A241" s="188" t="s">
        <v>584</v>
      </c>
      <c r="B241" s="47">
        <f>14400/12</f>
        <v>1200</v>
      </c>
      <c r="C241" s="46">
        <f>1800/1.1</f>
        <v>1636.3636363636363</v>
      </c>
      <c r="D241" s="163">
        <v>12</v>
      </c>
      <c r="E241" s="44">
        <v>0</v>
      </c>
      <c r="F241" s="110">
        <f t="shared" si="118"/>
        <v>0</v>
      </c>
      <c r="G241" s="108">
        <v>0</v>
      </c>
      <c r="H241" s="109">
        <f t="shared" si="119"/>
        <v>0</v>
      </c>
      <c r="I241" s="61">
        <v>0</v>
      </c>
      <c r="J241" s="37">
        <f t="shared" si="120"/>
        <v>0</v>
      </c>
      <c r="K241" s="51">
        <v>0</v>
      </c>
      <c r="L241" s="37">
        <f t="shared" si="121"/>
        <v>0</v>
      </c>
      <c r="M241" s="51">
        <v>0</v>
      </c>
      <c r="N241" s="37">
        <f t="shared" si="122"/>
        <v>0</v>
      </c>
      <c r="O241" s="51">
        <v>0</v>
      </c>
      <c r="P241" s="71">
        <f t="shared" si="123"/>
        <v>0</v>
      </c>
      <c r="Q241" s="57">
        <f t="shared" si="124"/>
        <v>0</v>
      </c>
      <c r="R241" s="70">
        <f t="shared" si="125"/>
        <v>0</v>
      </c>
      <c r="S241" s="65">
        <v>0</v>
      </c>
      <c r="T241" s="109">
        <f t="shared" si="126"/>
        <v>0</v>
      </c>
      <c r="U241" s="51">
        <v>0</v>
      </c>
      <c r="V241" s="109">
        <f t="shared" si="127"/>
        <v>0</v>
      </c>
      <c r="W241" s="61">
        <v>0</v>
      </c>
      <c r="X241" s="109">
        <f t="shared" si="128"/>
        <v>0</v>
      </c>
      <c r="Y241" s="61">
        <v>0</v>
      </c>
      <c r="Z241" s="109">
        <f t="shared" si="129"/>
        <v>0</v>
      </c>
      <c r="AA241" s="51">
        <v>0</v>
      </c>
      <c r="AB241" s="68">
        <f t="shared" si="130"/>
        <v>0</v>
      </c>
      <c r="AC241" s="67">
        <f t="shared" si="131"/>
        <v>0</v>
      </c>
      <c r="AD241" s="66">
        <f t="shared" si="132"/>
        <v>0</v>
      </c>
      <c r="AE241" s="57">
        <v>0</v>
      </c>
      <c r="AF241" s="60">
        <f t="shared" si="133"/>
        <v>0</v>
      </c>
      <c r="AG241" s="52">
        <v>0</v>
      </c>
      <c r="AH241" s="63">
        <f t="shared" si="134"/>
        <v>0</v>
      </c>
      <c r="AI241" s="65">
        <f t="shared" si="135"/>
        <v>0</v>
      </c>
      <c r="AJ241" s="64">
        <f t="shared" si="136"/>
        <v>0</v>
      </c>
      <c r="AK241" s="65">
        <v>0</v>
      </c>
      <c r="AL241" s="63">
        <f t="shared" si="137"/>
        <v>0</v>
      </c>
      <c r="AM241" s="75"/>
    </row>
    <row r="242" spans="1:39" s="2" customFormat="1" hidden="1" x14ac:dyDescent="0.3">
      <c r="A242" s="188" t="s">
        <v>643</v>
      </c>
      <c r="B242" s="47">
        <f>14400/12</f>
        <v>1200</v>
      </c>
      <c r="C242" s="46">
        <f>1800/1.1</f>
        <v>1636.3636363636363</v>
      </c>
      <c r="D242" s="163">
        <v>13</v>
      </c>
      <c r="E242" s="44">
        <v>0</v>
      </c>
      <c r="F242" s="110">
        <f t="shared" si="118"/>
        <v>0</v>
      </c>
      <c r="G242" s="108">
        <v>0</v>
      </c>
      <c r="H242" s="109">
        <f t="shared" si="119"/>
        <v>0</v>
      </c>
      <c r="I242" s="61">
        <v>0</v>
      </c>
      <c r="J242" s="37">
        <f t="shared" si="120"/>
        <v>0</v>
      </c>
      <c r="K242" s="51">
        <v>0</v>
      </c>
      <c r="L242" s="37">
        <f t="shared" si="121"/>
        <v>0</v>
      </c>
      <c r="M242" s="51">
        <v>0</v>
      </c>
      <c r="N242" s="37">
        <f t="shared" si="122"/>
        <v>0</v>
      </c>
      <c r="O242" s="51">
        <v>0</v>
      </c>
      <c r="P242" s="71">
        <f t="shared" si="123"/>
        <v>0</v>
      </c>
      <c r="Q242" s="57">
        <f t="shared" si="124"/>
        <v>0</v>
      </c>
      <c r="R242" s="70">
        <f t="shared" si="125"/>
        <v>0</v>
      </c>
      <c r="S242" s="65">
        <v>0</v>
      </c>
      <c r="T242" s="109">
        <f t="shared" si="126"/>
        <v>0</v>
      </c>
      <c r="U242" s="51">
        <v>0</v>
      </c>
      <c r="V242" s="109">
        <f t="shared" si="127"/>
        <v>0</v>
      </c>
      <c r="W242" s="61">
        <v>0</v>
      </c>
      <c r="X242" s="109">
        <f t="shared" si="128"/>
        <v>0</v>
      </c>
      <c r="Y242" s="61">
        <v>0</v>
      </c>
      <c r="Z242" s="109">
        <f t="shared" si="129"/>
        <v>0</v>
      </c>
      <c r="AA242" s="51">
        <v>0</v>
      </c>
      <c r="AB242" s="68">
        <f t="shared" si="130"/>
        <v>0</v>
      </c>
      <c r="AC242" s="67">
        <f t="shared" si="131"/>
        <v>0</v>
      </c>
      <c r="AD242" s="66">
        <f t="shared" si="132"/>
        <v>0</v>
      </c>
      <c r="AE242" s="57">
        <v>0</v>
      </c>
      <c r="AF242" s="60">
        <f t="shared" si="133"/>
        <v>0</v>
      </c>
      <c r="AG242" s="52">
        <v>0</v>
      </c>
      <c r="AH242" s="63">
        <f t="shared" si="134"/>
        <v>0</v>
      </c>
      <c r="AI242" s="65">
        <f t="shared" si="135"/>
        <v>0</v>
      </c>
      <c r="AJ242" s="64">
        <f t="shared" si="136"/>
        <v>0</v>
      </c>
      <c r="AK242" s="65">
        <v>0</v>
      </c>
      <c r="AL242" s="63">
        <f t="shared" si="137"/>
        <v>0</v>
      </c>
      <c r="AM242" s="75"/>
    </row>
    <row r="243" spans="1:39" s="2" customFormat="1" hidden="1" x14ac:dyDescent="0.3">
      <c r="A243" s="186" t="s">
        <v>700</v>
      </c>
      <c r="B243" s="47">
        <f>3900/6</f>
        <v>650</v>
      </c>
      <c r="C243" s="46">
        <f>2000/1.1</f>
        <v>1818.181818181818</v>
      </c>
      <c r="D243" s="163">
        <v>6</v>
      </c>
      <c r="E243" s="44">
        <v>0</v>
      </c>
      <c r="F243" s="110">
        <f t="shared" si="118"/>
        <v>0</v>
      </c>
      <c r="G243" s="108">
        <v>0</v>
      </c>
      <c r="H243" s="109">
        <f t="shared" si="119"/>
        <v>0</v>
      </c>
      <c r="I243" s="61">
        <v>0</v>
      </c>
      <c r="J243" s="37">
        <f t="shared" si="120"/>
        <v>0</v>
      </c>
      <c r="K243" s="51">
        <v>0</v>
      </c>
      <c r="L243" s="37">
        <f t="shared" si="121"/>
        <v>0</v>
      </c>
      <c r="M243" s="51">
        <v>0</v>
      </c>
      <c r="N243" s="37">
        <f t="shared" si="122"/>
        <v>0</v>
      </c>
      <c r="O243" s="51">
        <v>0</v>
      </c>
      <c r="P243" s="71">
        <f t="shared" si="123"/>
        <v>0</v>
      </c>
      <c r="Q243" s="57">
        <f t="shared" si="124"/>
        <v>0</v>
      </c>
      <c r="R243" s="70">
        <f t="shared" si="125"/>
        <v>0</v>
      </c>
      <c r="S243" s="65">
        <v>0</v>
      </c>
      <c r="T243" s="109">
        <f t="shared" si="126"/>
        <v>0</v>
      </c>
      <c r="U243" s="51">
        <v>0</v>
      </c>
      <c r="V243" s="109">
        <f t="shared" si="127"/>
        <v>0</v>
      </c>
      <c r="W243" s="61">
        <v>0</v>
      </c>
      <c r="X243" s="109">
        <f t="shared" si="128"/>
        <v>0</v>
      </c>
      <c r="Y243" s="61">
        <v>0</v>
      </c>
      <c r="Z243" s="109">
        <f t="shared" si="129"/>
        <v>0</v>
      </c>
      <c r="AA243" s="51">
        <v>0</v>
      </c>
      <c r="AB243" s="68">
        <f t="shared" si="130"/>
        <v>0</v>
      </c>
      <c r="AC243" s="67">
        <f t="shared" si="131"/>
        <v>0</v>
      </c>
      <c r="AD243" s="66">
        <f t="shared" si="132"/>
        <v>0</v>
      </c>
      <c r="AE243" s="57">
        <v>0</v>
      </c>
      <c r="AF243" s="60">
        <f t="shared" si="133"/>
        <v>0</v>
      </c>
      <c r="AG243" s="52">
        <v>0</v>
      </c>
      <c r="AH243" s="63">
        <f t="shared" si="134"/>
        <v>0</v>
      </c>
      <c r="AI243" s="65">
        <f t="shared" si="135"/>
        <v>0</v>
      </c>
      <c r="AJ243" s="64">
        <f t="shared" si="136"/>
        <v>0</v>
      </c>
      <c r="AK243" s="65">
        <v>0</v>
      </c>
      <c r="AL243" s="63">
        <f t="shared" si="137"/>
        <v>0</v>
      </c>
      <c r="AM243" s="75"/>
    </row>
    <row r="244" spans="1:39" s="2" customFormat="1" hidden="1" x14ac:dyDescent="0.3">
      <c r="A244" s="186" t="s">
        <v>641</v>
      </c>
      <c r="B244" s="47">
        <f>3900/6</f>
        <v>650</v>
      </c>
      <c r="C244" s="46">
        <f>2000/1.1</f>
        <v>1818.181818181818</v>
      </c>
      <c r="D244" s="163">
        <v>6</v>
      </c>
      <c r="E244" s="44">
        <v>0</v>
      </c>
      <c r="F244" s="110">
        <f t="shared" si="118"/>
        <v>0</v>
      </c>
      <c r="G244" s="108">
        <v>0</v>
      </c>
      <c r="H244" s="109">
        <f t="shared" si="119"/>
        <v>0</v>
      </c>
      <c r="I244" s="61">
        <v>0</v>
      </c>
      <c r="J244" s="37">
        <f t="shared" si="120"/>
        <v>0</v>
      </c>
      <c r="K244" s="51">
        <v>0</v>
      </c>
      <c r="L244" s="37">
        <f t="shared" si="121"/>
        <v>0</v>
      </c>
      <c r="M244" s="51">
        <v>0</v>
      </c>
      <c r="N244" s="37">
        <f t="shared" si="122"/>
        <v>0</v>
      </c>
      <c r="O244" s="51">
        <v>0</v>
      </c>
      <c r="P244" s="71">
        <f t="shared" si="123"/>
        <v>0</v>
      </c>
      <c r="Q244" s="57">
        <f t="shared" si="124"/>
        <v>0</v>
      </c>
      <c r="R244" s="70">
        <f t="shared" si="125"/>
        <v>0</v>
      </c>
      <c r="S244" s="65">
        <v>0</v>
      </c>
      <c r="T244" s="109">
        <f t="shared" si="126"/>
        <v>0</v>
      </c>
      <c r="U244" s="51">
        <v>0</v>
      </c>
      <c r="V244" s="109">
        <f t="shared" si="127"/>
        <v>0</v>
      </c>
      <c r="W244" s="61">
        <v>0</v>
      </c>
      <c r="X244" s="109">
        <f t="shared" si="128"/>
        <v>0</v>
      </c>
      <c r="Y244" s="61">
        <v>0</v>
      </c>
      <c r="Z244" s="109">
        <f t="shared" si="129"/>
        <v>0</v>
      </c>
      <c r="AA244" s="51">
        <v>0</v>
      </c>
      <c r="AB244" s="68">
        <f t="shared" si="130"/>
        <v>0</v>
      </c>
      <c r="AC244" s="67">
        <f t="shared" si="131"/>
        <v>0</v>
      </c>
      <c r="AD244" s="66">
        <f t="shared" si="132"/>
        <v>0</v>
      </c>
      <c r="AE244" s="57">
        <v>0</v>
      </c>
      <c r="AF244" s="60">
        <f t="shared" si="133"/>
        <v>0</v>
      </c>
      <c r="AG244" s="52">
        <v>0</v>
      </c>
      <c r="AH244" s="63">
        <f t="shared" si="134"/>
        <v>0</v>
      </c>
      <c r="AI244" s="65">
        <f t="shared" si="135"/>
        <v>0</v>
      </c>
      <c r="AJ244" s="64">
        <f t="shared" si="136"/>
        <v>0</v>
      </c>
      <c r="AK244" s="65">
        <v>0</v>
      </c>
      <c r="AL244" s="63">
        <f t="shared" si="137"/>
        <v>0</v>
      </c>
      <c r="AM244" s="75"/>
    </row>
    <row r="245" spans="1:39" s="2" customFormat="1" hidden="1" x14ac:dyDescent="0.3">
      <c r="A245" s="186" t="s">
        <v>580</v>
      </c>
      <c r="B245" s="47">
        <f>3900/6</f>
        <v>650</v>
      </c>
      <c r="C245" s="46">
        <f>2000/1.1</f>
        <v>1818.181818181818</v>
      </c>
      <c r="D245" s="163">
        <v>6</v>
      </c>
      <c r="E245" s="44">
        <v>0</v>
      </c>
      <c r="F245" s="110">
        <f t="shared" si="118"/>
        <v>0</v>
      </c>
      <c r="G245" s="108">
        <v>0</v>
      </c>
      <c r="H245" s="109">
        <f t="shared" si="119"/>
        <v>0</v>
      </c>
      <c r="I245" s="61">
        <v>0</v>
      </c>
      <c r="J245" s="37">
        <f t="shared" si="120"/>
        <v>0</v>
      </c>
      <c r="K245" s="51">
        <v>0</v>
      </c>
      <c r="L245" s="37">
        <f t="shared" si="121"/>
        <v>0</v>
      </c>
      <c r="M245" s="51">
        <v>0</v>
      </c>
      <c r="N245" s="37">
        <f t="shared" si="122"/>
        <v>0</v>
      </c>
      <c r="O245" s="51">
        <v>0</v>
      </c>
      <c r="P245" s="71">
        <f t="shared" si="123"/>
        <v>0</v>
      </c>
      <c r="Q245" s="57">
        <f t="shared" si="124"/>
        <v>0</v>
      </c>
      <c r="R245" s="70">
        <f t="shared" si="125"/>
        <v>0</v>
      </c>
      <c r="S245" s="65">
        <v>0</v>
      </c>
      <c r="T245" s="109">
        <f t="shared" si="126"/>
        <v>0</v>
      </c>
      <c r="U245" s="51">
        <v>0</v>
      </c>
      <c r="V245" s="109">
        <f t="shared" si="127"/>
        <v>0</v>
      </c>
      <c r="W245" s="61">
        <v>0</v>
      </c>
      <c r="X245" s="109">
        <f t="shared" si="128"/>
        <v>0</v>
      </c>
      <c r="Y245" s="61">
        <v>0</v>
      </c>
      <c r="Z245" s="109">
        <f t="shared" si="129"/>
        <v>0</v>
      </c>
      <c r="AA245" s="51">
        <v>0</v>
      </c>
      <c r="AB245" s="68">
        <f t="shared" si="130"/>
        <v>0</v>
      </c>
      <c r="AC245" s="67">
        <f t="shared" si="131"/>
        <v>0</v>
      </c>
      <c r="AD245" s="66">
        <f t="shared" si="132"/>
        <v>0</v>
      </c>
      <c r="AE245" s="57">
        <v>0</v>
      </c>
      <c r="AF245" s="60">
        <f t="shared" si="133"/>
        <v>0</v>
      </c>
      <c r="AG245" s="52">
        <v>0</v>
      </c>
      <c r="AH245" s="63">
        <f t="shared" si="134"/>
        <v>0</v>
      </c>
      <c r="AI245" s="65">
        <f t="shared" si="135"/>
        <v>0</v>
      </c>
      <c r="AJ245" s="64">
        <f t="shared" si="136"/>
        <v>0</v>
      </c>
      <c r="AK245" s="65">
        <v>0</v>
      </c>
      <c r="AL245" s="63">
        <f t="shared" si="137"/>
        <v>0</v>
      </c>
      <c r="AM245" s="75"/>
    </row>
    <row r="246" spans="1:39" s="2" customFormat="1" hidden="1" x14ac:dyDescent="0.3">
      <c r="A246" s="185" t="s">
        <v>579</v>
      </c>
      <c r="B246" s="193">
        <f>31200/24</f>
        <v>1300</v>
      </c>
      <c r="C246" s="194">
        <f>2800/1.1</f>
        <v>2545.454545454545</v>
      </c>
      <c r="D246" s="45">
        <v>24</v>
      </c>
      <c r="E246" s="44">
        <v>0</v>
      </c>
      <c r="F246" s="110">
        <f t="shared" si="118"/>
        <v>0</v>
      </c>
      <c r="G246" s="108">
        <v>0</v>
      </c>
      <c r="H246" s="109">
        <f t="shared" si="119"/>
        <v>0</v>
      </c>
      <c r="I246" s="61">
        <v>0</v>
      </c>
      <c r="J246" s="37">
        <f t="shared" si="120"/>
        <v>0</v>
      </c>
      <c r="K246" s="51">
        <v>0</v>
      </c>
      <c r="L246" s="37">
        <f t="shared" si="121"/>
        <v>0</v>
      </c>
      <c r="M246" s="51">
        <v>0</v>
      </c>
      <c r="N246" s="37">
        <f t="shared" si="122"/>
        <v>0</v>
      </c>
      <c r="O246" s="51">
        <v>0</v>
      </c>
      <c r="P246" s="71">
        <f t="shared" si="123"/>
        <v>0</v>
      </c>
      <c r="Q246" s="57">
        <f t="shared" si="124"/>
        <v>0</v>
      </c>
      <c r="R246" s="70">
        <f t="shared" si="125"/>
        <v>0</v>
      </c>
      <c r="S246" s="65">
        <v>0</v>
      </c>
      <c r="T246" s="109">
        <f t="shared" si="126"/>
        <v>0</v>
      </c>
      <c r="U246" s="51">
        <v>0</v>
      </c>
      <c r="V246" s="109">
        <f t="shared" si="127"/>
        <v>0</v>
      </c>
      <c r="W246" s="61">
        <v>0</v>
      </c>
      <c r="X246" s="109">
        <f t="shared" si="128"/>
        <v>0</v>
      </c>
      <c r="Y246" s="61">
        <v>0</v>
      </c>
      <c r="Z246" s="109">
        <f t="shared" si="129"/>
        <v>0</v>
      </c>
      <c r="AA246" s="51">
        <v>0</v>
      </c>
      <c r="AB246" s="68">
        <f t="shared" si="130"/>
        <v>0</v>
      </c>
      <c r="AC246" s="67">
        <f t="shared" si="131"/>
        <v>0</v>
      </c>
      <c r="AD246" s="66">
        <f t="shared" si="132"/>
        <v>0</v>
      </c>
      <c r="AE246" s="57">
        <v>0</v>
      </c>
      <c r="AF246" s="60">
        <f t="shared" si="133"/>
        <v>0</v>
      </c>
      <c r="AG246" s="52">
        <v>0</v>
      </c>
      <c r="AH246" s="63">
        <f t="shared" si="134"/>
        <v>0</v>
      </c>
      <c r="AI246" s="65">
        <f t="shared" si="135"/>
        <v>0</v>
      </c>
      <c r="AJ246" s="64">
        <f t="shared" si="136"/>
        <v>0</v>
      </c>
      <c r="AK246" s="65">
        <v>0</v>
      </c>
      <c r="AL246" s="63">
        <f t="shared" si="137"/>
        <v>0</v>
      </c>
      <c r="AM246" s="75"/>
    </row>
    <row r="247" spans="1:39" s="2" customFormat="1" ht="17.25" hidden="1" thickBot="1" x14ac:dyDescent="0.35">
      <c r="A247" s="573" t="s">
        <v>640</v>
      </c>
      <c r="B247" s="574"/>
      <c r="C247" s="574"/>
      <c r="D247" s="574"/>
      <c r="E247" s="29">
        <f t="shared" ref="E247:AL247" si="138">SUM(E213:E246)</f>
        <v>0</v>
      </c>
      <c r="F247" s="195">
        <f t="shared" si="138"/>
        <v>0</v>
      </c>
      <c r="G247" s="27">
        <f t="shared" si="138"/>
        <v>0</v>
      </c>
      <c r="H247" s="14">
        <f t="shared" si="138"/>
        <v>0</v>
      </c>
      <c r="I247" s="24">
        <f t="shared" si="138"/>
        <v>0</v>
      </c>
      <c r="J247" s="14">
        <f t="shared" si="138"/>
        <v>0</v>
      </c>
      <c r="K247" s="24">
        <f t="shared" si="138"/>
        <v>0</v>
      </c>
      <c r="L247" s="14">
        <f t="shared" si="138"/>
        <v>0</v>
      </c>
      <c r="M247" s="24">
        <f t="shared" si="138"/>
        <v>0</v>
      </c>
      <c r="N247" s="14">
        <f t="shared" si="138"/>
        <v>0</v>
      </c>
      <c r="O247" s="24">
        <f t="shared" si="138"/>
        <v>0</v>
      </c>
      <c r="P247" s="14">
        <f t="shared" si="138"/>
        <v>0</v>
      </c>
      <c r="Q247" s="17">
        <f t="shared" si="138"/>
        <v>0</v>
      </c>
      <c r="R247" s="17">
        <f t="shared" si="138"/>
        <v>0</v>
      </c>
      <c r="S247" s="22">
        <f t="shared" si="138"/>
        <v>0</v>
      </c>
      <c r="T247" s="21">
        <f t="shared" si="138"/>
        <v>0</v>
      </c>
      <c r="U247" s="103">
        <f t="shared" si="138"/>
        <v>0</v>
      </c>
      <c r="V247" s="196">
        <f t="shared" si="138"/>
        <v>0</v>
      </c>
      <c r="W247" s="103">
        <f t="shared" si="138"/>
        <v>0</v>
      </c>
      <c r="X247" s="196">
        <f t="shared" si="138"/>
        <v>0</v>
      </c>
      <c r="Y247" s="103">
        <f t="shared" si="138"/>
        <v>0</v>
      </c>
      <c r="Z247" s="196">
        <f t="shared" si="138"/>
        <v>0</v>
      </c>
      <c r="AA247" s="103">
        <f t="shared" si="138"/>
        <v>0</v>
      </c>
      <c r="AB247" s="196">
        <f t="shared" si="138"/>
        <v>0</v>
      </c>
      <c r="AC247" s="17">
        <f t="shared" si="138"/>
        <v>0</v>
      </c>
      <c r="AD247" s="17">
        <f t="shared" si="138"/>
        <v>0</v>
      </c>
      <c r="AE247" s="17">
        <f t="shared" si="138"/>
        <v>0</v>
      </c>
      <c r="AF247" s="17">
        <f t="shared" si="138"/>
        <v>0</v>
      </c>
      <c r="AG247" s="15">
        <f t="shared" si="138"/>
        <v>0</v>
      </c>
      <c r="AH247" s="12">
        <f t="shared" si="138"/>
        <v>0</v>
      </c>
      <c r="AI247" s="13">
        <f t="shared" si="138"/>
        <v>0</v>
      </c>
      <c r="AJ247" s="14">
        <f t="shared" si="138"/>
        <v>0</v>
      </c>
      <c r="AK247" s="13">
        <f t="shared" si="138"/>
        <v>0</v>
      </c>
      <c r="AL247" s="12">
        <f t="shared" si="138"/>
        <v>0</v>
      </c>
      <c r="AM247" s="11"/>
    </row>
    <row r="248" spans="1:39" s="2" customFormat="1" ht="17.25" hidden="1" thickBot="1" x14ac:dyDescent="0.35">
      <c r="A248" s="10"/>
      <c r="B248" s="10"/>
      <c r="C248" s="10"/>
      <c r="D248" s="10"/>
      <c r="E248" s="4"/>
      <c r="F248" s="6"/>
      <c r="G248" s="4"/>
      <c r="H248" s="9">
        <f>H247*1.1</f>
        <v>0</v>
      </c>
      <c r="I248" s="5"/>
      <c r="J248" s="101">
        <f>J247*1.1</f>
        <v>0</v>
      </c>
      <c r="K248" s="5"/>
      <c r="L248" s="9">
        <f>L247*1.1</f>
        <v>0</v>
      </c>
      <c r="M248" s="5"/>
      <c r="N248" s="9">
        <f>N247*1.1</f>
        <v>0</v>
      </c>
      <c r="O248" s="5"/>
      <c r="P248" s="9">
        <f>P247*1.1</f>
        <v>0</v>
      </c>
      <c r="Q248" s="5"/>
      <c r="R248" s="8">
        <f>R247*1.1</f>
        <v>0</v>
      </c>
      <c r="S248" s="586" t="s">
        <v>577</v>
      </c>
      <c r="T248" s="587"/>
      <c r="U248" s="587"/>
      <c r="V248" s="587"/>
      <c r="W248" s="587"/>
      <c r="X248" s="587"/>
      <c r="Y248" s="587"/>
      <c r="Z248" s="587"/>
      <c r="AA248" s="587"/>
      <c r="AB248" s="587"/>
      <c r="AC248" s="587"/>
      <c r="AD248" s="587"/>
      <c r="AE248" s="238"/>
      <c r="AF248" s="116" t="e">
        <f>AF247/(R247+F247)</f>
        <v>#DIV/0!</v>
      </c>
      <c r="AG248" s="4"/>
      <c r="AH248" s="6"/>
      <c r="AI248" s="4"/>
      <c r="AJ248" s="5"/>
      <c r="AK248" s="4"/>
      <c r="AL248" s="3"/>
    </row>
    <row r="249" spans="1:39" s="100" customFormat="1" x14ac:dyDescent="0.3"/>
    <row r="250" spans="1:39" s="2" customFormat="1" ht="17.25" thickBot="1" x14ac:dyDescent="0.35">
      <c r="A250" s="98" t="s">
        <v>699</v>
      </c>
      <c r="B250" s="97"/>
      <c r="C250" s="97"/>
      <c r="D250" s="94"/>
      <c r="E250" s="95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3"/>
      <c r="AH250" s="93"/>
      <c r="AI250" s="93"/>
      <c r="AJ250" s="93"/>
      <c r="AK250" s="93"/>
    </row>
    <row r="251" spans="1:39" s="2" customFormat="1" ht="17.25" thickBot="1" x14ac:dyDescent="0.35">
      <c r="A251" s="10"/>
      <c r="B251" s="10"/>
      <c r="C251" s="10"/>
      <c r="D251" s="10"/>
      <c r="E251" s="115"/>
      <c r="F251" s="114"/>
      <c r="G251" s="619" t="s">
        <v>698</v>
      </c>
      <c r="H251" s="620"/>
      <c r="I251" s="620"/>
      <c r="J251" s="620"/>
      <c r="K251" s="620"/>
      <c r="L251" s="620"/>
      <c r="M251" s="620"/>
      <c r="N251" s="620"/>
      <c r="O251" s="620"/>
      <c r="P251" s="620"/>
      <c r="Q251" s="620"/>
      <c r="R251" s="621"/>
      <c r="S251" s="660" t="s">
        <v>676</v>
      </c>
      <c r="T251" s="622"/>
      <c r="U251" s="622"/>
      <c r="V251" s="622"/>
      <c r="W251" s="622"/>
      <c r="X251" s="622"/>
      <c r="Y251" s="622"/>
      <c r="Z251" s="622"/>
      <c r="AA251" s="622"/>
      <c r="AB251" s="622"/>
      <c r="AC251" s="622"/>
      <c r="AD251" s="622"/>
      <c r="AE251" s="622"/>
      <c r="AF251" s="661"/>
      <c r="AG251" s="92"/>
      <c r="AH251" s="89"/>
      <c r="AI251" s="92"/>
      <c r="AJ251" s="91"/>
      <c r="AK251" s="112"/>
      <c r="AL251" s="113"/>
      <c r="AM251" s="112" t="s">
        <v>636</v>
      </c>
    </row>
    <row r="252" spans="1:39" s="2" customFormat="1" ht="16.5" customHeight="1" x14ac:dyDescent="0.3">
      <c r="A252" s="674" t="s">
        <v>12</v>
      </c>
      <c r="B252" s="563" t="s">
        <v>635</v>
      </c>
      <c r="C252" s="565" t="s">
        <v>634</v>
      </c>
      <c r="D252" s="671" t="s">
        <v>633</v>
      </c>
      <c r="E252" s="569" t="s">
        <v>632</v>
      </c>
      <c r="F252" s="649" t="s">
        <v>697</v>
      </c>
      <c r="G252" s="629" t="s">
        <v>17</v>
      </c>
      <c r="H252" s="633" t="s">
        <v>629</v>
      </c>
      <c r="I252" s="647" t="s">
        <v>0</v>
      </c>
      <c r="J252" s="633" t="s">
        <v>628</v>
      </c>
      <c r="K252" s="676" t="s">
        <v>1</v>
      </c>
      <c r="L252" s="633" t="s">
        <v>627</v>
      </c>
      <c r="M252" s="625" t="s">
        <v>2</v>
      </c>
      <c r="N252" s="633" t="s">
        <v>20</v>
      </c>
      <c r="O252" s="625" t="s">
        <v>3</v>
      </c>
      <c r="P252" s="633" t="s">
        <v>696</v>
      </c>
      <c r="Q252" s="639" t="s">
        <v>671</v>
      </c>
      <c r="R252" s="607" t="s">
        <v>670</v>
      </c>
      <c r="S252" s="667" t="s">
        <v>623</v>
      </c>
      <c r="T252" s="611" t="s">
        <v>622</v>
      </c>
      <c r="U252" s="668" t="s">
        <v>4</v>
      </c>
      <c r="V252" s="670" t="s">
        <v>695</v>
      </c>
      <c r="W252" s="668" t="s">
        <v>5</v>
      </c>
      <c r="X252" s="670" t="s">
        <v>620</v>
      </c>
      <c r="Y252" s="668" t="s">
        <v>6</v>
      </c>
      <c r="Z252" s="670" t="s">
        <v>694</v>
      </c>
      <c r="AA252" s="668" t="s">
        <v>7</v>
      </c>
      <c r="AB252" s="673" t="s">
        <v>693</v>
      </c>
      <c r="AC252" s="642" t="s">
        <v>29</v>
      </c>
      <c r="AD252" s="669" t="s">
        <v>692</v>
      </c>
      <c r="AE252" s="639" t="s">
        <v>616</v>
      </c>
      <c r="AF252" s="607" t="s">
        <v>615</v>
      </c>
      <c r="AG252" s="615" t="s">
        <v>691</v>
      </c>
      <c r="AH252" s="627" t="s">
        <v>663</v>
      </c>
      <c r="AI252" s="629" t="s">
        <v>71</v>
      </c>
      <c r="AJ252" s="627" t="s">
        <v>661</v>
      </c>
      <c r="AK252" s="634" t="s">
        <v>610</v>
      </c>
      <c r="AL252" s="627" t="s">
        <v>609</v>
      </c>
      <c r="AM252" s="605" t="s">
        <v>37</v>
      </c>
    </row>
    <row r="253" spans="1:39" s="2" customFormat="1" ht="17.25" customHeight="1" thickBot="1" x14ac:dyDescent="0.35">
      <c r="A253" s="675"/>
      <c r="B253" s="564"/>
      <c r="C253" s="566"/>
      <c r="D253" s="672"/>
      <c r="E253" s="651"/>
      <c r="F253" s="650"/>
      <c r="G253" s="638"/>
      <c r="H253" s="583"/>
      <c r="I253" s="585"/>
      <c r="J253" s="583"/>
      <c r="K253" s="581"/>
      <c r="L253" s="583"/>
      <c r="M253" s="566"/>
      <c r="N253" s="583"/>
      <c r="O253" s="566"/>
      <c r="P253" s="583"/>
      <c r="Q253" s="602"/>
      <c r="R253" s="614"/>
      <c r="S253" s="589"/>
      <c r="T253" s="612"/>
      <c r="U253" s="577"/>
      <c r="V253" s="579"/>
      <c r="W253" s="577"/>
      <c r="X253" s="579"/>
      <c r="Y253" s="577"/>
      <c r="Z253" s="579"/>
      <c r="AA253" s="577"/>
      <c r="AB253" s="618"/>
      <c r="AC253" s="593"/>
      <c r="AD253" s="595"/>
      <c r="AE253" s="602"/>
      <c r="AF253" s="614"/>
      <c r="AG253" s="616"/>
      <c r="AH253" s="628"/>
      <c r="AI253" s="630"/>
      <c r="AJ253" s="631"/>
      <c r="AK253" s="638"/>
      <c r="AL253" s="628"/>
      <c r="AM253" s="606"/>
    </row>
    <row r="254" spans="1:39" s="2" customFormat="1" x14ac:dyDescent="0.3">
      <c r="A254" s="87" t="s">
        <v>690</v>
      </c>
      <c r="B254" s="61">
        <f>15500/10</f>
        <v>1550</v>
      </c>
      <c r="C254" s="77">
        <f>2700/1.1</f>
        <v>2454.5454545454545</v>
      </c>
      <c r="D254" s="166">
        <v>10</v>
      </c>
      <c r="E254" s="44">
        <v>0</v>
      </c>
      <c r="F254" s="111">
        <f t="shared" ref="F254:F287" si="139">B254*E254</f>
        <v>0</v>
      </c>
      <c r="G254" s="108">
        <v>0</v>
      </c>
      <c r="H254" s="84">
        <f t="shared" ref="H254:H287" si="140">B254*G254</f>
        <v>0</v>
      </c>
      <c r="I254" s="38">
        <v>0</v>
      </c>
      <c r="J254" s="84">
        <f t="shared" ref="J254:J287" si="141">B254*I254</f>
        <v>0</v>
      </c>
      <c r="K254" s="74">
        <v>0</v>
      </c>
      <c r="L254" s="37">
        <f t="shared" ref="L254:L287" si="142">B254*K254</f>
        <v>0</v>
      </c>
      <c r="M254" s="74">
        <v>0</v>
      </c>
      <c r="N254" s="37">
        <f t="shared" ref="N254:N287" si="143">B254*M254</f>
        <v>0</v>
      </c>
      <c r="O254" s="74">
        <v>0</v>
      </c>
      <c r="P254" s="71">
        <f t="shared" ref="P254:P287" si="144">B254*O254</f>
        <v>0</v>
      </c>
      <c r="Q254" s="57">
        <f t="shared" ref="Q254:Q287" si="145">G254+I254+K254+M254+O254</f>
        <v>0</v>
      </c>
      <c r="R254" s="83">
        <f t="shared" ref="R254:R287" si="146">Q254*B254</f>
        <v>0</v>
      </c>
      <c r="S254" s="38">
        <v>0</v>
      </c>
      <c r="T254" s="109">
        <f t="shared" ref="T254:T287" si="147">C254*S254</f>
        <v>0</v>
      </c>
      <c r="U254" s="74">
        <v>0</v>
      </c>
      <c r="V254" s="109">
        <f t="shared" ref="V254:V287" si="148">C254*U254</f>
        <v>0</v>
      </c>
      <c r="W254" s="74">
        <v>0</v>
      </c>
      <c r="X254" s="109">
        <f t="shared" ref="X254:X287" si="149">C254*W254</f>
        <v>0</v>
      </c>
      <c r="Y254" s="74">
        <v>0</v>
      </c>
      <c r="Z254" s="109">
        <f t="shared" ref="Z254:Z287" si="150">C254*Y254</f>
        <v>0</v>
      </c>
      <c r="AA254" s="74">
        <v>0</v>
      </c>
      <c r="AB254" s="68">
        <f t="shared" ref="AB254:AB287" si="151">C254*AA254</f>
        <v>0</v>
      </c>
      <c r="AC254" s="67">
        <f t="shared" ref="AC254:AC287" si="152">S254+U254+W254+Y254+AA254</f>
        <v>0</v>
      </c>
      <c r="AD254" s="66">
        <f t="shared" ref="AD254:AD287" si="153">AC254*C254</f>
        <v>0</v>
      </c>
      <c r="AE254" s="57">
        <v>0</v>
      </c>
      <c r="AF254" s="60">
        <f t="shared" ref="AF254:AF287" si="154">((C254-B254)*AC254)-AE254</f>
        <v>0</v>
      </c>
      <c r="AG254" s="52">
        <v>0</v>
      </c>
      <c r="AH254" s="63">
        <f t="shared" ref="AH254:AH287" si="155">B254*AG254</f>
        <v>0</v>
      </c>
      <c r="AI254" s="65">
        <f t="shared" ref="AI254:AI287" si="156">E254+Q254-AC254-AG254</f>
        <v>0</v>
      </c>
      <c r="AJ254" s="81">
        <f t="shared" ref="AJ254:AJ287" si="157">B254*AI254</f>
        <v>0</v>
      </c>
      <c r="AK254" s="65">
        <v>0</v>
      </c>
      <c r="AL254" s="63">
        <f t="shared" ref="AL254:AL287" si="158">AK254*B254</f>
        <v>0</v>
      </c>
      <c r="AM254" s="75"/>
    </row>
    <row r="255" spans="1:39" s="2" customFormat="1" ht="18" customHeight="1" x14ac:dyDescent="0.3">
      <c r="A255" s="56" t="s">
        <v>39</v>
      </c>
      <c r="B255" s="74">
        <f>15500/10</f>
        <v>1550</v>
      </c>
      <c r="C255" s="77">
        <f>2700/1.1</f>
        <v>2454.5454545454545</v>
      </c>
      <c r="D255" s="165">
        <v>10</v>
      </c>
      <c r="E255" s="44">
        <v>0</v>
      </c>
      <c r="F255" s="110">
        <f t="shared" si="139"/>
        <v>0</v>
      </c>
      <c r="G255" s="108">
        <v>0</v>
      </c>
      <c r="H255" s="69">
        <f t="shared" si="140"/>
        <v>0</v>
      </c>
      <c r="I255" s="38">
        <v>0</v>
      </c>
      <c r="J255" s="37">
        <f t="shared" si="141"/>
        <v>0</v>
      </c>
      <c r="K255" s="74">
        <v>0</v>
      </c>
      <c r="L255" s="37">
        <f t="shared" si="142"/>
        <v>0</v>
      </c>
      <c r="M255" s="74">
        <v>0</v>
      </c>
      <c r="N255" s="37">
        <f t="shared" si="143"/>
        <v>0</v>
      </c>
      <c r="O255" s="74">
        <v>0</v>
      </c>
      <c r="P255" s="71">
        <f t="shared" si="144"/>
        <v>0</v>
      </c>
      <c r="Q255" s="57">
        <f t="shared" si="145"/>
        <v>0</v>
      </c>
      <c r="R255" s="70">
        <f t="shared" si="146"/>
        <v>0</v>
      </c>
      <c r="S255" s="38">
        <v>0</v>
      </c>
      <c r="T255" s="109">
        <f t="shared" si="147"/>
        <v>0</v>
      </c>
      <c r="U255" s="74">
        <v>0</v>
      </c>
      <c r="V255" s="109">
        <f t="shared" si="148"/>
        <v>0</v>
      </c>
      <c r="W255" s="74">
        <v>0</v>
      </c>
      <c r="X255" s="109">
        <f t="shared" si="149"/>
        <v>0</v>
      </c>
      <c r="Y255" s="74">
        <v>0</v>
      </c>
      <c r="Z255" s="109">
        <f t="shared" si="150"/>
        <v>0</v>
      </c>
      <c r="AA255" s="74">
        <v>0</v>
      </c>
      <c r="AB255" s="68">
        <f t="shared" si="151"/>
        <v>0</v>
      </c>
      <c r="AC255" s="67">
        <f t="shared" si="152"/>
        <v>0</v>
      </c>
      <c r="AD255" s="66">
        <f t="shared" si="153"/>
        <v>0</v>
      </c>
      <c r="AE255" s="57">
        <v>0</v>
      </c>
      <c r="AF255" s="60">
        <f t="shared" si="154"/>
        <v>0</v>
      </c>
      <c r="AG255" s="52">
        <v>0</v>
      </c>
      <c r="AH255" s="63">
        <f t="shared" si="155"/>
        <v>0</v>
      </c>
      <c r="AI255" s="65">
        <f t="shared" si="156"/>
        <v>0</v>
      </c>
      <c r="AJ255" s="64">
        <f t="shared" si="157"/>
        <v>0</v>
      </c>
      <c r="AK255" s="65">
        <v>0</v>
      </c>
      <c r="AL255" s="63">
        <f t="shared" si="158"/>
        <v>0</v>
      </c>
      <c r="AM255" s="75"/>
    </row>
    <row r="256" spans="1:39" s="2" customFormat="1" x14ac:dyDescent="0.3">
      <c r="A256" s="56" t="s">
        <v>689</v>
      </c>
      <c r="B256" s="74">
        <f>18000/10</f>
        <v>1800</v>
      </c>
      <c r="C256" s="77">
        <f>2800/1.1</f>
        <v>2545.454545454545</v>
      </c>
      <c r="D256" s="165">
        <v>10</v>
      </c>
      <c r="E256" s="44">
        <v>10</v>
      </c>
      <c r="F256" s="110">
        <f t="shared" si="139"/>
        <v>18000</v>
      </c>
      <c r="G256" s="108">
        <v>40</v>
      </c>
      <c r="H256" s="69">
        <f t="shared" si="140"/>
        <v>72000</v>
      </c>
      <c r="I256" s="38">
        <v>20</v>
      </c>
      <c r="J256" s="37">
        <f t="shared" si="141"/>
        <v>36000</v>
      </c>
      <c r="K256" s="74">
        <v>20</v>
      </c>
      <c r="L256" s="37">
        <f t="shared" si="142"/>
        <v>36000</v>
      </c>
      <c r="M256" s="74">
        <v>30</v>
      </c>
      <c r="N256" s="37">
        <f t="shared" si="143"/>
        <v>54000</v>
      </c>
      <c r="O256" s="74">
        <v>0</v>
      </c>
      <c r="P256" s="71">
        <f t="shared" si="144"/>
        <v>0</v>
      </c>
      <c r="Q256" s="57">
        <f t="shared" si="145"/>
        <v>110</v>
      </c>
      <c r="R256" s="70">
        <f t="shared" si="146"/>
        <v>198000</v>
      </c>
      <c r="S256" s="38">
        <v>15</v>
      </c>
      <c r="T256" s="109">
        <f t="shared" si="147"/>
        <v>38181.818181818177</v>
      </c>
      <c r="U256" s="74">
        <v>18</v>
      </c>
      <c r="V256" s="109">
        <f t="shared" si="148"/>
        <v>45818.181818181809</v>
      </c>
      <c r="W256" s="74">
        <v>29</v>
      </c>
      <c r="X256" s="109">
        <f t="shared" si="149"/>
        <v>73818.181818181809</v>
      </c>
      <c r="Y256" s="74">
        <v>16</v>
      </c>
      <c r="Z256" s="109">
        <f t="shared" si="150"/>
        <v>40727.272727272721</v>
      </c>
      <c r="AA256" s="74">
        <v>13</v>
      </c>
      <c r="AB256" s="68">
        <f t="shared" si="151"/>
        <v>33090.909090909088</v>
      </c>
      <c r="AC256" s="67">
        <f t="shared" si="152"/>
        <v>91</v>
      </c>
      <c r="AD256" s="66">
        <f t="shared" si="153"/>
        <v>231636.36363636359</v>
      </c>
      <c r="AE256" s="57">
        <v>0</v>
      </c>
      <c r="AF256" s="60">
        <f t="shared" si="154"/>
        <v>67836.363636363603</v>
      </c>
      <c r="AG256" s="52">
        <v>0</v>
      </c>
      <c r="AH256" s="63">
        <f t="shared" si="155"/>
        <v>0</v>
      </c>
      <c r="AI256" s="65">
        <f t="shared" si="156"/>
        <v>29</v>
      </c>
      <c r="AJ256" s="64">
        <f t="shared" si="157"/>
        <v>52200</v>
      </c>
      <c r="AK256" s="65">
        <v>10</v>
      </c>
      <c r="AL256" s="63">
        <f t="shared" si="158"/>
        <v>18000</v>
      </c>
      <c r="AM256" s="75"/>
    </row>
    <row r="257" spans="1:39" s="2" customFormat="1" x14ac:dyDescent="0.3">
      <c r="A257" s="79" t="s">
        <v>688</v>
      </c>
      <c r="B257" s="47">
        <f>15500/10</f>
        <v>1550</v>
      </c>
      <c r="C257" s="77">
        <f>2700/1.1</f>
        <v>2454.5454545454545</v>
      </c>
      <c r="D257" s="163">
        <v>10</v>
      </c>
      <c r="E257" s="44">
        <v>0</v>
      </c>
      <c r="F257" s="110">
        <f t="shared" si="139"/>
        <v>0</v>
      </c>
      <c r="G257" s="108">
        <v>0</v>
      </c>
      <c r="H257" s="69">
        <f t="shared" si="140"/>
        <v>0</v>
      </c>
      <c r="I257" s="38">
        <v>0</v>
      </c>
      <c r="J257" s="37">
        <f t="shared" si="141"/>
        <v>0</v>
      </c>
      <c r="K257" s="74">
        <v>0</v>
      </c>
      <c r="L257" s="37">
        <f t="shared" si="142"/>
        <v>0</v>
      </c>
      <c r="M257" s="74">
        <v>0</v>
      </c>
      <c r="N257" s="37">
        <f t="shared" si="143"/>
        <v>0</v>
      </c>
      <c r="O257" s="74">
        <v>0</v>
      </c>
      <c r="P257" s="71">
        <f t="shared" si="144"/>
        <v>0</v>
      </c>
      <c r="Q257" s="57">
        <f t="shared" si="145"/>
        <v>0</v>
      </c>
      <c r="R257" s="70">
        <f t="shared" si="146"/>
        <v>0</v>
      </c>
      <c r="S257" s="38">
        <v>0</v>
      </c>
      <c r="T257" s="109">
        <f t="shared" si="147"/>
        <v>0</v>
      </c>
      <c r="U257" s="74">
        <v>0</v>
      </c>
      <c r="V257" s="109">
        <f t="shared" si="148"/>
        <v>0</v>
      </c>
      <c r="W257" s="74">
        <v>0</v>
      </c>
      <c r="X257" s="109">
        <f t="shared" si="149"/>
        <v>0</v>
      </c>
      <c r="Y257" s="74">
        <v>0</v>
      </c>
      <c r="Z257" s="109">
        <f t="shared" si="150"/>
        <v>0</v>
      </c>
      <c r="AA257" s="74">
        <v>0</v>
      </c>
      <c r="AB257" s="68">
        <f t="shared" si="151"/>
        <v>0</v>
      </c>
      <c r="AC257" s="67">
        <f t="shared" si="152"/>
        <v>0</v>
      </c>
      <c r="AD257" s="66">
        <f t="shared" si="153"/>
        <v>0</v>
      </c>
      <c r="AE257" s="57">
        <v>0</v>
      </c>
      <c r="AF257" s="60">
        <f t="shared" si="154"/>
        <v>0</v>
      </c>
      <c r="AG257" s="52">
        <v>0</v>
      </c>
      <c r="AH257" s="63">
        <f t="shared" si="155"/>
        <v>0</v>
      </c>
      <c r="AI257" s="65">
        <f t="shared" si="156"/>
        <v>0</v>
      </c>
      <c r="AJ257" s="64">
        <f t="shared" si="157"/>
        <v>0</v>
      </c>
      <c r="AK257" s="65">
        <v>0</v>
      </c>
      <c r="AL257" s="63">
        <f t="shared" si="158"/>
        <v>0</v>
      </c>
      <c r="AM257" s="75"/>
    </row>
    <row r="258" spans="1:39" s="2" customFormat="1" x14ac:dyDescent="0.3">
      <c r="A258" s="79" t="s">
        <v>687</v>
      </c>
      <c r="B258" s="47">
        <f>15500/10</f>
        <v>1550</v>
      </c>
      <c r="C258" s="77">
        <f>2700/1.1</f>
        <v>2454.5454545454545</v>
      </c>
      <c r="D258" s="163">
        <v>10</v>
      </c>
      <c r="E258" s="44">
        <v>18</v>
      </c>
      <c r="F258" s="110">
        <f t="shared" si="139"/>
        <v>27900</v>
      </c>
      <c r="G258" s="108">
        <v>0</v>
      </c>
      <c r="H258" s="69">
        <f t="shared" si="140"/>
        <v>0</v>
      </c>
      <c r="I258" s="38">
        <v>0</v>
      </c>
      <c r="J258" s="37">
        <f t="shared" si="141"/>
        <v>0</v>
      </c>
      <c r="K258" s="74">
        <v>0</v>
      </c>
      <c r="L258" s="37">
        <f t="shared" si="142"/>
        <v>0</v>
      </c>
      <c r="M258" s="74">
        <v>0</v>
      </c>
      <c r="N258" s="37">
        <f t="shared" si="143"/>
        <v>0</v>
      </c>
      <c r="O258" s="74">
        <v>0</v>
      </c>
      <c r="P258" s="71">
        <f t="shared" si="144"/>
        <v>0</v>
      </c>
      <c r="Q258" s="57">
        <f t="shared" si="145"/>
        <v>0</v>
      </c>
      <c r="R258" s="70">
        <f t="shared" si="146"/>
        <v>0</v>
      </c>
      <c r="S258" s="38">
        <v>6</v>
      </c>
      <c r="T258" s="109">
        <f t="shared" si="147"/>
        <v>14727.272727272728</v>
      </c>
      <c r="U258" s="74">
        <v>6</v>
      </c>
      <c r="V258" s="109">
        <f t="shared" si="148"/>
        <v>14727.272727272728</v>
      </c>
      <c r="W258" s="74">
        <v>4</v>
      </c>
      <c r="X258" s="109">
        <f t="shared" si="149"/>
        <v>9818.181818181818</v>
      </c>
      <c r="Y258" s="74">
        <v>2</v>
      </c>
      <c r="Z258" s="109">
        <f t="shared" si="150"/>
        <v>4909.090909090909</v>
      </c>
      <c r="AA258" s="74">
        <v>0</v>
      </c>
      <c r="AB258" s="68">
        <f t="shared" si="151"/>
        <v>0</v>
      </c>
      <c r="AC258" s="67">
        <f t="shared" si="152"/>
        <v>18</v>
      </c>
      <c r="AD258" s="66">
        <f t="shared" si="153"/>
        <v>44181.818181818184</v>
      </c>
      <c r="AE258" s="57">
        <v>0</v>
      </c>
      <c r="AF258" s="60">
        <f t="shared" si="154"/>
        <v>16281.81818181818</v>
      </c>
      <c r="AG258" s="52">
        <v>0</v>
      </c>
      <c r="AH258" s="63">
        <f t="shared" si="155"/>
        <v>0</v>
      </c>
      <c r="AI258" s="65">
        <f t="shared" si="156"/>
        <v>0</v>
      </c>
      <c r="AJ258" s="64">
        <f t="shared" si="157"/>
        <v>0</v>
      </c>
      <c r="AK258" s="65">
        <v>0</v>
      </c>
      <c r="AL258" s="63">
        <f t="shared" si="158"/>
        <v>0</v>
      </c>
      <c r="AM258" s="75"/>
    </row>
    <row r="259" spans="1:39" s="2" customFormat="1" x14ac:dyDescent="0.3">
      <c r="A259" s="78" t="s">
        <v>656</v>
      </c>
      <c r="B259" s="47">
        <f>15500/10</f>
        <v>1550</v>
      </c>
      <c r="C259" s="77">
        <f>2700/1.1</f>
        <v>2454.5454545454545</v>
      </c>
      <c r="D259" s="163">
        <v>10</v>
      </c>
      <c r="E259" s="44">
        <v>0</v>
      </c>
      <c r="F259" s="110">
        <f t="shared" si="139"/>
        <v>0</v>
      </c>
      <c r="G259" s="108">
        <v>0</v>
      </c>
      <c r="H259" s="69">
        <f t="shared" si="140"/>
        <v>0</v>
      </c>
      <c r="I259" s="38">
        <v>0</v>
      </c>
      <c r="J259" s="37">
        <f t="shared" si="141"/>
        <v>0</v>
      </c>
      <c r="K259" s="74">
        <v>0</v>
      </c>
      <c r="L259" s="37">
        <f t="shared" si="142"/>
        <v>0</v>
      </c>
      <c r="M259" s="74">
        <v>0</v>
      </c>
      <c r="N259" s="37">
        <f t="shared" si="143"/>
        <v>0</v>
      </c>
      <c r="O259" s="74">
        <v>0</v>
      </c>
      <c r="P259" s="71">
        <f t="shared" si="144"/>
        <v>0</v>
      </c>
      <c r="Q259" s="57">
        <f t="shared" si="145"/>
        <v>0</v>
      </c>
      <c r="R259" s="70">
        <f t="shared" si="146"/>
        <v>0</v>
      </c>
      <c r="S259" s="38">
        <v>0</v>
      </c>
      <c r="T259" s="109">
        <f t="shared" si="147"/>
        <v>0</v>
      </c>
      <c r="U259" s="74">
        <v>0</v>
      </c>
      <c r="V259" s="109">
        <f t="shared" si="148"/>
        <v>0</v>
      </c>
      <c r="W259" s="74">
        <v>0</v>
      </c>
      <c r="X259" s="109">
        <f t="shared" si="149"/>
        <v>0</v>
      </c>
      <c r="Y259" s="74">
        <v>0</v>
      </c>
      <c r="Z259" s="109">
        <f t="shared" si="150"/>
        <v>0</v>
      </c>
      <c r="AA259" s="74">
        <v>0</v>
      </c>
      <c r="AB259" s="68">
        <f t="shared" si="151"/>
        <v>0</v>
      </c>
      <c r="AC259" s="67">
        <f t="shared" si="152"/>
        <v>0</v>
      </c>
      <c r="AD259" s="66">
        <f t="shared" si="153"/>
        <v>0</v>
      </c>
      <c r="AE259" s="57">
        <v>0</v>
      </c>
      <c r="AF259" s="60">
        <f t="shared" si="154"/>
        <v>0</v>
      </c>
      <c r="AG259" s="52">
        <v>0</v>
      </c>
      <c r="AH259" s="63">
        <f t="shared" si="155"/>
        <v>0</v>
      </c>
      <c r="AI259" s="65">
        <f t="shared" si="156"/>
        <v>0</v>
      </c>
      <c r="AJ259" s="64">
        <f t="shared" si="157"/>
        <v>0</v>
      </c>
      <c r="AK259" s="65">
        <v>0</v>
      </c>
      <c r="AL259" s="63">
        <f t="shared" si="158"/>
        <v>0</v>
      </c>
      <c r="AM259" s="75"/>
    </row>
    <row r="260" spans="1:39" s="2" customFormat="1" x14ac:dyDescent="0.3">
      <c r="A260" s="79" t="s">
        <v>655</v>
      </c>
      <c r="B260" s="47">
        <f>18000/10</f>
        <v>1800</v>
      </c>
      <c r="C260" s="77">
        <f>2800/1.1</f>
        <v>2545.454545454545</v>
      </c>
      <c r="D260" s="163">
        <v>10</v>
      </c>
      <c r="E260" s="44">
        <v>32</v>
      </c>
      <c r="F260" s="110">
        <f t="shared" si="139"/>
        <v>57600</v>
      </c>
      <c r="G260" s="108">
        <v>0</v>
      </c>
      <c r="H260" s="69">
        <f t="shared" si="140"/>
        <v>0</v>
      </c>
      <c r="I260" s="38">
        <v>30</v>
      </c>
      <c r="J260" s="37">
        <f t="shared" si="141"/>
        <v>54000</v>
      </c>
      <c r="K260" s="74">
        <v>20</v>
      </c>
      <c r="L260" s="37">
        <f t="shared" si="142"/>
        <v>36000</v>
      </c>
      <c r="M260" s="74">
        <v>20</v>
      </c>
      <c r="N260" s="37">
        <f t="shared" si="143"/>
        <v>36000</v>
      </c>
      <c r="O260" s="74">
        <v>0</v>
      </c>
      <c r="P260" s="71">
        <f t="shared" si="144"/>
        <v>0</v>
      </c>
      <c r="Q260" s="57">
        <f t="shared" si="145"/>
        <v>70</v>
      </c>
      <c r="R260" s="70">
        <f t="shared" si="146"/>
        <v>126000</v>
      </c>
      <c r="S260" s="38">
        <v>9</v>
      </c>
      <c r="T260" s="109">
        <f t="shared" si="147"/>
        <v>22909.090909090904</v>
      </c>
      <c r="U260" s="74">
        <v>13</v>
      </c>
      <c r="V260" s="109">
        <f t="shared" si="148"/>
        <v>33090.909090909088</v>
      </c>
      <c r="W260" s="74">
        <v>19</v>
      </c>
      <c r="X260" s="109">
        <f t="shared" si="149"/>
        <v>48363.636363636353</v>
      </c>
      <c r="Y260" s="74">
        <v>12</v>
      </c>
      <c r="Z260" s="109">
        <f t="shared" si="150"/>
        <v>30545.45454545454</v>
      </c>
      <c r="AA260" s="74">
        <v>5</v>
      </c>
      <c r="AB260" s="68">
        <f t="shared" si="151"/>
        <v>12727.272727272724</v>
      </c>
      <c r="AC260" s="67">
        <f t="shared" si="152"/>
        <v>58</v>
      </c>
      <c r="AD260" s="66">
        <f t="shared" si="153"/>
        <v>147636.36363636362</v>
      </c>
      <c r="AE260" s="57">
        <v>0</v>
      </c>
      <c r="AF260" s="60">
        <f t="shared" si="154"/>
        <v>43236.363636363611</v>
      </c>
      <c r="AG260" s="52">
        <v>0</v>
      </c>
      <c r="AH260" s="63">
        <f t="shared" si="155"/>
        <v>0</v>
      </c>
      <c r="AI260" s="65">
        <f t="shared" si="156"/>
        <v>44</v>
      </c>
      <c r="AJ260" s="64">
        <f t="shared" si="157"/>
        <v>79200</v>
      </c>
      <c r="AK260" s="65">
        <v>10</v>
      </c>
      <c r="AL260" s="63">
        <f t="shared" si="158"/>
        <v>18000</v>
      </c>
      <c r="AM260" s="75"/>
    </row>
    <row r="261" spans="1:39" s="2" customFormat="1" x14ac:dyDescent="0.3">
      <c r="A261" s="78" t="s">
        <v>600</v>
      </c>
      <c r="B261" s="47">
        <f>17000/10</f>
        <v>1700</v>
      </c>
      <c r="C261" s="77">
        <f>2700/1.1</f>
        <v>2454.5454545454545</v>
      </c>
      <c r="D261" s="163">
        <v>10</v>
      </c>
      <c r="E261" s="44">
        <v>0</v>
      </c>
      <c r="F261" s="110">
        <f t="shared" si="139"/>
        <v>0</v>
      </c>
      <c r="G261" s="108">
        <v>20</v>
      </c>
      <c r="H261" s="69">
        <f t="shared" si="140"/>
        <v>34000</v>
      </c>
      <c r="I261" s="38">
        <v>0</v>
      </c>
      <c r="J261" s="37">
        <f t="shared" si="141"/>
        <v>0</v>
      </c>
      <c r="K261" s="74">
        <v>0</v>
      </c>
      <c r="L261" s="37">
        <f t="shared" si="142"/>
        <v>0</v>
      </c>
      <c r="M261" s="74">
        <v>10</v>
      </c>
      <c r="N261" s="37">
        <f t="shared" si="143"/>
        <v>17000</v>
      </c>
      <c r="O261" s="74">
        <v>0</v>
      </c>
      <c r="P261" s="71">
        <f t="shared" si="144"/>
        <v>0</v>
      </c>
      <c r="Q261" s="57">
        <f t="shared" si="145"/>
        <v>30</v>
      </c>
      <c r="R261" s="70">
        <f t="shared" si="146"/>
        <v>51000</v>
      </c>
      <c r="S261" s="38">
        <v>0</v>
      </c>
      <c r="T261" s="109">
        <f t="shared" si="147"/>
        <v>0</v>
      </c>
      <c r="U261" s="74">
        <v>4</v>
      </c>
      <c r="V261" s="109">
        <f t="shared" si="148"/>
        <v>9818.181818181818</v>
      </c>
      <c r="W261" s="74">
        <v>5</v>
      </c>
      <c r="X261" s="109">
        <f t="shared" si="149"/>
        <v>12272.727272727272</v>
      </c>
      <c r="Y261" s="74">
        <v>5</v>
      </c>
      <c r="Z261" s="109">
        <f t="shared" si="150"/>
        <v>12272.727272727272</v>
      </c>
      <c r="AA261" s="74">
        <v>1</v>
      </c>
      <c r="AB261" s="68">
        <f t="shared" si="151"/>
        <v>2454.5454545454545</v>
      </c>
      <c r="AC261" s="67">
        <f t="shared" si="152"/>
        <v>15</v>
      </c>
      <c r="AD261" s="66">
        <f t="shared" si="153"/>
        <v>36818.181818181816</v>
      </c>
      <c r="AE261" s="57">
        <v>0</v>
      </c>
      <c r="AF261" s="60">
        <f t="shared" si="154"/>
        <v>11318.181818181818</v>
      </c>
      <c r="AG261" s="52">
        <v>0</v>
      </c>
      <c r="AH261" s="63">
        <f t="shared" si="155"/>
        <v>0</v>
      </c>
      <c r="AI261" s="65">
        <f t="shared" si="156"/>
        <v>15</v>
      </c>
      <c r="AJ261" s="64">
        <f t="shared" si="157"/>
        <v>25500</v>
      </c>
      <c r="AK261" s="65">
        <v>0</v>
      </c>
      <c r="AL261" s="63">
        <f t="shared" si="158"/>
        <v>0</v>
      </c>
      <c r="AM261" s="75"/>
    </row>
    <row r="262" spans="1:39" s="2" customFormat="1" ht="15.75" customHeight="1" x14ac:dyDescent="0.3">
      <c r="A262" s="79" t="s">
        <v>654</v>
      </c>
      <c r="B262" s="74">
        <f>13800/12</f>
        <v>1150</v>
      </c>
      <c r="C262" s="38">
        <f>1800/1.1</f>
        <v>1636.3636363636363</v>
      </c>
      <c r="D262" s="165">
        <v>12</v>
      </c>
      <c r="E262" s="44">
        <v>0</v>
      </c>
      <c r="F262" s="110">
        <f t="shared" si="139"/>
        <v>0</v>
      </c>
      <c r="G262" s="108">
        <v>0</v>
      </c>
      <c r="H262" s="69">
        <f t="shared" si="140"/>
        <v>0</v>
      </c>
      <c r="I262" s="38">
        <v>0</v>
      </c>
      <c r="J262" s="37">
        <f t="shared" si="141"/>
        <v>0</v>
      </c>
      <c r="K262" s="74">
        <v>0</v>
      </c>
      <c r="L262" s="37">
        <f t="shared" si="142"/>
        <v>0</v>
      </c>
      <c r="M262" s="74">
        <v>0</v>
      </c>
      <c r="N262" s="37">
        <f t="shared" si="143"/>
        <v>0</v>
      </c>
      <c r="O262" s="74">
        <v>0</v>
      </c>
      <c r="P262" s="71">
        <f t="shared" si="144"/>
        <v>0</v>
      </c>
      <c r="Q262" s="57">
        <f t="shared" si="145"/>
        <v>0</v>
      </c>
      <c r="R262" s="70">
        <f t="shared" si="146"/>
        <v>0</v>
      </c>
      <c r="S262" s="38">
        <v>0</v>
      </c>
      <c r="T262" s="109">
        <f t="shared" si="147"/>
        <v>0</v>
      </c>
      <c r="U262" s="74">
        <v>0</v>
      </c>
      <c r="V262" s="109">
        <f t="shared" si="148"/>
        <v>0</v>
      </c>
      <c r="W262" s="74">
        <v>0</v>
      </c>
      <c r="X262" s="109">
        <f t="shared" si="149"/>
        <v>0</v>
      </c>
      <c r="Y262" s="74">
        <v>0</v>
      </c>
      <c r="Z262" s="109">
        <f t="shared" si="150"/>
        <v>0</v>
      </c>
      <c r="AA262" s="74">
        <v>0</v>
      </c>
      <c r="AB262" s="68">
        <f t="shared" si="151"/>
        <v>0</v>
      </c>
      <c r="AC262" s="67">
        <f t="shared" si="152"/>
        <v>0</v>
      </c>
      <c r="AD262" s="66">
        <f t="shared" si="153"/>
        <v>0</v>
      </c>
      <c r="AE262" s="57">
        <v>0</v>
      </c>
      <c r="AF262" s="60">
        <f t="shared" si="154"/>
        <v>0</v>
      </c>
      <c r="AG262" s="52">
        <v>0</v>
      </c>
      <c r="AH262" s="63">
        <f t="shared" si="155"/>
        <v>0</v>
      </c>
      <c r="AI262" s="65">
        <f t="shared" si="156"/>
        <v>0</v>
      </c>
      <c r="AJ262" s="64">
        <f t="shared" si="157"/>
        <v>0</v>
      </c>
      <c r="AK262" s="65">
        <v>0</v>
      </c>
      <c r="AL262" s="63">
        <f t="shared" si="158"/>
        <v>0</v>
      </c>
      <c r="AM262" s="75"/>
    </row>
    <row r="263" spans="1:39" s="2" customFormat="1" x14ac:dyDescent="0.3">
      <c r="A263" s="79" t="s">
        <v>599</v>
      </c>
      <c r="B263" s="74">
        <f>13800/12</f>
        <v>1150</v>
      </c>
      <c r="C263" s="38">
        <v>1636</v>
      </c>
      <c r="D263" s="165">
        <v>12</v>
      </c>
      <c r="E263" s="44">
        <v>0</v>
      </c>
      <c r="F263" s="110">
        <f t="shared" si="139"/>
        <v>0</v>
      </c>
      <c r="G263" s="108">
        <v>0</v>
      </c>
      <c r="H263" s="69">
        <f t="shared" si="140"/>
        <v>0</v>
      </c>
      <c r="I263" s="38">
        <v>0</v>
      </c>
      <c r="J263" s="37">
        <f t="shared" si="141"/>
        <v>0</v>
      </c>
      <c r="K263" s="74">
        <v>0</v>
      </c>
      <c r="L263" s="37">
        <f t="shared" si="142"/>
        <v>0</v>
      </c>
      <c r="M263" s="74">
        <v>0</v>
      </c>
      <c r="N263" s="37">
        <f t="shared" si="143"/>
        <v>0</v>
      </c>
      <c r="O263" s="74">
        <v>0</v>
      </c>
      <c r="P263" s="71">
        <f t="shared" si="144"/>
        <v>0</v>
      </c>
      <c r="Q263" s="57">
        <f t="shared" si="145"/>
        <v>0</v>
      </c>
      <c r="R263" s="70">
        <f t="shared" si="146"/>
        <v>0</v>
      </c>
      <c r="S263" s="38">
        <v>0</v>
      </c>
      <c r="T263" s="109">
        <f t="shared" si="147"/>
        <v>0</v>
      </c>
      <c r="U263" s="74">
        <v>0</v>
      </c>
      <c r="V263" s="109">
        <f t="shared" si="148"/>
        <v>0</v>
      </c>
      <c r="W263" s="74">
        <v>0</v>
      </c>
      <c r="X263" s="109">
        <f t="shared" si="149"/>
        <v>0</v>
      </c>
      <c r="Y263" s="74">
        <v>0</v>
      </c>
      <c r="Z263" s="109">
        <f t="shared" si="150"/>
        <v>0</v>
      </c>
      <c r="AA263" s="74">
        <v>0</v>
      </c>
      <c r="AB263" s="68">
        <f t="shared" si="151"/>
        <v>0</v>
      </c>
      <c r="AC263" s="67">
        <f t="shared" si="152"/>
        <v>0</v>
      </c>
      <c r="AD263" s="66">
        <f t="shared" si="153"/>
        <v>0</v>
      </c>
      <c r="AE263" s="57">
        <v>0</v>
      </c>
      <c r="AF263" s="60">
        <f t="shared" si="154"/>
        <v>0</v>
      </c>
      <c r="AG263" s="52">
        <v>0</v>
      </c>
      <c r="AH263" s="63">
        <f t="shared" si="155"/>
        <v>0</v>
      </c>
      <c r="AI263" s="65">
        <f t="shared" si="156"/>
        <v>0</v>
      </c>
      <c r="AJ263" s="64">
        <f t="shared" si="157"/>
        <v>0</v>
      </c>
      <c r="AK263" s="65">
        <v>0</v>
      </c>
      <c r="AL263" s="63">
        <f t="shared" si="158"/>
        <v>0</v>
      </c>
      <c r="AM263" s="75"/>
    </row>
    <row r="264" spans="1:39" s="2" customFormat="1" x14ac:dyDescent="0.3">
      <c r="A264" s="79" t="s">
        <v>8</v>
      </c>
      <c r="B264" s="47">
        <f>24800/16</f>
        <v>1550</v>
      </c>
      <c r="C264" s="46">
        <f>2800/1.1</f>
        <v>2545.454545454545</v>
      </c>
      <c r="D264" s="163">
        <v>16</v>
      </c>
      <c r="E264" s="44">
        <v>0</v>
      </c>
      <c r="F264" s="110">
        <f t="shared" si="139"/>
        <v>0</v>
      </c>
      <c r="G264" s="108">
        <v>0</v>
      </c>
      <c r="H264" s="69">
        <f t="shared" si="140"/>
        <v>0</v>
      </c>
      <c r="I264" s="38">
        <v>0</v>
      </c>
      <c r="J264" s="37">
        <f t="shared" si="141"/>
        <v>0</v>
      </c>
      <c r="K264" s="74">
        <v>0</v>
      </c>
      <c r="L264" s="37">
        <f t="shared" si="142"/>
        <v>0</v>
      </c>
      <c r="M264" s="74">
        <v>0</v>
      </c>
      <c r="N264" s="37">
        <f t="shared" si="143"/>
        <v>0</v>
      </c>
      <c r="O264" s="74">
        <v>0</v>
      </c>
      <c r="P264" s="71">
        <f t="shared" si="144"/>
        <v>0</v>
      </c>
      <c r="Q264" s="57">
        <f t="shared" si="145"/>
        <v>0</v>
      </c>
      <c r="R264" s="70">
        <f t="shared" si="146"/>
        <v>0</v>
      </c>
      <c r="S264" s="38">
        <v>0</v>
      </c>
      <c r="T264" s="109">
        <f t="shared" si="147"/>
        <v>0</v>
      </c>
      <c r="U264" s="74">
        <v>0</v>
      </c>
      <c r="V264" s="109">
        <f t="shared" si="148"/>
        <v>0</v>
      </c>
      <c r="W264" s="74">
        <v>0</v>
      </c>
      <c r="X264" s="109">
        <f t="shared" si="149"/>
        <v>0</v>
      </c>
      <c r="Y264" s="74">
        <v>0</v>
      </c>
      <c r="Z264" s="109">
        <f t="shared" si="150"/>
        <v>0</v>
      </c>
      <c r="AA264" s="74">
        <v>0</v>
      </c>
      <c r="AB264" s="68">
        <f t="shared" si="151"/>
        <v>0</v>
      </c>
      <c r="AC264" s="67">
        <f t="shared" si="152"/>
        <v>0</v>
      </c>
      <c r="AD264" s="66">
        <f t="shared" si="153"/>
        <v>0</v>
      </c>
      <c r="AE264" s="57">
        <v>0</v>
      </c>
      <c r="AF264" s="60">
        <f t="shared" si="154"/>
        <v>0</v>
      </c>
      <c r="AG264" s="52">
        <v>0</v>
      </c>
      <c r="AH264" s="63">
        <f t="shared" si="155"/>
        <v>0</v>
      </c>
      <c r="AI264" s="65">
        <f t="shared" si="156"/>
        <v>0</v>
      </c>
      <c r="AJ264" s="64">
        <f t="shared" si="157"/>
        <v>0</v>
      </c>
      <c r="AK264" s="65">
        <v>0</v>
      </c>
      <c r="AL264" s="63">
        <f t="shared" si="158"/>
        <v>0</v>
      </c>
      <c r="AM264" s="75"/>
    </row>
    <row r="265" spans="1:39" s="2" customFormat="1" x14ac:dyDescent="0.3">
      <c r="A265" s="58" t="s">
        <v>686</v>
      </c>
      <c r="B265" s="47">
        <f>30400/16</f>
        <v>1900</v>
      </c>
      <c r="C265" s="46">
        <f>2800/1.1</f>
        <v>2545.454545454545</v>
      </c>
      <c r="D265" s="163">
        <v>16</v>
      </c>
      <c r="E265" s="44">
        <v>6</v>
      </c>
      <c r="F265" s="110">
        <f t="shared" si="139"/>
        <v>11400</v>
      </c>
      <c r="G265" s="108">
        <v>0</v>
      </c>
      <c r="H265" s="69">
        <f t="shared" si="140"/>
        <v>0</v>
      </c>
      <c r="I265" s="38">
        <v>16</v>
      </c>
      <c r="J265" s="37">
        <f t="shared" si="141"/>
        <v>30400</v>
      </c>
      <c r="K265" s="74">
        <v>16</v>
      </c>
      <c r="L265" s="37">
        <f t="shared" si="142"/>
        <v>30400</v>
      </c>
      <c r="M265" s="74">
        <v>16</v>
      </c>
      <c r="N265" s="37">
        <f t="shared" si="143"/>
        <v>30400</v>
      </c>
      <c r="O265" s="74">
        <v>0</v>
      </c>
      <c r="P265" s="71">
        <f t="shared" si="144"/>
        <v>0</v>
      </c>
      <c r="Q265" s="57">
        <f t="shared" si="145"/>
        <v>48</v>
      </c>
      <c r="R265" s="70">
        <f t="shared" si="146"/>
        <v>91200</v>
      </c>
      <c r="S265" s="38">
        <v>6</v>
      </c>
      <c r="T265" s="109">
        <f t="shared" si="147"/>
        <v>15272.72727272727</v>
      </c>
      <c r="U265" s="74">
        <v>4</v>
      </c>
      <c r="V265" s="109">
        <f t="shared" si="148"/>
        <v>10181.81818181818</v>
      </c>
      <c r="W265" s="74">
        <v>18</v>
      </c>
      <c r="X265" s="109">
        <f t="shared" si="149"/>
        <v>45818.181818181809</v>
      </c>
      <c r="Y265" s="74">
        <v>8</v>
      </c>
      <c r="Z265" s="109">
        <f t="shared" si="150"/>
        <v>20363.63636363636</v>
      </c>
      <c r="AA265" s="74">
        <v>3</v>
      </c>
      <c r="AB265" s="68">
        <f t="shared" si="151"/>
        <v>7636.3636363636351</v>
      </c>
      <c r="AC265" s="67">
        <f t="shared" si="152"/>
        <v>39</v>
      </c>
      <c r="AD265" s="66">
        <f t="shared" si="153"/>
        <v>99272.72727272725</v>
      </c>
      <c r="AE265" s="57">
        <v>0</v>
      </c>
      <c r="AF265" s="60">
        <f t="shared" si="154"/>
        <v>25172.727272727258</v>
      </c>
      <c r="AG265" s="52">
        <v>0</v>
      </c>
      <c r="AH265" s="63">
        <f t="shared" si="155"/>
        <v>0</v>
      </c>
      <c r="AI265" s="65">
        <f t="shared" si="156"/>
        <v>15</v>
      </c>
      <c r="AJ265" s="64">
        <f t="shared" si="157"/>
        <v>28500</v>
      </c>
      <c r="AK265" s="65">
        <v>0</v>
      </c>
      <c r="AL265" s="63">
        <f t="shared" si="158"/>
        <v>0</v>
      </c>
      <c r="AM265" s="75"/>
    </row>
    <row r="266" spans="1:39" s="2" customFormat="1" x14ac:dyDescent="0.3">
      <c r="A266" s="79" t="s">
        <v>9</v>
      </c>
      <c r="B266" s="47">
        <f>3600/6</f>
        <v>600</v>
      </c>
      <c r="C266" s="46">
        <f>2000/1.1</f>
        <v>1818.181818181818</v>
      </c>
      <c r="D266" s="163">
        <v>6</v>
      </c>
      <c r="E266" s="44">
        <v>0</v>
      </c>
      <c r="F266" s="110">
        <f t="shared" si="139"/>
        <v>0</v>
      </c>
      <c r="G266" s="108">
        <v>0</v>
      </c>
      <c r="H266" s="69">
        <f t="shared" si="140"/>
        <v>0</v>
      </c>
      <c r="I266" s="38">
        <v>0</v>
      </c>
      <c r="J266" s="37">
        <f t="shared" si="141"/>
        <v>0</v>
      </c>
      <c r="K266" s="74">
        <v>0</v>
      </c>
      <c r="L266" s="37">
        <f t="shared" si="142"/>
        <v>0</v>
      </c>
      <c r="M266" s="74">
        <v>0</v>
      </c>
      <c r="N266" s="37">
        <f t="shared" si="143"/>
        <v>0</v>
      </c>
      <c r="O266" s="74">
        <v>0</v>
      </c>
      <c r="P266" s="71">
        <f t="shared" si="144"/>
        <v>0</v>
      </c>
      <c r="Q266" s="57">
        <f t="shared" si="145"/>
        <v>0</v>
      </c>
      <c r="R266" s="70">
        <f t="shared" si="146"/>
        <v>0</v>
      </c>
      <c r="S266" s="38">
        <v>0</v>
      </c>
      <c r="T266" s="109">
        <f t="shared" si="147"/>
        <v>0</v>
      </c>
      <c r="U266" s="74">
        <v>0</v>
      </c>
      <c r="V266" s="109">
        <f t="shared" si="148"/>
        <v>0</v>
      </c>
      <c r="W266" s="74">
        <v>0</v>
      </c>
      <c r="X266" s="109">
        <f t="shared" si="149"/>
        <v>0</v>
      </c>
      <c r="Y266" s="74">
        <v>0</v>
      </c>
      <c r="Z266" s="109">
        <f t="shared" si="150"/>
        <v>0</v>
      </c>
      <c r="AA266" s="74">
        <v>0</v>
      </c>
      <c r="AB266" s="68">
        <f t="shared" si="151"/>
        <v>0</v>
      </c>
      <c r="AC266" s="67">
        <f t="shared" si="152"/>
        <v>0</v>
      </c>
      <c r="AD266" s="66">
        <f t="shared" si="153"/>
        <v>0</v>
      </c>
      <c r="AE266" s="57">
        <v>0</v>
      </c>
      <c r="AF266" s="60">
        <f t="shared" si="154"/>
        <v>0</v>
      </c>
      <c r="AG266" s="52">
        <v>0</v>
      </c>
      <c r="AH266" s="63">
        <f t="shared" si="155"/>
        <v>0</v>
      </c>
      <c r="AI266" s="65">
        <f t="shared" si="156"/>
        <v>0</v>
      </c>
      <c r="AJ266" s="64">
        <f t="shared" si="157"/>
        <v>0</v>
      </c>
      <c r="AK266" s="65">
        <v>0</v>
      </c>
      <c r="AL266" s="63">
        <f t="shared" si="158"/>
        <v>0</v>
      </c>
      <c r="AM266" s="75"/>
    </row>
    <row r="267" spans="1:39" s="2" customFormat="1" x14ac:dyDescent="0.3">
      <c r="A267" s="55" t="s">
        <v>685</v>
      </c>
      <c r="B267" s="47">
        <f>3600/6</f>
        <v>600</v>
      </c>
      <c r="C267" s="46">
        <f>2000/1.1</f>
        <v>1818.181818181818</v>
      </c>
      <c r="D267" s="163">
        <v>6</v>
      </c>
      <c r="E267" s="44">
        <v>0</v>
      </c>
      <c r="F267" s="110">
        <f t="shared" si="139"/>
        <v>0</v>
      </c>
      <c r="G267" s="108">
        <v>0</v>
      </c>
      <c r="H267" s="69">
        <f t="shared" si="140"/>
        <v>0</v>
      </c>
      <c r="I267" s="38">
        <v>0</v>
      </c>
      <c r="J267" s="37">
        <f t="shared" si="141"/>
        <v>0</v>
      </c>
      <c r="K267" s="74">
        <v>0</v>
      </c>
      <c r="L267" s="37">
        <f t="shared" si="142"/>
        <v>0</v>
      </c>
      <c r="M267" s="74">
        <v>0</v>
      </c>
      <c r="N267" s="37">
        <f t="shared" si="143"/>
        <v>0</v>
      </c>
      <c r="O267" s="74">
        <v>0</v>
      </c>
      <c r="P267" s="71">
        <f t="shared" si="144"/>
        <v>0</v>
      </c>
      <c r="Q267" s="57">
        <f t="shared" si="145"/>
        <v>0</v>
      </c>
      <c r="R267" s="70">
        <f t="shared" si="146"/>
        <v>0</v>
      </c>
      <c r="S267" s="38">
        <v>0</v>
      </c>
      <c r="T267" s="109">
        <f t="shared" si="147"/>
        <v>0</v>
      </c>
      <c r="U267" s="74">
        <v>0</v>
      </c>
      <c r="V267" s="109">
        <f t="shared" si="148"/>
        <v>0</v>
      </c>
      <c r="W267" s="74">
        <v>0</v>
      </c>
      <c r="X267" s="109">
        <f t="shared" si="149"/>
        <v>0</v>
      </c>
      <c r="Y267" s="74">
        <v>0</v>
      </c>
      <c r="Z267" s="109">
        <f t="shared" si="150"/>
        <v>0</v>
      </c>
      <c r="AA267" s="74">
        <v>0</v>
      </c>
      <c r="AB267" s="68">
        <f t="shared" si="151"/>
        <v>0</v>
      </c>
      <c r="AC267" s="67">
        <f t="shared" si="152"/>
        <v>0</v>
      </c>
      <c r="AD267" s="66">
        <f t="shared" si="153"/>
        <v>0</v>
      </c>
      <c r="AE267" s="57">
        <v>0</v>
      </c>
      <c r="AF267" s="60">
        <f t="shared" si="154"/>
        <v>0</v>
      </c>
      <c r="AG267" s="52">
        <v>0</v>
      </c>
      <c r="AH267" s="63">
        <f t="shared" si="155"/>
        <v>0</v>
      </c>
      <c r="AI267" s="65">
        <f t="shared" si="156"/>
        <v>0</v>
      </c>
      <c r="AJ267" s="64">
        <f t="shared" si="157"/>
        <v>0</v>
      </c>
      <c r="AK267" s="65">
        <v>0</v>
      </c>
      <c r="AL267" s="63">
        <f t="shared" si="158"/>
        <v>0</v>
      </c>
      <c r="AM267" s="75"/>
    </row>
    <row r="268" spans="1:39" s="2" customFormat="1" x14ac:dyDescent="0.3">
      <c r="A268" s="55" t="s">
        <v>684</v>
      </c>
      <c r="B268" s="47">
        <f>3600/6</f>
        <v>600</v>
      </c>
      <c r="C268" s="46">
        <f>2000/1.1</f>
        <v>1818.181818181818</v>
      </c>
      <c r="D268" s="163">
        <v>6</v>
      </c>
      <c r="E268" s="44">
        <v>0</v>
      </c>
      <c r="F268" s="110">
        <f t="shared" si="139"/>
        <v>0</v>
      </c>
      <c r="G268" s="108">
        <v>0</v>
      </c>
      <c r="H268" s="69">
        <f t="shared" si="140"/>
        <v>0</v>
      </c>
      <c r="I268" s="38">
        <v>0</v>
      </c>
      <c r="J268" s="37">
        <f t="shared" si="141"/>
        <v>0</v>
      </c>
      <c r="K268" s="74">
        <v>0</v>
      </c>
      <c r="L268" s="37">
        <f t="shared" si="142"/>
        <v>0</v>
      </c>
      <c r="M268" s="74">
        <v>0</v>
      </c>
      <c r="N268" s="37">
        <f t="shared" si="143"/>
        <v>0</v>
      </c>
      <c r="O268" s="74">
        <v>0</v>
      </c>
      <c r="P268" s="71">
        <f t="shared" si="144"/>
        <v>0</v>
      </c>
      <c r="Q268" s="57">
        <f t="shared" si="145"/>
        <v>0</v>
      </c>
      <c r="R268" s="70">
        <f t="shared" si="146"/>
        <v>0</v>
      </c>
      <c r="S268" s="38">
        <v>0</v>
      </c>
      <c r="T268" s="109">
        <f t="shared" si="147"/>
        <v>0</v>
      </c>
      <c r="U268" s="74">
        <v>0</v>
      </c>
      <c r="V268" s="109">
        <f t="shared" si="148"/>
        <v>0</v>
      </c>
      <c r="W268" s="74">
        <v>0</v>
      </c>
      <c r="X268" s="109">
        <f t="shared" si="149"/>
        <v>0</v>
      </c>
      <c r="Y268" s="74">
        <v>0</v>
      </c>
      <c r="Z268" s="109">
        <f t="shared" si="150"/>
        <v>0</v>
      </c>
      <c r="AA268" s="74">
        <v>0</v>
      </c>
      <c r="AB268" s="68">
        <f t="shared" si="151"/>
        <v>0</v>
      </c>
      <c r="AC268" s="67">
        <f t="shared" si="152"/>
        <v>0</v>
      </c>
      <c r="AD268" s="66">
        <f t="shared" si="153"/>
        <v>0</v>
      </c>
      <c r="AE268" s="57">
        <v>0</v>
      </c>
      <c r="AF268" s="60">
        <f t="shared" si="154"/>
        <v>0</v>
      </c>
      <c r="AG268" s="52">
        <v>0</v>
      </c>
      <c r="AH268" s="63">
        <f t="shared" si="155"/>
        <v>0</v>
      </c>
      <c r="AI268" s="65">
        <f t="shared" si="156"/>
        <v>0</v>
      </c>
      <c r="AJ268" s="64">
        <f t="shared" si="157"/>
        <v>0</v>
      </c>
      <c r="AK268" s="65">
        <v>0</v>
      </c>
      <c r="AL268" s="63">
        <f t="shared" si="158"/>
        <v>0</v>
      </c>
      <c r="AM268" s="75"/>
    </row>
    <row r="269" spans="1:39" s="2" customFormat="1" x14ac:dyDescent="0.3">
      <c r="A269" s="48" t="s">
        <v>683</v>
      </c>
      <c r="B269" s="47">
        <f>8100/6</f>
        <v>1350</v>
      </c>
      <c r="C269" s="46">
        <f>2800/1.1</f>
        <v>2545.454545454545</v>
      </c>
      <c r="D269" s="45">
        <v>6</v>
      </c>
      <c r="E269" s="44">
        <v>0</v>
      </c>
      <c r="F269" s="110">
        <f t="shared" si="139"/>
        <v>0</v>
      </c>
      <c r="G269" s="108">
        <v>0</v>
      </c>
      <c r="H269" s="69">
        <f t="shared" si="140"/>
        <v>0</v>
      </c>
      <c r="I269" s="38">
        <v>0</v>
      </c>
      <c r="J269" s="37">
        <f t="shared" si="141"/>
        <v>0</v>
      </c>
      <c r="K269" s="74">
        <v>0</v>
      </c>
      <c r="L269" s="37">
        <f t="shared" si="142"/>
        <v>0</v>
      </c>
      <c r="M269" s="74">
        <v>0</v>
      </c>
      <c r="N269" s="37">
        <f t="shared" si="143"/>
        <v>0</v>
      </c>
      <c r="O269" s="74">
        <v>0</v>
      </c>
      <c r="P269" s="71">
        <f t="shared" si="144"/>
        <v>0</v>
      </c>
      <c r="Q269" s="57">
        <f t="shared" si="145"/>
        <v>0</v>
      </c>
      <c r="R269" s="70">
        <f t="shared" si="146"/>
        <v>0</v>
      </c>
      <c r="S269" s="38">
        <v>0</v>
      </c>
      <c r="T269" s="109">
        <f t="shared" si="147"/>
        <v>0</v>
      </c>
      <c r="U269" s="74">
        <v>0</v>
      </c>
      <c r="V269" s="109">
        <f t="shared" si="148"/>
        <v>0</v>
      </c>
      <c r="W269" s="74">
        <v>0</v>
      </c>
      <c r="X269" s="109">
        <f t="shared" si="149"/>
        <v>0</v>
      </c>
      <c r="Y269" s="74">
        <v>0</v>
      </c>
      <c r="Z269" s="109">
        <f t="shared" si="150"/>
        <v>0</v>
      </c>
      <c r="AA269" s="74">
        <v>0</v>
      </c>
      <c r="AB269" s="68">
        <f t="shared" si="151"/>
        <v>0</v>
      </c>
      <c r="AC269" s="67">
        <f t="shared" si="152"/>
        <v>0</v>
      </c>
      <c r="AD269" s="66">
        <f t="shared" si="153"/>
        <v>0</v>
      </c>
      <c r="AE269" s="57">
        <v>0</v>
      </c>
      <c r="AF269" s="60">
        <f t="shared" si="154"/>
        <v>0</v>
      </c>
      <c r="AG269" s="52">
        <v>0</v>
      </c>
      <c r="AH269" s="63">
        <f t="shared" si="155"/>
        <v>0</v>
      </c>
      <c r="AI269" s="65">
        <f t="shared" si="156"/>
        <v>0</v>
      </c>
      <c r="AJ269" s="64">
        <f t="shared" si="157"/>
        <v>0</v>
      </c>
      <c r="AK269" s="65">
        <v>0</v>
      </c>
      <c r="AL269" s="63">
        <f t="shared" si="158"/>
        <v>0</v>
      </c>
      <c r="AM269" s="75"/>
    </row>
    <row r="270" spans="1:39" s="2" customFormat="1" x14ac:dyDescent="0.3">
      <c r="A270" s="48" t="s">
        <v>682</v>
      </c>
      <c r="B270" s="53">
        <f>6600/6</f>
        <v>1100</v>
      </c>
      <c r="C270" s="46">
        <f>2800/1.1</f>
        <v>2545.454545454545</v>
      </c>
      <c r="D270" s="45">
        <v>6</v>
      </c>
      <c r="E270" s="44">
        <v>0</v>
      </c>
      <c r="F270" s="110">
        <f t="shared" si="139"/>
        <v>0</v>
      </c>
      <c r="G270" s="108">
        <v>0</v>
      </c>
      <c r="H270" s="69">
        <f t="shared" si="140"/>
        <v>0</v>
      </c>
      <c r="I270" s="38">
        <v>0</v>
      </c>
      <c r="J270" s="37">
        <f t="shared" si="141"/>
        <v>0</v>
      </c>
      <c r="K270" s="74">
        <v>0</v>
      </c>
      <c r="L270" s="37">
        <f t="shared" si="142"/>
        <v>0</v>
      </c>
      <c r="M270" s="74">
        <v>0</v>
      </c>
      <c r="N270" s="37">
        <f t="shared" si="143"/>
        <v>0</v>
      </c>
      <c r="O270" s="74">
        <v>0</v>
      </c>
      <c r="P270" s="71">
        <f t="shared" si="144"/>
        <v>0</v>
      </c>
      <c r="Q270" s="57">
        <f t="shared" si="145"/>
        <v>0</v>
      </c>
      <c r="R270" s="70">
        <f t="shared" si="146"/>
        <v>0</v>
      </c>
      <c r="S270" s="38">
        <v>0</v>
      </c>
      <c r="T270" s="109">
        <f t="shared" si="147"/>
        <v>0</v>
      </c>
      <c r="U270" s="74">
        <v>0</v>
      </c>
      <c r="V270" s="109">
        <f t="shared" si="148"/>
        <v>0</v>
      </c>
      <c r="W270" s="74">
        <v>0</v>
      </c>
      <c r="X270" s="109">
        <f t="shared" si="149"/>
        <v>0</v>
      </c>
      <c r="Y270" s="74">
        <v>0</v>
      </c>
      <c r="Z270" s="109">
        <f t="shared" si="150"/>
        <v>0</v>
      </c>
      <c r="AA270" s="74">
        <v>0</v>
      </c>
      <c r="AB270" s="68">
        <f t="shared" si="151"/>
        <v>0</v>
      </c>
      <c r="AC270" s="67">
        <f t="shared" si="152"/>
        <v>0</v>
      </c>
      <c r="AD270" s="66">
        <f t="shared" si="153"/>
        <v>0</v>
      </c>
      <c r="AE270" s="57">
        <v>0</v>
      </c>
      <c r="AF270" s="60">
        <f t="shared" si="154"/>
        <v>0</v>
      </c>
      <c r="AG270" s="52">
        <v>0</v>
      </c>
      <c r="AH270" s="63">
        <f t="shared" si="155"/>
        <v>0</v>
      </c>
      <c r="AI270" s="65">
        <f t="shared" si="156"/>
        <v>0</v>
      </c>
      <c r="AJ270" s="64">
        <f t="shared" si="157"/>
        <v>0</v>
      </c>
      <c r="AK270" s="65">
        <v>0</v>
      </c>
      <c r="AL270" s="63">
        <f t="shared" si="158"/>
        <v>0</v>
      </c>
      <c r="AM270" s="75"/>
    </row>
    <row r="271" spans="1:39" s="2" customFormat="1" x14ac:dyDescent="0.3">
      <c r="A271" s="48" t="s">
        <v>595</v>
      </c>
      <c r="B271" s="47">
        <f>16200/12</f>
        <v>1350</v>
      </c>
      <c r="C271" s="46">
        <f>2800/1.1</f>
        <v>2545.454545454545</v>
      </c>
      <c r="D271" s="45">
        <v>12</v>
      </c>
      <c r="E271" s="44">
        <v>0</v>
      </c>
      <c r="F271" s="110">
        <f t="shared" si="139"/>
        <v>0</v>
      </c>
      <c r="G271" s="108">
        <v>0</v>
      </c>
      <c r="H271" s="69">
        <f t="shared" si="140"/>
        <v>0</v>
      </c>
      <c r="I271" s="38">
        <v>0</v>
      </c>
      <c r="J271" s="37">
        <f t="shared" si="141"/>
        <v>0</v>
      </c>
      <c r="K271" s="74">
        <v>0</v>
      </c>
      <c r="L271" s="37">
        <f t="shared" si="142"/>
        <v>0</v>
      </c>
      <c r="M271" s="74">
        <v>0</v>
      </c>
      <c r="N271" s="37">
        <f t="shared" si="143"/>
        <v>0</v>
      </c>
      <c r="O271" s="74">
        <v>0</v>
      </c>
      <c r="P271" s="71">
        <f t="shared" si="144"/>
        <v>0</v>
      </c>
      <c r="Q271" s="57">
        <f t="shared" si="145"/>
        <v>0</v>
      </c>
      <c r="R271" s="70">
        <f t="shared" si="146"/>
        <v>0</v>
      </c>
      <c r="S271" s="38">
        <v>0</v>
      </c>
      <c r="T271" s="109">
        <f t="shared" si="147"/>
        <v>0</v>
      </c>
      <c r="U271" s="74">
        <v>0</v>
      </c>
      <c r="V271" s="109">
        <f t="shared" si="148"/>
        <v>0</v>
      </c>
      <c r="W271" s="74">
        <v>0</v>
      </c>
      <c r="X271" s="109">
        <f t="shared" si="149"/>
        <v>0</v>
      </c>
      <c r="Y271" s="74">
        <v>0</v>
      </c>
      <c r="Z271" s="109">
        <f t="shared" si="150"/>
        <v>0</v>
      </c>
      <c r="AA271" s="74">
        <v>0</v>
      </c>
      <c r="AB271" s="68">
        <f t="shared" si="151"/>
        <v>0</v>
      </c>
      <c r="AC271" s="67">
        <f t="shared" si="152"/>
        <v>0</v>
      </c>
      <c r="AD271" s="66">
        <f t="shared" si="153"/>
        <v>0</v>
      </c>
      <c r="AE271" s="57">
        <v>0</v>
      </c>
      <c r="AF271" s="60">
        <f t="shared" si="154"/>
        <v>0</v>
      </c>
      <c r="AG271" s="52">
        <v>0</v>
      </c>
      <c r="AH271" s="63">
        <f t="shared" si="155"/>
        <v>0</v>
      </c>
      <c r="AI271" s="65">
        <f t="shared" si="156"/>
        <v>0</v>
      </c>
      <c r="AJ271" s="64">
        <f t="shared" si="157"/>
        <v>0</v>
      </c>
      <c r="AK271" s="65">
        <v>0</v>
      </c>
      <c r="AL271" s="63">
        <f t="shared" si="158"/>
        <v>0</v>
      </c>
      <c r="AM271" s="75"/>
    </row>
    <row r="272" spans="1:39" s="2" customFormat="1" x14ac:dyDescent="0.3">
      <c r="A272" s="48" t="s">
        <v>651</v>
      </c>
      <c r="B272" s="47">
        <f>16200/12</f>
        <v>1350</v>
      </c>
      <c r="C272" s="46">
        <f>2800/1.1</f>
        <v>2545.454545454545</v>
      </c>
      <c r="D272" s="45">
        <v>12</v>
      </c>
      <c r="E272" s="44">
        <v>0</v>
      </c>
      <c r="F272" s="110">
        <f t="shared" si="139"/>
        <v>0</v>
      </c>
      <c r="G272" s="108">
        <v>0</v>
      </c>
      <c r="H272" s="69">
        <f t="shared" si="140"/>
        <v>0</v>
      </c>
      <c r="I272" s="38">
        <v>0</v>
      </c>
      <c r="J272" s="37">
        <f t="shared" si="141"/>
        <v>0</v>
      </c>
      <c r="K272" s="74">
        <v>0</v>
      </c>
      <c r="L272" s="37">
        <f t="shared" si="142"/>
        <v>0</v>
      </c>
      <c r="M272" s="74">
        <v>0</v>
      </c>
      <c r="N272" s="37">
        <f t="shared" si="143"/>
        <v>0</v>
      </c>
      <c r="O272" s="74">
        <v>0</v>
      </c>
      <c r="P272" s="71">
        <f t="shared" si="144"/>
        <v>0</v>
      </c>
      <c r="Q272" s="57">
        <f t="shared" si="145"/>
        <v>0</v>
      </c>
      <c r="R272" s="70">
        <f t="shared" si="146"/>
        <v>0</v>
      </c>
      <c r="S272" s="38">
        <v>0</v>
      </c>
      <c r="T272" s="109">
        <f t="shared" si="147"/>
        <v>0</v>
      </c>
      <c r="U272" s="74">
        <v>0</v>
      </c>
      <c r="V272" s="109">
        <f t="shared" si="148"/>
        <v>0</v>
      </c>
      <c r="W272" s="74">
        <v>0</v>
      </c>
      <c r="X272" s="109">
        <f t="shared" si="149"/>
        <v>0</v>
      </c>
      <c r="Y272" s="74">
        <v>0</v>
      </c>
      <c r="Z272" s="109">
        <f t="shared" si="150"/>
        <v>0</v>
      </c>
      <c r="AA272" s="74">
        <v>0</v>
      </c>
      <c r="AB272" s="68">
        <f t="shared" si="151"/>
        <v>0</v>
      </c>
      <c r="AC272" s="67">
        <f t="shared" si="152"/>
        <v>0</v>
      </c>
      <c r="AD272" s="66">
        <f t="shared" si="153"/>
        <v>0</v>
      </c>
      <c r="AE272" s="57">
        <v>0</v>
      </c>
      <c r="AF272" s="60">
        <f t="shared" si="154"/>
        <v>0</v>
      </c>
      <c r="AG272" s="52">
        <v>0</v>
      </c>
      <c r="AH272" s="63">
        <f t="shared" si="155"/>
        <v>0</v>
      </c>
      <c r="AI272" s="65">
        <f t="shared" si="156"/>
        <v>0</v>
      </c>
      <c r="AJ272" s="64">
        <f t="shared" si="157"/>
        <v>0</v>
      </c>
      <c r="AK272" s="65">
        <v>0</v>
      </c>
      <c r="AL272" s="63">
        <f t="shared" si="158"/>
        <v>0</v>
      </c>
      <c r="AM272" s="75"/>
    </row>
    <row r="273" spans="1:39" s="2" customFormat="1" x14ac:dyDescent="0.3">
      <c r="A273" s="48" t="s">
        <v>681</v>
      </c>
      <c r="B273" s="47">
        <f>42000/20</f>
        <v>2100</v>
      </c>
      <c r="C273" s="46">
        <f>3200/1.1</f>
        <v>2909.090909090909</v>
      </c>
      <c r="D273" s="45">
        <v>20</v>
      </c>
      <c r="E273" s="44">
        <v>0</v>
      </c>
      <c r="F273" s="110">
        <f t="shared" si="139"/>
        <v>0</v>
      </c>
      <c r="G273" s="108">
        <v>0</v>
      </c>
      <c r="H273" s="69">
        <f t="shared" si="140"/>
        <v>0</v>
      </c>
      <c r="I273" s="38">
        <v>0</v>
      </c>
      <c r="J273" s="37">
        <f t="shared" si="141"/>
        <v>0</v>
      </c>
      <c r="K273" s="74">
        <v>0</v>
      </c>
      <c r="L273" s="37">
        <f t="shared" si="142"/>
        <v>0</v>
      </c>
      <c r="M273" s="74">
        <v>0</v>
      </c>
      <c r="N273" s="37">
        <f t="shared" si="143"/>
        <v>0</v>
      </c>
      <c r="O273" s="74">
        <v>0</v>
      </c>
      <c r="P273" s="71">
        <f t="shared" si="144"/>
        <v>0</v>
      </c>
      <c r="Q273" s="57">
        <f t="shared" si="145"/>
        <v>0</v>
      </c>
      <c r="R273" s="70">
        <f t="shared" si="146"/>
        <v>0</v>
      </c>
      <c r="S273" s="38">
        <v>0</v>
      </c>
      <c r="T273" s="109">
        <f t="shared" si="147"/>
        <v>0</v>
      </c>
      <c r="U273" s="74">
        <v>0</v>
      </c>
      <c r="V273" s="109">
        <f t="shared" si="148"/>
        <v>0</v>
      </c>
      <c r="W273" s="74">
        <v>0</v>
      </c>
      <c r="X273" s="109">
        <f t="shared" si="149"/>
        <v>0</v>
      </c>
      <c r="Y273" s="74">
        <v>0</v>
      </c>
      <c r="Z273" s="109">
        <f t="shared" si="150"/>
        <v>0</v>
      </c>
      <c r="AA273" s="74">
        <v>0</v>
      </c>
      <c r="AB273" s="68">
        <f t="shared" si="151"/>
        <v>0</v>
      </c>
      <c r="AC273" s="67">
        <f t="shared" si="152"/>
        <v>0</v>
      </c>
      <c r="AD273" s="66">
        <f t="shared" si="153"/>
        <v>0</v>
      </c>
      <c r="AE273" s="57">
        <v>0</v>
      </c>
      <c r="AF273" s="60">
        <f t="shared" si="154"/>
        <v>0</v>
      </c>
      <c r="AG273" s="52">
        <v>0</v>
      </c>
      <c r="AH273" s="63">
        <f t="shared" si="155"/>
        <v>0</v>
      </c>
      <c r="AI273" s="65">
        <f t="shared" si="156"/>
        <v>0</v>
      </c>
      <c r="AJ273" s="64">
        <f t="shared" si="157"/>
        <v>0</v>
      </c>
      <c r="AK273" s="65">
        <v>0</v>
      </c>
      <c r="AL273" s="63">
        <f t="shared" si="158"/>
        <v>0</v>
      </c>
      <c r="AM273" s="75"/>
    </row>
    <row r="274" spans="1:39" s="2" customFormat="1" x14ac:dyDescent="0.3">
      <c r="A274" s="48" t="s">
        <v>592</v>
      </c>
      <c r="B274" s="47">
        <f>13800/12</f>
        <v>1150</v>
      </c>
      <c r="C274" s="46">
        <f>2300/1.1</f>
        <v>2090.9090909090905</v>
      </c>
      <c r="D274" s="45">
        <v>12</v>
      </c>
      <c r="E274" s="44">
        <v>0</v>
      </c>
      <c r="F274" s="110">
        <f t="shared" si="139"/>
        <v>0</v>
      </c>
      <c r="G274" s="108">
        <v>0</v>
      </c>
      <c r="H274" s="69">
        <f t="shared" si="140"/>
        <v>0</v>
      </c>
      <c r="I274" s="38">
        <v>0</v>
      </c>
      <c r="J274" s="37">
        <f t="shared" si="141"/>
        <v>0</v>
      </c>
      <c r="K274" s="74">
        <v>0</v>
      </c>
      <c r="L274" s="37">
        <f t="shared" si="142"/>
        <v>0</v>
      </c>
      <c r="M274" s="74">
        <v>0</v>
      </c>
      <c r="N274" s="37">
        <f t="shared" si="143"/>
        <v>0</v>
      </c>
      <c r="O274" s="74">
        <v>0</v>
      </c>
      <c r="P274" s="71">
        <f t="shared" si="144"/>
        <v>0</v>
      </c>
      <c r="Q274" s="57">
        <f t="shared" si="145"/>
        <v>0</v>
      </c>
      <c r="R274" s="70">
        <f t="shared" si="146"/>
        <v>0</v>
      </c>
      <c r="S274" s="38">
        <v>0</v>
      </c>
      <c r="T274" s="109">
        <f t="shared" si="147"/>
        <v>0</v>
      </c>
      <c r="U274" s="74">
        <v>0</v>
      </c>
      <c r="V274" s="109">
        <f t="shared" si="148"/>
        <v>0</v>
      </c>
      <c r="W274" s="74">
        <v>0</v>
      </c>
      <c r="X274" s="109">
        <f t="shared" si="149"/>
        <v>0</v>
      </c>
      <c r="Y274" s="74">
        <v>0</v>
      </c>
      <c r="Z274" s="109">
        <f t="shared" si="150"/>
        <v>0</v>
      </c>
      <c r="AA274" s="74">
        <v>0</v>
      </c>
      <c r="AB274" s="68">
        <f t="shared" si="151"/>
        <v>0</v>
      </c>
      <c r="AC274" s="67">
        <f t="shared" si="152"/>
        <v>0</v>
      </c>
      <c r="AD274" s="66">
        <f t="shared" si="153"/>
        <v>0</v>
      </c>
      <c r="AE274" s="57">
        <v>0</v>
      </c>
      <c r="AF274" s="60">
        <f t="shared" si="154"/>
        <v>0</v>
      </c>
      <c r="AG274" s="52">
        <v>0</v>
      </c>
      <c r="AH274" s="63">
        <f t="shared" si="155"/>
        <v>0</v>
      </c>
      <c r="AI274" s="65">
        <f t="shared" si="156"/>
        <v>0</v>
      </c>
      <c r="AJ274" s="64">
        <f t="shared" si="157"/>
        <v>0</v>
      </c>
      <c r="AK274" s="65">
        <v>0</v>
      </c>
      <c r="AL274" s="63">
        <f t="shared" si="158"/>
        <v>0</v>
      </c>
      <c r="AM274" s="75"/>
    </row>
    <row r="275" spans="1:39" s="2" customFormat="1" x14ac:dyDescent="0.3">
      <c r="A275" s="48" t="s">
        <v>591</v>
      </c>
      <c r="B275" s="47">
        <f>30000/24</f>
        <v>1250</v>
      </c>
      <c r="C275" s="46">
        <f>2800/1.1</f>
        <v>2545.454545454545</v>
      </c>
      <c r="D275" s="45">
        <v>24</v>
      </c>
      <c r="E275" s="44">
        <v>0</v>
      </c>
      <c r="F275" s="110">
        <f t="shared" si="139"/>
        <v>0</v>
      </c>
      <c r="G275" s="108">
        <v>0</v>
      </c>
      <c r="H275" s="69">
        <f t="shared" si="140"/>
        <v>0</v>
      </c>
      <c r="I275" s="38">
        <v>0</v>
      </c>
      <c r="J275" s="37">
        <f t="shared" si="141"/>
        <v>0</v>
      </c>
      <c r="K275" s="74">
        <v>0</v>
      </c>
      <c r="L275" s="37">
        <f t="shared" si="142"/>
        <v>0</v>
      </c>
      <c r="M275" s="74">
        <v>0</v>
      </c>
      <c r="N275" s="37">
        <f t="shared" si="143"/>
        <v>0</v>
      </c>
      <c r="O275" s="74">
        <v>0</v>
      </c>
      <c r="P275" s="71">
        <f t="shared" si="144"/>
        <v>0</v>
      </c>
      <c r="Q275" s="57">
        <f t="shared" si="145"/>
        <v>0</v>
      </c>
      <c r="R275" s="70">
        <f t="shared" si="146"/>
        <v>0</v>
      </c>
      <c r="S275" s="38">
        <v>0</v>
      </c>
      <c r="T275" s="109">
        <f t="shared" si="147"/>
        <v>0</v>
      </c>
      <c r="U275" s="74">
        <v>0</v>
      </c>
      <c r="V275" s="109">
        <f t="shared" si="148"/>
        <v>0</v>
      </c>
      <c r="W275" s="74">
        <v>0</v>
      </c>
      <c r="X275" s="109">
        <f t="shared" si="149"/>
        <v>0</v>
      </c>
      <c r="Y275" s="74">
        <v>0</v>
      </c>
      <c r="Z275" s="109">
        <f t="shared" si="150"/>
        <v>0</v>
      </c>
      <c r="AA275" s="74">
        <v>0</v>
      </c>
      <c r="AB275" s="68">
        <f t="shared" si="151"/>
        <v>0</v>
      </c>
      <c r="AC275" s="67">
        <f t="shared" si="152"/>
        <v>0</v>
      </c>
      <c r="AD275" s="66">
        <f t="shared" si="153"/>
        <v>0</v>
      </c>
      <c r="AE275" s="57">
        <v>0</v>
      </c>
      <c r="AF275" s="60">
        <f t="shared" si="154"/>
        <v>0</v>
      </c>
      <c r="AG275" s="52">
        <v>0</v>
      </c>
      <c r="AH275" s="63">
        <f t="shared" si="155"/>
        <v>0</v>
      </c>
      <c r="AI275" s="65">
        <f t="shared" si="156"/>
        <v>0</v>
      </c>
      <c r="AJ275" s="64">
        <f t="shared" si="157"/>
        <v>0</v>
      </c>
      <c r="AK275" s="65">
        <v>0</v>
      </c>
      <c r="AL275" s="63">
        <f t="shared" si="158"/>
        <v>0</v>
      </c>
      <c r="AM275" s="75"/>
    </row>
    <row r="276" spans="1:39" s="2" customFormat="1" x14ac:dyDescent="0.3">
      <c r="A276" s="48" t="s">
        <v>61</v>
      </c>
      <c r="B276" s="47">
        <f>14400/24</f>
        <v>600</v>
      </c>
      <c r="C276" s="46">
        <f>800/1.1</f>
        <v>727.27272727272725</v>
      </c>
      <c r="D276" s="163">
        <v>24</v>
      </c>
      <c r="E276" s="44">
        <v>46</v>
      </c>
      <c r="F276" s="110">
        <f t="shared" si="139"/>
        <v>27600</v>
      </c>
      <c r="G276" s="108">
        <v>0</v>
      </c>
      <c r="H276" s="69">
        <f t="shared" si="140"/>
        <v>0</v>
      </c>
      <c r="I276" s="38">
        <v>24</v>
      </c>
      <c r="J276" s="37">
        <f t="shared" si="141"/>
        <v>14400</v>
      </c>
      <c r="K276" s="74">
        <v>24</v>
      </c>
      <c r="L276" s="37">
        <f t="shared" si="142"/>
        <v>14400</v>
      </c>
      <c r="M276" s="74">
        <v>24</v>
      </c>
      <c r="N276" s="37">
        <f t="shared" si="143"/>
        <v>14400</v>
      </c>
      <c r="O276" s="74">
        <v>0</v>
      </c>
      <c r="P276" s="71">
        <f t="shared" si="144"/>
        <v>0</v>
      </c>
      <c r="Q276" s="57">
        <f t="shared" si="145"/>
        <v>72</v>
      </c>
      <c r="R276" s="70">
        <f t="shared" si="146"/>
        <v>43200</v>
      </c>
      <c r="S276" s="38">
        <v>24</v>
      </c>
      <c r="T276" s="109">
        <f t="shared" si="147"/>
        <v>17454.545454545456</v>
      </c>
      <c r="U276" s="74">
        <v>20</v>
      </c>
      <c r="V276" s="109">
        <f t="shared" si="148"/>
        <v>14545.454545454544</v>
      </c>
      <c r="W276" s="74">
        <v>32</v>
      </c>
      <c r="X276" s="109">
        <f t="shared" si="149"/>
        <v>23272.727272727272</v>
      </c>
      <c r="Y276" s="74">
        <v>18</v>
      </c>
      <c r="Z276" s="109">
        <f t="shared" si="150"/>
        <v>13090.90909090909</v>
      </c>
      <c r="AA276" s="74">
        <v>23</v>
      </c>
      <c r="AB276" s="68">
        <f t="shared" si="151"/>
        <v>16727.272727272728</v>
      </c>
      <c r="AC276" s="67">
        <f t="shared" si="152"/>
        <v>117</v>
      </c>
      <c r="AD276" s="66">
        <f t="shared" si="153"/>
        <v>85090.909090909088</v>
      </c>
      <c r="AE276" s="57">
        <v>0</v>
      </c>
      <c r="AF276" s="60">
        <f t="shared" si="154"/>
        <v>14890.909090909088</v>
      </c>
      <c r="AG276" s="52">
        <v>0</v>
      </c>
      <c r="AH276" s="63">
        <f t="shared" si="155"/>
        <v>0</v>
      </c>
      <c r="AI276" s="65">
        <f t="shared" si="156"/>
        <v>1</v>
      </c>
      <c r="AJ276" s="64">
        <f t="shared" si="157"/>
        <v>600</v>
      </c>
      <c r="AK276" s="65">
        <v>24</v>
      </c>
      <c r="AL276" s="63">
        <f t="shared" si="158"/>
        <v>14400</v>
      </c>
      <c r="AM276" s="75"/>
    </row>
    <row r="277" spans="1:39" s="2" customFormat="1" x14ac:dyDescent="0.3">
      <c r="A277" s="188" t="s">
        <v>648</v>
      </c>
      <c r="B277" s="182">
        <f>16000/10</f>
        <v>1600</v>
      </c>
      <c r="C277" s="183">
        <f>2700/1.1</f>
        <v>2454.5454545454545</v>
      </c>
      <c r="D277" s="184">
        <v>10</v>
      </c>
      <c r="E277" s="44">
        <v>0</v>
      </c>
      <c r="F277" s="110">
        <f t="shared" si="139"/>
        <v>0</v>
      </c>
      <c r="G277" s="108">
        <v>30</v>
      </c>
      <c r="H277" s="69">
        <f t="shared" si="140"/>
        <v>48000</v>
      </c>
      <c r="I277" s="38">
        <v>30</v>
      </c>
      <c r="J277" s="37">
        <f t="shared" si="141"/>
        <v>48000</v>
      </c>
      <c r="K277" s="74">
        <v>20</v>
      </c>
      <c r="L277" s="37">
        <f t="shared" si="142"/>
        <v>32000</v>
      </c>
      <c r="M277" s="74">
        <v>30</v>
      </c>
      <c r="N277" s="37">
        <f t="shared" si="143"/>
        <v>48000</v>
      </c>
      <c r="O277" s="74">
        <v>0</v>
      </c>
      <c r="P277" s="71">
        <f t="shared" si="144"/>
        <v>0</v>
      </c>
      <c r="Q277" s="57">
        <f t="shared" si="145"/>
        <v>110</v>
      </c>
      <c r="R277" s="70">
        <f t="shared" si="146"/>
        <v>176000</v>
      </c>
      <c r="S277" s="38">
        <v>19</v>
      </c>
      <c r="T277" s="109">
        <f t="shared" si="147"/>
        <v>46636.363636363632</v>
      </c>
      <c r="U277" s="74">
        <v>22</v>
      </c>
      <c r="V277" s="109">
        <f t="shared" si="148"/>
        <v>54000</v>
      </c>
      <c r="W277" s="74">
        <v>24</v>
      </c>
      <c r="X277" s="109">
        <f t="shared" si="149"/>
        <v>58909.090909090912</v>
      </c>
      <c r="Y277" s="74">
        <v>15</v>
      </c>
      <c r="Z277" s="109">
        <f t="shared" si="150"/>
        <v>36818.181818181816</v>
      </c>
      <c r="AA277" s="74">
        <v>14</v>
      </c>
      <c r="AB277" s="68">
        <f t="shared" si="151"/>
        <v>34363.63636363636</v>
      </c>
      <c r="AC277" s="67">
        <f t="shared" si="152"/>
        <v>94</v>
      </c>
      <c r="AD277" s="66">
        <f t="shared" si="153"/>
        <v>230727.27272727274</v>
      </c>
      <c r="AE277" s="57">
        <v>0</v>
      </c>
      <c r="AF277" s="60">
        <f t="shared" si="154"/>
        <v>80327.272727272721</v>
      </c>
      <c r="AG277" s="52">
        <v>0</v>
      </c>
      <c r="AH277" s="63">
        <f t="shared" si="155"/>
        <v>0</v>
      </c>
      <c r="AI277" s="65">
        <f t="shared" si="156"/>
        <v>16</v>
      </c>
      <c r="AJ277" s="64">
        <f t="shared" si="157"/>
        <v>25600</v>
      </c>
      <c r="AK277" s="65">
        <v>40</v>
      </c>
      <c r="AL277" s="63">
        <f t="shared" si="158"/>
        <v>64000</v>
      </c>
      <c r="AM277" s="75"/>
    </row>
    <row r="278" spans="1:39" s="2" customFormat="1" x14ac:dyDescent="0.3">
      <c r="A278" s="188" t="s">
        <v>680</v>
      </c>
      <c r="B278" s="47">
        <f>16000/10</f>
        <v>1600</v>
      </c>
      <c r="C278" s="183">
        <f>2700/1.1</f>
        <v>2454.5454545454545</v>
      </c>
      <c r="D278" s="163">
        <v>10</v>
      </c>
      <c r="E278" s="44">
        <v>0</v>
      </c>
      <c r="F278" s="110">
        <f t="shared" si="139"/>
        <v>0</v>
      </c>
      <c r="G278" s="108">
        <v>0</v>
      </c>
      <c r="H278" s="69">
        <f t="shared" si="140"/>
        <v>0</v>
      </c>
      <c r="I278" s="38">
        <v>0</v>
      </c>
      <c r="J278" s="37">
        <f t="shared" si="141"/>
        <v>0</v>
      </c>
      <c r="K278" s="74">
        <v>0</v>
      </c>
      <c r="L278" s="37">
        <f t="shared" si="142"/>
        <v>0</v>
      </c>
      <c r="M278" s="74">
        <v>0</v>
      </c>
      <c r="N278" s="37">
        <f t="shared" si="143"/>
        <v>0</v>
      </c>
      <c r="O278" s="74">
        <v>0</v>
      </c>
      <c r="P278" s="71">
        <f t="shared" si="144"/>
        <v>0</v>
      </c>
      <c r="Q278" s="57">
        <f t="shared" si="145"/>
        <v>0</v>
      </c>
      <c r="R278" s="70">
        <f t="shared" si="146"/>
        <v>0</v>
      </c>
      <c r="S278" s="38">
        <v>0</v>
      </c>
      <c r="T278" s="109">
        <f t="shared" si="147"/>
        <v>0</v>
      </c>
      <c r="U278" s="74">
        <v>0</v>
      </c>
      <c r="V278" s="109">
        <f t="shared" si="148"/>
        <v>0</v>
      </c>
      <c r="W278" s="74">
        <v>0</v>
      </c>
      <c r="X278" s="109">
        <f t="shared" si="149"/>
        <v>0</v>
      </c>
      <c r="Y278" s="74">
        <v>0</v>
      </c>
      <c r="Z278" s="109">
        <f t="shared" si="150"/>
        <v>0</v>
      </c>
      <c r="AA278" s="74">
        <v>0</v>
      </c>
      <c r="AB278" s="68">
        <f t="shared" si="151"/>
        <v>0</v>
      </c>
      <c r="AC278" s="67">
        <f t="shared" si="152"/>
        <v>0</v>
      </c>
      <c r="AD278" s="66">
        <f t="shared" si="153"/>
        <v>0</v>
      </c>
      <c r="AE278" s="57">
        <v>0</v>
      </c>
      <c r="AF278" s="60">
        <f t="shared" si="154"/>
        <v>0</v>
      </c>
      <c r="AG278" s="52">
        <v>0</v>
      </c>
      <c r="AH278" s="63">
        <f t="shared" si="155"/>
        <v>0</v>
      </c>
      <c r="AI278" s="65">
        <f t="shared" si="156"/>
        <v>0</v>
      </c>
      <c r="AJ278" s="64">
        <f t="shared" si="157"/>
        <v>0</v>
      </c>
      <c r="AK278" s="65">
        <v>0</v>
      </c>
      <c r="AL278" s="63">
        <f t="shared" si="158"/>
        <v>0</v>
      </c>
      <c r="AM278" s="75"/>
    </row>
    <row r="279" spans="1:39" s="2" customFormat="1" x14ac:dyDescent="0.3">
      <c r="A279" s="188" t="s">
        <v>587</v>
      </c>
      <c r="B279" s="47">
        <f>16000/10</f>
        <v>1600</v>
      </c>
      <c r="C279" s="183">
        <f>2700/1.1</f>
        <v>2454.5454545454545</v>
      </c>
      <c r="D279" s="163">
        <v>10</v>
      </c>
      <c r="E279" s="44">
        <v>0</v>
      </c>
      <c r="F279" s="110">
        <f t="shared" si="139"/>
        <v>0</v>
      </c>
      <c r="G279" s="108">
        <v>0</v>
      </c>
      <c r="H279" s="69">
        <f t="shared" si="140"/>
        <v>0</v>
      </c>
      <c r="I279" s="38">
        <v>0</v>
      </c>
      <c r="J279" s="37">
        <f t="shared" si="141"/>
        <v>0</v>
      </c>
      <c r="K279" s="74">
        <v>0</v>
      </c>
      <c r="L279" s="37">
        <f t="shared" si="142"/>
        <v>0</v>
      </c>
      <c r="M279" s="74">
        <v>0</v>
      </c>
      <c r="N279" s="37">
        <f t="shared" si="143"/>
        <v>0</v>
      </c>
      <c r="O279" s="74">
        <v>0</v>
      </c>
      <c r="P279" s="71">
        <f t="shared" si="144"/>
        <v>0</v>
      </c>
      <c r="Q279" s="57">
        <f t="shared" si="145"/>
        <v>0</v>
      </c>
      <c r="R279" s="70">
        <f t="shared" si="146"/>
        <v>0</v>
      </c>
      <c r="S279" s="38">
        <v>0</v>
      </c>
      <c r="T279" s="109">
        <f t="shared" si="147"/>
        <v>0</v>
      </c>
      <c r="U279" s="74">
        <v>0</v>
      </c>
      <c r="V279" s="109">
        <f t="shared" si="148"/>
        <v>0</v>
      </c>
      <c r="W279" s="74">
        <v>0</v>
      </c>
      <c r="X279" s="109">
        <f t="shared" si="149"/>
        <v>0</v>
      </c>
      <c r="Y279" s="74">
        <v>0</v>
      </c>
      <c r="Z279" s="109">
        <f t="shared" si="150"/>
        <v>0</v>
      </c>
      <c r="AA279" s="74">
        <v>0</v>
      </c>
      <c r="AB279" s="68">
        <f t="shared" si="151"/>
        <v>0</v>
      </c>
      <c r="AC279" s="67">
        <f t="shared" si="152"/>
        <v>0</v>
      </c>
      <c r="AD279" s="66">
        <f t="shared" si="153"/>
        <v>0</v>
      </c>
      <c r="AE279" s="57">
        <v>0</v>
      </c>
      <c r="AF279" s="60">
        <f t="shared" si="154"/>
        <v>0</v>
      </c>
      <c r="AG279" s="52">
        <v>0</v>
      </c>
      <c r="AH279" s="63">
        <f t="shared" si="155"/>
        <v>0</v>
      </c>
      <c r="AI279" s="65">
        <f t="shared" si="156"/>
        <v>0</v>
      </c>
      <c r="AJ279" s="64">
        <f t="shared" si="157"/>
        <v>0</v>
      </c>
      <c r="AK279" s="65">
        <v>0</v>
      </c>
      <c r="AL279" s="63">
        <f t="shared" si="158"/>
        <v>0</v>
      </c>
      <c r="AM279" s="75"/>
    </row>
    <row r="280" spans="1:39" s="2" customFormat="1" x14ac:dyDescent="0.3">
      <c r="A280" s="188" t="s">
        <v>586</v>
      </c>
      <c r="B280" s="47">
        <f>16000/10</f>
        <v>1600</v>
      </c>
      <c r="C280" s="183">
        <f>2700/1.1</f>
        <v>2454.5454545454545</v>
      </c>
      <c r="D280" s="163">
        <v>10</v>
      </c>
      <c r="E280" s="44">
        <v>0</v>
      </c>
      <c r="F280" s="110">
        <f t="shared" si="139"/>
        <v>0</v>
      </c>
      <c r="G280" s="108">
        <v>0</v>
      </c>
      <c r="H280" s="69">
        <f t="shared" si="140"/>
        <v>0</v>
      </c>
      <c r="I280" s="38">
        <v>0</v>
      </c>
      <c r="J280" s="37">
        <f t="shared" si="141"/>
        <v>0</v>
      </c>
      <c r="K280" s="74">
        <v>0</v>
      </c>
      <c r="L280" s="37">
        <f t="shared" si="142"/>
        <v>0</v>
      </c>
      <c r="M280" s="74">
        <v>0</v>
      </c>
      <c r="N280" s="37">
        <f t="shared" si="143"/>
        <v>0</v>
      </c>
      <c r="O280" s="74">
        <v>0</v>
      </c>
      <c r="P280" s="71">
        <f t="shared" si="144"/>
        <v>0</v>
      </c>
      <c r="Q280" s="57">
        <f t="shared" si="145"/>
        <v>0</v>
      </c>
      <c r="R280" s="70">
        <f t="shared" si="146"/>
        <v>0</v>
      </c>
      <c r="S280" s="38">
        <v>0</v>
      </c>
      <c r="T280" s="109">
        <f t="shared" si="147"/>
        <v>0</v>
      </c>
      <c r="U280" s="74">
        <v>0</v>
      </c>
      <c r="V280" s="109">
        <f t="shared" si="148"/>
        <v>0</v>
      </c>
      <c r="W280" s="74">
        <v>0</v>
      </c>
      <c r="X280" s="109">
        <f t="shared" si="149"/>
        <v>0</v>
      </c>
      <c r="Y280" s="74">
        <v>0</v>
      </c>
      <c r="Z280" s="109">
        <f t="shared" si="150"/>
        <v>0</v>
      </c>
      <c r="AA280" s="74">
        <v>0</v>
      </c>
      <c r="AB280" s="68">
        <f t="shared" si="151"/>
        <v>0</v>
      </c>
      <c r="AC280" s="67">
        <f t="shared" si="152"/>
        <v>0</v>
      </c>
      <c r="AD280" s="66">
        <f t="shared" si="153"/>
        <v>0</v>
      </c>
      <c r="AE280" s="57">
        <v>0</v>
      </c>
      <c r="AF280" s="60">
        <f t="shared" si="154"/>
        <v>0</v>
      </c>
      <c r="AG280" s="52">
        <v>0</v>
      </c>
      <c r="AH280" s="63">
        <f t="shared" si="155"/>
        <v>0</v>
      </c>
      <c r="AI280" s="65">
        <f t="shared" si="156"/>
        <v>0</v>
      </c>
      <c r="AJ280" s="64">
        <f t="shared" si="157"/>
        <v>0</v>
      </c>
      <c r="AK280" s="65">
        <v>0</v>
      </c>
      <c r="AL280" s="63">
        <f t="shared" si="158"/>
        <v>0</v>
      </c>
      <c r="AM280" s="75"/>
    </row>
    <row r="281" spans="1:39" s="2" customFormat="1" x14ac:dyDescent="0.3">
      <c r="A281" s="188" t="s">
        <v>585</v>
      </c>
      <c r="B281" s="47">
        <f>16000/10</f>
        <v>1600</v>
      </c>
      <c r="C281" s="183">
        <f>2700/1.1</f>
        <v>2454.5454545454545</v>
      </c>
      <c r="D281" s="163">
        <v>11</v>
      </c>
      <c r="E281" s="44">
        <v>0</v>
      </c>
      <c r="F281" s="110">
        <f t="shared" si="139"/>
        <v>0</v>
      </c>
      <c r="G281" s="108">
        <v>0</v>
      </c>
      <c r="H281" s="69">
        <f t="shared" si="140"/>
        <v>0</v>
      </c>
      <c r="I281" s="38">
        <v>20</v>
      </c>
      <c r="J281" s="37">
        <f t="shared" si="141"/>
        <v>32000</v>
      </c>
      <c r="K281" s="74">
        <v>10</v>
      </c>
      <c r="L281" s="37">
        <f t="shared" si="142"/>
        <v>16000</v>
      </c>
      <c r="M281" s="74">
        <v>0</v>
      </c>
      <c r="N281" s="37">
        <f t="shared" si="143"/>
        <v>0</v>
      </c>
      <c r="O281" s="74">
        <v>0</v>
      </c>
      <c r="P281" s="71">
        <f t="shared" si="144"/>
        <v>0</v>
      </c>
      <c r="Q281" s="57">
        <f t="shared" si="145"/>
        <v>30</v>
      </c>
      <c r="R281" s="70">
        <f t="shared" si="146"/>
        <v>48000</v>
      </c>
      <c r="S281" s="38">
        <v>0</v>
      </c>
      <c r="T281" s="109">
        <f t="shared" si="147"/>
        <v>0</v>
      </c>
      <c r="U281" s="74">
        <v>0</v>
      </c>
      <c r="V281" s="109">
        <f t="shared" si="148"/>
        <v>0</v>
      </c>
      <c r="W281" s="74">
        <v>0</v>
      </c>
      <c r="X281" s="109">
        <f t="shared" si="149"/>
        <v>0</v>
      </c>
      <c r="Y281" s="74">
        <v>1</v>
      </c>
      <c r="Z281" s="109">
        <f t="shared" si="150"/>
        <v>2454.5454545454545</v>
      </c>
      <c r="AA281" s="74">
        <v>0</v>
      </c>
      <c r="AB281" s="68">
        <f t="shared" si="151"/>
        <v>0</v>
      </c>
      <c r="AC281" s="67">
        <f t="shared" si="152"/>
        <v>1</v>
      </c>
      <c r="AD281" s="66">
        <f t="shared" si="153"/>
        <v>2454.5454545454545</v>
      </c>
      <c r="AE281" s="57">
        <v>0</v>
      </c>
      <c r="AF281" s="60">
        <f t="shared" si="154"/>
        <v>854.5454545454545</v>
      </c>
      <c r="AG281" s="52">
        <v>0</v>
      </c>
      <c r="AH281" s="63">
        <f t="shared" si="155"/>
        <v>0</v>
      </c>
      <c r="AI281" s="65">
        <f t="shared" si="156"/>
        <v>29</v>
      </c>
      <c r="AJ281" s="64">
        <f t="shared" si="157"/>
        <v>46400</v>
      </c>
      <c r="AK281" s="65">
        <v>0</v>
      </c>
      <c r="AL281" s="63">
        <f t="shared" si="158"/>
        <v>0</v>
      </c>
      <c r="AM281" s="75"/>
    </row>
    <row r="282" spans="1:39" s="2" customFormat="1" x14ac:dyDescent="0.3">
      <c r="A282" s="188" t="s">
        <v>584</v>
      </c>
      <c r="B282" s="47">
        <f>14400/12</f>
        <v>1200</v>
      </c>
      <c r="C282" s="46">
        <f>1800/1.1</f>
        <v>1636.3636363636363</v>
      </c>
      <c r="D282" s="163">
        <v>12</v>
      </c>
      <c r="E282" s="44">
        <v>0</v>
      </c>
      <c r="F282" s="110">
        <f t="shared" si="139"/>
        <v>0</v>
      </c>
      <c r="G282" s="108">
        <v>0</v>
      </c>
      <c r="H282" s="69">
        <f t="shared" si="140"/>
        <v>0</v>
      </c>
      <c r="I282" s="38">
        <v>0</v>
      </c>
      <c r="J282" s="37">
        <f t="shared" si="141"/>
        <v>0</v>
      </c>
      <c r="K282" s="74">
        <v>0</v>
      </c>
      <c r="L282" s="37">
        <f t="shared" si="142"/>
        <v>0</v>
      </c>
      <c r="M282" s="74">
        <v>0</v>
      </c>
      <c r="N282" s="37">
        <f t="shared" si="143"/>
        <v>0</v>
      </c>
      <c r="O282" s="74">
        <v>0</v>
      </c>
      <c r="P282" s="71">
        <f t="shared" si="144"/>
        <v>0</v>
      </c>
      <c r="Q282" s="57">
        <f t="shared" si="145"/>
        <v>0</v>
      </c>
      <c r="R282" s="70">
        <f t="shared" si="146"/>
        <v>0</v>
      </c>
      <c r="S282" s="38">
        <v>0</v>
      </c>
      <c r="T282" s="109">
        <f t="shared" si="147"/>
        <v>0</v>
      </c>
      <c r="U282" s="74">
        <v>0</v>
      </c>
      <c r="V282" s="109">
        <f t="shared" si="148"/>
        <v>0</v>
      </c>
      <c r="W282" s="74">
        <v>0</v>
      </c>
      <c r="X282" s="109">
        <f t="shared" si="149"/>
        <v>0</v>
      </c>
      <c r="Y282" s="74">
        <v>0</v>
      </c>
      <c r="Z282" s="109">
        <f t="shared" si="150"/>
        <v>0</v>
      </c>
      <c r="AA282" s="74">
        <v>0</v>
      </c>
      <c r="AB282" s="68">
        <f t="shared" si="151"/>
        <v>0</v>
      </c>
      <c r="AC282" s="67">
        <f t="shared" si="152"/>
        <v>0</v>
      </c>
      <c r="AD282" s="66">
        <f t="shared" si="153"/>
        <v>0</v>
      </c>
      <c r="AE282" s="57">
        <v>0</v>
      </c>
      <c r="AF282" s="60">
        <f t="shared" si="154"/>
        <v>0</v>
      </c>
      <c r="AG282" s="52">
        <v>0</v>
      </c>
      <c r="AH282" s="63">
        <f t="shared" si="155"/>
        <v>0</v>
      </c>
      <c r="AI282" s="65">
        <f t="shared" si="156"/>
        <v>0</v>
      </c>
      <c r="AJ282" s="64">
        <f t="shared" si="157"/>
        <v>0</v>
      </c>
      <c r="AK282" s="65">
        <v>0</v>
      </c>
      <c r="AL282" s="63">
        <f t="shared" si="158"/>
        <v>0</v>
      </c>
      <c r="AM282" s="75"/>
    </row>
    <row r="283" spans="1:39" s="2" customFormat="1" x14ac:dyDescent="0.3">
      <c r="A283" s="188" t="s">
        <v>643</v>
      </c>
      <c r="B283" s="47">
        <f>14400/12</f>
        <v>1200</v>
      </c>
      <c r="C283" s="46">
        <f>1800/1.1</f>
        <v>1636.3636363636363</v>
      </c>
      <c r="D283" s="163">
        <v>13</v>
      </c>
      <c r="E283" s="44">
        <v>0</v>
      </c>
      <c r="F283" s="110">
        <f t="shared" si="139"/>
        <v>0</v>
      </c>
      <c r="G283" s="108">
        <v>0</v>
      </c>
      <c r="H283" s="69">
        <f t="shared" si="140"/>
        <v>0</v>
      </c>
      <c r="I283" s="38">
        <v>0</v>
      </c>
      <c r="J283" s="37">
        <f t="shared" si="141"/>
        <v>0</v>
      </c>
      <c r="K283" s="74">
        <v>0</v>
      </c>
      <c r="L283" s="37">
        <f t="shared" si="142"/>
        <v>0</v>
      </c>
      <c r="M283" s="74">
        <v>0</v>
      </c>
      <c r="N283" s="37">
        <f t="shared" si="143"/>
        <v>0</v>
      </c>
      <c r="O283" s="74">
        <v>0</v>
      </c>
      <c r="P283" s="71">
        <f t="shared" si="144"/>
        <v>0</v>
      </c>
      <c r="Q283" s="57">
        <f t="shared" si="145"/>
        <v>0</v>
      </c>
      <c r="R283" s="70">
        <f t="shared" si="146"/>
        <v>0</v>
      </c>
      <c r="S283" s="38">
        <v>0</v>
      </c>
      <c r="T283" s="109">
        <f t="shared" si="147"/>
        <v>0</v>
      </c>
      <c r="U283" s="74">
        <v>0</v>
      </c>
      <c r="V283" s="109">
        <f t="shared" si="148"/>
        <v>0</v>
      </c>
      <c r="W283" s="74">
        <v>0</v>
      </c>
      <c r="X283" s="109">
        <f t="shared" si="149"/>
        <v>0</v>
      </c>
      <c r="Y283" s="74">
        <v>0</v>
      </c>
      <c r="Z283" s="109">
        <f t="shared" si="150"/>
        <v>0</v>
      </c>
      <c r="AA283" s="74">
        <v>0</v>
      </c>
      <c r="AB283" s="68">
        <f t="shared" si="151"/>
        <v>0</v>
      </c>
      <c r="AC283" s="67">
        <f t="shared" si="152"/>
        <v>0</v>
      </c>
      <c r="AD283" s="66">
        <f t="shared" si="153"/>
        <v>0</v>
      </c>
      <c r="AE283" s="57">
        <v>0</v>
      </c>
      <c r="AF283" s="60">
        <f t="shared" si="154"/>
        <v>0</v>
      </c>
      <c r="AG283" s="52">
        <v>0</v>
      </c>
      <c r="AH283" s="63">
        <f t="shared" si="155"/>
        <v>0</v>
      </c>
      <c r="AI283" s="65">
        <f t="shared" si="156"/>
        <v>0</v>
      </c>
      <c r="AJ283" s="64">
        <f t="shared" si="157"/>
        <v>0</v>
      </c>
      <c r="AK283" s="65">
        <v>0</v>
      </c>
      <c r="AL283" s="63">
        <f t="shared" si="158"/>
        <v>0</v>
      </c>
      <c r="AM283" s="75"/>
    </row>
    <row r="284" spans="1:39" s="2" customFormat="1" x14ac:dyDescent="0.3">
      <c r="A284" s="186" t="s">
        <v>679</v>
      </c>
      <c r="B284" s="47">
        <f>3900/6</f>
        <v>650</v>
      </c>
      <c r="C284" s="46">
        <f>2000/1.1</f>
        <v>1818.181818181818</v>
      </c>
      <c r="D284" s="163">
        <v>6</v>
      </c>
      <c r="E284" s="44">
        <v>13</v>
      </c>
      <c r="F284" s="110">
        <f t="shared" si="139"/>
        <v>8450</v>
      </c>
      <c r="G284" s="108">
        <v>0</v>
      </c>
      <c r="H284" s="69">
        <f t="shared" si="140"/>
        <v>0</v>
      </c>
      <c r="I284" s="38">
        <v>6</v>
      </c>
      <c r="J284" s="37">
        <f t="shared" si="141"/>
        <v>3900</v>
      </c>
      <c r="K284" s="74">
        <v>6</v>
      </c>
      <c r="L284" s="37">
        <f t="shared" si="142"/>
        <v>3900</v>
      </c>
      <c r="M284" s="74">
        <v>12</v>
      </c>
      <c r="N284" s="37">
        <f t="shared" si="143"/>
        <v>7800</v>
      </c>
      <c r="O284" s="74">
        <v>0</v>
      </c>
      <c r="P284" s="71">
        <f t="shared" si="144"/>
        <v>0</v>
      </c>
      <c r="Q284" s="57">
        <f t="shared" si="145"/>
        <v>24</v>
      </c>
      <c r="R284" s="70">
        <f t="shared" si="146"/>
        <v>15600</v>
      </c>
      <c r="S284" s="38">
        <v>6</v>
      </c>
      <c r="T284" s="109">
        <f t="shared" si="147"/>
        <v>10909.090909090908</v>
      </c>
      <c r="U284" s="74">
        <v>7</v>
      </c>
      <c r="V284" s="109">
        <f t="shared" si="148"/>
        <v>12727.272727272726</v>
      </c>
      <c r="W284" s="74">
        <v>8</v>
      </c>
      <c r="X284" s="109">
        <f t="shared" si="149"/>
        <v>14545.454545454544</v>
      </c>
      <c r="Y284" s="74">
        <v>8</v>
      </c>
      <c r="Z284" s="109">
        <f t="shared" si="150"/>
        <v>14545.454545454544</v>
      </c>
      <c r="AA284" s="74">
        <v>6</v>
      </c>
      <c r="AB284" s="68">
        <f t="shared" si="151"/>
        <v>10909.090909090908</v>
      </c>
      <c r="AC284" s="67">
        <f t="shared" si="152"/>
        <v>35</v>
      </c>
      <c r="AD284" s="66">
        <f t="shared" si="153"/>
        <v>63636.363636363632</v>
      </c>
      <c r="AE284" s="57">
        <v>0</v>
      </c>
      <c r="AF284" s="60">
        <f t="shared" si="154"/>
        <v>40886.363636363632</v>
      </c>
      <c r="AG284" s="52">
        <v>0</v>
      </c>
      <c r="AH284" s="63">
        <f t="shared" si="155"/>
        <v>0</v>
      </c>
      <c r="AI284" s="65">
        <f t="shared" si="156"/>
        <v>2</v>
      </c>
      <c r="AJ284" s="64">
        <f t="shared" si="157"/>
        <v>1300</v>
      </c>
      <c r="AK284" s="65">
        <v>12</v>
      </c>
      <c r="AL284" s="63">
        <f t="shared" si="158"/>
        <v>7800</v>
      </c>
      <c r="AM284" s="75"/>
    </row>
    <row r="285" spans="1:39" s="2" customFormat="1" x14ac:dyDescent="0.3">
      <c r="A285" s="186" t="s">
        <v>581</v>
      </c>
      <c r="B285" s="47">
        <f>3900/6</f>
        <v>650</v>
      </c>
      <c r="C285" s="46">
        <f>2000/1.1</f>
        <v>1818.181818181818</v>
      </c>
      <c r="D285" s="163">
        <v>6</v>
      </c>
      <c r="E285" s="44">
        <v>13</v>
      </c>
      <c r="F285" s="110">
        <f t="shared" si="139"/>
        <v>8450</v>
      </c>
      <c r="G285" s="108">
        <v>0</v>
      </c>
      <c r="H285" s="69">
        <f t="shared" si="140"/>
        <v>0</v>
      </c>
      <c r="I285" s="38">
        <v>12</v>
      </c>
      <c r="J285" s="37">
        <f t="shared" si="141"/>
        <v>7800</v>
      </c>
      <c r="K285" s="74">
        <v>6</v>
      </c>
      <c r="L285" s="37">
        <f t="shared" si="142"/>
        <v>3900</v>
      </c>
      <c r="M285" s="74">
        <v>18</v>
      </c>
      <c r="N285" s="37">
        <f t="shared" si="143"/>
        <v>11700</v>
      </c>
      <c r="O285" s="74">
        <v>0</v>
      </c>
      <c r="P285" s="71">
        <f t="shared" si="144"/>
        <v>0</v>
      </c>
      <c r="Q285" s="57">
        <f t="shared" si="145"/>
        <v>36</v>
      </c>
      <c r="R285" s="70">
        <f t="shared" si="146"/>
        <v>23400</v>
      </c>
      <c r="S285" s="38">
        <v>11</v>
      </c>
      <c r="T285" s="109">
        <f t="shared" si="147"/>
        <v>20000</v>
      </c>
      <c r="U285" s="74">
        <v>5</v>
      </c>
      <c r="V285" s="109">
        <f t="shared" si="148"/>
        <v>9090.9090909090901</v>
      </c>
      <c r="W285" s="74">
        <v>15</v>
      </c>
      <c r="X285" s="109">
        <f t="shared" si="149"/>
        <v>27272.727272727272</v>
      </c>
      <c r="Y285" s="74">
        <v>4</v>
      </c>
      <c r="Z285" s="109">
        <f t="shared" si="150"/>
        <v>7272.7272727272721</v>
      </c>
      <c r="AA285" s="74">
        <v>8</v>
      </c>
      <c r="AB285" s="68">
        <f t="shared" si="151"/>
        <v>14545.454545454544</v>
      </c>
      <c r="AC285" s="67">
        <f t="shared" si="152"/>
        <v>43</v>
      </c>
      <c r="AD285" s="66">
        <f t="shared" si="153"/>
        <v>78181.818181818177</v>
      </c>
      <c r="AE285" s="57">
        <v>0</v>
      </c>
      <c r="AF285" s="60">
        <f t="shared" si="154"/>
        <v>50231.818181818177</v>
      </c>
      <c r="AG285" s="52">
        <v>0</v>
      </c>
      <c r="AH285" s="63">
        <f t="shared" si="155"/>
        <v>0</v>
      </c>
      <c r="AI285" s="65">
        <f t="shared" si="156"/>
        <v>6</v>
      </c>
      <c r="AJ285" s="64">
        <f t="shared" si="157"/>
        <v>3900</v>
      </c>
      <c r="AK285" s="65">
        <v>12</v>
      </c>
      <c r="AL285" s="63">
        <f t="shared" si="158"/>
        <v>7800</v>
      </c>
      <c r="AM285" s="75"/>
    </row>
    <row r="286" spans="1:39" s="2" customFormat="1" x14ac:dyDescent="0.3">
      <c r="A286" s="186" t="s">
        <v>580</v>
      </c>
      <c r="B286" s="47">
        <f>3900/6</f>
        <v>650</v>
      </c>
      <c r="C286" s="46">
        <f>2000/1.1</f>
        <v>1818.181818181818</v>
      </c>
      <c r="D286" s="163">
        <v>6</v>
      </c>
      <c r="E286" s="44">
        <v>13</v>
      </c>
      <c r="F286" s="110">
        <f t="shared" si="139"/>
        <v>8450</v>
      </c>
      <c r="G286" s="108">
        <v>0</v>
      </c>
      <c r="H286" s="69">
        <f t="shared" si="140"/>
        <v>0</v>
      </c>
      <c r="I286" s="38">
        <v>6</v>
      </c>
      <c r="J286" s="37">
        <f t="shared" si="141"/>
        <v>3900</v>
      </c>
      <c r="K286" s="74">
        <v>6</v>
      </c>
      <c r="L286" s="37">
        <f t="shared" si="142"/>
        <v>3900</v>
      </c>
      <c r="M286" s="74">
        <v>12</v>
      </c>
      <c r="N286" s="37">
        <f t="shared" si="143"/>
        <v>7800</v>
      </c>
      <c r="O286" s="74">
        <v>0</v>
      </c>
      <c r="P286" s="71">
        <f t="shared" si="144"/>
        <v>0</v>
      </c>
      <c r="Q286" s="57">
        <f t="shared" si="145"/>
        <v>24</v>
      </c>
      <c r="R286" s="70">
        <f t="shared" si="146"/>
        <v>15600</v>
      </c>
      <c r="S286" s="38">
        <v>7</v>
      </c>
      <c r="T286" s="109">
        <f t="shared" si="147"/>
        <v>12727.272727272726</v>
      </c>
      <c r="U286" s="74">
        <v>8</v>
      </c>
      <c r="V286" s="109">
        <f t="shared" si="148"/>
        <v>14545.454545454544</v>
      </c>
      <c r="W286" s="74">
        <v>7</v>
      </c>
      <c r="X286" s="109">
        <f t="shared" si="149"/>
        <v>12727.272727272726</v>
      </c>
      <c r="Y286" s="74">
        <v>6</v>
      </c>
      <c r="Z286" s="109">
        <f t="shared" si="150"/>
        <v>10909.090909090908</v>
      </c>
      <c r="AA286" s="74">
        <v>9</v>
      </c>
      <c r="AB286" s="68">
        <f t="shared" si="151"/>
        <v>16363.636363636362</v>
      </c>
      <c r="AC286" s="67">
        <f t="shared" si="152"/>
        <v>37</v>
      </c>
      <c r="AD286" s="66">
        <f t="shared" si="153"/>
        <v>67272.727272727265</v>
      </c>
      <c r="AE286" s="57">
        <v>0</v>
      </c>
      <c r="AF286" s="60">
        <f t="shared" si="154"/>
        <v>43222.727272727265</v>
      </c>
      <c r="AG286" s="52">
        <v>0</v>
      </c>
      <c r="AH286" s="63">
        <f t="shared" si="155"/>
        <v>0</v>
      </c>
      <c r="AI286" s="65">
        <f t="shared" si="156"/>
        <v>0</v>
      </c>
      <c r="AJ286" s="64">
        <f t="shared" si="157"/>
        <v>0</v>
      </c>
      <c r="AK286" s="65">
        <v>6</v>
      </c>
      <c r="AL286" s="63">
        <f t="shared" si="158"/>
        <v>3900</v>
      </c>
      <c r="AM286" s="75"/>
    </row>
    <row r="287" spans="1:39" s="2" customFormat="1" ht="17.25" thickBot="1" x14ac:dyDescent="0.35">
      <c r="A287" s="185" t="s">
        <v>678</v>
      </c>
      <c r="B287" s="193">
        <f>31200/24</f>
        <v>1300</v>
      </c>
      <c r="C287" s="194">
        <f>2800/1.1</f>
        <v>2545.454545454545</v>
      </c>
      <c r="D287" s="45">
        <v>24</v>
      </c>
      <c r="E287" s="431">
        <v>9</v>
      </c>
      <c r="F287" s="432">
        <f t="shared" si="139"/>
        <v>11700</v>
      </c>
      <c r="G287" s="542">
        <v>24</v>
      </c>
      <c r="H287" s="404">
        <f t="shared" si="140"/>
        <v>31200</v>
      </c>
      <c r="I287" s="388">
        <v>0</v>
      </c>
      <c r="J287" s="197">
        <f t="shared" si="141"/>
        <v>0</v>
      </c>
      <c r="K287" s="145">
        <v>0</v>
      </c>
      <c r="L287" s="197">
        <f t="shared" si="142"/>
        <v>0</v>
      </c>
      <c r="M287" s="145">
        <v>24</v>
      </c>
      <c r="N287" s="197">
        <f t="shared" si="143"/>
        <v>31200</v>
      </c>
      <c r="O287" s="145">
        <v>0</v>
      </c>
      <c r="P287" s="405">
        <f t="shared" si="144"/>
        <v>0</v>
      </c>
      <c r="Q287" s="406">
        <f t="shared" si="145"/>
        <v>48</v>
      </c>
      <c r="R287" s="149">
        <f t="shared" si="146"/>
        <v>62400</v>
      </c>
      <c r="S287" s="388">
        <v>18</v>
      </c>
      <c r="T287" s="119">
        <f t="shared" si="147"/>
        <v>45818.181818181809</v>
      </c>
      <c r="U287" s="145">
        <v>15</v>
      </c>
      <c r="V287" s="119">
        <f t="shared" si="148"/>
        <v>38181.818181818177</v>
      </c>
      <c r="W287" s="145">
        <v>0</v>
      </c>
      <c r="X287" s="119">
        <f t="shared" si="149"/>
        <v>0</v>
      </c>
      <c r="Y287" s="145">
        <v>16</v>
      </c>
      <c r="Z287" s="119">
        <f t="shared" si="150"/>
        <v>40727.272727272721</v>
      </c>
      <c r="AA287" s="145">
        <v>8</v>
      </c>
      <c r="AB287" s="390">
        <f t="shared" si="151"/>
        <v>20363.63636363636</v>
      </c>
      <c r="AC287" s="407">
        <f t="shared" si="152"/>
        <v>57</v>
      </c>
      <c r="AD287" s="408">
        <f t="shared" si="153"/>
        <v>145090.90909090906</v>
      </c>
      <c r="AE287" s="406">
        <v>0</v>
      </c>
      <c r="AF287" s="392">
        <f t="shared" si="154"/>
        <v>70990.909090909074</v>
      </c>
      <c r="AG287" s="425">
        <v>0</v>
      </c>
      <c r="AH287" s="393">
        <f t="shared" si="155"/>
        <v>0</v>
      </c>
      <c r="AI287" s="426">
        <f t="shared" si="156"/>
        <v>0</v>
      </c>
      <c r="AJ287" s="427">
        <f t="shared" si="157"/>
        <v>0</v>
      </c>
      <c r="AK287" s="426">
        <v>24</v>
      </c>
      <c r="AL287" s="393">
        <f t="shared" si="158"/>
        <v>31200</v>
      </c>
      <c r="AM287" s="447"/>
    </row>
    <row r="288" spans="1:39" s="2" customFormat="1" ht="17.25" thickBot="1" x14ac:dyDescent="0.35">
      <c r="A288" s="688" t="s">
        <v>640</v>
      </c>
      <c r="B288" s="689"/>
      <c r="C288" s="689"/>
      <c r="D288" s="689"/>
      <c r="E288" s="448">
        <f t="shared" ref="E288:AL288" si="159">SUM(E254:E287)</f>
        <v>160</v>
      </c>
      <c r="F288" s="448">
        <f t="shared" si="159"/>
        <v>179550</v>
      </c>
      <c r="G288" s="449">
        <f t="shared" si="159"/>
        <v>114</v>
      </c>
      <c r="H288" s="449">
        <f t="shared" si="159"/>
        <v>185200</v>
      </c>
      <c r="I288" s="449">
        <f t="shared" si="159"/>
        <v>164</v>
      </c>
      <c r="J288" s="449">
        <f t="shared" si="159"/>
        <v>230400</v>
      </c>
      <c r="K288" s="449">
        <f t="shared" si="159"/>
        <v>128</v>
      </c>
      <c r="L288" s="449">
        <f t="shared" si="159"/>
        <v>176500</v>
      </c>
      <c r="M288" s="449">
        <f t="shared" si="159"/>
        <v>196</v>
      </c>
      <c r="N288" s="449">
        <f t="shared" si="159"/>
        <v>258300</v>
      </c>
      <c r="O288" s="449">
        <f t="shared" si="159"/>
        <v>0</v>
      </c>
      <c r="P288" s="449">
        <f t="shared" si="159"/>
        <v>0</v>
      </c>
      <c r="Q288" s="449">
        <f t="shared" si="159"/>
        <v>602</v>
      </c>
      <c r="R288" s="449">
        <f t="shared" si="159"/>
        <v>850400</v>
      </c>
      <c r="S288" s="449">
        <f t="shared" si="159"/>
        <v>121</v>
      </c>
      <c r="T288" s="449">
        <f t="shared" si="159"/>
        <v>244636.36363636365</v>
      </c>
      <c r="U288" s="449">
        <f t="shared" si="159"/>
        <v>122</v>
      </c>
      <c r="V288" s="449">
        <f t="shared" si="159"/>
        <v>256727.27272727271</v>
      </c>
      <c r="W288" s="449">
        <f t="shared" si="159"/>
        <v>161</v>
      </c>
      <c r="X288" s="449">
        <f t="shared" si="159"/>
        <v>326818.18181818177</v>
      </c>
      <c r="Y288" s="449">
        <f t="shared" si="159"/>
        <v>111</v>
      </c>
      <c r="Z288" s="449">
        <f t="shared" si="159"/>
        <v>234636.36363636359</v>
      </c>
      <c r="AA288" s="449">
        <f t="shared" si="159"/>
        <v>90</v>
      </c>
      <c r="AB288" s="449">
        <f t="shared" si="159"/>
        <v>169181.81818181812</v>
      </c>
      <c r="AC288" s="449">
        <f t="shared" si="159"/>
        <v>605</v>
      </c>
      <c r="AD288" s="449">
        <f t="shared" si="159"/>
        <v>1232000</v>
      </c>
      <c r="AE288" s="449">
        <f t="shared" si="159"/>
        <v>0</v>
      </c>
      <c r="AF288" s="449">
        <f t="shared" si="159"/>
        <v>465249.99999999988</v>
      </c>
      <c r="AG288" s="449">
        <f t="shared" si="159"/>
        <v>0</v>
      </c>
      <c r="AH288" s="449">
        <f t="shared" si="159"/>
        <v>0</v>
      </c>
      <c r="AI288" s="449">
        <f t="shared" si="159"/>
        <v>157</v>
      </c>
      <c r="AJ288" s="449">
        <f t="shared" si="159"/>
        <v>263200</v>
      </c>
      <c r="AK288" s="449">
        <f t="shared" si="159"/>
        <v>138</v>
      </c>
      <c r="AL288" s="449">
        <f t="shared" si="159"/>
        <v>165100</v>
      </c>
      <c r="AM288" s="415"/>
    </row>
    <row r="289" spans="1:39" s="2" customFormat="1" ht="17.25" thickBot="1" x14ac:dyDescent="0.35">
      <c r="A289" s="10"/>
      <c r="B289" s="10"/>
      <c r="C289" s="10"/>
      <c r="D289" s="10"/>
      <c r="E289" s="4"/>
      <c r="F289" s="6"/>
      <c r="G289" s="4"/>
      <c r="H289" s="9">
        <f>H288*1.1</f>
        <v>203720.00000000003</v>
      </c>
      <c r="I289" s="5"/>
      <c r="J289" s="101">
        <f>J288*1.1</f>
        <v>253440.00000000003</v>
      </c>
      <c r="K289" s="5"/>
      <c r="L289" s="9">
        <f>L288*1.1</f>
        <v>194150.00000000003</v>
      </c>
      <c r="M289" s="5"/>
      <c r="N289" s="9">
        <f>N288*1.1</f>
        <v>284130</v>
      </c>
      <c r="O289" s="5"/>
      <c r="P289" s="9">
        <f>P288*1.1</f>
        <v>0</v>
      </c>
      <c r="Q289" s="5"/>
      <c r="R289" s="8">
        <f>R288*1.1</f>
        <v>935440.00000000012</v>
      </c>
      <c r="S289" s="586" t="s">
        <v>50</v>
      </c>
      <c r="T289" s="587"/>
      <c r="U289" s="587"/>
      <c r="V289" s="587"/>
      <c r="W289" s="587"/>
      <c r="X289" s="587"/>
      <c r="Y289" s="587"/>
      <c r="Z289" s="587"/>
      <c r="AA289" s="587"/>
      <c r="AB289" s="587"/>
      <c r="AC289" s="587"/>
      <c r="AD289" s="587"/>
      <c r="AE289" s="238"/>
      <c r="AF289" s="7">
        <f>AF288/(R288+F288)</f>
        <v>0.45172095732802553</v>
      </c>
      <c r="AG289" s="4"/>
      <c r="AH289" s="6"/>
      <c r="AI289" s="4"/>
      <c r="AJ289" s="5"/>
      <c r="AK289" s="4"/>
      <c r="AL289" s="3"/>
    </row>
    <row r="290" spans="1:39" s="100" customFormat="1" x14ac:dyDescent="0.3"/>
    <row r="291" spans="1:39" s="2" customFormat="1" x14ac:dyDescent="0.3"/>
    <row r="292" spans="1:39" s="2" customFormat="1" ht="17.25" hidden="1" thickBot="1" x14ac:dyDescent="0.35">
      <c r="A292" s="98" t="s">
        <v>677</v>
      </c>
      <c r="B292" s="97"/>
      <c r="C292" s="97"/>
      <c r="D292" s="96"/>
      <c r="E292" s="95"/>
      <c r="F292" s="95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3"/>
      <c r="AH292" s="93"/>
      <c r="AI292" s="93"/>
      <c r="AJ292" s="93"/>
      <c r="AK292" s="93"/>
    </row>
    <row r="293" spans="1:39" s="2" customFormat="1" ht="17.25" hidden="1" thickBot="1" x14ac:dyDescent="0.35">
      <c r="A293" s="10"/>
      <c r="B293" s="10"/>
      <c r="C293" s="10"/>
      <c r="D293" s="10"/>
      <c r="E293" s="92"/>
      <c r="F293" s="89"/>
      <c r="G293" s="619" t="s">
        <v>10</v>
      </c>
      <c r="H293" s="620"/>
      <c r="I293" s="620"/>
      <c r="J293" s="620"/>
      <c r="K293" s="620"/>
      <c r="L293" s="620"/>
      <c r="M293" s="620"/>
      <c r="N293" s="620"/>
      <c r="O293" s="620"/>
      <c r="P293" s="620"/>
      <c r="Q293" s="620"/>
      <c r="R293" s="621"/>
      <c r="S293" s="660" t="s">
        <v>676</v>
      </c>
      <c r="T293" s="622"/>
      <c r="U293" s="622"/>
      <c r="V293" s="622"/>
      <c r="W293" s="622"/>
      <c r="X293" s="622"/>
      <c r="Y293" s="622"/>
      <c r="Z293" s="622"/>
      <c r="AA293" s="622"/>
      <c r="AB293" s="622"/>
      <c r="AC293" s="622"/>
      <c r="AD293" s="622"/>
      <c r="AE293" s="622"/>
      <c r="AF293" s="661"/>
      <c r="AG293" s="92"/>
      <c r="AH293" s="89"/>
      <c r="AI293" s="92"/>
      <c r="AJ293" s="91"/>
      <c r="AK293" s="90"/>
      <c r="AL293" s="89"/>
      <c r="AM293" s="88" t="s">
        <v>636</v>
      </c>
    </row>
    <row r="294" spans="1:39" s="2" customFormat="1" ht="16.5" hidden="1" customHeight="1" x14ac:dyDescent="0.3">
      <c r="A294" s="652" t="s">
        <v>675</v>
      </c>
      <c r="B294" s="636" t="s">
        <v>13</v>
      </c>
      <c r="C294" s="565" t="s">
        <v>674</v>
      </c>
      <c r="D294" s="647" t="s">
        <v>633</v>
      </c>
      <c r="E294" s="569" t="s">
        <v>632</v>
      </c>
      <c r="F294" s="571" t="s">
        <v>673</v>
      </c>
      <c r="G294" s="629" t="s">
        <v>630</v>
      </c>
      <c r="H294" s="633" t="s">
        <v>629</v>
      </c>
      <c r="I294" s="625" t="s">
        <v>0</v>
      </c>
      <c r="J294" s="633" t="s">
        <v>628</v>
      </c>
      <c r="K294" s="625" t="s">
        <v>1</v>
      </c>
      <c r="L294" s="633" t="s">
        <v>627</v>
      </c>
      <c r="M294" s="625" t="s">
        <v>2</v>
      </c>
      <c r="N294" s="633" t="s">
        <v>672</v>
      </c>
      <c r="O294" s="625" t="s">
        <v>3</v>
      </c>
      <c r="P294" s="633" t="s">
        <v>625</v>
      </c>
      <c r="Q294" s="639" t="s">
        <v>671</v>
      </c>
      <c r="R294" s="607" t="s">
        <v>670</v>
      </c>
      <c r="S294" s="664" t="s">
        <v>623</v>
      </c>
      <c r="T294" s="611" t="s">
        <v>669</v>
      </c>
      <c r="U294" s="640" t="s">
        <v>4</v>
      </c>
      <c r="V294" s="611" t="s">
        <v>668</v>
      </c>
      <c r="W294" s="640" t="s">
        <v>5</v>
      </c>
      <c r="X294" s="611" t="s">
        <v>667</v>
      </c>
      <c r="Y294" s="640" t="s">
        <v>6</v>
      </c>
      <c r="Z294" s="611" t="s">
        <v>619</v>
      </c>
      <c r="AA294" s="640" t="s">
        <v>7</v>
      </c>
      <c r="AB294" s="611" t="s">
        <v>666</v>
      </c>
      <c r="AC294" s="642" t="s">
        <v>665</v>
      </c>
      <c r="AD294" s="639" t="s">
        <v>617</v>
      </c>
      <c r="AE294" s="639" t="s">
        <v>664</v>
      </c>
      <c r="AF294" s="607" t="s">
        <v>615</v>
      </c>
      <c r="AG294" s="615" t="s">
        <v>614</v>
      </c>
      <c r="AH294" s="627" t="s">
        <v>663</v>
      </c>
      <c r="AI294" s="629" t="s">
        <v>662</v>
      </c>
      <c r="AJ294" s="627" t="s">
        <v>661</v>
      </c>
      <c r="AK294" s="634" t="s">
        <v>660</v>
      </c>
      <c r="AL294" s="627" t="s">
        <v>609</v>
      </c>
      <c r="AM294" s="605" t="s">
        <v>659</v>
      </c>
    </row>
    <row r="295" spans="1:39" s="2" customFormat="1" ht="17.25" hidden="1" customHeight="1" thickBot="1" x14ac:dyDescent="0.35">
      <c r="A295" s="653"/>
      <c r="B295" s="637"/>
      <c r="C295" s="566"/>
      <c r="D295" s="648"/>
      <c r="E295" s="651"/>
      <c r="F295" s="657"/>
      <c r="G295" s="630"/>
      <c r="H295" s="583"/>
      <c r="I295" s="626"/>
      <c r="J295" s="583"/>
      <c r="K295" s="626"/>
      <c r="L295" s="583"/>
      <c r="M295" s="626"/>
      <c r="N295" s="583"/>
      <c r="O295" s="626"/>
      <c r="P295" s="583"/>
      <c r="Q295" s="602"/>
      <c r="R295" s="608"/>
      <c r="S295" s="665"/>
      <c r="T295" s="612"/>
      <c r="U295" s="641"/>
      <c r="V295" s="612"/>
      <c r="W295" s="641"/>
      <c r="X295" s="612"/>
      <c r="Y295" s="641"/>
      <c r="Z295" s="612"/>
      <c r="AA295" s="641"/>
      <c r="AB295" s="612"/>
      <c r="AC295" s="593"/>
      <c r="AD295" s="602"/>
      <c r="AE295" s="602"/>
      <c r="AF295" s="608"/>
      <c r="AG295" s="616"/>
      <c r="AH295" s="631"/>
      <c r="AI295" s="630"/>
      <c r="AJ295" s="631"/>
      <c r="AK295" s="638"/>
      <c r="AL295" s="631"/>
      <c r="AM295" s="606"/>
    </row>
    <row r="296" spans="1:39" s="2" customFormat="1" hidden="1" x14ac:dyDescent="0.3">
      <c r="A296" s="87" t="s">
        <v>607</v>
      </c>
      <c r="B296" s="61">
        <f>15500/10</f>
        <v>1550</v>
      </c>
      <c r="C296" s="77">
        <f>2700/1.1</f>
        <v>2454.5454545454545</v>
      </c>
      <c r="D296" s="166">
        <v>10</v>
      </c>
      <c r="E296" s="44">
        <v>0</v>
      </c>
      <c r="F296" s="85">
        <f t="shared" ref="F296:F329" si="160">B296*E296</f>
        <v>0</v>
      </c>
      <c r="G296" s="42">
        <v>0</v>
      </c>
      <c r="H296" s="84">
        <f t="shared" ref="H296:H329" si="161">B296*G296</f>
        <v>0</v>
      </c>
      <c r="I296" s="38">
        <v>0</v>
      </c>
      <c r="J296" s="84">
        <f t="shared" ref="J296:J329" si="162">B296*I296</f>
        <v>0</v>
      </c>
      <c r="K296" s="74">
        <v>0</v>
      </c>
      <c r="L296" s="37">
        <f t="shared" ref="L296:L329" si="163">B296*K296</f>
        <v>0</v>
      </c>
      <c r="M296" s="38">
        <v>0</v>
      </c>
      <c r="N296" s="84">
        <f t="shared" ref="N296:N329" si="164">B296*M296</f>
        <v>0</v>
      </c>
      <c r="O296" s="61">
        <v>0</v>
      </c>
      <c r="P296" s="71">
        <f t="shared" ref="P296:P329" si="165">B296*O296</f>
        <v>0</v>
      </c>
      <c r="Q296" s="57">
        <f t="shared" ref="Q296:Q329" si="166">G296+I296+K296+M296+O296</f>
        <v>0</v>
      </c>
      <c r="R296" s="83">
        <f t="shared" ref="R296:R329" si="167">Q296*B296</f>
        <v>0</v>
      </c>
      <c r="S296" s="38">
        <v>0</v>
      </c>
      <c r="T296" s="82">
        <f t="shared" ref="T296:T329" si="168">C296*S296</f>
        <v>0</v>
      </c>
      <c r="U296" s="38">
        <v>0</v>
      </c>
      <c r="V296" s="82">
        <f t="shared" ref="V296:V329" si="169">C296*U296</f>
        <v>0</v>
      </c>
      <c r="W296" s="38">
        <v>0</v>
      </c>
      <c r="X296" s="82">
        <f t="shared" ref="X296:X329" si="170">C296*W296</f>
        <v>0</v>
      </c>
      <c r="Y296" s="74">
        <v>0</v>
      </c>
      <c r="Z296" s="82">
        <f t="shared" ref="Z296:Z329" si="171">C296*Y296</f>
        <v>0</v>
      </c>
      <c r="AA296" s="74">
        <v>0</v>
      </c>
      <c r="AB296" s="68">
        <f t="shared" ref="AB296:AB329" si="172">C296*AA296</f>
        <v>0</v>
      </c>
      <c r="AC296" s="67">
        <f t="shared" ref="AC296:AC329" si="173">S296+U296+W296+Y296+AA296</f>
        <v>0</v>
      </c>
      <c r="AD296" s="66">
        <f t="shared" ref="AD296:AD329" si="174">AC296*C296</f>
        <v>0</v>
      </c>
      <c r="AE296" s="57">
        <v>0</v>
      </c>
      <c r="AF296" s="60">
        <f t="shared" ref="AF296:AF329" si="175">((C296-B296)*AC296)-AE296</f>
        <v>0</v>
      </c>
      <c r="AG296" s="52">
        <v>0</v>
      </c>
      <c r="AH296" s="63">
        <f t="shared" ref="AH296:AH329" si="176">B296*AG296</f>
        <v>0</v>
      </c>
      <c r="AI296" s="65">
        <f t="shared" ref="AI296:AI329" si="177">E296+Q296-AC296-AG296</f>
        <v>0</v>
      </c>
      <c r="AJ296" s="81">
        <f t="shared" ref="AJ296:AJ329" si="178">B296*AI296</f>
        <v>0</v>
      </c>
      <c r="AK296" s="65">
        <v>0</v>
      </c>
      <c r="AL296" s="63">
        <f t="shared" ref="AL296:AL329" si="179">AK296*B296</f>
        <v>0</v>
      </c>
      <c r="AM296" s="75"/>
    </row>
    <row r="297" spans="1:39" s="2" customFormat="1" hidden="1" x14ac:dyDescent="0.3">
      <c r="A297" s="56" t="s">
        <v>658</v>
      </c>
      <c r="B297" s="74">
        <f>15500/10</f>
        <v>1550</v>
      </c>
      <c r="C297" s="77">
        <f>2700/1.1</f>
        <v>2454.5454545454545</v>
      </c>
      <c r="D297" s="165">
        <v>10</v>
      </c>
      <c r="E297" s="44">
        <v>0</v>
      </c>
      <c r="F297" s="43">
        <f t="shared" si="160"/>
        <v>0</v>
      </c>
      <c r="G297" s="42">
        <v>0</v>
      </c>
      <c r="H297" s="69">
        <f t="shared" si="161"/>
        <v>0</v>
      </c>
      <c r="I297" s="38">
        <v>0</v>
      </c>
      <c r="J297" s="37">
        <f t="shared" si="162"/>
        <v>0</v>
      </c>
      <c r="K297" s="74">
        <v>0</v>
      </c>
      <c r="L297" s="37">
        <f t="shared" si="163"/>
        <v>0</v>
      </c>
      <c r="M297" s="38">
        <v>0</v>
      </c>
      <c r="N297" s="37">
        <f t="shared" si="164"/>
        <v>0</v>
      </c>
      <c r="O297" s="61">
        <v>0</v>
      </c>
      <c r="P297" s="71">
        <f t="shared" si="165"/>
        <v>0</v>
      </c>
      <c r="Q297" s="57">
        <f t="shared" si="166"/>
        <v>0</v>
      </c>
      <c r="R297" s="70">
        <f t="shared" si="167"/>
        <v>0</v>
      </c>
      <c r="S297" s="38">
        <v>0</v>
      </c>
      <c r="T297" s="69">
        <f t="shared" si="168"/>
        <v>0</v>
      </c>
      <c r="U297" s="38">
        <v>0</v>
      </c>
      <c r="V297" s="69">
        <f t="shared" si="169"/>
        <v>0</v>
      </c>
      <c r="W297" s="38">
        <v>0</v>
      </c>
      <c r="X297" s="69">
        <f t="shared" si="170"/>
        <v>0</v>
      </c>
      <c r="Y297" s="74">
        <v>0</v>
      </c>
      <c r="Z297" s="69">
        <f t="shared" si="171"/>
        <v>0</v>
      </c>
      <c r="AA297" s="74">
        <v>0</v>
      </c>
      <c r="AB297" s="68">
        <f t="shared" si="172"/>
        <v>0</v>
      </c>
      <c r="AC297" s="67">
        <f t="shared" si="173"/>
        <v>0</v>
      </c>
      <c r="AD297" s="66">
        <f t="shared" si="174"/>
        <v>0</v>
      </c>
      <c r="AE297" s="57">
        <v>0</v>
      </c>
      <c r="AF297" s="60">
        <f t="shared" si="175"/>
        <v>0</v>
      </c>
      <c r="AG297" s="52">
        <v>0</v>
      </c>
      <c r="AH297" s="63">
        <f t="shared" si="176"/>
        <v>0</v>
      </c>
      <c r="AI297" s="65">
        <f t="shared" si="177"/>
        <v>0</v>
      </c>
      <c r="AJ297" s="64">
        <f t="shared" si="178"/>
        <v>0</v>
      </c>
      <c r="AK297" s="65">
        <v>0</v>
      </c>
      <c r="AL297" s="63">
        <f t="shared" si="179"/>
        <v>0</v>
      </c>
      <c r="AM297" s="62"/>
    </row>
    <row r="298" spans="1:39" s="2" customFormat="1" hidden="1" x14ac:dyDescent="0.3">
      <c r="A298" s="56" t="s">
        <v>657</v>
      </c>
      <c r="B298" s="74">
        <f>18000/10</f>
        <v>1800</v>
      </c>
      <c r="C298" s="77">
        <f>2800/1.1</f>
        <v>2545.454545454545</v>
      </c>
      <c r="D298" s="165">
        <v>10</v>
      </c>
      <c r="E298" s="44">
        <v>0</v>
      </c>
      <c r="F298" s="43">
        <f t="shared" si="160"/>
        <v>0</v>
      </c>
      <c r="G298" s="42">
        <v>0</v>
      </c>
      <c r="H298" s="69">
        <f t="shared" si="161"/>
        <v>0</v>
      </c>
      <c r="I298" s="38">
        <v>0</v>
      </c>
      <c r="J298" s="37">
        <f t="shared" si="162"/>
        <v>0</v>
      </c>
      <c r="K298" s="74">
        <v>0</v>
      </c>
      <c r="L298" s="37">
        <f t="shared" si="163"/>
        <v>0</v>
      </c>
      <c r="M298" s="38">
        <v>0</v>
      </c>
      <c r="N298" s="37">
        <f t="shared" si="164"/>
        <v>0</v>
      </c>
      <c r="O298" s="61">
        <v>0</v>
      </c>
      <c r="P298" s="71">
        <f t="shared" si="165"/>
        <v>0</v>
      </c>
      <c r="Q298" s="57">
        <f t="shared" si="166"/>
        <v>0</v>
      </c>
      <c r="R298" s="70">
        <f t="shared" si="167"/>
        <v>0</v>
      </c>
      <c r="S298" s="38">
        <v>0</v>
      </c>
      <c r="T298" s="69">
        <f t="shared" si="168"/>
        <v>0</v>
      </c>
      <c r="U298" s="38">
        <v>0</v>
      </c>
      <c r="V298" s="69">
        <f t="shared" si="169"/>
        <v>0</v>
      </c>
      <c r="W298" s="38">
        <v>0</v>
      </c>
      <c r="X298" s="69">
        <f t="shared" si="170"/>
        <v>0</v>
      </c>
      <c r="Y298" s="74">
        <v>0</v>
      </c>
      <c r="Z298" s="69">
        <f t="shared" si="171"/>
        <v>0</v>
      </c>
      <c r="AA298" s="74">
        <v>0</v>
      </c>
      <c r="AB298" s="68">
        <f t="shared" si="172"/>
        <v>0</v>
      </c>
      <c r="AC298" s="67">
        <f t="shared" si="173"/>
        <v>0</v>
      </c>
      <c r="AD298" s="66">
        <f t="shared" si="174"/>
        <v>0</v>
      </c>
      <c r="AE298" s="57">
        <v>0</v>
      </c>
      <c r="AF298" s="60">
        <f t="shared" si="175"/>
        <v>0</v>
      </c>
      <c r="AG298" s="52">
        <v>0</v>
      </c>
      <c r="AH298" s="63">
        <f t="shared" si="176"/>
        <v>0</v>
      </c>
      <c r="AI298" s="65">
        <f t="shared" si="177"/>
        <v>0</v>
      </c>
      <c r="AJ298" s="64">
        <f t="shared" si="178"/>
        <v>0</v>
      </c>
      <c r="AK298" s="65">
        <v>0</v>
      </c>
      <c r="AL298" s="63">
        <f t="shared" si="179"/>
        <v>0</v>
      </c>
      <c r="AM298" s="62"/>
    </row>
    <row r="299" spans="1:39" s="2" customFormat="1" hidden="1" x14ac:dyDescent="0.3">
      <c r="A299" s="79" t="s">
        <v>604</v>
      </c>
      <c r="B299" s="47">
        <f>15500/10</f>
        <v>1550</v>
      </c>
      <c r="C299" s="77">
        <f>2700/1.1</f>
        <v>2454.5454545454545</v>
      </c>
      <c r="D299" s="163">
        <v>10</v>
      </c>
      <c r="E299" s="44">
        <v>0</v>
      </c>
      <c r="F299" s="43">
        <f t="shared" si="160"/>
        <v>0</v>
      </c>
      <c r="G299" s="42">
        <v>0</v>
      </c>
      <c r="H299" s="69">
        <f t="shared" si="161"/>
        <v>0</v>
      </c>
      <c r="I299" s="38">
        <v>0</v>
      </c>
      <c r="J299" s="37">
        <f t="shared" si="162"/>
        <v>0</v>
      </c>
      <c r="K299" s="74">
        <v>0</v>
      </c>
      <c r="L299" s="37">
        <f t="shared" si="163"/>
        <v>0</v>
      </c>
      <c r="M299" s="38">
        <v>0</v>
      </c>
      <c r="N299" s="37">
        <f t="shared" si="164"/>
        <v>0</v>
      </c>
      <c r="O299" s="61">
        <v>0</v>
      </c>
      <c r="P299" s="71">
        <f t="shared" si="165"/>
        <v>0</v>
      </c>
      <c r="Q299" s="57">
        <f t="shared" si="166"/>
        <v>0</v>
      </c>
      <c r="R299" s="70">
        <f t="shared" si="167"/>
        <v>0</v>
      </c>
      <c r="S299" s="38">
        <v>0</v>
      </c>
      <c r="T299" s="69">
        <f t="shared" si="168"/>
        <v>0</v>
      </c>
      <c r="U299" s="38">
        <v>0</v>
      </c>
      <c r="V299" s="69">
        <f t="shared" si="169"/>
        <v>0</v>
      </c>
      <c r="W299" s="38">
        <v>0</v>
      </c>
      <c r="X299" s="69">
        <f t="shared" si="170"/>
        <v>0</v>
      </c>
      <c r="Y299" s="74">
        <v>0</v>
      </c>
      <c r="Z299" s="69">
        <f t="shared" si="171"/>
        <v>0</v>
      </c>
      <c r="AA299" s="74">
        <v>0</v>
      </c>
      <c r="AB299" s="68">
        <f t="shared" si="172"/>
        <v>0</v>
      </c>
      <c r="AC299" s="67">
        <f t="shared" si="173"/>
        <v>0</v>
      </c>
      <c r="AD299" s="66">
        <f t="shared" si="174"/>
        <v>0</v>
      </c>
      <c r="AE299" s="57">
        <v>0</v>
      </c>
      <c r="AF299" s="60">
        <f t="shared" si="175"/>
        <v>0</v>
      </c>
      <c r="AG299" s="52">
        <v>0</v>
      </c>
      <c r="AH299" s="63">
        <f t="shared" si="176"/>
        <v>0</v>
      </c>
      <c r="AI299" s="65">
        <f t="shared" si="177"/>
        <v>0</v>
      </c>
      <c r="AJ299" s="64">
        <f t="shared" si="178"/>
        <v>0</v>
      </c>
      <c r="AK299" s="65">
        <v>0</v>
      </c>
      <c r="AL299" s="63">
        <f t="shared" si="179"/>
        <v>0</v>
      </c>
      <c r="AM299" s="62"/>
    </row>
    <row r="300" spans="1:39" s="2" customFormat="1" hidden="1" x14ac:dyDescent="0.3">
      <c r="A300" s="79" t="s">
        <v>603</v>
      </c>
      <c r="B300" s="47">
        <f>15500/10</f>
        <v>1550</v>
      </c>
      <c r="C300" s="77">
        <f>2700/1.1</f>
        <v>2454.5454545454545</v>
      </c>
      <c r="D300" s="163">
        <v>10</v>
      </c>
      <c r="E300" s="44">
        <v>0</v>
      </c>
      <c r="F300" s="43">
        <f t="shared" si="160"/>
        <v>0</v>
      </c>
      <c r="G300" s="42">
        <v>0</v>
      </c>
      <c r="H300" s="69">
        <f t="shared" si="161"/>
        <v>0</v>
      </c>
      <c r="I300" s="38">
        <v>0</v>
      </c>
      <c r="J300" s="37">
        <f t="shared" si="162"/>
        <v>0</v>
      </c>
      <c r="K300" s="74">
        <v>0</v>
      </c>
      <c r="L300" s="37">
        <f t="shared" si="163"/>
        <v>0</v>
      </c>
      <c r="M300" s="38">
        <v>0</v>
      </c>
      <c r="N300" s="37">
        <f t="shared" si="164"/>
        <v>0</v>
      </c>
      <c r="O300" s="61">
        <v>0</v>
      </c>
      <c r="P300" s="71">
        <f t="shared" si="165"/>
        <v>0</v>
      </c>
      <c r="Q300" s="57">
        <f t="shared" si="166"/>
        <v>0</v>
      </c>
      <c r="R300" s="70">
        <f t="shared" si="167"/>
        <v>0</v>
      </c>
      <c r="S300" s="38">
        <v>0</v>
      </c>
      <c r="T300" s="69">
        <f t="shared" si="168"/>
        <v>0</v>
      </c>
      <c r="U300" s="38">
        <v>0</v>
      </c>
      <c r="V300" s="69">
        <f t="shared" si="169"/>
        <v>0</v>
      </c>
      <c r="W300" s="38">
        <v>0</v>
      </c>
      <c r="X300" s="69">
        <f t="shared" si="170"/>
        <v>0</v>
      </c>
      <c r="Y300" s="74">
        <v>0</v>
      </c>
      <c r="Z300" s="69">
        <f t="shared" si="171"/>
        <v>0</v>
      </c>
      <c r="AA300" s="74">
        <v>0</v>
      </c>
      <c r="AB300" s="68">
        <f t="shared" si="172"/>
        <v>0</v>
      </c>
      <c r="AC300" s="67">
        <f t="shared" si="173"/>
        <v>0</v>
      </c>
      <c r="AD300" s="66">
        <f t="shared" si="174"/>
        <v>0</v>
      </c>
      <c r="AE300" s="57">
        <v>0</v>
      </c>
      <c r="AF300" s="60">
        <f t="shared" si="175"/>
        <v>0</v>
      </c>
      <c r="AG300" s="52">
        <v>0</v>
      </c>
      <c r="AH300" s="63">
        <f t="shared" si="176"/>
        <v>0</v>
      </c>
      <c r="AI300" s="65">
        <f t="shared" si="177"/>
        <v>0</v>
      </c>
      <c r="AJ300" s="64">
        <f t="shared" si="178"/>
        <v>0</v>
      </c>
      <c r="AK300" s="65">
        <v>0</v>
      </c>
      <c r="AL300" s="63">
        <f t="shared" si="179"/>
        <v>0</v>
      </c>
      <c r="AM300" s="62"/>
    </row>
    <row r="301" spans="1:39" s="2" customFormat="1" hidden="1" x14ac:dyDescent="0.3">
      <c r="A301" s="78" t="s">
        <v>656</v>
      </c>
      <c r="B301" s="47">
        <f>15500/10</f>
        <v>1550</v>
      </c>
      <c r="C301" s="77">
        <f>2700/1.1</f>
        <v>2454.5454545454545</v>
      </c>
      <c r="D301" s="163">
        <v>10</v>
      </c>
      <c r="E301" s="44">
        <v>0</v>
      </c>
      <c r="F301" s="43">
        <f t="shared" si="160"/>
        <v>0</v>
      </c>
      <c r="G301" s="42">
        <v>0</v>
      </c>
      <c r="H301" s="69">
        <f t="shared" si="161"/>
        <v>0</v>
      </c>
      <c r="I301" s="38">
        <v>0</v>
      </c>
      <c r="J301" s="37">
        <f t="shared" si="162"/>
        <v>0</v>
      </c>
      <c r="K301" s="74">
        <v>0</v>
      </c>
      <c r="L301" s="37">
        <f t="shared" si="163"/>
        <v>0</v>
      </c>
      <c r="M301" s="38">
        <v>0</v>
      </c>
      <c r="N301" s="37">
        <f t="shared" si="164"/>
        <v>0</v>
      </c>
      <c r="O301" s="61">
        <v>0</v>
      </c>
      <c r="P301" s="71">
        <f t="shared" si="165"/>
        <v>0</v>
      </c>
      <c r="Q301" s="57">
        <f t="shared" si="166"/>
        <v>0</v>
      </c>
      <c r="R301" s="70">
        <f t="shared" si="167"/>
        <v>0</v>
      </c>
      <c r="S301" s="38">
        <v>0</v>
      </c>
      <c r="T301" s="69">
        <f t="shared" si="168"/>
        <v>0</v>
      </c>
      <c r="U301" s="38">
        <v>0</v>
      </c>
      <c r="V301" s="69">
        <f t="shared" si="169"/>
        <v>0</v>
      </c>
      <c r="W301" s="38">
        <v>0</v>
      </c>
      <c r="X301" s="69">
        <f t="shared" si="170"/>
        <v>0</v>
      </c>
      <c r="Y301" s="74">
        <v>0</v>
      </c>
      <c r="Z301" s="69">
        <f t="shared" si="171"/>
        <v>0</v>
      </c>
      <c r="AA301" s="74">
        <v>0</v>
      </c>
      <c r="AB301" s="68">
        <f t="shared" si="172"/>
        <v>0</v>
      </c>
      <c r="AC301" s="67">
        <f t="shared" si="173"/>
        <v>0</v>
      </c>
      <c r="AD301" s="66">
        <f t="shared" si="174"/>
        <v>0</v>
      </c>
      <c r="AE301" s="57">
        <v>0</v>
      </c>
      <c r="AF301" s="60">
        <f t="shared" si="175"/>
        <v>0</v>
      </c>
      <c r="AG301" s="52">
        <v>0</v>
      </c>
      <c r="AH301" s="63">
        <f t="shared" si="176"/>
        <v>0</v>
      </c>
      <c r="AI301" s="65">
        <f t="shared" si="177"/>
        <v>0</v>
      </c>
      <c r="AJ301" s="64">
        <f t="shared" si="178"/>
        <v>0</v>
      </c>
      <c r="AK301" s="65">
        <v>0</v>
      </c>
      <c r="AL301" s="63">
        <f t="shared" si="179"/>
        <v>0</v>
      </c>
      <c r="AM301" s="62"/>
    </row>
    <row r="302" spans="1:39" s="2" customFormat="1" hidden="1" x14ac:dyDescent="0.3">
      <c r="A302" s="79" t="s">
        <v>655</v>
      </c>
      <c r="B302" s="47">
        <f>18000/10</f>
        <v>1800</v>
      </c>
      <c r="C302" s="77">
        <f>2800/1.1</f>
        <v>2545.454545454545</v>
      </c>
      <c r="D302" s="163">
        <v>10</v>
      </c>
      <c r="E302" s="44">
        <v>0</v>
      </c>
      <c r="F302" s="43">
        <f t="shared" si="160"/>
        <v>0</v>
      </c>
      <c r="G302" s="42">
        <v>0</v>
      </c>
      <c r="H302" s="69">
        <f t="shared" si="161"/>
        <v>0</v>
      </c>
      <c r="I302" s="38">
        <v>0</v>
      </c>
      <c r="J302" s="37">
        <f t="shared" si="162"/>
        <v>0</v>
      </c>
      <c r="K302" s="74">
        <v>0</v>
      </c>
      <c r="L302" s="37">
        <f t="shared" si="163"/>
        <v>0</v>
      </c>
      <c r="M302" s="38">
        <v>0</v>
      </c>
      <c r="N302" s="37">
        <f t="shared" si="164"/>
        <v>0</v>
      </c>
      <c r="O302" s="61">
        <v>0</v>
      </c>
      <c r="P302" s="71">
        <f t="shared" si="165"/>
        <v>0</v>
      </c>
      <c r="Q302" s="57">
        <f t="shared" si="166"/>
        <v>0</v>
      </c>
      <c r="R302" s="70">
        <f t="shared" si="167"/>
        <v>0</v>
      </c>
      <c r="S302" s="38">
        <v>0</v>
      </c>
      <c r="T302" s="69">
        <f t="shared" si="168"/>
        <v>0</v>
      </c>
      <c r="U302" s="38">
        <v>0</v>
      </c>
      <c r="V302" s="69">
        <f t="shared" si="169"/>
        <v>0</v>
      </c>
      <c r="W302" s="38">
        <v>0</v>
      </c>
      <c r="X302" s="69">
        <f t="shared" si="170"/>
        <v>0</v>
      </c>
      <c r="Y302" s="74">
        <v>0</v>
      </c>
      <c r="Z302" s="69">
        <f t="shared" si="171"/>
        <v>0</v>
      </c>
      <c r="AA302" s="74">
        <v>0</v>
      </c>
      <c r="AB302" s="68">
        <f t="shared" si="172"/>
        <v>0</v>
      </c>
      <c r="AC302" s="67">
        <f t="shared" si="173"/>
        <v>0</v>
      </c>
      <c r="AD302" s="66">
        <f t="shared" si="174"/>
        <v>0</v>
      </c>
      <c r="AE302" s="57">
        <v>0</v>
      </c>
      <c r="AF302" s="60">
        <f t="shared" si="175"/>
        <v>0</v>
      </c>
      <c r="AG302" s="52">
        <v>0</v>
      </c>
      <c r="AH302" s="63">
        <f t="shared" si="176"/>
        <v>0</v>
      </c>
      <c r="AI302" s="65">
        <f t="shared" si="177"/>
        <v>0</v>
      </c>
      <c r="AJ302" s="64">
        <f t="shared" si="178"/>
        <v>0</v>
      </c>
      <c r="AK302" s="65">
        <v>0</v>
      </c>
      <c r="AL302" s="63">
        <f t="shared" si="179"/>
        <v>0</v>
      </c>
      <c r="AM302" s="62"/>
    </row>
    <row r="303" spans="1:39" s="2" customFormat="1" hidden="1" x14ac:dyDescent="0.3">
      <c r="A303" s="78" t="s">
        <v>600</v>
      </c>
      <c r="B303" s="47">
        <f>17000/10</f>
        <v>1700</v>
      </c>
      <c r="C303" s="77">
        <f>2700/1.1</f>
        <v>2454.5454545454545</v>
      </c>
      <c r="D303" s="163">
        <v>10</v>
      </c>
      <c r="E303" s="44">
        <v>0</v>
      </c>
      <c r="F303" s="43">
        <f t="shared" si="160"/>
        <v>0</v>
      </c>
      <c r="G303" s="42">
        <v>0</v>
      </c>
      <c r="H303" s="69">
        <f t="shared" si="161"/>
        <v>0</v>
      </c>
      <c r="I303" s="38">
        <v>0</v>
      </c>
      <c r="J303" s="37">
        <f t="shared" si="162"/>
        <v>0</v>
      </c>
      <c r="K303" s="74">
        <v>0</v>
      </c>
      <c r="L303" s="37">
        <f t="shared" si="163"/>
        <v>0</v>
      </c>
      <c r="M303" s="38">
        <v>0</v>
      </c>
      <c r="N303" s="37">
        <f t="shared" si="164"/>
        <v>0</v>
      </c>
      <c r="O303" s="61">
        <v>0</v>
      </c>
      <c r="P303" s="71">
        <f t="shared" si="165"/>
        <v>0</v>
      </c>
      <c r="Q303" s="57">
        <f t="shared" si="166"/>
        <v>0</v>
      </c>
      <c r="R303" s="70">
        <f t="shared" si="167"/>
        <v>0</v>
      </c>
      <c r="S303" s="38">
        <v>0</v>
      </c>
      <c r="T303" s="69">
        <f t="shared" si="168"/>
        <v>0</v>
      </c>
      <c r="U303" s="38">
        <v>0</v>
      </c>
      <c r="V303" s="69">
        <f t="shared" si="169"/>
        <v>0</v>
      </c>
      <c r="W303" s="38">
        <v>0</v>
      </c>
      <c r="X303" s="69">
        <f t="shared" si="170"/>
        <v>0</v>
      </c>
      <c r="Y303" s="74">
        <v>0</v>
      </c>
      <c r="Z303" s="69">
        <f t="shared" si="171"/>
        <v>0</v>
      </c>
      <c r="AA303" s="74">
        <v>0</v>
      </c>
      <c r="AB303" s="68">
        <f t="shared" si="172"/>
        <v>0</v>
      </c>
      <c r="AC303" s="67">
        <f t="shared" si="173"/>
        <v>0</v>
      </c>
      <c r="AD303" s="66">
        <f t="shared" si="174"/>
        <v>0</v>
      </c>
      <c r="AE303" s="57">
        <v>0</v>
      </c>
      <c r="AF303" s="60">
        <f t="shared" si="175"/>
        <v>0</v>
      </c>
      <c r="AG303" s="52">
        <v>0</v>
      </c>
      <c r="AH303" s="63">
        <f t="shared" si="176"/>
        <v>0</v>
      </c>
      <c r="AI303" s="65">
        <f t="shared" si="177"/>
        <v>0</v>
      </c>
      <c r="AJ303" s="64">
        <f t="shared" si="178"/>
        <v>0</v>
      </c>
      <c r="AK303" s="65">
        <v>0</v>
      </c>
      <c r="AL303" s="63">
        <f t="shared" si="179"/>
        <v>0</v>
      </c>
      <c r="AM303" s="62"/>
    </row>
    <row r="304" spans="1:39" s="2" customFormat="1" hidden="1" x14ac:dyDescent="0.3">
      <c r="A304" s="56" t="s">
        <v>654</v>
      </c>
      <c r="B304" s="74">
        <f>13800/12</f>
        <v>1150</v>
      </c>
      <c r="C304" s="38">
        <f>1800/1.1</f>
        <v>1636.3636363636363</v>
      </c>
      <c r="D304" s="165">
        <v>12</v>
      </c>
      <c r="E304" s="44">
        <v>0</v>
      </c>
      <c r="F304" s="43">
        <f t="shared" si="160"/>
        <v>0</v>
      </c>
      <c r="G304" s="42">
        <v>0</v>
      </c>
      <c r="H304" s="69">
        <f t="shared" si="161"/>
        <v>0</v>
      </c>
      <c r="I304" s="38">
        <v>0</v>
      </c>
      <c r="J304" s="37">
        <f t="shared" si="162"/>
        <v>0</v>
      </c>
      <c r="K304" s="74">
        <v>0</v>
      </c>
      <c r="L304" s="37">
        <f t="shared" si="163"/>
        <v>0</v>
      </c>
      <c r="M304" s="38">
        <v>0</v>
      </c>
      <c r="N304" s="37">
        <f t="shared" si="164"/>
        <v>0</v>
      </c>
      <c r="O304" s="61">
        <v>0</v>
      </c>
      <c r="P304" s="71">
        <f t="shared" si="165"/>
        <v>0</v>
      </c>
      <c r="Q304" s="57">
        <f t="shared" si="166"/>
        <v>0</v>
      </c>
      <c r="R304" s="70">
        <f t="shared" si="167"/>
        <v>0</v>
      </c>
      <c r="S304" s="38">
        <v>0</v>
      </c>
      <c r="T304" s="69">
        <f t="shared" si="168"/>
        <v>0</v>
      </c>
      <c r="U304" s="38">
        <v>0</v>
      </c>
      <c r="V304" s="69">
        <f t="shared" si="169"/>
        <v>0</v>
      </c>
      <c r="W304" s="38">
        <v>0</v>
      </c>
      <c r="X304" s="69">
        <f t="shared" si="170"/>
        <v>0</v>
      </c>
      <c r="Y304" s="74">
        <v>0</v>
      </c>
      <c r="Z304" s="69">
        <f t="shared" si="171"/>
        <v>0</v>
      </c>
      <c r="AA304" s="74">
        <v>0</v>
      </c>
      <c r="AB304" s="68">
        <f t="shared" si="172"/>
        <v>0</v>
      </c>
      <c r="AC304" s="67">
        <f t="shared" si="173"/>
        <v>0</v>
      </c>
      <c r="AD304" s="66">
        <f t="shared" si="174"/>
        <v>0</v>
      </c>
      <c r="AE304" s="57">
        <v>0</v>
      </c>
      <c r="AF304" s="60">
        <f t="shared" si="175"/>
        <v>0</v>
      </c>
      <c r="AG304" s="52">
        <v>0</v>
      </c>
      <c r="AH304" s="63">
        <f t="shared" si="176"/>
        <v>0</v>
      </c>
      <c r="AI304" s="65">
        <f t="shared" si="177"/>
        <v>0</v>
      </c>
      <c r="AJ304" s="64">
        <f t="shared" si="178"/>
        <v>0</v>
      </c>
      <c r="AK304" s="65">
        <v>0</v>
      </c>
      <c r="AL304" s="63">
        <f t="shared" si="179"/>
        <v>0</v>
      </c>
      <c r="AM304" s="62"/>
    </row>
    <row r="305" spans="1:39" s="2" customFormat="1" hidden="1" x14ac:dyDescent="0.3">
      <c r="A305" s="56" t="s">
        <v>46</v>
      </c>
      <c r="B305" s="74">
        <f>13800/12</f>
        <v>1150</v>
      </c>
      <c r="C305" s="38">
        <v>1636</v>
      </c>
      <c r="D305" s="165">
        <v>12</v>
      </c>
      <c r="E305" s="44">
        <v>0</v>
      </c>
      <c r="F305" s="43">
        <f t="shared" si="160"/>
        <v>0</v>
      </c>
      <c r="G305" s="42">
        <v>0</v>
      </c>
      <c r="H305" s="69">
        <f t="shared" si="161"/>
        <v>0</v>
      </c>
      <c r="I305" s="38">
        <v>0</v>
      </c>
      <c r="J305" s="37">
        <f t="shared" si="162"/>
        <v>0</v>
      </c>
      <c r="K305" s="74">
        <v>0</v>
      </c>
      <c r="L305" s="37">
        <f t="shared" si="163"/>
        <v>0</v>
      </c>
      <c r="M305" s="38">
        <v>0</v>
      </c>
      <c r="N305" s="37">
        <f t="shared" si="164"/>
        <v>0</v>
      </c>
      <c r="O305" s="61">
        <v>0</v>
      </c>
      <c r="P305" s="71">
        <f t="shared" si="165"/>
        <v>0</v>
      </c>
      <c r="Q305" s="57">
        <f t="shared" si="166"/>
        <v>0</v>
      </c>
      <c r="R305" s="70">
        <f t="shared" si="167"/>
        <v>0</v>
      </c>
      <c r="S305" s="38">
        <v>0</v>
      </c>
      <c r="T305" s="69">
        <f t="shared" si="168"/>
        <v>0</v>
      </c>
      <c r="U305" s="38">
        <v>0</v>
      </c>
      <c r="V305" s="69">
        <f t="shared" si="169"/>
        <v>0</v>
      </c>
      <c r="W305" s="38">
        <v>0</v>
      </c>
      <c r="X305" s="69">
        <f t="shared" si="170"/>
        <v>0</v>
      </c>
      <c r="Y305" s="74">
        <v>0</v>
      </c>
      <c r="Z305" s="69">
        <f t="shared" si="171"/>
        <v>0</v>
      </c>
      <c r="AA305" s="74">
        <v>0</v>
      </c>
      <c r="AB305" s="68">
        <f t="shared" si="172"/>
        <v>0</v>
      </c>
      <c r="AC305" s="67">
        <f t="shared" si="173"/>
        <v>0</v>
      </c>
      <c r="AD305" s="66">
        <f t="shared" si="174"/>
        <v>0</v>
      </c>
      <c r="AE305" s="57">
        <v>0</v>
      </c>
      <c r="AF305" s="60">
        <f t="shared" si="175"/>
        <v>0</v>
      </c>
      <c r="AG305" s="52">
        <v>0</v>
      </c>
      <c r="AH305" s="63">
        <f t="shared" si="176"/>
        <v>0</v>
      </c>
      <c r="AI305" s="65">
        <f t="shared" si="177"/>
        <v>0</v>
      </c>
      <c r="AJ305" s="64">
        <f t="shared" si="178"/>
        <v>0</v>
      </c>
      <c r="AK305" s="65">
        <v>0</v>
      </c>
      <c r="AL305" s="63">
        <f t="shared" si="179"/>
        <v>0</v>
      </c>
      <c r="AM305" s="62"/>
    </row>
    <row r="306" spans="1:39" s="2" customFormat="1" hidden="1" x14ac:dyDescent="0.3">
      <c r="A306" s="56" t="s">
        <v>8</v>
      </c>
      <c r="B306" s="47">
        <f>24800/16</f>
        <v>1550</v>
      </c>
      <c r="C306" s="46">
        <f>2800/1.1</f>
        <v>2545.454545454545</v>
      </c>
      <c r="D306" s="163">
        <v>16</v>
      </c>
      <c r="E306" s="44">
        <v>0</v>
      </c>
      <c r="F306" s="43">
        <f t="shared" si="160"/>
        <v>0</v>
      </c>
      <c r="G306" s="42">
        <v>0</v>
      </c>
      <c r="H306" s="69">
        <f t="shared" si="161"/>
        <v>0</v>
      </c>
      <c r="I306" s="38">
        <v>0</v>
      </c>
      <c r="J306" s="37">
        <f t="shared" si="162"/>
        <v>0</v>
      </c>
      <c r="K306" s="74">
        <v>0</v>
      </c>
      <c r="L306" s="37">
        <f t="shared" si="163"/>
        <v>0</v>
      </c>
      <c r="M306" s="38">
        <v>0</v>
      </c>
      <c r="N306" s="37">
        <f t="shared" si="164"/>
        <v>0</v>
      </c>
      <c r="O306" s="61">
        <v>0</v>
      </c>
      <c r="P306" s="71">
        <f t="shared" si="165"/>
        <v>0</v>
      </c>
      <c r="Q306" s="57">
        <f t="shared" si="166"/>
        <v>0</v>
      </c>
      <c r="R306" s="70">
        <f t="shared" si="167"/>
        <v>0</v>
      </c>
      <c r="S306" s="38">
        <v>0</v>
      </c>
      <c r="T306" s="69">
        <f t="shared" si="168"/>
        <v>0</v>
      </c>
      <c r="U306" s="38">
        <v>0</v>
      </c>
      <c r="V306" s="69">
        <f t="shared" si="169"/>
        <v>0</v>
      </c>
      <c r="W306" s="38">
        <v>0</v>
      </c>
      <c r="X306" s="69">
        <f t="shared" si="170"/>
        <v>0</v>
      </c>
      <c r="Y306" s="74">
        <v>0</v>
      </c>
      <c r="Z306" s="69">
        <f t="shared" si="171"/>
        <v>0</v>
      </c>
      <c r="AA306" s="74">
        <v>0</v>
      </c>
      <c r="AB306" s="68">
        <f t="shared" si="172"/>
        <v>0</v>
      </c>
      <c r="AC306" s="67">
        <f t="shared" si="173"/>
        <v>0</v>
      </c>
      <c r="AD306" s="66">
        <f t="shared" si="174"/>
        <v>0</v>
      </c>
      <c r="AE306" s="57">
        <v>0</v>
      </c>
      <c r="AF306" s="60">
        <f t="shared" si="175"/>
        <v>0</v>
      </c>
      <c r="AG306" s="52">
        <v>0</v>
      </c>
      <c r="AH306" s="63">
        <f t="shared" si="176"/>
        <v>0</v>
      </c>
      <c r="AI306" s="65">
        <f t="shared" si="177"/>
        <v>0</v>
      </c>
      <c r="AJ306" s="64">
        <f t="shared" si="178"/>
        <v>0</v>
      </c>
      <c r="AK306" s="65">
        <v>0</v>
      </c>
      <c r="AL306" s="63">
        <f t="shared" si="179"/>
        <v>0</v>
      </c>
      <c r="AM306" s="62"/>
    </row>
    <row r="307" spans="1:39" s="2" customFormat="1" hidden="1" x14ac:dyDescent="0.3">
      <c r="A307" s="58" t="s">
        <v>653</v>
      </c>
      <c r="B307" s="47">
        <f>30400/16</f>
        <v>1900</v>
      </c>
      <c r="C307" s="46">
        <f>2800/1.1</f>
        <v>2545.454545454545</v>
      </c>
      <c r="D307" s="163">
        <v>16</v>
      </c>
      <c r="E307" s="44">
        <v>0</v>
      </c>
      <c r="F307" s="43">
        <f t="shared" si="160"/>
        <v>0</v>
      </c>
      <c r="G307" s="42">
        <v>0</v>
      </c>
      <c r="H307" s="69">
        <f t="shared" si="161"/>
        <v>0</v>
      </c>
      <c r="I307" s="38">
        <v>0</v>
      </c>
      <c r="J307" s="37">
        <f t="shared" si="162"/>
        <v>0</v>
      </c>
      <c r="K307" s="74">
        <v>0</v>
      </c>
      <c r="L307" s="37">
        <f t="shared" si="163"/>
        <v>0</v>
      </c>
      <c r="M307" s="38">
        <v>0</v>
      </c>
      <c r="N307" s="37">
        <f t="shared" si="164"/>
        <v>0</v>
      </c>
      <c r="O307" s="61">
        <v>0</v>
      </c>
      <c r="P307" s="71">
        <f t="shared" si="165"/>
        <v>0</v>
      </c>
      <c r="Q307" s="57">
        <f t="shared" si="166"/>
        <v>0</v>
      </c>
      <c r="R307" s="70">
        <f t="shared" si="167"/>
        <v>0</v>
      </c>
      <c r="S307" s="38">
        <v>0</v>
      </c>
      <c r="T307" s="69">
        <f t="shared" si="168"/>
        <v>0</v>
      </c>
      <c r="U307" s="38">
        <v>0</v>
      </c>
      <c r="V307" s="69">
        <f t="shared" si="169"/>
        <v>0</v>
      </c>
      <c r="W307" s="38">
        <v>0</v>
      </c>
      <c r="X307" s="69">
        <f t="shared" si="170"/>
        <v>0</v>
      </c>
      <c r="Y307" s="74">
        <v>0</v>
      </c>
      <c r="Z307" s="69">
        <f t="shared" si="171"/>
        <v>0</v>
      </c>
      <c r="AA307" s="74">
        <v>0</v>
      </c>
      <c r="AB307" s="68">
        <f t="shared" si="172"/>
        <v>0</v>
      </c>
      <c r="AC307" s="67">
        <f t="shared" si="173"/>
        <v>0</v>
      </c>
      <c r="AD307" s="66">
        <f t="shared" si="174"/>
        <v>0</v>
      </c>
      <c r="AE307" s="57">
        <v>0</v>
      </c>
      <c r="AF307" s="60">
        <f t="shared" si="175"/>
        <v>0</v>
      </c>
      <c r="AG307" s="52">
        <v>0</v>
      </c>
      <c r="AH307" s="63">
        <f t="shared" si="176"/>
        <v>0</v>
      </c>
      <c r="AI307" s="65">
        <f t="shared" si="177"/>
        <v>0</v>
      </c>
      <c r="AJ307" s="64">
        <f t="shared" si="178"/>
        <v>0</v>
      </c>
      <c r="AK307" s="65">
        <v>0</v>
      </c>
      <c r="AL307" s="63">
        <f t="shared" si="179"/>
        <v>0</v>
      </c>
      <c r="AM307" s="62"/>
    </row>
    <row r="308" spans="1:39" s="2" customFormat="1" hidden="1" x14ac:dyDescent="0.3">
      <c r="A308" s="56" t="s">
        <v>9</v>
      </c>
      <c r="B308" s="47">
        <f>3600/6</f>
        <v>600</v>
      </c>
      <c r="C308" s="46">
        <f>2000/1.1</f>
        <v>1818.181818181818</v>
      </c>
      <c r="D308" s="163">
        <v>6</v>
      </c>
      <c r="E308" s="44">
        <v>0</v>
      </c>
      <c r="F308" s="43">
        <f t="shared" si="160"/>
        <v>0</v>
      </c>
      <c r="G308" s="42">
        <v>0</v>
      </c>
      <c r="H308" s="69">
        <f t="shared" si="161"/>
        <v>0</v>
      </c>
      <c r="I308" s="38">
        <v>0</v>
      </c>
      <c r="J308" s="37">
        <f t="shared" si="162"/>
        <v>0</v>
      </c>
      <c r="K308" s="74">
        <v>0</v>
      </c>
      <c r="L308" s="37">
        <f t="shared" si="163"/>
        <v>0</v>
      </c>
      <c r="M308" s="38">
        <v>0</v>
      </c>
      <c r="N308" s="37">
        <f t="shared" si="164"/>
        <v>0</v>
      </c>
      <c r="O308" s="61">
        <v>0</v>
      </c>
      <c r="P308" s="71">
        <f t="shared" si="165"/>
        <v>0</v>
      </c>
      <c r="Q308" s="57">
        <f t="shared" si="166"/>
        <v>0</v>
      </c>
      <c r="R308" s="70">
        <f t="shared" si="167"/>
        <v>0</v>
      </c>
      <c r="S308" s="38">
        <v>0</v>
      </c>
      <c r="T308" s="69">
        <f t="shared" si="168"/>
        <v>0</v>
      </c>
      <c r="U308" s="38">
        <v>0</v>
      </c>
      <c r="V308" s="69">
        <f t="shared" si="169"/>
        <v>0</v>
      </c>
      <c r="W308" s="38">
        <v>0</v>
      </c>
      <c r="X308" s="69">
        <f t="shared" si="170"/>
        <v>0</v>
      </c>
      <c r="Y308" s="74">
        <v>0</v>
      </c>
      <c r="Z308" s="69">
        <f t="shared" si="171"/>
        <v>0</v>
      </c>
      <c r="AA308" s="74">
        <v>0</v>
      </c>
      <c r="AB308" s="68">
        <f t="shared" si="172"/>
        <v>0</v>
      </c>
      <c r="AC308" s="67">
        <f t="shared" si="173"/>
        <v>0</v>
      </c>
      <c r="AD308" s="66">
        <f t="shared" si="174"/>
        <v>0</v>
      </c>
      <c r="AE308" s="57">
        <v>0</v>
      </c>
      <c r="AF308" s="60">
        <f t="shared" si="175"/>
        <v>0</v>
      </c>
      <c r="AG308" s="52">
        <v>0</v>
      </c>
      <c r="AH308" s="63">
        <f t="shared" si="176"/>
        <v>0</v>
      </c>
      <c r="AI308" s="65">
        <f t="shared" si="177"/>
        <v>0</v>
      </c>
      <c r="AJ308" s="64">
        <f t="shared" si="178"/>
        <v>0</v>
      </c>
      <c r="AK308" s="65">
        <v>0</v>
      </c>
      <c r="AL308" s="63">
        <f t="shared" si="179"/>
        <v>0</v>
      </c>
      <c r="AM308" s="62"/>
    </row>
    <row r="309" spans="1:39" s="2" customFormat="1" hidden="1" x14ac:dyDescent="0.3">
      <c r="A309" s="55" t="s">
        <v>47</v>
      </c>
      <c r="B309" s="47">
        <f>3600/6</f>
        <v>600</v>
      </c>
      <c r="C309" s="46">
        <f>2000/1.1</f>
        <v>1818.181818181818</v>
      </c>
      <c r="D309" s="163">
        <v>6</v>
      </c>
      <c r="E309" s="44">
        <v>0</v>
      </c>
      <c r="F309" s="43">
        <f t="shared" si="160"/>
        <v>0</v>
      </c>
      <c r="G309" s="42">
        <v>0</v>
      </c>
      <c r="H309" s="69">
        <f t="shared" si="161"/>
        <v>0</v>
      </c>
      <c r="I309" s="38">
        <v>0</v>
      </c>
      <c r="J309" s="37">
        <f t="shared" si="162"/>
        <v>0</v>
      </c>
      <c r="K309" s="74">
        <v>0</v>
      </c>
      <c r="L309" s="37">
        <f t="shared" si="163"/>
        <v>0</v>
      </c>
      <c r="M309" s="38">
        <v>0</v>
      </c>
      <c r="N309" s="37">
        <f t="shared" si="164"/>
        <v>0</v>
      </c>
      <c r="O309" s="61">
        <v>0</v>
      </c>
      <c r="P309" s="71">
        <f t="shared" si="165"/>
        <v>0</v>
      </c>
      <c r="Q309" s="57">
        <f t="shared" si="166"/>
        <v>0</v>
      </c>
      <c r="R309" s="70">
        <f t="shared" si="167"/>
        <v>0</v>
      </c>
      <c r="S309" s="38">
        <v>0</v>
      </c>
      <c r="T309" s="69">
        <f t="shared" si="168"/>
        <v>0</v>
      </c>
      <c r="U309" s="38">
        <v>0</v>
      </c>
      <c r="V309" s="69">
        <f t="shared" si="169"/>
        <v>0</v>
      </c>
      <c r="W309" s="38">
        <v>0</v>
      </c>
      <c r="X309" s="69">
        <f t="shared" si="170"/>
        <v>0</v>
      </c>
      <c r="Y309" s="74">
        <v>0</v>
      </c>
      <c r="Z309" s="69">
        <f t="shared" si="171"/>
        <v>0</v>
      </c>
      <c r="AA309" s="74">
        <v>0</v>
      </c>
      <c r="AB309" s="68">
        <f t="shared" si="172"/>
        <v>0</v>
      </c>
      <c r="AC309" s="67">
        <f t="shared" si="173"/>
        <v>0</v>
      </c>
      <c r="AD309" s="66">
        <f t="shared" si="174"/>
        <v>0</v>
      </c>
      <c r="AE309" s="57">
        <v>0</v>
      </c>
      <c r="AF309" s="60">
        <f t="shared" si="175"/>
        <v>0</v>
      </c>
      <c r="AG309" s="52">
        <v>0</v>
      </c>
      <c r="AH309" s="63">
        <f t="shared" si="176"/>
        <v>0</v>
      </c>
      <c r="AI309" s="65">
        <f t="shared" si="177"/>
        <v>0</v>
      </c>
      <c r="AJ309" s="64">
        <f t="shared" si="178"/>
        <v>0</v>
      </c>
      <c r="AK309" s="65">
        <v>0</v>
      </c>
      <c r="AL309" s="63">
        <f t="shared" si="179"/>
        <v>0</v>
      </c>
      <c r="AM309" s="62"/>
    </row>
    <row r="310" spans="1:39" s="2" customFormat="1" hidden="1" x14ac:dyDescent="0.3">
      <c r="A310" s="55" t="s">
        <v>597</v>
      </c>
      <c r="B310" s="47">
        <f>3600/6</f>
        <v>600</v>
      </c>
      <c r="C310" s="46">
        <f>2000/1.1</f>
        <v>1818.181818181818</v>
      </c>
      <c r="D310" s="163">
        <v>6</v>
      </c>
      <c r="E310" s="44">
        <v>0</v>
      </c>
      <c r="F310" s="43">
        <f t="shared" si="160"/>
        <v>0</v>
      </c>
      <c r="G310" s="42">
        <v>0</v>
      </c>
      <c r="H310" s="69">
        <f t="shared" si="161"/>
        <v>0</v>
      </c>
      <c r="I310" s="38">
        <v>0</v>
      </c>
      <c r="J310" s="37">
        <f t="shared" si="162"/>
        <v>0</v>
      </c>
      <c r="K310" s="74">
        <v>0</v>
      </c>
      <c r="L310" s="37">
        <f t="shared" si="163"/>
        <v>0</v>
      </c>
      <c r="M310" s="38">
        <v>0</v>
      </c>
      <c r="N310" s="37">
        <f t="shared" si="164"/>
        <v>0</v>
      </c>
      <c r="O310" s="61">
        <v>0</v>
      </c>
      <c r="P310" s="71">
        <f t="shared" si="165"/>
        <v>0</v>
      </c>
      <c r="Q310" s="57">
        <f t="shared" si="166"/>
        <v>0</v>
      </c>
      <c r="R310" s="70">
        <f t="shared" si="167"/>
        <v>0</v>
      </c>
      <c r="S310" s="38">
        <v>0</v>
      </c>
      <c r="T310" s="69">
        <f t="shared" si="168"/>
        <v>0</v>
      </c>
      <c r="U310" s="38">
        <v>0</v>
      </c>
      <c r="V310" s="69">
        <f t="shared" si="169"/>
        <v>0</v>
      </c>
      <c r="W310" s="38">
        <v>0</v>
      </c>
      <c r="X310" s="69">
        <f t="shared" si="170"/>
        <v>0</v>
      </c>
      <c r="Y310" s="74">
        <v>0</v>
      </c>
      <c r="Z310" s="69">
        <f t="shared" si="171"/>
        <v>0</v>
      </c>
      <c r="AA310" s="74">
        <v>0</v>
      </c>
      <c r="AB310" s="68">
        <f t="shared" si="172"/>
        <v>0</v>
      </c>
      <c r="AC310" s="67">
        <f t="shared" si="173"/>
        <v>0</v>
      </c>
      <c r="AD310" s="66">
        <f t="shared" si="174"/>
        <v>0</v>
      </c>
      <c r="AE310" s="57">
        <v>0</v>
      </c>
      <c r="AF310" s="60">
        <f t="shared" si="175"/>
        <v>0</v>
      </c>
      <c r="AG310" s="52">
        <v>0</v>
      </c>
      <c r="AH310" s="63">
        <f t="shared" si="176"/>
        <v>0</v>
      </c>
      <c r="AI310" s="65">
        <f t="shared" si="177"/>
        <v>0</v>
      </c>
      <c r="AJ310" s="64">
        <f t="shared" si="178"/>
        <v>0</v>
      </c>
      <c r="AK310" s="65">
        <v>0</v>
      </c>
      <c r="AL310" s="63">
        <f t="shared" si="179"/>
        <v>0</v>
      </c>
      <c r="AM310" s="62"/>
    </row>
    <row r="311" spans="1:39" s="2" customFormat="1" hidden="1" x14ac:dyDescent="0.3">
      <c r="A311" s="48" t="s">
        <v>596</v>
      </c>
      <c r="B311" s="47">
        <f>8100/6</f>
        <v>1350</v>
      </c>
      <c r="C311" s="46">
        <f>2800/1.1</f>
        <v>2545.454545454545</v>
      </c>
      <c r="D311" s="45">
        <v>6</v>
      </c>
      <c r="E311" s="44">
        <v>0</v>
      </c>
      <c r="F311" s="43">
        <f t="shared" si="160"/>
        <v>0</v>
      </c>
      <c r="G311" s="42">
        <v>0</v>
      </c>
      <c r="H311" s="69">
        <f t="shared" si="161"/>
        <v>0</v>
      </c>
      <c r="I311" s="38">
        <v>0</v>
      </c>
      <c r="J311" s="37">
        <f t="shared" si="162"/>
        <v>0</v>
      </c>
      <c r="K311" s="74">
        <v>0</v>
      </c>
      <c r="L311" s="37">
        <f t="shared" si="163"/>
        <v>0</v>
      </c>
      <c r="M311" s="38">
        <v>0</v>
      </c>
      <c r="N311" s="37">
        <f t="shared" si="164"/>
        <v>0</v>
      </c>
      <c r="O311" s="61">
        <v>0</v>
      </c>
      <c r="P311" s="71">
        <f t="shared" si="165"/>
        <v>0</v>
      </c>
      <c r="Q311" s="57">
        <f t="shared" si="166"/>
        <v>0</v>
      </c>
      <c r="R311" s="70">
        <f t="shared" si="167"/>
        <v>0</v>
      </c>
      <c r="S311" s="38">
        <v>0</v>
      </c>
      <c r="T311" s="69">
        <f t="shared" si="168"/>
        <v>0</v>
      </c>
      <c r="U311" s="38">
        <v>0</v>
      </c>
      <c r="V311" s="69">
        <f t="shared" si="169"/>
        <v>0</v>
      </c>
      <c r="W311" s="38">
        <v>0</v>
      </c>
      <c r="X311" s="69">
        <f t="shared" si="170"/>
        <v>0</v>
      </c>
      <c r="Y311" s="74">
        <v>0</v>
      </c>
      <c r="Z311" s="69">
        <f t="shared" si="171"/>
        <v>0</v>
      </c>
      <c r="AA311" s="74">
        <v>0</v>
      </c>
      <c r="AB311" s="68">
        <f t="shared" si="172"/>
        <v>0</v>
      </c>
      <c r="AC311" s="67">
        <f t="shared" si="173"/>
        <v>0</v>
      </c>
      <c r="AD311" s="66">
        <f t="shared" si="174"/>
        <v>0</v>
      </c>
      <c r="AE311" s="57">
        <v>0</v>
      </c>
      <c r="AF311" s="60">
        <f t="shared" si="175"/>
        <v>0</v>
      </c>
      <c r="AG311" s="52">
        <v>0</v>
      </c>
      <c r="AH311" s="63">
        <f t="shared" si="176"/>
        <v>0</v>
      </c>
      <c r="AI311" s="65">
        <f t="shared" si="177"/>
        <v>0</v>
      </c>
      <c r="AJ311" s="64">
        <f t="shared" si="178"/>
        <v>0</v>
      </c>
      <c r="AK311" s="65">
        <v>0</v>
      </c>
      <c r="AL311" s="63">
        <f t="shared" si="179"/>
        <v>0</v>
      </c>
      <c r="AM311" s="62"/>
    </row>
    <row r="312" spans="1:39" s="2" customFormat="1" hidden="1" x14ac:dyDescent="0.3">
      <c r="A312" s="48" t="s">
        <v>652</v>
      </c>
      <c r="B312" s="53">
        <f>6600/6</f>
        <v>1100</v>
      </c>
      <c r="C312" s="46">
        <f>2800/1.1</f>
        <v>2545.454545454545</v>
      </c>
      <c r="D312" s="45">
        <v>6</v>
      </c>
      <c r="E312" s="44">
        <v>0</v>
      </c>
      <c r="F312" s="43">
        <f t="shared" si="160"/>
        <v>0</v>
      </c>
      <c r="G312" s="42">
        <v>0</v>
      </c>
      <c r="H312" s="69">
        <f t="shared" si="161"/>
        <v>0</v>
      </c>
      <c r="I312" s="38">
        <v>0</v>
      </c>
      <c r="J312" s="37">
        <f t="shared" si="162"/>
        <v>0</v>
      </c>
      <c r="K312" s="74">
        <v>0</v>
      </c>
      <c r="L312" s="37">
        <f t="shared" si="163"/>
        <v>0</v>
      </c>
      <c r="M312" s="38">
        <v>0</v>
      </c>
      <c r="N312" s="37">
        <f t="shared" si="164"/>
        <v>0</v>
      </c>
      <c r="O312" s="61">
        <v>0</v>
      </c>
      <c r="P312" s="71">
        <f t="shared" si="165"/>
        <v>0</v>
      </c>
      <c r="Q312" s="57">
        <f t="shared" si="166"/>
        <v>0</v>
      </c>
      <c r="R312" s="70">
        <f t="shared" si="167"/>
        <v>0</v>
      </c>
      <c r="S312" s="38">
        <v>0</v>
      </c>
      <c r="T312" s="69">
        <f t="shared" si="168"/>
        <v>0</v>
      </c>
      <c r="U312" s="38">
        <v>0</v>
      </c>
      <c r="V312" s="69">
        <f t="shared" si="169"/>
        <v>0</v>
      </c>
      <c r="W312" s="38">
        <v>0</v>
      </c>
      <c r="X312" s="69">
        <f t="shared" si="170"/>
        <v>0</v>
      </c>
      <c r="Y312" s="74">
        <v>0</v>
      </c>
      <c r="Z312" s="69">
        <f t="shared" si="171"/>
        <v>0</v>
      </c>
      <c r="AA312" s="74">
        <v>0</v>
      </c>
      <c r="AB312" s="68">
        <f t="shared" si="172"/>
        <v>0</v>
      </c>
      <c r="AC312" s="67">
        <f t="shared" si="173"/>
        <v>0</v>
      </c>
      <c r="AD312" s="66">
        <f t="shared" si="174"/>
        <v>0</v>
      </c>
      <c r="AE312" s="57">
        <v>0</v>
      </c>
      <c r="AF312" s="60">
        <f t="shared" si="175"/>
        <v>0</v>
      </c>
      <c r="AG312" s="52">
        <v>0</v>
      </c>
      <c r="AH312" s="63">
        <f t="shared" si="176"/>
        <v>0</v>
      </c>
      <c r="AI312" s="65">
        <f t="shared" si="177"/>
        <v>0</v>
      </c>
      <c r="AJ312" s="64">
        <f t="shared" si="178"/>
        <v>0</v>
      </c>
      <c r="AK312" s="65">
        <v>0</v>
      </c>
      <c r="AL312" s="63">
        <f t="shared" si="179"/>
        <v>0</v>
      </c>
      <c r="AM312" s="62"/>
    </row>
    <row r="313" spans="1:39" s="2" customFormat="1" hidden="1" x14ac:dyDescent="0.3">
      <c r="A313" s="48" t="s">
        <v>595</v>
      </c>
      <c r="B313" s="47">
        <f>16200/12</f>
        <v>1350</v>
      </c>
      <c r="C313" s="46">
        <f>2800/1.1</f>
        <v>2545.454545454545</v>
      </c>
      <c r="D313" s="45">
        <v>12</v>
      </c>
      <c r="E313" s="44">
        <v>0</v>
      </c>
      <c r="F313" s="43">
        <f t="shared" si="160"/>
        <v>0</v>
      </c>
      <c r="G313" s="42">
        <v>0</v>
      </c>
      <c r="H313" s="69">
        <f t="shared" si="161"/>
        <v>0</v>
      </c>
      <c r="I313" s="38">
        <v>0</v>
      </c>
      <c r="J313" s="37">
        <f t="shared" si="162"/>
        <v>0</v>
      </c>
      <c r="K313" s="74">
        <v>0</v>
      </c>
      <c r="L313" s="37">
        <f t="shared" si="163"/>
        <v>0</v>
      </c>
      <c r="M313" s="38">
        <v>0</v>
      </c>
      <c r="N313" s="37">
        <f t="shared" si="164"/>
        <v>0</v>
      </c>
      <c r="O313" s="61">
        <v>0</v>
      </c>
      <c r="P313" s="71">
        <f t="shared" si="165"/>
        <v>0</v>
      </c>
      <c r="Q313" s="57">
        <f t="shared" si="166"/>
        <v>0</v>
      </c>
      <c r="R313" s="70">
        <f t="shared" si="167"/>
        <v>0</v>
      </c>
      <c r="S313" s="38">
        <v>0</v>
      </c>
      <c r="T313" s="69">
        <f t="shared" si="168"/>
        <v>0</v>
      </c>
      <c r="U313" s="38">
        <v>0</v>
      </c>
      <c r="V313" s="69">
        <f t="shared" si="169"/>
        <v>0</v>
      </c>
      <c r="W313" s="38">
        <v>0</v>
      </c>
      <c r="X313" s="69">
        <f t="shared" si="170"/>
        <v>0</v>
      </c>
      <c r="Y313" s="74">
        <v>0</v>
      </c>
      <c r="Z313" s="69">
        <f t="shared" si="171"/>
        <v>0</v>
      </c>
      <c r="AA313" s="74">
        <v>0</v>
      </c>
      <c r="AB313" s="68">
        <f t="shared" si="172"/>
        <v>0</v>
      </c>
      <c r="AC313" s="67">
        <f t="shared" si="173"/>
        <v>0</v>
      </c>
      <c r="AD313" s="66">
        <f t="shared" si="174"/>
        <v>0</v>
      </c>
      <c r="AE313" s="57">
        <v>0</v>
      </c>
      <c r="AF313" s="60">
        <f t="shared" si="175"/>
        <v>0</v>
      </c>
      <c r="AG313" s="52">
        <v>0</v>
      </c>
      <c r="AH313" s="63">
        <f t="shared" si="176"/>
        <v>0</v>
      </c>
      <c r="AI313" s="65">
        <f t="shared" si="177"/>
        <v>0</v>
      </c>
      <c r="AJ313" s="64">
        <f t="shared" si="178"/>
        <v>0</v>
      </c>
      <c r="AK313" s="65">
        <v>0</v>
      </c>
      <c r="AL313" s="63">
        <f t="shared" si="179"/>
        <v>0</v>
      </c>
      <c r="AM313" s="62"/>
    </row>
    <row r="314" spans="1:39" s="2" customFormat="1" hidden="1" x14ac:dyDescent="0.3">
      <c r="A314" s="48" t="s">
        <v>651</v>
      </c>
      <c r="B314" s="47">
        <f>16200/12</f>
        <v>1350</v>
      </c>
      <c r="C314" s="46">
        <f>2800/1.1</f>
        <v>2545.454545454545</v>
      </c>
      <c r="D314" s="45">
        <v>12</v>
      </c>
      <c r="E314" s="44">
        <v>0</v>
      </c>
      <c r="F314" s="43">
        <f t="shared" si="160"/>
        <v>0</v>
      </c>
      <c r="G314" s="42">
        <v>0</v>
      </c>
      <c r="H314" s="69">
        <f t="shared" si="161"/>
        <v>0</v>
      </c>
      <c r="I314" s="38">
        <v>0</v>
      </c>
      <c r="J314" s="37">
        <f t="shared" si="162"/>
        <v>0</v>
      </c>
      <c r="K314" s="74">
        <v>0</v>
      </c>
      <c r="L314" s="37">
        <f t="shared" si="163"/>
        <v>0</v>
      </c>
      <c r="M314" s="38">
        <v>0</v>
      </c>
      <c r="N314" s="37">
        <f t="shared" si="164"/>
        <v>0</v>
      </c>
      <c r="O314" s="61">
        <v>0</v>
      </c>
      <c r="P314" s="71">
        <f t="shared" si="165"/>
        <v>0</v>
      </c>
      <c r="Q314" s="57">
        <f t="shared" si="166"/>
        <v>0</v>
      </c>
      <c r="R314" s="70">
        <f t="shared" si="167"/>
        <v>0</v>
      </c>
      <c r="S314" s="38">
        <v>0</v>
      </c>
      <c r="T314" s="69">
        <f t="shared" si="168"/>
        <v>0</v>
      </c>
      <c r="U314" s="38">
        <v>0</v>
      </c>
      <c r="V314" s="69">
        <f t="shared" si="169"/>
        <v>0</v>
      </c>
      <c r="W314" s="38">
        <v>0</v>
      </c>
      <c r="X314" s="69">
        <f t="shared" si="170"/>
        <v>0</v>
      </c>
      <c r="Y314" s="74">
        <v>0</v>
      </c>
      <c r="Z314" s="69">
        <f t="shared" si="171"/>
        <v>0</v>
      </c>
      <c r="AA314" s="74">
        <v>0</v>
      </c>
      <c r="AB314" s="68">
        <f t="shared" si="172"/>
        <v>0</v>
      </c>
      <c r="AC314" s="67">
        <f t="shared" si="173"/>
        <v>0</v>
      </c>
      <c r="AD314" s="66">
        <f t="shared" si="174"/>
        <v>0</v>
      </c>
      <c r="AE314" s="57">
        <v>0</v>
      </c>
      <c r="AF314" s="60">
        <f t="shared" si="175"/>
        <v>0</v>
      </c>
      <c r="AG314" s="52">
        <v>0</v>
      </c>
      <c r="AH314" s="63">
        <f t="shared" si="176"/>
        <v>0</v>
      </c>
      <c r="AI314" s="65">
        <f t="shared" si="177"/>
        <v>0</v>
      </c>
      <c r="AJ314" s="64">
        <f t="shared" si="178"/>
        <v>0</v>
      </c>
      <c r="AK314" s="65">
        <v>0</v>
      </c>
      <c r="AL314" s="63">
        <f t="shared" si="179"/>
        <v>0</v>
      </c>
      <c r="AM314" s="62"/>
    </row>
    <row r="315" spans="1:39" s="2" customFormat="1" hidden="1" x14ac:dyDescent="0.3">
      <c r="A315" s="48" t="s">
        <v>62</v>
      </c>
      <c r="B315" s="47">
        <f>42000/20</f>
        <v>2100</v>
      </c>
      <c r="C315" s="46">
        <f>3200/1.1</f>
        <v>2909.090909090909</v>
      </c>
      <c r="D315" s="45">
        <v>20</v>
      </c>
      <c r="E315" s="44">
        <v>0</v>
      </c>
      <c r="F315" s="43">
        <f t="shared" si="160"/>
        <v>0</v>
      </c>
      <c r="G315" s="42">
        <v>0</v>
      </c>
      <c r="H315" s="69">
        <f t="shared" si="161"/>
        <v>0</v>
      </c>
      <c r="I315" s="38">
        <v>0</v>
      </c>
      <c r="J315" s="37">
        <f t="shared" si="162"/>
        <v>0</v>
      </c>
      <c r="K315" s="74">
        <v>0</v>
      </c>
      <c r="L315" s="37">
        <f t="shared" si="163"/>
        <v>0</v>
      </c>
      <c r="M315" s="38">
        <v>0</v>
      </c>
      <c r="N315" s="37">
        <f t="shared" si="164"/>
        <v>0</v>
      </c>
      <c r="O315" s="61">
        <v>0</v>
      </c>
      <c r="P315" s="71">
        <f t="shared" si="165"/>
        <v>0</v>
      </c>
      <c r="Q315" s="57">
        <f t="shared" si="166"/>
        <v>0</v>
      </c>
      <c r="R315" s="70">
        <f t="shared" si="167"/>
        <v>0</v>
      </c>
      <c r="S315" s="38">
        <v>0</v>
      </c>
      <c r="T315" s="69">
        <f t="shared" si="168"/>
        <v>0</v>
      </c>
      <c r="U315" s="38">
        <v>0</v>
      </c>
      <c r="V315" s="69">
        <f t="shared" si="169"/>
        <v>0</v>
      </c>
      <c r="W315" s="38">
        <v>0</v>
      </c>
      <c r="X315" s="69">
        <f t="shared" si="170"/>
        <v>0</v>
      </c>
      <c r="Y315" s="74">
        <v>0</v>
      </c>
      <c r="Z315" s="69">
        <f t="shared" si="171"/>
        <v>0</v>
      </c>
      <c r="AA315" s="74">
        <v>0</v>
      </c>
      <c r="AB315" s="68">
        <f t="shared" si="172"/>
        <v>0</v>
      </c>
      <c r="AC315" s="67">
        <f t="shared" si="173"/>
        <v>0</v>
      </c>
      <c r="AD315" s="66">
        <f t="shared" si="174"/>
        <v>0</v>
      </c>
      <c r="AE315" s="57">
        <v>0</v>
      </c>
      <c r="AF315" s="60">
        <f t="shared" si="175"/>
        <v>0</v>
      </c>
      <c r="AG315" s="52">
        <v>0</v>
      </c>
      <c r="AH315" s="63">
        <f t="shared" si="176"/>
        <v>0</v>
      </c>
      <c r="AI315" s="65">
        <f t="shared" si="177"/>
        <v>0</v>
      </c>
      <c r="AJ315" s="64">
        <f t="shared" si="178"/>
        <v>0</v>
      </c>
      <c r="AK315" s="65">
        <v>0</v>
      </c>
      <c r="AL315" s="63">
        <f t="shared" si="179"/>
        <v>0</v>
      </c>
      <c r="AM315" s="62"/>
    </row>
    <row r="316" spans="1:39" s="2" customFormat="1" hidden="1" x14ac:dyDescent="0.3">
      <c r="A316" s="48" t="s">
        <v>650</v>
      </c>
      <c r="B316" s="47">
        <f>13800/12</f>
        <v>1150</v>
      </c>
      <c r="C316" s="46">
        <f>2300/1.1</f>
        <v>2090.9090909090905</v>
      </c>
      <c r="D316" s="45">
        <v>12</v>
      </c>
      <c r="E316" s="44">
        <v>0</v>
      </c>
      <c r="F316" s="43">
        <f t="shared" si="160"/>
        <v>0</v>
      </c>
      <c r="G316" s="42">
        <v>0</v>
      </c>
      <c r="H316" s="69">
        <f t="shared" si="161"/>
        <v>0</v>
      </c>
      <c r="I316" s="38">
        <v>0</v>
      </c>
      <c r="J316" s="37">
        <f t="shared" si="162"/>
        <v>0</v>
      </c>
      <c r="K316" s="74">
        <v>0</v>
      </c>
      <c r="L316" s="37">
        <f t="shared" si="163"/>
        <v>0</v>
      </c>
      <c r="M316" s="38">
        <v>0</v>
      </c>
      <c r="N316" s="37">
        <f t="shared" si="164"/>
        <v>0</v>
      </c>
      <c r="O316" s="61">
        <v>0</v>
      </c>
      <c r="P316" s="71">
        <f t="shared" si="165"/>
        <v>0</v>
      </c>
      <c r="Q316" s="57">
        <f t="shared" si="166"/>
        <v>0</v>
      </c>
      <c r="R316" s="70">
        <f t="shared" si="167"/>
        <v>0</v>
      </c>
      <c r="S316" s="38">
        <v>0</v>
      </c>
      <c r="T316" s="69">
        <f t="shared" si="168"/>
        <v>0</v>
      </c>
      <c r="U316" s="38">
        <v>0</v>
      </c>
      <c r="V316" s="69">
        <f t="shared" si="169"/>
        <v>0</v>
      </c>
      <c r="W316" s="38">
        <v>0</v>
      </c>
      <c r="X316" s="69">
        <f t="shared" si="170"/>
        <v>0</v>
      </c>
      <c r="Y316" s="74">
        <v>0</v>
      </c>
      <c r="Z316" s="69">
        <f t="shared" si="171"/>
        <v>0</v>
      </c>
      <c r="AA316" s="74">
        <v>0</v>
      </c>
      <c r="AB316" s="68">
        <f t="shared" si="172"/>
        <v>0</v>
      </c>
      <c r="AC316" s="67">
        <f t="shared" si="173"/>
        <v>0</v>
      </c>
      <c r="AD316" s="66">
        <f t="shared" si="174"/>
        <v>0</v>
      </c>
      <c r="AE316" s="57">
        <v>0</v>
      </c>
      <c r="AF316" s="60">
        <f t="shared" si="175"/>
        <v>0</v>
      </c>
      <c r="AG316" s="52">
        <v>0</v>
      </c>
      <c r="AH316" s="63">
        <f t="shared" si="176"/>
        <v>0</v>
      </c>
      <c r="AI316" s="65">
        <f t="shared" si="177"/>
        <v>0</v>
      </c>
      <c r="AJ316" s="64">
        <f t="shared" si="178"/>
        <v>0</v>
      </c>
      <c r="AK316" s="65">
        <v>0</v>
      </c>
      <c r="AL316" s="63">
        <f t="shared" si="179"/>
        <v>0</v>
      </c>
      <c r="AM316" s="62"/>
    </row>
    <row r="317" spans="1:39" s="2" customFormat="1" hidden="1" x14ac:dyDescent="0.3">
      <c r="A317" s="48" t="s">
        <v>591</v>
      </c>
      <c r="B317" s="47">
        <f>30000/24</f>
        <v>1250</v>
      </c>
      <c r="C317" s="46">
        <f>2800/1.1</f>
        <v>2545.454545454545</v>
      </c>
      <c r="D317" s="45">
        <v>24</v>
      </c>
      <c r="E317" s="44">
        <v>0</v>
      </c>
      <c r="F317" s="43">
        <f t="shared" si="160"/>
        <v>0</v>
      </c>
      <c r="G317" s="42">
        <v>0</v>
      </c>
      <c r="H317" s="69">
        <f t="shared" si="161"/>
        <v>0</v>
      </c>
      <c r="I317" s="38">
        <v>0</v>
      </c>
      <c r="J317" s="37">
        <f t="shared" si="162"/>
        <v>0</v>
      </c>
      <c r="K317" s="74">
        <v>0</v>
      </c>
      <c r="L317" s="37">
        <f t="shared" si="163"/>
        <v>0</v>
      </c>
      <c r="M317" s="38">
        <v>0</v>
      </c>
      <c r="N317" s="37">
        <f t="shared" si="164"/>
        <v>0</v>
      </c>
      <c r="O317" s="61">
        <v>0</v>
      </c>
      <c r="P317" s="71">
        <f t="shared" si="165"/>
        <v>0</v>
      </c>
      <c r="Q317" s="57">
        <f t="shared" si="166"/>
        <v>0</v>
      </c>
      <c r="R317" s="70">
        <f t="shared" si="167"/>
        <v>0</v>
      </c>
      <c r="S317" s="38">
        <v>0</v>
      </c>
      <c r="T317" s="69">
        <f t="shared" si="168"/>
        <v>0</v>
      </c>
      <c r="U317" s="38">
        <v>0</v>
      </c>
      <c r="V317" s="69">
        <f t="shared" si="169"/>
        <v>0</v>
      </c>
      <c r="W317" s="38">
        <v>0</v>
      </c>
      <c r="X317" s="69">
        <f t="shared" si="170"/>
        <v>0</v>
      </c>
      <c r="Y317" s="74">
        <v>0</v>
      </c>
      <c r="Z317" s="69">
        <f t="shared" si="171"/>
        <v>0</v>
      </c>
      <c r="AA317" s="74">
        <v>0</v>
      </c>
      <c r="AB317" s="68">
        <f t="shared" si="172"/>
        <v>0</v>
      </c>
      <c r="AC317" s="67">
        <f t="shared" si="173"/>
        <v>0</v>
      </c>
      <c r="AD317" s="66">
        <f t="shared" si="174"/>
        <v>0</v>
      </c>
      <c r="AE317" s="57">
        <v>0</v>
      </c>
      <c r="AF317" s="60">
        <f t="shared" si="175"/>
        <v>0</v>
      </c>
      <c r="AG317" s="52">
        <v>0</v>
      </c>
      <c r="AH317" s="63">
        <f t="shared" si="176"/>
        <v>0</v>
      </c>
      <c r="AI317" s="65">
        <f t="shared" si="177"/>
        <v>0</v>
      </c>
      <c r="AJ317" s="64">
        <f t="shared" si="178"/>
        <v>0</v>
      </c>
      <c r="AK317" s="65">
        <v>0</v>
      </c>
      <c r="AL317" s="63">
        <f t="shared" si="179"/>
        <v>0</v>
      </c>
      <c r="AM317" s="62"/>
    </row>
    <row r="318" spans="1:39" s="2" customFormat="1" hidden="1" x14ac:dyDescent="0.3">
      <c r="A318" s="137" t="s">
        <v>649</v>
      </c>
      <c r="B318" s="47">
        <f>14400/24</f>
        <v>600</v>
      </c>
      <c r="C318" s="46">
        <f>800/1.1</f>
        <v>727.27272727272725</v>
      </c>
      <c r="D318" s="163">
        <v>24</v>
      </c>
      <c r="E318" s="44">
        <v>0</v>
      </c>
      <c r="F318" s="43">
        <f t="shared" si="160"/>
        <v>0</v>
      </c>
      <c r="G318" s="42">
        <v>0</v>
      </c>
      <c r="H318" s="69">
        <f t="shared" si="161"/>
        <v>0</v>
      </c>
      <c r="I318" s="38">
        <v>0</v>
      </c>
      <c r="J318" s="37">
        <f t="shared" si="162"/>
        <v>0</v>
      </c>
      <c r="K318" s="74">
        <v>0</v>
      </c>
      <c r="L318" s="37">
        <f t="shared" si="163"/>
        <v>0</v>
      </c>
      <c r="M318" s="38">
        <v>0</v>
      </c>
      <c r="N318" s="37">
        <f t="shared" si="164"/>
        <v>0</v>
      </c>
      <c r="O318" s="61">
        <v>0</v>
      </c>
      <c r="P318" s="71">
        <f t="shared" si="165"/>
        <v>0</v>
      </c>
      <c r="Q318" s="57">
        <f t="shared" si="166"/>
        <v>0</v>
      </c>
      <c r="R318" s="70">
        <f t="shared" si="167"/>
        <v>0</v>
      </c>
      <c r="S318" s="38">
        <v>0</v>
      </c>
      <c r="T318" s="69">
        <f t="shared" si="168"/>
        <v>0</v>
      </c>
      <c r="U318" s="38">
        <v>0</v>
      </c>
      <c r="V318" s="69">
        <f t="shared" si="169"/>
        <v>0</v>
      </c>
      <c r="W318" s="38">
        <v>0</v>
      </c>
      <c r="X318" s="69">
        <f t="shared" si="170"/>
        <v>0</v>
      </c>
      <c r="Y318" s="74">
        <v>0</v>
      </c>
      <c r="Z318" s="69">
        <f t="shared" si="171"/>
        <v>0</v>
      </c>
      <c r="AA318" s="74">
        <v>0</v>
      </c>
      <c r="AB318" s="68">
        <f t="shared" si="172"/>
        <v>0</v>
      </c>
      <c r="AC318" s="67">
        <f t="shared" si="173"/>
        <v>0</v>
      </c>
      <c r="AD318" s="66">
        <f t="shared" si="174"/>
        <v>0</v>
      </c>
      <c r="AE318" s="57">
        <v>0</v>
      </c>
      <c r="AF318" s="60">
        <f t="shared" si="175"/>
        <v>0</v>
      </c>
      <c r="AG318" s="52">
        <v>0</v>
      </c>
      <c r="AH318" s="63">
        <f t="shared" si="176"/>
        <v>0</v>
      </c>
      <c r="AI318" s="65">
        <f t="shared" si="177"/>
        <v>0</v>
      </c>
      <c r="AJ318" s="64">
        <f t="shared" si="178"/>
        <v>0</v>
      </c>
      <c r="AK318" s="65">
        <v>0</v>
      </c>
      <c r="AL318" s="63">
        <f t="shared" si="179"/>
        <v>0</v>
      </c>
      <c r="AM318" s="62"/>
    </row>
    <row r="319" spans="1:39" s="2" customFormat="1" hidden="1" x14ac:dyDescent="0.3">
      <c r="A319" s="188" t="s">
        <v>648</v>
      </c>
      <c r="B319" s="182">
        <f>16000/10</f>
        <v>1600</v>
      </c>
      <c r="C319" s="183">
        <f>2700/1.1</f>
        <v>2454.5454545454545</v>
      </c>
      <c r="D319" s="184">
        <v>10</v>
      </c>
      <c r="E319" s="44">
        <v>0</v>
      </c>
      <c r="F319" s="43">
        <f t="shared" si="160"/>
        <v>0</v>
      </c>
      <c r="G319" s="42">
        <v>0</v>
      </c>
      <c r="H319" s="69">
        <f t="shared" si="161"/>
        <v>0</v>
      </c>
      <c r="I319" s="38">
        <v>0</v>
      </c>
      <c r="J319" s="37">
        <f t="shared" si="162"/>
        <v>0</v>
      </c>
      <c r="K319" s="74">
        <v>0</v>
      </c>
      <c r="L319" s="37">
        <f t="shared" si="163"/>
        <v>0</v>
      </c>
      <c r="M319" s="38">
        <v>0</v>
      </c>
      <c r="N319" s="37">
        <f t="shared" si="164"/>
        <v>0</v>
      </c>
      <c r="O319" s="61">
        <v>0</v>
      </c>
      <c r="P319" s="71">
        <f t="shared" si="165"/>
        <v>0</v>
      </c>
      <c r="Q319" s="57">
        <f t="shared" si="166"/>
        <v>0</v>
      </c>
      <c r="R319" s="70">
        <f t="shared" si="167"/>
        <v>0</v>
      </c>
      <c r="S319" s="38">
        <v>0</v>
      </c>
      <c r="T319" s="69">
        <f t="shared" si="168"/>
        <v>0</v>
      </c>
      <c r="U319" s="38">
        <v>0</v>
      </c>
      <c r="V319" s="69">
        <f t="shared" si="169"/>
        <v>0</v>
      </c>
      <c r="W319" s="38">
        <v>0</v>
      </c>
      <c r="X319" s="69">
        <f t="shared" si="170"/>
        <v>0</v>
      </c>
      <c r="Y319" s="74">
        <v>0</v>
      </c>
      <c r="Z319" s="69">
        <f t="shared" si="171"/>
        <v>0</v>
      </c>
      <c r="AA319" s="74">
        <v>0</v>
      </c>
      <c r="AB319" s="68">
        <f t="shared" si="172"/>
        <v>0</v>
      </c>
      <c r="AC319" s="67">
        <f t="shared" si="173"/>
        <v>0</v>
      </c>
      <c r="AD319" s="66">
        <f t="shared" si="174"/>
        <v>0</v>
      </c>
      <c r="AE319" s="57">
        <v>0</v>
      </c>
      <c r="AF319" s="60">
        <f t="shared" si="175"/>
        <v>0</v>
      </c>
      <c r="AG319" s="52">
        <v>0</v>
      </c>
      <c r="AH319" s="63">
        <f t="shared" si="176"/>
        <v>0</v>
      </c>
      <c r="AI319" s="65">
        <f t="shared" si="177"/>
        <v>0</v>
      </c>
      <c r="AJ319" s="64">
        <f t="shared" si="178"/>
        <v>0</v>
      </c>
      <c r="AK319" s="65">
        <v>0</v>
      </c>
      <c r="AL319" s="63">
        <f t="shared" si="179"/>
        <v>0</v>
      </c>
      <c r="AM319" s="62"/>
    </row>
    <row r="320" spans="1:39" s="2" customFormat="1" hidden="1" x14ac:dyDescent="0.3">
      <c r="A320" s="188" t="s">
        <v>588</v>
      </c>
      <c r="B320" s="47">
        <f>16000/10</f>
        <v>1600</v>
      </c>
      <c r="C320" s="183">
        <f>2700/1.1</f>
        <v>2454.5454545454545</v>
      </c>
      <c r="D320" s="163">
        <v>10</v>
      </c>
      <c r="E320" s="44">
        <v>0</v>
      </c>
      <c r="F320" s="43">
        <f t="shared" si="160"/>
        <v>0</v>
      </c>
      <c r="G320" s="42">
        <v>0</v>
      </c>
      <c r="H320" s="69">
        <f t="shared" si="161"/>
        <v>0</v>
      </c>
      <c r="I320" s="38">
        <v>0</v>
      </c>
      <c r="J320" s="37">
        <f t="shared" si="162"/>
        <v>0</v>
      </c>
      <c r="K320" s="74">
        <v>0</v>
      </c>
      <c r="L320" s="37">
        <f t="shared" si="163"/>
        <v>0</v>
      </c>
      <c r="M320" s="38">
        <v>0</v>
      </c>
      <c r="N320" s="37">
        <f t="shared" si="164"/>
        <v>0</v>
      </c>
      <c r="O320" s="61">
        <v>0</v>
      </c>
      <c r="P320" s="71">
        <f t="shared" si="165"/>
        <v>0</v>
      </c>
      <c r="Q320" s="57">
        <f t="shared" si="166"/>
        <v>0</v>
      </c>
      <c r="R320" s="70">
        <f t="shared" si="167"/>
        <v>0</v>
      </c>
      <c r="S320" s="38">
        <v>0</v>
      </c>
      <c r="T320" s="69">
        <f t="shared" si="168"/>
        <v>0</v>
      </c>
      <c r="U320" s="38">
        <v>0</v>
      </c>
      <c r="V320" s="69">
        <f t="shared" si="169"/>
        <v>0</v>
      </c>
      <c r="W320" s="38">
        <v>0</v>
      </c>
      <c r="X320" s="69">
        <f t="shared" si="170"/>
        <v>0</v>
      </c>
      <c r="Y320" s="74">
        <v>0</v>
      </c>
      <c r="Z320" s="69">
        <f t="shared" si="171"/>
        <v>0</v>
      </c>
      <c r="AA320" s="74">
        <v>0</v>
      </c>
      <c r="AB320" s="68">
        <f t="shared" si="172"/>
        <v>0</v>
      </c>
      <c r="AC320" s="67">
        <f t="shared" si="173"/>
        <v>0</v>
      </c>
      <c r="AD320" s="66">
        <f t="shared" si="174"/>
        <v>0</v>
      </c>
      <c r="AE320" s="57">
        <v>0</v>
      </c>
      <c r="AF320" s="60">
        <f t="shared" si="175"/>
        <v>0</v>
      </c>
      <c r="AG320" s="52">
        <v>0</v>
      </c>
      <c r="AH320" s="63">
        <f t="shared" si="176"/>
        <v>0</v>
      </c>
      <c r="AI320" s="65">
        <f t="shared" si="177"/>
        <v>0</v>
      </c>
      <c r="AJ320" s="64">
        <f t="shared" si="178"/>
        <v>0</v>
      </c>
      <c r="AK320" s="65">
        <v>0</v>
      </c>
      <c r="AL320" s="63">
        <f t="shared" si="179"/>
        <v>0</v>
      </c>
      <c r="AM320" s="62"/>
    </row>
    <row r="321" spans="1:39" s="2" customFormat="1" hidden="1" x14ac:dyDescent="0.3">
      <c r="A321" s="188" t="s">
        <v>647</v>
      </c>
      <c r="B321" s="47">
        <f>16000/10</f>
        <v>1600</v>
      </c>
      <c r="C321" s="183">
        <f>2700/1.1</f>
        <v>2454.5454545454545</v>
      </c>
      <c r="D321" s="163">
        <v>10</v>
      </c>
      <c r="E321" s="44">
        <v>0</v>
      </c>
      <c r="F321" s="43">
        <f t="shared" si="160"/>
        <v>0</v>
      </c>
      <c r="G321" s="42">
        <v>0</v>
      </c>
      <c r="H321" s="69">
        <f t="shared" si="161"/>
        <v>0</v>
      </c>
      <c r="I321" s="38">
        <v>0</v>
      </c>
      <c r="J321" s="37">
        <f t="shared" si="162"/>
        <v>0</v>
      </c>
      <c r="K321" s="74">
        <v>0</v>
      </c>
      <c r="L321" s="37">
        <f t="shared" si="163"/>
        <v>0</v>
      </c>
      <c r="M321" s="38">
        <v>0</v>
      </c>
      <c r="N321" s="37">
        <f t="shared" si="164"/>
        <v>0</v>
      </c>
      <c r="O321" s="61">
        <v>0</v>
      </c>
      <c r="P321" s="71">
        <f t="shared" si="165"/>
        <v>0</v>
      </c>
      <c r="Q321" s="57">
        <f t="shared" si="166"/>
        <v>0</v>
      </c>
      <c r="R321" s="70">
        <f t="shared" si="167"/>
        <v>0</v>
      </c>
      <c r="S321" s="38">
        <v>0</v>
      </c>
      <c r="T321" s="69">
        <f t="shared" si="168"/>
        <v>0</v>
      </c>
      <c r="U321" s="38">
        <v>0</v>
      </c>
      <c r="V321" s="69">
        <f t="shared" si="169"/>
        <v>0</v>
      </c>
      <c r="W321" s="38">
        <v>0</v>
      </c>
      <c r="X321" s="69">
        <f t="shared" si="170"/>
        <v>0</v>
      </c>
      <c r="Y321" s="74">
        <v>0</v>
      </c>
      <c r="Z321" s="69">
        <f t="shared" si="171"/>
        <v>0</v>
      </c>
      <c r="AA321" s="74">
        <v>0</v>
      </c>
      <c r="AB321" s="68">
        <f t="shared" si="172"/>
        <v>0</v>
      </c>
      <c r="AC321" s="67">
        <f t="shared" si="173"/>
        <v>0</v>
      </c>
      <c r="AD321" s="66">
        <f t="shared" si="174"/>
        <v>0</v>
      </c>
      <c r="AE321" s="57">
        <v>0</v>
      </c>
      <c r="AF321" s="60">
        <f t="shared" si="175"/>
        <v>0</v>
      </c>
      <c r="AG321" s="52">
        <v>0</v>
      </c>
      <c r="AH321" s="63">
        <f t="shared" si="176"/>
        <v>0</v>
      </c>
      <c r="AI321" s="65">
        <f t="shared" si="177"/>
        <v>0</v>
      </c>
      <c r="AJ321" s="64">
        <f t="shared" si="178"/>
        <v>0</v>
      </c>
      <c r="AK321" s="65">
        <v>0</v>
      </c>
      <c r="AL321" s="63">
        <f t="shared" si="179"/>
        <v>0</v>
      </c>
      <c r="AM321" s="62"/>
    </row>
    <row r="322" spans="1:39" s="2" customFormat="1" hidden="1" x14ac:dyDescent="0.3">
      <c r="A322" s="188" t="s">
        <v>646</v>
      </c>
      <c r="B322" s="47">
        <f>16000/10</f>
        <v>1600</v>
      </c>
      <c r="C322" s="183">
        <f>2700/1.1</f>
        <v>2454.5454545454545</v>
      </c>
      <c r="D322" s="163">
        <v>10</v>
      </c>
      <c r="E322" s="44">
        <v>0</v>
      </c>
      <c r="F322" s="43">
        <f t="shared" si="160"/>
        <v>0</v>
      </c>
      <c r="G322" s="42">
        <v>0</v>
      </c>
      <c r="H322" s="69">
        <f t="shared" si="161"/>
        <v>0</v>
      </c>
      <c r="I322" s="38">
        <v>0</v>
      </c>
      <c r="J322" s="37">
        <f t="shared" si="162"/>
        <v>0</v>
      </c>
      <c r="K322" s="74">
        <v>0</v>
      </c>
      <c r="L322" s="37">
        <f t="shared" si="163"/>
        <v>0</v>
      </c>
      <c r="M322" s="38">
        <v>0</v>
      </c>
      <c r="N322" s="37">
        <f t="shared" si="164"/>
        <v>0</v>
      </c>
      <c r="O322" s="61">
        <v>0</v>
      </c>
      <c r="P322" s="71">
        <f t="shared" si="165"/>
        <v>0</v>
      </c>
      <c r="Q322" s="57">
        <f t="shared" si="166"/>
        <v>0</v>
      </c>
      <c r="R322" s="70">
        <f t="shared" si="167"/>
        <v>0</v>
      </c>
      <c r="S322" s="38">
        <v>0</v>
      </c>
      <c r="T322" s="69">
        <f t="shared" si="168"/>
        <v>0</v>
      </c>
      <c r="U322" s="38">
        <v>0</v>
      </c>
      <c r="V322" s="69">
        <f t="shared" si="169"/>
        <v>0</v>
      </c>
      <c r="W322" s="38">
        <v>0</v>
      </c>
      <c r="X322" s="69">
        <f t="shared" si="170"/>
        <v>0</v>
      </c>
      <c r="Y322" s="74">
        <v>0</v>
      </c>
      <c r="Z322" s="69">
        <f t="shared" si="171"/>
        <v>0</v>
      </c>
      <c r="AA322" s="74">
        <v>0</v>
      </c>
      <c r="AB322" s="68">
        <f t="shared" si="172"/>
        <v>0</v>
      </c>
      <c r="AC322" s="67">
        <f t="shared" si="173"/>
        <v>0</v>
      </c>
      <c r="AD322" s="66">
        <f t="shared" si="174"/>
        <v>0</v>
      </c>
      <c r="AE322" s="57">
        <v>0</v>
      </c>
      <c r="AF322" s="60">
        <f t="shared" si="175"/>
        <v>0</v>
      </c>
      <c r="AG322" s="52">
        <v>0</v>
      </c>
      <c r="AH322" s="63">
        <f t="shared" si="176"/>
        <v>0</v>
      </c>
      <c r="AI322" s="65">
        <f t="shared" si="177"/>
        <v>0</v>
      </c>
      <c r="AJ322" s="64">
        <f t="shared" si="178"/>
        <v>0</v>
      </c>
      <c r="AK322" s="65">
        <v>0</v>
      </c>
      <c r="AL322" s="63">
        <f t="shared" si="179"/>
        <v>0</v>
      </c>
      <c r="AM322" s="62"/>
    </row>
    <row r="323" spans="1:39" s="2" customFormat="1" hidden="1" x14ac:dyDescent="0.3">
      <c r="A323" s="188" t="s">
        <v>645</v>
      </c>
      <c r="B323" s="47">
        <f>16000/10</f>
        <v>1600</v>
      </c>
      <c r="C323" s="183">
        <f>2700/1.1</f>
        <v>2454.5454545454545</v>
      </c>
      <c r="D323" s="163">
        <v>11</v>
      </c>
      <c r="E323" s="44">
        <v>0</v>
      </c>
      <c r="F323" s="43">
        <f t="shared" si="160"/>
        <v>0</v>
      </c>
      <c r="G323" s="42">
        <v>0</v>
      </c>
      <c r="H323" s="69">
        <f t="shared" si="161"/>
        <v>0</v>
      </c>
      <c r="I323" s="38">
        <v>0</v>
      </c>
      <c r="J323" s="37">
        <f t="shared" si="162"/>
        <v>0</v>
      </c>
      <c r="K323" s="74">
        <v>0</v>
      </c>
      <c r="L323" s="37">
        <f t="shared" si="163"/>
        <v>0</v>
      </c>
      <c r="M323" s="38">
        <v>0</v>
      </c>
      <c r="N323" s="37">
        <f t="shared" si="164"/>
        <v>0</v>
      </c>
      <c r="O323" s="61">
        <v>0</v>
      </c>
      <c r="P323" s="71">
        <f t="shared" si="165"/>
        <v>0</v>
      </c>
      <c r="Q323" s="57">
        <f t="shared" si="166"/>
        <v>0</v>
      </c>
      <c r="R323" s="70">
        <f t="shared" si="167"/>
        <v>0</v>
      </c>
      <c r="S323" s="38">
        <v>0</v>
      </c>
      <c r="T323" s="69">
        <f t="shared" si="168"/>
        <v>0</v>
      </c>
      <c r="U323" s="38">
        <v>0</v>
      </c>
      <c r="V323" s="69">
        <f t="shared" si="169"/>
        <v>0</v>
      </c>
      <c r="W323" s="38">
        <v>0</v>
      </c>
      <c r="X323" s="69">
        <f t="shared" si="170"/>
        <v>0</v>
      </c>
      <c r="Y323" s="74">
        <v>0</v>
      </c>
      <c r="Z323" s="69">
        <f t="shared" si="171"/>
        <v>0</v>
      </c>
      <c r="AA323" s="74">
        <v>0</v>
      </c>
      <c r="AB323" s="68">
        <f t="shared" si="172"/>
        <v>0</v>
      </c>
      <c r="AC323" s="67">
        <f t="shared" si="173"/>
        <v>0</v>
      </c>
      <c r="AD323" s="66">
        <f t="shared" si="174"/>
        <v>0</v>
      </c>
      <c r="AE323" s="57">
        <v>0</v>
      </c>
      <c r="AF323" s="60">
        <f t="shared" si="175"/>
        <v>0</v>
      </c>
      <c r="AG323" s="52">
        <v>0</v>
      </c>
      <c r="AH323" s="63">
        <f t="shared" si="176"/>
        <v>0</v>
      </c>
      <c r="AI323" s="65">
        <f t="shared" si="177"/>
        <v>0</v>
      </c>
      <c r="AJ323" s="64">
        <f t="shared" si="178"/>
        <v>0</v>
      </c>
      <c r="AK323" s="65">
        <v>0</v>
      </c>
      <c r="AL323" s="63">
        <f t="shared" si="179"/>
        <v>0</v>
      </c>
      <c r="AM323" s="62"/>
    </row>
    <row r="324" spans="1:39" s="2" customFormat="1" hidden="1" x14ac:dyDescent="0.3">
      <c r="A324" s="188" t="s">
        <v>644</v>
      </c>
      <c r="B324" s="47">
        <f>14400/12</f>
        <v>1200</v>
      </c>
      <c r="C324" s="46">
        <f>1800/1.1</f>
        <v>1636.3636363636363</v>
      </c>
      <c r="D324" s="163">
        <v>12</v>
      </c>
      <c r="E324" s="44">
        <v>0</v>
      </c>
      <c r="F324" s="43">
        <f t="shared" si="160"/>
        <v>0</v>
      </c>
      <c r="G324" s="42">
        <v>0</v>
      </c>
      <c r="H324" s="69">
        <f t="shared" si="161"/>
        <v>0</v>
      </c>
      <c r="I324" s="38">
        <v>0</v>
      </c>
      <c r="J324" s="37">
        <f t="shared" si="162"/>
        <v>0</v>
      </c>
      <c r="K324" s="74">
        <v>0</v>
      </c>
      <c r="L324" s="37">
        <f t="shared" si="163"/>
        <v>0</v>
      </c>
      <c r="M324" s="38">
        <v>0</v>
      </c>
      <c r="N324" s="37">
        <f t="shared" si="164"/>
        <v>0</v>
      </c>
      <c r="O324" s="61">
        <v>0</v>
      </c>
      <c r="P324" s="71">
        <f t="shared" si="165"/>
        <v>0</v>
      </c>
      <c r="Q324" s="57">
        <f t="shared" si="166"/>
        <v>0</v>
      </c>
      <c r="R324" s="70">
        <f t="shared" si="167"/>
        <v>0</v>
      </c>
      <c r="S324" s="38">
        <v>0</v>
      </c>
      <c r="T324" s="69">
        <f t="shared" si="168"/>
        <v>0</v>
      </c>
      <c r="U324" s="38">
        <v>0</v>
      </c>
      <c r="V324" s="69">
        <f t="shared" si="169"/>
        <v>0</v>
      </c>
      <c r="W324" s="38">
        <v>0</v>
      </c>
      <c r="X324" s="69">
        <f t="shared" si="170"/>
        <v>0</v>
      </c>
      <c r="Y324" s="74">
        <v>0</v>
      </c>
      <c r="Z324" s="69">
        <f t="shared" si="171"/>
        <v>0</v>
      </c>
      <c r="AA324" s="74">
        <v>0</v>
      </c>
      <c r="AB324" s="68">
        <f t="shared" si="172"/>
        <v>0</v>
      </c>
      <c r="AC324" s="67">
        <f t="shared" si="173"/>
        <v>0</v>
      </c>
      <c r="AD324" s="66">
        <f t="shared" si="174"/>
        <v>0</v>
      </c>
      <c r="AE324" s="57">
        <v>0</v>
      </c>
      <c r="AF324" s="60">
        <f t="shared" si="175"/>
        <v>0</v>
      </c>
      <c r="AG324" s="52">
        <v>0</v>
      </c>
      <c r="AH324" s="63">
        <f t="shared" si="176"/>
        <v>0</v>
      </c>
      <c r="AI324" s="65">
        <f t="shared" si="177"/>
        <v>0</v>
      </c>
      <c r="AJ324" s="64">
        <f t="shared" si="178"/>
        <v>0</v>
      </c>
      <c r="AK324" s="65">
        <v>0</v>
      </c>
      <c r="AL324" s="63">
        <f t="shared" si="179"/>
        <v>0</v>
      </c>
      <c r="AM324" s="62"/>
    </row>
    <row r="325" spans="1:39" s="2" customFormat="1" hidden="1" x14ac:dyDescent="0.3">
      <c r="A325" s="188" t="s">
        <v>643</v>
      </c>
      <c r="B325" s="47">
        <f>14400/12</f>
        <v>1200</v>
      </c>
      <c r="C325" s="46">
        <f>1800/1.1</f>
        <v>1636.3636363636363</v>
      </c>
      <c r="D325" s="163">
        <v>13</v>
      </c>
      <c r="E325" s="44">
        <v>0</v>
      </c>
      <c r="F325" s="43">
        <f t="shared" si="160"/>
        <v>0</v>
      </c>
      <c r="G325" s="42">
        <v>0</v>
      </c>
      <c r="H325" s="69">
        <f t="shared" si="161"/>
        <v>0</v>
      </c>
      <c r="I325" s="38">
        <v>0</v>
      </c>
      <c r="J325" s="37">
        <f t="shared" si="162"/>
        <v>0</v>
      </c>
      <c r="K325" s="74">
        <v>0</v>
      </c>
      <c r="L325" s="37">
        <f t="shared" si="163"/>
        <v>0</v>
      </c>
      <c r="M325" s="38">
        <v>0</v>
      </c>
      <c r="N325" s="37">
        <f t="shared" si="164"/>
        <v>0</v>
      </c>
      <c r="O325" s="61">
        <v>0</v>
      </c>
      <c r="P325" s="71">
        <f t="shared" si="165"/>
        <v>0</v>
      </c>
      <c r="Q325" s="57">
        <f t="shared" si="166"/>
        <v>0</v>
      </c>
      <c r="R325" s="70">
        <f t="shared" si="167"/>
        <v>0</v>
      </c>
      <c r="S325" s="38">
        <v>0</v>
      </c>
      <c r="T325" s="69">
        <f t="shared" si="168"/>
        <v>0</v>
      </c>
      <c r="U325" s="38">
        <v>0</v>
      </c>
      <c r="V325" s="69">
        <f t="shared" si="169"/>
        <v>0</v>
      </c>
      <c r="W325" s="38">
        <v>0</v>
      </c>
      <c r="X325" s="69">
        <f t="shared" si="170"/>
        <v>0</v>
      </c>
      <c r="Y325" s="74">
        <v>0</v>
      </c>
      <c r="Z325" s="69">
        <f t="shared" si="171"/>
        <v>0</v>
      </c>
      <c r="AA325" s="74">
        <v>0</v>
      </c>
      <c r="AB325" s="68">
        <f t="shared" si="172"/>
        <v>0</v>
      </c>
      <c r="AC325" s="67">
        <f t="shared" si="173"/>
        <v>0</v>
      </c>
      <c r="AD325" s="66">
        <f t="shared" si="174"/>
        <v>0</v>
      </c>
      <c r="AE325" s="57">
        <v>0</v>
      </c>
      <c r="AF325" s="60">
        <f t="shared" si="175"/>
        <v>0</v>
      </c>
      <c r="AG325" s="52">
        <v>0</v>
      </c>
      <c r="AH325" s="63">
        <f t="shared" si="176"/>
        <v>0</v>
      </c>
      <c r="AI325" s="65">
        <f t="shared" si="177"/>
        <v>0</v>
      </c>
      <c r="AJ325" s="64">
        <f t="shared" si="178"/>
        <v>0</v>
      </c>
      <c r="AK325" s="65">
        <v>0</v>
      </c>
      <c r="AL325" s="63">
        <f t="shared" si="179"/>
        <v>0</v>
      </c>
      <c r="AM325" s="62"/>
    </row>
    <row r="326" spans="1:39" s="2" customFormat="1" hidden="1" x14ac:dyDescent="0.3">
      <c r="A326" s="186" t="s">
        <v>642</v>
      </c>
      <c r="B326" s="47">
        <f>3900/6</f>
        <v>650</v>
      </c>
      <c r="C326" s="46">
        <f>2000/1.1</f>
        <v>1818.181818181818</v>
      </c>
      <c r="D326" s="163">
        <v>6</v>
      </c>
      <c r="E326" s="44">
        <v>0</v>
      </c>
      <c r="F326" s="43">
        <f t="shared" si="160"/>
        <v>0</v>
      </c>
      <c r="G326" s="42">
        <v>0</v>
      </c>
      <c r="H326" s="69">
        <f t="shared" si="161"/>
        <v>0</v>
      </c>
      <c r="I326" s="38">
        <v>0</v>
      </c>
      <c r="J326" s="37">
        <f t="shared" si="162"/>
        <v>0</v>
      </c>
      <c r="K326" s="74">
        <v>0</v>
      </c>
      <c r="L326" s="37">
        <f t="shared" si="163"/>
        <v>0</v>
      </c>
      <c r="M326" s="38">
        <v>0</v>
      </c>
      <c r="N326" s="37">
        <f t="shared" si="164"/>
        <v>0</v>
      </c>
      <c r="O326" s="61">
        <v>0</v>
      </c>
      <c r="P326" s="71">
        <f t="shared" si="165"/>
        <v>0</v>
      </c>
      <c r="Q326" s="57">
        <f t="shared" si="166"/>
        <v>0</v>
      </c>
      <c r="R326" s="70">
        <f t="shared" si="167"/>
        <v>0</v>
      </c>
      <c r="S326" s="38">
        <v>0</v>
      </c>
      <c r="T326" s="69">
        <f t="shared" si="168"/>
        <v>0</v>
      </c>
      <c r="U326" s="38">
        <v>0</v>
      </c>
      <c r="V326" s="69">
        <f t="shared" si="169"/>
        <v>0</v>
      </c>
      <c r="W326" s="38">
        <v>0</v>
      </c>
      <c r="X326" s="69">
        <f t="shared" si="170"/>
        <v>0</v>
      </c>
      <c r="Y326" s="74">
        <v>0</v>
      </c>
      <c r="Z326" s="69">
        <f t="shared" si="171"/>
        <v>0</v>
      </c>
      <c r="AA326" s="74">
        <v>0</v>
      </c>
      <c r="AB326" s="68">
        <f t="shared" si="172"/>
        <v>0</v>
      </c>
      <c r="AC326" s="67">
        <f t="shared" si="173"/>
        <v>0</v>
      </c>
      <c r="AD326" s="66">
        <f t="shared" si="174"/>
        <v>0</v>
      </c>
      <c r="AE326" s="57">
        <v>0</v>
      </c>
      <c r="AF326" s="60">
        <f t="shared" si="175"/>
        <v>0</v>
      </c>
      <c r="AG326" s="52">
        <v>0</v>
      </c>
      <c r="AH326" s="63">
        <f t="shared" si="176"/>
        <v>0</v>
      </c>
      <c r="AI326" s="65">
        <f t="shared" si="177"/>
        <v>0</v>
      </c>
      <c r="AJ326" s="64">
        <f t="shared" si="178"/>
        <v>0</v>
      </c>
      <c r="AK326" s="65">
        <v>0</v>
      </c>
      <c r="AL326" s="63">
        <f t="shared" si="179"/>
        <v>0</v>
      </c>
      <c r="AM326" s="62"/>
    </row>
    <row r="327" spans="1:39" s="2" customFormat="1" hidden="1" x14ac:dyDescent="0.3">
      <c r="A327" s="186" t="s">
        <v>641</v>
      </c>
      <c r="B327" s="47">
        <f>3900/6</f>
        <v>650</v>
      </c>
      <c r="C327" s="46">
        <f>2000/1.1</f>
        <v>1818.181818181818</v>
      </c>
      <c r="D327" s="163">
        <v>6</v>
      </c>
      <c r="E327" s="44">
        <v>0</v>
      </c>
      <c r="F327" s="43">
        <f t="shared" si="160"/>
        <v>0</v>
      </c>
      <c r="G327" s="42">
        <v>0</v>
      </c>
      <c r="H327" s="69">
        <f t="shared" si="161"/>
        <v>0</v>
      </c>
      <c r="I327" s="38">
        <v>0</v>
      </c>
      <c r="J327" s="37">
        <f t="shared" si="162"/>
        <v>0</v>
      </c>
      <c r="K327" s="74">
        <v>0</v>
      </c>
      <c r="L327" s="37">
        <f t="shared" si="163"/>
        <v>0</v>
      </c>
      <c r="M327" s="38">
        <v>0</v>
      </c>
      <c r="N327" s="37">
        <f t="shared" si="164"/>
        <v>0</v>
      </c>
      <c r="O327" s="61">
        <v>0</v>
      </c>
      <c r="P327" s="71">
        <f t="shared" si="165"/>
        <v>0</v>
      </c>
      <c r="Q327" s="57">
        <f t="shared" si="166"/>
        <v>0</v>
      </c>
      <c r="R327" s="70">
        <f t="shared" si="167"/>
        <v>0</v>
      </c>
      <c r="S327" s="38">
        <v>0</v>
      </c>
      <c r="T327" s="69">
        <f t="shared" si="168"/>
        <v>0</v>
      </c>
      <c r="U327" s="38">
        <v>0</v>
      </c>
      <c r="V327" s="69">
        <f t="shared" si="169"/>
        <v>0</v>
      </c>
      <c r="W327" s="38">
        <v>0</v>
      </c>
      <c r="X327" s="69">
        <f t="shared" si="170"/>
        <v>0</v>
      </c>
      <c r="Y327" s="74">
        <v>0</v>
      </c>
      <c r="Z327" s="69">
        <f t="shared" si="171"/>
        <v>0</v>
      </c>
      <c r="AA327" s="74">
        <v>0</v>
      </c>
      <c r="AB327" s="68">
        <f t="shared" si="172"/>
        <v>0</v>
      </c>
      <c r="AC327" s="67">
        <f t="shared" si="173"/>
        <v>0</v>
      </c>
      <c r="AD327" s="66">
        <f t="shared" si="174"/>
        <v>0</v>
      </c>
      <c r="AE327" s="57">
        <v>0</v>
      </c>
      <c r="AF327" s="60">
        <f t="shared" si="175"/>
        <v>0</v>
      </c>
      <c r="AG327" s="52">
        <v>0</v>
      </c>
      <c r="AH327" s="63">
        <f t="shared" si="176"/>
        <v>0</v>
      </c>
      <c r="AI327" s="65">
        <f t="shared" si="177"/>
        <v>0</v>
      </c>
      <c r="AJ327" s="64">
        <f t="shared" si="178"/>
        <v>0</v>
      </c>
      <c r="AK327" s="65">
        <v>0</v>
      </c>
      <c r="AL327" s="63">
        <f t="shared" si="179"/>
        <v>0</v>
      </c>
      <c r="AM327" s="62"/>
    </row>
    <row r="328" spans="1:39" s="2" customFormat="1" hidden="1" x14ac:dyDescent="0.3">
      <c r="A328" s="186" t="s">
        <v>580</v>
      </c>
      <c r="B328" s="47">
        <f>3900/6</f>
        <v>650</v>
      </c>
      <c r="C328" s="46">
        <f>2000/1.1</f>
        <v>1818.181818181818</v>
      </c>
      <c r="D328" s="163">
        <v>6</v>
      </c>
      <c r="E328" s="44">
        <v>0</v>
      </c>
      <c r="F328" s="43">
        <f t="shared" si="160"/>
        <v>0</v>
      </c>
      <c r="G328" s="42">
        <v>0</v>
      </c>
      <c r="H328" s="69">
        <f t="shared" si="161"/>
        <v>0</v>
      </c>
      <c r="I328" s="38">
        <v>0</v>
      </c>
      <c r="J328" s="37">
        <f t="shared" si="162"/>
        <v>0</v>
      </c>
      <c r="K328" s="74">
        <v>0</v>
      </c>
      <c r="L328" s="37">
        <f t="shared" si="163"/>
        <v>0</v>
      </c>
      <c r="M328" s="38">
        <v>0</v>
      </c>
      <c r="N328" s="37">
        <f t="shared" si="164"/>
        <v>0</v>
      </c>
      <c r="O328" s="61">
        <v>0</v>
      </c>
      <c r="P328" s="71">
        <f t="shared" si="165"/>
        <v>0</v>
      </c>
      <c r="Q328" s="57">
        <f t="shared" si="166"/>
        <v>0</v>
      </c>
      <c r="R328" s="70">
        <f t="shared" si="167"/>
        <v>0</v>
      </c>
      <c r="S328" s="38">
        <v>0</v>
      </c>
      <c r="T328" s="69">
        <f t="shared" si="168"/>
        <v>0</v>
      </c>
      <c r="U328" s="38">
        <v>0</v>
      </c>
      <c r="V328" s="69">
        <f t="shared" si="169"/>
        <v>0</v>
      </c>
      <c r="W328" s="38">
        <v>0</v>
      </c>
      <c r="X328" s="69">
        <f t="shared" si="170"/>
        <v>0</v>
      </c>
      <c r="Y328" s="74">
        <v>0</v>
      </c>
      <c r="Z328" s="69">
        <f t="shared" si="171"/>
        <v>0</v>
      </c>
      <c r="AA328" s="74">
        <v>0</v>
      </c>
      <c r="AB328" s="68">
        <f t="shared" si="172"/>
        <v>0</v>
      </c>
      <c r="AC328" s="67">
        <f t="shared" si="173"/>
        <v>0</v>
      </c>
      <c r="AD328" s="66">
        <f t="shared" si="174"/>
        <v>0</v>
      </c>
      <c r="AE328" s="57">
        <v>0</v>
      </c>
      <c r="AF328" s="60">
        <f t="shared" si="175"/>
        <v>0</v>
      </c>
      <c r="AG328" s="52">
        <v>0</v>
      </c>
      <c r="AH328" s="63">
        <f t="shared" si="176"/>
        <v>0</v>
      </c>
      <c r="AI328" s="65">
        <f t="shared" si="177"/>
        <v>0</v>
      </c>
      <c r="AJ328" s="64">
        <f t="shared" si="178"/>
        <v>0</v>
      </c>
      <c r="AK328" s="65">
        <v>0</v>
      </c>
      <c r="AL328" s="63">
        <f t="shared" si="179"/>
        <v>0</v>
      </c>
      <c r="AM328" s="62"/>
    </row>
    <row r="329" spans="1:39" s="2" customFormat="1" hidden="1" x14ac:dyDescent="0.3">
      <c r="A329" s="185" t="s">
        <v>579</v>
      </c>
      <c r="B329" s="193">
        <f>31200/24</f>
        <v>1300</v>
      </c>
      <c r="C329" s="194">
        <f>2800/1.1</f>
        <v>2545.454545454545</v>
      </c>
      <c r="D329" s="45">
        <v>24</v>
      </c>
      <c r="E329" s="44">
        <v>0</v>
      </c>
      <c r="F329" s="43">
        <f t="shared" si="160"/>
        <v>0</v>
      </c>
      <c r="G329" s="42">
        <v>0</v>
      </c>
      <c r="H329" s="69">
        <f t="shared" si="161"/>
        <v>0</v>
      </c>
      <c r="I329" s="38">
        <v>0</v>
      </c>
      <c r="J329" s="37">
        <f t="shared" si="162"/>
        <v>0</v>
      </c>
      <c r="K329" s="74">
        <v>0</v>
      </c>
      <c r="L329" s="37">
        <f t="shared" si="163"/>
        <v>0</v>
      </c>
      <c r="M329" s="38">
        <v>0</v>
      </c>
      <c r="N329" s="37">
        <f t="shared" si="164"/>
        <v>0</v>
      </c>
      <c r="O329" s="61">
        <v>0</v>
      </c>
      <c r="P329" s="71">
        <f t="shared" si="165"/>
        <v>0</v>
      </c>
      <c r="Q329" s="57">
        <f t="shared" si="166"/>
        <v>0</v>
      </c>
      <c r="R329" s="70">
        <f t="shared" si="167"/>
        <v>0</v>
      </c>
      <c r="S329" s="38">
        <v>0</v>
      </c>
      <c r="T329" s="69">
        <f t="shared" si="168"/>
        <v>0</v>
      </c>
      <c r="U329" s="38">
        <v>0</v>
      </c>
      <c r="V329" s="69">
        <f t="shared" si="169"/>
        <v>0</v>
      </c>
      <c r="W329" s="38">
        <v>0</v>
      </c>
      <c r="X329" s="69">
        <f t="shared" si="170"/>
        <v>0</v>
      </c>
      <c r="Y329" s="74">
        <v>0</v>
      </c>
      <c r="Z329" s="69">
        <f t="shared" si="171"/>
        <v>0</v>
      </c>
      <c r="AA329" s="74">
        <v>0</v>
      </c>
      <c r="AB329" s="68">
        <f t="shared" si="172"/>
        <v>0</v>
      </c>
      <c r="AC329" s="67">
        <f t="shared" si="173"/>
        <v>0</v>
      </c>
      <c r="AD329" s="66">
        <f t="shared" si="174"/>
        <v>0</v>
      </c>
      <c r="AE329" s="57">
        <v>0</v>
      </c>
      <c r="AF329" s="60">
        <f t="shared" si="175"/>
        <v>0</v>
      </c>
      <c r="AG329" s="52">
        <v>0</v>
      </c>
      <c r="AH329" s="63">
        <f t="shared" si="176"/>
        <v>0</v>
      </c>
      <c r="AI329" s="65">
        <f t="shared" si="177"/>
        <v>0</v>
      </c>
      <c r="AJ329" s="64">
        <f t="shared" si="178"/>
        <v>0</v>
      </c>
      <c r="AK329" s="65">
        <v>0</v>
      </c>
      <c r="AL329" s="63">
        <f t="shared" si="179"/>
        <v>0</v>
      </c>
      <c r="AM329" s="62"/>
    </row>
    <row r="330" spans="1:39" s="2" customFormat="1" ht="17.25" hidden="1" thickBot="1" x14ac:dyDescent="0.35">
      <c r="A330" s="573" t="s">
        <v>640</v>
      </c>
      <c r="B330" s="574"/>
      <c r="C330" s="574"/>
      <c r="D330" s="666"/>
      <c r="E330" s="29">
        <f t="shared" ref="E330:AL330" si="180">SUM(E296:E329)</f>
        <v>0</v>
      </c>
      <c r="F330" s="28">
        <f t="shared" si="180"/>
        <v>0</v>
      </c>
      <c r="G330" s="27">
        <f t="shared" si="180"/>
        <v>0</v>
      </c>
      <c r="H330" s="14">
        <f t="shared" si="180"/>
        <v>0</v>
      </c>
      <c r="I330" s="26">
        <f t="shared" si="180"/>
        <v>0</v>
      </c>
      <c r="J330" s="25">
        <f t="shared" si="180"/>
        <v>0</v>
      </c>
      <c r="K330" s="24">
        <f t="shared" si="180"/>
        <v>0</v>
      </c>
      <c r="L330" s="14">
        <f t="shared" si="180"/>
        <v>0</v>
      </c>
      <c r="M330" s="24">
        <f t="shared" si="180"/>
        <v>0</v>
      </c>
      <c r="N330" s="14">
        <f t="shared" si="180"/>
        <v>0</v>
      </c>
      <c r="O330" s="23">
        <f t="shared" si="180"/>
        <v>0</v>
      </c>
      <c r="P330" s="14">
        <f t="shared" si="180"/>
        <v>0</v>
      </c>
      <c r="Q330" s="17">
        <f t="shared" si="180"/>
        <v>0</v>
      </c>
      <c r="R330" s="16">
        <f t="shared" si="180"/>
        <v>0</v>
      </c>
      <c r="S330" s="22">
        <f t="shared" si="180"/>
        <v>0</v>
      </c>
      <c r="T330" s="21">
        <f t="shared" si="180"/>
        <v>0</v>
      </c>
      <c r="U330" s="20">
        <f t="shared" si="180"/>
        <v>0</v>
      </c>
      <c r="V330" s="21">
        <f t="shared" si="180"/>
        <v>0</v>
      </c>
      <c r="W330" s="20">
        <f t="shared" si="180"/>
        <v>0</v>
      </c>
      <c r="X330" s="21">
        <f t="shared" si="180"/>
        <v>0</v>
      </c>
      <c r="Y330" s="20">
        <f t="shared" si="180"/>
        <v>0</v>
      </c>
      <c r="Z330" s="21">
        <f t="shared" si="180"/>
        <v>0</v>
      </c>
      <c r="AA330" s="20">
        <f t="shared" si="180"/>
        <v>0</v>
      </c>
      <c r="AB330" s="19">
        <f t="shared" si="180"/>
        <v>0</v>
      </c>
      <c r="AC330" s="17">
        <f t="shared" si="180"/>
        <v>0</v>
      </c>
      <c r="AD330" s="18">
        <f t="shared" si="180"/>
        <v>0</v>
      </c>
      <c r="AE330" s="17">
        <f t="shared" si="180"/>
        <v>0</v>
      </c>
      <c r="AF330" s="16">
        <f t="shared" si="180"/>
        <v>0</v>
      </c>
      <c r="AG330" s="15">
        <f t="shared" si="180"/>
        <v>0</v>
      </c>
      <c r="AH330" s="12">
        <f t="shared" si="180"/>
        <v>0</v>
      </c>
      <c r="AI330" s="13">
        <f t="shared" si="180"/>
        <v>0</v>
      </c>
      <c r="AJ330" s="14">
        <f t="shared" si="180"/>
        <v>0</v>
      </c>
      <c r="AK330" s="13">
        <f t="shared" si="180"/>
        <v>0</v>
      </c>
      <c r="AL330" s="12">
        <f t="shared" si="180"/>
        <v>0</v>
      </c>
      <c r="AM330" s="11"/>
    </row>
    <row r="331" spans="1:39" s="2" customFormat="1" ht="17.25" hidden="1" thickBot="1" x14ac:dyDescent="0.35">
      <c r="A331" s="10"/>
      <c r="B331" s="10"/>
      <c r="C331" s="10"/>
      <c r="D331" s="10"/>
      <c r="E331" s="4"/>
      <c r="F331" s="6"/>
      <c r="G331" s="4"/>
      <c r="H331" s="9">
        <f>H330*1.1</f>
        <v>0</v>
      </c>
      <c r="I331" s="5"/>
      <c r="J331" s="9">
        <f>J330*1.1</f>
        <v>0</v>
      </c>
      <c r="K331" s="5"/>
      <c r="L331" s="9">
        <f>L330*1.1</f>
        <v>0</v>
      </c>
      <c r="M331" s="5"/>
      <c r="N331" s="9">
        <f>N330*1.1</f>
        <v>0</v>
      </c>
      <c r="O331" s="5"/>
      <c r="P331" s="9">
        <f>P330*1.1</f>
        <v>0</v>
      </c>
      <c r="Q331" s="5"/>
      <c r="R331" s="8">
        <f>R330*1.1</f>
        <v>0</v>
      </c>
      <c r="S331" s="690" t="s">
        <v>577</v>
      </c>
      <c r="T331" s="691"/>
      <c r="U331" s="691"/>
      <c r="V331" s="691"/>
      <c r="W331" s="691"/>
      <c r="X331" s="691"/>
      <c r="Y331" s="691"/>
      <c r="Z331" s="691"/>
      <c r="AA331" s="691"/>
      <c r="AB331" s="691"/>
      <c r="AC331" s="691"/>
      <c r="AD331" s="691"/>
      <c r="AE331" s="238"/>
      <c r="AF331" s="7" t="e">
        <f>AF330/(R330+F330)</f>
        <v>#DIV/0!</v>
      </c>
      <c r="AG331" s="4"/>
      <c r="AH331" s="6"/>
      <c r="AI331" s="4"/>
      <c r="AJ331" s="5"/>
      <c r="AK331" s="4"/>
      <c r="AL331" s="3"/>
    </row>
    <row r="332" spans="1:39" s="2" customFormat="1" x14ac:dyDescent="0.3"/>
    <row r="333" spans="1:39" s="2" customFormat="1" ht="17.25" thickBot="1" x14ac:dyDescent="0.35">
      <c r="A333" s="98" t="s">
        <v>639</v>
      </c>
      <c r="B333" s="97"/>
      <c r="C333" s="97"/>
      <c r="D333" s="96"/>
      <c r="E333" s="95"/>
      <c r="F333" s="95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3"/>
      <c r="AH333" s="93"/>
      <c r="AI333" s="93"/>
      <c r="AJ333" s="93"/>
      <c r="AK333" s="93"/>
    </row>
    <row r="334" spans="1:39" s="2" customFormat="1" ht="17.25" thickBot="1" x14ac:dyDescent="0.35">
      <c r="A334" s="10"/>
      <c r="B334" s="10"/>
      <c r="C334" s="10"/>
      <c r="D334" s="10"/>
      <c r="E334" s="92"/>
      <c r="F334" s="89"/>
      <c r="G334" s="619" t="s">
        <v>638</v>
      </c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1"/>
      <c r="S334" s="660" t="s">
        <v>637</v>
      </c>
      <c r="T334" s="622"/>
      <c r="U334" s="622"/>
      <c r="V334" s="622"/>
      <c r="W334" s="622"/>
      <c r="X334" s="622"/>
      <c r="Y334" s="622"/>
      <c r="Z334" s="622"/>
      <c r="AA334" s="622"/>
      <c r="AB334" s="622"/>
      <c r="AC334" s="622"/>
      <c r="AD334" s="622"/>
      <c r="AE334" s="622"/>
      <c r="AF334" s="661"/>
      <c r="AG334" s="92"/>
      <c r="AH334" s="89"/>
      <c r="AI334" s="92"/>
      <c r="AJ334" s="91"/>
      <c r="AK334" s="90"/>
      <c r="AL334" s="89"/>
      <c r="AM334" s="88" t="s">
        <v>636</v>
      </c>
    </row>
    <row r="335" spans="1:39" s="2" customFormat="1" ht="16.5" customHeight="1" x14ac:dyDescent="0.3">
      <c r="A335" s="652" t="s">
        <v>12</v>
      </c>
      <c r="B335" s="662" t="s">
        <v>635</v>
      </c>
      <c r="C335" s="565" t="s">
        <v>634</v>
      </c>
      <c r="D335" s="627" t="s">
        <v>633</v>
      </c>
      <c r="E335" s="569" t="s">
        <v>632</v>
      </c>
      <c r="F335" s="571" t="s">
        <v>631</v>
      </c>
      <c r="G335" s="629" t="s">
        <v>630</v>
      </c>
      <c r="H335" s="633" t="s">
        <v>629</v>
      </c>
      <c r="I335" s="625" t="s">
        <v>0</v>
      </c>
      <c r="J335" s="633" t="s">
        <v>628</v>
      </c>
      <c r="K335" s="625" t="s">
        <v>1</v>
      </c>
      <c r="L335" s="633" t="s">
        <v>627</v>
      </c>
      <c r="M335" s="625" t="s">
        <v>2</v>
      </c>
      <c r="N335" s="633" t="s">
        <v>626</v>
      </c>
      <c r="O335" s="625" t="s">
        <v>3</v>
      </c>
      <c r="P335" s="633" t="s">
        <v>625</v>
      </c>
      <c r="Q335" s="639" t="s">
        <v>624</v>
      </c>
      <c r="R335" s="607" t="s">
        <v>23</v>
      </c>
      <c r="S335" s="664" t="s">
        <v>623</v>
      </c>
      <c r="T335" s="611" t="s">
        <v>622</v>
      </c>
      <c r="U335" s="640" t="s">
        <v>4</v>
      </c>
      <c r="V335" s="611" t="s">
        <v>621</v>
      </c>
      <c r="W335" s="640" t="s">
        <v>5</v>
      </c>
      <c r="X335" s="611" t="s">
        <v>620</v>
      </c>
      <c r="Y335" s="640" t="s">
        <v>6</v>
      </c>
      <c r="Z335" s="611" t="s">
        <v>619</v>
      </c>
      <c r="AA335" s="640" t="s">
        <v>7</v>
      </c>
      <c r="AB335" s="611" t="s">
        <v>28</v>
      </c>
      <c r="AC335" s="642" t="s">
        <v>618</v>
      </c>
      <c r="AD335" s="639" t="s">
        <v>617</v>
      </c>
      <c r="AE335" s="639" t="s">
        <v>616</v>
      </c>
      <c r="AF335" s="607" t="s">
        <v>615</v>
      </c>
      <c r="AG335" s="615" t="s">
        <v>614</v>
      </c>
      <c r="AH335" s="627" t="s">
        <v>613</v>
      </c>
      <c r="AI335" s="629" t="s">
        <v>612</v>
      </c>
      <c r="AJ335" s="627" t="s">
        <v>611</v>
      </c>
      <c r="AK335" s="634" t="s">
        <v>610</v>
      </c>
      <c r="AL335" s="627" t="s">
        <v>609</v>
      </c>
      <c r="AM335" s="692" t="s">
        <v>608</v>
      </c>
    </row>
    <row r="336" spans="1:39" s="2" customFormat="1" ht="17.25" customHeight="1" thickBot="1" x14ac:dyDescent="0.35">
      <c r="A336" s="653"/>
      <c r="B336" s="663"/>
      <c r="C336" s="566"/>
      <c r="D336" s="631"/>
      <c r="E336" s="651"/>
      <c r="F336" s="657"/>
      <c r="G336" s="630"/>
      <c r="H336" s="583"/>
      <c r="I336" s="626"/>
      <c r="J336" s="583"/>
      <c r="K336" s="626"/>
      <c r="L336" s="583"/>
      <c r="M336" s="626"/>
      <c r="N336" s="583"/>
      <c r="O336" s="626"/>
      <c r="P336" s="583"/>
      <c r="Q336" s="602"/>
      <c r="R336" s="608"/>
      <c r="S336" s="665"/>
      <c r="T336" s="612"/>
      <c r="U336" s="641"/>
      <c r="V336" s="612"/>
      <c r="W336" s="641"/>
      <c r="X336" s="612"/>
      <c r="Y336" s="641"/>
      <c r="Z336" s="612"/>
      <c r="AA336" s="641"/>
      <c r="AB336" s="612"/>
      <c r="AC336" s="593"/>
      <c r="AD336" s="602"/>
      <c r="AE336" s="602"/>
      <c r="AF336" s="608"/>
      <c r="AG336" s="616"/>
      <c r="AH336" s="631"/>
      <c r="AI336" s="630"/>
      <c r="AJ336" s="631"/>
      <c r="AK336" s="638"/>
      <c r="AL336" s="631"/>
      <c r="AM336" s="693"/>
    </row>
    <row r="337" spans="1:39" s="2" customFormat="1" x14ac:dyDescent="0.3">
      <c r="A337" s="87" t="s">
        <v>607</v>
      </c>
      <c r="B337" s="61">
        <f>15500/10</f>
        <v>1550</v>
      </c>
      <c r="C337" s="77">
        <f>2700/1.1</f>
        <v>2454.5454545454545</v>
      </c>
      <c r="D337" s="166">
        <v>10</v>
      </c>
      <c r="E337" s="44">
        <v>8</v>
      </c>
      <c r="F337" s="85">
        <f t="shared" ref="F337:F370" si="181">B337*E337</f>
        <v>12400</v>
      </c>
      <c r="G337" s="72">
        <v>0</v>
      </c>
      <c r="H337" s="84">
        <f t="shared" ref="H337:H370" si="182">B337*G337</f>
        <v>0</v>
      </c>
      <c r="I337" s="74">
        <v>0</v>
      </c>
      <c r="J337" s="84">
        <f t="shared" ref="J337:J370" si="183">B337*I337</f>
        <v>0</v>
      </c>
      <c r="K337" s="51">
        <v>0</v>
      </c>
      <c r="L337" s="37">
        <f t="shared" ref="L337:L370" si="184">B337*K337</f>
        <v>0</v>
      </c>
      <c r="M337" s="74">
        <v>0</v>
      </c>
      <c r="N337" s="84">
        <f t="shared" ref="N337:N370" si="185">B337*M337</f>
        <v>0</v>
      </c>
      <c r="O337" s="38">
        <v>0</v>
      </c>
      <c r="P337" s="71">
        <f t="shared" ref="P337:P370" si="186">B337*O337</f>
        <v>0</v>
      </c>
      <c r="Q337" s="57">
        <f t="shared" ref="Q337:Q370" si="187">G337+I337+K337+M337+O337</f>
        <v>0</v>
      </c>
      <c r="R337" s="83">
        <f t="shared" ref="R337:R370" si="188">Q337*B337</f>
        <v>0</v>
      </c>
      <c r="S337" s="38">
        <v>2</v>
      </c>
      <c r="T337" s="82">
        <f t="shared" ref="T337:T370" si="189">C337*S337</f>
        <v>4909.090909090909</v>
      </c>
      <c r="U337" s="38">
        <v>0</v>
      </c>
      <c r="V337" s="82">
        <f t="shared" ref="V337:V370" si="190">C337*U337</f>
        <v>0</v>
      </c>
      <c r="W337" s="38">
        <v>5</v>
      </c>
      <c r="X337" s="82">
        <f t="shared" ref="X337:X370" si="191">C337*W337</f>
        <v>12272.727272727272</v>
      </c>
      <c r="Y337" s="38">
        <v>1</v>
      </c>
      <c r="Z337" s="82">
        <f t="shared" ref="Z337:Z370" si="192">C337*Y337</f>
        <v>2454.5454545454545</v>
      </c>
      <c r="AA337" s="74">
        <v>0</v>
      </c>
      <c r="AB337" s="68">
        <f t="shared" ref="AB337:AB370" si="193">C337*AA337</f>
        <v>0</v>
      </c>
      <c r="AC337" s="67">
        <f t="shared" ref="AC337:AC370" si="194">S337+U337+W337+Y337+AA337</f>
        <v>8</v>
      </c>
      <c r="AD337" s="66">
        <f t="shared" ref="AD337:AD370" si="195">AC337*C337</f>
        <v>19636.363636363636</v>
      </c>
      <c r="AE337" s="57">
        <v>0</v>
      </c>
      <c r="AF337" s="60">
        <f t="shared" ref="AF337:AF370" si="196">((C337-B337)*AC337)-AE337</f>
        <v>7236.363636363636</v>
      </c>
      <c r="AG337" s="52">
        <v>0</v>
      </c>
      <c r="AH337" s="63">
        <f t="shared" ref="AH337:AH370" si="197">B337*AG337</f>
        <v>0</v>
      </c>
      <c r="AI337" s="65">
        <f t="shared" ref="AI337:AI370" si="198">E337+Q337-AC337-AG337</f>
        <v>0</v>
      </c>
      <c r="AJ337" s="81">
        <f t="shared" ref="AJ337:AJ370" si="199">B337*AI337</f>
        <v>0</v>
      </c>
      <c r="AK337" s="32">
        <v>0</v>
      </c>
      <c r="AL337" s="63">
        <f t="shared" ref="AL337:AL370" si="200">AK337*B337</f>
        <v>0</v>
      </c>
      <c r="AM337" s="62"/>
    </row>
    <row r="338" spans="1:39" s="2" customFormat="1" x14ac:dyDescent="0.3">
      <c r="A338" s="56" t="s">
        <v>606</v>
      </c>
      <c r="B338" s="74">
        <f>15500/10</f>
        <v>1550</v>
      </c>
      <c r="C338" s="77">
        <f>2700/1.1</f>
        <v>2454.5454545454545</v>
      </c>
      <c r="D338" s="165">
        <v>10</v>
      </c>
      <c r="E338" s="44">
        <v>0</v>
      </c>
      <c r="F338" s="43">
        <f t="shared" si="181"/>
        <v>0</v>
      </c>
      <c r="G338" s="72">
        <v>0</v>
      </c>
      <c r="H338" s="69">
        <f t="shared" si="182"/>
        <v>0</v>
      </c>
      <c r="I338" s="74">
        <v>0</v>
      </c>
      <c r="J338" s="37">
        <f t="shared" si="183"/>
        <v>0</v>
      </c>
      <c r="K338" s="51">
        <v>0</v>
      </c>
      <c r="L338" s="37">
        <f t="shared" si="184"/>
        <v>0</v>
      </c>
      <c r="M338" s="74">
        <v>0</v>
      </c>
      <c r="N338" s="37">
        <f t="shared" si="185"/>
        <v>0</v>
      </c>
      <c r="O338" s="38">
        <v>0</v>
      </c>
      <c r="P338" s="71">
        <f t="shared" si="186"/>
        <v>0</v>
      </c>
      <c r="Q338" s="57">
        <f t="shared" si="187"/>
        <v>0</v>
      </c>
      <c r="R338" s="70">
        <f t="shared" si="188"/>
        <v>0</v>
      </c>
      <c r="S338" s="38">
        <v>0</v>
      </c>
      <c r="T338" s="69">
        <f t="shared" si="189"/>
        <v>0</v>
      </c>
      <c r="U338" s="38">
        <v>0</v>
      </c>
      <c r="V338" s="69">
        <f t="shared" si="190"/>
        <v>0</v>
      </c>
      <c r="W338" s="38">
        <v>0</v>
      </c>
      <c r="X338" s="69">
        <f t="shared" si="191"/>
        <v>0</v>
      </c>
      <c r="Y338" s="38">
        <v>0</v>
      </c>
      <c r="Z338" s="69">
        <f t="shared" si="192"/>
        <v>0</v>
      </c>
      <c r="AA338" s="74">
        <v>0</v>
      </c>
      <c r="AB338" s="68">
        <f t="shared" si="193"/>
        <v>0</v>
      </c>
      <c r="AC338" s="67">
        <f t="shared" si="194"/>
        <v>0</v>
      </c>
      <c r="AD338" s="66">
        <f t="shared" si="195"/>
        <v>0</v>
      </c>
      <c r="AE338" s="57">
        <v>0</v>
      </c>
      <c r="AF338" s="60">
        <f t="shared" si="196"/>
        <v>0</v>
      </c>
      <c r="AG338" s="52">
        <v>0</v>
      </c>
      <c r="AH338" s="63">
        <f t="shared" si="197"/>
        <v>0</v>
      </c>
      <c r="AI338" s="65">
        <f t="shared" si="198"/>
        <v>0</v>
      </c>
      <c r="AJ338" s="64">
        <f t="shared" si="199"/>
        <v>0</v>
      </c>
      <c r="AK338" s="32">
        <v>0</v>
      </c>
      <c r="AL338" s="63">
        <f t="shared" si="200"/>
        <v>0</v>
      </c>
      <c r="AM338" s="62"/>
    </row>
    <row r="339" spans="1:39" s="2" customFormat="1" x14ac:dyDescent="0.3">
      <c r="A339" s="56" t="s">
        <v>605</v>
      </c>
      <c r="B339" s="74">
        <f>18000/10</f>
        <v>1800</v>
      </c>
      <c r="C339" s="77">
        <f>2800/1.1</f>
        <v>2545.454545454545</v>
      </c>
      <c r="D339" s="165">
        <v>10</v>
      </c>
      <c r="E339" s="44">
        <v>5</v>
      </c>
      <c r="F339" s="43">
        <f t="shared" si="181"/>
        <v>9000</v>
      </c>
      <c r="G339" s="72">
        <v>0</v>
      </c>
      <c r="H339" s="69">
        <f t="shared" si="182"/>
        <v>0</v>
      </c>
      <c r="I339" s="74">
        <v>10</v>
      </c>
      <c r="J339" s="37">
        <f t="shared" si="183"/>
        <v>18000</v>
      </c>
      <c r="K339" s="51">
        <v>0</v>
      </c>
      <c r="L339" s="37">
        <f t="shared" si="184"/>
        <v>0</v>
      </c>
      <c r="M339" s="74">
        <v>0</v>
      </c>
      <c r="N339" s="37">
        <f t="shared" si="185"/>
        <v>0</v>
      </c>
      <c r="O339" s="38">
        <v>0</v>
      </c>
      <c r="P339" s="71">
        <f t="shared" si="186"/>
        <v>0</v>
      </c>
      <c r="Q339" s="57">
        <f t="shared" si="187"/>
        <v>10</v>
      </c>
      <c r="R339" s="70">
        <f t="shared" si="188"/>
        <v>18000</v>
      </c>
      <c r="S339" s="38">
        <v>4</v>
      </c>
      <c r="T339" s="69">
        <f t="shared" si="189"/>
        <v>10181.81818181818</v>
      </c>
      <c r="U339" s="38">
        <v>2</v>
      </c>
      <c r="V339" s="69">
        <f t="shared" si="190"/>
        <v>5090.9090909090901</v>
      </c>
      <c r="W339" s="38">
        <v>7</v>
      </c>
      <c r="X339" s="69">
        <f t="shared" si="191"/>
        <v>17818.181818181816</v>
      </c>
      <c r="Y339" s="38">
        <v>2</v>
      </c>
      <c r="Z339" s="69">
        <f t="shared" si="192"/>
        <v>5090.9090909090901</v>
      </c>
      <c r="AA339" s="74">
        <v>0</v>
      </c>
      <c r="AB339" s="68">
        <f t="shared" si="193"/>
        <v>0</v>
      </c>
      <c r="AC339" s="67">
        <f t="shared" si="194"/>
        <v>15</v>
      </c>
      <c r="AD339" s="66">
        <f t="shared" si="195"/>
        <v>38181.818181818177</v>
      </c>
      <c r="AE339" s="57">
        <v>0</v>
      </c>
      <c r="AF339" s="60">
        <f t="shared" si="196"/>
        <v>11181.818181818177</v>
      </c>
      <c r="AG339" s="52">
        <v>0</v>
      </c>
      <c r="AH339" s="63">
        <f t="shared" si="197"/>
        <v>0</v>
      </c>
      <c r="AI339" s="65">
        <f t="shared" si="198"/>
        <v>0</v>
      </c>
      <c r="AJ339" s="64">
        <f t="shared" si="199"/>
        <v>0</v>
      </c>
      <c r="AK339" s="32">
        <v>0</v>
      </c>
      <c r="AL339" s="63">
        <f t="shared" si="200"/>
        <v>0</v>
      </c>
      <c r="AM339" s="62"/>
    </row>
    <row r="340" spans="1:39" s="2" customFormat="1" x14ac:dyDescent="0.3">
      <c r="A340" s="79" t="s">
        <v>604</v>
      </c>
      <c r="B340" s="47">
        <f>15500/10</f>
        <v>1550</v>
      </c>
      <c r="C340" s="77">
        <f>2700/1.1</f>
        <v>2454.5454545454545</v>
      </c>
      <c r="D340" s="163">
        <v>10</v>
      </c>
      <c r="E340" s="44">
        <v>0</v>
      </c>
      <c r="F340" s="43">
        <f t="shared" si="181"/>
        <v>0</v>
      </c>
      <c r="G340" s="72">
        <v>0</v>
      </c>
      <c r="H340" s="69">
        <f t="shared" si="182"/>
        <v>0</v>
      </c>
      <c r="I340" s="74">
        <v>0</v>
      </c>
      <c r="J340" s="37">
        <f t="shared" si="183"/>
        <v>0</v>
      </c>
      <c r="K340" s="51">
        <v>0</v>
      </c>
      <c r="L340" s="37">
        <f t="shared" si="184"/>
        <v>0</v>
      </c>
      <c r="M340" s="74">
        <v>0</v>
      </c>
      <c r="N340" s="37">
        <f t="shared" si="185"/>
        <v>0</v>
      </c>
      <c r="O340" s="38">
        <v>0</v>
      </c>
      <c r="P340" s="71">
        <f t="shared" si="186"/>
        <v>0</v>
      </c>
      <c r="Q340" s="57">
        <f t="shared" si="187"/>
        <v>0</v>
      </c>
      <c r="R340" s="70">
        <f t="shared" si="188"/>
        <v>0</v>
      </c>
      <c r="S340" s="38">
        <v>0</v>
      </c>
      <c r="T340" s="69">
        <f t="shared" si="189"/>
        <v>0</v>
      </c>
      <c r="U340" s="38">
        <v>0</v>
      </c>
      <c r="V340" s="69">
        <f t="shared" si="190"/>
        <v>0</v>
      </c>
      <c r="W340" s="38">
        <v>0</v>
      </c>
      <c r="X340" s="69">
        <f t="shared" si="191"/>
        <v>0</v>
      </c>
      <c r="Y340" s="38">
        <v>0</v>
      </c>
      <c r="Z340" s="69">
        <f t="shared" si="192"/>
        <v>0</v>
      </c>
      <c r="AA340" s="74">
        <v>0</v>
      </c>
      <c r="AB340" s="68">
        <f t="shared" si="193"/>
        <v>0</v>
      </c>
      <c r="AC340" s="67">
        <f t="shared" si="194"/>
        <v>0</v>
      </c>
      <c r="AD340" s="66">
        <f t="shared" si="195"/>
        <v>0</v>
      </c>
      <c r="AE340" s="57">
        <v>0</v>
      </c>
      <c r="AF340" s="60">
        <f t="shared" si="196"/>
        <v>0</v>
      </c>
      <c r="AG340" s="52">
        <v>0</v>
      </c>
      <c r="AH340" s="63">
        <f t="shared" si="197"/>
        <v>0</v>
      </c>
      <c r="AI340" s="65">
        <f t="shared" si="198"/>
        <v>0</v>
      </c>
      <c r="AJ340" s="64">
        <f t="shared" si="199"/>
        <v>0</v>
      </c>
      <c r="AK340" s="32">
        <v>0</v>
      </c>
      <c r="AL340" s="63">
        <f t="shared" si="200"/>
        <v>0</v>
      </c>
      <c r="AM340" s="62"/>
    </row>
    <row r="341" spans="1:39" s="2" customFormat="1" x14ac:dyDescent="0.3">
      <c r="A341" s="79" t="s">
        <v>603</v>
      </c>
      <c r="B341" s="47">
        <f>15500/10</f>
        <v>1550</v>
      </c>
      <c r="C341" s="77">
        <f>2700/1.1</f>
        <v>2454.5454545454545</v>
      </c>
      <c r="D341" s="163">
        <v>10</v>
      </c>
      <c r="E341" s="44">
        <v>0</v>
      </c>
      <c r="F341" s="43">
        <f t="shared" si="181"/>
        <v>0</v>
      </c>
      <c r="G341" s="72">
        <v>0</v>
      </c>
      <c r="H341" s="69">
        <f t="shared" si="182"/>
        <v>0</v>
      </c>
      <c r="I341" s="74">
        <v>0</v>
      </c>
      <c r="J341" s="37">
        <f t="shared" si="183"/>
        <v>0</v>
      </c>
      <c r="K341" s="51">
        <v>0</v>
      </c>
      <c r="L341" s="37">
        <f t="shared" si="184"/>
        <v>0</v>
      </c>
      <c r="M341" s="74">
        <v>0</v>
      </c>
      <c r="N341" s="37">
        <f t="shared" si="185"/>
        <v>0</v>
      </c>
      <c r="O341" s="38">
        <v>0</v>
      </c>
      <c r="P341" s="71">
        <f t="shared" si="186"/>
        <v>0</v>
      </c>
      <c r="Q341" s="57">
        <f t="shared" si="187"/>
        <v>0</v>
      </c>
      <c r="R341" s="70">
        <f t="shared" si="188"/>
        <v>0</v>
      </c>
      <c r="S341" s="38">
        <v>0</v>
      </c>
      <c r="T341" s="69">
        <f t="shared" si="189"/>
        <v>0</v>
      </c>
      <c r="U341" s="38">
        <v>0</v>
      </c>
      <c r="V341" s="69">
        <f t="shared" si="190"/>
        <v>0</v>
      </c>
      <c r="W341" s="38">
        <v>0</v>
      </c>
      <c r="X341" s="69">
        <f t="shared" si="191"/>
        <v>0</v>
      </c>
      <c r="Y341" s="38">
        <v>0</v>
      </c>
      <c r="Z341" s="69">
        <f t="shared" si="192"/>
        <v>0</v>
      </c>
      <c r="AA341" s="74">
        <v>0</v>
      </c>
      <c r="AB341" s="68">
        <f t="shared" si="193"/>
        <v>0</v>
      </c>
      <c r="AC341" s="67">
        <f t="shared" si="194"/>
        <v>0</v>
      </c>
      <c r="AD341" s="66">
        <f t="shared" si="195"/>
        <v>0</v>
      </c>
      <c r="AE341" s="57">
        <v>0</v>
      </c>
      <c r="AF341" s="60">
        <f t="shared" si="196"/>
        <v>0</v>
      </c>
      <c r="AG341" s="52">
        <v>0</v>
      </c>
      <c r="AH341" s="63">
        <f t="shared" si="197"/>
        <v>0</v>
      </c>
      <c r="AI341" s="65">
        <f t="shared" si="198"/>
        <v>0</v>
      </c>
      <c r="AJ341" s="64">
        <f t="shared" si="199"/>
        <v>0</v>
      </c>
      <c r="AK341" s="32">
        <v>0</v>
      </c>
      <c r="AL341" s="63">
        <f t="shared" si="200"/>
        <v>0</v>
      </c>
      <c r="AM341" s="62"/>
    </row>
    <row r="342" spans="1:39" s="2" customFormat="1" x14ac:dyDescent="0.3">
      <c r="A342" s="79" t="s">
        <v>602</v>
      </c>
      <c r="B342" s="47">
        <f>15500/10</f>
        <v>1550</v>
      </c>
      <c r="C342" s="77">
        <f>2700/1.1</f>
        <v>2454.5454545454545</v>
      </c>
      <c r="D342" s="163">
        <v>10</v>
      </c>
      <c r="E342" s="44">
        <v>0</v>
      </c>
      <c r="F342" s="43">
        <f t="shared" si="181"/>
        <v>0</v>
      </c>
      <c r="G342" s="72">
        <v>0</v>
      </c>
      <c r="H342" s="69">
        <f t="shared" si="182"/>
        <v>0</v>
      </c>
      <c r="I342" s="74">
        <v>0</v>
      </c>
      <c r="J342" s="37">
        <f t="shared" si="183"/>
        <v>0</v>
      </c>
      <c r="K342" s="51">
        <v>0</v>
      </c>
      <c r="L342" s="37">
        <f t="shared" si="184"/>
        <v>0</v>
      </c>
      <c r="M342" s="74">
        <v>0</v>
      </c>
      <c r="N342" s="37">
        <f t="shared" si="185"/>
        <v>0</v>
      </c>
      <c r="O342" s="38">
        <v>0</v>
      </c>
      <c r="P342" s="71">
        <f t="shared" si="186"/>
        <v>0</v>
      </c>
      <c r="Q342" s="57">
        <f t="shared" si="187"/>
        <v>0</v>
      </c>
      <c r="R342" s="70">
        <f t="shared" si="188"/>
        <v>0</v>
      </c>
      <c r="S342" s="38">
        <v>0</v>
      </c>
      <c r="T342" s="69">
        <f t="shared" si="189"/>
        <v>0</v>
      </c>
      <c r="U342" s="38">
        <v>0</v>
      </c>
      <c r="V342" s="69">
        <f t="shared" si="190"/>
        <v>0</v>
      </c>
      <c r="W342" s="38">
        <v>0</v>
      </c>
      <c r="X342" s="69">
        <f t="shared" si="191"/>
        <v>0</v>
      </c>
      <c r="Y342" s="38">
        <v>0</v>
      </c>
      <c r="Z342" s="69">
        <f t="shared" si="192"/>
        <v>0</v>
      </c>
      <c r="AA342" s="74">
        <v>0</v>
      </c>
      <c r="AB342" s="68">
        <f t="shared" si="193"/>
        <v>0</v>
      </c>
      <c r="AC342" s="67">
        <f t="shared" si="194"/>
        <v>0</v>
      </c>
      <c r="AD342" s="66">
        <f t="shared" si="195"/>
        <v>0</v>
      </c>
      <c r="AE342" s="57">
        <v>0</v>
      </c>
      <c r="AF342" s="60">
        <f t="shared" si="196"/>
        <v>0</v>
      </c>
      <c r="AG342" s="52">
        <v>0</v>
      </c>
      <c r="AH342" s="63">
        <f t="shared" si="197"/>
        <v>0</v>
      </c>
      <c r="AI342" s="65">
        <f t="shared" si="198"/>
        <v>0</v>
      </c>
      <c r="AJ342" s="64">
        <f t="shared" si="199"/>
        <v>0</v>
      </c>
      <c r="AK342" s="32">
        <v>0</v>
      </c>
      <c r="AL342" s="63">
        <f t="shared" si="200"/>
        <v>0</v>
      </c>
      <c r="AM342" s="62"/>
    </row>
    <row r="343" spans="1:39" s="2" customFormat="1" x14ac:dyDescent="0.3">
      <c r="A343" s="79" t="s">
        <v>601</v>
      </c>
      <c r="B343" s="47">
        <f>18000/10</f>
        <v>1800</v>
      </c>
      <c r="C343" s="77">
        <f>2800/1.1</f>
        <v>2545.454545454545</v>
      </c>
      <c r="D343" s="163">
        <v>10</v>
      </c>
      <c r="E343" s="44">
        <v>4</v>
      </c>
      <c r="F343" s="43">
        <f t="shared" si="181"/>
        <v>7200</v>
      </c>
      <c r="G343" s="72">
        <v>0</v>
      </c>
      <c r="H343" s="69">
        <f t="shared" si="182"/>
        <v>0</v>
      </c>
      <c r="I343" s="74">
        <v>10</v>
      </c>
      <c r="J343" s="37">
        <f t="shared" si="183"/>
        <v>18000</v>
      </c>
      <c r="K343" s="51">
        <v>0</v>
      </c>
      <c r="L343" s="37">
        <f t="shared" si="184"/>
        <v>0</v>
      </c>
      <c r="M343" s="74">
        <v>0</v>
      </c>
      <c r="N343" s="37">
        <f t="shared" si="185"/>
        <v>0</v>
      </c>
      <c r="O343" s="38">
        <v>0</v>
      </c>
      <c r="P343" s="71">
        <f t="shared" si="186"/>
        <v>0</v>
      </c>
      <c r="Q343" s="57">
        <f t="shared" si="187"/>
        <v>10</v>
      </c>
      <c r="R343" s="70">
        <f t="shared" si="188"/>
        <v>18000</v>
      </c>
      <c r="S343" s="38">
        <v>0</v>
      </c>
      <c r="T343" s="69">
        <f t="shared" si="189"/>
        <v>0</v>
      </c>
      <c r="U343" s="38">
        <v>2</v>
      </c>
      <c r="V343" s="69">
        <f t="shared" si="190"/>
        <v>5090.9090909090901</v>
      </c>
      <c r="W343" s="38">
        <v>2</v>
      </c>
      <c r="X343" s="69">
        <f t="shared" si="191"/>
        <v>5090.9090909090901</v>
      </c>
      <c r="Y343" s="38">
        <v>3</v>
      </c>
      <c r="Z343" s="69">
        <f t="shared" si="192"/>
        <v>7636.3636363636351</v>
      </c>
      <c r="AA343" s="74">
        <v>0</v>
      </c>
      <c r="AB343" s="68">
        <f t="shared" si="193"/>
        <v>0</v>
      </c>
      <c r="AC343" s="67">
        <f t="shared" si="194"/>
        <v>7</v>
      </c>
      <c r="AD343" s="66">
        <f t="shared" si="195"/>
        <v>17818.181818181816</v>
      </c>
      <c r="AE343" s="57">
        <v>0</v>
      </c>
      <c r="AF343" s="60">
        <f t="shared" si="196"/>
        <v>5218.1818181818153</v>
      </c>
      <c r="AG343" s="52">
        <v>0</v>
      </c>
      <c r="AH343" s="63">
        <f t="shared" si="197"/>
        <v>0</v>
      </c>
      <c r="AI343" s="65">
        <f t="shared" si="198"/>
        <v>7</v>
      </c>
      <c r="AJ343" s="64">
        <f t="shared" si="199"/>
        <v>12600</v>
      </c>
      <c r="AK343" s="32">
        <v>0</v>
      </c>
      <c r="AL343" s="63">
        <f t="shared" si="200"/>
        <v>0</v>
      </c>
      <c r="AM343" s="62"/>
    </row>
    <row r="344" spans="1:39" s="2" customFormat="1" x14ac:dyDescent="0.3">
      <c r="A344" s="78" t="s">
        <v>600</v>
      </c>
      <c r="B344" s="47">
        <f>17000/10</f>
        <v>1700</v>
      </c>
      <c r="C344" s="77">
        <f>2700/1.1</f>
        <v>2454.5454545454545</v>
      </c>
      <c r="D344" s="163">
        <v>10</v>
      </c>
      <c r="E344" s="44">
        <v>0</v>
      </c>
      <c r="F344" s="43">
        <f t="shared" si="181"/>
        <v>0</v>
      </c>
      <c r="G344" s="72">
        <v>0</v>
      </c>
      <c r="H344" s="69">
        <f t="shared" si="182"/>
        <v>0</v>
      </c>
      <c r="I344" s="74">
        <v>0</v>
      </c>
      <c r="J344" s="37">
        <f t="shared" si="183"/>
        <v>0</v>
      </c>
      <c r="K344" s="51">
        <v>0</v>
      </c>
      <c r="L344" s="37">
        <f t="shared" si="184"/>
        <v>0</v>
      </c>
      <c r="M344" s="74">
        <v>0</v>
      </c>
      <c r="N344" s="37">
        <f t="shared" si="185"/>
        <v>0</v>
      </c>
      <c r="O344" s="38">
        <v>0</v>
      </c>
      <c r="P344" s="71">
        <f t="shared" si="186"/>
        <v>0</v>
      </c>
      <c r="Q344" s="57">
        <f t="shared" si="187"/>
        <v>0</v>
      </c>
      <c r="R344" s="70">
        <f t="shared" si="188"/>
        <v>0</v>
      </c>
      <c r="S344" s="38">
        <v>0</v>
      </c>
      <c r="T344" s="69">
        <f t="shared" si="189"/>
        <v>0</v>
      </c>
      <c r="U344" s="38">
        <v>0</v>
      </c>
      <c r="V344" s="69">
        <f t="shared" si="190"/>
        <v>0</v>
      </c>
      <c r="W344" s="38">
        <v>0</v>
      </c>
      <c r="X344" s="69">
        <f t="shared" si="191"/>
        <v>0</v>
      </c>
      <c r="Y344" s="38">
        <v>0</v>
      </c>
      <c r="Z344" s="69">
        <f t="shared" si="192"/>
        <v>0</v>
      </c>
      <c r="AA344" s="74">
        <v>0</v>
      </c>
      <c r="AB344" s="68">
        <f t="shared" si="193"/>
        <v>0</v>
      </c>
      <c r="AC344" s="67">
        <f t="shared" si="194"/>
        <v>0</v>
      </c>
      <c r="AD344" s="66">
        <f t="shared" si="195"/>
        <v>0</v>
      </c>
      <c r="AE344" s="57">
        <v>0</v>
      </c>
      <c r="AF344" s="60">
        <f t="shared" si="196"/>
        <v>0</v>
      </c>
      <c r="AG344" s="52">
        <v>0</v>
      </c>
      <c r="AH344" s="63">
        <f t="shared" si="197"/>
        <v>0</v>
      </c>
      <c r="AI344" s="65">
        <f t="shared" si="198"/>
        <v>0</v>
      </c>
      <c r="AJ344" s="64">
        <f t="shared" si="199"/>
        <v>0</v>
      </c>
      <c r="AK344" s="32">
        <v>0</v>
      </c>
      <c r="AL344" s="63">
        <f t="shared" si="200"/>
        <v>0</v>
      </c>
      <c r="AM344" s="62"/>
    </row>
    <row r="345" spans="1:39" s="2" customFormat="1" x14ac:dyDescent="0.3">
      <c r="A345" s="56" t="s">
        <v>45</v>
      </c>
      <c r="B345" s="74">
        <f>13800/12</f>
        <v>1150</v>
      </c>
      <c r="C345" s="38">
        <f>1800/1.1</f>
        <v>1636.3636363636363</v>
      </c>
      <c r="D345" s="165">
        <v>12</v>
      </c>
      <c r="E345" s="44">
        <v>0</v>
      </c>
      <c r="F345" s="43">
        <f t="shared" si="181"/>
        <v>0</v>
      </c>
      <c r="G345" s="72">
        <v>0</v>
      </c>
      <c r="H345" s="69">
        <f t="shared" si="182"/>
        <v>0</v>
      </c>
      <c r="I345" s="74">
        <v>0</v>
      </c>
      <c r="J345" s="37">
        <f t="shared" si="183"/>
        <v>0</v>
      </c>
      <c r="K345" s="51">
        <v>0</v>
      </c>
      <c r="L345" s="37">
        <f t="shared" si="184"/>
        <v>0</v>
      </c>
      <c r="M345" s="74">
        <v>0</v>
      </c>
      <c r="N345" s="37">
        <f t="shared" si="185"/>
        <v>0</v>
      </c>
      <c r="O345" s="38">
        <v>0</v>
      </c>
      <c r="P345" s="71">
        <f t="shared" si="186"/>
        <v>0</v>
      </c>
      <c r="Q345" s="57">
        <f t="shared" si="187"/>
        <v>0</v>
      </c>
      <c r="R345" s="70">
        <f t="shared" si="188"/>
        <v>0</v>
      </c>
      <c r="S345" s="38">
        <v>0</v>
      </c>
      <c r="T345" s="69">
        <f t="shared" si="189"/>
        <v>0</v>
      </c>
      <c r="U345" s="38">
        <v>0</v>
      </c>
      <c r="V345" s="69">
        <f t="shared" si="190"/>
        <v>0</v>
      </c>
      <c r="W345" s="38">
        <v>0</v>
      </c>
      <c r="X345" s="69">
        <f t="shared" si="191"/>
        <v>0</v>
      </c>
      <c r="Y345" s="38">
        <v>0</v>
      </c>
      <c r="Z345" s="69">
        <f t="shared" si="192"/>
        <v>0</v>
      </c>
      <c r="AA345" s="74">
        <v>0</v>
      </c>
      <c r="AB345" s="68">
        <f t="shared" si="193"/>
        <v>0</v>
      </c>
      <c r="AC345" s="67">
        <f t="shared" si="194"/>
        <v>0</v>
      </c>
      <c r="AD345" s="66">
        <f t="shared" si="195"/>
        <v>0</v>
      </c>
      <c r="AE345" s="57">
        <v>0</v>
      </c>
      <c r="AF345" s="60">
        <f t="shared" si="196"/>
        <v>0</v>
      </c>
      <c r="AG345" s="52">
        <v>0</v>
      </c>
      <c r="AH345" s="63">
        <f t="shared" si="197"/>
        <v>0</v>
      </c>
      <c r="AI345" s="65">
        <f t="shared" si="198"/>
        <v>0</v>
      </c>
      <c r="AJ345" s="64">
        <f t="shared" si="199"/>
        <v>0</v>
      </c>
      <c r="AK345" s="32">
        <v>0</v>
      </c>
      <c r="AL345" s="63">
        <f t="shared" si="200"/>
        <v>0</v>
      </c>
      <c r="AM345" s="62"/>
    </row>
    <row r="346" spans="1:39" s="2" customFormat="1" x14ac:dyDescent="0.3">
      <c r="A346" s="56" t="s">
        <v>599</v>
      </c>
      <c r="B346" s="74">
        <f>13800/12</f>
        <v>1150</v>
      </c>
      <c r="C346" s="38">
        <v>1636</v>
      </c>
      <c r="D346" s="165">
        <v>12</v>
      </c>
      <c r="E346" s="44">
        <v>0</v>
      </c>
      <c r="F346" s="43">
        <f t="shared" si="181"/>
        <v>0</v>
      </c>
      <c r="G346" s="72">
        <v>0</v>
      </c>
      <c r="H346" s="69">
        <f t="shared" si="182"/>
        <v>0</v>
      </c>
      <c r="I346" s="74">
        <v>0</v>
      </c>
      <c r="J346" s="37">
        <f t="shared" si="183"/>
        <v>0</v>
      </c>
      <c r="K346" s="51">
        <v>0</v>
      </c>
      <c r="L346" s="37">
        <f t="shared" si="184"/>
        <v>0</v>
      </c>
      <c r="M346" s="74">
        <v>0</v>
      </c>
      <c r="N346" s="37">
        <f t="shared" si="185"/>
        <v>0</v>
      </c>
      <c r="O346" s="38">
        <v>0</v>
      </c>
      <c r="P346" s="71">
        <f t="shared" si="186"/>
        <v>0</v>
      </c>
      <c r="Q346" s="57">
        <f t="shared" si="187"/>
        <v>0</v>
      </c>
      <c r="R346" s="70">
        <f t="shared" si="188"/>
        <v>0</v>
      </c>
      <c r="S346" s="38">
        <v>0</v>
      </c>
      <c r="T346" s="69">
        <f t="shared" si="189"/>
        <v>0</v>
      </c>
      <c r="U346" s="38">
        <v>0</v>
      </c>
      <c r="V346" s="69">
        <f t="shared" si="190"/>
        <v>0</v>
      </c>
      <c r="W346" s="38">
        <v>0</v>
      </c>
      <c r="X346" s="69">
        <f t="shared" si="191"/>
        <v>0</v>
      </c>
      <c r="Y346" s="38">
        <v>0</v>
      </c>
      <c r="Z346" s="69">
        <f t="shared" si="192"/>
        <v>0</v>
      </c>
      <c r="AA346" s="74">
        <v>0</v>
      </c>
      <c r="AB346" s="68">
        <f t="shared" si="193"/>
        <v>0</v>
      </c>
      <c r="AC346" s="67">
        <f t="shared" si="194"/>
        <v>0</v>
      </c>
      <c r="AD346" s="66">
        <f t="shared" si="195"/>
        <v>0</v>
      </c>
      <c r="AE346" s="57">
        <v>0</v>
      </c>
      <c r="AF346" s="60">
        <f t="shared" si="196"/>
        <v>0</v>
      </c>
      <c r="AG346" s="52">
        <v>0</v>
      </c>
      <c r="AH346" s="63">
        <f t="shared" si="197"/>
        <v>0</v>
      </c>
      <c r="AI346" s="65">
        <f t="shared" si="198"/>
        <v>0</v>
      </c>
      <c r="AJ346" s="64">
        <f t="shared" si="199"/>
        <v>0</v>
      </c>
      <c r="AK346" s="32">
        <v>0</v>
      </c>
      <c r="AL346" s="63">
        <f t="shared" si="200"/>
        <v>0</v>
      </c>
      <c r="AM346" s="62"/>
    </row>
    <row r="347" spans="1:39" s="2" customFormat="1" x14ac:dyDescent="0.3">
      <c r="A347" s="56" t="s">
        <v>8</v>
      </c>
      <c r="B347" s="47">
        <f>24800/16</f>
        <v>1550</v>
      </c>
      <c r="C347" s="46">
        <f>2800/1.1</f>
        <v>2545.454545454545</v>
      </c>
      <c r="D347" s="163">
        <v>16</v>
      </c>
      <c r="E347" s="44">
        <v>0</v>
      </c>
      <c r="F347" s="43">
        <f t="shared" si="181"/>
        <v>0</v>
      </c>
      <c r="G347" s="72">
        <v>0</v>
      </c>
      <c r="H347" s="69">
        <f t="shared" si="182"/>
        <v>0</v>
      </c>
      <c r="I347" s="74">
        <v>0</v>
      </c>
      <c r="J347" s="37">
        <f t="shared" si="183"/>
        <v>0</v>
      </c>
      <c r="K347" s="51">
        <v>0</v>
      </c>
      <c r="L347" s="37">
        <f t="shared" si="184"/>
        <v>0</v>
      </c>
      <c r="M347" s="74">
        <v>0</v>
      </c>
      <c r="N347" s="37">
        <f t="shared" si="185"/>
        <v>0</v>
      </c>
      <c r="O347" s="38">
        <v>0</v>
      </c>
      <c r="P347" s="71">
        <f t="shared" si="186"/>
        <v>0</v>
      </c>
      <c r="Q347" s="57">
        <f t="shared" si="187"/>
        <v>0</v>
      </c>
      <c r="R347" s="70">
        <f t="shared" si="188"/>
        <v>0</v>
      </c>
      <c r="S347" s="38">
        <v>0</v>
      </c>
      <c r="T347" s="69">
        <f t="shared" si="189"/>
        <v>0</v>
      </c>
      <c r="U347" s="38">
        <v>0</v>
      </c>
      <c r="V347" s="69">
        <f t="shared" si="190"/>
        <v>0</v>
      </c>
      <c r="W347" s="38">
        <v>0</v>
      </c>
      <c r="X347" s="69">
        <f t="shared" si="191"/>
        <v>0</v>
      </c>
      <c r="Y347" s="38">
        <v>0</v>
      </c>
      <c r="Z347" s="69">
        <f t="shared" si="192"/>
        <v>0</v>
      </c>
      <c r="AA347" s="74">
        <v>0</v>
      </c>
      <c r="AB347" s="68">
        <f t="shared" si="193"/>
        <v>0</v>
      </c>
      <c r="AC347" s="67">
        <f t="shared" si="194"/>
        <v>0</v>
      </c>
      <c r="AD347" s="66">
        <f t="shared" si="195"/>
        <v>0</v>
      </c>
      <c r="AE347" s="57">
        <v>0</v>
      </c>
      <c r="AF347" s="60">
        <f t="shared" si="196"/>
        <v>0</v>
      </c>
      <c r="AG347" s="52">
        <v>0</v>
      </c>
      <c r="AH347" s="63">
        <f t="shared" si="197"/>
        <v>0</v>
      </c>
      <c r="AI347" s="65">
        <f t="shared" si="198"/>
        <v>0</v>
      </c>
      <c r="AJ347" s="64">
        <f t="shared" si="199"/>
        <v>0</v>
      </c>
      <c r="AK347" s="32">
        <v>0</v>
      </c>
      <c r="AL347" s="63">
        <f t="shared" si="200"/>
        <v>0</v>
      </c>
      <c r="AM347" s="62"/>
    </row>
    <row r="348" spans="1:39" s="2" customFormat="1" x14ac:dyDescent="0.3">
      <c r="A348" s="58" t="s">
        <v>598</v>
      </c>
      <c r="B348" s="47">
        <f>30400/16</f>
        <v>1900</v>
      </c>
      <c r="C348" s="46">
        <f>2800/1.1</f>
        <v>2545.454545454545</v>
      </c>
      <c r="D348" s="163">
        <v>16</v>
      </c>
      <c r="E348" s="44">
        <v>0</v>
      </c>
      <c r="F348" s="43">
        <f t="shared" si="181"/>
        <v>0</v>
      </c>
      <c r="G348" s="72">
        <v>0</v>
      </c>
      <c r="H348" s="69">
        <f t="shared" si="182"/>
        <v>0</v>
      </c>
      <c r="I348" s="74">
        <v>0</v>
      </c>
      <c r="J348" s="37">
        <f t="shared" si="183"/>
        <v>0</v>
      </c>
      <c r="K348" s="51">
        <v>0</v>
      </c>
      <c r="L348" s="37">
        <f t="shared" si="184"/>
        <v>0</v>
      </c>
      <c r="M348" s="74">
        <v>0</v>
      </c>
      <c r="N348" s="37">
        <f t="shared" si="185"/>
        <v>0</v>
      </c>
      <c r="O348" s="38">
        <v>0</v>
      </c>
      <c r="P348" s="71">
        <f t="shared" si="186"/>
        <v>0</v>
      </c>
      <c r="Q348" s="57">
        <f t="shared" si="187"/>
        <v>0</v>
      </c>
      <c r="R348" s="70">
        <f t="shared" si="188"/>
        <v>0</v>
      </c>
      <c r="S348" s="38">
        <v>0</v>
      </c>
      <c r="T348" s="69">
        <f t="shared" si="189"/>
        <v>0</v>
      </c>
      <c r="U348" s="38">
        <v>0</v>
      </c>
      <c r="V348" s="69">
        <f t="shared" si="190"/>
        <v>0</v>
      </c>
      <c r="W348" s="38">
        <v>0</v>
      </c>
      <c r="X348" s="69">
        <f t="shared" si="191"/>
        <v>0</v>
      </c>
      <c r="Y348" s="38">
        <v>0</v>
      </c>
      <c r="Z348" s="69">
        <f t="shared" si="192"/>
        <v>0</v>
      </c>
      <c r="AA348" s="74">
        <v>0</v>
      </c>
      <c r="AB348" s="68">
        <f t="shared" si="193"/>
        <v>0</v>
      </c>
      <c r="AC348" s="67">
        <f t="shared" si="194"/>
        <v>0</v>
      </c>
      <c r="AD348" s="66">
        <f t="shared" si="195"/>
        <v>0</v>
      </c>
      <c r="AE348" s="57">
        <v>0</v>
      </c>
      <c r="AF348" s="60">
        <f t="shared" si="196"/>
        <v>0</v>
      </c>
      <c r="AG348" s="52">
        <v>0</v>
      </c>
      <c r="AH348" s="63">
        <f t="shared" si="197"/>
        <v>0</v>
      </c>
      <c r="AI348" s="65">
        <f t="shared" si="198"/>
        <v>0</v>
      </c>
      <c r="AJ348" s="64">
        <f t="shared" si="199"/>
        <v>0</v>
      </c>
      <c r="AK348" s="32">
        <v>0</v>
      </c>
      <c r="AL348" s="63">
        <f t="shared" si="200"/>
        <v>0</v>
      </c>
      <c r="AM348" s="62"/>
    </row>
    <row r="349" spans="1:39" s="2" customFormat="1" x14ac:dyDescent="0.3">
      <c r="A349" s="56" t="s">
        <v>9</v>
      </c>
      <c r="B349" s="47">
        <f>3600/6</f>
        <v>600</v>
      </c>
      <c r="C349" s="46">
        <f>2000/1.1</f>
        <v>1818.181818181818</v>
      </c>
      <c r="D349" s="163">
        <v>6</v>
      </c>
      <c r="E349" s="44">
        <v>0</v>
      </c>
      <c r="F349" s="43">
        <f t="shared" si="181"/>
        <v>0</v>
      </c>
      <c r="G349" s="72">
        <v>0</v>
      </c>
      <c r="H349" s="69">
        <f t="shared" si="182"/>
        <v>0</v>
      </c>
      <c r="I349" s="74">
        <v>0</v>
      </c>
      <c r="J349" s="37">
        <f t="shared" si="183"/>
        <v>0</v>
      </c>
      <c r="K349" s="51">
        <v>0</v>
      </c>
      <c r="L349" s="37">
        <f t="shared" si="184"/>
        <v>0</v>
      </c>
      <c r="M349" s="74">
        <v>0</v>
      </c>
      <c r="N349" s="37">
        <f t="shared" si="185"/>
        <v>0</v>
      </c>
      <c r="O349" s="38">
        <v>0</v>
      </c>
      <c r="P349" s="71">
        <f t="shared" si="186"/>
        <v>0</v>
      </c>
      <c r="Q349" s="57">
        <f t="shared" si="187"/>
        <v>0</v>
      </c>
      <c r="R349" s="70">
        <f t="shared" si="188"/>
        <v>0</v>
      </c>
      <c r="S349" s="38">
        <v>0</v>
      </c>
      <c r="T349" s="69">
        <f t="shared" si="189"/>
        <v>0</v>
      </c>
      <c r="U349" s="38">
        <v>0</v>
      </c>
      <c r="V349" s="69">
        <f t="shared" si="190"/>
        <v>0</v>
      </c>
      <c r="W349" s="38">
        <v>0</v>
      </c>
      <c r="X349" s="69">
        <f t="shared" si="191"/>
        <v>0</v>
      </c>
      <c r="Y349" s="38">
        <v>0</v>
      </c>
      <c r="Z349" s="69">
        <f t="shared" si="192"/>
        <v>0</v>
      </c>
      <c r="AA349" s="74">
        <v>0</v>
      </c>
      <c r="AB349" s="68">
        <f t="shared" si="193"/>
        <v>0</v>
      </c>
      <c r="AC349" s="67">
        <f t="shared" si="194"/>
        <v>0</v>
      </c>
      <c r="AD349" s="66">
        <f t="shared" si="195"/>
        <v>0</v>
      </c>
      <c r="AE349" s="57">
        <v>0</v>
      </c>
      <c r="AF349" s="60">
        <f t="shared" si="196"/>
        <v>0</v>
      </c>
      <c r="AG349" s="52">
        <v>0</v>
      </c>
      <c r="AH349" s="63">
        <f t="shared" si="197"/>
        <v>0</v>
      </c>
      <c r="AI349" s="65">
        <f t="shared" si="198"/>
        <v>0</v>
      </c>
      <c r="AJ349" s="64">
        <f t="shared" si="199"/>
        <v>0</v>
      </c>
      <c r="AK349" s="32">
        <v>0</v>
      </c>
      <c r="AL349" s="63">
        <f t="shared" si="200"/>
        <v>0</v>
      </c>
      <c r="AM349" s="62"/>
    </row>
    <row r="350" spans="1:39" s="2" customFormat="1" x14ac:dyDescent="0.3">
      <c r="A350" s="55" t="s">
        <v>47</v>
      </c>
      <c r="B350" s="47">
        <f>3600/6</f>
        <v>600</v>
      </c>
      <c r="C350" s="46">
        <f>2000/1.1</f>
        <v>1818.181818181818</v>
      </c>
      <c r="D350" s="163">
        <v>6</v>
      </c>
      <c r="E350" s="44">
        <v>0</v>
      </c>
      <c r="F350" s="43">
        <f t="shared" si="181"/>
        <v>0</v>
      </c>
      <c r="G350" s="72">
        <v>0</v>
      </c>
      <c r="H350" s="69">
        <f t="shared" si="182"/>
        <v>0</v>
      </c>
      <c r="I350" s="74">
        <v>0</v>
      </c>
      <c r="J350" s="37">
        <f t="shared" si="183"/>
        <v>0</v>
      </c>
      <c r="K350" s="51">
        <v>0</v>
      </c>
      <c r="L350" s="37">
        <f t="shared" si="184"/>
        <v>0</v>
      </c>
      <c r="M350" s="74">
        <v>0</v>
      </c>
      <c r="N350" s="37">
        <f t="shared" si="185"/>
        <v>0</v>
      </c>
      <c r="O350" s="38">
        <v>0</v>
      </c>
      <c r="P350" s="71">
        <f t="shared" si="186"/>
        <v>0</v>
      </c>
      <c r="Q350" s="57">
        <f t="shared" si="187"/>
        <v>0</v>
      </c>
      <c r="R350" s="70">
        <f t="shared" si="188"/>
        <v>0</v>
      </c>
      <c r="S350" s="38">
        <v>0</v>
      </c>
      <c r="T350" s="69">
        <f t="shared" si="189"/>
        <v>0</v>
      </c>
      <c r="U350" s="38">
        <v>0</v>
      </c>
      <c r="V350" s="69">
        <f t="shared" si="190"/>
        <v>0</v>
      </c>
      <c r="W350" s="38">
        <v>0</v>
      </c>
      <c r="X350" s="69">
        <f t="shared" si="191"/>
        <v>0</v>
      </c>
      <c r="Y350" s="38">
        <v>0</v>
      </c>
      <c r="Z350" s="69">
        <f t="shared" si="192"/>
        <v>0</v>
      </c>
      <c r="AA350" s="74">
        <v>0</v>
      </c>
      <c r="AB350" s="68">
        <f t="shared" si="193"/>
        <v>0</v>
      </c>
      <c r="AC350" s="67">
        <f t="shared" si="194"/>
        <v>0</v>
      </c>
      <c r="AD350" s="66">
        <f t="shared" si="195"/>
        <v>0</v>
      </c>
      <c r="AE350" s="57">
        <v>0</v>
      </c>
      <c r="AF350" s="60">
        <f t="shared" si="196"/>
        <v>0</v>
      </c>
      <c r="AG350" s="52">
        <v>0</v>
      </c>
      <c r="AH350" s="63">
        <f t="shared" si="197"/>
        <v>0</v>
      </c>
      <c r="AI350" s="65">
        <f t="shared" si="198"/>
        <v>0</v>
      </c>
      <c r="AJ350" s="64">
        <f t="shared" si="199"/>
        <v>0</v>
      </c>
      <c r="AK350" s="32">
        <v>0</v>
      </c>
      <c r="AL350" s="63">
        <f t="shared" si="200"/>
        <v>0</v>
      </c>
      <c r="AM350" s="62"/>
    </row>
    <row r="351" spans="1:39" s="2" customFormat="1" x14ac:dyDescent="0.3">
      <c r="A351" s="55" t="s">
        <v>597</v>
      </c>
      <c r="B351" s="47">
        <f>3600/6</f>
        <v>600</v>
      </c>
      <c r="C351" s="46">
        <f>2000/1.1</f>
        <v>1818.181818181818</v>
      </c>
      <c r="D351" s="163">
        <v>6</v>
      </c>
      <c r="E351" s="44">
        <v>0</v>
      </c>
      <c r="F351" s="43">
        <f t="shared" si="181"/>
        <v>0</v>
      </c>
      <c r="G351" s="72">
        <v>0</v>
      </c>
      <c r="H351" s="69">
        <f t="shared" si="182"/>
        <v>0</v>
      </c>
      <c r="I351" s="74">
        <v>0</v>
      </c>
      <c r="J351" s="37">
        <f t="shared" si="183"/>
        <v>0</v>
      </c>
      <c r="K351" s="51">
        <v>0</v>
      </c>
      <c r="L351" s="37">
        <f t="shared" si="184"/>
        <v>0</v>
      </c>
      <c r="M351" s="74">
        <v>0</v>
      </c>
      <c r="N351" s="37">
        <f t="shared" si="185"/>
        <v>0</v>
      </c>
      <c r="O351" s="38">
        <v>0</v>
      </c>
      <c r="P351" s="71">
        <f t="shared" si="186"/>
        <v>0</v>
      </c>
      <c r="Q351" s="57">
        <f t="shared" si="187"/>
        <v>0</v>
      </c>
      <c r="R351" s="70">
        <f t="shared" si="188"/>
        <v>0</v>
      </c>
      <c r="S351" s="38">
        <v>0</v>
      </c>
      <c r="T351" s="69">
        <f t="shared" si="189"/>
        <v>0</v>
      </c>
      <c r="U351" s="38">
        <v>0</v>
      </c>
      <c r="V351" s="69">
        <f t="shared" si="190"/>
        <v>0</v>
      </c>
      <c r="W351" s="38">
        <v>0</v>
      </c>
      <c r="X351" s="69">
        <f t="shared" si="191"/>
        <v>0</v>
      </c>
      <c r="Y351" s="38">
        <v>0</v>
      </c>
      <c r="Z351" s="69">
        <f t="shared" si="192"/>
        <v>0</v>
      </c>
      <c r="AA351" s="74">
        <v>0</v>
      </c>
      <c r="AB351" s="68">
        <f t="shared" si="193"/>
        <v>0</v>
      </c>
      <c r="AC351" s="67">
        <f t="shared" si="194"/>
        <v>0</v>
      </c>
      <c r="AD351" s="66">
        <f t="shared" si="195"/>
        <v>0</v>
      </c>
      <c r="AE351" s="57">
        <v>0</v>
      </c>
      <c r="AF351" s="60">
        <f t="shared" si="196"/>
        <v>0</v>
      </c>
      <c r="AG351" s="52">
        <v>0</v>
      </c>
      <c r="AH351" s="63">
        <f t="shared" si="197"/>
        <v>0</v>
      </c>
      <c r="AI351" s="65">
        <f t="shared" si="198"/>
        <v>0</v>
      </c>
      <c r="AJ351" s="64">
        <f t="shared" si="199"/>
        <v>0</v>
      </c>
      <c r="AK351" s="32">
        <v>0</v>
      </c>
      <c r="AL351" s="63">
        <f t="shared" si="200"/>
        <v>0</v>
      </c>
      <c r="AM351" s="62"/>
    </row>
    <row r="352" spans="1:39" s="2" customFormat="1" x14ac:dyDescent="0.3">
      <c r="A352" s="48" t="s">
        <v>596</v>
      </c>
      <c r="B352" s="47">
        <f>8100/6</f>
        <v>1350</v>
      </c>
      <c r="C352" s="46">
        <f>2800/1.1</f>
        <v>2545.454545454545</v>
      </c>
      <c r="D352" s="45">
        <v>6</v>
      </c>
      <c r="E352" s="44">
        <v>0</v>
      </c>
      <c r="F352" s="43">
        <f t="shared" si="181"/>
        <v>0</v>
      </c>
      <c r="G352" s="72">
        <v>0</v>
      </c>
      <c r="H352" s="69">
        <f t="shared" si="182"/>
        <v>0</v>
      </c>
      <c r="I352" s="74">
        <v>0</v>
      </c>
      <c r="J352" s="37">
        <f t="shared" si="183"/>
        <v>0</v>
      </c>
      <c r="K352" s="51">
        <v>0</v>
      </c>
      <c r="L352" s="37">
        <f t="shared" si="184"/>
        <v>0</v>
      </c>
      <c r="M352" s="74">
        <v>0</v>
      </c>
      <c r="N352" s="37">
        <f t="shared" si="185"/>
        <v>0</v>
      </c>
      <c r="O352" s="38">
        <v>0</v>
      </c>
      <c r="P352" s="71">
        <f t="shared" si="186"/>
        <v>0</v>
      </c>
      <c r="Q352" s="57">
        <f t="shared" si="187"/>
        <v>0</v>
      </c>
      <c r="R352" s="70">
        <f t="shared" si="188"/>
        <v>0</v>
      </c>
      <c r="S352" s="38">
        <v>0</v>
      </c>
      <c r="T352" s="69">
        <f t="shared" si="189"/>
        <v>0</v>
      </c>
      <c r="U352" s="38">
        <v>0</v>
      </c>
      <c r="V352" s="69">
        <f t="shared" si="190"/>
        <v>0</v>
      </c>
      <c r="W352" s="38">
        <v>0</v>
      </c>
      <c r="X352" s="69">
        <f t="shared" si="191"/>
        <v>0</v>
      </c>
      <c r="Y352" s="38">
        <v>0</v>
      </c>
      <c r="Z352" s="69">
        <f t="shared" si="192"/>
        <v>0</v>
      </c>
      <c r="AA352" s="74">
        <v>0</v>
      </c>
      <c r="AB352" s="68">
        <f t="shared" si="193"/>
        <v>0</v>
      </c>
      <c r="AC352" s="67">
        <f t="shared" si="194"/>
        <v>0</v>
      </c>
      <c r="AD352" s="66">
        <f t="shared" si="195"/>
        <v>0</v>
      </c>
      <c r="AE352" s="57">
        <v>0</v>
      </c>
      <c r="AF352" s="60">
        <f t="shared" si="196"/>
        <v>0</v>
      </c>
      <c r="AG352" s="52">
        <v>0</v>
      </c>
      <c r="AH352" s="63">
        <f t="shared" si="197"/>
        <v>0</v>
      </c>
      <c r="AI352" s="65">
        <f t="shared" si="198"/>
        <v>0</v>
      </c>
      <c r="AJ352" s="64">
        <f t="shared" si="199"/>
        <v>0</v>
      </c>
      <c r="AK352" s="32">
        <v>0</v>
      </c>
      <c r="AL352" s="63">
        <f t="shared" si="200"/>
        <v>0</v>
      </c>
      <c r="AM352" s="62"/>
    </row>
    <row r="353" spans="1:39" s="2" customFormat="1" x14ac:dyDescent="0.3">
      <c r="A353" s="48" t="s">
        <v>65</v>
      </c>
      <c r="B353" s="53">
        <f>6600/6</f>
        <v>1100</v>
      </c>
      <c r="C353" s="46">
        <f>2800/1.1</f>
        <v>2545.454545454545</v>
      </c>
      <c r="D353" s="45">
        <v>6</v>
      </c>
      <c r="E353" s="44">
        <v>0</v>
      </c>
      <c r="F353" s="43">
        <f t="shared" si="181"/>
        <v>0</v>
      </c>
      <c r="G353" s="72">
        <v>0</v>
      </c>
      <c r="H353" s="69">
        <f t="shared" si="182"/>
        <v>0</v>
      </c>
      <c r="I353" s="74">
        <v>0</v>
      </c>
      <c r="J353" s="37">
        <f t="shared" si="183"/>
        <v>0</v>
      </c>
      <c r="K353" s="51">
        <v>0</v>
      </c>
      <c r="L353" s="37">
        <f t="shared" si="184"/>
        <v>0</v>
      </c>
      <c r="M353" s="74">
        <v>0</v>
      </c>
      <c r="N353" s="37">
        <f t="shared" si="185"/>
        <v>0</v>
      </c>
      <c r="O353" s="38">
        <v>0</v>
      </c>
      <c r="P353" s="71">
        <f t="shared" si="186"/>
        <v>0</v>
      </c>
      <c r="Q353" s="57">
        <f t="shared" si="187"/>
        <v>0</v>
      </c>
      <c r="R353" s="70">
        <f t="shared" si="188"/>
        <v>0</v>
      </c>
      <c r="S353" s="38">
        <v>0</v>
      </c>
      <c r="T353" s="69">
        <f t="shared" si="189"/>
        <v>0</v>
      </c>
      <c r="U353" s="38">
        <v>0</v>
      </c>
      <c r="V353" s="69">
        <f t="shared" si="190"/>
        <v>0</v>
      </c>
      <c r="W353" s="38">
        <v>0</v>
      </c>
      <c r="X353" s="69">
        <f t="shared" si="191"/>
        <v>0</v>
      </c>
      <c r="Y353" s="38">
        <v>0</v>
      </c>
      <c r="Z353" s="69">
        <f t="shared" si="192"/>
        <v>0</v>
      </c>
      <c r="AA353" s="74">
        <v>0</v>
      </c>
      <c r="AB353" s="68">
        <f t="shared" si="193"/>
        <v>0</v>
      </c>
      <c r="AC353" s="67">
        <f t="shared" si="194"/>
        <v>0</v>
      </c>
      <c r="AD353" s="66">
        <f t="shared" si="195"/>
        <v>0</v>
      </c>
      <c r="AE353" s="57">
        <v>0</v>
      </c>
      <c r="AF353" s="60">
        <f t="shared" si="196"/>
        <v>0</v>
      </c>
      <c r="AG353" s="52">
        <v>0</v>
      </c>
      <c r="AH353" s="63">
        <f t="shared" si="197"/>
        <v>0</v>
      </c>
      <c r="AI353" s="65">
        <f t="shared" si="198"/>
        <v>0</v>
      </c>
      <c r="AJ353" s="64">
        <f t="shared" si="199"/>
        <v>0</v>
      </c>
      <c r="AK353" s="32">
        <v>0</v>
      </c>
      <c r="AL353" s="63">
        <f t="shared" si="200"/>
        <v>0</v>
      </c>
      <c r="AM353" s="62"/>
    </row>
    <row r="354" spans="1:39" s="2" customFormat="1" x14ac:dyDescent="0.3">
      <c r="A354" s="48" t="s">
        <v>595</v>
      </c>
      <c r="B354" s="47">
        <f>16200/12</f>
        <v>1350</v>
      </c>
      <c r="C354" s="46">
        <f>2800/1.1</f>
        <v>2545.454545454545</v>
      </c>
      <c r="D354" s="45">
        <v>12</v>
      </c>
      <c r="E354" s="44">
        <v>0</v>
      </c>
      <c r="F354" s="43">
        <f t="shared" si="181"/>
        <v>0</v>
      </c>
      <c r="G354" s="72">
        <v>0</v>
      </c>
      <c r="H354" s="69">
        <f t="shared" si="182"/>
        <v>0</v>
      </c>
      <c r="I354" s="74">
        <v>0</v>
      </c>
      <c r="J354" s="37">
        <f t="shared" si="183"/>
        <v>0</v>
      </c>
      <c r="K354" s="51">
        <v>0</v>
      </c>
      <c r="L354" s="37">
        <f t="shared" si="184"/>
        <v>0</v>
      </c>
      <c r="M354" s="74">
        <v>0</v>
      </c>
      <c r="N354" s="37">
        <f t="shared" si="185"/>
        <v>0</v>
      </c>
      <c r="O354" s="38">
        <v>0</v>
      </c>
      <c r="P354" s="71">
        <f t="shared" si="186"/>
        <v>0</v>
      </c>
      <c r="Q354" s="57">
        <f t="shared" si="187"/>
        <v>0</v>
      </c>
      <c r="R354" s="70">
        <f t="shared" si="188"/>
        <v>0</v>
      </c>
      <c r="S354" s="38">
        <v>0</v>
      </c>
      <c r="T354" s="69">
        <f t="shared" si="189"/>
        <v>0</v>
      </c>
      <c r="U354" s="38">
        <v>0</v>
      </c>
      <c r="V354" s="69">
        <f t="shared" si="190"/>
        <v>0</v>
      </c>
      <c r="W354" s="38">
        <v>0</v>
      </c>
      <c r="X354" s="69">
        <f t="shared" si="191"/>
        <v>0</v>
      </c>
      <c r="Y354" s="38">
        <v>0</v>
      </c>
      <c r="Z354" s="69">
        <f t="shared" si="192"/>
        <v>0</v>
      </c>
      <c r="AA354" s="74">
        <v>0</v>
      </c>
      <c r="AB354" s="68">
        <f t="shared" si="193"/>
        <v>0</v>
      </c>
      <c r="AC354" s="67">
        <f t="shared" si="194"/>
        <v>0</v>
      </c>
      <c r="AD354" s="66">
        <f t="shared" si="195"/>
        <v>0</v>
      </c>
      <c r="AE354" s="57">
        <v>0</v>
      </c>
      <c r="AF354" s="60">
        <f t="shared" si="196"/>
        <v>0</v>
      </c>
      <c r="AG354" s="52">
        <v>0</v>
      </c>
      <c r="AH354" s="63">
        <f t="shared" si="197"/>
        <v>0</v>
      </c>
      <c r="AI354" s="65">
        <f t="shared" si="198"/>
        <v>0</v>
      </c>
      <c r="AJ354" s="64">
        <f t="shared" si="199"/>
        <v>0</v>
      </c>
      <c r="AK354" s="32">
        <v>0</v>
      </c>
      <c r="AL354" s="63">
        <f t="shared" si="200"/>
        <v>0</v>
      </c>
      <c r="AM354" s="62"/>
    </row>
    <row r="355" spans="1:39" s="2" customFormat="1" x14ac:dyDescent="0.3">
      <c r="A355" s="48" t="s">
        <v>594</v>
      </c>
      <c r="B355" s="47">
        <f>16200/12</f>
        <v>1350</v>
      </c>
      <c r="C355" s="46">
        <f>2800/1.1</f>
        <v>2545.454545454545</v>
      </c>
      <c r="D355" s="45">
        <v>12</v>
      </c>
      <c r="E355" s="44">
        <v>0</v>
      </c>
      <c r="F355" s="43">
        <f t="shared" si="181"/>
        <v>0</v>
      </c>
      <c r="G355" s="72">
        <v>0</v>
      </c>
      <c r="H355" s="69">
        <f t="shared" si="182"/>
        <v>0</v>
      </c>
      <c r="I355" s="74">
        <v>0</v>
      </c>
      <c r="J355" s="37">
        <f t="shared" si="183"/>
        <v>0</v>
      </c>
      <c r="K355" s="51">
        <v>0</v>
      </c>
      <c r="L355" s="37">
        <f t="shared" si="184"/>
        <v>0</v>
      </c>
      <c r="M355" s="74">
        <v>0</v>
      </c>
      <c r="N355" s="37">
        <f t="shared" si="185"/>
        <v>0</v>
      </c>
      <c r="O355" s="38">
        <v>0</v>
      </c>
      <c r="P355" s="71">
        <f t="shared" si="186"/>
        <v>0</v>
      </c>
      <c r="Q355" s="57">
        <f t="shared" si="187"/>
        <v>0</v>
      </c>
      <c r="R355" s="70">
        <f t="shared" si="188"/>
        <v>0</v>
      </c>
      <c r="S355" s="38">
        <v>0</v>
      </c>
      <c r="T355" s="69">
        <f t="shared" si="189"/>
        <v>0</v>
      </c>
      <c r="U355" s="38">
        <v>0</v>
      </c>
      <c r="V355" s="69">
        <f t="shared" si="190"/>
        <v>0</v>
      </c>
      <c r="W355" s="38">
        <v>0</v>
      </c>
      <c r="X355" s="69">
        <f t="shared" si="191"/>
        <v>0</v>
      </c>
      <c r="Y355" s="38">
        <v>0</v>
      </c>
      <c r="Z355" s="69">
        <f t="shared" si="192"/>
        <v>0</v>
      </c>
      <c r="AA355" s="74">
        <v>0</v>
      </c>
      <c r="AB355" s="68">
        <f t="shared" si="193"/>
        <v>0</v>
      </c>
      <c r="AC355" s="67">
        <f t="shared" si="194"/>
        <v>0</v>
      </c>
      <c r="AD355" s="66">
        <f t="shared" si="195"/>
        <v>0</v>
      </c>
      <c r="AE355" s="57">
        <v>0</v>
      </c>
      <c r="AF355" s="60">
        <f t="shared" si="196"/>
        <v>0</v>
      </c>
      <c r="AG355" s="52">
        <v>0</v>
      </c>
      <c r="AH355" s="63">
        <f t="shared" si="197"/>
        <v>0</v>
      </c>
      <c r="AI355" s="65">
        <f t="shared" si="198"/>
        <v>0</v>
      </c>
      <c r="AJ355" s="64">
        <f t="shared" si="199"/>
        <v>0</v>
      </c>
      <c r="AK355" s="32">
        <v>0</v>
      </c>
      <c r="AL355" s="63">
        <f t="shared" si="200"/>
        <v>0</v>
      </c>
      <c r="AM355" s="62"/>
    </row>
    <row r="356" spans="1:39" s="2" customFormat="1" x14ac:dyDescent="0.3">
      <c r="A356" s="48" t="s">
        <v>593</v>
      </c>
      <c r="B356" s="47">
        <f>42000/20</f>
        <v>2100</v>
      </c>
      <c r="C356" s="46">
        <f>3200/1.1</f>
        <v>2909.090909090909</v>
      </c>
      <c r="D356" s="45">
        <v>20</v>
      </c>
      <c r="E356" s="44">
        <v>0</v>
      </c>
      <c r="F356" s="43">
        <f t="shared" si="181"/>
        <v>0</v>
      </c>
      <c r="G356" s="72">
        <v>0</v>
      </c>
      <c r="H356" s="69">
        <f t="shared" si="182"/>
        <v>0</v>
      </c>
      <c r="I356" s="74">
        <v>0</v>
      </c>
      <c r="J356" s="37">
        <f t="shared" si="183"/>
        <v>0</v>
      </c>
      <c r="K356" s="51">
        <v>0</v>
      </c>
      <c r="L356" s="37">
        <f t="shared" si="184"/>
        <v>0</v>
      </c>
      <c r="M356" s="74">
        <v>0</v>
      </c>
      <c r="N356" s="37">
        <f t="shared" si="185"/>
        <v>0</v>
      </c>
      <c r="O356" s="38">
        <v>0</v>
      </c>
      <c r="P356" s="71">
        <f t="shared" si="186"/>
        <v>0</v>
      </c>
      <c r="Q356" s="57">
        <f t="shared" si="187"/>
        <v>0</v>
      </c>
      <c r="R356" s="70">
        <f t="shared" si="188"/>
        <v>0</v>
      </c>
      <c r="S356" s="38">
        <v>0</v>
      </c>
      <c r="T356" s="69">
        <f t="shared" si="189"/>
        <v>0</v>
      </c>
      <c r="U356" s="38">
        <v>0</v>
      </c>
      <c r="V356" s="69">
        <f t="shared" si="190"/>
        <v>0</v>
      </c>
      <c r="W356" s="38">
        <v>0</v>
      </c>
      <c r="X356" s="69">
        <f t="shared" si="191"/>
        <v>0</v>
      </c>
      <c r="Y356" s="38">
        <v>0</v>
      </c>
      <c r="Z356" s="69">
        <f t="shared" si="192"/>
        <v>0</v>
      </c>
      <c r="AA356" s="74">
        <v>0</v>
      </c>
      <c r="AB356" s="68">
        <f t="shared" si="193"/>
        <v>0</v>
      </c>
      <c r="AC356" s="67">
        <f t="shared" si="194"/>
        <v>0</v>
      </c>
      <c r="AD356" s="66">
        <f t="shared" si="195"/>
        <v>0</v>
      </c>
      <c r="AE356" s="57">
        <v>0</v>
      </c>
      <c r="AF356" s="60">
        <f t="shared" si="196"/>
        <v>0</v>
      </c>
      <c r="AG356" s="52">
        <v>0</v>
      </c>
      <c r="AH356" s="63">
        <f t="shared" si="197"/>
        <v>0</v>
      </c>
      <c r="AI356" s="65">
        <f t="shared" si="198"/>
        <v>0</v>
      </c>
      <c r="AJ356" s="64">
        <f t="shared" si="199"/>
        <v>0</v>
      </c>
      <c r="AK356" s="32">
        <v>0</v>
      </c>
      <c r="AL356" s="63">
        <f t="shared" si="200"/>
        <v>0</v>
      </c>
      <c r="AM356" s="62"/>
    </row>
    <row r="357" spans="1:39" s="2" customFormat="1" x14ac:dyDescent="0.3">
      <c r="A357" s="48" t="s">
        <v>592</v>
      </c>
      <c r="B357" s="47">
        <f>13800/12</f>
        <v>1150</v>
      </c>
      <c r="C357" s="46">
        <f>2300/1.1</f>
        <v>2090.9090909090905</v>
      </c>
      <c r="D357" s="45">
        <v>12</v>
      </c>
      <c r="E357" s="44">
        <v>0</v>
      </c>
      <c r="F357" s="43">
        <f t="shared" si="181"/>
        <v>0</v>
      </c>
      <c r="G357" s="72">
        <v>0</v>
      </c>
      <c r="H357" s="69">
        <f t="shared" si="182"/>
        <v>0</v>
      </c>
      <c r="I357" s="74">
        <v>0</v>
      </c>
      <c r="J357" s="37">
        <f t="shared" si="183"/>
        <v>0</v>
      </c>
      <c r="K357" s="51">
        <v>0</v>
      </c>
      <c r="L357" s="37">
        <f t="shared" si="184"/>
        <v>0</v>
      </c>
      <c r="M357" s="74">
        <v>0</v>
      </c>
      <c r="N357" s="37">
        <f t="shared" si="185"/>
        <v>0</v>
      </c>
      <c r="O357" s="38">
        <v>0</v>
      </c>
      <c r="P357" s="71">
        <f t="shared" si="186"/>
        <v>0</v>
      </c>
      <c r="Q357" s="57">
        <f t="shared" si="187"/>
        <v>0</v>
      </c>
      <c r="R357" s="70">
        <f t="shared" si="188"/>
        <v>0</v>
      </c>
      <c r="S357" s="38">
        <v>0</v>
      </c>
      <c r="T357" s="69">
        <f t="shared" si="189"/>
        <v>0</v>
      </c>
      <c r="U357" s="38">
        <v>0</v>
      </c>
      <c r="V357" s="69">
        <f t="shared" si="190"/>
        <v>0</v>
      </c>
      <c r="W357" s="38">
        <v>0</v>
      </c>
      <c r="X357" s="69">
        <f t="shared" si="191"/>
        <v>0</v>
      </c>
      <c r="Y357" s="38">
        <v>0</v>
      </c>
      <c r="Z357" s="69">
        <f t="shared" si="192"/>
        <v>0</v>
      </c>
      <c r="AA357" s="74">
        <v>0</v>
      </c>
      <c r="AB357" s="68">
        <f t="shared" si="193"/>
        <v>0</v>
      </c>
      <c r="AC357" s="67">
        <f t="shared" si="194"/>
        <v>0</v>
      </c>
      <c r="AD357" s="66">
        <f t="shared" si="195"/>
        <v>0</v>
      </c>
      <c r="AE357" s="57">
        <v>0</v>
      </c>
      <c r="AF357" s="60">
        <f t="shared" si="196"/>
        <v>0</v>
      </c>
      <c r="AG357" s="52">
        <v>0</v>
      </c>
      <c r="AH357" s="63">
        <f t="shared" si="197"/>
        <v>0</v>
      </c>
      <c r="AI357" s="65">
        <f t="shared" si="198"/>
        <v>0</v>
      </c>
      <c r="AJ357" s="64">
        <f t="shared" si="199"/>
        <v>0</v>
      </c>
      <c r="AK357" s="32">
        <v>0</v>
      </c>
      <c r="AL357" s="63">
        <f t="shared" si="200"/>
        <v>0</v>
      </c>
      <c r="AM357" s="62"/>
    </row>
    <row r="358" spans="1:39" s="2" customFormat="1" x14ac:dyDescent="0.3">
      <c r="A358" s="48" t="s">
        <v>591</v>
      </c>
      <c r="B358" s="47">
        <f>30000/24</f>
        <v>1250</v>
      </c>
      <c r="C358" s="46">
        <f>2800/1.1</f>
        <v>2545.454545454545</v>
      </c>
      <c r="D358" s="45">
        <v>24</v>
      </c>
      <c r="E358" s="44">
        <v>0</v>
      </c>
      <c r="F358" s="43">
        <f t="shared" si="181"/>
        <v>0</v>
      </c>
      <c r="G358" s="72">
        <v>0</v>
      </c>
      <c r="H358" s="69">
        <f t="shared" si="182"/>
        <v>0</v>
      </c>
      <c r="I358" s="74">
        <v>0</v>
      </c>
      <c r="J358" s="37">
        <f t="shared" si="183"/>
        <v>0</v>
      </c>
      <c r="K358" s="51">
        <v>0</v>
      </c>
      <c r="L358" s="37">
        <f t="shared" si="184"/>
        <v>0</v>
      </c>
      <c r="M358" s="74">
        <v>0</v>
      </c>
      <c r="N358" s="37">
        <f t="shared" si="185"/>
        <v>0</v>
      </c>
      <c r="O358" s="38">
        <v>0</v>
      </c>
      <c r="P358" s="71">
        <f t="shared" si="186"/>
        <v>0</v>
      </c>
      <c r="Q358" s="57">
        <f t="shared" si="187"/>
        <v>0</v>
      </c>
      <c r="R358" s="70">
        <f t="shared" si="188"/>
        <v>0</v>
      </c>
      <c r="S358" s="38">
        <v>0</v>
      </c>
      <c r="T358" s="69">
        <f t="shared" si="189"/>
        <v>0</v>
      </c>
      <c r="U358" s="38">
        <v>0</v>
      </c>
      <c r="V358" s="69">
        <f t="shared" si="190"/>
        <v>0</v>
      </c>
      <c r="W358" s="38">
        <v>0</v>
      </c>
      <c r="X358" s="69">
        <f t="shared" si="191"/>
        <v>0</v>
      </c>
      <c r="Y358" s="38">
        <v>0</v>
      </c>
      <c r="Z358" s="69">
        <f t="shared" si="192"/>
        <v>0</v>
      </c>
      <c r="AA358" s="74">
        <v>0</v>
      </c>
      <c r="AB358" s="68">
        <f t="shared" si="193"/>
        <v>0</v>
      </c>
      <c r="AC358" s="67">
        <f t="shared" si="194"/>
        <v>0</v>
      </c>
      <c r="AD358" s="66">
        <f t="shared" si="195"/>
        <v>0</v>
      </c>
      <c r="AE358" s="57">
        <v>0</v>
      </c>
      <c r="AF358" s="60">
        <f t="shared" si="196"/>
        <v>0</v>
      </c>
      <c r="AG358" s="52">
        <v>0</v>
      </c>
      <c r="AH358" s="63">
        <f t="shared" si="197"/>
        <v>0</v>
      </c>
      <c r="AI358" s="65">
        <f t="shared" si="198"/>
        <v>0</v>
      </c>
      <c r="AJ358" s="64">
        <f t="shared" si="199"/>
        <v>0</v>
      </c>
      <c r="AK358" s="32">
        <v>0</v>
      </c>
      <c r="AL358" s="63">
        <f t="shared" si="200"/>
        <v>0</v>
      </c>
      <c r="AM358" s="62"/>
    </row>
    <row r="359" spans="1:39" s="2" customFormat="1" x14ac:dyDescent="0.3">
      <c r="A359" s="48" t="s">
        <v>590</v>
      </c>
      <c r="B359" s="47">
        <f>14400/24</f>
        <v>600</v>
      </c>
      <c r="C359" s="46">
        <f>800/1.1</f>
        <v>727.27272727272725</v>
      </c>
      <c r="D359" s="163">
        <v>24</v>
      </c>
      <c r="E359" s="44">
        <v>0</v>
      </c>
      <c r="F359" s="43">
        <f t="shared" si="181"/>
        <v>0</v>
      </c>
      <c r="G359" s="72">
        <v>0</v>
      </c>
      <c r="H359" s="69">
        <f t="shared" si="182"/>
        <v>0</v>
      </c>
      <c r="I359" s="74">
        <v>0</v>
      </c>
      <c r="J359" s="37">
        <f t="shared" si="183"/>
        <v>0</v>
      </c>
      <c r="K359" s="51">
        <v>0</v>
      </c>
      <c r="L359" s="37">
        <f t="shared" si="184"/>
        <v>0</v>
      </c>
      <c r="M359" s="74">
        <v>0</v>
      </c>
      <c r="N359" s="37">
        <f t="shared" si="185"/>
        <v>0</v>
      </c>
      <c r="O359" s="38">
        <v>0</v>
      </c>
      <c r="P359" s="71">
        <f t="shared" si="186"/>
        <v>0</v>
      </c>
      <c r="Q359" s="57">
        <f t="shared" si="187"/>
        <v>0</v>
      </c>
      <c r="R359" s="70">
        <f t="shared" si="188"/>
        <v>0</v>
      </c>
      <c r="S359" s="38">
        <v>0</v>
      </c>
      <c r="T359" s="69">
        <f t="shared" si="189"/>
        <v>0</v>
      </c>
      <c r="U359" s="38">
        <v>0</v>
      </c>
      <c r="V359" s="69">
        <f t="shared" si="190"/>
        <v>0</v>
      </c>
      <c r="W359" s="38">
        <v>0</v>
      </c>
      <c r="X359" s="69">
        <f t="shared" si="191"/>
        <v>0</v>
      </c>
      <c r="Y359" s="38">
        <v>0</v>
      </c>
      <c r="Z359" s="69">
        <f t="shared" si="192"/>
        <v>0</v>
      </c>
      <c r="AA359" s="74">
        <v>0</v>
      </c>
      <c r="AB359" s="68">
        <f t="shared" si="193"/>
        <v>0</v>
      </c>
      <c r="AC359" s="67">
        <f t="shared" si="194"/>
        <v>0</v>
      </c>
      <c r="AD359" s="66">
        <f t="shared" si="195"/>
        <v>0</v>
      </c>
      <c r="AE359" s="57">
        <v>0</v>
      </c>
      <c r="AF359" s="60">
        <f t="shared" si="196"/>
        <v>0</v>
      </c>
      <c r="AG359" s="52">
        <v>0</v>
      </c>
      <c r="AH359" s="63">
        <f t="shared" si="197"/>
        <v>0</v>
      </c>
      <c r="AI359" s="65">
        <f t="shared" si="198"/>
        <v>0</v>
      </c>
      <c r="AJ359" s="64">
        <f t="shared" si="199"/>
        <v>0</v>
      </c>
      <c r="AK359" s="32">
        <v>0</v>
      </c>
      <c r="AL359" s="63">
        <f t="shared" si="200"/>
        <v>0</v>
      </c>
      <c r="AM359" s="62"/>
    </row>
    <row r="360" spans="1:39" s="2" customFormat="1" x14ac:dyDescent="0.3">
      <c r="A360" s="188" t="s">
        <v>589</v>
      </c>
      <c r="B360" s="182">
        <f>16000/10</f>
        <v>1600</v>
      </c>
      <c r="C360" s="183">
        <f>2700/1.1</f>
        <v>2454.5454545454545</v>
      </c>
      <c r="D360" s="184">
        <v>10</v>
      </c>
      <c r="E360" s="44">
        <v>0</v>
      </c>
      <c r="F360" s="43">
        <f t="shared" si="181"/>
        <v>0</v>
      </c>
      <c r="G360" s="72">
        <v>0</v>
      </c>
      <c r="H360" s="69">
        <f t="shared" si="182"/>
        <v>0</v>
      </c>
      <c r="I360" s="74">
        <v>0</v>
      </c>
      <c r="J360" s="37">
        <f t="shared" si="183"/>
        <v>0</v>
      </c>
      <c r="K360" s="51">
        <v>0</v>
      </c>
      <c r="L360" s="37">
        <f t="shared" si="184"/>
        <v>0</v>
      </c>
      <c r="M360" s="74">
        <v>0</v>
      </c>
      <c r="N360" s="37">
        <f t="shared" si="185"/>
        <v>0</v>
      </c>
      <c r="O360" s="38">
        <v>0</v>
      </c>
      <c r="P360" s="71">
        <f t="shared" si="186"/>
        <v>0</v>
      </c>
      <c r="Q360" s="57">
        <f t="shared" si="187"/>
        <v>0</v>
      </c>
      <c r="R360" s="70">
        <f t="shared" si="188"/>
        <v>0</v>
      </c>
      <c r="S360" s="38">
        <v>0</v>
      </c>
      <c r="T360" s="69">
        <f t="shared" si="189"/>
        <v>0</v>
      </c>
      <c r="U360" s="38">
        <v>0</v>
      </c>
      <c r="V360" s="69">
        <f t="shared" si="190"/>
        <v>0</v>
      </c>
      <c r="W360" s="38">
        <v>0</v>
      </c>
      <c r="X360" s="69">
        <f t="shared" si="191"/>
        <v>0</v>
      </c>
      <c r="Y360" s="38">
        <v>0</v>
      </c>
      <c r="Z360" s="69">
        <f t="shared" si="192"/>
        <v>0</v>
      </c>
      <c r="AA360" s="74">
        <v>0</v>
      </c>
      <c r="AB360" s="68">
        <f t="shared" si="193"/>
        <v>0</v>
      </c>
      <c r="AC360" s="67">
        <f t="shared" si="194"/>
        <v>0</v>
      </c>
      <c r="AD360" s="66">
        <f t="shared" si="195"/>
        <v>0</v>
      </c>
      <c r="AE360" s="57">
        <v>0</v>
      </c>
      <c r="AF360" s="60">
        <f t="shared" si="196"/>
        <v>0</v>
      </c>
      <c r="AG360" s="52">
        <v>0</v>
      </c>
      <c r="AH360" s="63">
        <f t="shared" si="197"/>
        <v>0</v>
      </c>
      <c r="AI360" s="65">
        <f t="shared" si="198"/>
        <v>0</v>
      </c>
      <c r="AJ360" s="64">
        <f t="shared" si="199"/>
        <v>0</v>
      </c>
      <c r="AK360" s="32">
        <v>0</v>
      </c>
      <c r="AL360" s="63">
        <f t="shared" si="200"/>
        <v>0</v>
      </c>
      <c r="AM360" s="62"/>
    </row>
    <row r="361" spans="1:39" s="2" customFormat="1" x14ac:dyDescent="0.3">
      <c r="A361" s="188" t="s">
        <v>588</v>
      </c>
      <c r="B361" s="47">
        <f>16000/10</f>
        <v>1600</v>
      </c>
      <c r="C361" s="183">
        <f>2700/1.1</f>
        <v>2454.5454545454545</v>
      </c>
      <c r="D361" s="163">
        <v>10</v>
      </c>
      <c r="E361" s="44">
        <v>0</v>
      </c>
      <c r="F361" s="43">
        <f t="shared" si="181"/>
        <v>0</v>
      </c>
      <c r="G361" s="72">
        <v>0</v>
      </c>
      <c r="H361" s="69">
        <f t="shared" si="182"/>
        <v>0</v>
      </c>
      <c r="I361" s="74">
        <v>0</v>
      </c>
      <c r="J361" s="37">
        <f t="shared" si="183"/>
        <v>0</v>
      </c>
      <c r="K361" s="51">
        <v>0</v>
      </c>
      <c r="L361" s="37">
        <f t="shared" si="184"/>
        <v>0</v>
      </c>
      <c r="M361" s="74">
        <v>0</v>
      </c>
      <c r="N361" s="37">
        <f t="shared" si="185"/>
        <v>0</v>
      </c>
      <c r="O361" s="38">
        <v>0</v>
      </c>
      <c r="P361" s="71">
        <f t="shared" si="186"/>
        <v>0</v>
      </c>
      <c r="Q361" s="57">
        <f t="shared" si="187"/>
        <v>0</v>
      </c>
      <c r="R361" s="70">
        <f t="shared" si="188"/>
        <v>0</v>
      </c>
      <c r="S361" s="38">
        <v>0</v>
      </c>
      <c r="T361" s="69">
        <f t="shared" si="189"/>
        <v>0</v>
      </c>
      <c r="U361" s="38">
        <v>0</v>
      </c>
      <c r="V361" s="69">
        <f t="shared" si="190"/>
        <v>0</v>
      </c>
      <c r="W361" s="38">
        <v>0</v>
      </c>
      <c r="X361" s="69">
        <f t="shared" si="191"/>
        <v>0</v>
      </c>
      <c r="Y361" s="38">
        <v>0</v>
      </c>
      <c r="Z361" s="69">
        <f t="shared" si="192"/>
        <v>0</v>
      </c>
      <c r="AA361" s="74">
        <v>0</v>
      </c>
      <c r="AB361" s="68">
        <f t="shared" si="193"/>
        <v>0</v>
      </c>
      <c r="AC361" s="67">
        <f t="shared" si="194"/>
        <v>0</v>
      </c>
      <c r="AD361" s="66">
        <f t="shared" si="195"/>
        <v>0</v>
      </c>
      <c r="AE361" s="57">
        <v>0</v>
      </c>
      <c r="AF361" s="60">
        <f t="shared" si="196"/>
        <v>0</v>
      </c>
      <c r="AG361" s="52">
        <v>0</v>
      </c>
      <c r="AH361" s="63">
        <f t="shared" si="197"/>
        <v>0</v>
      </c>
      <c r="AI361" s="65">
        <f t="shared" si="198"/>
        <v>0</v>
      </c>
      <c r="AJ361" s="64">
        <f t="shared" si="199"/>
        <v>0</v>
      </c>
      <c r="AK361" s="32">
        <v>0</v>
      </c>
      <c r="AL361" s="63">
        <f t="shared" si="200"/>
        <v>0</v>
      </c>
      <c r="AM361" s="62"/>
    </row>
    <row r="362" spans="1:39" s="2" customFormat="1" x14ac:dyDescent="0.3">
      <c r="A362" s="188" t="s">
        <v>587</v>
      </c>
      <c r="B362" s="47">
        <f>16000/10</f>
        <v>1600</v>
      </c>
      <c r="C362" s="183">
        <f>2700/1.1</f>
        <v>2454.5454545454545</v>
      </c>
      <c r="D362" s="163">
        <v>10</v>
      </c>
      <c r="E362" s="44">
        <v>0</v>
      </c>
      <c r="F362" s="43">
        <f t="shared" si="181"/>
        <v>0</v>
      </c>
      <c r="G362" s="72">
        <v>0</v>
      </c>
      <c r="H362" s="69">
        <f t="shared" si="182"/>
        <v>0</v>
      </c>
      <c r="I362" s="74">
        <v>0</v>
      </c>
      <c r="J362" s="37">
        <f t="shared" si="183"/>
        <v>0</v>
      </c>
      <c r="K362" s="51">
        <v>0</v>
      </c>
      <c r="L362" s="37">
        <f t="shared" si="184"/>
        <v>0</v>
      </c>
      <c r="M362" s="74">
        <v>0</v>
      </c>
      <c r="N362" s="37">
        <f t="shared" si="185"/>
        <v>0</v>
      </c>
      <c r="O362" s="38">
        <v>0</v>
      </c>
      <c r="P362" s="71">
        <f t="shared" si="186"/>
        <v>0</v>
      </c>
      <c r="Q362" s="57">
        <f t="shared" si="187"/>
        <v>0</v>
      </c>
      <c r="R362" s="70">
        <f t="shared" si="188"/>
        <v>0</v>
      </c>
      <c r="S362" s="38">
        <v>0</v>
      </c>
      <c r="T362" s="69">
        <f t="shared" si="189"/>
        <v>0</v>
      </c>
      <c r="U362" s="38">
        <v>0</v>
      </c>
      <c r="V362" s="69">
        <f t="shared" si="190"/>
        <v>0</v>
      </c>
      <c r="W362" s="38">
        <v>0</v>
      </c>
      <c r="X362" s="69">
        <f t="shared" si="191"/>
        <v>0</v>
      </c>
      <c r="Y362" s="38">
        <v>0</v>
      </c>
      <c r="Z362" s="69">
        <f t="shared" si="192"/>
        <v>0</v>
      </c>
      <c r="AA362" s="74">
        <v>0</v>
      </c>
      <c r="AB362" s="68">
        <f t="shared" si="193"/>
        <v>0</v>
      </c>
      <c r="AC362" s="67">
        <f t="shared" si="194"/>
        <v>0</v>
      </c>
      <c r="AD362" s="66">
        <f t="shared" si="195"/>
        <v>0</v>
      </c>
      <c r="AE362" s="57">
        <v>0</v>
      </c>
      <c r="AF362" s="60">
        <f t="shared" si="196"/>
        <v>0</v>
      </c>
      <c r="AG362" s="52">
        <v>0</v>
      </c>
      <c r="AH362" s="63">
        <f t="shared" si="197"/>
        <v>0</v>
      </c>
      <c r="AI362" s="65">
        <f t="shared" si="198"/>
        <v>0</v>
      </c>
      <c r="AJ362" s="64">
        <f t="shared" si="199"/>
        <v>0</v>
      </c>
      <c r="AK362" s="32">
        <v>0</v>
      </c>
      <c r="AL362" s="63">
        <f t="shared" si="200"/>
        <v>0</v>
      </c>
      <c r="AM362" s="62"/>
    </row>
    <row r="363" spans="1:39" s="2" customFormat="1" x14ac:dyDescent="0.3">
      <c r="A363" s="188" t="s">
        <v>586</v>
      </c>
      <c r="B363" s="47">
        <f>16000/10</f>
        <v>1600</v>
      </c>
      <c r="C363" s="183">
        <f>2700/1.1</f>
        <v>2454.5454545454545</v>
      </c>
      <c r="D363" s="163">
        <v>10</v>
      </c>
      <c r="E363" s="44">
        <v>0</v>
      </c>
      <c r="F363" s="43">
        <f t="shared" si="181"/>
        <v>0</v>
      </c>
      <c r="G363" s="72">
        <v>0</v>
      </c>
      <c r="H363" s="69">
        <f t="shared" si="182"/>
        <v>0</v>
      </c>
      <c r="I363" s="74">
        <v>0</v>
      </c>
      <c r="J363" s="37">
        <f t="shared" si="183"/>
        <v>0</v>
      </c>
      <c r="K363" s="51">
        <v>0</v>
      </c>
      <c r="L363" s="37">
        <f t="shared" si="184"/>
        <v>0</v>
      </c>
      <c r="M363" s="74">
        <v>0</v>
      </c>
      <c r="N363" s="37">
        <f t="shared" si="185"/>
        <v>0</v>
      </c>
      <c r="O363" s="38">
        <v>0</v>
      </c>
      <c r="P363" s="71">
        <f t="shared" si="186"/>
        <v>0</v>
      </c>
      <c r="Q363" s="57">
        <f t="shared" si="187"/>
        <v>0</v>
      </c>
      <c r="R363" s="70">
        <f t="shared" si="188"/>
        <v>0</v>
      </c>
      <c r="S363" s="38">
        <v>0</v>
      </c>
      <c r="T363" s="69">
        <f t="shared" si="189"/>
        <v>0</v>
      </c>
      <c r="U363" s="38">
        <v>0</v>
      </c>
      <c r="V363" s="69">
        <f t="shared" si="190"/>
        <v>0</v>
      </c>
      <c r="W363" s="38">
        <v>0</v>
      </c>
      <c r="X363" s="69">
        <f t="shared" si="191"/>
        <v>0</v>
      </c>
      <c r="Y363" s="38">
        <v>0</v>
      </c>
      <c r="Z363" s="69">
        <f t="shared" si="192"/>
        <v>0</v>
      </c>
      <c r="AA363" s="74">
        <v>0</v>
      </c>
      <c r="AB363" s="68">
        <f t="shared" si="193"/>
        <v>0</v>
      </c>
      <c r="AC363" s="67">
        <f t="shared" si="194"/>
        <v>0</v>
      </c>
      <c r="AD363" s="66">
        <f t="shared" si="195"/>
        <v>0</v>
      </c>
      <c r="AE363" s="57">
        <v>0</v>
      </c>
      <c r="AF363" s="60">
        <f t="shared" si="196"/>
        <v>0</v>
      </c>
      <c r="AG363" s="52">
        <v>0</v>
      </c>
      <c r="AH363" s="63">
        <f t="shared" si="197"/>
        <v>0</v>
      </c>
      <c r="AI363" s="65">
        <f t="shared" si="198"/>
        <v>0</v>
      </c>
      <c r="AJ363" s="64">
        <f t="shared" si="199"/>
        <v>0</v>
      </c>
      <c r="AK363" s="32">
        <v>0</v>
      </c>
      <c r="AL363" s="63">
        <f t="shared" si="200"/>
        <v>0</v>
      </c>
      <c r="AM363" s="62"/>
    </row>
    <row r="364" spans="1:39" s="2" customFormat="1" x14ac:dyDescent="0.3">
      <c r="A364" s="188" t="s">
        <v>585</v>
      </c>
      <c r="B364" s="47">
        <f>16000/10</f>
        <v>1600</v>
      </c>
      <c r="C364" s="183">
        <f>2700/1.1</f>
        <v>2454.5454545454545</v>
      </c>
      <c r="D364" s="163">
        <v>11</v>
      </c>
      <c r="E364" s="44">
        <v>0</v>
      </c>
      <c r="F364" s="43">
        <f t="shared" si="181"/>
        <v>0</v>
      </c>
      <c r="G364" s="72">
        <v>0</v>
      </c>
      <c r="H364" s="69">
        <f t="shared" si="182"/>
        <v>0</v>
      </c>
      <c r="I364" s="74">
        <v>0</v>
      </c>
      <c r="J364" s="37">
        <f t="shared" si="183"/>
        <v>0</v>
      </c>
      <c r="K364" s="51">
        <v>0</v>
      </c>
      <c r="L364" s="37">
        <f t="shared" si="184"/>
        <v>0</v>
      </c>
      <c r="M364" s="74">
        <v>0</v>
      </c>
      <c r="N364" s="37">
        <f t="shared" si="185"/>
        <v>0</v>
      </c>
      <c r="O364" s="38">
        <v>0</v>
      </c>
      <c r="P364" s="71">
        <f t="shared" si="186"/>
        <v>0</v>
      </c>
      <c r="Q364" s="57">
        <f t="shared" si="187"/>
        <v>0</v>
      </c>
      <c r="R364" s="70">
        <f t="shared" si="188"/>
        <v>0</v>
      </c>
      <c r="S364" s="38">
        <v>0</v>
      </c>
      <c r="T364" s="69">
        <f t="shared" si="189"/>
        <v>0</v>
      </c>
      <c r="U364" s="38">
        <v>0</v>
      </c>
      <c r="V364" s="69">
        <f t="shared" si="190"/>
        <v>0</v>
      </c>
      <c r="W364" s="38">
        <v>0</v>
      </c>
      <c r="X364" s="69">
        <f t="shared" si="191"/>
        <v>0</v>
      </c>
      <c r="Y364" s="38">
        <v>0</v>
      </c>
      <c r="Z364" s="69">
        <f t="shared" si="192"/>
        <v>0</v>
      </c>
      <c r="AA364" s="74">
        <v>0</v>
      </c>
      <c r="AB364" s="68">
        <f t="shared" si="193"/>
        <v>0</v>
      </c>
      <c r="AC364" s="67">
        <f t="shared" si="194"/>
        <v>0</v>
      </c>
      <c r="AD364" s="66">
        <f t="shared" si="195"/>
        <v>0</v>
      </c>
      <c r="AE364" s="57">
        <v>0</v>
      </c>
      <c r="AF364" s="60">
        <f t="shared" si="196"/>
        <v>0</v>
      </c>
      <c r="AG364" s="52">
        <v>0</v>
      </c>
      <c r="AH364" s="63">
        <f t="shared" si="197"/>
        <v>0</v>
      </c>
      <c r="AI364" s="65">
        <f t="shared" si="198"/>
        <v>0</v>
      </c>
      <c r="AJ364" s="64">
        <f t="shared" si="199"/>
        <v>0</v>
      </c>
      <c r="AK364" s="32">
        <v>0</v>
      </c>
      <c r="AL364" s="63">
        <f t="shared" si="200"/>
        <v>0</v>
      </c>
      <c r="AM364" s="62"/>
    </row>
    <row r="365" spans="1:39" s="2" customFormat="1" x14ac:dyDescent="0.3">
      <c r="A365" s="188" t="s">
        <v>584</v>
      </c>
      <c r="B365" s="47">
        <f>14400/12</f>
        <v>1200</v>
      </c>
      <c r="C365" s="46">
        <f>1800/1.1</f>
        <v>1636.3636363636363</v>
      </c>
      <c r="D365" s="163">
        <v>12</v>
      </c>
      <c r="E365" s="44">
        <v>0</v>
      </c>
      <c r="F365" s="43">
        <f t="shared" si="181"/>
        <v>0</v>
      </c>
      <c r="G365" s="72">
        <v>0</v>
      </c>
      <c r="H365" s="69">
        <f t="shared" si="182"/>
        <v>0</v>
      </c>
      <c r="I365" s="74">
        <v>0</v>
      </c>
      <c r="J365" s="37">
        <f t="shared" si="183"/>
        <v>0</v>
      </c>
      <c r="K365" s="51">
        <v>0</v>
      </c>
      <c r="L365" s="37">
        <f t="shared" si="184"/>
        <v>0</v>
      </c>
      <c r="M365" s="74">
        <v>0</v>
      </c>
      <c r="N365" s="37">
        <f t="shared" si="185"/>
        <v>0</v>
      </c>
      <c r="O365" s="38">
        <v>0</v>
      </c>
      <c r="P365" s="71">
        <f t="shared" si="186"/>
        <v>0</v>
      </c>
      <c r="Q365" s="57">
        <f t="shared" si="187"/>
        <v>0</v>
      </c>
      <c r="R365" s="70">
        <f t="shared" si="188"/>
        <v>0</v>
      </c>
      <c r="S365" s="38">
        <v>0</v>
      </c>
      <c r="T365" s="69">
        <f t="shared" si="189"/>
        <v>0</v>
      </c>
      <c r="U365" s="38">
        <v>0</v>
      </c>
      <c r="V365" s="69">
        <f t="shared" si="190"/>
        <v>0</v>
      </c>
      <c r="W365" s="38">
        <v>0</v>
      </c>
      <c r="X365" s="69">
        <f t="shared" si="191"/>
        <v>0</v>
      </c>
      <c r="Y365" s="38">
        <v>0</v>
      </c>
      <c r="Z365" s="69">
        <f t="shared" si="192"/>
        <v>0</v>
      </c>
      <c r="AA365" s="74">
        <v>0</v>
      </c>
      <c r="AB365" s="68">
        <f t="shared" si="193"/>
        <v>0</v>
      </c>
      <c r="AC365" s="67">
        <f t="shared" si="194"/>
        <v>0</v>
      </c>
      <c r="AD365" s="66">
        <f t="shared" si="195"/>
        <v>0</v>
      </c>
      <c r="AE365" s="57">
        <v>0</v>
      </c>
      <c r="AF365" s="60">
        <f t="shared" si="196"/>
        <v>0</v>
      </c>
      <c r="AG365" s="52">
        <v>0</v>
      </c>
      <c r="AH365" s="63">
        <f t="shared" si="197"/>
        <v>0</v>
      </c>
      <c r="AI365" s="65">
        <f t="shared" si="198"/>
        <v>0</v>
      </c>
      <c r="AJ365" s="64">
        <f t="shared" si="199"/>
        <v>0</v>
      </c>
      <c r="AK365" s="32">
        <v>0</v>
      </c>
      <c r="AL365" s="63">
        <f t="shared" si="200"/>
        <v>0</v>
      </c>
      <c r="AM365" s="62"/>
    </row>
    <row r="366" spans="1:39" s="2" customFormat="1" x14ac:dyDescent="0.3">
      <c r="A366" s="188" t="s">
        <v>583</v>
      </c>
      <c r="B366" s="47">
        <f>14400/12</f>
        <v>1200</v>
      </c>
      <c r="C366" s="46">
        <f>1800/1.1</f>
        <v>1636.3636363636363</v>
      </c>
      <c r="D366" s="163">
        <v>13</v>
      </c>
      <c r="E366" s="44">
        <v>0</v>
      </c>
      <c r="F366" s="43">
        <f t="shared" si="181"/>
        <v>0</v>
      </c>
      <c r="G366" s="72">
        <v>0</v>
      </c>
      <c r="H366" s="69">
        <f t="shared" si="182"/>
        <v>0</v>
      </c>
      <c r="I366" s="74">
        <v>0</v>
      </c>
      <c r="J366" s="37">
        <f t="shared" si="183"/>
        <v>0</v>
      </c>
      <c r="K366" s="51">
        <v>0</v>
      </c>
      <c r="L366" s="37">
        <f t="shared" si="184"/>
        <v>0</v>
      </c>
      <c r="M366" s="74">
        <v>0</v>
      </c>
      <c r="N366" s="37">
        <f t="shared" si="185"/>
        <v>0</v>
      </c>
      <c r="O366" s="38">
        <v>0</v>
      </c>
      <c r="P366" s="71">
        <f t="shared" si="186"/>
        <v>0</v>
      </c>
      <c r="Q366" s="57">
        <f t="shared" si="187"/>
        <v>0</v>
      </c>
      <c r="R366" s="70">
        <f t="shared" si="188"/>
        <v>0</v>
      </c>
      <c r="S366" s="38">
        <v>0</v>
      </c>
      <c r="T366" s="69">
        <f t="shared" si="189"/>
        <v>0</v>
      </c>
      <c r="U366" s="38">
        <v>0</v>
      </c>
      <c r="V366" s="69">
        <f t="shared" si="190"/>
        <v>0</v>
      </c>
      <c r="W366" s="38">
        <v>0</v>
      </c>
      <c r="X366" s="69">
        <f t="shared" si="191"/>
        <v>0</v>
      </c>
      <c r="Y366" s="38">
        <v>0</v>
      </c>
      <c r="Z366" s="69">
        <f t="shared" si="192"/>
        <v>0</v>
      </c>
      <c r="AA366" s="74">
        <v>0</v>
      </c>
      <c r="AB366" s="68">
        <f t="shared" si="193"/>
        <v>0</v>
      </c>
      <c r="AC366" s="67">
        <f t="shared" si="194"/>
        <v>0</v>
      </c>
      <c r="AD366" s="66">
        <f t="shared" si="195"/>
        <v>0</v>
      </c>
      <c r="AE366" s="57">
        <v>0</v>
      </c>
      <c r="AF366" s="60">
        <f t="shared" si="196"/>
        <v>0</v>
      </c>
      <c r="AG366" s="52">
        <v>0</v>
      </c>
      <c r="AH366" s="63">
        <f t="shared" si="197"/>
        <v>0</v>
      </c>
      <c r="AI366" s="65">
        <f t="shared" si="198"/>
        <v>0</v>
      </c>
      <c r="AJ366" s="64">
        <f t="shared" si="199"/>
        <v>0</v>
      </c>
      <c r="AK366" s="32">
        <v>0</v>
      </c>
      <c r="AL366" s="63">
        <f t="shared" si="200"/>
        <v>0</v>
      </c>
      <c r="AM366" s="62"/>
    </row>
    <row r="367" spans="1:39" s="2" customFormat="1" x14ac:dyDescent="0.3">
      <c r="A367" s="186" t="s">
        <v>582</v>
      </c>
      <c r="B367" s="47">
        <f>3900/6</f>
        <v>650</v>
      </c>
      <c r="C367" s="46">
        <f>2000/1.1</f>
        <v>1818.181818181818</v>
      </c>
      <c r="D367" s="163">
        <v>6</v>
      </c>
      <c r="E367" s="44">
        <v>0</v>
      </c>
      <c r="F367" s="43">
        <f t="shared" si="181"/>
        <v>0</v>
      </c>
      <c r="G367" s="72">
        <v>0</v>
      </c>
      <c r="H367" s="69">
        <f t="shared" si="182"/>
        <v>0</v>
      </c>
      <c r="I367" s="74">
        <v>0</v>
      </c>
      <c r="J367" s="37">
        <f t="shared" si="183"/>
        <v>0</v>
      </c>
      <c r="K367" s="51">
        <v>0</v>
      </c>
      <c r="L367" s="37">
        <f t="shared" si="184"/>
        <v>0</v>
      </c>
      <c r="M367" s="74">
        <v>0</v>
      </c>
      <c r="N367" s="37">
        <f t="shared" si="185"/>
        <v>0</v>
      </c>
      <c r="O367" s="38">
        <v>0</v>
      </c>
      <c r="P367" s="71">
        <f t="shared" si="186"/>
        <v>0</v>
      </c>
      <c r="Q367" s="57">
        <f t="shared" si="187"/>
        <v>0</v>
      </c>
      <c r="R367" s="70">
        <f t="shared" si="188"/>
        <v>0</v>
      </c>
      <c r="S367" s="38">
        <v>0</v>
      </c>
      <c r="T367" s="69">
        <f t="shared" si="189"/>
        <v>0</v>
      </c>
      <c r="U367" s="38">
        <v>0</v>
      </c>
      <c r="V367" s="69">
        <f t="shared" si="190"/>
        <v>0</v>
      </c>
      <c r="W367" s="38">
        <v>0</v>
      </c>
      <c r="X367" s="69">
        <f t="shared" si="191"/>
        <v>0</v>
      </c>
      <c r="Y367" s="38">
        <v>0</v>
      </c>
      <c r="Z367" s="69">
        <f t="shared" si="192"/>
        <v>0</v>
      </c>
      <c r="AA367" s="74">
        <v>0</v>
      </c>
      <c r="AB367" s="68">
        <f t="shared" si="193"/>
        <v>0</v>
      </c>
      <c r="AC367" s="67">
        <f t="shared" si="194"/>
        <v>0</v>
      </c>
      <c r="AD367" s="66">
        <f t="shared" si="195"/>
        <v>0</v>
      </c>
      <c r="AE367" s="57">
        <v>0</v>
      </c>
      <c r="AF367" s="60">
        <f t="shared" si="196"/>
        <v>0</v>
      </c>
      <c r="AG367" s="52">
        <v>0</v>
      </c>
      <c r="AH367" s="63">
        <f t="shared" si="197"/>
        <v>0</v>
      </c>
      <c r="AI367" s="65">
        <f t="shared" si="198"/>
        <v>0</v>
      </c>
      <c r="AJ367" s="64">
        <f t="shared" si="199"/>
        <v>0</v>
      </c>
      <c r="AK367" s="32">
        <v>0</v>
      </c>
      <c r="AL367" s="63">
        <f t="shared" si="200"/>
        <v>0</v>
      </c>
      <c r="AM367" s="62"/>
    </row>
    <row r="368" spans="1:39" s="2" customFormat="1" x14ac:dyDescent="0.3">
      <c r="A368" s="186" t="s">
        <v>581</v>
      </c>
      <c r="B368" s="47">
        <f>3900/6</f>
        <v>650</v>
      </c>
      <c r="C368" s="46">
        <f>2000/1.1</f>
        <v>1818.181818181818</v>
      </c>
      <c r="D368" s="163">
        <v>6</v>
      </c>
      <c r="E368" s="44">
        <v>0</v>
      </c>
      <c r="F368" s="43">
        <f t="shared" si="181"/>
        <v>0</v>
      </c>
      <c r="G368" s="72">
        <v>0</v>
      </c>
      <c r="H368" s="69">
        <f t="shared" si="182"/>
        <v>0</v>
      </c>
      <c r="I368" s="74">
        <v>0</v>
      </c>
      <c r="J368" s="37">
        <f t="shared" si="183"/>
        <v>0</v>
      </c>
      <c r="K368" s="51">
        <v>0</v>
      </c>
      <c r="L368" s="37">
        <f t="shared" si="184"/>
        <v>0</v>
      </c>
      <c r="M368" s="74">
        <v>0</v>
      </c>
      <c r="N368" s="37">
        <f t="shared" si="185"/>
        <v>0</v>
      </c>
      <c r="O368" s="38">
        <v>0</v>
      </c>
      <c r="P368" s="71">
        <f t="shared" si="186"/>
        <v>0</v>
      </c>
      <c r="Q368" s="57">
        <f t="shared" si="187"/>
        <v>0</v>
      </c>
      <c r="R368" s="70">
        <f t="shared" si="188"/>
        <v>0</v>
      </c>
      <c r="S368" s="38">
        <v>0</v>
      </c>
      <c r="T368" s="69">
        <f t="shared" si="189"/>
        <v>0</v>
      </c>
      <c r="U368" s="38">
        <v>0</v>
      </c>
      <c r="V368" s="69">
        <f t="shared" si="190"/>
        <v>0</v>
      </c>
      <c r="W368" s="38">
        <v>0</v>
      </c>
      <c r="X368" s="69">
        <f t="shared" si="191"/>
        <v>0</v>
      </c>
      <c r="Y368" s="38">
        <v>0</v>
      </c>
      <c r="Z368" s="69">
        <f t="shared" si="192"/>
        <v>0</v>
      </c>
      <c r="AA368" s="74">
        <v>0</v>
      </c>
      <c r="AB368" s="68">
        <f t="shared" si="193"/>
        <v>0</v>
      </c>
      <c r="AC368" s="67">
        <f t="shared" si="194"/>
        <v>0</v>
      </c>
      <c r="AD368" s="66">
        <f t="shared" si="195"/>
        <v>0</v>
      </c>
      <c r="AE368" s="57">
        <v>0</v>
      </c>
      <c r="AF368" s="60">
        <f t="shared" si="196"/>
        <v>0</v>
      </c>
      <c r="AG368" s="52">
        <v>0</v>
      </c>
      <c r="AH368" s="63">
        <f t="shared" si="197"/>
        <v>0</v>
      </c>
      <c r="AI368" s="65">
        <f t="shared" si="198"/>
        <v>0</v>
      </c>
      <c r="AJ368" s="64">
        <f t="shared" si="199"/>
        <v>0</v>
      </c>
      <c r="AK368" s="32">
        <v>0</v>
      </c>
      <c r="AL368" s="63">
        <f t="shared" si="200"/>
        <v>0</v>
      </c>
      <c r="AM368" s="62"/>
    </row>
    <row r="369" spans="1:39" s="2" customFormat="1" x14ac:dyDescent="0.3">
      <c r="A369" s="186" t="s">
        <v>580</v>
      </c>
      <c r="B369" s="47">
        <f>3900/6</f>
        <v>650</v>
      </c>
      <c r="C369" s="46">
        <f>2000/1.1</f>
        <v>1818.181818181818</v>
      </c>
      <c r="D369" s="163">
        <v>6</v>
      </c>
      <c r="E369" s="44">
        <v>0</v>
      </c>
      <c r="F369" s="43">
        <f t="shared" si="181"/>
        <v>0</v>
      </c>
      <c r="G369" s="72">
        <v>0</v>
      </c>
      <c r="H369" s="69">
        <f t="shared" si="182"/>
        <v>0</v>
      </c>
      <c r="I369" s="74">
        <v>0</v>
      </c>
      <c r="J369" s="37">
        <f t="shared" si="183"/>
        <v>0</v>
      </c>
      <c r="K369" s="51">
        <v>0</v>
      </c>
      <c r="L369" s="37">
        <f t="shared" si="184"/>
        <v>0</v>
      </c>
      <c r="M369" s="74">
        <v>0</v>
      </c>
      <c r="N369" s="37">
        <f t="shared" si="185"/>
        <v>0</v>
      </c>
      <c r="O369" s="38">
        <v>0</v>
      </c>
      <c r="P369" s="71">
        <f t="shared" si="186"/>
        <v>0</v>
      </c>
      <c r="Q369" s="57">
        <f t="shared" si="187"/>
        <v>0</v>
      </c>
      <c r="R369" s="70">
        <f t="shared" si="188"/>
        <v>0</v>
      </c>
      <c r="S369" s="38">
        <v>0</v>
      </c>
      <c r="T369" s="69">
        <f t="shared" si="189"/>
        <v>0</v>
      </c>
      <c r="U369" s="38">
        <v>0</v>
      </c>
      <c r="V369" s="69">
        <f t="shared" si="190"/>
        <v>0</v>
      </c>
      <c r="W369" s="38">
        <v>0</v>
      </c>
      <c r="X369" s="69">
        <f t="shared" si="191"/>
        <v>0</v>
      </c>
      <c r="Y369" s="38">
        <v>0</v>
      </c>
      <c r="Z369" s="69">
        <f t="shared" si="192"/>
        <v>0</v>
      </c>
      <c r="AA369" s="74">
        <v>0</v>
      </c>
      <c r="AB369" s="68">
        <f t="shared" si="193"/>
        <v>0</v>
      </c>
      <c r="AC369" s="67">
        <f t="shared" si="194"/>
        <v>0</v>
      </c>
      <c r="AD369" s="66">
        <f t="shared" si="195"/>
        <v>0</v>
      </c>
      <c r="AE369" s="57">
        <v>0</v>
      </c>
      <c r="AF369" s="60">
        <f t="shared" si="196"/>
        <v>0</v>
      </c>
      <c r="AG369" s="52">
        <v>0</v>
      </c>
      <c r="AH369" s="63">
        <f t="shared" si="197"/>
        <v>0</v>
      </c>
      <c r="AI369" s="65">
        <f t="shared" si="198"/>
        <v>0</v>
      </c>
      <c r="AJ369" s="64">
        <f t="shared" si="199"/>
        <v>0</v>
      </c>
      <c r="AK369" s="32">
        <v>0</v>
      </c>
      <c r="AL369" s="63">
        <f t="shared" si="200"/>
        <v>0</v>
      </c>
      <c r="AM369" s="62"/>
    </row>
    <row r="370" spans="1:39" s="2" customFormat="1" ht="17.25" thickBot="1" x14ac:dyDescent="0.35">
      <c r="A370" s="185" t="s">
        <v>579</v>
      </c>
      <c r="B370" s="193">
        <f>31200/24</f>
        <v>1300</v>
      </c>
      <c r="C370" s="194">
        <f>2800/1.1</f>
        <v>2545.454545454545</v>
      </c>
      <c r="D370" s="45">
        <v>24</v>
      </c>
      <c r="E370" s="403">
        <v>0</v>
      </c>
      <c r="F370" s="428">
        <f t="shared" si="181"/>
        <v>0</v>
      </c>
      <c r="G370" s="461">
        <v>0</v>
      </c>
      <c r="H370" s="404">
        <f t="shared" si="182"/>
        <v>0</v>
      </c>
      <c r="I370" s="145">
        <v>0</v>
      </c>
      <c r="J370" s="197">
        <f t="shared" si="183"/>
        <v>0</v>
      </c>
      <c r="K370" s="387">
        <v>0</v>
      </c>
      <c r="L370" s="197">
        <f t="shared" si="184"/>
        <v>0</v>
      </c>
      <c r="M370" s="145">
        <v>0</v>
      </c>
      <c r="N370" s="197">
        <f t="shared" si="185"/>
        <v>0</v>
      </c>
      <c r="O370" s="388">
        <v>0</v>
      </c>
      <c r="P370" s="405">
        <f t="shared" si="186"/>
        <v>0</v>
      </c>
      <c r="Q370" s="406">
        <f t="shared" si="187"/>
        <v>0</v>
      </c>
      <c r="R370" s="149">
        <f t="shared" si="188"/>
        <v>0</v>
      </c>
      <c r="S370" s="388">
        <v>0</v>
      </c>
      <c r="T370" s="404">
        <f t="shared" si="189"/>
        <v>0</v>
      </c>
      <c r="U370" s="388">
        <v>0</v>
      </c>
      <c r="V370" s="404">
        <f t="shared" si="190"/>
        <v>0</v>
      </c>
      <c r="W370" s="388">
        <v>0</v>
      </c>
      <c r="X370" s="404">
        <f t="shared" si="191"/>
        <v>0</v>
      </c>
      <c r="Y370" s="388">
        <v>0</v>
      </c>
      <c r="Z370" s="404">
        <f t="shared" si="192"/>
        <v>0</v>
      </c>
      <c r="AA370" s="145">
        <v>0</v>
      </c>
      <c r="AB370" s="390">
        <f t="shared" si="193"/>
        <v>0</v>
      </c>
      <c r="AC370" s="407">
        <f t="shared" si="194"/>
        <v>0</v>
      </c>
      <c r="AD370" s="408">
        <f t="shared" si="195"/>
        <v>0</v>
      </c>
      <c r="AE370" s="406">
        <v>0</v>
      </c>
      <c r="AF370" s="392">
        <f t="shared" si="196"/>
        <v>0</v>
      </c>
      <c r="AG370" s="425">
        <v>0</v>
      </c>
      <c r="AH370" s="393">
        <f t="shared" si="197"/>
        <v>0</v>
      </c>
      <c r="AI370" s="426">
        <f t="shared" si="198"/>
        <v>0</v>
      </c>
      <c r="AJ370" s="427">
        <f t="shared" si="199"/>
        <v>0</v>
      </c>
      <c r="AK370" s="462">
        <v>0</v>
      </c>
      <c r="AL370" s="393">
        <f t="shared" si="200"/>
        <v>0</v>
      </c>
      <c r="AM370" s="439"/>
    </row>
    <row r="371" spans="1:39" s="2" customFormat="1" ht="17.25" thickBot="1" x14ac:dyDescent="0.35">
      <c r="A371" s="573" t="s">
        <v>578</v>
      </c>
      <c r="B371" s="574"/>
      <c r="C371" s="574"/>
      <c r="D371" s="574"/>
      <c r="E371" s="386">
        <f t="shared" ref="E371:AL371" si="201">SUM(E337:E370)</f>
        <v>17</v>
      </c>
      <c r="F371" s="386">
        <f t="shared" si="201"/>
        <v>28600</v>
      </c>
      <c r="G371" s="459">
        <f t="shared" si="201"/>
        <v>0</v>
      </c>
      <c r="H371" s="459">
        <f t="shared" si="201"/>
        <v>0</v>
      </c>
      <c r="I371" s="459">
        <f t="shared" si="201"/>
        <v>20</v>
      </c>
      <c r="J371" s="459">
        <f t="shared" si="201"/>
        <v>36000</v>
      </c>
      <c r="K371" s="459">
        <f t="shared" si="201"/>
        <v>0</v>
      </c>
      <c r="L371" s="459">
        <f t="shared" si="201"/>
        <v>0</v>
      </c>
      <c r="M371" s="459">
        <f t="shared" si="201"/>
        <v>0</v>
      </c>
      <c r="N371" s="459">
        <f t="shared" si="201"/>
        <v>0</v>
      </c>
      <c r="O371" s="459">
        <f t="shared" si="201"/>
        <v>0</v>
      </c>
      <c r="P371" s="459">
        <f t="shared" si="201"/>
        <v>0</v>
      </c>
      <c r="Q371" s="459">
        <f t="shared" si="201"/>
        <v>20</v>
      </c>
      <c r="R371" s="459">
        <f t="shared" si="201"/>
        <v>36000</v>
      </c>
      <c r="S371" s="459">
        <f t="shared" si="201"/>
        <v>6</v>
      </c>
      <c r="T371" s="459">
        <f t="shared" si="201"/>
        <v>15090.909090909088</v>
      </c>
      <c r="U371" s="459">
        <f t="shared" si="201"/>
        <v>4</v>
      </c>
      <c r="V371" s="459">
        <f t="shared" si="201"/>
        <v>10181.81818181818</v>
      </c>
      <c r="W371" s="459">
        <f t="shared" si="201"/>
        <v>14</v>
      </c>
      <c r="X371" s="459">
        <f t="shared" si="201"/>
        <v>35181.818181818177</v>
      </c>
      <c r="Y371" s="459">
        <f t="shared" si="201"/>
        <v>6</v>
      </c>
      <c r="Z371" s="459">
        <f t="shared" si="201"/>
        <v>15181.81818181818</v>
      </c>
      <c r="AA371" s="459">
        <f t="shared" si="201"/>
        <v>0</v>
      </c>
      <c r="AB371" s="459">
        <f t="shared" si="201"/>
        <v>0</v>
      </c>
      <c r="AC371" s="459">
        <f t="shared" si="201"/>
        <v>30</v>
      </c>
      <c r="AD371" s="459">
        <f t="shared" si="201"/>
        <v>75636.363636363618</v>
      </c>
      <c r="AE371" s="459">
        <f t="shared" si="201"/>
        <v>0</v>
      </c>
      <c r="AF371" s="459">
        <f t="shared" si="201"/>
        <v>23636.363636363629</v>
      </c>
      <c r="AG371" s="459">
        <f t="shared" si="201"/>
        <v>0</v>
      </c>
      <c r="AH371" s="459">
        <f t="shared" si="201"/>
        <v>0</v>
      </c>
      <c r="AI371" s="459">
        <f t="shared" si="201"/>
        <v>7</v>
      </c>
      <c r="AJ371" s="459">
        <f t="shared" si="201"/>
        <v>12600</v>
      </c>
      <c r="AK371" s="459">
        <f t="shared" si="201"/>
        <v>0</v>
      </c>
      <c r="AL371" s="459">
        <f t="shared" si="201"/>
        <v>0</v>
      </c>
      <c r="AM371" s="11"/>
    </row>
    <row r="372" spans="1:39" s="2" customFormat="1" ht="17.25" thickBot="1" x14ac:dyDescent="0.35">
      <c r="A372" s="10"/>
      <c r="B372" s="10"/>
      <c r="C372" s="10"/>
      <c r="D372" s="10"/>
      <c r="E372" s="4"/>
      <c r="F372" s="6"/>
      <c r="G372" s="4"/>
      <c r="H372" s="9">
        <f>H371*1.1</f>
        <v>0</v>
      </c>
      <c r="I372" s="5"/>
      <c r="J372" s="9">
        <f>J371*1.1</f>
        <v>39600</v>
      </c>
      <c r="K372" s="5"/>
      <c r="L372" s="9">
        <f>L371*1.1</f>
        <v>0</v>
      </c>
      <c r="M372" s="5"/>
      <c r="N372" s="9">
        <f>N371*1.1</f>
        <v>0</v>
      </c>
      <c r="O372" s="5"/>
      <c r="P372" s="9">
        <f>P371*1.1</f>
        <v>0</v>
      </c>
      <c r="Q372" s="5"/>
      <c r="R372" s="8">
        <f>R371*1.1</f>
        <v>39600</v>
      </c>
      <c r="S372" s="586" t="s">
        <v>577</v>
      </c>
      <c r="T372" s="587"/>
      <c r="U372" s="587"/>
      <c r="V372" s="587"/>
      <c r="W372" s="587"/>
      <c r="X372" s="587"/>
      <c r="Y372" s="587"/>
      <c r="Z372" s="587"/>
      <c r="AA372" s="587"/>
      <c r="AB372" s="587"/>
      <c r="AC372" s="587"/>
      <c r="AD372" s="587"/>
      <c r="AE372" s="238"/>
      <c r="AF372" s="7">
        <f>AF371/(R371+F371)</f>
        <v>0.36588798198705308</v>
      </c>
      <c r="AG372" s="4"/>
      <c r="AH372" s="6"/>
      <c r="AI372" s="4"/>
      <c r="AJ372" s="5"/>
      <c r="AK372" s="4"/>
      <c r="AL372" s="3"/>
    </row>
    <row r="373" spans="1:39" s="2" customFormat="1" x14ac:dyDescent="0.3"/>
  </sheetData>
  <mergeCells count="387">
    <mergeCell ref="AM335:AM336"/>
    <mergeCell ref="A371:D371"/>
    <mergeCell ref="S372:AD372"/>
    <mergeCell ref="AG335:AG336"/>
    <mergeCell ref="AH335:AH336"/>
    <mergeCell ref="AI335:AI336"/>
    <mergeCell ref="AJ335:AJ336"/>
    <mergeCell ref="AK335:AK336"/>
    <mergeCell ref="AL335:AL336"/>
    <mergeCell ref="AA335:AA336"/>
    <mergeCell ref="AC335:AC336"/>
    <mergeCell ref="AD335:AD336"/>
    <mergeCell ref="AE335:AE336"/>
    <mergeCell ref="AF335:AF336"/>
    <mergeCell ref="U335:U336"/>
    <mergeCell ref="V335:V336"/>
    <mergeCell ref="W335:W336"/>
    <mergeCell ref="X335:X336"/>
    <mergeCell ref="Y335:Y336"/>
    <mergeCell ref="Z335:Z336"/>
    <mergeCell ref="G334:R334"/>
    <mergeCell ref="S334:AF334"/>
    <mergeCell ref="A335:A336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K335:K336"/>
    <mergeCell ref="L335:L336"/>
    <mergeCell ref="M335:M336"/>
    <mergeCell ref="N335:N336"/>
    <mergeCell ref="O335:O336"/>
    <mergeCell ref="P335:P336"/>
    <mergeCell ref="Q335:Q336"/>
    <mergeCell ref="R335:R336"/>
    <mergeCell ref="S335:S336"/>
    <mergeCell ref="T335:T336"/>
    <mergeCell ref="AB335:AB336"/>
    <mergeCell ref="S331:AD331"/>
    <mergeCell ref="AD294:AD295"/>
    <mergeCell ref="AE294:AE295"/>
    <mergeCell ref="AF294:AF295"/>
    <mergeCell ref="AG294:AG295"/>
    <mergeCell ref="V294:V295"/>
    <mergeCell ref="W294:W295"/>
    <mergeCell ref="X294:X295"/>
    <mergeCell ref="Y294:Y295"/>
    <mergeCell ref="AB294:AB295"/>
    <mergeCell ref="AC294:AC295"/>
    <mergeCell ref="AJ294:AJ295"/>
    <mergeCell ref="AK294:AK295"/>
    <mergeCell ref="AL294:AL295"/>
    <mergeCell ref="AM294:AM295"/>
    <mergeCell ref="AH294:AH295"/>
    <mergeCell ref="AI294:AI295"/>
    <mergeCell ref="Z294:Z295"/>
    <mergeCell ref="AA294:AA295"/>
    <mergeCell ref="A330:D330"/>
    <mergeCell ref="S289:AD289"/>
    <mergeCell ref="G293:R293"/>
    <mergeCell ref="S293:AF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Q294:Q295"/>
    <mergeCell ref="R294:R295"/>
    <mergeCell ref="S294:S295"/>
    <mergeCell ref="T294:T295"/>
    <mergeCell ref="U294:U295"/>
    <mergeCell ref="AL252:AL253"/>
    <mergeCell ref="V252:V253"/>
    <mergeCell ref="AG252:AG253"/>
    <mergeCell ref="AB252:AB253"/>
    <mergeCell ref="AC252:AC253"/>
    <mergeCell ref="AM252:AM253"/>
    <mergeCell ref="A288:D288"/>
    <mergeCell ref="W252:W253"/>
    <mergeCell ref="X252:X253"/>
    <mergeCell ref="Y252:Y253"/>
    <mergeCell ref="Z252:Z253"/>
    <mergeCell ref="AA252:AA253"/>
    <mergeCell ref="S252:S253"/>
    <mergeCell ref="T252:T253"/>
    <mergeCell ref="U252:U253"/>
    <mergeCell ref="AD252:AD253"/>
    <mergeCell ref="AE252:AE253"/>
    <mergeCell ref="AH252:AH253"/>
    <mergeCell ref="AI252:AI253"/>
    <mergeCell ref="AJ252:AJ253"/>
    <mergeCell ref="AK252:AK253"/>
    <mergeCell ref="A252:A253"/>
    <mergeCell ref="B252:B253"/>
    <mergeCell ref="C252:C253"/>
    <mergeCell ref="D252:D253"/>
    <mergeCell ref="E252:E253"/>
    <mergeCell ref="F252:F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AF252:AF253"/>
    <mergeCell ref="S248:AD248"/>
    <mergeCell ref="G251:R251"/>
    <mergeCell ref="S251:AF251"/>
    <mergeCell ref="G252:G253"/>
    <mergeCell ref="H252:H253"/>
    <mergeCell ref="AJ211:AJ212"/>
    <mergeCell ref="AK211:AK212"/>
    <mergeCell ref="AL211:AL212"/>
    <mergeCell ref="AM211:AM212"/>
    <mergeCell ref="AH211:AH212"/>
    <mergeCell ref="AI211:AI212"/>
    <mergeCell ref="Z211:Z212"/>
    <mergeCell ref="AA211:AA212"/>
    <mergeCell ref="A247:D247"/>
    <mergeCell ref="AD211:AD212"/>
    <mergeCell ref="AE211:AE212"/>
    <mergeCell ref="AF211:AF212"/>
    <mergeCell ref="AG211:AG212"/>
    <mergeCell ref="V211:V212"/>
    <mergeCell ref="W211:W212"/>
    <mergeCell ref="X211:X212"/>
    <mergeCell ref="Y211:Y212"/>
    <mergeCell ref="AB211:AB212"/>
    <mergeCell ref="AC211:AC212"/>
    <mergeCell ref="S207:AD207"/>
    <mergeCell ref="G210:R210"/>
    <mergeCell ref="S210:AF210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K211:K212"/>
    <mergeCell ref="L211:L212"/>
    <mergeCell ref="M211:M212"/>
    <mergeCell ref="N211:N212"/>
    <mergeCell ref="O211:O212"/>
    <mergeCell ref="P211:P212"/>
    <mergeCell ref="Q211:Q212"/>
    <mergeCell ref="R211:R212"/>
    <mergeCell ref="S211:S212"/>
    <mergeCell ref="T211:T212"/>
    <mergeCell ref="U211:U212"/>
    <mergeCell ref="AL170:AL171"/>
    <mergeCell ref="V170:V171"/>
    <mergeCell ref="AG170:AG171"/>
    <mergeCell ref="AB170:AB171"/>
    <mergeCell ref="AC170:AC171"/>
    <mergeCell ref="AM170:AM171"/>
    <mergeCell ref="A206:D206"/>
    <mergeCell ref="W170:W171"/>
    <mergeCell ref="X170:X171"/>
    <mergeCell ref="Y170:Y171"/>
    <mergeCell ref="Z170:Z171"/>
    <mergeCell ref="AA170:AA171"/>
    <mergeCell ref="S170:S171"/>
    <mergeCell ref="T170:T171"/>
    <mergeCell ref="U170:U171"/>
    <mergeCell ref="AD170:AD171"/>
    <mergeCell ref="AE170:AE171"/>
    <mergeCell ref="AH170:AH171"/>
    <mergeCell ref="AI170:AI171"/>
    <mergeCell ref="AJ170:AJ171"/>
    <mergeCell ref="AK170:AK171"/>
    <mergeCell ref="A170:A171"/>
    <mergeCell ref="B170:B171"/>
    <mergeCell ref="C170:C171"/>
    <mergeCell ref="D170:D171"/>
    <mergeCell ref="E170:E171"/>
    <mergeCell ref="F170:F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Q170:Q171"/>
    <mergeCell ref="R170:R171"/>
    <mergeCell ref="AF170:AF171"/>
    <mergeCell ref="S166:AD166"/>
    <mergeCell ref="G169:R169"/>
    <mergeCell ref="S169:AF169"/>
    <mergeCell ref="G170:G171"/>
    <mergeCell ref="H170:H171"/>
    <mergeCell ref="AJ129:AJ130"/>
    <mergeCell ref="AK129:AK130"/>
    <mergeCell ref="AL129:AL130"/>
    <mergeCell ref="AM129:AM130"/>
    <mergeCell ref="AH129:AH130"/>
    <mergeCell ref="AI129:AI130"/>
    <mergeCell ref="Z129:Z130"/>
    <mergeCell ref="AA129:AA130"/>
    <mergeCell ref="A165:D165"/>
    <mergeCell ref="AD129:AD130"/>
    <mergeCell ref="AE129:AE130"/>
    <mergeCell ref="AF129:AF130"/>
    <mergeCell ref="AG129:AG130"/>
    <mergeCell ref="V129:V130"/>
    <mergeCell ref="W129:W130"/>
    <mergeCell ref="X129:X130"/>
    <mergeCell ref="Y129:Y130"/>
    <mergeCell ref="AB129:AB130"/>
    <mergeCell ref="AC129:AC130"/>
    <mergeCell ref="S125:AD125"/>
    <mergeCell ref="G128:R128"/>
    <mergeCell ref="S128:AF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O129:O130"/>
    <mergeCell ref="P129:P130"/>
    <mergeCell ref="Q129:Q130"/>
    <mergeCell ref="R129:R130"/>
    <mergeCell ref="S129:S130"/>
    <mergeCell ref="T129:T130"/>
    <mergeCell ref="U129:U130"/>
    <mergeCell ref="AL88:AL89"/>
    <mergeCell ref="V88:V89"/>
    <mergeCell ref="AG88:AG89"/>
    <mergeCell ref="AB88:AB89"/>
    <mergeCell ref="AC88:AC89"/>
    <mergeCell ref="AM88:AM89"/>
    <mergeCell ref="A124:D124"/>
    <mergeCell ref="W88:W89"/>
    <mergeCell ref="X88:X89"/>
    <mergeCell ref="Y88:Y89"/>
    <mergeCell ref="Z88:Z89"/>
    <mergeCell ref="AA88:AA89"/>
    <mergeCell ref="S88:S89"/>
    <mergeCell ref="T88:T89"/>
    <mergeCell ref="U88:U89"/>
    <mergeCell ref="AD88:AD89"/>
    <mergeCell ref="AE88:AE89"/>
    <mergeCell ref="AH88:AH89"/>
    <mergeCell ref="AI88:AI89"/>
    <mergeCell ref="AJ88:AJ89"/>
    <mergeCell ref="AK88:AK89"/>
    <mergeCell ref="A88:A89"/>
    <mergeCell ref="B88:B89"/>
    <mergeCell ref="C88:C89"/>
    <mergeCell ref="D88:D89"/>
    <mergeCell ref="E88:E89"/>
    <mergeCell ref="F88:F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AF88:AF89"/>
    <mergeCell ref="S83:AD83"/>
    <mergeCell ref="G87:R87"/>
    <mergeCell ref="S87:AF87"/>
    <mergeCell ref="G88:G89"/>
    <mergeCell ref="H88:H89"/>
    <mergeCell ref="AJ46:AJ47"/>
    <mergeCell ref="AK46:AK47"/>
    <mergeCell ref="AL46:AL47"/>
    <mergeCell ref="AM46:AM47"/>
    <mergeCell ref="AH46:AH47"/>
    <mergeCell ref="AI46:AI47"/>
    <mergeCell ref="Z46:Z47"/>
    <mergeCell ref="AA46:AA47"/>
    <mergeCell ref="A82:D82"/>
    <mergeCell ref="AD46:AD47"/>
    <mergeCell ref="AE46:AE47"/>
    <mergeCell ref="AF46:AF47"/>
    <mergeCell ref="AG46:AG47"/>
    <mergeCell ref="V46:V47"/>
    <mergeCell ref="W46:W47"/>
    <mergeCell ref="X46:X47"/>
    <mergeCell ref="Y46:Y47"/>
    <mergeCell ref="AB46:AB47"/>
    <mergeCell ref="AC46:AC47"/>
    <mergeCell ref="S41:AD41"/>
    <mergeCell ref="G45:R45"/>
    <mergeCell ref="S45:AF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AK4:AK5"/>
    <mergeCell ref="AH4:AH5"/>
    <mergeCell ref="AI4:AI5"/>
    <mergeCell ref="AB4:AB5"/>
    <mergeCell ref="AC4:AC5"/>
    <mergeCell ref="AL4:AL5"/>
    <mergeCell ref="AM4:AM5"/>
    <mergeCell ref="A40:D40"/>
    <mergeCell ref="W4:W5"/>
    <mergeCell ref="X4:X5"/>
    <mergeCell ref="Y4:Y5"/>
    <mergeCell ref="Z4:Z5"/>
    <mergeCell ref="AA4:AA5"/>
    <mergeCell ref="AF4:AF5"/>
    <mergeCell ref="AG4:AG5"/>
    <mergeCell ref="AD4:AD5"/>
    <mergeCell ref="AE4:AE5"/>
    <mergeCell ref="AJ4:AJ5"/>
    <mergeCell ref="G3:R3"/>
    <mergeCell ref="S3:AF3"/>
    <mergeCell ref="A4:A5"/>
    <mergeCell ref="B4:B5"/>
    <mergeCell ref="C4:C5"/>
    <mergeCell ref="D4:D5"/>
    <mergeCell ref="E4:E5"/>
    <mergeCell ref="Q4:Q5"/>
    <mergeCell ref="F4:F5"/>
    <mergeCell ref="G4:G5"/>
    <mergeCell ref="H4:H5"/>
    <mergeCell ref="I4:I5"/>
    <mergeCell ref="J4:J5"/>
    <mergeCell ref="K4:K5"/>
    <mergeCell ref="R4:R5"/>
    <mergeCell ref="S4:S5"/>
    <mergeCell ref="T4:T5"/>
    <mergeCell ref="U4:U5"/>
    <mergeCell ref="V4:V5"/>
    <mergeCell ref="L4:L5"/>
    <mergeCell ref="M4:M5"/>
    <mergeCell ref="N4:N5"/>
    <mergeCell ref="O4:O5"/>
    <mergeCell ref="P4:P5"/>
  </mergeCells>
  <phoneticPr fontId="2" type="noConversion"/>
  <conditionalFormatting sqref="S2:S4 G5 R5:AB5 R47:AB47 R171:AB171 R130:AB130 R295:AB295 R212:AB212 R253:AB253 AE213:AE214 AD212:AD214 AJ129:AJ131 AL3:AM3 AL334:AM334 AL293:AM293 AK211:AM213 AJ88:AM89 B26:D26 N84:AC84 AI5 AJ170:AM171 AJ211:AJ212 AK4:AM5 A90:A91 AK46:AM47 AK129:AM130 AK131:AL131 A4:D25 A48:A60 A131:A143 A170:D171 A254:A263 A296:A308 I5:P5 H2:R2 H44:R44 H168:R168 H127:R127 H292:R292 I47:P47 I171:P171 I130:P130 I295:P295 H209:R209 I212:P212 H250:R250 I253:P253 H333:R333 I336:P336 H86:R86 I89:P89 T44:AF44 T168:AF168 T127:AF127 T209:AF209 T250:AF250 T335:AF335 T86:AF86 A213:A222 A172:A184 A27:D28 AD130:AD164 AE131:AE164 AB131:AC164 V131:V164 X131:X164 Z131:Z164 N131:N164 J131:J164 P131:T164 L131:L164 P91:R123 V91:V123 X91:X123 Z91:Z123 J91:J123 T91:T123 L90:L123 S90:S123 AE48:AE81 AD47:AD81 AB48:AC81 T48:T81 X48:X81 Z48:Z81 L48:L81 J48:J81 N48:N81 AL48:AM81 AD171:AD205 AB172:AC205 Z172:Z205 V172:V205 X172:X205 J172:J205 L172:L205 N172:N205 P172:T205 AD253:AD287 AB254:AC287 AE254:AF287 T254:T287 V254:V287 N254:N287 X254:X287 Z254:Z287 L254:L287 J254:J287 P254:R287 AK252:AM287 AD295:AD329 AE296:AE329 AB296:AC329 AK294:AM329 Z296:Z329 V296:V329 X296:X329 J296:J329 L296:T329 AK335:AM370 V337:V370 X337:X370 Z337:Z370 N337:T370 J337:L370 P48:R81 AF5:AH39 AE6:AE39 AD5:AD39 W6:AC39 A2:G3 A44:G45 A168:G169 A127:G128 A292:G293 A209:G210 A250:G251 A333:G334 A86:G87 N90:O123 AF89:AI89 AF171:AI171 AF130:AI131 AF212:AI212 T4:AI4 T170:AI170 T211:AI211 T129:AI129 T88:AI88 F4:R4 G46:R46 G170:R170 G129:R129 G294:R294 G211:R211 G252:R252 G335:R335 G88:R88 F48:H81 F172:H205 F296:H329 A84:L84 A207:AC208 A166:AC166 A331:AC331 A248:AC248 A289:AC289 A83:AC83 A125:AC126 A372:AC372 E213:AC214 E131:H164 E215:AE246 E254:H287 E337:H370 E6:U39 E90:H123 AI338:AJ370 AI6:AL39 AI90:AM123 AG127:AK128 AG86:AK87 AF336:AJ337 AG3:AJ3 AG334:AJ335 AG293:AJ293 AF213:AJ213 AF125:AK126 AF166:AK166 AG44:AK45 AF83:AK84 AG168:AK169 AF207:AK208 AG209:AK210 AF248:AK248 AG250:AK251 AF289:AK289 AF331:AK331 AF372:AK372 AF253:AJ253 AF41:AK42 T46:AJ46 T252:AJ252 T294:AJ294 T2:AK2 T292:AK292 AM82 T333:AK333 AF132:AM164 AF47:AJ81 AF214:AM246 AH254:AJ287 AF295:AJ329 AE172:AM205 AM371 F330:AM330 AM124 AM165 E247:AM247 A41:AC42 A40:AM40 E206:AM206 E288:AM288">
    <cfRule type="cellIs" dxfId="3312" priority="462" operator="lessThan">
      <formula>0</formula>
    </cfRule>
  </conditionalFormatting>
  <conditionalFormatting sqref="AA40 Y40 AA206 AL337 K206 U206 W206 Y206 M206 O206 U40 F40 W40 M40 O40 V131:V164 X131:X164 Z131:Z164 N131:N164 J131:J164 P131:T164 L131:L164 P91:R123 H91:H123 T91:T123 S90:S123 V91:V123 X91:X123 Z91:Z123 J91:J123 L90:L123 T48:T81 AL48:AL81 X48:X81 Z48:Z81 L48:L81 J48:J81 N48:N81 V172:V205 X172:X205 Z172:Z205 L172:L205 N172:N205 J172:J205 P172:T205 T254:T287 N254:N287 V254:V287 X254:X287 Z254:Z287 L254:L287 J254:J287 AB254:AF287 P254:R287 Z296:Z329 V296:V329 X296:X329 J296:J329 L296:T329 V337:V370 X337:X370 Z337:Z370 N337:T370 J337:L370 P48:R81 G6:G17 I40 K40 H8:L17 B6:F28 E29:F39 E90:G123 H6:U7 M8:U39 N90:O123 G18:L39 F48:H81 F172:H205 F296:H329 E131:H164 E254:H287 E337:H370 AB131:AL164 AB48:AJ81 AH254:AL287 AB296:AL329 AB337:AK370 W6:AL39 AB90:AL123 AB172:AL205 E213:AL246 E288:AL288">
    <cfRule type="cellIs" dxfId="3311" priority="461" operator="lessThan">
      <formula>0</formula>
    </cfRule>
  </conditionalFormatting>
  <conditionalFormatting sqref="S44:S46 G47 A82:D82 A46:D47">
    <cfRule type="cellIs" dxfId="3310" priority="460" operator="lessThan">
      <formula>0</formula>
    </cfRule>
  </conditionalFormatting>
  <conditionalFormatting sqref="G171 S168:S170 A206:D206">
    <cfRule type="cellIs" dxfId="3309" priority="459" operator="lessThan">
      <formula>0</formula>
    </cfRule>
  </conditionalFormatting>
  <conditionalFormatting sqref="G130 S127:S129 A129:D130 A165:D165">
    <cfRule type="cellIs" dxfId="3308" priority="458" operator="lessThan">
      <formula>0</formula>
    </cfRule>
  </conditionalFormatting>
  <conditionalFormatting sqref="G295 S292:S294 A294:D295 A330:D330">
    <cfRule type="cellIs" dxfId="3307" priority="455" operator="lessThan">
      <formula>0</formula>
    </cfRule>
  </conditionalFormatting>
  <conditionalFormatting sqref="E4">
    <cfRule type="cellIs" dxfId="3306" priority="454" operator="lessThan">
      <formula>0</formula>
    </cfRule>
  </conditionalFormatting>
  <conditionalFormatting sqref="E46 E82:AL82">
    <cfRule type="cellIs" dxfId="3305" priority="453" operator="lessThan">
      <formula>0</formula>
    </cfRule>
  </conditionalFormatting>
  <conditionalFormatting sqref="F46">
    <cfRule type="cellIs" dxfId="3304" priority="452" operator="lessThan">
      <formula>0</formula>
    </cfRule>
  </conditionalFormatting>
  <conditionalFormatting sqref="E129 E165:AL165">
    <cfRule type="cellIs" dxfId="3303" priority="451" operator="lessThan">
      <formula>0</formula>
    </cfRule>
  </conditionalFormatting>
  <conditionalFormatting sqref="E170">
    <cfRule type="cellIs" dxfId="3302" priority="450" operator="lessThan">
      <formula>0</formula>
    </cfRule>
  </conditionalFormatting>
  <conditionalFormatting sqref="E294 E330">
    <cfRule type="cellIs" dxfId="3301" priority="449" operator="lessThan">
      <formula>0</formula>
    </cfRule>
  </conditionalFormatting>
  <conditionalFormatting sqref="F129">
    <cfRule type="cellIs" dxfId="3300" priority="448" operator="lessThan">
      <formula>0</formula>
    </cfRule>
  </conditionalFormatting>
  <conditionalFormatting sqref="F170">
    <cfRule type="cellIs" dxfId="3299" priority="447" operator="lessThan">
      <formula>0</formula>
    </cfRule>
  </conditionalFormatting>
  <conditionalFormatting sqref="F294">
    <cfRule type="cellIs" dxfId="3298" priority="446" operator="lessThan">
      <formula>0</formula>
    </cfRule>
  </conditionalFormatting>
  <conditionalFormatting sqref="E48:E81">
    <cfRule type="cellIs" dxfId="3297" priority="373" operator="lessThan">
      <formula>0</formula>
    </cfRule>
  </conditionalFormatting>
  <conditionalFormatting sqref="E48:E81">
    <cfRule type="cellIs" dxfId="3296" priority="372" operator="lessThan">
      <formula>0</formula>
    </cfRule>
  </conditionalFormatting>
  <conditionalFormatting sqref="A101">
    <cfRule type="cellIs" dxfId="3295" priority="395" operator="lessThan">
      <formula>0</formula>
    </cfRule>
  </conditionalFormatting>
  <conditionalFormatting sqref="R336:AB336 A349 A337:A347 AD336:AD370 AB337:AC370 AE337:AE370 AF338:AH370">
    <cfRule type="cellIs" dxfId="3294" priority="429" operator="lessThan">
      <formula>0</formula>
    </cfRule>
  </conditionalFormatting>
  <conditionalFormatting sqref="AL338:AL370">
    <cfRule type="cellIs" dxfId="3293" priority="428" operator="lessThan">
      <formula>0</formula>
    </cfRule>
  </conditionalFormatting>
  <conditionalFormatting sqref="A211:D212 A223 A225">
    <cfRule type="cellIs" dxfId="3292" priority="445" operator="lessThan">
      <formula>0</formula>
    </cfRule>
  </conditionalFormatting>
  <conditionalFormatting sqref="E211">
    <cfRule type="cellIs" dxfId="3291" priority="442" operator="lessThan">
      <formula>0</formula>
    </cfRule>
  </conditionalFormatting>
  <conditionalFormatting sqref="O247 M247 K247 U247:AB247">
    <cfRule type="cellIs" dxfId="3290" priority="444" operator="lessThan">
      <formula>0</formula>
    </cfRule>
  </conditionalFormatting>
  <conditionalFormatting sqref="G212 S209:S211 A247:D247">
    <cfRule type="cellIs" dxfId="3289" priority="443" operator="lessThan">
      <formula>0</formula>
    </cfRule>
  </conditionalFormatting>
  <conditionalFormatting sqref="F211">
    <cfRule type="cellIs" dxfId="3288" priority="441" operator="lessThan">
      <formula>0</formula>
    </cfRule>
  </conditionalFormatting>
  <conditionalFormatting sqref="A252:D253 A264 A266">
    <cfRule type="cellIs" dxfId="3287" priority="440" operator="lessThan">
      <formula>0</formula>
    </cfRule>
  </conditionalFormatting>
  <conditionalFormatting sqref="E252">
    <cfRule type="cellIs" dxfId="3286" priority="437" operator="lessThan">
      <formula>0</formula>
    </cfRule>
  </conditionalFormatting>
  <conditionalFormatting sqref="AA288 K288 U288 W288 Y288 O288 M288">
    <cfRule type="cellIs" dxfId="3285" priority="439" operator="lessThan">
      <formula>0</formula>
    </cfRule>
  </conditionalFormatting>
  <conditionalFormatting sqref="G253 S250:S252 A288:D288">
    <cfRule type="cellIs" dxfId="3284" priority="438" operator="lessThan">
      <formula>0</formula>
    </cfRule>
  </conditionalFormatting>
  <conditionalFormatting sqref="F252">
    <cfRule type="cellIs" dxfId="3283" priority="436" operator="lessThan">
      <formula>0</formula>
    </cfRule>
  </conditionalFormatting>
  <conditionalFormatting sqref="A318">
    <cfRule type="cellIs" dxfId="3282" priority="411" operator="lessThan">
      <formula>0</formula>
    </cfRule>
  </conditionalFormatting>
  <conditionalFormatting sqref="AK48:AK81">
    <cfRule type="cellIs" dxfId="3281" priority="389" operator="lessThan">
      <formula>0</formula>
    </cfRule>
  </conditionalFormatting>
  <conditionalFormatting sqref="AK48:AK81">
    <cfRule type="cellIs" dxfId="3280" priority="388" operator="lessThan">
      <formula>0</formula>
    </cfRule>
  </conditionalFormatting>
  <conditionalFormatting sqref="A146:A152">
    <cfRule type="cellIs" dxfId="3279" priority="402" operator="lessThan">
      <formula>0</formula>
    </cfRule>
  </conditionalFormatting>
  <conditionalFormatting sqref="A153">
    <cfRule type="cellIs" dxfId="3278" priority="415" operator="lessThan">
      <formula>0</formula>
    </cfRule>
  </conditionalFormatting>
  <conditionalFormatting sqref="A144:A145">
    <cfRule type="cellIs" dxfId="3277" priority="435" operator="lessThan">
      <formula>0</formula>
    </cfRule>
  </conditionalFormatting>
  <conditionalFormatting sqref="I48:I81">
    <cfRule type="cellIs" dxfId="3276" priority="378" operator="lessThan">
      <formula>0</formula>
    </cfRule>
  </conditionalFormatting>
  <conditionalFormatting sqref="A185:A186">
    <cfRule type="cellIs" dxfId="3275" priority="434" operator="lessThan">
      <formula>0</formula>
    </cfRule>
  </conditionalFormatting>
  <conditionalFormatting sqref="A226:A227">
    <cfRule type="cellIs" dxfId="3274" priority="433" operator="lessThan">
      <formula>0</formula>
    </cfRule>
  </conditionalFormatting>
  <conditionalFormatting sqref="A267:A268">
    <cfRule type="cellIs" dxfId="3273" priority="432" operator="lessThan">
      <formula>0</formula>
    </cfRule>
  </conditionalFormatting>
  <conditionalFormatting sqref="A309:A310">
    <cfRule type="cellIs" dxfId="3272" priority="431" operator="lessThan">
      <formula>0</formula>
    </cfRule>
  </conditionalFormatting>
  <conditionalFormatting sqref="A61:A62">
    <cfRule type="cellIs" dxfId="3271" priority="430" operator="lessThan">
      <formula>0</formula>
    </cfRule>
  </conditionalFormatting>
  <conditionalFormatting sqref="G336 S333:S335 A335:D336 A371:D371">
    <cfRule type="cellIs" dxfId="3270" priority="427" operator="lessThan">
      <formula>0</formula>
    </cfRule>
  </conditionalFormatting>
  <conditionalFormatting sqref="E335 E371:AL371">
    <cfRule type="cellIs" dxfId="3269" priority="426" operator="lessThan">
      <formula>0</formula>
    </cfRule>
  </conditionalFormatting>
  <conditionalFormatting sqref="F335">
    <cfRule type="cellIs" dxfId="3268" priority="425" operator="lessThan">
      <formula>0</formula>
    </cfRule>
  </conditionalFormatting>
  <conditionalFormatting sqref="A350:A351">
    <cfRule type="cellIs" dxfId="3267" priority="424" operator="lessThan">
      <formula>0</formula>
    </cfRule>
  </conditionalFormatting>
  <conditionalFormatting sqref="R89:AB89 A102 P90:R90 T90 V90 X90 Z90 J90 A92:A94 A96:A100 AD89:AD123 AB90:AC123 AE90:AH123">
    <cfRule type="cellIs" dxfId="3266" priority="423" operator="lessThan">
      <formula>0</formula>
    </cfRule>
  </conditionalFormatting>
  <conditionalFormatting sqref="P90:R90 T90 V90 X90 Z90 J90 H90">
    <cfRule type="cellIs" dxfId="3265" priority="422" operator="lessThan">
      <formula>0</formula>
    </cfRule>
  </conditionalFormatting>
  <conditionalFormatting sqref="G89 S86:S88 A88:D89 A124:D124">
    <cfRule type="cellIs" dxfId="3264" priority="421" operator="lessThan">
      <formula>0</formula>
    </cfRule>
  </conditionalFormatting>
  <conditionalFormatting sqref="E88 E124:AL124">
    <cfRule type="cellIs" dxfId="3263" priority="420" operator="lessThan">
      <formula>0</formula>
    </cfRule>
  </conditionalFormatting>
  <conditionalFormatting sqref="F88">
    <cfRule type="cellIs" dxfId="3262" priority="419" operator="lessThan">
      <formula>0</formula>
    </cfRule>
  </conditionalFormatting>
  <conditionalFormatting sqref="A103:A104">
    <cfRule type="cellIs" dxfId="3261" priority="418" operator="lessThan">
      <formula>0</formula>
    </cfRule>
  </conditionalFormatting>
  <conditionalFormatting sqref="A70">
    <cfRule type="cellIs" dxfId="3260" priority="417" operator="lessThan">
      <formula>0</formula>
    </cfRule>
  </conditionalFormatting>
  <conditionalFormatting sqref="A112">
    <cfRule type="cellIs" dxfId="3259" priority="416" operator="lessThan">
      <formula>0</formula>
    </cfRule>
  </conditionalFormatting>
  <conditionalFormatting sqref="A194">
    <cfRule type="cellIs" dxfId="3258" priority="414" operator="lessThan">
      <formula>0</formula>
    </cfRule>
  </conditionalFormatting>
  <conditionalFormatting sqref="A235">
    <cfRule type="cellIs" dxfId="3257" priority="413" operator="lessThan">
      <formula>0</formula>
    </cfRule>
  </conditionalFormatting>
  <conditionalFormatting sqref="I131:I164">
    <cfRule type="cellIs" dxfId="3256" priority="376" operator="lessThan">
      <formula>0</formula>
    </cfRule>
  </conditionalFormatting>
  <conditionalFormatting sqref="A276">
    <cfRule type="cellIs" dxfId="3255" priority="412" operator="lessThan">
      <formula>0</formula>
    </cfRule>
  </conditionalFormatting>
  <conditionalFormatting sqref="A359">
    <cfRule type="cellIs" dxfId="3254" priority="410" operator="lessThan">
      <formula>0</formula>
    </cfRule>
  </conditionalFormatting>
  <conditionalFormatting sqref="AM251">
    <cfRule type="cellIs" dxfId="3253" priority="409" operator="lessThan">
      <formula>0</formula>
    </cfRule>
  </conditionalFormatting>
  <conditionalFormatting sqref="AM210">
    <cfRule type="cellIs" dxfId="3252" priority="408" operator="lessThan">
      <formula>0</formula>
    </cfRule>
  </conditionalFormatting>
  <conditionalFormatting sqref="AM169">
    <cfRule type="cellIs" dxfId="3251" priority="407" operator="lessThan">
      <formula>0</formula>
    </cfRule>
  </conditionalFormatting>
  <conditionalFormatting sqref="AM128">
    <cfRule type="cellIs" dxfId="3250" priority="406" operator="lessThan">
      <formula>0</formula>
    </cfRule>
  </conditionalFormatting>
  <conditionalFormatting sqref="AM87">
    <cfRule type="cellIs" dxfId="3249" priority="405" operator="lessThan">
      <formula>0</formula>
    </cfRule>
  </conditionalFormatting>
  <conditionalFormatting sqref="AM45">
    <cfRule type="cellIs" dxfId="3248" priority="404" operator="lessThan">
      <formula>0</formula>
    </cfRule>
  </conditionalFormatting>
  <conditionalFormatting sqref="A26">
    <cfRule type="cellIs" dxfId="3247" priority="391" operator="lessThan">
      <formula>0</formula>
    </cfRule>
  </conditionalFormatting>
  <conditionalFormatting sqref="A265">
    <cfRule type="cellIs" dxfId="3246" priority="393" operator="lessThan">
      <formula>0</formula>
    </cfRule>
  </conditionalFormatting>
  <conditionalFormatting sqref="A105:A111">
    <cfRule type="cellIs" dxfId="3245" priority="403" operator="lessThan">
      <formula>0</formula>
    </cfRule>
  </conditionalFormatting>
  <conditionalFormatting sqref="A63:A69">
    <cfRule type="cellIs" dxfId="3244" priority="401" operator="lessThan">
      <formula>0</formula>
    </cfRule>
  </conditionalFormatting>
  <conditionalFormatting sqref="A187:A193">
    <cfRule type="cellIs" dxfId="3243" priority="400" operator="lessThan">
      <formula>0</formula>
    </cfRule>
  </conditionalFormatting>
  <conditionalFormatting sqref="A228:A234">
    <cfRule type="cellIs" dxfId="3242" priority="399" operator="lessThan">
      <formula>0</formula>
    </cfRule>
  </conditionalFormatting>
  <conditionalFormatting sqref="A269:A275">
    <cfRule type="cellIs" dxfId="3241" priority="398" operator="lessThan">
      <formula>0</formula>
    </cfRule>
  </conditionalFormatting>
  <conditionalFormatting sqref="A311:A317">
    <cfRule type="cellIs" dxfId="3240" priority="397" operator="lessThan">
      <formula>0</formula>
    </cfRule>
  </conditionalFormatting>
  <conditionalFormatting sqref="O131:O164">
    <cfRule type="cellIs" dxfId="3239" priority="374" operator="lessThan">
      <formula>0</formula>
    </cfRule>
  </conditionalFormatting>
  <conditionalFormatting sqref="A352:A358">
    <cfRule type="cellIs" dxfId="3238" priority="396" operator="lessThan">
      <formula>0</formula>
    </cfRule>
  </conditionalFormatting>
  <conditionalFormatting sqref="A224">
    <cfRule type="cellIs" dxfId="3237" priority="394" operator="lessThan">
      <formula>0</formula>
    </cfRule>
  </conditionalFormatting>
  <conditionalFormatting sqref="A348">
    <cfRule type="cellIs" dxfId="3236" priority="392" operator="lessThan">
      <formula>0</formula>
    </cfRule>
  </conditionalFormatting>
  <conditionalFormatting sqref="AJ4:AJ5">
    <cfRule type="cellIs" dxfId="3235" priority="390" operator="lessThan">
      <formula>0</formula>
    </cfRule>
  </conditionalFormatting>
  <conditionalFormatting sqref="AM6:AM39">
    <cfRule type="cellIs" dxfId="3234" priority="387" operator="lessThan">
      <formula>0</formula>
    </cfRule>
  </conditionalFormatting>
  <conditionalFormatting sqref="AG254:AG287">
    <cfRule type="cellIs" dxfId="3233" priority="385" operator="lessThan">
      <formula>0</formula>
    </cfRule>
  </conditionalFormatting>
  <conditionalFormatting sqref="AG254:AG287">
    <cfRule type="cellIs" dxfId="3232" priority="386" operator="lessThan">
      <formula>0</formula>
    </cfRule>
  </conditionalFormatting>
  <conditionalFormatting sqref="E172:E205">
    <cfRule type="cellIs" dxfId="3231" priority="384" operator="lessThan">
      <formula>0</formula>
    </cfRule>
  </conditionalFormatting>
  <conditionalFormatting sqref="E172:E205">
    <cfRule type="cellIs" dxfId="3230" priority="383" operator="lessThan">
      <formula>0</formula>
    </cfRule>
  </conditionalFormatting>
  <conditionalFormatting sqref="E296:E329">
    <cfRule type="cellIs" dxfId="3229" priority="382" operator="lessThan">
      <formula>0</formula>
    </cfRule>
  </conditionalFormatting>
  <conditionalFormatting sqref="E296:E329">
    <cfRule type="cellIs" dxfId="3228" priority="381" operator="lessThan">
      <formula>0</formula>
    </cfRule>
  </conditionalFormatting>
  <conditionalFormatting sqref="AM131">
    <cfRule type="cellIs" dxfId="3227" priority="380" operator="lessThan">
      <formula>0</formula>
    </cfRule>
  </conditionalFormatting>
  <conditionalFormatting sqref="I48:I81">
    <cfRule type="cellIs" dxfId="3226" priority="379" operator="lessThan">
      <formula>0</formula>
    </cfRule>
  </conditionalFormatting>
  <conditionalFormatting sqref="O131:O164">
    <cfRule type="cellIs" dxfId="3225" priority="375" operator="lessThan">
      <formula>0</formula>
    </cfRule>
  </conditionalFormatting>
  <conditionalFormatting sqref="I131:I164">
    <cfRule type="cellIs" dxfId="3224" priority="377" operator="lessThan">
      <formula>0</formula>
    </cfRule>
  </conditionalFormatting>
  <conditionalFormatting sqref="U131:U164">
    <cfRule type="cellIs" dxfId="3223" priority="358" operator="lessThan">
      <formula>0</formula>
    </cfRule>
  </conditionalFormatting>
  <conditionalFormatting sqref="U131:U164">
    <cfRule type="cellIs" dxfId="3222" priority="357" operator="lessThan">
      <formula>0</formula>
    </cfRule>
  </conditionalFormatting>
  <conditionalFormatting sqref="O254:O287">
    <cfRule type="cellIs" dxfId="3221" priority="352" operator="lessThan">
      <formula>0</formula>
    </cfRule>
  </conditionalFormatting>
  <conditionalFormatting sqref="O254:O287">
    <cfRule type="cellIs" dxfId="3220" priority="351" operator="lessThan">
      <formula>0</formula>
    </cfRule>
  </conditionalFormatting>
  <conditionalFormatting sqref="I337:I370">
    <cfRule type="cellIs" dxfId="3219" priority="346" operator="lessThan">
      <formula>0</formula>
    </cfRule>
  </conditionalFormatting>
  <conditionalFormatting sqref="I337:I370">
    <cfRule type="cellIs" dxfId="3218" priority="345" operator="lessThan">
      <formula>0</formula>
    </cfRule>
  </conditionalFormatting>
  <conditionalFormatting sqref="A95">
    <cfRule type="cellIs" dxfId="3217" priority="371" operator="lessThan">
      <formula>0</formula>
    </cfRule>
  </conditionalFormatting>
  <conditionalFormatting sqref="O48:O81">
    <cfRule type="cellIs" dxfId="3216" priority="370" operator="lessThan">
      <formula>0</formula>
    </cfRule>
  </conditionalFormatting>
  <conditionalFormatting sqref="O48:O81">
    <cfRule type="cellIs" dxfId="3215" priority="369" operator="lessThan">
      <formula>0</formula>
    </cfRule>
  </conditionalFormatting>
  <conditionalFormatting sqref="W90:W123">
    <cfRule type="cellIs" dxfId="3214" priority="364" operator="lessThan">
      <formula>0</formula>
    </cfRule>
  </conditionalFormatting>
  <conditionalFormatting sqref="W90:W123">
    <cfRule type="cellIs" dxfId="3213" priority="363" operator="lessThan">
      <formula>0</formula>
    </cfRule>
  </conditionalFormatting>
  <conditionalFormatting sqref="I90:I123">
    <cfRule type="cellIs" dxfId="3212" priority="368" operator="lessThan">
      <formula>0</formula>
    </cfRule>
  </conditionalFormatting>
  <conditionalFormatting sqref="I90:I123">
    <cfRule type="cellIs" dxfId="3211" priority="367" operator="lessThan">
      <formula>0</formula>
    </cfRule>
  </conditionalFormatting>
  <conditionalFormatting sqref="U90:U123">
    <cfRule type="cellIs" dxfId="3210" priority="366" operator="lessThan">
      <formula>0</formula>
    </cfRule>
  </conditionalFormatting>
  <conditionalFormatting sqref="U90:U123">
    <cfRule type="cellIs" dxfId="3209" priority="365" operator="lessThan">
      <formula>0</formula>
    </cfRule>
  </conditionalFormatting>
  <conditionalFormatting sqref="AA337:AA370">
    <cfRule type="cellIs" dxfId="3208" priority="344" operator="lessThan">
      <formula>0</formula>
    </cfRule>
  </conditionalFormatting>
  <conditionalFormatting sqref="AA337:AA370">
    <cfRule type="cellIs" dxfId="3207" priority="343" operator="lessThan">
      <formula>0</formula>
    </cfRule>
  </conditionalFormatting>
  <conditionalFormatting sqref="AA131:AA164">
    <cfRule type="cellIs" dxfId="3206" priority="362" operator="lessThan">
      <formula>0</formula>
    </cfRule>
  </conditionalFormatting>
  <conditionalFormatting sqref="AA131:AA164">
    <cfRule type="cellIs" dxfId="3205" priority="361" operator="lessThan">
      <formula>0</formula>
    </cfRule>
  </conditionalFormatting>
  <conditionalFormatting sqref="I172:I205">
    <cfRule type="cellIs" dxfId="3204" priority="338" operator="lessThan">
      <formula>0</formula>
    </cfRule>
  </conditionalFormatting>
  <conditionalFormatting sqref="I172:I205">
    <cfRule type="cellIs" dxfId="3203" priority="337" operator="lessThan">
      <formula>0</formula>
    </cfRule>
  </conditionalFormatting>
  <conditionalFormatting sqref="W131:W164">
    <cfRule type="cellIs" dxfId="3202" priority="360" operator="lessThan">
      <formula>0</formula>
    </cfRule>
  </conditionalFormatting>
  <conditionalFormatting sqref="W131:W164">
    <cfRule type="cellIs" dxfId="3201" priority="359" operator="lessThan">
      <formula>0</formula>
    </cfRule>
  </conditionalFormatting>
  <conditionalFormatting sqref="Y296:Y329">
    <cfRule type="cellIs" dxfId="3200" priority="342" operator="lessThan">
      <formula>0</formula>
    </cfRule>
  </conditionalFormatting>
  <conditionalFormatting sqref="Y296:Y329">
    <cfRule type="cellIs" dxfId="3199" priority="341" operator="lessThan">
      <formula>0</formula>
    </cfRule>
  </conditionalFormatting>
  <conditionalFormatting sqref="O172:O205">
    <cfRule type="cellIs" dxfId="3198" priority="356" operator="lessThan">
      <formula>0</formula>
    </cfRule>
  </conditionalFormatting>
  <conditionalFormatting sqref="O172:O205">
    <cfRule type="cellIs" dxfId="3197" priority="355" operator="lessThan">
      <formula>0</formula>
    </cfRule>
  </conditionalFormatting>
  <conditionalFormatting sqref="W337:W370">
    <cfRule type="cellIs" dxfId="3196" priority="324" operator="lessThan">
      <formula>0</formula>
    </cfRule>
  </conditionalFormatting>
  <conditionalFormatting sqref="W337:W370">
    <cfRule type="cellIs" dxfId="3195" priority="323" operator="lessThan">
      <formula>0</formula>
    </cfRule>
  </conditionalFormatting>
  <conditionalFormatting sqref="S254:S287">
    <cfRule type="cellIs" dxfId="3194" priority="320" operator="lessThan">
      <formula>0</formula>
    </cfRule>
  </conditionalFormatting>
  <conditionalFormatting sqref="S254:S287">
    <cfRule type="cellIs" dxfId="3193" priority="319" operator="lessThan">
      <formula>0</formula>
    </cfRule>
  </conditionalFormatting>
  <conditionalFormatting sqref="M254:M287">
    <cfRule type="cellIs" dxfId="3192" priority="354" operator="lessThan">
      <formula>0</formula>
    </cfRule>
  </conditionalFormatting>
  <conditionalFormatting sqref="M254:M287">
    <cfRule type="cellIs" dxfId="3191" priority="353" operator="lessThan">
      <formula>0</formula>
    </cfRule>
  </conditionalFormatting>
  <conditionalFormatting sqref="AA254:AA287">
    <cfRule type="cellIs" dxfId="3190" priority="350" operator="lessThan">
      <formula>0</formula>
    </cfRule>
  </conditionalFormatting>
  <conditionalFormatting sqref="AA254:AA287">
    <cfRule type="cellIs" dxfId="3189" priority="349" operator="lessThan">
      <formula>0</formula>
    </cfRule>
  </conditionalFormatting>
  <conditionalFormatting sqref="K296:K329">
    <cfRule type="cellIs" dxfId="3188" priority="348" operator="lessThan">
      <formula>0</formula>
    </cfRule>
  </conditionalFormatting>
  <conditionalFormatting sqref="K296:K329">
    <cfRule type="cellIs" dxfId="3187" priority="347" operator="lessThan">
      <formula>0</formula>
    </cfRule>
  </conditionalFormatting>
  <conditionalFormatting sqref="I254:I287">
    <cfRule type="cellIs" dxfId="3186" priority="336" operator="lessThan">
      <formula>0</formula>
    </cfRule>
  </conditionalFormatting>
  <conditionalFormatting sqref="I254:I287">
    <cfRule type="cellIs" dxfId="3185" priority="335" operator="lessThan">
      <formula>0</formula>
    </cfRule>
  </conditionalFormatting>
  <conditionalFormatting sqref="AA296:AA329">
    <cfRule type="cellIs" dxfId="3184" priority="340" operator="lessThan">
      <formula>0</formula>
    </cfRule>
  </conditionalFormatting>
  <conditionalFormatting sqref="AA296:AA329">
    <cfRule type="cellIs" dxfId="3183" priority="339" operator="lessThan">
      <formula>0</formula>
    </cfRule>
  </conditionalFormatting>
  <conditionalFormatting sqref="W296:W329">
    <cfRule type="cellIs" dxfId="3182" priority="334" operator="lessThan">
      <formula>0</formula>
    </cfRule>
  </conditionalFormatting>
  <conditionalFormatting sqref="W296:W329">
    <cfRule type="cellIs" dxfId="3181" priority="333" operator="lessThan">
      <formula>0</formula>
    </cfRule>
  </conditionalFormatting>
  <conditionalFormatting sqref="U296:U329">
    <cfRule type="cellIs" dxfId="3180" priority="332" operator="lessThan">
      <formula>0</formula>
    </cfRule>
  </conditionalFormatting>
  <conditionalFormatting sqref="U296:U329">
    <cfRule type="cellIs" dxfId="3179" priority="331" operator="lessThan">
      <formula>0</formula>
    </cfRule>
  </conditionalFormatting>
  <conditionalFormatting sqref="I296:I329">
    <cfRule type="cellIs" dxfId="3178" priority="330" operator="lessThan">
      <formula>0</formula>
    </cfRule>
  </conditionalFormatting>
  <conditionalFormatting sqref="I296:I329">
    <cfRule type="cellIs" dxfId="3177" priority="329" operator="lessThan">
      <formula>0</formula>
    </cfRule>
  </conditionalFormatting>
  <conditionalFormatting sqref="U172:U205">
    <cfRule type="cellIs" dxfId="3176" priority="328" operator="lessThan">
      <formula>0</formula>
    </cfRule>
  </conditionalFormatting>
  <conditionalFormatting sqref="U172:U205">
    <cfRule type="cellIs" dxfId="3175" priority="327" operator="lessThan">
      <formula>0</formula>
    </cfRule>
  </conditionalFormatting>
  <conditionalFormatting sqref="W172:W205">
    <cfRule type="cellIs" dxfId="3174" priority="310" operator="lessThan">
      <formula>0</formula>
    </cfRule>
  </conditionalFormatting>
  <conditionalFormatting sqref="W172:W205">
    <cfRule type="cellIs" dxfId="3173" priority="309" operator="lessThan">
      <formula>0</formula>
    </cfRule>
  </conditionalFormatting>
  <conditionalFormatting sqref="U337:U370">
    <cfRule type="cellIs" dxfId="3172" priority="326" operator="lessThan">
      <formula>0</formula>
    </cfRule>
  </conditionalFormatting>
  <conditionalFormatting sqref="U337:U370">
    <cfRule type="cellIs" dxfId="3171" priority="325" operator="lessThan">
      <formula>0</formula>
    </cfRule>
  </conditionalFormatting>
  <conditionalFormatting sqref="Y337:Y370">
    <cfRule type="cellIs" dxfId="3170" priority="322" operator="lessThan">
      <formula>0</formula>
    </cfRule>
  </conditionalFormatting>
  <conditionalFormatting sqref="Y337:Y370">
    <cfRule type="cellIs" dxfId="3169" priority="321" operator="lessThan">
      <formula>0</formula>
    </cfRule>
  </conditionalFormatting>
  <conditionalFormatting sqref="Y48:Y81">
    <cfRule type="cellIs" dxfId="3168" priority="282" operator="lessThan">
      <formula>0</formula>
    </cfRule>
  </conditionalFormatting>
  <conditionalFormatting sqref="Y48:Y81">
    <cfRule type="cellIs" dxfId="3167" priority="281" operator="lessThan">
      <formula>0</formula>
    </cfRule>
  </conditionalFormatting>
  <conditionalFormatting sqref="Y254:Y287">
    <cfRule type="cellIs" dxfId="3166" priority="300" operator="lessThan">
      <formula>0</formula>
    </cfRule>
  </conditionalFormatting>
  <conditionalFormatting sqref="Y254:Y287">
    <cfRule type="cellIs" dxfId="3165" priority="299" operator="lessThan">
      <formula>0</formula>
    </cfRule>
  </conditionalFormatting>
  <conditionalFormatting sqref="M337:M370">
    <cfRule type="cellIs" dxfId="3164" priority="318" operator="lessThan">
      <formula>0</formula>
    </cfRule>
  </conditionalFormatting>
  <conditionalFormatting sqref="M337:M370">
    <cfRule type="cellIs" dxfId="3163" priority="317" operator="lessThan">
      <formula>0</formula>
    </cfRule>
  </conditionalFormatting>
  <conditionalFormatting sqref="K254:K287">
    <cfRule type="cellIs" dxfId="3162" priority="316" operator="lessThan">
      <formula>0</formula>
    </cfRule>
  </conditionalFormatting>
  <conditionalFormatting sqref="K254:K287">
    <cfRule type="cellIs" dxfId="3161" priority="315" operator="lessThan">
      <formula>0</formula>
    </cfRule>
  </conditionalFormatting>
  <conditionalFormatting sqref="K172:K205">
    <cfRule type="cellIs" dxfId="3160" priority="314" operator="lessThan">
      <formula>0</formula>
    </cfRule>
  </conditionalFormatting>
  <conditionalFormatting sqref="K172:K205">
    <cfRule type="cellIs" dxfId="3159" priority="313" operator="lessThan">
      <formula>0</formula>
    </cfRule>
  </conditionalFormatting>
  <conditionalFormatting sqref="M172:M205">
    <cfRule type="cellIs" dxfId="3158" priority="312" operator="lessThan">
      <formula>0</formula>
    </cfRule>
  </conditionalFormatting>
  <conditionalFormatting sqref="M172:M205">
    <cfRule type="cellIs" dxfId="3157" priority="311" operator="lessThan">
      <formula>0</formula>
    </cfRule>
  </conditionalFormatting>
  <conditionalFormatting sqref="Y172:Y205">
    <cfRule type="cellIs" dxfId="3156" priority="308" operator="lessThan">
      <formula>0</formula>
    </cfRule>
  </conditionalFormatting>
  <conditionalFormatting sqref="Y172:Y205">
    <cfRule type="cellIs" dxfId="3155" priority="307" operator="lessThan">
      <formula>0</formula>
    </cfRule>
  </conditionalFormatting>
  <conditionalFormatting sqref="AA172:AA205">
    <cfRule type="cellIs" dxfId="3154" priority="306" operator="lessThan">
      <formula>0</formula>
    </cfRule>
  </conditionalFormatting>
  <conditionalFormatting sqref="AA172:AA205">
    <cfRule type="cellIs" dxfId="3153" priority="305" operator="lessThan">
      <formula>0</formula>
    </cfRule>
  </conditionalFormatting>
  <conditionalFormatting sqref="U254:U287">
    <cfRule type="cellIs" dxfId="3152" priority="304" operator="lessThan">
      <formula>0</formula>
    </cfRule>
  </conditionalFormatting>
  <conditionalFormatting sqref="U254:U287">
    <cfRule type="cellIs" dxfId="3151" priority="303" operator="lessThan">
      <formula>0</formula>
    </cfRule>
  </conditionalFormatting>
  <conditionalFormatting sqref="W254:W287">
    <cfRule type="cellIs" dxfId="3150" priority="302" operator="lessThan">
      <formula>0</formula>
    </cfRule>
  </conditionalFormatting>
  <conditionalFormatting sqref="W254:W287">
    <cfRule type="cellIs" dxfId="3149" priority="301" operator="lessThan">
      <formula>0</formula>
    </cfRule>
  </conditionalFormatting>
  <conditionalFormatting sqref="Y131:Y164">
    <cfRule type="cellIs" dxfId="3148" priority="298" operator="lessThan">
      <formula>0</formula>
    </cfRule>
  </conditionalFormatting>
  <conditionalFormatting sqref="Y131:Y164">
    <cfRule type="cellIs" dxfId="3147" priority="297" operator="lessThan">
      <formula>0</formula>
    </cfRule>
  </conditionalFormatting>
  <conditionalFormatting sqref="M131:M164">
    <cfRule type="cellIs" dxfId="3146" priority="296" operator="lessThan">
      <formula>0</formula>
    </cfRule>
  </conditionalFormatting>
  <conditionalFormatting sqref="M131:M164">
    <cfRule type="cellIs" dxfId="3145" priority="295" operator="lessThan">
      <formula>0</formula>
    </cfRule>
  </conditionalFormatting>
  <conditionalFormatting sqref="K131:K164">
    <cfRule type="cellIs" dxfId="3144" priority="294" operator="lessThan">
      <formula>0</formula>
    </cfRule>
  </conditionalFormatting>
  <conditionalFormatting sqref="K131:K164">
    <cfRule type="cellIs" dxfId="3143" priority="293" operator="lessThan">
      <formula>0</formula>
    </cfRule>
  </conditionalFormatting>
  <conditionalFormatting sqref="K90:K123">
    <cfRule type="cellIs" dxfId="3142" priority="292" operator="lessThan">
      <formula>0</formula>
    </cfRule>
  </conditionalFormatting>
  <conditionalFormatting sqref="K90:K123">
    <cfRule type="cellIs" dxfId="3141" priority="291" operator="lessThan">
      <formula>0</formula>
    </cfRule>
  </conditionalFormatting>
  <conditionalFormatting sqref="M90:M123">
    <cfRule type="cellIs" dxfId="3140" priority="290" operator="lessThan">
      <formula>0</formula>
    </cfRule>
  </conditionalFormatting>
  <conditionalFormatting sqref="M90:M123">
    <cfRule type="cellIs" dxfId="3139" priority="289" operator="lessThan">
      <formula>0</formula>
    </cfRule>
  </conditionalFormatting>
  <conditionalFormatting sqref="Y90:Y123">
    <cfRule type="cellIs" dxfId="3138" priority="288" operator="lessThan">
      <formula>0</formula>
    </cfRule>
  </conditionalFormatting>
  <conditionalFormatting sqref="Y90:Y123">
    <cfRule type="cellIs" dxfId="3137" priority="287" operator="lessThan">
      <formula>0</formula>
    </cfRule>
  </conditionalFormatting>
  <conditionalFormatting sqref="AA90:AA123">
    <cfRule type="cellIs" dxfId="3136" priority="286" operator="lessThan">
      <formula>0</formula>
    </cfRule>
  </conditionalFormatting>
  <conditionalFormatting sqref="AA90:AA123">
    <cfRule type="cellIs" dxfId="3135" priority="285" operator="lessThan">
      <formula>0</formula>
    </cfRule>
  </conditionalFormatting>
  <conditionalFormatting sqref="AA48:AA81">
    <cfRule type="cellIs" dxfId="3134" priority="284" operator="lessThan">
      <formula>0</formula>
    </cfRule>
  </conditionalFormatting>
  <conditionalFormatting sqref="AA48:AA81">
    <cfRule type="cellIs" dxfId="3133" priority="283" operator="lessThan">
      <formula>0</formula>
    </cfRule>
  </conditionalFormatting>
  <conditionalFormatting sqref="W48:W81">
    <cfRule type="cellIs" dxfId="3132" priority="280" operator="lessThan">
      <formula>0</formula>
    </cfRule>
  </conditionalFormatting>
  <conditionalFormatting sqref="W48:W81">
    <cfRule type="cellIs" dxfId="3131" priority="279" operator="lessThan">
      <formula>0</formula>
    </cfRule>
  </conditionalFormatting>
  <conditionalFormatting sqref="V48:V81">
    <cfRule type="cellIs" dxfId="3130" priority="278" operator="lessThan">
      <formula>0</formula>
    </cfRule>
  </conditionalFormatting>
  <conditionalFormatting sqref="V48:V81">
    <cfRule type="cellIs" dxfId="3129" priority="277" operator="lessThan">
      <formula>0</formula>
    </cfRule>
  </conditionalFormatting>
  <conditionalFormatting sqref="S48:S81">
    <cfRule type="cellIs" dxfId="3128" priority="276" operator="lessThan">
      <formula>0</formula>
    </cfRule>
  </conditionalFormatting>
  <conditionalFormatting sqref="S48:S81">
    <cfRule type="cellIs" dxfId="3127" priority="275" operator="lessThan">
      <formula>0</formula>
    </cfRule>
  </conditionalFormatting>
  <conditionalFormatting sqref="M48:M81">
    <cfRule type="cellIs" dxfId="3126" priority="274" operator="lessThan">
      <formula>0</formula>
    </cfRule>
  </conditionalFormatting>
  <conditionalFormatting sqref="M48:M81">
    <cfRule type="cellIs" dxfId="3125" priority="273" operator="lessThan">
      <formula>0</formula>
    </cfRule>
  </conditionalFormatting>
  <conditionalFormatting sqref="K48:K81">
    <cfRule type="cellIs" dxfId="3124" priority="272" operator="lessThan">
      <formula>0</formula>
    </cfRule>
  </conditionalFormatting>
  <conditionalFormatting sqref="K48:K81">
    <cfRule type="cellIs" dxfId="3123" priority="271" operator="lessThan">
      <formula>0</formula>
    </cfRule>
  </conditionalFormatting>
  <conditionalFormatting sqref="U48:U81">
    <cfRule type="cellIs" dxfId="3122" priority="270" operator="lessThan">
      <formula>0</formula>
    </cfRule>
  </conditionalFormatting>
  <conditionalFormatting sqref="U48:U81">
    <cfRule type="cellIs" dxfId="3121" priority="269" operator="lessThan">
      <formula>0</formula>
    </cfRule>
  </conditionalFormatting>
  <conditionalFormatting sqref="A120">
    <cfRule type="cellIs" dxfId="3120" priority="214" operator="lessThan">
      <formula>0</formula>
    </cfRule>
  </conditionalFormatting>
  <conditionalFormatting sqref="A121">
    <cfRule type="cellIs" dxfId="3119" priority="213" operator="lessThan">
      <formula>0</formula>
    </cfRule>
  </conditionalFormatting>
  <conditionalFormatting sqref="A122">
    <cfRule type="cellIs" dxfId="3118" priority="212" operator="lessThan">
      <formula>0</formula>
    </cfRule>
  </conditionalFormatting>
  <conditionalFormatting sqref="A123">
    <cfRule type="cellIs" dxfId="3117" priority="211" operator="lessThan">
      <formula>0</formula>
    </cfRule>
  </conditionalFormatting>
  <conditionalFormatting sqref="A71">
    <cfRule type="cellIs" dxfId="3116" priority="210" operator="lessThan">
      <formula>0</formula>
    </cfRule>
  </conditionalFormatting>
  <conditionalFormatting sqref="A72">
    <cfRule type="cellIs" dxfId="3115" priority="209" operator="lessThan">
      <formula>0</formula>
    </cfRule>
  </conditionalFormatting>
  <conditionalFormatting sqref="A73">
    <cfRule type="cellIs" dxfId="3114" priority="208" operator="lessThan">
      <formula>0</formula>
    </cfRule>
  </conditionalFormatting>
  <conditionalFormatting sqref="A74:A75">
    <cfRule type="cellIs" dxfId="3113" priority="207" operator="lessThan">
      <formula>0</formula>
    </cfRule>
  </conditionalFormatting>
  <conditionalFormatting sqref="B29:D29">
    <cfRule type="cellIs" dxfId="3112" priority="268" operator="lessThan">
      <formula>0</formula>
    </cfRule>
  </conditionalFormatting>
  <conditionalFormatting sqref="B29:D29">
    <cfRule type="cellIs" dxfId="3111" priority="267" operator="lessThan">
      <formula>0</formula>
    </cfRule>
  </conditionalFormatting>
  <conditionalFormatting sqref="B30:D30">
    <cfRule type="cellIs" dxfId="3110" priority="266" operator="lessThan">
      <formula>0</formula>
    </cfRule>
  </conditionalFormatting>
  <conditionalFormatting sqref="B30:D30">
    <cfRule type="cellIs" dxfId="3109" priority="265" operator="lessThan">
      <formula>0</formula>
    </cfRule>
  </conditionalFormatting>
  <conditionalFormatting sqref="B31:D31">
    <cfRule type="cellIs" dxfId="3108" priority="264" operator="lessThan">
      <formula>0</formula>
    </cfRule>
  </conditionalFormatting>
  <conditionalFormatting sqref="B31:D31">
    <cfRule type="cellIs" dxfId="3107" priority="263" operator="lessThan">
      <formula>0</formula>
    </cfRule>
  </conditionalFormatting>
  <conditionalFormatting sqref="B32:D33">
    <cfRule type="cellIs" dxfId="3106" priority="262" operator="lessThan">
      <formula>0</formula>
    </cfRule>
  </conditionalFormatting>
  <conditionalFormatting sqref="B32:D33">
    <cfRule type="cellIs" dxfId="3105" priority="261" operator="lessThan">
      <formula>0</formula>
    </cfRule>
  </conditionalFormatting>
  <conditionalFormatting sqref="B34:D35">
    <cfRule type="cellIs" dxfId="3104" priority="260" operator="lessThan">
      <formula>0</formula>
    </cfRule>
  </conditionalFormatting>
  <conditionalFormatting sqref="B34:D35">
    <cfRule type="cellIs" dxfId="3103" priority="259" operator="lessThan">
      <formula>0</formula>
    </cfRule>
  </conditionalFormatting>
  <conditionalFormatting sqref="A163">
    <cfRule type="cellIs" dxfId="3102" priority="220" operator="lessThan">
      <formula>0</formula>
    </cfRule>
  </conditionalFormatting>
  <conditionalFormatting sqref="B36:D36">
    <cfRule type="cellIs" dxfId="3101" priority="258" operator="lessThan">
      <formula>0</formula>
    </cfRule>
  </conditionalFormatting>
  <conditionalFormatting sqref="B36:D36">
    <cfRule type="cellIs" dxfId="3100" priority="257" operator="lessThan">
      <formula>0</formula>
    </cfRule>
  </conditionalFormatting>
  <conditionalFormatting sqref="B37:D37">
    <cfRule type="cellIs" dxfId="3099" priority="256" operator="lessThan">
      <formula>0</formula>
    </cfRule>
  </conditionalFormatting>
  <conditionalFormatting sqref="B37:D37">
    <cfRule type="cellIs" dxfId="3098" priority="255" operator="lessThan">
      <formula>0</formula>
    </cfRule>
  </conditionalFormatting>
  <conditionalFormatting sqref="B38:D38">
    <cfRule type="cellIs" dxfId="3097" priority="254" operator="lessThan">
      <formula>0</formula>
    </cfRule>
  </conditionalFormatting>
  <conditionalFormatting sqref="B38:D38">
    <cfRule type="cellIs" dxfId="3096" priority="253" operator="lessThan">
      <formula>0</formula>
    </cfRule>
  </conditionalFormatting>
  <conditionalFormatting sqref="B39:D39">
    <cfRule type="cellIs" dxfId="3095" priority="252" operator="lessThan">
      <formula>0</formula>
    </cfRule>
  </conditionalFormatting>
  <conditionalFormatting sqref="B39:D39">
    <cfRule type="cellIs" dxfId="3094" priority="251" operator="lessThan">
      <formula>0</formula>
    </cfRule>
  </conditionalFormatting>
  <conditionalFormatting sqref="A328">
    <cfRule type="cellIs" dxfId="3093" priority="178" operator="lessThan">
      <formula>0</formula>
    </cfRule>
  </conditionalFormatting>
  <conditionalFormatting sqref="A329">
    <cfRule type="cellIs" dxfId="3092" priority="177" operator="lessThan">
      <formula>0</formula>
    </cfRule>
  </conditionalFormatting>
  <conditionalFormatting sqref="A81">
    <cfRule type="cellIs" dxfId="3091" priority="203" operator="lessThan">
      <formula>0</formula>
    </cfRule>
  </conditionalFormatting>
  <conditionalFormatting sqref="A30">
    <cfRule type="cellIs" dxfId="3090" priority="201" operator="lessThan">
      <formula>0</formula>
    </cfRule>
  </conditionalFormatting>
  <conditionalFormatting sqref="A32:A33">
    <cfRule type="cellIs" dxfId="3089" priority="199" operator="lessThan">
      <formula>0</formula>
    </cfRule>
  </conditionalFormatting>
  <conditionalFormatting sqref="A37">
    <cfRule type="cellIs" dxfId="3088" priority="196" operator="lessThan">
      <formula>0</formula>
    </cfRule>
  </conditionalFormatting>
  <conditionalFormatting sqref="A39">
    <cfRule type="cellIs" dxfId="3087" priority="194" operator="lessThan">
      <formula>0</formula>
    </cfRule>
  </conditionalFormatting>
  <conditionalFormatting sqref="A361">
    <cfRule type="cellIs" dxfId="3086" priority="192" operator="lessThan">
      <formula>0</formula>
    </cfRule>
  </conditionalFormatting>
  <conditionalFormatting sqref="A363:A364">
    <cfRule type="cellIs" dxfId="3085" priority="190" operator="lessThan">
      <formula>0</formula>
    </cfRule>
  </conditionalFormatting>
  <conditionalFormatting sqref="A365">
    <cfRule type="cellIs" dxfId="3084" priority="189" operator="lessThan">
      <formula>0</formula>
    </cfRule>
  </conditionalFormatting>
  <conditionalFormatting sqref="A368">
    <cfRule type="cellIs" dxfId="3083" priority="187" operator="lessThan">
      <formula>0</formula>
    </cfRule>
  </conditionalFormatting>
  <conditionalFormatting sqref="A370">
    <cfRule type="cellIs" dxfId="3082" priority="185" operator="lessThan">
      <formula>0</formula>
    </cfRule>
  </conditionalFormatting>
  <conditionalFormatting sqref="A367">
    <cfRule type="cellIs" dxfId="3081" priority="188" operator="lessThan">
      <formula>0</formula>
    </cfRule>
  </conditionalFormatting>
  <conditionalFormatting sqref="A369">
    <cfRule type="cellIs" dxfId="3080" priority="186" operator="lessThan">
      <formula>0</formula>
    </cfRule>
  </conditionalFormatting>
  <conditionalFormatting sqref="A319">
    <cfRule type="cellIs" dxfId="3079" priority="184" operator="lessThan">
      <formula>0</formula>
    </cfRule>
  </conditionalFormatting>
  <conditionalFormatting sqref="A321">
    <cfRule type="cellIs" dxfId="3078" priority="182" operator="lessThan">
      <formula>0</formula>
    </cfRule>
  </conditionalFormatting>
  <conditionalFormatting sqref="A326">
    <cfRule type="cellIs" dxfId="3077" priority="180" operator="lessThan">
      <formula>0</formula>
    </cfRule>
  </conditionalFormatting>
  <conditionalFormatting sqref="B115:D115">
    <cfRule type="cellIs" dxfId="3076" priority="150" operator="lessThan">
      <formula>0</formula>
    </cfRule>
  </conditionalFormatting>
  <conditionalFormatting sqref="B116:D117">
    <cfRule type="cellIs" dxfId="3075" priority="148" operator="lessThan">
      <formula>0</formula>
    </cfRule>
  </conditionalFormatting>
  <conditionalFormatting sqref="B118:D119">
    <cfRule type="cellIs" dxfId="3074" priority="146" operator="lessThan">
      <formula>0</formula>
    </cfRule>
  </conditionalFormatting>
  <conditionalFormatting sqref="B120:D120">
    <cfRule type="cellIs" dxfId="3073" priority="144" operator="lessThan">
      <formula>0</formula>
    </cfRule>
  </conditionalFormatting>
  <conditionalFormatting sqref="B121:D121">
    <cfRule type="cellIs" dxfId="3072" priority="142" operator="lessThan">
      <formula>0</formula>
    </cfRule>
  </conditionalFormatting>
  <conditionalFormatting sqref="B122:D122">
    <cfRule type="cellIs" dxfId="3071" priority="140" operator="lessThan">
      <formula>0</formula>
    </cfRule>
  </conditionalFormatting>
  <conditionalFormatting sqref="A277">
    <cfRule type="cellIs" dxfId="3070" priority="250" operator="lessThan">
      <formula>0</formula>
    </cfRule>
  </conditionalFormatting>
  <conditionalFormatting sqref="A278">
    <cfRule type="cellIs" dxfId="3069" priority="249" operator="lessThan">
      <formula>0</formula>
    </cfRule>
  </conditionalFormatting>
  <conditionalFormatting sqref="A279">
    <cfRule type="cellIs" dxfId="3068" priority="248" operator="lessThan">
      <formula>0</formula>
    </cfRule>
  </conditionalFormatting>
  <conditionalFormatting sqref="A280:A281">
    <cfRule type="cellIs" dxfId="3067" priority="247" operator="lessThan">
      <formula>0</formula>
    </cfRule>
  </conditionalFormatting>
  <conditionalFormatting sqref="A284">
    <cfRule type="cellIs" dxfId="3066" priority="246" operator="lessThan">
      <formula>0</formula>
    </cfRule>
  </conditionalFormatting>
  <conditionalFormatting sqref="A285">
    <cfRule type="cellIs" dxfId="3065" priority="245" operator="lessThan">
      <formula>0</formula>
    </cfRule>
  </conditionalFormatting>
  <conditionalFormatting sqref="A286">
    <cfRule type="cellIs" dxfId="3064" priority="244" operator="lessThan">
      <formula>0</formula>
    </cfRule>
  </conditionalFormatting>
  <conditionalFormatting sqref="A287">
    <cfRule type="cellIs" dxfId="3063" priority="243" operator="lessThan">
      <formula>0</formula>
    </cfRule>
  </conditionalFormatting>
  <conditionalFormatting sqref="B113:D113">
    <cfRule type="cellIs" dxfId="3062" priority="154" operator="lessThan">
      <formula>0</formula>
    </cfRule>
  </conditionalFormatting>
  <conditionalFormatting sqref="B114:D114">
    <cfRule type="cellIs" dxfId="3061" priority="152" operator="lessThan">
      <formula>0</formula>
    </cfRule>
  </conditionalFormatting>
  <conditionalFormatting sqref="B197:D197">
    <cfRule type="cellIs" dxfId="3060" priority="110" operator="lessThan">
      <formula>0</formula>
    </cfRule>
  </conditionalFormatting>
  <conditionalFormatting sqref="B198:D199">
    <cfRule type="cellIs" dxfId="3059" priority="108" operator="lessThan">
      <formula>0</formula>
    </cfRule>
  </conditionalFormatting>
  <conditionalFormatting sqref="B200:D201">
    <cfRule type="cellIs" dxfId="3058" priority="106" operator="lessThan">
      <formula>0</formula>
    </cfRule>
  </conditionalFormatting>
  <conditionalFormatting sqref="B202:D202">
    <cfRule type="cellIs" dxfId="3057" priority="104" operator="lessThan">
      <formula>0</formula>
    </cfRule>
  </conditionalFormatting>
  <conditionalFormatting sqref="B203:D203">
    <cfRule type="cellIs" dxfId="3056" priority="102" operator="lessThan">
      <formula>0</formula>
    </cfRule>
  </conditionalFormatting>
  <conditionalFormatting sqref="A236">
    <cfRule type="cellIs" dxfId="3055" priority="242" operator="lessThan">
      <formula>0</formula>
    </cfRule>
  </conditionalFormatting>
  <conditionalFormatting sqref="A237">
    <cfRule type="cellIs" dxfId="3054" priority="241" operator="lessThan">
      <formula>0</formula>
    </cfRule>
  </conditionalFormatting>
  <conditionalFormatting sqref="A238">
    <cfRule type="cellIs" dxfId="3053" priority="240" operator="lessThan">
      <formula>0</formula>
    </cfRule>
  </conditionalFormatting>
  <conditionalFormatting sqref="A239:A240">
    <cfRule type="cellIs" dxfId="3052" priority="239" operator="lessThan">
      <formula>0</formula>
    </cfRule>
  </conditionalFormatting>
  <conditionalFormatting sqref="A243">
    <cfRule type="cellIs" dxfId="3051" priority="238" operator="lessThan">
      <formula>0</formula>
    </cfRule>
  </conditionalFormatting>
  <conditionalFormatting sqref="A244">
    <cfRule type="cellIs" dxfId="3050" priority="237" operator="lessThan">
      <formula>0</formula>
    </cfRule>
  </conditionalFormatting>
  <conditionalFormatting sqref="A245">
    <cfRule type="cellIs" dxfId="3049" priority="236" operator="lessThan">
      <formula>0</formula>
    </cfRule>
  </conditionalFormatting>
  <conditionalFormatting sqref="A246">
    <cfRule type="cellIs" dxfId="3048" priority="235" operator="lessThan">
      <formula>0</formula>
    </cfRule>
  </conditionalFormatting>
  <conditionalFormatting sqref="A195">
    <cfRule type="cellIs" dxfId="3047" priority="234" operator="lessThan">
      <formula>0</formula>
    </cfRule>
  </conditionalFormatting>
  <conditionalFormatting sqref="A196">
    <cfRule type="cellIs" dxfId="3046" priority="233" operator="lessThan">
      <formula>0</formula>
    </cfRule>
  </conditionalFormatting>
  <conditionalFormatting sqref="A197">
    <cfRule type="cellIs" dxfId="3045" priority="232" operator="lessThan">
      <formula>0</formula>
    </cfRule>
  </conditionalFormatting>
  <conditionalFormatting sqref="A198:A199">
    <cfRule type="cellIs" dxfId="3044" priority="231" operator="lessThan">
      <formula>0</formula>
    </cfRule>
  </conditionalFormatting>
  <conditionalFormatting sqref="A202">
    <cfRule type="cellIs" dxfId="3043" priority="230" operator="lessThan">
      <formula>0</formula>
    </cfRule>
  </conditionalFormatting>
  <conditionalFormatting sqref="A203">
    <cfRule type="cellIs" dxfId="3042" priority="229" operator="lessThan">
      <formula>0</formula>
    </cfRule>
  </conditionalFormatting>
  <conditionalFormatting sqref="A204">
    <cfRule type="cellIs" dxfId="3041" priority="228" operator="lessThan">
      <formula>0</formula>
    </cfRule>
  </conditionalFormatting>
  <conditionalFormatting sqref="A205">
    <cfRule type="cellIs" dxfId="3040" priority="227" operator="lessThan">
      <formula>0</formula>
    </cfRule>
  </conditionalFormatting>
  <conditionalFormatting sqref="A154">
    <cfRule type="cellIs" dxfId="3039" priority="226" operator="lessThan">
      <formula>0</formula>
    </cfRule>
  </conditionalFormatting>
  <conditionalFormatting sqref="A155">
    <cfRule type="cellIs" dxfId="3038" priority="225" operator="lessThan">
      <formula>0</formula>
    </cfRule>
  </conditionalFormatting>
  <conditionalFormatting sqref="A156">
    <cfRule type="cellIs" dxfId="3037" priority="224" operator="lessThan">
      <formula>0</formula>
    </cfRule>
  </conditionalFormatting>
  <conditionalFormatting sqref="A157:A158">
    <cfRule type="cellIs" dxfId="3036" priority="223" operator="lessThan">
      <formula>0</formula>
    </cfRule>
  </conditionalFormatting>
  <conditionalFormatting sqref="A161">
    <cfRule type="cellIs" dxfId="3035" priority="222" operator="lessThan">
      <formula>0</formula>
    </cfRule>
  </conditionalFormatting>
  <conditionalFormatting sqref="A162">
    <cfRule type="cellIs" dxfId="3034" priority="221" operator="lessThan">
      <formula>0</formula>
    </cfRule>
  </conditionalFormatting>
  <conditionalFormatting sqref="A164">
    <cfRule type="cellIs" dxfId="3033" priority="219" operator="lessThan">
      <formula>0</formula>
    </cfRule>
  </conditionalFormatting>
  <conditionalFormatting sqref="A113">
    <cfRule type="cellIs" dxfId="3032" priority="218" operator="lessThan">
      <formula>0</formula>
    </cfRule>
  </conditionalFormatting>
  <conditionalFormatting sqref="A114">
    <cfRule type="cellIs" dxfId="3031" priority="217" operator="lessThan">
      <formula>0</formula>
    </cfRule>
  </conditionalFormatting>
  <conditionalFormatting sqref="A115">
    <cfRule type="cellIs" dxfId="3030" priority="216" operator="lessThan">
      <formula>0</formula>
    </cfRule>
  </conditionalFormatting>
  <conditionalFormatting sqref="A116:A117">
    <cfRule type="cellIs" dxfId="3029" priority="215" operator="lessThan">
      <formula>0</formula>
    </cfRule>
  </conditionalFormatting>
  <conditionalFormatting sqref="A78">
    <cfRule type="cellIs" dxfId="3028" priority="206" operator="lessThan">
      <formula>0</formula>
    </cfRule>
  </conditionalFormatting>
  <conditionalFormatting sqref="A79">
    <cfRule type="cellIs" dxfId="3027" priority="205" operator="lessThan">
      <formula>0</formula>
    </cfRule>
  </conditionalFormatting>
  <conditionalFormatting sqref="A80">
    <cfRule type="cellIs" dxfId="3026" priority="204" operator="lessThan">
      <formula>0</formula>
    </cfRule>
  </conditionalFormatting>
  <conditionalFormatting sqref="A29">
    <cfRule type="cellIs" dxfId="3025" priority="202" operator="lessThan">
      <formula>0</formula>
    </cfRule>
  </conditionalFormatting>
  <conditionalFormatting sqref="A31">
    <cfRule type="cellIs" dxfId="3024" priority="200" operator="lessThan">
      <formula>0</formula>
    </cfRule>
  </conditionalFormatting>
  <conditionalFormatting sqref="A35">
    <cfRule type="cellIs" dxfId="3023" priority="198" operator="lessThan">
      <formula>0</formula>
    </cfRule>
  </conditionalFormatting>
  <conditionalFormatting sqref="A36">
    <cfRule type="cellIs" dxfId="3022" priority="197" operator="lessThan">
      <formula>0</formula>
    </cfRule>
  </conditionalFormatting>
  <conditionalFormatting sqref="A38">
    <cfRule type="cellIs" dxfId="3021" priority="195" operator="lessThan">
      <formula>0</formula>
    </cfRule>
  </conditionalFormatting>
  <conditionalFormatting sqref="A360">
    <cfRule type="cellIs" dxfId="3020" priority="193" operator="lessThan">
      <formula>0</formula>
    </cfRule>
  </conditionalFormatting>
  <conditionalFormatting sqref="A362">
    <cfRule type="cellIs" dxfId="3019" priority="191" operator="lessThan">
      <formula>0</formula>
    </cfRule>
  </conditionalFormatting>
  <conditionalFormatting sqref="A320">
    <cfRule type="cellIs" dxfId="3018" priority="183" operator="lessThan">
      <formula>0</formula>
    </cfRule>
  </conditionalFormatting>
  <conditionalFormatting sqref="A322:A323">
    <cfRule type="cellIs" dxfId="3017" priority="181" operator="lessThan">
      <formula>0</formula>
    </cfRule>
  </conditionalFormatting>
  <conditionalFormatting sqref="A327">
    <cfRule type="cellIs" dxfId="3016" priority="179" operator="lessThan">
      <formula>0</formula>
    </cfRule>
  </conditionalFormatting>
  <conditionalFormatting sqref="B80:D80">
    <cfRule type="cellIs" dxfId="3015" priority="160" operator="lessThan">
      <formula>0</formula>
    </cfRule>
  </conditionalFormatting>
  <conditionalFormatting sqref="B80:D80">
    <cfRule type="cellIs" dxfId="3014" priority="159" operator="lessThan">
      <formula>0</formula>
    </cfRule>
  </conditionalFormatting>
  <conditionalFormatting sqref="B81:D81">
    <cfRule type="cellIs" dxfId="3013" priority="158" operator="lessThan">
      <formula>0</formula>
    </cfRule>
  </conditionalFormatting>
  <conditionalFormatting sqref="B81:D81">
    <cfRule type="cellIs" dxfId="3012" priority="157" operator="lessThan">
      <formula>0</formula>
    </cfRule>
  </conditionalFormatting>
  <conditionalFormatting sqref="B90:D112">
    <cfRule type="cellIs" dxfId="3011" priority="156" operator="lessThan">
      <formula>0</formula>
    </cfRule>
  </conditionalFormatting>
  <conditionalFormatting sqref="B90:D112">
    <cfRule type="cellIs" dxfId="3010" priority="155" operator="lessThan">
      <formula>0</formula>
    </cfRule>
  </conditionalFormatting>
  <conditionalFormatting sqref="B113:D113">
    <cfRule type="cellIs" dxfId="3009" priority="153" operator="lessThan">
      <formula>0</formula>
    </cfRule>
  </conditionalFormatting>
  <conditionalFormatting sqref="B114:D114">
    <cfRule type="cellIs" dxfId="3008" priority="151" operator="lessThan">
      <formula>0</formula>
    </cfRule>
  </conditionalFormatting>
  <conditionalFormatting sqref="B115:D115">
    <cfRule type="cellIs" dxfId="3007" priority="149" operator="lessThan">
      <formula>0</formula>
    </cfRule>
  </conditionalFormatting>
  <conditionalFormatting sqref="B116:D117">
    <cfRule type="cellIs" dxfId="3006" priority="147" operator="lessThan">
      <formula>0</formula>
    </cfRule>
  </conditionalFormatting>
  <conditionalFormatting sqref="B118:D119">
    <cfRule type="cellIs" dxfId="3005" priority="145" operator="lessThan">
      <formula>0</formula>
    </cfRule>
  </conditionalFormatting>
  <conditionalFormatting sqref="B120:D120">
    <cfRule type="cellIs" dxfId="3004" priority="143" operator="lessThan">
      <formula>0</formula>
    </cfRule>
  </conditionalFormatting>
  <conditionalFormatting sqref="B79:D79">
    <cfRule type="cellIs" dxfId="3003" priority="162" operator="lessThan">
      <formula>0</formula>
    </cfRule>
  </conditionalFormatting>
  <conditionalFormatting sqref="B79:D79">
    <cfRule type="cellIs" dxfId="3002" priority="161" operator="lessThan">
      <formula>0</formula>
    </cfRule>
  </conditionalFormatting>
  <conditionalFormatting sqref="B78:D78">
    <cfRule type="cellIs" dxfId="3001" priority="164" operator="lessThan">
      <formula>0</formula>
    </cfRule>
  </conditionalFormatting>
  <conditionalFormatting sqref="B78:D78">
    <cfRule type="cellIs" dxfId="3000" priority="163" operator="lessThan">
      <formula>0</formula>
    </cfRule>
  </conditionalFormatting>
  <conditionalFormatting sqref="B76:D77">
    <cfRule type="cellIs" dxfId="2999" priority="166" operator="lessThan">
      <formula>0</formula>
    </cfRule>
  </conditionalFormatting>
  <conditionalFormatting sqref="B76:D77">
    <cfRule type="cellIs" dxfId="2998" priority="165" operator="lessThan">
      <formula>0</formula>
    </cfRule>
  </conditionalFormatting>
  <conditionalFormatting sqref="B74:D75">
    <cfRule type="cellIs" dxfId="2997" priority="168" operator="lessThan">
      <formula>0</formula>
    </cfRule>
  </conditionalFormatting>
  <conditionalFormatting sqref="B74:D75">
    <cfRule type="cellIs" dxfId="2996" priority="167" operator="lessThan">
      <formula>0</formula>
    </cfRule>
  </conditionalFormatting>
  <conditionalFormatting sqref="B73:D73">
    <cfRule type="cellIs" dxfId="2995" priority="170" operator="lessThan">
      <formula>0</formula>
    </cfRule>
  </conditionalFormatting>
  <conditionalFormatting sqref="B73:D73">
    <cfRule type="cellIs" dxfId="2994" priority="169" operator="lessThan">
      <formula>0</formula>
    </cfRule>
  </conditionalFormatting>
  <conditionalFormatting sqref="B72:D72">
    <cfRule type="cellIs" dxfId="2993" priority="172" operator="lessThan">
      <formula>0</formula>
    </cfRule>
  </conditionalFormatting>
  <conditionalFormatting sqref="B72:D72">
    <cfRule type="cellIs" dxfId="2992" priority="171" operator="lessThan">
      <formula>0</formula>
    </cfRule>
  </conditionalFormatting>
  <conditionalFormatting sqref="B71:D71">
    <cfRule type="cellIs" dxfId="2991" priority="174" operator="lessThan">
      <formula>0</formula>
    </cfRule>
  </conditionalFormatting>
  <conditionalFormatting sqref="B71:D71">
    <cfRule type="cellIs" dxfId="2990" priority="173" operator="lessThan">
      <formula>0</formula>
    </cfRule>
  </conditionalFormatting>
  <conditionalFormatting sqref="B48:D70">
    <cfRule type="cellIs" dxfId="2989" priority="176" operator="lessThan">
      <formula>0</formula>
    </cfRule>
  </conditionalFormatting>
  <conditionalFormatting sqref="B48:D70">
    <cfRule type="cellIs" dxfId="2988" priority="175" operator="lessThan">
      <formula>0</formula>
    </cfRule>
  </conditionalFormatting>
  <conditionalFormatting sqref="B121:D121">
    <cfRule type="cellIs" dxfId="2987" priority="141" operator="lessThan">
      <formula>0</formula>
    </cfRule>
  </conditionalFormatting>
  <conditionalFormatting sqref="B122:D122">
    <cfRule type="cellIs" dxfId="2986" priority="139" operator="lessThan">
      <formula>0</formula>
    </cfRule>
  </conditionalFormatting>
  <conditionalFormatting sqref="B123:D123">
    <cfRule type="cellIs" dxfId="2985" priority="138" operator="lessThan">
      <formula>0</formula>
    </cfRule>
  </conditionalFormatting>
  <conditionalFormatting sqref="B123:D123">
    <cfRule type="cellIs" dxfId="2984" priority="137" operator="lessThan">
      <formula>0</formula>
    </cfRule>
  </conditionalFormatting>
  <conditionalFormatting sqref="B131:D153">
    <cfRule type="cellIs" dxfId="2983" priority="136" operator="lessThan">
      <formula>0</formula>
    </cfRule>
  </conditionalFormatting>
  <conditionalFormatting sqref="B131:D153">
    <cfRule type="cellIs" dxfId="2982" priority="135" operator="lessThan">
      <formula>0</formula>
    </cfRule>
  </conditionalFormatting>
  <conditionalFormatting sqref="B154:D154">
    <cfRule type="cellIs" dxfId="2981" priority="134" operator="lessThan">
      <formula>0</formula>
    </cfRule>
  </conditionalFormatting>
  <conditionalFormatting sqref="B154:D154">
    <cfRule type="cellIs" dxfId="2980" priority="133" operator="lessThan">
      <formula>0</formula>
    </cfRule>
  </conditionalFormatting>
  <conditionalFormatting sqref="B155:D155">
    <cfRule type="cellIs" dxfId="2979" priority="132" operator="lessThan">
      <formula>0</formula>
    </cfRule>
  </conditionalFormatting>
  <conditionalFormatting sqref="B155:D155">
    <cfRule type="cellIs" dxfId="2978" priority="131" operator="lessThan">
      <formula>0</formula>
    </cfRule>
  </conditionalFormatting>
  <conditionalFormatting sqref="B156:D156">
    <cfRule type="cellIs" dxfId="2977" priority="130" operator="lessThan">
      <formula>0</formula>
    </cfRule>
  </conditionalFormatting>
  <conditionalFormatting sqref="B156:D156">
    <cfRule type="cellIs" dxfId="2976" priority="129" operator="lessThan">
      <formula>0</formula>
    </cfRule>
  </conditionalFormatting>
  <conditionalFormatting sqref="B157:D158">
    <cfRule type="cellIs" dxfId="2975" priority="128" operator="lessThan">
      <formula>0</formula>
    </cfRule>
  </conditionalFormatting>
  <conditionalFormatting sqref="B157:D158">
    <cfRule type="cellIs" dxfId="2974" priority="127" operator="lessThan">
      <formula>0</formula>
    </cfRule>
  </conditionalFormatting>
  <conditionalFormatting sqref="B159:D160">
    <cfRule type="cellIs" dxfId="2973" priority="126" operator="lessThan">
      <formula>0</formula>
    </cfRule>
  </conditionalFormatting>
  <conditionalFormatting sqref="B159:D160">
    <cfRule type="cellIs" dxfId="2972" priority="125" operator="lessThan">
      <formula>0</formula>
    </cfRule>
  </conditionalFormatting>
  <conditionalFormatting sqref="B161:D161">
    <cfRule type="cellIs" dxfId="2971" priority="124" operator="lessThan">
      <formula>0</formula>
    </cfRule>
  </conditionalFormatting>
  <conditionalFormatting sqref="B161:D161">
    <cfRule type="cellIs" dxfId="2970" priority="123" operator="lessThan">
      <formula>0</formula>
    </cfRule>
  </conditionalFormatting>
  <conditionalFormatting sqref="B162:D162">
    <cfRule type="cellIs" dxfId="2969" priority="122" operator="lessThan">
      <formula>0</formula>
    </cfRule>
  </conditionalFormatting>
  <conditionalFormatting sqref="B162:D162">
    <cfRule type="cellIs" dxfId="2968" priority="121" operator="lessThan">
      <formula>0</formula>
    </cfRule>
  </conditionalFormatting>
  <conditionalFormatting sqref="B163:D163">
    <cfRule type="cellIs" dxfId="2967" priority="120" operator="lessThan">
      <formula>0</formula>
    </cfRule>
  </conditionalFormatting>
  <conditionalFormatting sqref="B163:D163">
    <cfRule type="cellIs" dxfId="2966" priority="119" operator="lessThan">
      <formula>0</formula>
    </cfRule>
  </conditionalFormatting>
  <conditionalFormatting sqref="B164:D164">
    <cfRule type="cellIs" dxfId="2965" priority="118" operator="lessThan">
      <formula>0</formula>
    </cfRule>
  </conditionalFormatting>
  <conditionalFormatting sqref="B164:D164">
    <cfRule type="cellIs" dxfId="2964" priority="117" operator="lessThan">
      <formula>0</formula>
    </cfRule>
  </conditionalFormatting>
  <conditionalFormatting sqref="B172:D194">
    <cfRule type="cellIs" dxfId="2963" priority="116" operator="lessThan">
      <formula>0</formula>
    </cfRule>
  </conditionalFormatting>
  <conditionalFormatting sqref="B172:D194">
    <cfRule type="cellIs" dxfId="2962" priority="115" operator="lessThan">
      <formula>0</formula>
    </cfRule>
  </conditionalFormatting>
  <conditionalFormatting sqref="B195:D195">
    <cfRule type="cellIs" dxfId="2961" priority="114" operator="lessThan">
      <formula>0</formula>
    </cfRule>
  </conditionalFormatting>
  <conditionalFormatting sqref="B195:D195">
    <cfRule type="cellIs" dxfId="2960" priority="113" operator="lessThan">
      <formula>0</formula>
    </cfRule>
  </conditionalFormatting>
  <conditionalFormatting sqref="B196:D196">
    <cfRule type="cellIs" dxfId="2959" priority="112" operator="lessThan">
      <formula>0</formula>
    </cfRule>
  </conditionalFormatting>
  <conditionalFormatting sqref="B196:D196">
    <cfRule type="cellIs" dxfId="2958" priority="111" operator="lessThan">
      <formula>0</formula>
    </cfRule>
  </conditionalFormatting>
  <conditionalFormatting sqref="B197:D197">
    <cfRule type="cellIs" dxfId="2957" priority="109" operator="lessThan">
      <formula>0</formula>
    </cfRule>
  </conditionalFormatting>
  <conditionalFormatting sqref="B198:D199">
    <cfRule type="cellIs" dxfId="2956" priority="107" operator="lessThan">
      <formula>0</formula>
    </cfRule>
  </conditionalFormatting>
  <conditionalFormatting sqref="B200:D201">
    <cfRule type="cellIs" dxfId="2955" priority="105" operator="lessThan">
      <formula>0</formula>
    </cfRule>
  </conditionalFormatting>
  <conditionalFormatting sqref="B202:D202">
    <cfRule type="cellIs" dxfId="2954" priority="103" operator="lessThan">
      <formula>0</formula>
    </cfRule>
  </conditionalFormatting>
  <conditionalFormatting sqref="B203:D203">
    <cfRule type="cellIs" dxfId="2953" priority="101" operator="lessThan">
      <formula>0</formula>
    </cfRule>
  </conditionalFormatting>
  <conditionalFormatting sqref="B204:D204">
    <cfRule type="cellIs" dxfId="2952" priority="100" operator="lessThan">
      <formula>0</formula>
    </cfRule>
  </conditionalFormatting>
  <conditionalFormatting sqref="B204:D204">
    <cfRule type="cellIs" dxfId="2951" priority="99" operator="lessThan">
      <formula>0</formula>
    </cfRule>
  </conditionalFormatting>
  <conditionalFormatting sqref="B205:D205">
    <cfRule type="cellIs" dxfId="2950" priority="98" operator="lessThan">
      <formula>0</formula>
    </cfRule>
  </conditionalFormatting>
  <conditionalFormatting sqref="B205:D205">
    <cfRule type="cellIs" dxfId="2949" priority="97" operator="lessThan">
      <formula>0</formula>
    </cfRule>
  </conditionalFormatting>
  <conditionalFormatting sqref="B213:D235">
    <cfRule type="cellIs" dxfId="2948" priority="96" operator="lessThan">
      <formula>0</formula>
    </cfRule>
  </conditionalFormatting>
  <conditionalFormatting sqref="B213:D235">
    <cfRule type="cellIs" dxfId="2947" priority="95" operator="lessThan">
      <formula>0</formula>
    </cfRule>
  </conditionalFormatting>
  <conditionalFormatting sqref="B236:D236">
    <cfRule type="cellIs" dxfId="2946" priority="94" operator="lessThan">
      <formula>0</formula>
    </cfRule>
  </conditionalFormatting>
  <conditionalFormatting sqref="B236:D236">
    <cfRule type="cellIs" dxfId="2945" priority="93" operator="lessThan">
      <formula>0</formula>
    </cfRule>
  </conditionalFormatting>
  <conditionalFormatting sqref="B237:D237">
    <cfRule type="cellIs" dxfId="2944" priority="92" operator="lessThan">
      <formula>0</formula>
    </cfRule>
  </conditionalFormatting>
  <conditionalFormatting sqref="B237:D237">
    <cfRule type="cellIs" dxfId="2943" priority="91" operator="lessThan">
      <formula>0</formula>
    </cfRule>
  </conditionalFormatting>
  <conditionalFormatting sqref="B238:D238">
    <cfRule type="cellIs" dxfId="2942" priority="90" operator="lessThan">
      <formula>0</formula>
    </cfRule>
  </conditionalFormatting>
  <conditionalFormatting sqref="B238:D238">
    <cfRule type="cellIs" dxfId="2941" priority="89" operator="lessThan">
      <formula>0</formula>
    </cfRule>
  </conditionalFormatting>
  <conditionalFormatting sqref="B239:D240">
    <cfRule type="cellIs" dxfId="2940" priority="88" operator="lessThan">
      <formula>0</formula>
    </cfRule>
  </conditionalFormatting>
  <conditionalFormatting sqref="B239:D240">
    <cfRule type="cellIs" dxfId="2939" priority="87" operator="lessThan">
      <formula>0</formula>
    </cfRule>
  </conditionalFormatting>
  <conditionalFormatting sqref="B241:D242">
    <cfRule type="cellIs" dxfId="2938" priority="86" operator="lessThan">
      <formula>0</formula>
    </cfRule>
  </conditionalFormatting>
  <conditionalFormatting sqref="B241:D242">
    <cfRule type="cellIs" dxfId="2937" priority="85" operator="lessThan">
      <formula>0</formula>
    </cfRule>
  </conditionalFormatting>
  <conditionalFormatting sqref="B243:D243">
    <cfRule type="cellIs" dxfId="2936" priority="84" operator="lessThan">
      <formula>0</formula>
    </cfRule>
  </conditionalFormatting>
  <conditionalFormatting sqref="B243:D243">
    <cfRule type="cellIs" dxfId="2935" priority="83" operator="lessThan">
      <formula>0</formula>
    </cfRule>
  </conditionalFormatting>
  <conditionalFormatting sqref="B244:D244">
    <cfRule type="cellIs" dxfId="2934" priority="82" operator="lessThan">
      <formula>0</formula>
    </cfRule>
  </conditionalFormatting>
  <conditionalFormatting sqref="B244:D244">
    <cfRule type="cellIs" dxfId="2933" priority="81" operator="lessThan">
      <formula>0</formula>
    </cfRule>
  </conditionalFormatting>
  <conditionalFormatting sqref="B245:D245">
    <cfRule type="cellIs" dxfId="2932" priority="80" operator="lessThan">
      <formula>0</formula>
    </cfRule>
  </conditionalFormatting>
  <conditionalFormatting sqref="B245:D245">
    <cfRule type="cellIs" dxfId="2931" priority="79" operator="lessThan">
      <formula>0</formula>
    </cfRule>
  </conditionalFormatting>
  <conditionalFormatting sqref="B246:D246">
    <cfRule type="cellIs" dxfId="2930" priority="78" operator="lessThan">
      <formula>0</formula>
    </cfRule>
  </conditionalFormatting>
  <conditionalFormatting sqref="B246:D246">
    <cfRule type="cellIs" dxfId="2929" priority="77" operator="lessThan">
      <formula>0</formula>
    </cfRule>
  </conditionalFormatting>
  <conditionalFormatting sqref="B254:D276">
    <cfRule type="cellIs" dxfId="2928" priority="76" operator="lessThan">
      <formula>0</formula>
    </cfRule>
  </conditionalFormatting>
  <conditionalFormatting sqref="B254:D276">
    <cfRule type="cellIs" dxfId="2927" priority="75" operator="lessThan">
      <formula>0</formula>
    </cfRule>
  </conditionalFormatting>
  <conditionalFormatting sqref="B277:D277">
    <cfRule type="cellIs" dxfId="2926" priority="74" operator="lessThan">
      <formula>0</formula>
    </cfRule>
  </conditionalFormatting>
  <conditionalFormatting sqref="B277:D277">
    <cfRule type="cellIs" dxfId="2925" priority="73" operator="lessThan">
      <formula>0</formula>
    </cfRule>
  </conditionalFormatting>
  <conditionalFormatting sqref="B278:D278">
    <cfRule type="cellIs" dxfId="2924" priority="72" operator="lessThan">
      <formula>0</formula>
    </cfRule>
  </conditionalFormatting>
  <conditionalFormatting sqref="B278:D278">
    <cfRule type="cellIs" dxfId="2923" priority="71" operator="lessThan">
      <formula>0</formula>
    </cfRule>
  </conditionalFormatting>
  <conditionalFormatting sqref="B279:D279">
    <cfRule type="cellIs" dxfId="2922" priority="70" operator="lessThan">
      <formula>0</formula>
    </cfRule>
  </conditionalFormatting>
  <conditionalFormatting sqref="B279:D279">
    <cfRule type="cellIs" dxfId="2921" priority="69" operator="lessThan">
      <formula>0</formula>
    </cfRule>
  </conditionalFormatting>
  <conditionalFormatting sqref="B280:D281">
    <cfRule type="cellIs" dxfId="2920" priority="68" operator="lessThan">
      <formula>0</formula>
    </cfRule>
  </conditionalFormatting>
  <conditionalFormatting sqref="B280:D281">
    <cfRule type="cellIs" dxfId="2919" priority="67" operator="lessThan">
      <formula>0</formula>
    </cfRule>
  </conditionalFormatting>
  <conditionalFormatting sqref="B282:D283">
    <cfRule type="cellIs" dxfId="2918" priority="66" operator="lessThan">
      <formula>0</formula>
    </cfRule>
  </conditionalFormatting>
  <conditionalFormatting sqref="B282:D283">
    <cfRule type="cellIs" dxfId="2917" priority="65" operator="lessThan">
      <formula>0</formula>
    </cfRule>
  </conditionalFormatting>
  <conditionalFormatting sqref="B284:D284">
    <cfRule type="cellIs" dxfId="2916" priority="64" operator="lessThan">
      <formula>0</formula>
    </cfRule>
  </conditionalFormatting>
  <conditionalFormatting sqref="B284:D284">
    <cfRule type="cellIs" dxfId="2915" priority="63" operator="lessThan">
      <formula>0</formula>
    </cfRule>
  </conditionalFormatting>
  <conditionalFormatting sqref="B285:D285">
    <cfRule type="cellIs" dxfId="2914" priority="62" operator="lessThan">
      <formula>0</formula>
    </cfRule>
  </conditionalFormatting>
  <conditionalFormatting sqref="B285:D285">
    <cfRule type="cellIs" dxfId="2913" priority="61" operator="lessThan">
      <formula>0</formula>
    </cfRule>
  </conditionalFormatting>
  <conditionalFormatting sqref="B286:D286">
    <cfRule type="cellIs" dxfId="2912" priority="60" operator="lessThan">
      <formula>0</formula>
    </cfRule>
  </conditionalFormatting>
  <conditionalFormatting sqref="B286:D286">
    <cfRule type="cellIs" dxfId="2911" priority="59" operator="lessThan">
      <formula>0</formula>
    </cfRule>
  </conditionalFormatting>
  <conditionalFormatting sqref="B287:D287">
    <cfRule type="cellIs" dxfId="2910" priority="58" operator="lessThan">
      <formula>0</formula>
    </cfRule>
  </conditionalFormatting>
  <conditionalFormatting sqref="B287:D287">
    <cfRule type="cellIs" dxfId="2909" priority="57" operator="lessThan">
      <formula>0</formula>
    </cfRule>
  </conditionalFormatting>
  <conditionalFormatting sqref="B296:D318">
    <cfRule type="cellIs" dxfId="2908" priority="56" operator="lessThan">
      <formula>0</formula>
    </cfRule>
  </conditionalFormatting>
  <conditionalFormatting sqref="B296:D318">
    <cfRule type="cellIs" dxfId="2907" priority="55" operator="lessThan">
      <formula>0</formula>
    </cfRule>
  </conditionalFormatting>
  <conditionalFormatting sqref="B319:D319">
    <cfRule type="cellIs" dxfId="2906" priority="54" operator="lessThan">
      <formula>0</formula>
    </cfRule>
  </conditionalFormatting>
  <conditionalFormatting sqref="B319:D319">
    <cfRule type="cellIs" dxfId="2905" priority="53" operator="lessThan">
      <formula>0</formula>
    </cfRule>
  </conditionalFormatting>
  <conditionalFormatting sqref="B320:D320">
    <cfRule type="cellIs" dxfId="2904" priority="52" operator="lessThan">
      <formula>0</formula>
    </cfRule>
  </conditionalFormatting>
  <conditionalFormatting sqref="B320:D320">
    <cfRule type="cellIs" dxfId="2903" priority="51" operator="lessThan">
      <formula>0</formula>
    </cfRule>
  </conditionalFormatting>
  <conditionalFormatting sqref="B321:D321">
    <cfRule type="cellIs" dxfId="2902" priority="50" operator="lessThan">
      <formula>0</formula>
    </cfRule>
  </conditionalFormatting>
  <conditionalFormatting sqref="B321:D321">
    <cfRule type="cellIs" dxfId="2901" priority="49" operator="lessThan">
      <formula>0</formula>
    </cfRule>
  </conditionalFormatting>
  <conditionalFormatting sqref="B322:D323">
    <cfRule type="cellIs" dxfId="2900" priority="48" operator="lessThan">
      <formula>0</formula>
    </cfRule>
  </conditionalFormatting>
  <conditionalFormatting sqref="B322:D323">
    <cfRule type="cellIs" dxfId="2899" priority="47" operator="lessThan">
      <formula>0</formula>
    </cfRule>
  </conditionalFormatting>
  <conditionalFormatting sqref="B324:D325">
    <cfRule type="cellIs" dxfId="2898" priority="46" operator="lessThan">
      <formula>0</formula>
    </cfRule>
  </conditionalFormatting>
  <conditionalFormatting sqref="B324:D325">
    <cfRule type="cellIs" dxfId="2897" priority="45" operator="lessThan">
      <formula>0</formula>
    </cfRule>
  </conditionalFormatting>
  <conditionalFormatting sqref="B326:D326">
    <cfRule type="cellIs" dxfId="2896" priority="44" operator="lessThan">
      <formula>0</formula>
    </cfRule>
  </conditionalFormatting>
  <conditionalFormatting sqref="B326:D326">
    <cfRule type="cellIs" dxfId="2895" priority="43" operator="lessThan">
      <formula>0</formula>
    </cfRule>
  </conditionalFormatting>
  <conditionalFormatting sqref="B327:D327">
    <cfRule type="cellIs" dxfId="2894" priority="42" operator="lessThan">
      <formula>0</formula>
    </cfRule>
  </conditionalFormatting>
  <conditionalFormatting sqref="B327:D327">
    <cfRule type="cellIs" dxfId="2893" priority="41" operator="lessThan">
      <formula>0</formula>
    </cfRule>
  </conditionalFormatting>
  <conditionalFormatting sqref="B328:D328">
    <cfRule type="cellIs" dxfId="2892" priority="40" operator="lessThan">
      <formula>0</formula>
    </cfRule>
  </conditionalFormatting>
  <conditionalFormatting sqref="B328:D328">
    <cfRule type="cellIs" dxfId="2891" priority="39" operator="lessThan">
      <formula>0</formula>
    </cfRule>
  </conditionalFormatting>
  <conditionalFormatting sqref="B329:D329">
    <cfRule type="cellIs" dxfId="2890" priority="38" operator="lessThan">
      <formula>0</formula>
    </cfRule>
  </conditionalFormatting>
  <conditionalFormatting sqref="B329:D329">
    <cfRule type="cellIs" dxfId="2889" priority="37" operator="lessThan">
      <formula>0</formula>
    </cfRule>
  </conditionalFormatting>
  <conditionalFormatting sqref="B337:D359">
    <cfRule type="cellIs" dxfId="2888" priority="36" operator="lessThan">
      <formula>0</formula>
    </cfRule>
  </conditionalFormatting>
  <conditionalFormatting sqref="B337:D359">
    <cfRule type="cellIs" dxfId="2887" priority="35" operator="lessThan">
      <formula>0</formula>
    </cfRule>
  </conditionalFormatting>
  <conditionalFormatting sqref="B360:D360">
    <cfRule type="cellIs" dxfId="2886" priority="34" operator="lessThan">
      <formula>0</formula>
    </cfRule>
  </conditionalFormatting>
  <conditionalFormatting sqref="B360:D360">
    <cfRule type="cellIs" dxfId="2885" priority="33" operator="lessThan">
      <formula>0</formula>
    </cfRule>
  </conditionalFormatting>
  <conditionalFormatting sqref="B361:D361">
    <cfRule type="cellIs" dxfId="2884" priority="32" operator="lessThan">
      <formula>0</formula>
    </cfRule>
  </conditionalFormatting>
  <conditionalFormatting sqref="B361:D361">
    <cfRule type="cellIs" dxfId="2883" priority="31" operator="lessThan">
      <formula>0</formula>
    </cfRule>
  </conditionalFormatting>
  <conditionalFormatting sqref="B362:D362">
    <cfRule type="cellIs" dxfId="2882" priority="30" operator="lessThan">
      <formula>0</formula>
    </cfRule>
  </conditionalFormatting>
  <conditionalFormatting sqref="B362:D362">
    <cfRule type="cellIs" dxfId="2881" priority="29" operator="lessThan">
      <formula>0</formula>
    </cfRule>
  </conditionalFormatting>
  <conditionalFormatting sqref="B363:D364">
    <cfRule type="cellIs" dxfId="2880" priority="28" operator="lessThan">
      <formula>0</formula>
    </cfRule>
  </conditionalFormatting>
  <conditionalFormatting sqref="B363:D364">
    <cfRule type="cellIs" dxfId="2879" priority="27" operator="lessThan">
      <formula>0</formula>
    </cfRule>
  </conditionalFormatting>
  <conditionalFormatting sqref="B365:D366">
    <cfRule type="cellIs" dxfId="2878" priority="26" operator="lessThan">
      <formula>0</formula>
    </cfRule>
  </conditionalFormatting>
  <conditionalFormatting sqref="B365:D366">
    <cfRule type="cellIs" dxfId="2877" priority="25" operator="lessThan">
      <formula>0</formula>
    </cfRule>
  </conditionalFormatting>
  <conditionalFormatting sqref="B367:D367">
    <cfRule type="cellIs" dxfId="2876" priority="24" operator="lessThan">
      <formula>0</formula>
    </cfRule>
  </conditionalFormatting>
  <conditionalFormatting sqref="B367:D367">
    <cfRule type="cellIs" dxfId="2875" priority="23" operator="lessThan">
      <formula>0</formula>
    </cfRule>
  </conditionalFormatting>
  <conditionalFormatting sqref="B368:D368">
    <cfRule type="cellIs" dxfId="2874" priority="22" operator="lessThan">
      <formula>0</formula>
    </cfRule>
  </conditionalFormatting>
  <conditionalFormatting sqref="B368:D368">
    <cfRule type="cellIs" dxfId="2873" priority="21" operator="lessThan">
      <formula>0</formula>
    </cfRule>
  </conditionalFormatting>
  <conditionalFormatting sqref="B369:D369">
    <cfRule type="cellIs" dxfId="2872" priority="20" operator="lessThan">
      <formula>0</formula>
    </cfRule>
  </conditionalFormatting>
  <conditionalFormatting sqref="B369:D369">
    <cfRule type="cellIs" dxfId="2871" priority="19" operator="lessThan">
      <formula>0</formula>
    </cfRule>
  </conditionalFormatting>
  <conditionalFormatting sqref="B370:D370">
    <cfRule type="cellIs" dxfId="2870" priority="18" operator="lessThan">
      <formula>0</formula>
    </cfRule>
  </conditionalFormatting>
  <conditionalFormatting sqref="B370:D370">
    <cfRule type="cellIs" dxfId="2869" priority="17" operator="lessThan">
      <formula>0</formula>
    </cfRule>
  </conditionalFormatting>
  <conditionalFormatting sqref="A76">
    <cfRule type="cellIs" dxfId="2868" priority="16" operator="lessThan">
      <formula>0</formula>
    </cfRule>
  </conditionalFormatting>
  <conditionalFormatting sqref="A34">
    <cfRule type="cellIs" dxfId="2867" priority="15" operator="lessThan">
      <formula>0</formula>
    </cfRule>
  </conditionalFormatting>
  <conditionalFormatting sqref="A77">
    <cfRule type="cellIs" dxfId="2866" priority="14" operator="lessThan">
      <formula>0</formula>
    </cfRule>
  </conditionalFormatting>
  <conditionalFormatting sqref="A119">
    <cfRule type="cellIs" dxfId="2865" priority="13" operator="lessThan">
      <formula>0</formula>
    </cfRule>
  </conditionalFormatting>
  <conditionalFormatting sqref="A160">
    <cfRule type="cellIs" dxfId="2864" priority="12" operator="lessThan">
      <formula>0</formula>
    </cfRule>
  </conditionalFormatting>
  <conditionalFormatting sqref="A201">
    <cfRule type="cellIs" dxfId="2863" priority="11" operator="lessThan">
      <formula>0</formula>
    </cfRule>
  </conditionalFormatting>
  <conditionalFormatting sqref="A242">
    <cfRule type="cellIs" dxfId="2862" priority="10" operator="lessThan">
      <formula>0</formula>
    </cfRule>
  </conditionalFormatting>
  <conditionalFormatting sqref="A283">
    <cfRule type="cellIs" dxfId="2861" priority="9" operator="lessThan">
      <formula>0</formula>
    </cfRule>
  </conditionalFormatting>
  <conditionalFormatting sqref="A325">
    <cfRule type="cellIs" dxfId="2860" priority="8" operator="lessThan">
      <formula>0</formula>
    </cfRule>
  </conditionalFormatting>
  <conditionalFormatting sqref="A366">
    <cfRule type="cellIs" dxfId="2859" priority="7" operator="lessThan">
      <formula>0</formula>
    </cfRule>
  </conditionalFormatting>
  <conditionalFormatting sqref="A324">
    <cfRule type="cellIs" dxfId="2858" priority="6" operator="lessThan">
      <formula>0</formula>
    </cfRule>
  </conditionalFormatting>
  <conditionalFormatting sqref="A282">
    <cfRule type="cellIs" dxfId="2857" priority="5" operator="lessThan">
      <formula>0</formula>
    </cfRule>
  </conditionalFormatting>
  <conditionalFormatting sqref="A241">
    <cfRule type="cellIs" dxfId="2856" priority="4" operator="lessThan">
      <formula>0</formula>
    </cfRule>
  </conditionalFormatting>
  <conditionalFormatting sqref="A200">
    <cfRule type="cellIs" dxfId="2855" priority="3" operator="lessThan">
      <formula>0</formula>
    </cfRule>
  </conditionalFormatting>
  <conditionalFormatting sqref="A159">
    <cfRule type="cellIs" dxfId="2854" priority="2" operator="lessThan">
      <formula>0</formula>
    </cfRule>
  </conditionalFormatting>
  <conditionalFormatting sqref="A118">
    <cfRule type="cellIs" dxfId="2853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73"/>
  <sheetViews>
    <sheetView zoomScale="55" zoomScaleNormal="55" workbookViewId="0">
      <pane xSplit="4" topLeftCell="E1" activePane="topRight" state="frozen"/>
      <selection activeCell="A19" sqref="A19"/>
      <selection pane="topRight" activeCell="AL28" sqref="AL28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2" width="8.125" style="1" bestFit="1" customWidth="1"/>
    <col min="33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41" s="2" customFormat="1" x14ac:dyDescent="0.3"/>
    <row r="2" spans="1:41" s="2" customFormat="1" ht="17.25" thickBot="1" x14ac:dyDescent="0.35">
      <c r="A2" s="98" t="s">
        <v>761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41" s="2" customFormat="1" ht="17.25" thickBot="1" x14ac:dyDescent="0.35">
      <c r="A3" s="10"/>
      <c r="B3" s="10"/>
      <c r="C3" s="167"/>
      <c r="D3" s="167"/>
      <c r="E3" s="115"/>
      <c r="F3" s="469"/>
      <c r="G3" s="596" t="s">
        <v>843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6" t="s">
        <v>49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1"/>
      <c r="AH3" s="89"/>
      <c r="AI3" s="92"/>
      <c r="AJ3" s="89"/>
      <c r="AK3" s="437"/>
      <c r="AL3" s="134"/>
      <c r="AM3" s="88" t="s">
        <v>815</v>
      </c>
    </row>
    <row r="4" spans="1:41" s="2" customFormat="1" ht="16.5" customHeight="1" x14ac:dyDescent="0.3">
      <c r="A4" s="561" t="s">
        <v>12</v>
      </c>
      <c r="B4" s="563" t="s">
        <v>842</v>
      </c>
      <c r="C4" s="565" t="s">
        <v>14</v>
      </c>
      <c r="D4" s="671" t="s">
        <v>801</v>
      </c>
      <c r="E4" s="569" t="s">
        <v>825</v>
      </c>
      <c r="F4" s="696" t="s">
        <v>78</v>
      </c>
      <c r="G4" s="707" t="s">
        <v>17</v>
      </c>
      <c r="H4" s="578" t="s">
        <v>18</v>
      </c>
      <c r="I4" s="580" t="s">
        <v>0</v>
      </c>
      <c r="J4" s="582" t="s">
        <v>53</v>
      </c>
      <c r="K4" s="584" t="s">
        <v>1</v>
      </c>
      <c r="L4" s="582" t="s">
        <v>19</v>
      </c>
      <c r="M4" s="632" t="s">
        <v>2</v>
      </c>
      <c r="N4" s="582" t="s">
        <v>20</v>
      </c>
      <c r="O4" s="632" t="s">
        <v>3</v>
      </c>
      <c r="P4" s="582" t="s">
        <v>799</v>
      </c>
      <c r="Q4" s="592" t="s">
        <v>22</v>
      </c>
      <c r="R4" s="708" t="s">
        <v>798</v>
      </c>
      <c r="S4" s="588" t="s">
        <v>797</v>
      </c>
      <c r="T4" s="590" t="s">
        <v>25</v>
      </c>
      <c r="U4" s="576" t="s">
        <v>4</v>
      </c>
      <c r="V4" s="578" t="s">
        <v>26</v>
      </c>
      <c r="W4" s="576" t="s">
        <v>5</v>
      </c>
      <c r="X4" s="578" t="s">
        <v>27</v>
      </c>
      <c r="Y4" s="576" t="s">
        <v>6</v>
      </c>
      <c r="Z4" s="578" t="s">
        <v>812</v>
      </c>
      <c r="AA4" s="576" t="s">
        <v>7</v>
      </c>
      <c r="AB4" s="617" t="s">
        <v>28</v>
      </c>
      <c r="AC4" s="592" t="s">
        <v>73</v>
      </c>
      <c r="AD4" s="594" t="s">
        <v>30</v>
      </c>
      <c r="AE4" s="592" t="s">
        <v>31</v>
      </c>
      <c r="AF4" s="613" t="s">
        <v>32</v>
      </c>
      <c r="AG4" s="694" t="s">
        <v>33</v>
      </c>
      <c r="AH4" s="627" t="s">
        <v>791</v>
      </c>
      <c r="AI4" s="629" t="s">
        <v>71</v>
      </c>
      <c r="AJ4" s="627" t="s">
        <v>34</v>
      </c>
      <c r="AK4" s="636" t="s">
        <v>35</v>
      </c>
      <c r="AL4" s="627" t="s">
        <v>36</v>
      </c>
      <c r="AM4" s="605" t="s">
        <v>787</v>
      </c>
    </row>
    <row r="5" spans="1:41" s="2" customFormat="1" ht="17.25" customHeight="1" thickBot="1" x14ac:dyDescent="0.35">
      <c r="A5" s="562"/>
      <c r="B5" s="564"/>
      <c r="C5" s="566"/>
      <c r="D5" s="672"/>
      <c r="E5" s="570"/>
      <c r="F5" s="706"/>
      <c r="G5" s="635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709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95"/>
      <c r="AH5" s="628"/>
      <c r="AI5" s="630"/>
      <c r="AJ5" s="631"/>
      <c r="AK5" s="600"/>
      <c r="AL5" s="628"/>
      <c r="AM5" s="606"/>
    </row>
    <row r="6" spans="1:41" s="2" customFormat="1" x14ac:dyDescent="0.3">
      <c r="A6" s="122" t="s">
        <v>38</v>
      </c>
      <c r="B6" s="61">
        <f>15500/10</f>
        <v>1550</v>
      </c>
      <c r="C6" s="77">
        <f>2700/1.1</f>
        <v>2454.5454545454545</v>
      </c>
      <c r="D6" s="86">
        <v>10</v>
      </c>
      <c r="E6" s="201">
        <f t="shared" ref="E6:E39" si="0">E48+E90+E131+E172+E213+E254+E296+E337</f>
        <v>0</v>
      </c>
      <c r="F6" s="423">
        <f t="shared" ref="F6:F39" si="1">B6*E6</f>
        <v>0</v>
      </c>
      <c r="G6" s="72">
        <f t="shared" ref="G6:G39" si="2">G48+G90+G131+G172+G213+G254+G296+G337</f>
        <v>0</v>
      </c>
      <c r="H6" s="82">
        <f t="shared" ref="H6:H39" si="3">B6*G6</f>
        <v>0</v>
      </c>
      <c r="I6" s="61">
        <f t="shared" ref="I6:I39" si="4">I48+I90+I131+I172+I213+I254+I296+I337</f>
        <v>0</v>
      </c>
      <c r="J6" s="37">
        <f t="shared" ref="J6:J39" si="5">B6*I6</f>
        <v>0</v>
      </c>
      <c r="K6" s="61">
        <f t="shared" ref="K6:K39" si="6">K48+K90+K131+K172+K213+K254+K296+K337</f>
        <v>0</v>
      </c>
      <c r="L6" s="37">
        <f t="shared" ref="L6:L39" si="7">B6*K6</f>
        <v>0</v>
      </c>
      <c r="M6" s="61">
        <f t="shared" ref="M6:M39" si="8">M48+M90+M131+M172+M213+M254+M296+M337</f>
        <v>0</v>
      </c>
      <c r="N6" s="37">
        <f t="shared" ref="N6:N39" si="9">B6*M6</f>
        <v>0</v>
      </c>
      <c r="O6" s="51">
        <f t="shared" ref="O6:O39" si="10">O48+O90+O131+O172+O213+O254+O296+O337</f>
        <v>0</v>
      </c>
      <c r="P6" s="71">
        <f t="shared" ref="P6:P39" si="11">B6*O6</f>
        <v>0</v>
      </c>
      <c r="Q6" s="57">
        <f t="shared" ref="Q6:Q39" si="12">G6+I6+K6+M6+O6</f>
        <v>0</v>
      </c>
      <c r="R6" s="552">
        <f t="shared" ref="R6:R39" si="13">H6+J6+L6+N6+P6</f>
        <v>0</v>
      </c>
      <c r="S6" s="72">
        <f t="shared" ref="S6:S39" si="14">S48+S90+S131+S172+S213+S254+S296+S337</f>
        <v>0</v>
      </c>
      <c r="T6" s="109">
        <f t="shared" ref="T6:T39" si="15">C6*S6</f>
        <v>0</v>
      </c>
      <c r="U6" s="61">
        <f t="shared" ref="U6:U39" si="16">U48+U90+U131+U172+U213+U254+U296+U337</f>
        <v>0</v>
      </c>
      <c r="V6" s="109">
        <f t="shared" ref="V6:V39" si="17">C6*U6</f>
        <v>0</v>
      </c>
      <c r="W6" s="61">
        <f t="shared" ref="W6:W39" si="18">W48+W90+W131+W172+W213+W254+W296+W337</f>
        <v>0</v>
      </c>
      <c r="X6" s="109">
        <f t="shared" ref="X6:X39" si="19">C6*W6</f>
        <v>0</v>
      </c>
      <c r="Y6" s="61">
        <f t="shared" ref="Y6:Y39" si="20">Y48+Y90+Y131+Y172+Y213+Y254+Y296+Y337</f>
        <v>0</v>
      </c>
      <c r="Z6" s="109">
        <f t="shared" ref="Z6:Z39" si="21">C6*Y6</f>
        <v>0</v>
      </c>
      <c r="AA6" s="61">
        <f t="shared" ref="AA6:AA39" si="22">AA48+AA90+AA131+AA172+AA213+AA254+AA296+AA337</f>
        <v>0</v>
      </c>
      <c r="AB6" s="68">
        <f t="shared" ref="AB6:AB39" si="23">C6*AA6</f>
        <v>0</v>
      </c>
      <c r="AC6" s="67">
        <f t="shared" ref="AC6:AC39" si="24">S6+U6+W6+Y6+AA6</f>
        <v>0</v>
      </c>
      <c r="AD6" s="66">
        <f t="shared" ref="AD6:AD39" si="25">AC6*C6</f>
        <v>0</v>
      </c>
      <c r="AE6" s="57">
        <f t="shared" ref="AE6:AE39" si="26">AE48+AE131+AE172+AE213+AE254+AE296</f>
        <v>0</v>
      </c>
      <c r="AF6" s="60">
        <f t="shared" ref="AF6:AF39" si="27">((C6-B6)*AC6)-AE6</f>
        <v>0</v>
      </c>
      <c r="AG6" s="435">
        <f t="shared" ref="AG6:AG39" si="28">AG48+AG90+AG131+AG172+AG213+AG254+AG296+AG337</f>
        <v>0</v>
      </c>
      <c r="AH6" s="63">
        <f t="shared" ref="AH6:AH39" si="29">B6*AG6</f>
        <v>0</v>
      </c>
      <c r="AI6" s="65">
        <f t="shared" ref="AI6:AI39" si="30">E6+Q6-AC6-AG6</f>
        <v>0</v>
      </c>
      <c r="AJ6" s="150">
        <f t="shared" ref="AJ6:AJ39" si="31">B6*AI6</f>
        <v>0</v>
      </c>
      <c r="AK6" s="51">
        <f t="shared" ref="AK6:AK39" si="32">AK48+AK90+AK131+AK172+AK213+AK254+AK296+AK337</f>
        <v>0</v>
      </c>
      <c r="AL6" s="164">
        <f t="shared" ref="AL6:AL39" si="33">AK6*B6</f>
        <v>0</v>
      </c>
      <c r="AM6" s="130"/>
    </row>
    <row r="7" spans="1:41" s="2" customFormat="1" x14ac:dyDescent="0.3">
      <c r="A7" s="120" t="s">
        <v>39</v>
      </c>
      <c r="B7" s="74">
        <f>15500/10</f>
        <v>1550</v>
      </c>
      <c r="C7" s="77">
        <f>2700/1.1</f>
        <v>2454.5454545454545</v>
      </c>
      <c r="D7" s="73">
        <v>10</v>
      </c>
      <c r="E7" s="201">
        <f t="shared" si="0"/>
        <v>5</v>
      </c>
      <c r="F7" s="423">
        <f t="shared" si="1"/>
        <v>7750</v>
      </c>
      <c r="G7" s="72">
        <f t="shared" si="2"/>
        <v>0</v>
      </c>
      <c r="H7" s="109">
        <f t="shared" si="3"/>
        <v>0</v>
      </c>
      <c r="I7" s="61">
        <f t="shared" si="4"/>
        <v>0</v>
      </c>
      <c r="J7" s="37">
        <f t="shared" si="5"/>
        <v>0</v>
      </c>
      <c r="K7" s="61">
        <f t="shared" si="6"/>
        <v>0</v>
      </c>
      <c r="L7" s="37">
        <f t="shared" si="7"/>
        <v>0</v>
      </c>
      <c r="M7" s="61">
        <f t="shared" si="8"/>
        <v>0</v>
      </c>
      <c r="N7" s="37">
        <f t="shared" si="9"/>
        <v>0</v>
      </c>
      <c r="O7" s="51">
        <f t="shared" si="10"/>
        <v>0</v>
      </c>
      <c r="P7" s="71">
        <f t="shared" si="11"/>
        <v>0</v>
      </c>
      <c r="Q7" s="57">
        <f t="shared" si="12"/>
        <v>0</v>
      </c>
      <c r="R7" s="553">
        <f t="shared" si="13"/>
        <v>0</v>
      </c>
      <c r="S7" s="72">
        <f t="shared" si="14"/>
        <v>0</v>
      </c>
      <c r="T7" s="109">
        <f t="shared" si="15"/>
        <v>0</v>
      </c>
      <c r="U7" s="61">
        <f t="shared" si="16"/>
        <v>4</v>
      </c>
      <c r="V7" s="109">
        <f t="shared" si="17"/>
        <v>9818.181818181818</v>
      </c>
      <c r="W7" s="61">
        <f t="shared" si="18"/>
        <v>1</v>
      </c>
      <c r="X7" s="109">
        <f t="shared" si="19"/>
        <v>2454.5454545454545</v>
      </c>
      <c r="Y7" s="61">
        <f t="shared" si="20"/>
        <v>0</v>
      </c>
      <c r="Z7" s="109">
        <f t="shared" si="21"/>
        <v>0</v>
      </c>
      <c r="AA7" s="61">
        <f t="shared" si="22"/>
        <v>0</v>
      </c>
      <c r="AB7" s="68">
        <f t="shared" si="23"/>
        <v>0</v>
      </c>
      <c r="AC7" s="67">
        <f t="shared" si="24"/>
        <v>5</v>
      </c>
      <c r="AD7" s="66">
        <f t="shared" si="25"/>
        <v>12272.727272727272</v>
      </c>
      <c r="AE7" s="57">
        <f t="shared" si="26"/>
        <v>0</v>
      </c>
      <c r="AF7" s="60">
        <f t="shared" si="27"/>
        <v>4522.7272727272721</v>
      </c>
      <c r="AG7" s="435">
        <f t="shared" si="28"/>
        <v>0</v>
      </c>
      <c r="AH7" s="63">
        <f t="shared" si="29"/>
        <v>0</v>
      </c>
      <c r="AI7" s="65">
        <f t="shared" si="30"/>
        <v>0</v>
      </c>
      <c r="AJ7" s="31">
        <f t="shared" si="31"/>
        <v>0</v>
      </c>
      <c r="AK7" s="51">
        <f t="shared" si="32"/>
        <v>0</v>
      </c>
      <c r="AL7" s="164">
        <f t="shared" si="33"/>
        <v>0</v>
      </c>
      <c r="AM7" s="130"/>
    </row>
    <row r="8" spans="1:41" s="2" customFormat="1" x14ac:dyDescent="0.3">
      <c r="A8" s="120" t="s">
        <v>810</v>
      </c>
      <c r="B8" s="74">
        <f>18000/10</f>
        <v>1800</v>
      </c>
      <c r="C8" s="77">
        <f>2800/1.1</f>
        <v>2545.454545454545</v>
      </c>
      <c r="D8" s="73">
        <v>10</v>
      </c>
      <c r="E8" s="201">
        <f t="shared" si="0"/>
        <v>139</v>
      </c>
      <c r="F8" s="423">
        <f t="shared" si="1"/>
        <v>250200</v>
      </c>
      <c r="G8" s="72">
        <f t="shared" si="2"/>
        <v>50</v>
      </c>
      <c r="H8" s="109">
        <f t="shared" si="3"/>
        <v>90000</v>
      </c>
      <c r="I8" s="61">
        <f t="shared" si="4"/>
        <v>80</v>
      </c>
      <c r="J8" s="37">
        <f t="shared" si="5"/>
        <v>144000</v>
      </c>
      <c r="K8" s="61">
        <f t="shared" si="6"/>
        <v>60</v>
      </c>
      <c r="L8" s="37">
        <f t="shared" si="7"/>
        <v>108000</v>
      </c>
      <c r="M8" s="61">
        <f t="shared" si="8"/>
        <v>70</v>
      </c>
      <c r="N8" s="37">
        <f t="shared" si="9"/>
        <v>126000</v>
      </c>
      <c r="O8" s="51">
        <f t="shared" si="10"/>
        <v>0</v>
      </c>
      <c r="P8" s="71">
        <f t="shared" si="11"/>
        <v>0</v>
      </c>
      <c r="Q8" s="57">
        <f t="shared" si="12"/>
        <v>260</v>
      </c>
      <c r="R8" s="553">
        <f t="shared" si="13"/>
        <v>468000</v>
      </c>
      <c r="S8" s="72">
        <f t="shared" si="14"/>
        <v>13</v>
      </c>
      <c r="T8" s="109">
        <f t="shared" si="15"/>
        <v>33090.909090909088</v>
      </c>
      <c r="U8" s="61">
        <f t="shared" si="16"/>
        <v>66</v>
      </c>
      <c r="V8" s="109">
        <f t="shared" si="17"/>
        <v>167999.99999999997</v>
      </c>
      <c r="W8" s="61">
        <f t="shared" si="18"/>
        <v>67</v>
      </c>
      <c r="X8" s="109">
        <f t="shared" si="19"/>
        <v>170545.45454545453</v>
      </c>
      <c r="Y8" s="61">
        <f t="shared" si="20"/>
        <v>97</v>
      </c>
      <c r="Z8" s="109">
        <f t="shared" si="21"/>
        <v>246909.09090909088</v>
      </c>
      <c r="AA8" s="61">
        <f t="shared" si="22"/>
        <v>93</v>
      </c>
      <c r="AB8" s="68">
        <f t="shared" si="23"/>
        <v>236727.27272727268</v>
      </c>
      <c r="AC8" s="67">
        <f t="shared" si="24"/>
        <v>336</v>
      </c>
      <c r="AD8" s="66">
        <f t="shared" si="25"/>
        <v>855272.72727272718</v>
      </c>
      <c r="AE8" s="57">
        <f t="shared" si="26"/>
        <v>0</v>
      </c>
      <c r="AF8" s="60">
        <f t="shared" si="27"/>
        <v>250472.72727272712</v>
      </c>
      <c r="AG8" s="435">
        <f t="shared" si="28"/>
        <v>1</v>
      </c>
      <c r="AH8" s="63">
        <f t="shared" si="29"/>
        <v>1800</v>
      </c>
      <c r="AI8" s="65">
        <f t="shared" si="30"/>
        <v>62</v>
      </c>
      <c r="AJ8" s="31">
        <f t="shared" si="31"/>
        <v>111600</v>
      </c>
      <c r="AK8" s="51">
        <f t="shared" si="32"/>
        <v>0</v>
      </c>
      <c r="AL8" s="164">
        <f t="shared" si="33"/>
        <v>0</v>
      </c>
      <c r="AM8" s="130" t="s">
        <v>764</v>
      </c>
    </row>
    <row r="9" spans="1:41" s="2" customFormat="1" x14ac:dyDescent="0.3">
      <c r="A9" s="78" t="s">
        <v>41</v>
      </c>
      <c r="B9" s="47">
        <f>15500/10</f>
        <v>1550</v>
      </c>
      <c r="C9" s="77">
        <f>2700/1.1</f>
        <v>2454.5454545454545</v>
      </c>
      <c r="D9" s="54">
        <v>10</v>
      </c>
      <c r="E9" s="201">
        <f t="shared" si="0"/>
        <v>39</v>
      </c>
      <c r="F9" s="423">
        <f t="shared" si="1"/>
        <v>60450</v>
      </c>
      <c r="G9" s="72">
        <f t="shared" si="2"/>
        <v>0</v>
      </c>
      <c r="H9" s="109">
        <f t="shared" si="3"/>
        <v>0</v>
      </c>
      <c r="I9" s="61">
        <f t="shared" si="4"/>
        <v>0</v>
      </c>
      <c r="J9" s="37">
        <f t="shared" si="5"/>
        <v>0</v>
      </c>
      <c r="K9" s="61">
        <f t="shared" si="6"/>
        <v>0</v>
      </c>
      <c r="L9" s="37">
        <f t="shared" si="7"/>
        <v>0</v>
      </c>
      <c r="M9" s="61">
        <f t="shared" si="8"/>
        <v>0</v>
      </c>
      <c r="N9" s="37">
        <f t="shared" si="9"/>
        <v>0</v>
      </c>
      <c r="O9" s="51">
        <f t="shared" si="10"/>
        <v>0</v>
      </c>
      <c r="P9" s="71">
        <f t="shared" si="11"/>
        <v>0</v>
      </c>
      <c r="Q9" s="57">
        <f t="shared" si="12"/>
        <v>0</v>
      </c>
      <c r="R9" s="553">
        <f t="shared" si="13"/>
        <v>0</v>
      </c>
      <c r="S9" s="72">
        <f t="shared" si="14"/>
        <v>0</v>
      </c>
      <c r="T9" s="109">
        <f t="shared" si="15"/>
        <v>0</v>
      </c>
      <c r="U9" s="61">
        <f t="shared" si="16"/>
        <v>3</v>
      </c>
      <c r="V9" s="109">
        <f t="shared" si="17"/>
        <v>7363.636363636364</v>
      </c>
      <c r="W9" s="61">
        <f t="shared" si="18"/>
        <v>8</v>
      </c>
      <c r="X9" s="109">
        <f t="shared" si="19"/>
        <v>19636.363636363636</v>
      </c>
      <c r="Y9" s="61">
        <f t="shared" si="20"/>
        <v>4</v>
      </c>
      <c r="Z9" s="109">
        <f t="shared" si="21"/>
        <v>9818.181818181818</v>
      </c>
      <c r="AA9" s="61">
        <f t="shared" si="22"/>
        <v>8</v>
      </c>
      <c r="AB9" s="68">
        <f t="shared" si="23"/>
        <v>19636.363636363636</v>
      </c>
      <c r="AC9" s="67">
        <f t="shared" si="24"/>
        <v>23</v>
      </c>
      <c r="AD9" s="66">
        <f t="shared" si="25"/>
        <v>56454.545454545456</v>
      </c>
      <c r="AE9" s="57">
        <f t="shared" si="26"/>
        <v>0</v>
      </c>
      <c r="AF9" s="60">
        <f t="shared" si="27"/>
        <v>20804.545454545452</v>
      </c>
      <c r="AG9" s="435">
        <f t="shared" si="28"/>
        <v>0</v>
      </c>
      <c r="AH9" s="63">
        <f t="shared" si="29"/>
        <v>0</v>
      </c>
      <c r="AI9" s="65">
        <f t="shared" si="30"/>
        <v>16</v>
      </c>
      <c r="AJ9" s="31">
        <f t="shared" si="31"/>
        <v>24800</v>
      </c>
      <c r="AK9" s="51">
        <f t="shared" si="32"/>
        <v>0</v>
      </c>
      <c r="AL9" s="164">
        <f t="shared" si="33"/>
        <v>0</v>
      </c>
      <c r="AM9" s="130"/>
      <c r="AO9" s="236"/>
    </row>
    <row r="10" spans="1:41" s="2" customFormat="1" x14ac:dyDescent="0.3">
      <c r="A10" s="78" t="s">
        <v>828</v>
      </c>
      <c r="B10" s="47">
        <f>15500/10</f>
        <v>1550</v>
      </c>
      <c r="C10" s="77">
        <f>2700/1.1</f>
        <v>2454.5454545454545</v>
      </c>
      <c r="D10" s="54">
        <v>10</v>
      </c>
      <c r="E10" s="201">
        <f t="shared" si="0"/>
        <v>20</v>
      </c>
      <c r="F10" s="423">
        <f t="shared" si="1"/>
        <v>31000</v>
      </c>
      <c r="G10" s="72">
        <f t="shared" si="2"/>
        <v>0</v>
      </c>
      <c r="H10" s="109">
        <f t="shared" si="3"/>
        <v>0</v>
      </c>
      <c r="I10" s="61">
        <f t="shared" si="4"/>
        <v>0</v>
      </c>
      <c r="J10" s="37">
        <f t="shared" si="5"/>
        <v>0</v>
      </c>
      <c r="K10" s="61">
        <f t="shared" si="6"/>
        <v>0</v>
      </c>
      <c r="L10" s="37">
        <f t="shared" si="7"/>
        <v>0</v>
      </c>
      <c r="M10" s="61">
        <f t="shared" si="8"/>
        <v>0</v>
      </c>
      <c r="N10" s="37">
        <f t="shared" si="9"/>
        <v>0</v>
      </c>
      <c r="O10" s="51">
        <f t="shared" si="10"/>
        <v>0</v>
      </c>
      <c r="P10" s="71">
        <f t="shared" si="11"/>
        <v>0</v>
      </c>
      <c r="Q10" s="57">
        <f t="shared" si="12"/>
        <v>0</v>
      </c>
      <c r="R10" s="553">
        <f t="shared" si="13"/>
        <v>0</v>
      </c>
      <c r="S10" s="72">
        <f t="shared" si="14"/>
        <v>0</v>
      </c>
      <c r="T10" s="109">
        <f t="shared" si="15"/>
        <v>0</v>
      </c>
      <c r="U10" s="61">
        <f t="shared" si="16"/>
        <v>1</v>
      </c>
      <c r="V10" s="109">
        <f t="shared" si="17"/>
        <v>2454.5454545454545</v>
      </c>
      <c r="W10" s="61">
        <f t="shared" si="18"/>
        <v>6</v>
      </c>
      <c r="X10" s="109">
        <f t="shared" si="19"/>
        <v>14727.272727272728</v>
      </c>
      <c r="Y10" s="61">
        <f t="shared" si="20"/>
        <v>5</v>
      </c>
      <c r="Z10" s="109">
        <f t="shared" si="21"/>
        <v>12272.727272727272</v>
      </c>
      <c r="AA10" s="61">
        <f t="shared" si="22"/>
        <v>4</v>
      </c>
      <c r="AB10" s="68">
        <f t="shared" si="23"/>
        <v>9818.181818181818</v>
      </c>
      <c r="AC10" s="67">
        <f t="shared" si="24"/>
        <v>16</v>
      </c>
      <c r="AD10" s="66">
        <f t="shared" si="25"/>
        <v>39272.727272727272</v>
      </c>
      <c r="AE10" s="57">
        <f t="shared" si="26"/>
        <v>0</v>
      </c>
      <c r="AF10" s="60">
        <f t="shared" si="27"/>
        <v>14472.727272727272</v>
      </c>
      <c r="AG10" s="435">
        <f t="shared" si="28"/>
        <v>0</v>
      </c>
      <c r="AH10" s="63">
        <f t="shared" si="29"/>
        <v>0</v>
      </c>
      <c r="AI10" s="65">
        <f t="shared" si="30"/>
        <v>4</v>
      </c>
      <c r="AJ10" s="31">
        <f t="shared" si="31"/>
        <v>6200</v>
      </c>
      <c r="AK10" s="51">
        <f t="shared" si="32"/>
        <v>0</v>
      </c>
      <c r="AL10" s="230">
        <f t="shared" si="33"/>
        <v>0</v>
      </c>
      <c r="AM10" s="130"/>
    </row>
    <row r="11" spans="1:41" s="2" customFormat="1" x14ac:dyDescent="0.3">
      <c r="A11" s="78" t="s">
        <v>809</v>
      </c>
      <c r="B11" s="47">
        <f>15500/10</f>
        <v>1550</v>
      </c>
      <c r="C11" s="77">
        <f>2700/1.1</f>
        <v>2454.5454545454545</v>
      </c>
      <c r="D11" s="54">
        <v>10</v>
      </c>
      <c r="E11" s="201">
        <f t="shared" si="0"/>
        <v>7</v>
      </c>
      <c r="F11" s="423">
        <f t="shared" si="1"/>
        <v>10850</v>
      </c>
      <c r="G11" s="72">
        <f t="shared" si="2"/>
        <v>0</v>
      </c>
      <c r="H11" s="109">
        <f t="shared" si="3"/>
        <v>0</v>
      </c>
      <c r="I11" s="61">
        <f t="shared" si="4"/>
        <v>0</v>
      </c>
      <c r="J11" s="37">
        <f t="shared" si="5"/>
        <v>0</v>
      </c>
      <c r="K11" s="61">
        <f t="shared" si="6"/>
        <v>0</v>
      </c>
      <c r="L11" s="37">
        <f t="shared" si="7"/>
        <v>0</v>
      </c>
      <c r="M11" s="61">
        <f t="shared" si="8"/>
        <v>0</v>
      </c>
      <c r="N11" s="37">
        <f t="shared" si="9"/>
        <v>0</v>
      </c>
      <c r="O11" s="51">
        <f t="shared" si="10"/>
        <v>0</v>
      </c>
      <c r="P11" s="71">
        <f t="shared" si="11"/>
        <v>0</v>
      </c>
      <c r="Q11" s="57">
        <f t="shared" si="12"/>
        <v>0</v>
      </c>
      <c r="R11" s="553">
        <f t="shared" si="13"/>
        <v>0</v>
      </c>
      <c r="S11" s="72">
        <f t="shared" si="14"/>
        <v>1</v>
      </c>
      <c r="T11" s="109">
        <f t="shared" si="15"/>
        <v>2454.5454545454545</v>
      </c>
      <c r="U11" s="61">
        <f t="shared" si="16"/>
        <v>5</v>
      </c>
      <c r="V11" s="109">
        <f t="shared" si="17"/>
        <v>12272.727272727272</v>
      </c>
      <c r="W11" s="61">
        <f t="shared" si="18"/>
        <v>0</v>
      </c>
      <c r="X11" s="109">
        <f t="shared" si="19"/>
        <v>0</v>
      </c>
      <c r="Y11" s="61">
        <f t="shared" si="20"/>
        <v>1</v>
      </c>
      <c r="Z11" s="109">
        <f t="shared" si="21"/>
        <v>2454.5454545454545</v>
      </c>
      <c r="AA11" s="61">
        <f t="shared" si="22"/>
        <v>0</v>
      </c>
      <c r="AB11" s="68">
        <f t="shared" si="23"/>
        <v>0</v>
      </c>
      <c r="AC11" s="67">
        <f t="shared" si="24"/>
        <v>7</v>
      </c>
      <c r="AD11" s="66">
        <f t="shared" si="25"/>
        <v>17181.81818181818</v>
      </c>
      <c r="AE11" s="57">
        <f t="shared" si="26"/>
        <v>0</v>
      </c>
      <c r="AF11" s="60">
        <f t="shared" si="27"/>
        <v>6331.818181818182</v>
      </c>
      <c r="AG11" s="435">
        <f t="shared" si="28"/>
        <v>0</v>
      </c>
      <c r="AH11" s="63">
        <f t="shared" si="29"/>
        <v>0</v>
      </c>
      <c r="AI11" s="65">
        <f t="shared" si="30"/>
        <v>0</v>
      </c>
      <c r="AJ11" s="31">
        <f t="shared" si="31"/>
        <v>0</v>
      </c>
      <c r="AK11" s="51">
        <f t="shared" si="32"/>
        <v>0</v>
      </c>
      <c r="AL11" s="230">
        <f t="shared" si="33"/>
        <v>0</v>
      </c>
      <c r="AM11" s="130"/>
    </row>
    <row r="12" spans="1:41" s="2" customFormat="1" x14ac:dyDescent="0.3">
      <c r="A12" s="78" t="s">
        <v>785</v>
      </c>
      <c r="B12" s="47">
        <f>18000/10</f>
        <v>1800</v>
      </c>
      <c r="C12" s="77">
        <f>2800/1.1</f>
        <v>2545.454545454545</v>
      </c>
      <c r="D12" s="54">
        <v>10</v>
      </c>
      <c r="E12" s="201">
        <f t="shared" si="0"/>
        <v>87</v>
      </c>
      <c r="F12" s="423">
        <f t="shared" si="1"/>
        <v>156600</v>
      </c>
      <c r="G12" s="72">
        <f t="shared" si="2"/>
        <v>30</v>
      </c>
      <c r="H12" s="109">
        <f t="shared" si="3"/>
        <v>54000</v>
      </c>
      <c r="I12" s="61">
        <f t="shared" si="4"/>
        <v>0</v>
      </c>
      <c r="J12" s="37">
        <f t="shared" si="5"/>
        <v>0</v>
      </c>
      <c r="K12" s="61">
        <f t="shared" si="6"/>
        <v>50</v>
      </c>
      <c r="L12" s="37">
        <f t="shared" si="7"/>
        <v>90000</v>
      </c>
      <c r="M12" s="61">
        <f t="shared" si="8"/>
        <v>20</v>
      </c>
      <c r="N12" s="37">
        <f t="shared" si="9"/>
        <v>36000</v>
      </c>
      <c r="O12" s="51">
        <f t="shared" si="10"/>
        <v>0</v>
      </c>
      <c r="P12" s="71">
        <f t="shared" si="11"/>
        <v>0</v>
      </c>
      <c r="Q12" s="57">
        <f t="shared" si="12"/>
        <v>100</v>
      </c>
      <c r="R12" s="553">
        <f t="shared" si="13"/>
        <v>180000</v>
      </c>
      <c r="S12" s="72">
        <f t="shared" si="14"/>
        <v>8</v>
      </c>
      <c r="T12" s="109">
        <f t="shared" si="15"/>
        <v>20363.63636363636</v>
      </c>
      <c r="U12" s="61">
        <f t="shared" si="16"/>
        <v>17</v>
      </c>
      <c r="V12" s="109">
        <f t="shared" si="17"/>
        <v>43272.727272727265</v>
      </c>
      <c r="W12" s="61">
        <f t="shared" si="18"/>
        <v>23</v>
      </c>
      <c r="X12" s="109">
        <f t="shared" si="19"/>
        <v>58545.454545454537</v>
      </c>
      <c r="Y12" s="61">
        <f t="shared" si="20"/>
        <v>25</v>
      </c>
      <c r="Z12" s="109">
        <f t="shared" si="21"/>
        <v>63636.363636363625</v>
      </c>
      <c r="AA12" s="61">
        <f t="shared" si="22"/>
        <v>45</v>
      </c>
      <c r="AB12" s="68">
        <f t="shared" si="23"/>
        <v>114545.45454545453</v>
      </c>
      <c r="AC12" s="67">
        <f t="shared" si="24"/>
        <v>118</v>
      </c>
      <c r="AD12" s="66">
        <f t="shared" si="25"/>
        <v>300363.63636363629</v>
      </c>
      <c r="AE12" s="57">
        <f t="shared" si="26"/>
        <v>0</v>
      </c>
      <c r="AF12" s="60">
        <f t="shared" si="27"/>
        <v>87963.636363636309</v>
      </c>
      <c r="AG12" s="435">
        <f t="shared" si="28"/>
        <v>0</v>
      </c>
      <c r="AH12" s="63">
        <f t="shared" si="29"/>
        <v>0</v>
      </c>
      <c r="AI12" s="65">
        <f t="shared" si="30"/>
        <v>69</v>
      </c>
      <c r="AJ12" s="31">
        <f t="shared" si="31"/>
        <v>124200</v>
      </c>
      <c r="AK12" s="51">
        <f t="shared" si="32"/>
        <v>0</v>
      </c>
      <c r="AL12" s="230">
        <f t="shared" si="33"/>
        <v>0</v>
      </c>
      <c r="AM12" s="130"/>
    </row>
    <row r="13" spans="1:41" s="2" customFormat="1" x14ac:dyDescent="0.3">
      <c r="A13" s="78" t="s">
        <v>820</v>
      </c>
      <c r="B13" s="47">
        <f>17000/10</f>
        <v>1700</v>
      </c>
      <c r="C13" s="77">
        <f>2700/1.1</f>
        <v>2454.5454545454545</v>
      </c>
      <c r="D13" s="54">
        <v>10</v>
      </c>
      <c r="E13" s="201">
        <f t="shared" si="0"/>
        <v>75</v>
      </c>
      <c r="F13" s="423">
        <f t="shared" si="1"/>
        <v>127500</v>
      </c>
      <c r="G13" s="72">
        <f t="shared" si="2"/>
        <v>0</v>
      </c>
      <c r="H13" s="109">
        <f t="shared" si="3"/>
        <v>0</v>
      </c>
      <c r="I13" s="61">
        <f t="shared" si="4"/>
        <v>30</v>
      </c>
      <c r="J13" s="37">
        <f t="shared" si="5"/>
        <v>51000</v>
      </c>
      <c r="K13" s="61">
        <f t="shared" si="6"/>
        <v>10</v>
      </c>
      <c r="L13" s="37">
        <f t="shared" si="7"/>
        <v>17000</v>
      </c>
      <c r="M13" s="61">
        <f t="shared" si="8"/>
        <v>0</v>
      </c>
      <c r="N13" s="37">
        <f t="shared" si="9"/>
        <v>0</v>
      </c>
      <c r="O13" s="51">
        <f t="shared" si="10"/>
        <v>0</v>
      </c>
      <c r="P13" s="71">
        <f t="shared" si="11"/>
        <v>0</v>
      </c>
      <c r="Q13" s="57">
        <f t="shared" si="12"/>
        <v>40</v>
      </c>
      <c r="R13" s="553">
        <f t="shared" si="13"/>
        <v>68000</v>
      </c>
      <c r="S13" s="72">
        <f t="shared" si="14"/>
        <v>0</v>
      </c>
      <c r="T13" s="109">
        <f t="shared" si="15"/>
        <v>0</v>
      </c>
      <c r="U13" s="61">
        <f t="shared" si="16"/>
        <v>21</v>
      </c>
      <c r="V13" s="109">
        <f t="shared" si="17"/>
        <v>51545.454545454544</v>
      </c>
      <c r="W13" s="61">
        <f t="shared" si="18"/>
        <v>30</v>
      </c>
      <c r="X13" s="109">
        <f t="shared" si="19"/>
        <v>73636.363636363632</v>
      </c>
      <c r="Y13" s="61">
        <f t="shared" si="20"/>
        <v>31</v>
      </c>
      <c r="Z13" s="109">
        <f t="shared" si="21"/>
        <v>76090.909090909088</v>
      </c>
      <c r="AA13" s="61">
        <f t="shared" si="22"/>
        <v>13</v>
      </c>
      <c r="AB13" s="68">
        <f t="shared" si="23"/>
        <v>31909.090909090908</v>
      </c>
      <c r="AC13" s="67">
        <f t="shared" si="24"/>
        <v>95</v>
      </c>
      <c r="AD13" s="66">
        <f t="shared" si="25"/>
        <v>233181.81818181818</v>
      </c>
      <c r="AE13" s="57">
        <f t="shared" si="26"/>
        <v>0</v>
      </c>
      <c r="AF13" s="60">
        <f t="shared" si="27"/>
        <v>71681.818181818177</v>
      </c>
      <c r="AG13" s="435">
        <f t="shared" si="28"/>
        <v>0</v>
      </c>
      <c r="AH13" s="63">
        <f t="shared" si="29"/>
        <v>0</v>
      </c>
      <c r="AI13" s="65">
        <f t="shared" si="30"/>
        <v>20</v>
      </c>
      <c r="AJ13" s="31">
        <f t="shared" si="31"/>
        <v>34000</v>
      </c>
      <c r="AK13" s="51">
        <f t="shared" si="32"/>
        <v>0</v>
      </c>
      <c r="AL13" s="230">
        <f t="shared" si="33"/>
        <v>0</v>
      </c>
      <c r="AM13" s="130"/>
    </row>
    <row r="14" spans="1:41" s="2" customFormat="1" x14ac:dyDescent="0.3">
      <c r="A14" s="120" t="s">
        <v>87</v>
      </c>
      <c r="B14" s="74">
        <f>13800/12</f>
        <v>1150</v>
      </c>
      <c r="C14" s="38">
        <f>1800/1.1</f>
        <v>1636.3636363636363</v>
      </c>
      <c r="D14" s="73">
        <v>12</v>
      </c>
      <c r="E14" s="201">
        <f t="shared" si="0"/>
        <v>0</v>
      </c>
      <c r="F14" s="423">
        <f t="shared" si="1"/>
        <v>0</v>
      </c>
      <c r="G14" s="72">
        <f t="shared" si="2"/>
        <v>0</v>
      </c>
      <c r="H14" s="109">
        <f t="shared" si="3"/>
        <v>0</v>
      </c>
      <c r="I14" s="61">
        <f t="shared" si="4"/>
        <v>0</v>
      </c>
      <c r="J14" s="37">
        <f t="shared" si="5"/>
        <v>0</v>
      </c>
      <c r="K14" s="61">
        <f t="shared" si="6"/>
        <v>0</v>
      </c>
      <c r="L14" s="37">
        <f t="shared" si="7"/>
        <v>0</v>
      </c>
      <c r="M14" s="61">
        <f t="shared" si="8"/>
        <v>0</v>
      </c>
      <c r="N14" s="37">
        <f t="shared" si="9"/>
        <v>0</v>
      </c>
      <c r="O14" s="51">
        <f t="shared" si="10"/>
        <v>0</v>
      </c>
      <c r="P14" s="71">
        <f t="shared" si="11"/>
        <v>0</v>
      </c>
      <c r="Q14" s="57">
        <f t="shared" si="12"/>
        <v>0</v>
      </c>
      <c r="R14" s="553">
        <f t="shared" si="13"/>
        <v>0</v>
      </c>
      <c r="S14" s="72">
        <f t="shared" si="14"/>
        <v>0</v>
      </c>
      <c r="T14" s="109">
        <f t="shared" si="15"/>
        <v>0</v>
      </c>
      <c r="U14" s="61">
        <f t="shared" si="16"/>
        <v>0</v>
      </c>
      <c r="V14" s="109">
        <f t="shared" si="17"/>
        <v>0</v>
      </c>
      <c r="W14" s="61">
        <f t="shared" si="18"/>
        <v>0</v>
      </c>
      <c r="X14" s="109">
        <f t="shared" si="19"/>
        <v>0</v>
      </c>
      <c r="Y14" s="61">
        <f t="shared" si="20"/>
        <v>0</v>
      </c>
      <c r="Z14" s="109">
        <f t="shared" si="21"/>
        <v>0</v>
      </c>
      <c r="AA14" s="61">
        <f t="shared" si="22"/>
        <v>0</v>
      </c>
      <c r="AB14" s="68">
        <f t="shared" si="23"/>
        <v>0</v>
      </c>
      <c r="AC14" s="67">
        <f t="shared" si="24"/>
        <v>0</v>
      </c>
      <c r="AD14" s="66">
        <f t="shared" si="25"/>
        <v>0</v>
      </c>
      <c r="AE14" s="57">
        <f t="shared" si="26"/>
        <v>0</v>
      </c>
      <c r="AF14" s="60">
        <f t="shared" si="27"/>
        <v>0</v>
      </c>
      <c r="AG14" s="435">
        <f t="shared" si="28"/>
        <v>0</v>
      </c>
      <c r="AH14" s="63">
        <f t="shared" si="29"/>
        <v>0</v>
      </c>
      <c r="AI14" s="65">
        <f t="shared" si="30"/>
        <v>0</v>
      </c>
      <c r="AJ14" s="31">
        <f t="shared" si="31"/>
        <v>0</v>
      </c>
      <c r="AK14" s="51">
        <f t="shared" si="32"/>
        <v>0</v>
      </c>
      <c r="AL14" s="230">
        <f t="shared" si="33"/>
        <v>0</v>
      </c>
      <c r="AM14" s="130"/>
    </row>
    <row r="15" spans="1:41" s="2" customFormat="1" x14ac:dyDescent="0.3">
      <c r="A15" s="120" t="s">
        <v>46</v>
      </c>
      <c r="B15" s="74">
        <f>13800/12</f>
        <v>1150</v>
      </c>
      <c r="C15" s="38">
        <v>1636</v>
      </c>
      <c r="D15" s="73">
        <v>12</v>
      </c>
      <c r="E15" s="201">
        <f t="shared" si="0"/>
        <v>0</v>
      </c>
      <c r="F15" s="423">
        <f t="shared" si="1"/>
        <v>0</v>
      </c>
      <c r="G15" s="72">
        <f t="shared" si="2"/>
        <v>0</v>
      </c>
      <c r="H15" s="109">
        <f t="shared" si="3"/>
        <v>0</v>
      </c>
      <c r="I15" s="61">
        <f t="shared" si="4"/>
        <v>0</v>
      </c>
      <c r="J15" s="37">
        <f t="shared" si="5"/>
        <v>0</v>
      </c>
      <c r="K15" s="61">
        <f t="shared" si="6"/>
        <v>0</v>
      </c>
      <c r="L15" s="37">
        <f t="shared" si="7"/>
        <v>0</v>
      </c>
      <c r="M15" s="61">
        <f t="shared" si="8"/>
        <v>0</v>
      </c>
      <c r="N15" s="37">
        <f t="shared" si="9"/>
        <v>0</v>
      </c>
      <c r="O15" s="51">
        <f t="shared" si="10"/>
        <v>0</v>
      </c>
      <c r="P15" s="71">
        <f t="shared" si="11"/>
        <v>0</v>
      </c>
      <c r="Q15" s="57">
        <f t="shared" si="12"/>
        <v>0</v>
      </c>
      <c r="R15" s="553">
        <f t="shared" si="13"/>
        <v>0</v>
      </c>
      <c r="S15" s="72">
        <f t="shared" si="14"/>
        <v>0</v>
      </c>
      <c r="T15" s="109">
        <f t="shared" si="15"/>
        <v>0</v>
      </c>
      <c r="U15" s="61">
        <f t="shared" si="16"/>
        <v>0</v>
      </c>
      <c r="V15" s="109">
        <f t="shared" si="17"/>
        <v>0</v>
      </c>
      <c r="W15" s="61">
        <f t="shared" si="18"/>
        <v>0</v>
      </c>
      <c r="X15" s="109">
        <f t="shared" si="19"/>
        <v>0</v>
      </c>
      <c r="Y15" s="61">
        <f t="shared" si="20"/>
        <v>0</v>
      </c>
      <c r="Z15" s="109">
        <f t="shared" si="21"/>
        <v>0</v>
      </c>
      <c r="AA15" s="61">
        <f t="shared" si="22"/>
        <v>0</v>
      </c>
      <c r="AB15" s="68">
        <f t="shared" si="23"/>
        <v>0</v>
      </c>
      <c r="AC15" s="67">
        <f t="shared" si="24"/>
        <v>0</v>
      </c>
      <c r="AD15" s="66">
        <f t="shared" si="25"/>
        <v>0</v>
      </c>
      <c r="AE15" s="57">
        <f t="shared" si="26"/>
        <v>0</v>
      </c>
      <c r="AF15" s="60">
        <f t="shared" si="27"/>
        <v>0</v>
      </c>
      <c r="AG15" s="435">
        <f t="shared" si="28"/>
        <v>0</v>
      </c>
      <c r="AH15" s="63">
        <f t="shared" si="29"/>
        <v>0</v>
      </c>
      <c r="AI15" s="65">
        <f t="shared" si="30"/>
        <v>0</v>
      </c>
      <c r="AJ15" s="31">
        <f t="shared" si="31"/>
        <v>0</v>
      </c>
      <c r="AK15" s="51">
        <f t="shared" si="32"/>
        <v>0</v>
      </c>
      <c r="AL15" s="230">
        <f t="shared" si="33"/>
        <v>0</v>
      </c>
      <c r="AM15" s="130"/>
    </row>
    <row r="16" spans="1:41" s="2" customFormat="1" x14ac:dyDescent="0.3">
      <c r="A16" s="55" t="s">
        <v>841</v>
      </c>
      <c r="B16" s="47">
        <f>24800/16</f>
        <v>1550</v>
      </c>
      <c r="C16" s="46">
        <f>2800/1.1</f>
        <v>2545.454545454545</v>
      </c>
      <c r="D16" s="54">
        <v>16</v>
      </c>
      <c r="E16" s="201">
        <f t="shared" si="0"/>
        <v>0</v>
      </c>
      <c r="F16" s="423">
        <f t="shared" si="1"/>
        <v>0</v>
      </c>
      <c r="G16" s="72">
        <f t="shared" si="2"/>
        <v>0</v>
      </c>
      <c r="H16" s="109">
        <f t="shared" si="3"/>
        <v>0</v>
      </c>
      <c r="I16" s="61">
        <f t="shared" si="4"/>
        <v>0</v>
      </c>
      <c r="J16" s="37">
        <f t="shared" si="5"/>
        <v>0</v>
      </c>
      <c r="K16" s="61">
        <f t="shared" si="6"/>
        <v>0</v>
      </c>
      <c r="L16" s="37">
        <f t="shared" si="7"/>
        <v>0</v>
      </c>
      <c r="M16" s="61">
        <f t="shared" si="8"/>
        <v>0</v>
      </c>
      <c r="N16" s="37">
        <f t="shared" si="9"/>
        <v>0</v>
      </c>
      <c r="O16" s="51">
        <f t="shared" si="10"/>
        <v>0</v>
      </c>
      <c r="P16" s="71">
        <f t="shared" si="11"/>
        <v>0</v>
      </c>
      <c r="Q16" s="57">
        <f t="shared" si="12"/>
        <v>0</v>
      </c>
      <c r="R16" s="553">
        <f t="shared" si="13"/>
        <v>0</v>
      </c>
      <c r="S16" s="72">
        <f t="shared" si="14"/>
        <v>0</v>
      </c>
      <c r="T16" s="109">
        <f t="shared" si="15"/>
        <v>0</v>
      </c>
      <c r="U16" s="61">
        <f t="shared" si="16"/>
        <v>0</v>
      </c>
      <c r="V16" s="109">
        <f t="shared" si="17"/>
        <v>0</v>
      </c>
      <c r="W16" s="61">
        <f t="shared" si="18"/>
        <v>0</v>
      </c>
      <c r="X16" s="109">
        <f t="shared" si="19"/>
        <v>0</v>
      </c>
      <c r="Y16" s="61">
        <f t="shared" si="20"/>
        <v>0</v>
      </c>
      <c r="Z16" s="109">
        <f t="shared" si="21"/>
        <v>0</v>
      </c>
      <c r="AA16" s="61">
        <f t="shared" si="22"/>
        <v>0</v>
      </c>
      <c r="AB16" s="68">
        <f t="shared" si="23"/>
        <v>0</v>
      </c>
      <c r="AC16" s="67">
        <f t="shared" si="24"/>
        <v>0</v>
      </c>
      <c r="AD16" s="66">
        <f t="shared" si="25"/>
        <v>0</v>
      </c>
      <c r="AE16" s="57">
        <f t="shared" si="26"/>
        <v>0</v>
      </c>
      <c r="AF16" s="60">
        <f t="shared" si="27"/>
        <v>0</v>
      </c>
      <c r="AG16" s="435">
        <f t="shared" si="28"/>
        <v>0</v>
      </c>
      <c r="AH16" s="63">
        <f t="shared" si="29"/>
        <v>0</v>
      </c>
      <c r="AI16" s="65">
        <f t="shared" si="30"/>
        <v>0</v>
      </c>
      <c r="AJ16" s="31">
        <f t="shared" si="31"/>
        <v>0</v>
      </c>
      <c r="AK16" s="51">
        <f t="shared" si="32"/>
        <v>0</v>
      </c>
      <c r="AL16" s="230">
        <f t="shared" si="33"/>
        <v>0</v>
      </c>
      <c r="AM16" s="130"/>
    </row>
    <row r="17" spans="1:40" s="2" customFormat="1" x14ac:dyDescent="0.3">
      <c r="A17" s="58" t="s">
        <v>66</v>
      </c>
      <c r="B17" s="47">
        <f>30400/16</f>
        <v>1900</v>
      </c>
      <c r="C17" s="46">
        <f>2800/1.1</f>
        <v>2545.454545454545</v>
      </c>
      <c r="D17" s="54">
        <v>16</v>
      </c>
      <c r="E17" s="201">
        <f t="shared" si="0"/>
        <v>23</v>
      </c>
      <c r="F17" s="423">
        <f t="shared" si="1"/>
        <v>43700</v>
      </c>
      <c r="G17" s="72">
        <f t="shared" si="2"/>
        <v>32</v>
      </c>
      <c r="H17" s="109">
        <f t="shared" si="3"/>
        <v>60800</v>
      </c>
      <c r="I17" s="61">
        <f t="shared" si="4"/>
        <v>0</v>
      </c>
      <c r="J17" s="37">
        <f t="shared" si="5"/>
        <v>0</v>
      </c>
      <c r="K17" s="61">
        <f t="shared" si="6"/>
        <v>0</v>
      </c>
      <c r="L17" s="37">
        <f t="shared" si="7"/>
        <v>0</v>
      </c>
      <c r="M17" s="61">
        <f t="shared" si="8"/>
        <v>0</v>
      </c>
      <c r="N17" s="37">
        <f t="shared" si="9"/>
        <v>0</v>
      </c>
      <c r="O17" s="51">
        <f t="shared" si="10"/>
        <v>0</v>
      </c>
      <c r="P17" s="71">
        <f t="shared" si="11"/>
        <v>0</v>
      </c>
      <c r="Q17" s="57">
        <f t="shared" si="12"/>
        <v>32</v>
      </c>
      <c r="R17" s="553">
        <f t="shared" si="13"/>
        <v>60800</v>
      </c>
      <c r="S17" s="72">
        <f t="shared" si="14"/>
        <v>5</v>
      </c>
      <c r="T17" s="109">
        <f t="shared" si="15"/>
        <v>12727.272727272724</v>
      </c>
      <c r="U17" s="61">
        <f t="shared" si="16"/>
        <v>11</v>
      </c>
      <c r="V17" s="109">
        <f t="shared" si="17"/>
        <v>27999.999999999996</v>
      </c>
      <c r="W17" s="61">
        <f t="shared" si="18"/>
        <v>3</v>
      </c>
      <c r="X17" s="109">
        <f t="shared" si="19"/>
        <v>7636.3636363636351</v>
      </c>
      <c r="Y17" s="61">
        <f t="shared" si="20"/>
        <v>6</v>
      </c>
      <c r="Z17" s="109">
        <f t="shared" si="21"/>
        <v>15272.72727272727</v>
      </c>
      <c r="AA17" s="61">
        <f t="shared" si="22"/>
        <v>10</v>
      </c>
      <c r="AB17" s="68">
        <f t="shared" si="23"/>
        <v>25454.545454545449</v>
      </c>
      <c r="AC17" s="67">
        <f t="shared" si="24"/>
        <v>35</v>
      </c>
      <c r="AD17" s="66">
        <f t="shared" si="25"/>
        <v>89090.909090909074</v>
      </c>
      <c r="AE17" s="57">
        <f t="shared" si="26"/>
        <v>0</v>
      </c>
      <c r="AF17" s="60">
        <f t="shared" si="27"/>
        <v>22590.909090909077</v>
      </c>
      <c r="AG17" s="435">
        <f t="shared" si="28"/>
        <v>0</v>
      </c>
      <c r="AH17" s="63">
        <f t="shared" si="29"/>
        <v>0</v>
      </c>
      <c r="AI17" s="65">
        <f t="shared" si="30"/>
        <v>20</v>
      </c>
      <c r="AJ17" s="31">
        <f t="shared" si="31"/>
        <v>38000</v>
      </c>
      <c r="AK17" s="51">
        <f t="shared" si="32"/>
        <v>0</v>
      </c>
      <c r="AL17" s="230">
        <f t="shared" si="33"/>
        <v>0</v>
      </c>
      <c r="AM17" s="130"/>
    </row>
    <row r="18" spans="1:40" s="2" customFormat="1" x14ac:dyDescent="0.3">
      <c r="A18" s="55" t="s">
        <v>150</v>
      </c>
      <c r="B18" s="47">
        <f>3600/6</f>
        <v>600</v>
      </c>
      <c r="C18" s="46">
        <f>2000/1.1</f>
        <v>1818.181818181818</v>
      </c>
      <c r="D18" s="54">
        <v>6</v>
      </c>
      <c r="E18" s="201">
        <f t="shared" si="0"/>
        <v>0</v>
      </c>
      <c r="F18" s="423">
        <f t="shared" si="1"/>
        <v>0</v>
      </c>
      <c r="G18" s="72">
        <f t="shared" si="2"/>
        <v>0</v>
      </c>
      <c r="H18" s="109">
        <f t="shared" si="3"/>
        <v>0</v>
      </c>
      <c r="I18" s="61">
        <f t="shared" si="4"/>
        <v>0</v>
      </c>
      <c r="J18" s="37">
        <f t="shared" si="5"/>
        <v>0</v>
      </c>
      <c r="K18" s="61">
        <f t="shared" si="6"/>
        <v>0</v>
      </c>
      <c r="L18" s="37">
        <f t="shared" si="7"/>
        <v>0</v>
      </c>
      <c r="M18" s="61">
        <f t="shared" si="8"/>
        <v>0</v>
      </c>
      <c r="N18" s="37">
        <f t="shared" si="9"/>
        <v>0</v>
      </c>
      <c r="O18" s="51">
        <f t="shared" si="10"/>
        <v>0</v>
      </c>
      <c r="P18" s="71">
        <f t="shared" si="11"/>
        <v>0</v>
      </c>
      <c r="Q18" s="57">
        <f t="shared" si="12"/>
        <v>0</v>
      </c>
      <c r="R18" s="553">
        <f t="shared" si="13"/>
        <v>0</v>
      </c>
      <c r="S18" s="72">
        <f t="shared" si="14"/>
        <v>0</v>
      </c>
      <c r="T18" s="109">
        <f t="shared" si="15"/>
        <v>0</v>
      </c>
      <c r="U18" s="61">
        <f t="shared" si="16"/>
        <v>0</v>
      </c>
      <c r="V18" s="109">
        <f t="shared" si="17"/>
        <v>0</v>
      </c>
      <c r="W18" s="61">
        <f t="shared" si="18"/>
        <v>0</v>
      </c>
      <c r="X18" s="109">
        <f t="shared" si="19"/>
        <v>0</v>
      </c>
      <c r="Y18" s="61">
        <f t="shared" si="20"/>
        <v>0</v>
      </c>
      <c r="Z18" s="109">
        <f t="shared" si="21"/>
        <v>0</v>
      </c>
      <c r="AA18" s="61">
        <f t="shared" si="22"/>
        <v>0</v>
      </c>
      <c r="AB18" s="68">
        <f t="shared" si="23"/>
        <v>0</v>
      </c>
      <c r="AC18" s="67">
        <f t="shared" si="24"/>
        <v>0</v>
      </c>
      <c r="AD18" s="66">
        <f t="shared" si="25"/>
        <v>0</v>
      </c>
      <c r="AE18" s="57">
        <f t="shared" si="26"/>
        <v>0</v>
      </c>
      <c r="AF18" s="60">
        <f t="shared" si="27"/>
        <v>0</v>
      </c>
      <c r="AG18" s="435">
        <f t="shared" si="28"/>
        <v>0</v>
      </c>
      <c r="AH18" s="63">
        <f t="shared" si="29"/>
        <v>0</v>
      </c>
      <c r="AI18" s="65">
        <f t="shared" si="30"/>
        <v>0</v>
      </c>
      <c r="AJ18" s="31">
        <f t="shared" si="31"/>
        <v>0</v>
      </c>
      <c r="AK18" s="51">
        <f t="shared" si="32"/>
        <v>0</v>
      </c>
      <c r="AL18" s="230">
        <f t="shared" si="33"/>
        <v>0</v>
      </c>
      <c r="AM18" s="130"/>
    </row>
    <row r="19" spans="1:40" s="2" customFormat="1" x14ac:dyDescent="0.3">
      <c r="A19" s="55" t="s">
        <v>67</v>
      </c>
      <c r="B19" s="47">
        <f>3600/6</f>
        <v>600</v>
      </c>
      <c r="C19" s="46">
        <f>2000/1.1</f>
        <v>1818.181818181818</v>
      </c>
      <c r="D19" s="54">
        <v>6</v>
      </c>
      <c r="E19" s="201">
        <f t="shared" si="0"/>
        <v>0</v>
      </c>
      <c r="F19" s="423">
        <f t="shared" si="1"/>
        <v>0</v>
      </c>
      <c r="G19" s="72">
        <f t="shared" si="2"/>
        <v>0</v>
      </c>
      <c r="H19" s="37">
        <f t="shared" si="3"/>
        <v>0</v>
      </c>
      <c r="I19" s="61">
        <f t="shared" si="4"/>
        <v>0</v>
      </c>
      <c r="J19" s="37">
        <f t="shared" si="5"/>
        <v>0</v>
      </c>
      <c r="K19" s="61">
        <f t="shared" si="6"/>
        <v>0</v>
      </c>
      <c r="L19" s="37">
        <f t="shared" si="7"/>
        <v>0</v>
      </c>
      <c r="M19" s="61">
        <f t="shared" si="8"/>
        <v>0</v>
      </c>
      <c r="N19" s="37">
        <f t="shared" si="9"/>
        <v>0</v>
      </c>
      <c r="O19" s="51">
        <f t="shared" si="10"/>
        <v>0</v>
      </c>
      <c r="P19" s="71">
        <f t="shared" si="11"/>
        <v>0</v>
      </c>
      <c r="Q19" s="57">
        <f t="shared" si="12"/>
        <v>0</v>
      </c>
      <c r="R19" s="553">
        <f t="shared" si="13"/>
        <v>0</v>
      </c>
      <c r="S19" s="72">
        <f t="shared" si="14"/>
        <v>0</v>
      </c>
      <c r="T19" s="109">
        <f t="shared" si="15"/>
        <v>0</v>
      </c>
      <c r="U19" s="61">
        <f t="shared" si="16"/>
        <v>0</v>
      </c>
      <c r="V19" s="109">
        <f t="shared" si="17"/>
        <v>0</v>
      </c>
      <c r="W19" s="61">
        <f t="shared" si="18"/>
        <v>0</v>
      </c>
      <c r="X19" s="109">
        <f t="shared" si="19"/>
        <v>0</v>
      </c>
      <c r="Y19" s="61">
        <f t="shared" si="20"/>
        <v>0</v>
      </c>
      <c r="Z19" s="109">
        <f t="shared" si="21"/>
        <v>0</v>
      </c>
      <c r="AA19" s="61">
        <f t="shared" si="22"/>
        <v>0</v>
      </c>
      <c r="AB19" s="68">
        <f t="shared" si="23"/>
        <v>0</v>
      </c>
      <c r="AC19" s="67">
        <f t="shared" si="24"/>
        <v>0</v>
      </c>
      <c r="AD19" s="66">
        <f t="shared" si="25"/>
        <v>0</v>
      </c>
      <c r="AE19" s="57">
        <f t="shared" si="26"/>
        <v>0</v>
      </c>
      <c r="AF19" s="60">
        <f t="shared" si="27"/>
        <v>0</v>
      </c>
      <c r="AG19" s="435">
        <f t="shared" si="28"/>
        <v>0</v>
      </c>
      <c r="AH19" s="63">
        <f t="shared" si="29"/>
        <v>0</v>
      </c>
      <c r="AI19" s="65">
        <f t="shared" si="30"/>
        <v>0</v>
      </c>
      <c r="AJ19" s="31">
        <f t="shared" si="31"/>
        <v>0</v>
      </c>
      <c r="AK19" s="51">
        <f t="shared" si="32"/>
        <v>0</v>
      </c>
      <c r="AL19" s="230">
        <f t="shared" si="33"/>
        <v>0</v>
      </c>
      <c r="AM19" s="130"/>
    </row>
    <row r="20" spans="1:40" s="2" customFormat="1" x14ac:dyDescent="0.3">
      <c r="A20" s="55" t="s">
        <v>840</v>
      </c>
      <c r="B20" s="47">
        <f>3600/6</f>
        <v>600</v>
      </c>
      <c r="C20" s="46">
        <f>2000/1.1</f>
        <v>1818.181818181818</v>
      </c>
      <c r="D20" s="54">
        <v>6</v>
      </c>
      <c r="E20" s="201">
        <f t="shared" si="0"/>
        <v>0</v>
      </c>
      <c r="F20" s="423">
        <f t="shared" si="1"/>
        <v>0</v>
      </c>
      <c r="G20" s="72">
        <f t="shared" si="2"/>
        <v>0</v>
      </c>
      <c r="H20" s="37">
        <f t="shared" si="3"/>
        <v>0</v>
      </c>
      <c r="I20" s="61">
        <f t="shared" si="4"/>
        <v>0</v>
      </c>
      <c r="J20" s="37">
        <f t="shared" si="5"/>
        <v>0</v>
      </c>
      <c r="K20" s="61">
        <f t="shared" si="6"/>
        <v>0</v>
      </c>
      <c r="L20" s="37">
        <f t="shared" si="7"/>
        <v>0</v>
      </c>
      <c r="M20" s="61">
        <f t="shared" si="8"/>
        <v>0</v>
      </c>
      <c r="N20" s="37">
        <f t="shared" si="9"/>
        <v>0</v>
      </c>
      <c r="O20" s="51">
        <f t="shared" si="10"/>
        <v>0</v>
      </c>
      <c r="P20" s="71">
        <f t="shared" si="11"/>
        <v>0</v>
      </c>
      <c r="Q20" s="57">
        <f t="shared" si="12"/>
        <v>0</v>
      </c>
      <c r="R20" s="553">
        <f t="shared" si="13"/>
        <v>0</v>
      </c>
      <c r="S20" s="72">
        <f t="shared" si="14"/>
        <v>0</v>
      </c>
      <c r="T20" s="109">
        <f t="shared" si="15"/>
        <v>0</v>
      </c>
      <c r="U20" s="61">
        <f t="shared" si="16"/>
        <v>0</v>
      </c>
      <c r="V20" s="109">
        <f t="shared" si="17"/>
        <v>0</v>
      </c>
      <c r="W20" s="61">
        <f t="shared" si="18"/>
        <v>0</v>
      </c>
      <c r="X20" s="109">
        <f t="shared" si="19"/>
        <v>0</v>
      </c>
      <c r="Y20" s="61">
        <f t="shared" si="20"/>
        <v>0</v>
      </c>
      <c r="Z20" s="109">
        <f t="shared" si="21"/>
        <v>0</v>
      </c>
      <c r="AA20" s="61">
        <f t="shared" si="22"/>
        <v>0</v>
      </c>
      <c r="AB20" s="68">
        <f t="shared" si="23"/>
        <v>0</v>
      </c>
      <c r="AC20" s="67">
        <f t="shared" si="24"/>
        <v>0</v>
      </c>
      <c r="AD20" s="66">
        <f t="shared" si="25"/>
        <v>0</v>
      </c>
      <c r="AE20" s="57">
        <f t="shared" si="26"/>
        <v>0</v>
      </c>
      <c r="AF20" s="60">
        <f t="shared" si="27"/>
        <v>0</v>
      </c>
      <c r="AG20" s="435">
        <f t="shared" si="28"/>
        <v>0</v>
      </c>
      <c r="AH20" s="63">
        <f t="shared" si="29"/>
        <v>0</v>
      </c>
      <c r="AI20" s="65">
        <f t="shared" si="30"/>
        <v>0</v>
      </c>
      <c r="AJ20" s="31">
        <f t="shared" si="31"/>
        <v>0</v>
      </c>
      <c r="AK20" s="51">
        <f t="shared" si="32"/>
        <v>0</v>
      </c>
      <c r="AL20" s="164">
        <f t="shared" si="33"/>
        <v>0</v>
      </c>
      <c r="AM20" s="130"/>
      <c r="AN20" s="162"/>
    </row>
    <row r="21" spans="1:40" s="2" customFormat="1" x14ac:dyDescent="0.3">
      <c r="A21" s="48" t="s">
        <v>827</v>
      </c>
      <c r="B21" s="47">
        <f>8100/6</f>
        <v>1350</v>
      </c>
      <c r="C21" s="46">
        <f>2800/1.1</f>
        <v>2545.454545454545</v>
      </c>
      <c r="D21" s="50">
        <v>6</v>
      </c>
      <c r="E21" s="201">
        <f t="shared" si="0"/>
        <v>0</v>
      </c>
      <c r="F21" s="423">
        <f t="shared" si="1"/>
        <v>0</v>
      </c>
      <c r="G21" s="72">
        <f t="shared" si="2"/>
        <v>0</v>
      </c>
      <c r="H21" s="37">
        <f t="shared" si="3"/>
        <v>0</v>
      </c>
      <c r="I21" s="61">
        <f t="shared" si="4"/>
        <v>0</v>
      </c>
      <c r="J21" s="37">
        <f t="shared" si="5"/>
        <v>0</v>
      </c>
      <c r="K21" s="61">
        <f t="shared" si="6"/>
        <v>0</v>
      </c>
      <c r="L21" s="37">
        <f t="shared" si="7"/>
        <v>0</v>
      </c>
      <c r="M21" s="61">
        <f t="shared" si="8"/>
        <v>0</v>
      </c>
      <c r="N21" s="37">
        <f t="shared" si="9"/>
        <v>0</v>
      </c>
      <c r="O21" s="51">
        <f t="shared" si="10"/>
        <v>0</v>
      </c>
      <c r="P21" s="71">
        <f t="shared" si="11"/>
        <v>0</v>
      </c>
      <c r="Q21" s="57">
        <f t="shared" si="12"/>
        <v>0</v>
      </c>
      <c r="R21" s="553">
        <f t="shared" si="13"/>
        <v>0</v>
      </c>
      <c r="S21" s="72">
        <f t="shared" si="14"/>
        <v>0</v>
      </c>
      <c r="T21" s="109">
        <f t="shared" si="15"/>
        <v>0</v>
      </c>
      <c r="U21" s="61">
        <f t="shared" si="16"/>
        <v>0</v>
      </c>
      <c r="V21" s="109">
        <f t="shared" si="17"/>
        <v>0</v>
      </c>
      <c r="W21" s="61">
        <f t="shared" si="18"/>
        <v>0</v>
      </c>
      <c r="X21" s="109">
        <f t="shared" si="19"/>
        <v>0</v>
      </c>
      <c r="Y21" s="61">
        <f t="shared" si="20"/>
        <v>0</v>
      </c>
      <c r="Z21" s="109">
        <f t="shared" si="21"/>
        <v>0</v>
      </c>
      <c r="AA21" s="61">
        <f t="shared" si="22"/>
        <v>0</v>
      </c>
      <c r="AB21" s="68">
        <f t="shared" si="23"/>
        <v>0</v>
      </c>
      <c r="AC21" s="67">
        <f t="shared" si="24"/>
        <v>0</v>
      </c>
      <c r="AD21" s="66">
        <f t="shared" si="25"/>
        <v>0</v>
      </c>
      <c r="AE21" s="57">
        <f t="shared" si="26"/>
        <v>0</v>
      </c>
      <c r="AF21" s="60">
        <f t="shared" si="27"/>
        <v>0</v>
      </c>
      <c r="AG21" s="435">
        <f t="shared" si="28"/>
        <v>0</v>
      </c>
      <c r="AH21" s="63">
        <f t="shared" si="29"/>
        <v>0</v>
      </c>
      <c r="AI21" s="65">
        <f t="shared" si="30"/>
        <v>0</v>
      </c>
      <c r="AJ21" s="31">
        <f t="shared" si="31"/>
        <v>0</v>
      </c>
      <c r="AK21" s="51">
        <f t="shared" si="32"/>
        <v>0</v>
      </c>
      <c r="AL21" s="164">
        <f t="shared" si="33"/>
        <v>0</v>
      </c>
      <c r="AM21" s="130"/>
    </row>
    <row r="22" spans="1:40" s="2" customFormat="1" x14ac:dyDescent="0.3">
      <c r="A22" s="48" t="s">
        <v>65</v>
      </c>
      <c r="B22" s="53">
        <f>6600/6</f>
        <v>1100</v>
      </c>
      <c r="C22" s="46">
        <f>2800/1.1</f>
        <v>2545.454545454545</v>
      </c>
      <c r="D22" s="50">
        <v>6</v>
      </c>
      <c r="E22" s="201">
        <f t="shared" si="0"/>
        <v>0</v>
      </c>
      <c r="F22" s="423">
        <f t="shared" si="1"/>
        <v>0</v>
      </c>
      <c r="G22" s="72">
        <f t="shared" si="2"/>
        <v>0</v>
      </c>
      <c r="H22" s="37">
        <f t="shared" si="3"/>
        <v>0</v>
      </c>
      <c r="I22" s="61">
        <f t="shared" si="4"/>
        <v>0</v>
      </c>
      <c r="J22" s="37">
        <f t="shared" si="5"/>
        <v>0</v>
      </c>
      <c r="K22" s="61">
        <f t="shared" si="6"/>
        <v>0</v>
      </c>
      <c r="L22" s="37">
        <f t="shared" si="7"/>
        <v>0</v>
      </c>
      <c r="M22" s="61">
        <f t="shared" si="8"/>
        <v>0</v>
      </c>
      <c r="N22" s="37">
        <f t="shared" si="9"/>
        <v>0</v>
      </c>
      <c r="O22" s="51">
        <f t="shared" si="10"/>
        <v>0</v>
      </c>
      <c r="P22" s="71">
        <f t="shared" si="11"/>
        <v>0</v>
      </c>
      <c r="Q22" s="57">
        <f t="shared" si="12"/>
        <v>0</v>
      </c>
      <c r="R22" s="553">
        <f t="shared" si="13"/>
        <v>0</v>
      </c>
      <c r="S22" s="72">
        <f t="shared" si="14"/>
        <v>0</v>
      </c>
      <c r="T22" s="109">
        <f t="shared" si="15"/>
        <v>0</v>
      </c>
      <c r="U22" s="61">
        <f t="shared" si="16"/>
        <v>0</v>
      </c>
      <c r="V22" s="109">
        <f t="shared" si="17"/>
        <v>0</v>
      </c>
      <c r="W22" s="61">
        <f t="shared" si="18"/>
        <v>0</v>
      </c>
      <c r="X22" s="109">
        <f t="shared" si="19"/>
        <v>0</v>
      </c>
      <c r="Y22" s="61">
        <f t="shared" si="20"/>
        <v>0</v>
      </c>
      <c r="Z22" s="109">
        <f t="shared" si="21"/>
        <v>0</v>
      </c>
      <c r="AA22" s="61">
        <f t="shared" si="22"/>
        <v>0</v>
      </c>
      <c r="AB22" s="68">
        <f t="shared" si="23"/>
        <v>0</v>
      </c>
      <c r="AC22" s="67">
        <f t="shared" si="24"/>
        <v>0</v>
      </c>
      <c r="AD22" s="66">
        <f t="shared" si="25"/>
        <v>0</v>
      </c>
      <c r="AE22" s="57">
        <f t="shared" si="26"/>
        <v>0</v>
      </c>
      <c r="AF22" s="60">
        <f t="shared" si="27"/>
        <v>0</v>
      </c>
      <c r="AG22" s="435">
        <f t="shared" si="28"/>
        <v>0</v>
      </c>
      <c r="AH22" s="63">
        <f t="shared" si="29"/>
        <v>0</v>
      </c>
      <c r="AI22" s="65">
        <f t="shared" si="30"/>
        <v>0</v>
      </c>
      <c r="AJ22" s="31">
        <f t="shared" si="31"/>
        <v>0</v>
      </c>
      <c r="AK22" s="51">
        <f t="shared" si="32"/>
        <v>0</v>
      </c>
      <c r="AL22" s="164">
        <f t="shared" si="33"/>
        <v>0</v>
      </c>
      <c r="AM22" s="130"/>
    </row>
    <row r="23" spans="1:40" s="2" customFormat="1" x14ac:dyDescent="0.3">
      <c r="A23" s="48" t="s">
        <v>808</v>
      </c>
      <c r="B23" s="47">
        <f>16200/12</f>
        <v>1350</v>
      </c>
      <c r="C23" s="46">
        <f>2800/1.1</f>
        <v>2545.454545454545</v>
      </c>
      <c r="D23" s="50">
        <v>12</v>
      </c>
      <c r="E23" s="201">
        <f t="shared" si="0"/>
        <v>0</v>
      </c>
      <c r="F23" s="423">
        <f t="shared" si="1"/>
        <v>0</v>
      </c>
      <c r="G23" s="72">
        <f t="shared" si="2"/>
        <v>0</v>
      </c>
      <c r="H23" s="37">
        <f t="shared" si="3"/>
        <v>0</v>
      </c>
      <c r="I23" s="61">
        <f t="shared" si="4"/>
        <v>0</v>
      </c>
      <c r="J23" s="37">
        <f t="shared" si="5"/>
        <v>0</v>
      </c>
      <c r="K23" s="61">
        <f t="shared" si="6"/>
        <v>0</v>
      </c>
      <c r="L23" s="37">
        <f t="shared" si="7"/>
        <v>0</v>
      </c>
      <c r="M23" s="61">
        <f t="shared" si="8"/>
        <v>0</v>
      </c>
      <c r="N23" s="37">
        <f t="shared" si="9"/>
        <v>0</v>
      </c>
      <c r="O23" s="51">
        <f t="shared" si="10"/>
        <v>0</v>
      </c>
      <c r="P23" s="71">
        <f t="shared" si="11"/>
        <v>0</v>
      </c>
      <c r="Q23" s="57">
        <f t="shared" si="12"/>
        <v>0</v>
      </c>
      <c r="R23" s="553">
        <f t="shared" si="13"/>
        <v>0</v>
      </c>
      <c r="S23" s="72">
        <f t="shared" si="14"/>
        <v>0</v>
      </c>
      <c r="T23" s="109">
        <f t="shared" si="15"/>
        <v>0</v>
      </c>
      <c r="U23" s="61">
        <f t="shared" si="16"/>
        <v>0</v>
      </c>
      <c r="V23" s="109">
        <f t="shared" si="17"/>
        <v>0</v>
      </c>
      <c r="W23" s="61">
        <f t="shared" si="18"/>
        <v>0</v>
      </c>
      <c r="X23" s="109">
        <f t="shared" si="19"/>
        <v>0</v>
      </c>
      <c r="Y23" s="61">
        <f t="shared" si="20"/>
        <v>0</v>
      </c>
      <c r="Z23" s="109">
        <f t="shared" si="21"/>
        <v>0</v>
      </c>
      <c r="AA23" s="61">
        <f t="shared" si="22"/>
        <v>0</v>
      </c>
      <c r="AB23" s="68">
        <f t="shared" si="23"/>
        <v>0</v>
      </c>
      <c r="AC23" s="67">
        <f t="shared" si="24"/>
        <v>0</v>
      </c>
      <c r="AD23" s="66">
        <f t="shared" si="25"/>
        <v>0</v>
      </c>
      <c r="AE23" s="57">
        <f t="shared" si="26"/>
        <v>0</v>
      </c>
      <c r="AF23" s="60">
        <f t="shared" si="27"/>
        <v>0</v>
      </c>
      <c r="AG23" s="435">
        <f t="shared" si="28"/>
        <v>0</v>
      </c>
      <c r="AH23" s="63">
        <f t="shared" si="29"/>
        <v>0</v>
      </c>
      <c r="AI23" s="65">
        <f t="shared" si="30"/>
        <v>0</v>
      </c>
      <c r="AJ23" s="31">
        <f t="shared" si="31"/>
        <v>0</v>
      </c>
      <c r="AK23" s="51">
        <f t="shared" si="32"/>
        <v>0</v>
      </c>
      <c r="AL23" s="164">
        <f t="shared" si="33"/>
        <v>0</v>
      </c>
      <c r="AM23" s="130"/>
    </row>
    <row r="24" spans="1:40" s="2" customFormat="1" x14ac:dyDescent="0.3">
      <c r="A24" s="48" t="s">
        <v>63</v>
      </c>
      <c r="B24" s="47">
        <f>16200/12</f>
        <v>1350</v>
      </c>
      <c r="C24" s="46">
        <f>2800/1.1</f>
        <v>2545.454545454545</v>
      </c>
      <c r="D24" s="50">
        <v>12</v>
      </c>
      <c r="E24" s="201">
        <f t="shared" si="0"/>
        <v>0</v>
      </c>
      <c r="F24" s="423">
        <f t="shared" si="1"/>
        <v>0</v>
      </c>
      <c r="G24" s="72">
        <f t="shared" si="2"/>
        <v>0</v>
      </c>
      <c r="H24" s="37">
        <f t="shared" si="3"/>
        <v>0</v>
      </c>
      <c r="I24" s="61">
        <f t="shared" si="4"/>
        <v>0</v>
      </c>
      <c r="J24" s="37">
        <f t="shared" si="5"/>
        <v>0</v>
      </c>
      <c r="K24" s="61">
        <f t="shared" si="6"/>
        <v>0</v>
      </c>
      <c r="L24" s="37">
        <f t="shared" si="7"/>
        <v>0</v>
      </c>
      <c r="M24" s="61">
        <f t="shared" si="8"/>
        <v>0</v>
      </c>
      <c r="N24" s="37">
        <f t="shared" si="9"/>
        <v>0</v>
      </c>
      <c r="O24" s="51">
        <f t="shared" si="10"/>
        <v>0</v>
      </c>
      <c r="P24" s="71">
        <f t="shared" si="11"/>
        <v>0</v>
      </c>
      <c r="Q24" s="57">
        <f t="shared" si="12"/>
        <v>0</v>
      </c>
      <c r="R24" s="553">
        <f t="shared" si="13"/>
        <v>0</v>
      </c>
      <c r="S24" s="72">
        <f t="shared" si="14"/>
        <v>0</v>
      </c>
      <c r="T24" s="109">
        <f t="shared" si="15"/>
        <v>0</v>
      </c>
      <c r="U24" s="61">
        <f t="shared" si="16"/>
        <v>0</v>
      </c>
      <c r="V24" s="109">
        <f t="shared" si="17"/>
        <v>0</v>
      </c>
      <c r="W24" s="61">
        <f t="shared" si="18"/>
        <v>0</v>
      </c>
      <c r="X24" s="109">
        <f t="shared" si="19"/>
        <v>0</v>
      </c>
      <c r="Y24" s="61">
        <f t="shared" si="20"/>
        <v>0</v>
      </c>
      <c r="Z24" s="109">
        <f t="shared" si="21"/>
        <v>0</v>
      </c>
      <c r="AA24" s="61">
        <f t="shared" si="22"/>
        <v>0</v>
      </c>
      <c r="AB24" s="68">
        <f t="shared" si="23"/>
        <v>0</v>
      </c>
      <c r="AC24" s="67">
        <f t="shared" si="24"/>
        <v>0</v>
      </c>
      <c r="AD24" s="66">
        <f t="shared" si="25"/>
        <v>0</v>
      </c>
      <c r="AE24" s="57">
        <f t="shared" si="26"/>
        <v>0</v>
      </c>
      <c r="AF24" s="60">
        <f t="shared" si="27"/>
        <v>0</v>
      </c>
      <c r="AG24" s="435">
        <f t="shared" si="28"/>
        <v>0</v>
      </c>
      <c r="AH24" s="63">
        <f t="shared" si="29"/>
        <v>0</v>
      </c>
      <c r="AI24" s="65">
        <f t="shared" si="30"/>
        <v>0</v>
      </c>
      <c r="AJ24" s="31">
        <f t="shared" si="31"/>
        <v>0</v>
      </c>
      <c r="AK24" s="51">
        <f t="shared" si="32"/>
        <v>0</v>
      </c>
      <c r="AL24" s="164">
        <f t="shared" si="33"/>
        <v>0</v>
      </c>
      <c r="AM24" s="130"/>
    </row>
    <row r="25" spans="1:40" s="2" customFormat="1" x14ac:dyDescent="0.3">
      <c r="A25" s="48" t="s">
        <v>62</v>
      </c>
      <c r="B25" s="47">
        <f>42000/20</f>
        <v>2100</v>
      </c>
      <c r="C25" s="46">
        <f>3200/1.1</f>
        <v>2909.090909090909</v>
      </c>
      <c r="D25" s="50">
        <v>20</v>
      </c>
      <c r="E25" s="201">
        <f t="shared" si="0"/>
        <v>0</v>
      </c>
      <c r="F25" s="423">
        <f t="shared" si="1"/>
        <v>0</v>
      </c>
      <c r="G25" s="72">
        <f t="shared" si="2"/>
        <v>0</v>
      </c>
      <c r="H25" s="37">
        <f t="shared" si="3"/>
        <v>0</v>
      </c>
      <c r="I25" s="61">
        <f t="shared" si="4"/>
        <v>0</v>
      </c>
      <c r="J25" s="37">
        <f t="shared" si="5"/>
        <v>0</v>
      </c>
      <c r="K25" s="61">
        <f t="shared" si="6"/>
        <v>0</v>
      </c>
      <c r="L25" s="37">
        <f t="shared" si="7"/>
        <v>0</v>
      </c>
      <c r="M25" s="61">
        <f t="shared" si="8"/>
        <v>0</v>
      </c>
      <c r="N25" s="37">
        <f t="shared" si="9"/>
        <v>0</v>
      </c>
      <c r="O25" s="51">
        <f t="shared" si="10"/>
        <v>0</v>
      </c>
      <c r="P25" s="71">
        <f t="shared" si="11"/>
        <v>0</v>
      </c>
      <c r="Q25" s="57">
        <f t="shared" si="12"/>
        <v>0</v>
      </c>
      <c r="R25" s="553">
        <f t="shared" si="13"/>
        <v>0</v>
      </c>
      <c r="S25" s="72">
        <f t="shared" si="14"/>
        <v>0</v>
      </c>
      <c r="T25" s="109">
        <f t="shared" si="15"/>
        <v>0</v>
      </c>
      <c r="U25" s="61">
        <f t="shared" si="16"/>
        <v>0</v>
      </c>
      <c r="V25" s="109">
        <f t="shared" si="17"/>
        <v>0</v>
      </c>
      <c r="W25" s="61">
        <f t="shared" si="18"/>
        <v>0</v>
      </c>
      <c r="X25" s="109">
        <f t="shared" si="19"/>
        <v>0</v>
      </c>
      <c r="Y25" s="61">
        <f t="shared" si="20"/>
        <v>0</v>
      </c>
      <c r="Z25" s="109">
        <f t="shared" si="21"/>
        <v>0</v>
      </c>
      <c r="AA25" s="61">
        <f t="shared" si="22"/>
        <v>0</v>
      </c>
      <c r="AB25" s="68">
        <f t="shared" si="23"/>
        <v>0</v>
      </c>
      <c r="AC25" s="67">
        <f t="shared" si="24"/>
        <v>0</v>
      </c>
      <c r="AD25" s="66">
        <f t="shared" si="25"/>
        <v>0</v>
      </c>
      <c r="AE25" s="57">
        <f t="shared" si="26"/>
        <v>0</v>
      </c>
      <c r="AF25" s="60">
        <f t="shared" si="27"/>
        <v>0</v>
      </c>
      <c r="AG25" s="435">
        <f t="shared" si="28"/>
        <v>0</v>
      </c>
      <c r="AH25" s="63">
        <f t="shared" si="29"/>
        <v>0</v>
      </c>
      <c r="AI25" s="65">
        <f t="shared" si="30"/>
        <v>0</v>
      </c>
      <c r="AJ25" s="31">
        <f t="shared" si="31"/>
        <v>0</v>
      </c>
      <c r="AK25" s="51">
        <f t="shared" si="32"/>
        <v>0</v>
      </c>
      <c r="AL25" s="164">
        <f t="shared" si="33"/>
        <v>0</v>
      </c>
      <c r="AM25" s="130"/>
    </row>
    <row r="26" spans="1:40" s="2" customFormat="1" x14ac:dyDescent="0.3">
      <c r="A26" s="48" t="s">
        <v>818</v>
      </c>
      <c r="B26" s="47">
        <f>13800/12</f>
        <v>1150</v>
      </c>
      <c r="C26" s="46">
        <f>2300/1.1</f>
        <v>2090.9090909090905</v>
      </c>
      <c r="D26" s="50">
        <v>12</v>
      </c>
      <c r="E26" s="201">
        <f t="shared" si="0"/>
        <v>0</v>
      </c>
      <c r="F26" s="423">
        <f t="shared" si="1"/>
        <v>0</v>
      </c>
      <c r="G26" s="72">
        <f t="shared" si="2"/>
        <v>0</v>
      </c>
      <c r="H26" s="37">
        <f t="shared" si="3"/>
        <v>0</v>
      </c>
      <c r="I26" s="61">
        <f t="shared" si="4"/>
        <v>0</v>
      </c>
      <c r="J26" s="37">
        <f t="shared" si="5"/>
        <v>0</v>
      </c>
      <c r="K26" s="61">
        <f t="shared" si="6"/>
        <v>0</v>
      </c>
      <c r="L26" s="37">
        <f t="shared" si="7"/>
        <v>0</v>
      </c>
      <c r="M26" s="61">
        <f t="shared" si="8"/>
        <v>0</v>
      </c>
      <c r="N26" s="37">
        <f t="shared" si="9"/>
        <v>0</v>
      </c>
      <c r="O26" s="51">
        <f t="shared" si="10"/>
        <v>0</v>
      </c>
      <c r="P26" s="71">
        <f t="shared" si="11"/>
        <v>0</v>
      </c>
      <c r="Q26" s="57">
        <f t="shared" si="12"/>
        <v>0</v>
      </c>
      <c r="R26" s="553">
        <f t="shared" si="13"/>
        <v>0</v>
      </c>
      <c r="S26" s="72">
        <f t="shared" si="14"/>
        <v>0</v>
      </c>
      <c r="T26" s="109">
        <f t="shared" si="15"/>
        <v>0</v>
      </c>
      <c r="U26" s="61">
        <f t="shared" si="16"/>
        <v>0</v>
      </c>
      <c r="V26" s="109">
        <f t="shared" si="17"/>
        <v>0</v>
      </c>
      <c r="W26" s="61">
        <f t="shared" si="18"/>
        <v>0</v>
      </c>
      <c r="X26" s="109">
        <f t="shared" si="19"/>
        <v>0</v>
      </c>
      <c r="Y26" s="61">
        <f t="shared" si="20"/>
        <v>0</v>
      </c>
      <c r="Z26" s="109">
        <f t="shared" si="21"/>
        <v>0</v>
      </c>
      <c r="AA26" s="61">
        <f t="shared" si="22"/>
        <v>0</v>
      </c>
      <c r="AB26" s="68">
        <f t="shared" si="23"/>
        <v>0</v>
      </c>
      <c r="AC26" s="67">
        <f t="shared" si="24"/>
        <v>0</v>
      </c>
      <c r="AD26" s="66">
        <f t="shared" si="25"/>
        <v>0</v>
      </c>
      <c r="AE26" s="57">
        <f t="shared" si="26"/>
        <v>0</v>
      </c>
      <c r="AF26" s="60">
        <f t="shared" si="27"/>
        <v>0</v>
      </c>
      <c r="AG26" s="435">
        <f t="shared" si="28"/>
        <v>0</v>
      </c>
      <c r="AH26" s="63">
        <f t="shared" si="29"/>
        <v>0</v>
      </c>
      <c r="AI26" s="65">
        <f t="shared" si="30"/>
        <v>0</v>
      </c>
      <c r="AJ26" s="31">
        <f t="shared" si="31"/>
        <v>0</v>
      </c>
      <c r="AK26" s="51">
        <f t="shared" si="32"/>
        <v>0</v>
      </c>
      <c r="AL26" s="230">
        <f t="shared" si="33"/>
        <v>0</v>
      </c>
      <c r="AM26" s="130"/>
    </row>
    <row r="27" spans="1:40" s="2" customFormat="1" x14ac:dyDescent="0.3">
      <c r="A27" s="48" t="s">
        <v>60</v>
      </c>
      <c r="B27" s="47">
        <f>30000/24</f>
        <v>1250</v>
      </c>
      <c r="C27" s="46">
        <f>2800/1.1</f>
        <v>2545.454545454545</v>
      </c>
      <c r="D27" s="50">
        <v>24</v>
      </c>
      <c r="E27" s="201">
        <f t="shared" si="0"/>
        <v>0</v>
      </c>
      <c r="F27" s="423">
        <f t="shared" si="1"/>
        <v>0</v>
      </c>
      <c r="G27" s="72">
        <f t="shared" si="2"/>
        <v>0</v>
      </c>
      <c r="H27" s="37">
        <f t="shared" si="3"/>
        <v>0</v>
      </c>
      <c r="I27" s="61">
        <f t="shared" si="4"/>
        <v>0</v>
      </c>
      <c r="J27" s="37">
        <f t="shared" si="5"/>
        <v>0</v>
      </c>
      <c r="K27" s="61">
        <f t="shared" si="6"/>
        <v>0</v>
      </c>
      <c r="L27" s="37">
        <f t="shared" si="7"/>
        <v>0</v>
      </c>
      <c r="M27" s="61">
        <f t="shared" si="8"/>
        <v>0</v>
      </c>
      <c r="N27" s="37">
        <f t="shared" si="9"/>
        <v>0</v>
      </c>
      <c r="O27" s="51">
        <f t="shared" si="10"/>
        <v>0</v>
      </c>
      <c r="P27" s="71">
        <f t="shared" si="11"/>
        <v>0</v>
      </c>
      <c r="Q27" s="57">
        <f t="shared" si="12"/>
        <v>0</v>
      </c>
      <c r="R27" s="553">
        <f t="shared" si="13"/>
        <v>0</v>
      </c>
      <c r="S27" s="72">
        <f t="shared" si="14"/>
        <v>0</v>
      </c>
      <c r="T27" s="109">
        <f t="shared" si="15"/>
        <v>0</v>
      </c>
      <c r="U27" s="61">
        <f t="shared" si="16"/>
        <v>0</v>
      </c>
      <c r="V27" s="109">
        <f t="shared" si="17"/>
        <v>0</v>
      </c>
      <c r="W27" s="61">
        <f t="shared" si="18"/>
        <v>0</v>
      </c>
      <c r="X27" s="109">
        <f t="shared" si="19"/>
        <v>0</v>
      </c>
      <c r="Y27" s="61">
        <f t="shared" si="20"/>
        <v>0</v>
      </c>
      <c r="Z27" s="109">
        <f t="shared" si="21"/>
        <v>0</v>
      </c>
      <c r="AA27" s="61">
        <f t="shared" si="22"/>
        <v>0</v>
      </c>
      <c r="AB27" s="68">
        <f t="shared" si="23"/>
        <v>0</v>
      </c>
      <c r="AC27" s="67">
        <f t="shared" si="24"/>
        <v>0</v>
      </c>
      <c r="AD27" s="66">
        <f t="shared" si="25"/>
        <v>0</v>
      </c>
      <c r="AE27" s="57">
        <f t="shared" si="26"/>
        <v>0</v>
      </c>
      <c r="AF27" s="60">
        <f t="shared" si="27"/>
        <v>0</v>
      </c>
      <c r="AG27" s="435">
        <f t="shared" si="28"/>
        <v>0</v>
      </c>
      <c r="AH27" s="63">
        <f t="shared" si="29"/>
        <v>0</v>
      </c>
      <c r="AI27" s="65">
        <f t="shared" si="30"/>
        <v>0</v>
      </c>
      <c r="AJ27" s="31">
        <f t="shared" si="31"/>
        <v>0</v>
      </c>
      <c r="AK27" s="51">
        <f t="shared" si="32"/>
        <v>0</v>
      </c>
      <c r="AL27" s="230">
        <f t="shared" si="33"/>
        <v>0</v>
      </c>
      <c r="AM27" s="130"/>
    </row>
    <row r="28" spans="1:40" s="2" customFormat="1" x14ac:dyDescent="0.3">
      <c r="A28" s="137" t="s">
        <v>61</v>
      </c>
      <c r="B28" s="47">
        <f>14400/24</f>
        <v>600</v>
      </c>
      <c r="C28" s="46">
        <f>800/1.1</f>
        <v>727.27272727272725</v>
      </c>
      <c r="D28" s="54">
        <v>24</v>
      </c>
      <c r="E28" s="201">
        <f t="shared" si="0"/>
        <v>37</v>
      </c>
      <c r="F28" s="423">
        <f t="shared" si="1"/>
        <v>22200</v>
      </c>
      <c r="G28" s="72">
        <f t="shared" si="2"/>
        <v>72</v>
      </c>
      <c r="H28" s="37">
        <f t="shared" si="3"/>
        <v>43200</v>
      </c>
      <c r="I28" s="61">
        <f t="shared" si="4"/>
        <v>24</v>
      </c>
      <c r="J28" s="37">
        <f t="shared" si="5"/>
        <v>14400</v>
      </c>
      <c r="K28" s="61">
        <f t="shared" si="6"/>
        <v>48</v>
      </c>
      <c r="L28" s="37">
        <f t="shared" si="7"/>
        <v>28800</v>
      </c>
      <c r="M28" s="61">
        <f t="shared" si="8"/>
        <v>48</v>
      </c>
      <c r="N28" s="37">
        <f t="shared" si="9"/>
        <v>28800</v>
      </c>
      <c r="O28" s="51">
        <f t="shared" si="10"/>
        <v>0</v>
      </c>
      <c r="P28" s="71">
        <f t="shared" si="11"/>
        <v>0</v>
      </c>
      <c r="Q28" s="57">
        <f t="shared" si="12"/>
        <v>192</v>
      </c>
      <c r="R28" s="553">
        <f t="shared" si="13"/>
        <v>115200</v>
      </c>
      <c r="S28" s="72">
        <f t="shared" si="14"/>
        <v>13</v>
      </c>
      <c r="T28" s="109">
        <f t="shared" si="15"/>
        <v>9454.545454545454</v>
      </c>
      <c r="U28" s="61">
        <f t="shared" si="16"/>
        <v>31</v>
      </c>
      <c r="V28" s="109">
        <f t="shared" si="17"/>
        <v>22545.454545454544</v>
      </c>
      <c r="W28" s="61">
        <f t="shared" si="18"/>
        <v>34</v>
      </c>
      <c r="X28" s="109">
        <f t="shared" si="19"/>
        <v>24727.272727272728</v>
      </c>
      <c r="Y28" s="61">
        <f t="shared" si="20"/>
        <v>62</v>
      </c>
      <c r="Z28" s="109">
        <f t="shared" si="21"/>
        <v>45090.909090909088</v>
      </c>
      <c r="AA28" s="61">
        <f t="shared" si="22"/>
        <v>37</v>
      </c>
      <c r="AB28" s="68">
        <f t="shared" si="23"/>
        <v>26909.090909090908</v>
      </c>
      <c r="AC28" s="67">
        <f t="shared" si="24"/>
        <v>177</v>
      </c>
      <c r="AD28" s="66">
        <f t="shared" si="25"/>
        <v>128727.27272727272</v>
      </c>
      <c r="AE28" s="57">
        <f t="shared" si="26"/>
        <v>0</v>
      </c>
      <c r="AF28" s="60">
        <f t="shared" si="27"/>
        <v>22527.272727272724</v>
      </c>
      <c r="AG28" s="435">
        <f t="shared" si="28"/>
        <v>0</v>
      </c>
      <c r="AH28" s="63">
        <f t="shared" si="29"/>
        <v>0</v>
      </c>
      <c r="AI28" s="65">
        <f t="shared" si="30"/>
        <v>52</v>
      </c>
      <c r="AJ28" s="31">
        <f t="shared" si="31"/>
        <v>31200</v>
      </c>
      <c r="AK28" s="51">
        <f t="shared" si="32"/>
        <v>0</v>
      </c>
      <c r="AL28" s="230">
        <f t="shared" si="33"/>
        <v>0</v>
      </c>
      <c r="AM28" s="130"/>
    </row>
    <row r="29" spans="1:40" s="2" customFormat="1" x14ac:dyDescent="0.3">
      <c r="A29" s="188" t="s">
        <v>153</v>
      </c>
      <c r="B29" s="182">
        <f>16000/10</f>
        <v>1600</v>
      </c>
      <c r="C29" s="183">
        <f>2700/1.1</f>
        <v>2454.5454545454545</v>
      </c>
      <c r="D29" s="433">
        <v>10</v>
      </c>
      <c r="E29" s="201">
        <f t="shared" si="0"/>
        <v>135</v>
      </c>
      <c r="F29" s="423">
        <f t="shared" si="1"/>
        <v>216000</v>
      </c>
      <c r="G29" s="72">
        <f t="shared" si="2"/>
        <v>60</v>
      </c>
      <c r="H29" s="37">
        <f t="shared" si="3"/>
        <v>96000</v>
      </c>
      <c r="I29" s="61">
        <f t="shared" si="4"/>
        <v>0</v>
      </c>
      <c r="J29" s="37">
        <f t="shared" si="5"/>
        <v>0</v>
      </c>
      <c r="K29" s="61">
        <f t="shared" si="6"/>
        <v>0</v>
      </c>
      <c r="L29" s="37">
        <f t="shared" si="7"/>
        <v>0</v>
      </c>
      <c r="M29" s="61">
        <f t="shared" si="8"/>
        <v>0</v>
      </c>
      <c r="N29" s="37">
        <f t="shared" si="9"/>
        <v>0</v>
      </c>
      <c r="O29" s="51">
        <f t="shared" si="10"/>
        <v>0</v>
      </c>
      <c r="P29" s="71">
        <f t="shared" si="11"/>
        <v>0</v>
      </c>
      <c r="Q29" s="57">
        <f t="shared" si="12"/>
        <v>60</v>
      </c>
      <c r="R29" s="553">
        <f t="shared" si="13"/>
        <v>96000</v>
      </c>
      <c r="S29" s="72">
        <f t="shared" si="14"/>
        <v>25</v>
      </c>
      <c r="T29" s="109">
        <f t="shared" si="15"/>
        <v>61363.63636363636</v>
      </c>
      <c r="U29" s="61">
        <f t="shared" si="16"/>
        <v>59</v>
      </c>
      <c r="V29" s="109">
        <f t="shared" si="17"/>
        <v>144818.18181818182</v>
      </c>
      <c r="W29" s="61">
        <f t="shared" si="18"/>
        <v>64</v>
      </c>
      <c r="X29" s="109">
        <f t="shared" si="19"/>
        <v>157090.90909090909</v>
      </c>
      <c r="Y29" s="61">
        <f t="shared" si="20"/>
        <v>21</v>
      </c>
      <c r="Z29" s="109">
        <f t="shared" si="21"/>
        <v>51545.454545454544</v>
      </c>
      <c r="AA29" s="61">
        <f t="shared" si="22"/>
        <v>20</v>
      </c>
      <c r="AB29" s="68">
        <f t="shared" si="23"/>
        <v>49090.909090909088</v>
      </c>
      <c r="AC29" s="67">
        <f t="shared" si="24"/>
        <v>189</v>
      </c>
      <c r="AD29" s="66">
        <f t="shared" si="25"/>
        <v>463909.09090909088</v>
      </c>
      <c r="AE29" s="57">
        <f t="shared" si="26"/>
        <v>0</v>
      </c>
      <c r="AF29" s="60">
        <f t="shared" si="27"/>
        <v>161509.09090909091</v>
      </c>
      <c r="AG29" s="435">
        <f t="shared" si="28"/>
        <v>0</v>
      </c>
      <c r="AH29" s="63">
        <f t="shared" si="29"/>
        <v>0</v>
      </c>
      <c r="AI29" s="65">
        <f t="shared" si="30"/>
        <v>6</v>
      </c>
      <c r="AJ29" s="31">
        <f t="shared" si="31"/>
        <v>9600</v>
      </c>
      <c r="AK29" s="51">
        <f t="shared" si="32"/>
        <v>0</v>
      </c>
      <c r="AL29" s="230">
        <f t="shared" si="33"/>
        <v>0</v>
      </c>
      <c r="AM29" s="130"/>
    </row>
    <row r="30" spans="1:40" s="2" customFormat="1" x14ac:dyDescent="0.3">
      <c r="A30" s="188" t="s">
        <v>680</v>
      </c>
      <c r="B30" s="47">
        <f>16000/10</f>
        <v>1600</v>
      </c>
      <c r="C30" s="183">
        <f>2700/1.1</f>
        <v>2454.5454545454545</v>
      </c>
      <c r="D30" s="54">
        <v>10</v>
      </c>
      <c r="E30" s="201">
        <f t="shared" si="0"/>
        <v>12</v>
      </c>
      <c r="F30" s="423">
        <f t="shared" si="1"/>
        <v>19200</v>
      </c>
      <c r="G30" s="72">
        <f t="shared" si="2"/>
        <v>10</v>
      </c>
      <c r="H30" s="37">
        <f t="shared" si="3"/>
        <v>16000</v>
      </c>
      <c r="I30" s="61">
        <f t="shared" si="4"/>
        <v>0</v>
      </c>
      <c r="J30" s="37">
        <f t="shared" si="5"/>
        <v>0</v>
      </c>
      <c r="K30" s="61">
        <f t="shared" si="6"/>
        <v>10</v>
      </c>
      <c r="L30" s="37">
        <f t="shared" si="7"/>
        <v>16000</v>
      </c>
      <c r="M30" s="61">
        <f t="shared" si="8"/>
        <v>40</v>
      </c>
      <c r="N30" s="37">
        <f t="shared" si="9"/>
        <v>64000</v>
      </c>
      <c r="O30" s="51">
        <f t="shared" si="10"/>
        <v>0</v>
      </c>
      <c r="P30" s="71">
        <f t="shared" si="11"/>
        <v>0</v>
      </c>
      <c r="Q30" s="57">
        <f t="shared" si="12"/>
        <v>60</v>
      </c>
      <c r="R30" s="553">
        <f t="shared" si="13"/>
        <v>96000</v>
      </c>
      <c r="S30" s="72">
        <f t="shared" si="14"/>
        <v>0</v>
      </c>
      <c r="T30" s="109">
        <f t="shared" si="15"/>
        <v>0</v>
      </c>
      <c r="U30" s="61">
        <f t="shared" si="16"/>
        <v>3</v>
      </c>
      <c r="V30" s="109">
        <f t="shared" si="17"/>
        <v>7363.636363636364</v>
      </c>
      <c r="W30" s="61">
        <f t="shared" si="18"/>
        <v>4</v>
      </c>
      <c r="X30" s="109">
        <f t="shared" si="19"/>
        <v>9818.181818181818</v>
      </c>
      <c r="Y30" s="61">
        <f t="shared" si="20"/>
        <v>7</v>
      </c>
      <c r="Z30" s="109">
        <f t="shared" si="21"/>
        <v>17181.81818181818</v>
      </c>
      <c r="AA30" s="61">
        <f t="shared" si="22"/>
        <v>16</v>
      </c>
      <c r="AB30" s="68">
        <f t="shared" si="23"/>
        <v>39272.727272727272</v>
      </c>
      <c r="AC30" s="67">
        <f t="shared" si="24"/>
        <v>30</v>
      </c>
      <c r="AD30" s="66">
        <f t="shared" si="25"/>
        <v>73636.363636363632</v>
      </c>
      <c r="AE30" s="57">
        <f t="shared" si="26"/>
        <v>0</v>
      </c>
      <c r="AF30" s="60">
        <f t="shared" si="27"/>
        <v>25636.363636363636</v>
      </c>
      <c r="AG30" s="435">
        <f t="shared" si="28"/>
        <v>0</v>
      </c>
      <c r="AH30" s="63">
        <f t="shared" si="29"/>
        <v>0</v>
      </c>
      <c r="AI30" s="65">
        <f t="shared" si="30"/>
        <v>42</v>
      </c>
      <c r="AJ30" s="31">
        <f t="shared" si="31"/>
        <v>67200</v>
      </c>
      <c r="AK30" s="51">
        <f t="shared" si="32"/>
        <v>0</v>
      </c>
      <c r="AL30" s="230">
        <f t="shared" si="33"/>
        <v>0</v>
      </c>
      <c r="AM30" s="130"/>
    </row>
    <row r="31" spans="1:40" s="2" customFormat="1" x14ac:dyDescent="0.3">
      <c r="A31" s="188" t="s">
        <v>647</v>
      </c>
      <c r="B31" s="47">
        <f>16000/10</f>
        <v>1600</v>
      </c>
      <c r="C31" s="183">
        <f>2700/1.1</f>
        <v>2454.5454545454545</v>
      </c>
      <c r="D31" s="54">
        <v>10</v>
      </c>
      <c r="E31" s="201">
        <f t="shared" si="0"/>
        <v>0</v>
      </c>
      <c r="F31" s="423">
        <f t="shared" si="1"/>
        <v>0</v>
      </c>
      <c r="G31" s="72">
        <f t="shared" si="2"/>
        <v>30</v>
      </c>
      <c r="H31" s="37">
        <f t="shared" si="3"/>
        <v>48000</v>
      </c>
      <c r="I31" s="61">
        <f t="shared" si="4"/>
        <v>0</v>
      </c>
      <c r="J31" s="37">
        <f t="shared" si="5"/>
        <v>0</v>
      </c>
      <c r="K31" s="61">
        <f t="shared" si="6"/>
        <v>10</v>
      </c>
      <c r="L31" s="37">
        <f t="shared" si="7"/>
        <v>16000</v>
      </c>
      <c r="M31" s="61">
        <f t="shared" si="8"/>
        <v>0</v>
      </c>
      <c r="N31" s="37">
        <f t="shared" si="9"/>
        <v>0</v>
      </c>
      <c r="O31" s="51">
        <f t="shared" si="10"/>
        <v>0</v>
      </c>
      <c r="P31" s="71">
        <f t="shared" si="11"/>
        <v>0</v>
      </c>
      <c r="Q31" s="57">
        <f t="shared" si="12"/>
        <v>40</v>
      </c>
      <c r="R31" s="553">
        <f t="shared" si="13"/>
        <v>64000</v>
      </c>
      <c r="S31" s="72">
        <f t="shared" si="14"/>
        <v>0</v>
      </c>
      <c r="T31" s="109">
        <f t="shared" si="15"/>
        <v>0</v>
      </c>
      <c r="U31" s="61">
        <f t="shared" si="16"/>
        <v>0</v>
      </c>
      <c r="V31" s="109">
        <f t="shared" si="17"/>
        <v>0</v>
      </c>
      <c r="W31" s="61">
        <f t="shared" si="18"/>
        <v>0</v>
      </c>
      <c r="X31" s="109">
        <f t="shared" si="19"/>
        <v>0</v>
      </c>
      <c r="Y31" s="61">
        <f t="shared" si="20"/>
        <v>13</v>
      </c>
      <c r="Z31" s="109">
        <f t="shared" si="21"/>
        <v>31909.090909090908</v>
      </c>
      <c r="AA31" s="61">
        <f t="shared" si="22"/>
        <v>17</v>
      </c>
      <c r="AB31" s="68">
        <f t="shared" si="23"/>
        <v>41727.272727272728</v>
      </c>
      <c r="AC31" s="67">
        <f t="shared" si="24"/>
        <v>30</v>
      </c>
      <c r="AD31" s="66">
        <f t="shared" si="25"/>
        <v>73636.363636363632</v>
      </c>
      <c r="AE31" s="57">
        <f t="shared" si="26"/>
        <v>0</v>
      </c>
      <c r="AF31" s="60">
        <f t="shared" si="27"/>
        <v>25636.363636363636</v>
      </c>
      <c r="AG31" s="435">
        <f t="shared" si="28"/>
        <v>0</v>
      </c>
      <c r="AH31" s="63">
        <f t="shared" si="29"/>
        <v>0</v>
      </c>
      <c r="AI31" s="65">
        <f t="shared" si="30"/>
        <v>10</v>
      </c>
      <c r="AJ31" s="31">
        <f t="shared" si="31"/>
        <v>16000</v>
      </c>
      <c r="AK31" s="51">
        <f t="shared" si="32"/>
        <v>0</v>
      </c>
      <c r="AL31" s="230">
        <f t="shared" si="33"/>
        <v>0</v>
      </c>
      <c r="AM31" s="130"/>
    </row>
    <row r="32" spans="1:40" s="2" customFormat="1" x14ac:dyDescent="0.3">
      <c r="A32" s="188" t="s">
        <v>646</v>
      </c>
      <c r="B32" s="47">
        <f>16000/10</f>
        <v>1600</v>
      </c>
      <c r="C32" s="183">
        <f>2700/1.1</f>
        <v>2454.5454545454545</v>
      </c>
      <c r="D32" s="54">
        <v>10</v>
      </c>
      <c r="E32" s="201">
        <f t="shared" si="0"/>
        <v>23</v>
      </c>
      <c r="F32" s="423">
        <f t="shared" si="1"/>
        <v>36800</v>
      </c>
      <c r="G32" s="72">
        <f t="shared" si="2"/>
        <v>0</v>
      </c>
      <c r="H32" s="37">
        <f t="shared" si="3"/>
        <v>0</v>
      </c>
      <c r="I32" s="61">
        <f t="shared" si="4"/>
        <v>10</v>
      </c>
      <c r="J32" s="37">
        <f t="shared" si="5"/>
        <v>16000</v>
      </c>
      <c r="K32" s="61">
        <f t="shared" si="6"/>
        <v>0</v>
      </c>
      <c r="L32" s="37">
        <f t="shared" si="7"/>
        <v>0</v>
      </c>
      <c r="M32" s="61">
        <f t="shared" si="8"/>
        <v>0</v>
      </c>
      <c r="N32" s="37">
        <f t="shared" si="9"/>
        <v>0</v>
      </c>
      <c r="O32" s="51">
        <f t="shared" si="10"/>
        <v>0</v>
      </c>
      <c r="P32" s="71">
        <f t="shared" si="11"/>
        <v>0</v>
      </c>
      <c r="Q32" s="57">
        <f t="shared" si="12"/>
        <v>10</v>
      </c>
      <c r="R32" s="553">
        <f t="shared" si="13"/>
        <v>16000</v>
      </c>
      <c r="S32" s="72">
        <f t="shared" si="14"/>
        <v>8</v>
      </c>
      <c r="T32" s="109">
        <f t="shared" si="15"/>
        <v>19636.363636363636</v>
      </c>
      <c r="U32" s="61">
        <f t="shared" si="16"/>
        <v>4</v>
      </c>
      <c r="V32" s="109">
        <f t="shared" si="17"/>
        <v>9818.181818181818</v>
      </c>
      <c r="W32" s="61">
        <f t="shared" si="18"/>
        <v>3</v>
      </c>
      <c r="X32" s="109">
        <f t="shared" si="19"/>
        <v>7363.636363636364</v>
      </c>
      <c r="Y32" s="61">
        <f t="shared" si="20"/>
        <v>3</v>
      </c>
      <c r="Z32" s="109">
        <f t="shared" si="21"/>
        <v>7363.636363636364</v>
      </c>
      <c r="AA32" s="61">
        <f t="shared" si="22"/>
        <v>11</v>
      </c>
      <c r="AB32" s="68">
        <f t="shared" si="23"/>
        <v>27000</v>
      </c>
      <c r="AC32" s="67">
        <f t="shared" si="24"/>
        <v>29</v>
      </c>
      <c r="AD32" s="66">
        <f t="shared" si="25"/>
        <v>71181.818181818177</v>
      </c>
      <c r="AE32" s="57">
        <f t="shared" si="26"/>
        <v>0</v>
      </c>
      <c r="AF32" s="60">
        <f t="shared" si="27"/>
        <v>24781.81818181818</v>
      </c>
      <c r="AG32" s="435">
        <f t="shared" si="28"/>
        <v>0</v>
      </c>
      <c r="AH32" s="63">
        <f t="shared" si="29"/>
        <v>0</v>
      </c>
      <c r="AI32" s="65">
        <f t="shared" si="30"/>
        <v>4</v>
      </c>
      <c r="AJ32" s="31">
        <f t="shared" si="31"/>
        <v>6400</v>
      </c>
      <c r="AK32" s="51">
        <f t="shared" si="32"/>
        <v>0</v>
      </c>
      <c r="AL32" s="230">
        <f t="shared" si="33"/>
        <v>0</v>
      </c>
      <c r="AM32" s="130"/>
    </row>
    <row r="33" spans="1:39" s="2" customFormat="1" x14ac:dyDescent="0.3">
      <c r="A33" s="188" t="s">
        <v>805</v>
      </c>
      <c r="B33" s="47">
        <f>16000/10</f>
        <v>1600</v>
      </c>
      <c r="C33" s="183">
        <f>2700/1.1</f>
        <v>2454.5454545454545</v>
      </c>
      <c r="D33" s="54">
        <v>11</v>
      </c>
      <c r="E33" s="201">
        <f t="shared" si="0"/>
        <v>35</v>
      </c>
      <c r="F33" s="423">
        <f t="shared" si="1"/>
        <v>56000</v>
      </c>
      <c r="G33" s="72">
        <f t="shared" si="2"/>
        <v>10</v>
      </c>
      <c r="H33" s="37">
        <f t="shared" si="3"/>
        <v>16000</v>
      </c>
      <c r="I33" s="61">
        <f t="shared" si="4"/>
        <v>0</v>
      </c>
      <c r="J33" s="37">
        <f t="shared" si="5"/>
        <v>0</v>
      </c>
      <c r="K33" s="61">
        <f t="shared" si="6"/>
        <v>10</v>
      </c>
      <c r="L33" s="37">
        <f t="shared" si="7"/>
        <v>16000</v>
      </c>
      <c r="M33" s="61">
        <f t="shared" si="8"/>
        <v>0</v>
      </c>
      <c r="N33" s="37">
        <f t="shared" si="9"/>
        <v>0</v>
      </c>
      <c r="O33" s="51">
        <f t="shared" si="10"/>
        <v>0</v>
      </c>
      <c r="P33" s="71">
        <f t="shared" si="11"/>
        <v>0</v>
      </c>
      <c r="Q33" s="57">
        <f t="shared" si="12"/>
        <v>20</v>
      </c>
      <c r="R33" s="553">
        <f t="shared" si="13"/>
        <v>32000</v>
      </c>
      <c r="S33" s="72">
        <f t="shared" si="14"/>
        <v>3</v>
      </c>
      <c r="T33" s="109">
        <f t="shared" si="15"/>
        <v>7363.636363636364</v>
      </c>
      <c r="U33" s="61">
        <f t="shared" si="16"/>
        <v>6</v>
      </c>
      <c r="V33" s="109">
        <f t="shared" si="17"/>
        <v>14727.272727272728</v>
      </c>
      <c r="W33" s="61">
        <f t="shared" si="18"/>
        <v>4</v>
      </c>
      <c r="X33" s="109">
        <f t="shared" si="19"/>
        <v>9818.181818181818</v>
      </c>
      <c r="Y33" s="61">
        <f t="shared" si="20"/>
        <v>12</v>
      </c>
      <c r="Z33" s="109">
        <f t="shared" si="21"/>
        <v>29454.545454545456</v>
      </c>
      <c r="AA33" s="61">
        <f t="shared" si="22"/>
        <v>6</v>
      </c>
      <c r="AB33" s="68">
        <f t="shared" si="23"/>
        <v>14727.272727272728</v>
      </c>
      <c r="AC33" s="67">
        <f t="shared" si="24"/>
        <v>31</v>
      </c>
      <c r="AD33" s="66">
        <f t="shared" si="25"/>
        <v>76090.909090909088</v>
      </c>
      <c r="AE33" s="57">
        <f t="shared" si="26"/>
        <v>0</v>
      </c>
      <c r="AF33" s="60">
        <f t="shared" si="27"/>
        <v>26490.909090909088</v>
      </c>
      <c r="AG33" s="435">
        <f t="shared" si="28"/>
        <v>0</v>
      </c>
      <c r="AH33" s="63">
        <f t="shared" si="29"/>
        <v>0</v>
      </c>
      <c r="AI33" s="65">
        <f t="shared" si="30"/>
        <v>24</v>
      </c>
      <c r="AJ33" s="31">
        <f t="shared" si="31"/>
        <v>38400</v>
      </c>
      <c r="AK33" s="51">
        <f t="shared" si="32"/>
        <v>0</v>
      </c>
      <c r="AL33" s="230">
        <f t="shared" si="33"/>
        <v>0</v>
      </c>
      <c r="AM33" s="130"/>
    </row>
    <row r="34" spans="1:39" s="2" customFormat="1" x14ac:dyDescent="0.3">
      <c r="A34" s="188" t="s">
        <v>775</v>
      </c>
      <c r="B34" s="47">
        <f>14400/12</f>
        <v>1200</v>
      </c>
      <c r="C34" s="46">
        <f>1800/1.1</f>
        <v>1636.3636363636363</v>
      </c>
      <c r="D34" s="54">
        <v>12</v>
      </c>
      <c r="E34" s="201">
        <f t="shared" si="0"/>
        <v>75</v>
      </c>
      <c r="F34" s="423">
        <f t="shared" si="1"/>
        <v>90000</v>
      </c>
      <c r="G34" s="72">
        <f t="shared" si="2"/>
        <v>36</v>
      </c>
      <c r="H34" s="37">
        <f t="shared" si="3"/>
        <v>43200</v>
      </c>
      <c r="I34" s="61">
        <f t="shared" si="4"/>
        <v>0</v>
      </c>
      <c r="J34" s="37">
        <f t="shared" si="5"/>
        <v>0</v>
      </c>
      <c r="K34" s="61">
        <f t="shared" si="6"/>
        <v>36</v>
      </c>
      <c r="L34" s="37">
        <f t="shared" si="7"/>
        <v>43200</v>
      </c>
      <c r="M34" s="61">
        <f t="shared" si="8"/>
        <v>36</v>
      </c>
      <c r="N34" s="37">
        <f t="shared" si="9"/>
        <v>43200</v>
      </c>
      <c r="O34" s="51">
        <f t="shared" si="10"/>
        <v>0</v>
      </c>
      <c r="P34" s="71">
        <f t="shared" si="11"/>
        <v>0</v>
      </c>
      <c r="Q34" s="57">
        <f t="shared" si="12"/>
        <v>108</v>
      </c>
      <c r="R34" s="553">
        <f t="shared" si="13"/>
        <v>129600</v>
      </c>
      <c r="S34" s="72">
        <f t="shared" si="14"/>
        <v>4</v>
      </c>
      <c r="T34" s="109">
        <f t="shared" si="15"/>
        <v>6545.454545454545</v>
      </c>
      <c r="U34" s="61">
        <f t="shared" si="16"/>
        <v>24</v>
      </c>
      <c r="V34" s="109">
        <f t="shared" si="17"/>
        <v>39272.727272727272</v>
      </c>
      <c r="W34" s="61">
        <f t="shared" si="18"/>
        <v>32</v>
      </c>
      <c r="X34" s="109">
        <f t="shared" si="19"/>
        <v>52363.63636363636</v>
      </c>
      <c r="Y34" s="61">
        <f t="shared" si="20"/>
        <v>39</v>
      </c>
      <c r="Z34" s="109">
        <f t="shared" si="21"/>
        <v>63818.181818181816</v>
      </c>
      <c r="AA34" s="61">
        <f t="shared" si="22"/>
        <v>48</v>
      </c>
      <c r="AB34" s="68">
        <f t="shared" si="23"/>
        <v>78545.454545454544</v>
      </c>
      <c r="AC34" s="67">
        <f t="shared" si="24"/>
        <v>147</v>
      </c>
      <c r="AD34" s="66">
        <f t="shared" si="25"/>
        <v>240545.45454545453</v>
      </c>
      <c r="AE34" s="57">
        <f t="shared" si="26"/>
        <v>0</v>
      </c>
      <c r="AF34" s="60">
        <f t="shared" si="27"/>
        <v>64145.45454545453</v>
      </c>
      <c r="AG34" s="435">
        <f t="shared" si="28"/>
        <v>0</v>
      </c>
      <c r="AH34" s="63">
        <f t="shared" si="29"/>
        <v>0</v>
      </c>
      <c r="AI34" s="65">
        <f t="shared" si="30"/>
        <v>36</v>
      </c>
      <c r="AJ34" s="31">
        <f t="shared" si="31"/>
        <v>43200</v>
      </c>
      <c r="AK34" s="51">
        <f t="shared" si="32"/>
        <v>0</v>
      </c>
      <c r="AL34" s="230">
        <f t="shared" si="33"/>
        <v>0</v>
      </c>
      <c r="AM34" s="130"/>
    </row>
    <row r="35" spans="1:39" s="2" customFormat="1" x14ac:dyDescent="0.3">
      <c r="A35" s="188" t="s">
        <v>154</v>
      </c>
      <c r="B35" s="47">
        <f>14400/12</f>
        <v>1200</v>
      </c>
      <c r="C35" s="46">
        <f>1800/1.1</f>
        <v>1636.3636363636363</v>
      </c>
      <c r="D35" s="54">
        <v>13</v>
      </c>
      <c r="E35" s="201">
        <f t="shared" si="0"/>
        <v>0</v>
      </c>
      <c r="F35" s="423">
        <f t="shared" si="1"/>
        <v>0</v>
      </c>
      <c r="G35" s="72">
        <f t="shared" si="2"/>
        <v>0</v>
      </c>
      <c r="H35" s="37">
        <f t="shared" si="3"/>
        <v>0</v>
      </c>
      <c r="I35" s="61">
        <f t="shared" si="4"/>
        <v>0</v>
      </c>
      <c r="J35" s="37">
        <f t="shared" si="5"/>
        <v>0</v>
      </c>
      <c r="K35" s="61">
        <f t="shared" si="6"/>
        <v>0</v>
      </c>
      <c r="L35" s="37">
        <f t="shared" si="7"/>
        <v>0</v>
      </c>
      <c r="M35" s="61">
        <f t="shared" si="8"/>
        <v>0</v>
      </c>
      <c r="N35" s="37">
        <f t="shared" si="9"/>
        <v>0</v>
      </c>
      <c r="O35" s="51">
        <f t="shared" si="10"/>
        <v>0</v>
      </c>
      <c r="P35" s="71">
        <f t="shared" si="11"/>
        <v>0</v>
      </c>
      <c r="Q35" s="57">
        <f t="shared" si="12"/>
        <v>0</v>
      </c>
      <c r="R35" s="553">
        <f t="shared" si="13"/>
        <v>0</v>
      </c>
      <c r="S35" s="72">
        <f t="shared" si="14"/>
        <v>0</v>
      </c>
      <c r="T35" s="109">
        <f t="shared" si="15"/>
        <v>0</v>
      </c>
      <c r="U35" s="61">
        <f t="shared" si="16"/>
        <v>0</v>
      </c>
      <c r="V35" s="109">
        <f t="shared" si="17"/>
        <v>0</v>
      </c>
      <c r="W35" s="61">
        <f t="shared" si="18"/>
        <v>0</v>
      </c>
      <c r="X35" s="109">
        <f t="shared" si="19"/>
        <v>0</v>
      </c>
      <c r="Y35" s="61">
        <f t="shared" si="20"/>
        <v>0</v>
      </c>
      <c r="Z35" s="109">
        <f t="shared" si="21"/>
        <v>0</v>
      </c>
      <c r="AA35" s="61">
        <f t="shared" si="22"/>
        <v>0</v>
      </c>
      <c r="AB35" s="68">
        <f t="shared" si="23"/>
        <v>0</v>
      </c>
      <c r="AC35" s="67">
        <f t="shared" si="24"/>
        <v>0</v>
      </c>
      <c r="AD35" s="66">
        <f t="shared" si="25"/>
        <v>0</v>
      </c>
      <c r="AE35" s="57">
        <f t="shared" si="26"/>
        <v>0</v>
      </c>
      <c r="AF35" s="60">
        <f t="shared" si="27"/>
        <v>0</v>
      </c>
      <c r="AG35" s="435">
        <f t="shared" si="28"/>
        <v>0</v>
      </c>
      <c r="AH35" s="63">
        <f t="shared" si="29"/>
        <v>0</v>
      </c>
      <c r="AI35" s="65">
        <f t="shared" si="30"/>
        <v>0</v>
      </c>
      <c r="AJ35" s="31">
        <f t="shared" si="31"/>
        <v>0</v>
      </c>
      <c r="AK35" s="51">
        <f t="shared" si="32"/>
        <v>0</v>
      </c>
      <c r="AL35" s="230">
        <f t="shared" si="33"/>
        <v>0</v>
      </c>
      <c r="AM35" s="130"/>
    </row>
    <row r="36" spans="1:39" s="2" customFormat="1" x14ac:dyDescent="0.3">
      <c r="A36" s="186" t="s">
        <v>679</v>
      </c>
      <c r="B36" s="47">
        <f>3900/6</f>
        <v>650</v>
      </c>
      <c r="C36" s="46">
        <f>2000/1.1</f>
        <v>1818.181818181818</v>
      </c>
      <c r="D36" s="54">
        <v>6</v>
      </c>
      <c r="E36" s="201">
        <f t="shared" si="0"/>
        <v>2</v>
      </c>
      <c r="F36" s="423">
        <f t="shared" si="1"/>
        <v>1300</v>
      </c>
      <c r="G36" s="72">
        <f t="shared" si="2"/>
        <v>12</v>
      </c>
      <c r="H36" s="37">
        <f t="shared" si="3"/>
        <v>7800</v>
      </c>
      <c r="I36" s="61">
        <f t="shared" si="4"/>
        <v>6</v>
      </c>
      <c r="J36" s="37">
        <f t="shared" si="5"/>
        <v>3900</v>
      </c>
      <c r="K36" s="61">
        <f t="shared" si="6"/>
        <v>12</v>
      </c>
      <c r="L36" s="37">
        <f t="shared" si="7"/>
        <v>7800</v>
      </c>
      <c r="M36" s="61">
        <f t="shared" si="8"/>
        <v>12</v>
      </c>
      <c r="N36" s="37">
        <f t="shared" si="9"/>
        <v>7800</v>
      </c>
      <c r="O36" s="51">
        <f t="shared" si="10"/>
        <v>0</v>
      </c>
      <c r="P36" s="71">
        <f t="shared" si="11"/>
        <v>0</v>
      </c>
      <c r="Q36" s="57">
        <f t="shared" si="12"/>
        <v>42</v>
      </c>
      <c r="R36" s="553">
        <f t="shared" si="13"/>
        <v>27300</v>
      </c>
      <c r="S36" s="72">
        <f t="shared" si="14"/>
        <v>2</v>
      </c>
      <c r="T36" s="109">
        <f t="shared" si="15"/>
        <v>3636.363636363636</v>
      </c>
      <c r="U36" s="61">
        <f t="shared" si="16"/>
        <v>1</v>
      </c>
      <c r="V36" s="109">
        <f t="shared" si="17"/>
        <v>1818.181818181818</v>
      </c>
      <c r="W36" s="61">
        <f t="shared" si="18"/>
        <v>6</v>
      </c>
      <c r="X36" s="109">
        <f t="shared" si="19"/>
        <v>10909.090909090908</v>
      </c>
      <c r="Y36" s="61">
        <f t="shared" si="20"/>
        <v>4</v>
      </c>
      <c r="Z36" s="109">
        <f t="shared" si="21"/>
        <v>7272.7272727272721</v>
      </c>
      <c r="AA36" s="61">
        <f t="shared" si="22"/>
        <v>8</v>
      </c>
      <c r="AB36" s="68">
        <f t="shared" si="23"/>
        <v>14545.454545454544</v>
      </c>
      <c r="AC36" s="67">
        <f t="shared" si="24"/>
        <v>21</v>
      </c>
      <c r="AD36" s="66">
        <f t="shared" si="25"/>
        <v>38181.818181818177</v>
      </c>
      <c r="AE36" s="57">
        <f t="shared" si="26"/>
        <v>0</v>
      </c>
      <c r="AF36" s="60">
        <f t="shared" si="27"/>
        <v>24531.818181818177</v>
      </c>
      <c r="AG36" s="435">
        <f t="shared" si="28"/>
        <v>0</v>
      </c>
      <c r="AH36" s="63">
        <f t="shared" si="29"/>
        <v>0</v>
      </c>
      <c r="AI36" s="65">
        <f t="shared" si="30"/>
        <v>23</v>
      </c>
      <c r="AJ36" s="31">
        <f t="shared" si="31"/>
        <v>14950</v>
      </c>
      <c r="AK36" s="51">
        <f t="shared" si="32"/>
        <v>0</v>
      </c>
      <c r="AL36" s="230">
        <f t="shared" si="33"/>
        <v>0</v>
      </c>
      <c r="AM36" s="130"/>
    </row>
    <row r="37" spans="1:39" s="2" customFormat="1" x14ac:dyDescent="0.3">
      <c r="A37" s="186" t="s">
        <v>832</v>
      </c>
      <c r="B37" s="47">
        <f>3900/6</f>
        <v>650</v>
      </c>
      <c r="C37" s="46">
        <f>2000/1.1</f>
        <v>1818.181818181818</v>
      </c>
      <c r="D37" s="54">
        <v>6</v>
      </c>
      <c r="E37" s="201">
        <f t="shared" si="0"/>
        <v>32</v>
      </c>
      <c r="F37" s="423">
        <f t="shared" si="1"/>
        <v>20800</v>
      </c>
      <c r="G37" s="72">
        <f t="shared" si="2"/>
        <v>24</v>
      </c>
      <c r="H37" s="37">
        <f t="shared" si="3"/>
        <v>15600</v>
      </c>
      <c r="I37" s="61">
        <f t="shared" si="4"/>
        <v>24</v>
      </c>
      <c r="J37" s="37">
        <f t="shared" si="5"/>
        <v>15600</v>
      </c>
      <c r="K37" s="61">
        <f t="shared" si="6"/>
        <v>18</v>
      </c>
      <c r="L37" s="37">
        <f t="shared" si="7"/>
        <v>11700</v>
      </c>
      <c r="M37" s="61">
        <f t="shared" si="8"/>
        <v>18</v>
      </c>
      <c r="N37" s="37">
        <f t="shared" si="9"/>
        <v>11700</v>
      </c>
      <c r="O37" s="51">
        <f t="shared" si="10"/>
        <v>0</v>
      </c>
      <c r="P37" s="71">
        <f t="shared" si="11"/>
        <v>0</v>
      </c>
      <c r="Q37" s="57">
        <f t="shared" si="12"/>
        <v>84</v>
      </c>
      <c r="R37" s="553">
        <f t="shared" si="13"/>
        <v>54600</v>
      </c>
      <c r="S37" s="72">
        <f t="shared" si="14"/>
        <v>8</v>
      </c>
      <c r="T37" s="109">
        <f t="shared" si="15"/>
        <v>14545.454545454544</v>
      </c>
      <c r="U37" s="61">
        <f t="shared" si="16"/>
        <v>20</v>
      </c>
      <c r="V37" s="109">
        <f t="shared" si="17"/>
        <v>36363.63636363636</v>
      </c>
      <c r="W37" s="61">
        <f t="shared" si="18"/>
        <v>18</v>
      </c>
      <c r="X37" s="109">
        <f t="shared" si="19"/>
        <v>32727.272727272724</v>
      </c>
      <c r="Y37" s="61">
        <f t="shared" si="20"/>
        <v>23</v>
      </c>
      <c r="Z37" s="109">
        <f t="shared" si="21"/>
        <v>41818.181818181816</v>
      </c>
      <c r="AA37" s="61">
        <f t="shared" si="22"/>
        <v>23</v>
      </c>
      <c r="AB37" s="68">
        <f t="shared" si="23"/>
        <v>41818.181818181816</v>
      </c>
      <c r="AC37" s="67">
        <f t="shared" si="24"/>
        <v>92</v>
      </c>
      <c r="AD37" s="66">
        <f t="shared" si="25"/>
        <v>167272.72727272726</v>
      </c>
      <c r="AE37" s="57">
        <f t="shared" si="26"/>
        <v>0</v>
      </c>
      <c r="AF37" s="60">
        <f t="shared" si="27"/>
        <v>107472.72727272726</v>
      </c>
      <c r="AG37" s="435">
        <f t="shared" si="28"/>
        <v>0</v>
      </c>
      <c r="AH37" s="63">
        <f t="shared" si="29"/>
        <v>0</v>
      </c>
      <c r="AI37" s="65">
        <f t="shared" si="30"/>
        <v>24</v>
      </c>
      <c r="AJ37" s="31">
        <f t="shared" si="31"/>
        <v>15600</v>
      </c>
      <c r="AK37" s="51">
        <f t="shared" si="32"/>
        <v>0</v>
      </c>
      <c r="AL37" s="230">
        <f t="shared" si="33"/>
        <v>0</v>
      </c>
      <c r="AM37" s="130"/>
    </row>
    <row r="38" spans="1:39" s="2" customFormat="1" x14ac:dyDescent="0.3">
      <c r="A38" s="186" t="s">
        <v>750</v>
      </c>
      <c r="B38" s="47">
        <f>3900/6</f>
        <v>650</v>
      </c>
      <c r="C38" s="46">
        <f>2000/1.1</f>
        <v>1818.181818181818</v>
      </c>
      <c r="D38" s="54">
        <v>6</v>
      </c>
      <c r="E38" s="201">
        <f t="shared" si="0"/>
        <v>18</v>
      </c>
      <c r="F38" s="423">
        <f t="shared" si="1"/>
        <v>11700</v>
      </c>
      <c r="G38" s="72">
        <f t="shared" si="2"/>
        <v>18</v>
      </c>
      <c r="H38" s="37">
        <f t="shared" si="3"/>
        <v>11700</v>
      </c>
      <c r="I38" s="61">
        <f t="shared" si="4"/>
        <v>24</v>
      </c>
      <c r="J38" s="37">
        <f t="shared" si="5"/>
        <v>15600</v>
      </c>
      <c r="K38" s="61">
        <f t="shared" si="6"/>
        <v>12</v>
      </c>
      <c r="L38" s="37">
        <f t="shared" si="7"/>
        <v>7800</v>
      </c>
      <c r="M38" s="61">
        <f t="shared" si="8"/>
        <v>18</v>
      </c>
      <c r="N38" s="37">
        <f t="shared" si="9"/>
        <v>11700</v>
      </c>
      <c r="O38" s="51">
        <f t="shared" si="10"/>
        <v>0</v>
      </c>
      <c r="P38" s="71">
        <f t="shared" si="11"/>
        <v>0</v>
      </c>
      <c r="Q38" s="57">
        <f t="shared" si="12"/>
        <v>72</v>
      </c>
      <c r="R38" s="553">
        <f t="shared" si="13"/>
        <v>46800</v>
      </c>
      <c r="S38" s="72">
        <f t="shared" si="14"/>
        <v>3</v>
      </c>
      <c r="T38" s="109">
        <f t="shared" si="15"/>
        <v>5454.545454545454</v>
      </c>
      <c r="U38" s="61">
        <f t="shared" si="16"/>
        <v>11</v>
      </c>
      <c r="V38" s="109">
        <f t="shared" si="17"/>
        <v>20000</v>
      </c>
      <c r="W38" s="61">
        <f t="shared" si="18"/>
        <v>11</v>
      </c>
      <c r="X38" s="109">
        <f t="shared" si="19"/>
        <v>20000</v>
      </c>
      <c r="Y38" s="61">
        <f t="shared" si="20"/>
        <v>32</v>
      </c>
      <c r="Z38" s="109">
        <f t="shared" si="21"/>
        <v>58181.818181818177</v>
      </c>
      <c r="AA38" s="61">
        <f t="shared" si="22"/>
        <v>18</v>
      </c>
      <c r="AB38" s="68">
        <f t="shared" si="23"/>
        <v>32727.272727272724</v>
      </c>
      <c r="AC38" s="67">
        <f t="shared" si="24"/>
        <v>75</v>
      </c>
      <c r="AD38" s="66">
        <f t="shared" si="25"/>
        <v>136363.63636363635</v>
      </c>
      <c r="AE38" s="57">
        <f t="shared" si="26"/>
        <v>0</v>
      </c>
      <c r="AF38" s="60">
        <f t="shared" si="27"/>
        <v>87613.636363636353</v>
      </c>
      <c r="AG38" s="435">
        <f t="shared" si="28"/>
        <v>0</v>
      </c>
      <c r="AH38" s="63">
        <f t="shared" si="29"/>
        <v>0</v>
      </c>
      <c r="AI38" s="65">
        <f t="shared" si="30"/>
        <v>15</v>
      </c>
      <c r="AJ38" s="31">
        <f t="shared" si="31"/>
        <v>9750</v>
      </c>
      <c r="AK38" s="51">
        <f t="shared" si="32"/>
        <v>0</v>
      </c>
      <c r="AL38" s="230">
        <f t="shared" si="33"/>
        <v>0</v>
      </c>
      <c r="AM38" s="130"/>
    </row>
    <row r="39" spans="1:39" s="2" customFormat="1" ht="17.25" thickBot="1" x14ac:dyDescent="0.35">
      <c r="A39" s="185" t="s">
        <v>678</v>
      </c>
      <c r="B39" s="193">
        <f>31200/24</f>
        <v>1300</v>
      </c>
      <c r="C39" s="194">
        <f>2800/1.1</f>
        <v>2545.454545454545</v>
      </c>
      <c r="D39" s="50">
        <v>24</v>
      </c>
      <c r="E39" s="543">
        <f t="shared" si="0"/>
        <v>6</v>
      </c>
      <c r="F39" s="424">
        <f t="shared" si="1"/>
        <v>7800</v>
      </c>
      <c r="G39" s="461">
        <f t="shared" si="2"/>
        <v>72</v>
      </c>
      <c r="H39" s="197">
        <f t="shared" si="3"/>
        <v>93600</v>
      </c>
      <c r="I39" s="360">
        <f t="shared" si="4"/>
        <v>24</v>
      </c>
      <c r="J39" s="197">
        <f t="shared" si="5"/>
        <v>31200</v>
      </c>
      <c r="K39" s="360">
        <f t="shared" si="6"/>
        <v>48</v>
      </c>
      <c r="L39" s="197">
        <f t="shared" si="7"/>
        <v>62400</v>
      </c>
      <c r="M39" s="360">
        <f t="shared" si="8"/>
        <v>48</v>
      </c>
      <c r="N39" s="197">
        <f t="shared" si="9"/>
        <v>62400</v>
      </c>
      <c r="O39" s="387">
        <f t="shared" si="10"/>
        <v>0</v>
      </c>
      <c r="P39" s="405">
        <f t="shared" si="11"/>
        <v>0</v>
      </c>
      <c r="Q39" s="406">
        <f t="shared" si="12"/>
        <v>192</v>
      </c>
      <c r="R39" s="554">
        <f t="shared" si="13"/>
        <v>249600</v>
      </c>
      <c r="S39" s="461">
        <f t="shared" si="14"/>
        <v>2</v>
      </c>
      <c r="T39" s="119">
        <f t="shared" si="15"/>
        <v>5090.9090909090901</v>
      </c>
      <c r="U39" s="360">
        <f t="shared" si="16"/>
        <v>16</v>
      </c>
      <c r="V39" s="119">
        <f t="shared" si="17"/>
        <v>40727.272727272721</v>
      </c>
      <c r="W39" s="360">
        <f t="shared" si="18"/>
        <v>32</v>
      </c>
      <c r="X39" s="119">
        <f t="shared" si="19"/>
        <v>81454.545454545441</v>
      </c>
      <c r="Y39" s="360">
        <f t="shared" si="20"/>
        <v>42</v>
      </c>
      <c r="Z39" s="119">
        <f t="shared" si="21"/>
        <v>106909.0909090909</v>
      </c>
      <c r="AA39" s="360">
        <f t="shared" si="22"/>
        <v>55</v>
      </c>
      <c r="AB39" s="390">
        <f t="shared" si="23"/>
        <v>139999.99999999997</v>
      </c>
      <c r="AC39" s="407">
        <f t="shared" si="24"/>
        <v>147</v>
      </c>
      <c r="AD39" s="408">
        <f t="shared" si="25"/>
        <v>374181.81818181812</v>
      </c>
      <c r="AE39" s="406">
        <f t="shared" si="26"/>
        <v>2800</v>
      </c>
      <c r="AF39" s="392">
        <f t="shared" si="27"/>
        <v>180281.81818181812</v>
      </c>
      <c r="AG39" s="436">
        <f t="shared" si="28"/>
        <v>0</v>
      </c>
      <c r="AH39" s="393">
        <f t="shared" si="29"/>
        <v>0</v>
      </c>
      <c r="AI39" s="426">
        <f t="shared" si="30"/>
        <v>51</v>
      </c>
      <c r="AJ39" s="456">
        <f t="shared" si="31"/>
        <v>66300</v>
      </c>
      <c r="AK39" s="387">
        <f t="shared" si="32"/>
        <v>0</v>
      </c>
      <c r="AL39" s="457">
        <f t="shared" si="33"/>
        <v>0</v>
      </c>
      <c r="AM39" s="130"/>
    </row>
    <row r="40" spans="1:39" s="2" customFormat="1" ht="17.25" thickBot="1" x14ac:dyDescent="0.35">
      <c r="A40" s="573" t="s">
        <v>57</v>
      </c>
      <c r="B40" s="574"/>
      <c r="C40" s="574"/>
      <c r="D40" s="574"/>
      <c r="E40" s="395">
        <f t="shared" ref="E40:AL40" si="34">SUM(E6:E39)</f>
        <v>770</v>
      </c>
      <c r="F40" s="463">
        <f t="shared" si="34"/>
        <v>1169850</v>
      </c>
      <c r="G40" s="395">
        <f t="shared" si="34"/>
        <v>456</v>
      </c>
      <c r="H40" s="459">
        <f t="shared" si="34"/>
        <v>595900</v>
      </c>
      <c r="I40" s="459">
        <f t="shared" si="34"/>
        <v>222</v>
      </c>
      <c r="J40" s="459">
        <f t="shared" si="34"/>
        <v>291700</v>
      </c>
      <c r="K40" s="459">
        <f t="shared" si="34"/>
        <v>324</v>
      </c>
      <c r="L40" s="459">
        <f t="shared" si="34"/>
        <v>424700</v>
      </c>
      <c r="M40" s="459">
        <f t="shared" si="34"/>
        <v>310</v>
      </c>
      <c r="N40" s="459">
        <f t="shared" si="34"/>
        <v>391600</v>
      </c>
      <c r="O40" s="459">
        <f t="shared" si="34"/>
        <v>0</v>
      </c>
      <c r="P40" s="459">
        <f t="shared" si="34"/>
        <v>0</v>
      </c>
      <c r="Q40" s="459">
        <f t="shared" si="34"/>
        <v>1312</v>
      </c>
      <c r="R40" s="463">
        <f t="shared" si="34"/>
        <v>1703900</v>
      </c>
      <c r="S40" s="395">
        <f t="shared" si="34"/>
        <v>95</v>
      </c>
      <c r="T40" s="459">
        <f t="shared" si="34"/>
        <v>201727.27272727271</v>
      </c>
      <c r="U40" s="459">
        <f t="shared" si="34"/>
        <v>303</v>
      </c>
      <c r="V40" s="459">
        <f t="shared" si="34"/>
        <v>660181.818181818</v>
      </c>
      <c r="W40" s="459">
        <f t="shared" si="34"/>
        <v>346</v>
      </c>
      <c r="X40" s="459">
        <f t="shared" si="34"/>
        <v>753454.5454545453</v>
      </c>
      <c r="Y40" s="459">
        <f t="shared" si="34"/>
        <v>427</v>
      </c>
      <c r="Z40" s="459">
        <f t="shared" si="34"/>
        <v>886999.99999999988</v>
      </c>
      <c r="AA40" s="459">
        <f t="shared" si="34"/>
        <v>432</v>
      </c>
      <c r="AB40" s="459">
        <f t="shared" si="34"/>
        <v>944454.5454545453</v>
      </c>
      <c r="AC40" s="459">
        <f t="shared" si="34"/>
        <v>1603</v>
      </c>
      <c r="AD40" s="459">
        <f t="shared" si="34"/>
        <v>3446818.1818181816</v>
      </c>
      <c r="AE40" s="459">
        <f t="shared" si="34"/>
        <v>2800</v>
      </c>
      <c r="AF40" s="367">
        <f t="shared" si="34"/>
        <v>1229468.1818181814</v>
      </c>
      <c r="AG40" s="378">
        <f t="shared" si="34"/>
        <v>1</v>
      </c>
      <c r="AH40" s="367">
        <f t="shared" si="34"/>
        <v>1800</v>
      </c>
      <c r="AI40" s="395">
        <f t="shared" si="34"/>
        <v>478</v>
      </c>
      <c r="AJ40" s="367">
        <f t="shared" si="34"/>
        <v>657400</v>
      </c>
      <c r="AK40" s="378">
        <f t="shared" si="34"/>
        <v>0</v>
      </c>
      <c r="AL40" s="367">
        <f t="shared" si="34"/>
        <v>0</v>
      </c>
      <c r="AM40" s="11"/>
    </row>
    <row r="41" spans="1:39" s="2" customFormat="1" ht="17.25" thickBot="1" x14ac:dyDescent="0.35">
      <c r="A41" s="154"/>
      <c r="B41" s="10"/>
      <c r="C41" s="10"/>
      <c r="D41" s="10"/>
      <c r="E41" s="4"/>
      <c r="F41" s="205"/>
      <c r="G41" s="4"/>
      <c r="H41" s="9">
        <f>H40*1.1</f>
        <v>655490</v>
      </c>
      <c r="I41" s="5"/>
      <c r="J41" s="9">
        <f>J40*1.1</f>
        <v>320870</v>
      </c>
      <c r="K41" s="5"/>
      <c r="L41" s="9">
        <f>L40*1.1</f>
        <v>467170.00000000006</v>
      </c>
      <c r="M41" s="5"/>
      <c r="N41" s="9">
        <f>N40*1.1</f>
        <v>430760.00000000006</v>
      </c>
      <c r="O41" s="5"/>
      <c r="P41" s="9">
        <f>P40*1.1</f>
        <v>0</v>
      </c>
      <c r="Q41" s="5"/>
      <c r="R41" s="421">
        <f>R40*1.1</f>
        <v>1874290.0000000002</v>
      </c>
      <c r="S41" s="586"/>
      <c r="T41" s="587"/>
      <c r="U41" s="587"/>
      <c r="V41" s="587"/>
      <c r="W41" s="587"/>
      <c r="X41" s="587"/>
      <c r="Y41" s="587"/>
      <c r="Z41" s="587"/>
      <c r="AA41" s="587"/>
      <c r="AB41" s="587"/>
      <c r="AC41" s="587"/>
      <c r="AD41" s="587"/>
      <c r="AE41" s="383"/>
      <c r="AF41" s="7">
        <f>AF40/(R40+F40)</f>
        <v>0.42782711851002397</v>
      </c>
      <c r="AG41" s="5"/>
      <c r="AH41" s="6"/>
      <c r="AI41" s="235"/>
      <c r="AJ41" s="6"/>
      <c r="AK41" s="5"/>
      <c r="AL41" s="458">
        <f>AL40*1.1</f>
        <v>0</v>
      </c>
    </row>
    <row r="42" spans="1:39" s="2" customFormat="1" x14ac:dyDescent="0.3">
      <c r="A42" s="154"/>
      <c r="B42" s="10"/>
      <c r="C42" s="10"/>
      <c r="D42" s="10"/>
      <c r="E42" s="154">
        <f>E82+E124+E165+E206+E247+E288+E330+E371</f>
        <v>770</v>
      </c>
      <c r="F42" s="154">
        <f>F82+F124+F165+F206+F247+F288+F330+F371</f>
        <v>1169850</v>
      </c>
      <c r="G42" s="10"/>
      <c r="H42" s="125"/>
      <c r="I42" s="154"/>
      <c r="J42" s="125"/>
      <c r="K42" s="10"/>
      <c r="L42" s="125"/>
      <c r="M42" s="154"/>
      <c r="N42" s="125"/>
      <c r="O42" s="10"/>
      <c r="P42" s="125"/>
      <c r="Q42" s="125">
        <f>Q82+Q124+Q165+Q206+Q288+Q371</f>
        <v>1312</v>
      </c>
      <c r="R42" s="125">
        <f>R82+R124+R165+R206+R288+R371</f>
        <v>1703900</v>
      </c>
      <c r="S42" s="124"/>
      <c r="T42" s="124"/>
      <c r="U42" s="155"/>
      <c r="V42" s="124"/>
      <c r="W42" s="155"/>
      <c r="X42" s="124"/>
      <c r="Y42" s="124"/>
      <c r="Z42" s="124"/>
      <c r="AA42" s="155"/>
      <c r="AB42" s="124"/>
      <c r="AC42" s="124"/>
      <c r="AD42" s="155"/>
      <c r="AE42" s="124"/>
      <c r="AF42" s="123"/>
      <c r="AG42" s="10"/>
      <c r="AH42" s="10"/>
      <c r="AI42" s="154">
        <f>AI82+AI124+AI165+AI206+AI288+AI330+AI371</f>
        <v>478</v>
      </c>
      <c r="AJ42" s="154">
        <f>AJ82+AJ124+AJ165+AJ206+AJ288+AJ330+AJ371</f>
        <v>657400</v>
      </c>
      <c r="AK42" s="154"/>
    </row>
    <row r="43" spans="1:39" s="2" customFormat="1" x14ac:dyDescent="0.3">
      <c r="E43" s="153"/>
      <c r="G43" s="153"/>
      <c r="H43" s="153"/>
      <c r="I43" s="153"/>
      <c r="J43" s="153"/>
      <c r="K43" s="153"/>
      <c r="L43" s="153"/>
      <c r="M43" s="153"/>
      <c r="O43" s="153"/>
      <c r="Q43" s="153"/>
      <c r="R43" s="177"/>
      <c r="S43" s="153"/>
      <c r="T43" s="153"/>
      <c r="U43" s="153"/>
      <c r="V43" s="153"/>
      <c r="W43" s="153"/>
      <c r="X43" s="153"/>
      <c r="Y43" s="153"/>
      <c r="Z43" s="153"/>
      <c r="AA43" s="153"/>
      <c r="AC43" s="153"/>
      <c r="AD43" s="153"/>
      <c r="AE43" s="153"/>
      <c r="AF43" s="153"/>
      <c r="AG43" s="153"/>
      <c r="AH43" s="153"/>
      <c r="AI43" s="153"/>
      <c r="AK43" s="153"/>
    </row>
    <row r="44" spans="1:39" s="2" customFormat="1" ht="17.25" thickBot="1" x14ac:dyDescent="0.35">
      <c r="A44" s="98" t="s">
        <v>839</v>
      </c>
      <c r="B44" s="97"/>
      <c r="C44" s="97"/>
      <c r="D44" s="94"/>
      <c r="E44" s="95"/>
      <c r="F44" s="95"/>
      <c r="G44" s="95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3"/>
      <c r="AH44" s="93"/>
      <c r="AI44" s="93"/>
      <c r="AJ44" s="93"/>
      <c r="AK44" s="93"/>
    </row>
    <row r="45" spans="1:39" s="2" customFormat="1" ht="17.25" thickBot="1" x14ac:dyDescent="0.35">
      <c r="A45" s="10"/>
      <c r="B45" s="10"/>
      <c r="C45" s="10"/>
      <c r="D45" s="10"/>
      <c r="E45" s="92"/>
      <c r="F45" s="91"/>
      <c r="G45" s="619" t="s">
        <v>10</v>
      </c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1"/>
      <c r="S45" s="660" t="s">
        <v>772</v>
      </c>
      <c r="T45" s="622"/>
      <c r="U45" s="622"/>
      <c r="V45" s="622"/>
      <c r="W45" s="622"/>
      <c r="X45" s="622"/>
      <c r="Y45" s="622"/>
      <c r="Z45" s="622"/>
      <c r="AA45" s="622"/>
      <c r="AB45" s="622"/>
      <c r="AC45" s="622"/>
      <c r="AD45" s="622"/>
      <c r="AE45" s="622"/>
      <c r="AF45" s="661"/>
      <c r="AG45" s="91"/>
      <c r="AH45" s="91"/>
      <c r="AI45" s="92"/>
      <c r="AJ45" s="89"/>
      <c r="AK45" s="152"/>
      <c r="AL45" s="113"/>
      <c r="AM45" s="138" t="s">
        <v>11</v>
      </c>
    </row>
    <row r="46" spans="1:39" s="2" customFormat="1" ht="16.5" customHeight="1" x14ac:dyDescent="0.3">
      <c r="A46" s="643" t="s">
        <v>12</v>
      </c>
      <c r="B46" s="645" t="s">
        <v>13</v>
      </c>
      <c r="C46" s="565" t="s">
        <v>830</v>
      </c>
      <c r="D46" s="647" t="s">
        <v>51</v>
      </c>
      <c r="E46" s="569" t="s">
        <v>15</v>
      </c>
      <c r="F46" s="704" t="s">
        <v>78</v>
      </c>
      <c r="G46" s="629" t="s">
        <v>834</v>
      </c>
      <c r="H46" s="633" t="s">
        <v>18</v>
      </c>
      <c r="I46" s="625" t="s">
        <v>0</v>
      </c>
      <c r="J46" s="633" t="s">
        <v>53</v>
      </c>
      <c r="K46" s="625" t="s">
        <v>1</v>
      </c>
      <c r="L46" s="633" t="s">
        <v>19</v>
      </c>
      <c r="M46" s="625" t="s">
        <v>2</v>
      </c>
      <c r="N46" s="633" t="s">
        <v>20</v>
      </c>
      <c r="O46" s="625" t="s">
        <v>3</v>
      </c>
      <c r="P46" s="633" t="s">
        <v>799</v>
      </c>
      <c r="Q46" s="639" t="s">
        <v>22</v>
      </c>
      <c r="R46" s="607" t="s">
        <v>23</v>
      </c>
      <c r="S46" s="664" t="s">
        <v>24</v>
      </c>
      <c r="T46" s="611" t="s">
        <v>25</v>
      </c>
      <c r="U46" s="609" t="s">
        <v>4</v>
      </c>
      <c r="V46" s="611" t="s">
        <v>26</v>
      </c>
      <c r="W46" s="609" t="s">
        <v>5</v>
      </c>
      <c r="X46" s="611" t="s">
        <v>27</v>
      </c>
      <c r="Y46" s="640" t="s">
        <v>6</v>
      </c>
      <c r="Z46" s="611" t="s">
        <v>54</v>
      </c>
      <c r="AA46" s="609" t="s">
        <v>7</v>
      </c>
      <c r="AB46" s="611" t="s">
        <v>794</v>
      </c>
      <c r="AC46" s="642" t="s">
        <v>73</v>
      </c>
      <c r="AD46" s="639" t="s">
        <v>770</v>
      </c>
      <c r="AE46" s="639" t="s">
        <v>793</v>
      </c>
      <c r="AF46" s="607" t="s">
        <v>32</v>
      </c>
      <c r="AG46" s="694" t="s">
        <v>33</v>
      </c>
      <c r="AH46" s="647" t="s">
        <v>52</v>
      </c>
      <c r="AI46" s="629" t="s">
        <v>790</v>
      </c>
      <c r="AJ46" s="627" t="s">
        <v>34</v>
      </c>
      <c r="AK46" s="636" t="s">
        <v>35</v>
      </c>
      <c r="AL46" s="627" t="s">
        <v>36</v>
      </c>
      <c r="AM46" s="605" t="s">
        <v>37</v>
      </c>
    </row>
    <row r="47" spans="1:39" s="2" customFormat="1" ht="17.25" customHeight="1" thickBot="1" x14ac:dyDescent="0.35">
      <c r="A47" s="644"/>
      <c r="B47" s="646"/>
      <c r="C47" s="566"/>
      <c r="D47" s="648"/>
      <c r="E47" s="651"/>
      <c r="F47" s="705"/>
      <c r="G47" s="630"/>
      <c r="H47" s="583"/>
      <c r="I47" s="626"/>
      <c r="J47" s="583"/>
      <c r="K47" s="626"/>
      <c r="L47" s="583"/>
      <c r="M47" s="626"/>
      <c r="N47" s="583"/>
      <c r="O47" s="626"/>
      <c r="P47" s="583"/>
      <c r="Q47" s="602"/>
      <c r="R47" s="608"/>
      <c r="S47" s="665"/>
      <c r="T47" s="612"/>
      <c r="U47" s="610"/>
      <c r="V47" s="612"/>
      <c r="W47" s="610"/>
      <c r="X47" s="612"/>
      <c r="Y47" s="641"/>
      <c r="Z47" s="612"/>
      <c r="AA47" s="610"/>
      <c r="AB47" s="612"/>
      <c r="AC47" s="593"/>
      <c r="AD47" s="602"/>
      <c r="AE47" s="602"/>
      <c r="AF47" s="608"/>
      <c r="AG47" s="695"/>
      <c r="AH47" s="648"/>
      <c r="AI47" s="630"/>
      <c r="AJ47" s="631"/>
      <c r="AK47" s="637"/>
      <c r="AL47" s="631"/>
      <c r="AM47" s="606"/>
    </row>
    <row r="48" spans="1:39" s="2" customFormat="1" x14ac:dyDescent="0.3">
      <c r="A48" s="122" t="s">
        <v>38</v>
      </c>
      <c r="B48" s="61">
        <f>15500/10</f>
        <v>1550</v>
      </c>
      <c r="C48" s="77">
        <f>2700/1.1</f>
        <v>2454.5454545454545</v>
      </c>
      <c r="D48" s="86">
        <v>10</v>
      </c>
      <c r="E48" s="44">
        <v>0</v>
      </c>
      <c r="F48" s="470">
        <f t="shared" ref="F48:F81" si="35">B48*E48</f>
        <v>0</v>
      </c>
      <c r="G48" s="376">
        <v>0</v>
      </c>
      <c r="H48" s="109">
        <f t="shared" ref="H48:H81" si="36">B48*G48</f>
        <v>0</v>
      </c>
      <c r="I48" s="74">
        <v>0</v>
      </c>
      <c r="J48" s="37">
        <f t="shared" ref="J48:J81" si="37">B48*I48</f>
        <v>0</v>
      </c>
      <c r="K48" s="74">
        <v>0</v>
      </c>
      <c r="L48" s="37">
        <f t="shared" ref="L48:L81" si="38">B48*K48</f>
        <v>0</v>
      </c>
      <c r="M48" s="74">
        <v>0</v>
      </c>
      <c r="N48" s="37">
        <f t="shared" ref="N48:N81" si="39">B48*M48</f>
        <v>0</v>
      </c>
      <c r="O48" s="74">
        <v>0</v>
      </c>
      <c r="P48" s="71">
        <f t="shared" ref="P48:P81" si="40">B48*O48</f>
        <v>0</v>
      </c>
      <c r="Q48" s="57">
        <f t="shared" ref="Q48:Q81" si="41">G48+I48+K48+M48+O48</f>
        <v>0</v>
      </c>
      <c r="R48" s="83">
        <f t="shared" ref="R48:R81" si="42">Q48*B48</f>
        <v>0</v>
      </c>
      <c r="S48" s="42">
        <v>0</v>
      </c>
      <c r="T48" s="82">
        <f t="shared" ref="T48:T81" si="43">C48*S48</f>
        <v>0</v>
      </c>
      <c r="U48" s="74">
        <v>0</v>
      </c>
      <c r="V48" s="237">
        <v>0</v>
      </c>
      <c r="W48" s="74">
        <v>0</v>
      </c>
      <c r="X48" s="82">
        <f t="shared" ref="X48:X81" si="44">C48*W48</f>
        <v>0</v>
      </c>
      <c r="Y48" s="74">
        <v>0</v>
      </c>
      <c r="Z48" s="151">
        <f t="shared" ref="Z48:Z81" si="45">C48*Y48</f>
        <v>0</v>
      </c>
      <c r="AA48" s="74">
        <v>0</v>
      </c>
      <c r="AB48" s="68">
        <f t="shared" ref="AB48:AB81" si="46">C48*AA48</f>
        <v>0</v>
      </c>
      <c r="AC48" s="67">
        <f t="shared" ref="AC48:AC81" si="47">S48+U48+W48+Y48+AA48</f>
        <v>0</v>
      </c>
      <c r="AD48" s="66">
        <f t="shared" ref="AD48:AD81" si="48">AC48*C48</f>
        <v>0</v>
      </c>
      <c r="AE48" s="57">
        <v>0</v>
      </c>
      <c r="AF48" s="60">
        <f t="shared" ref="AF48:AF81" si="49">((C48-B48)*AC48)-AE48</f>
        <v>0</v>
      </c>
      <c r="AG48" s="435">
        <v>0</v>
      </c>
      <c r="AH48" s="416">
        <f t="shared" ref="AH48:AH81" si="50">B48*AG48</f>
        <v>0</v>
      </c>
      <c r="AI48" s="65">
        <f t="shared" ref="AI48:AI81" si="51">E48+Q48-AC48-AG48</f>
        <v>0</v>
      </c>
      <c r="AJ48" s="150">
        <f t="shared" ref="AJ48:AJ81" si="52">B48*AI48</f>
        <v>0</v>
      </c>
      <c r="AK48" s="145">
        <v>0</v>
      </c>
      <c r="AL48" s="63">
        <f t="shared" ref="AL48:AL81" si="53">AK48*B48</f>
        <v>0</v>
      </c>
      <c r="AM48" s="130"/>
    </row>
    <row r="49" spans="1:39" s="2" customFormat="1" x14ac:dyDescent="0.3">
      <c r="A49" s="120" t="s">
        <v>39</v>
      </c>
      <c r="B49" s="74">
        <f>15500/10</f>
        <v>1550</v>
      </c>
      <c r="C49" s="77">
        <f>2700/1.1</f>
        <v>2454.5454545454545</v>
      </c>
      <c r="D49" s="73">
        <v>10</v>
      </c>
      <c r="E49" s="44">
        <v>5</v>
      </c>
      <c r="F49" s="471">
        <f t="shared" si="35"/>
        <v>7750</v>
      </c>
      <c r="G49" s="376">
        <v>0</v>
      </c>
      <c r="H49" s="109">
        <f t="shared" si="36"/>
        <v>0</v>
      </c>
      <c r="I49" s="74">
        <v>0</v>
      </c>
      <c r="J49" s="37">
        <f t="shared" si="37"/>
        <v>0</v>
      </c>
      <c r="K49" s="74">
        <v>0</v>
      </c>
      <c r="L49" s="37">
        <f t="shared" si="38"/>
        <v>0</v>
      </c>
      <c r="M49" s="74">
        <v>0</v>
      </c>
      <c r="N49" s="37">
        <f t="shared" si="39"/>
        <v>0</v>
      </c>
      <c r="O49" s="74">
        <v>0</v>
      </c>
      <c r="P49" s="71">
        <f t="shared" si="40"/>
        <v>0</v>
      </c>
      <c r="Q49" s="57">
        <f t="shared" si="41"/>
        <v>0</v>
      </c>
      <c r="R49" s="39">
        <f t="shared" si="42"/>
        <v>0</v>
      </c>
      <c r="S49" s="42">
        <v>0</v>
      </c>
      <c r="T49" s="69">
        <f t="shared" si="43"/>
        <v>0</v>
      </c>
      <c r="U49" s="74">
        <v>4</v>
      </c>
      <c r="V49" s="237">
        <v>0</v>
      </c>
      <c r="W49" s="74">
        <v>1</v>
      </c>
      <c r="X49" s="69">
        <f t="shared" si="44"/>
        <v>2454.5454545454545</v>
      </c>
      <c r="Y49" s="74">
        <v>0</v>
      </c>
      <c r="Z49" s="109">
        <f t="shared" si="45"/>
        <v>0</v>
      </c>
      <c r="AA49" s="74">
        <v>0</v>
      </c>
      <c r="AB49" s="68">
        <f t="shared" si="46"/>
        <v>0</v>
      </c>
      <c r="AC49" s="67">
        <f t="shared" si="47"/>
        <v>5</v>
      </c>
      <c r="AD49" s="66">
        <f t="shared" si="48"/>
        <v>12272.727272727272</v>
      </c>
      <c r="AE49" s="57">
        <v>0</v>
      </c>
      <c r="AF49" s="60">
        <f t="shared" si="49"/>
        <v>4522.7272727272721</v>
      </c>
      <c r="AG49" s="435">
        <v>0</v>
      </c>
      <c r="AH49" s="416">
        <f t="shared" si="50"/>
        <v>0</v>
      </c>
      <c r="AI49" s="65">
        <f t="shared" si="51"/>
        <v>0</v>
      </c>
      <c r="AJ49" s="63">
        <f t="shared" si="52"/>
        <v>0</v>
      </c>
      <c r="AK49" s="145">
        <v>0</v>
      </c>
      <c r="AL49" s="63">
        <f t="shared" si="53"/>
        <v>0</v>
      </c>
      <c r="AM49" s="130"/>
    </row>
    <row r="50" spans="1:39" s="2" customFormat="1" x14ac:dyDescent="0.3">
      <c r="A50" s="120" t="s">
        <v>810</v>
      </c>
      <c r="B50" s="74">
        <f>18000/10</f>
        <v>1800</v>
      </c>
      <c r="C50" s="77">
        <f>2800/1.1</f>
        <v>2545.454545454545</v>
      </c>
      <c r="D50" s="73">
        <v>10</v>
      </c>
      <c r="E50" s="44">
        <v>27</v>
      </c>
      <c r="F50" s="471">
        <f t="shared" si="35"/>
        <v>48600</v>
      </c>
      <c r="G50" s="376">
        <v>10</v>
      </c>
      <c r="H50" s="109">
        <f t="shared" si="36"/>
        <v>18000</v>
      </c>
      <c r="I50" s="74">
        <v>0</v>
      </c>
      <c r="J50" s="37">
        <f t="shared" si="37"/>
        <v>0</v>
      </c>
      <c r="K50" s="74">
        <v>0</v>
      </c>
      <c r="L50" s="37">
        <f t="shared" si="38"/>
        <v>0</v>
      </c>
      <c r="M50" s="74">
        <v>20</v>
      </c>
      <c r="N50" s="37">
        <f t="shared" si="39"/>
        <v>36000</v>
      </c>
      <c r="O50" s="74">
        <v>0</v>
      </c>
      <c r="P50" s="71">
        <f t="shared" si="40"/>
        <v>0</v>
      </c>
      <c r="Q50" s="57">
        <f t="shared" si="41"/>
        <v>30</v>
      </c>
      <c r="R50" s="39">
        <f t="shared" si="42"/>
        <v>54000</v>
      </c>
      <c r="S50" s="42">
        <v>2</v>
      </c>
      <c r="T50" s="69">
        <f t="shared" si="43"/>
        <v>5090.9090909090901</v>
      </c>
      <c r="U50" s="74">
        <v>8</v>
      </c>
      <c r="V50" s="237">
        <v>0</v>
      </c>
      <c r="W50" s="74">
        <v>8</v>
      </c>
      <c r="X50" s="69">
        <f t="shared" si="44"/>
        <v>20363.63636363636</v>
      </c>
      <c r="Y50" s="74">
        <v>17</v>
      </c>
      <c r="Z50" s="109">
        <f t="shared" si="45"/>
        <v>43272.727272727265</v>
      </c>
      <c r="AA50" s="74">
        <v>12</v>
      </c>
      <c r="AB50" s="68">
        <f t="shared" si="46"/>
        <v>30545.45454545454</v>
      </c>
      <c r="AC50" s="67">
        <f t="shared" si="47"/>
        <v>47</v>
      </c>
      <c r="AD50" s="66">
        <f t="shared" si="48"/>
        <v>119636.36363636362</v>
      </c>
      <c r="AE50" s="57">
        <v>0</v>
      </c>
      <c r="AF50" s="60">
        <f t="shared" si="49"/>
        <v>35036.363636363618</v>
      </c>
      <c r="AG50" s="435">
        <v>0</v>
      </c>
      <c r="AH50" s="416">
        <f t="shared" si="50"/>
        <v>0</v>
      </c>
      <c r="AI50" s="65">
        <f t="shared" si="51"/>
        <v>10</v>
      </c>
      <c r="AJ50" s="63">
        <f t="shared" si="52"/>
        <v>18000</v>
      </c>
      <c r="AK50" s="145">
        <v>0</v>
      </c>
      <c r="AL50" s="63">
        <f t="shared" si="53"/>
        <v>0</v>
      </c>
      <c r="AM50" s="130"/>
    </row>
    <row r="51" spans="1:39" s="2" customFormat="1" x14ac:dyDescent="0.3">
      <c r="A51" s="78" t="s">
        <v>41</v>
      </c>
      <c r="B51" s="47">
        <f>15500/10</f>
        <v>1550</v>
      </c>
      <c r="C51" s="77">
        <f>2700/1.1</f>
        <v>2454.5454545454545</v>
      </c>
      <c r="D51" s="54">
        <v>10</v>
      </c>
      <c r="E51" s="44">
        <v>26</v>
      </c>
      <c r="F51" s="471">
        <f t="shared" si="35"/>
        <v>40300</v>
      </c>
      <c r="G51" s="376">
        <v>0</v>
      </c>
      <c r="H51" s="109">
        <f t="shared" si="36"/>
        <v>0</v>
      </c>
      <c r="I51" s="74">
        <v>0</v>
      </c>
      <c r="J51" s="37">
        <f t="shared" si="37"/>
        <v>0</v>
      </c>
      <c r="K51" s="74">
        <v>0</v>
      </c>
      <c r="L51" s="37">
        <f t="shared" si="38"/>
        <v>0</v>
      </c>
      <c r="M51" s="74">
        <v>0</v>
      </c>
      <c r="N51" s="37">
        <f t="shared" si="39"/>
        <v>0</v>
      </c>
      <c r="O51" s="74">
        <v>0</v>
      </c>
      <c r="P51" s="71">
        <f t="shared" si="40"/>
        <v>0</v>
      </c>
      <c r="Q51" s="57">
        <f t="shared" si="41"/>
        <v>0</v>
      </c>
      <c r="R51" s="39">
        <f t="shared" si="42"/>
        <v>0</v>
      </c>
      <c r="S51" s="42">
        <v>0</v>
      </c>
      <c r="T51" s="69">
        <f t="shared" si="43"/>
        <v>0</v>
      </c>
      <c r="U51" s="74">
        <v>2</v>
      </c>
      <c r="V51" s="237">
        <v>0</v>
      </c>
      <c r="W51" s="74">
        <v>3</v>
      </c>
      <c r="X51" s="69">
        <f t="shared" si="44"/>
        <v>7363.636363636364</v>
      </c>
      <c r="Y51" s="74">
        <v>2</v>
      </c>
      <c r="Z51" s="109">
        <f t="shared" si="45"/>
        <v>4909.090909090909</v>
      </c>
      <c r="AA51" s="74">
        <v>5</v>
      </c>
      <c r="AB51" s="68">
        <f t="shared" si="46"/>
        <v>12272.727272727272</v>
      </c>
      <c r="AC51" s="67">
        <f t="shared" si="47"/>
        <v>12</v>
      </c>
      <c r="AD51" s="66">
        <f t="shared" si="48"/>
        <v>29454.545454545456</v>
      </c>
      <c r="AE51" s="57">
        <v>0</v>
      </c>
      <c r="AF51" s="60">
        <f t="shared" si="49"/>
        <v>10854.545454545454</v>
      </c>
      <c r="AG51" s="435">
        <v>0</v>
      </c>
      <c r="AH51" s="416">
        <f t="shared" si="50"/>
        <v>0</v>
      </c>
      <c r="AI51" s="65">
        <f t="shared" si="51"/>
        <v>14</v>
      </c>
      <c r="AJ51" s="63">
        <f t="shared" si="52"/>
        <v>21700</v>
      </c>
      <c r="AK51" s="145">
        <v>0</v>
      </c>
      <c r="AL51" s="63">
        <f t="shared" si="53"/>
        <v>0</v>
      </c>
      <c r="AM51" s="130"/>
    </row>
    <row r="52" spans="1:39" s="2" customFormat="1" ht="15" customHeight="1" x14ac:dyDescent="0.3">
      <c r="A52" s="78" t="s">
        <v>42</v>
      </c>
      <c r="B52" s="47">
        <f>15500/10</f>
        <v>1550</v>
      </c>
      <c r="C52" s="77">
        <f>2700/1.1</f>
        <v>2454.5454545454545</v>
      </c>
      <c r="D52" s="54">
        <v>10</v>
      </c>
      <c r="E52" s="44">
        <v>20</v>
      </c>
      <c r="F52" s="471">
        <f t="shared" si="35"/>
        <v>31000</v>
      </c>
      <c r="G52" s="376">
        <v>0</v>
      </c>
      <c r="H52" s="109">
        <f t="shared" si="36"/>
        <v>0</v>
      </c>
      <c r="I52" s="74">
        <v>0</v>
      </c>
      <c r="J52" s="37">
        <f t="shared" si="37"/>
        <v>0</v>
      </c>
      <c r="K52" s="74">
        <v>0</v>
      </c>
      <c r="L52" s="37">
        <f t="shared" si="38"/>
        <v>0</v>
      </c>
      <c r="M52" s="74">
        <v>0</v>
      </c>
      <c r="N52" s="37">
        <f t="shared" si="39"/>
        <v>0</v>
      </c>
      <c r="O52" s="74">
        <v>0</v>
      </c>
      <c r="P52" s="71">
        <f t="shared" si="40"/>
        <v>0</v>
      </c>
      <c r="Q52" s="57">
        <f t="shared" si="41"/>
        <v>0</v>
      </c>
      <c r="R52" s="39">
        <f t="shared" si="42"/>
        <v>0</v>
      </c>
      <c r="S52" s="42">
        <v>0</v>
      </c>
      <c r="T52" s="69">
        <f t="shared" si="43"/>
        <v>0</v>
      </c>
      <c r="U52" s="74">
        <v>1</v>
      </c>
      <c r="V52" s="237">
        <v>0</v>
      </c>
      <c r="W52" s="74">
        <v>6</v>
      </c>
      <c r="X52" s="69">
        <f t="shared" si="44"/>
        <v>14727.272727272728</v>
      </c>
      <c r="Y52" s="74">
        <v>5</v>
      </c>
      <c r="Z52" s="109">
        <f t="shared" si="45"/>
        <v>12272.727272727272</v>
      </c>
      <c r="AA52" s="74">
        <v>4</v>
      </c>
      <c r="AB52" s="68">
        <f t="shared" si="46"/>
        <v>9818.181818181818</v>
      </c>
      <c r="AC52" s="67">
        <f t="shared" si="47"/>
        <v>16</v>
      </c>
      <c r="AD52" s="66">
        <f t="shared" si="48"/>
        <v>39272.727272727272</v>
      </c>
      <c r="AE52" s="57">
        <v>0</v>
      </c>
      <c r="AF52" s="60">
        <f t="shared" si="49"/>
        <v>14472.727272727272</v>
      </c>
      <c r="AG52" s="435">
        <v>0</v>
      </c>
      <c r="AH52" s="416">
        <f t="shared" si="50"/>
        <v>0</v>
      </c>
      <c r="AI52" s="65">
        <f t="shared" si="51"/>
        <v>4</v>
      </c>
      <c r="AJ52" s="63">
        <f t="shared" si="52"/>
        <v>6200</v>
      </c>
      <c r="AK52" s="145">
        <v>0</v>
      </c>
      <c r="AL52" s="63">
        <f t="shared" si="53"/>
        <v>0</v>
      </c>
      <c r="AM52" s="130"/>
    </row>
    <row r="53" spans="1:39" s="2" customFormat="1" ht="15.75" customHeight="1" x14ac:dyDescent="0.3">
      <c r="A53" s="78" t="s">
        <v>68</v>
      </c>
      <c r="B53" s="47">
        <f>15500/10</f>
        <v>1550</v>
      </c>
      <c r="C53" s="77">
        <f>2700/1.1</f>
        <v>2454.5454545454545</v>
      </c>
      <c r="D53" s="54">
        <v>10</v>
      </c>
      <c r="E53" s="44">
        <v>7</v>
      </c>
      <c r="F53" s="471">
        <f t="shared" si="35"/>
        <v>10850</v>
      </c>
      <c r="G53" s="376">
        <v>0</v>
      </c>
      <c r="H53" s="109">
        <f t="shared" si="36"/>
        <v>0</v>
      </c>
      <c r="I53" s="74">
        <v>0</v>
      </c>
      <c r="J53" s="37">
        <f t="shared" si="37"/>
        <v>0</v>
      </c>
      <c r="K53" s="74">
        <v>0</v>
      </c>
      <c r="L53" s="37">
        <f t="shared" si="38"/>
        <v>0</v>
      </c>
      <c r="M53" s="74">
        <v>0</v>
      </c>
      <c r="N53" s="37">
        <f t="shared" si="39"/>
        <v>0</v>
      </c>
      <c r="O53" s="74">
        <v>0</v>
      </c>
      <c r="P53" s="71">
        <f t="shared" si="40"/>
        <v>0</v>
      </c>
      <c r="Q53" s="57">
        <f t="shared" si="41"/>
        <v>0</v>
      </c>
      <c r="R53" s="39">
        <f t="shared" si="42"/>
        <v>0</v>
      </c>
      <c r="S53" s="42">
        <v>1</v>
      </c>
      <c r="T53" s="69">
        <f t="shared" si="43"/>
        <v>2454.5454545454545</v>
      </c>
      <c r="U53" s="74">
        <v>5</v>
      </c>
      <c r="V53" s="237">
        <v>0</v>
      </c>
      <c r="W53" s="74">
        <v>0</v>
      </c>
      <c r="X53" s="69">
        <f t="shared" si="44"/>
        <v>0</v>
      </c>
      <c r="Y53" s="74">
        <v>1</v>
      </c>
      <c r="Z53" s="109">
        <f t="shared" si="45"/>
        <v>2454.5454545454545</v>
      </c>
      <c r="AA53" s="74">
        <v>0</v>
      </c>
      <c r="AB53" s="68">
        <f t="shared" si="46"/>
        <v>0</v>
      </c>
      <c r="AC53" s="67">
        <f t="shared" si="47"/>
        <v>7</v>
      </c>
      <c r="AD53" s="66">
        <f t="shared" si="48"/>
        <v>17181.81818181818</v>
      </c>
      <c r="AE53" s="57">
        <v>0</v>
      </c>
      <c r="AF53" s="60">
        <f t="shared" si="49"/>
        <v>6331.818181818182</v>
      </c>
      <c r="AG53" s="435">
        <v>0</v>
      </c>
      <c r="AH53" s="416">
        <f t="shared" si="50"/>
        <v>0</v>
      </c>
      <c r="AI53" s="65">
        <f t="shared" si="51"/>
        <v>0</v>
      </c>
      <c r="AJ53" s="63">
        <f t="shared" si="52"/>
        <v>0</v>
      </c>
      <c r="AK53" s="145">
        <v>0</v>
      </c>
      <c r="AL53" s="63">
        <f t="shared" si="53"/>
        <v>0</v>
      </c>
      <c r="AM53" s="130"/>
    </row>
    <row r="54" spans="1:39" s="2" customFormat="1" x14ac:dyDescent="0.3">
      <c r="A54" s="78" t="s">
        <v>43</v>
      </c>
      <c r="B54" s="47">
        <f>18000/10</f>
        <v>1800</v>
      </c>
      <c r="C54" s="77">
        <f>2800/1.1</f>
        <v>2545.454545454545</v>
      </c>
      <c r="D54" s="54">
        <v>10</v>
      </c>
      <c r="E54" s="44">
        <v>28</v>
      </c>
      <c r="F54" s="471">
        <f t="shared" si="35"/>
        <v>50400</v>
      </c>
      <c r="G54" s="376">
        <v>10</v>
      </c>
      <c r="H54" s="109">
        <f t="shared" si="36"/>
        <v>18000</v>
      </c>
      <c r="I54" s="74">
        <v>0</v>
      </c>
      <c r="J54" s="37">
        <f t="shared" si="37"/>
        <v>0</v>
      </c>
      <c r="K54" s="74">
        <v>0</v>
      </c>
      <c r="L54" s="37">
        <f t="shared" si="38"/>
        <v>0</v>
      </c>
      <c r="M54" s="74">
        <v>10</v>
      </c>
      <c r="N54" s="37">
        <f t="shared" si="39"/>
        <v>18000</v>
      </c>
      <c r="O54" s="74">
        <v>0</v>
      </c>
      <c r="P54" s="71">
        <f t="shared" si="40"/>
        <v>0</v>
      </c>
      <c r="Q54" s="57">
        <f t="shared" si="41"/>
        <v>20</v>
      </c>
      <c r="R54" s="39">
        <f t="shared" si="42"/>
        <v>36000</v>
      </c>
      <c r="S54" s="42">
        <v>3</v>
      </c>
      <c r="T54" s="69">
        <f t="shared" si="43"/>
        <v>7636.3636363636351</v>
      </c>
      <c r="U54" s="74">
        <v>1</v>
      </c>
      <c r="V54" s="237">
        <v>0</v>
      </c>
      <c r="W54" s="74">
        <v>12</v>
      </c>
      <c r="X54" s="69">
        <f t="shared" si="44"/>
        <v>30545.45454545454</v>
      </c>
      <c r="Y54" s="74">
        <v>8</v>
      </c>
      <c r="Z54" s="109">
        <f t="shared" si="45"/>
        <v>20363.63636363636</v>
      </c>
      <c r="AA54" s="74">
        <v>8</v>
      </c>
      <c r="AB54" s="68">
        <f t="shared" si="46"/>
        <v>20363.63636363636</v>
      </c>
      <c r="AC54" s="67">
        <f t="shared" si="47"/>
        <v>32</v>
      </c>
      <c r="AD54" s="66">
        <f t="shared" si="48"/>
        <v>81454.545454545441</v>
      </c>
      <c r="AE54" s="57">
        <v>0</v>
      </c>
      <c r="AF54" s="60">
        <f t="shared" si="49"/>
        <v>23854.545454545441</v>
      </c>
      <c r="AG54" s="435">
        <v>0</v>
      </c>
      <c r="AH54" s="416">
        <f t="shared" si="50"/>
        <v>0</v>
      </c>
      <c r="AI54" s="65">
        <f t="shared" si="51"/>
        <v>16</v>
      </c>
      <c r="AJ54" s="63">
        <f t="shared" si="52"/>
        <v>28800</v>
      </c>
      <c r="AK54" s="145">
        <v>0</v>
      </c>
      <c r="AL54" s="63">
        <f t="shared" si="53"/>
        <v>0</v>
      </c>
      <c r="AM54" s="130"/>
    </row>
    <row r="55" spans="1:39" s="2" customFormat="1" x14ac:dyDescent="0.3">
      <c r="A55" s="78" t="s">
        <v>820</v>
      </c>
      <c r="B55" s="47">
        <f>17000/10</f>
        <v>1700</v>
      </c>
      <c r="C55" s="77">
        <f>2700/1.1</f>
        <v>2454.5454545454545</v>
      </c>
      <c r="D55" s="54">
        <v>10</v>
      </c>
      <c r="E55" s="44">
        <v>15</v>
      </c>
      <c r="F55" s="471">
        <f t="shared" si="35"/>
        <v>25500</v>
      </c>
      <c r="G55" s="376">
        <v>0</v>
      </c>
      <c r="H55" s="109">
        <f t="shared" si="36"/>
        <v>0</v>
      </c>
      <c r="I55" s="74">
        <v>0</v>
      </c>
      <c r="J55" s="37">
        <f t="shared" si="37"/>
        <v>0</v>
      </c>
      <c r="K55" s="74">
        <v>0</v>
      </c>
      <c r="L55" s="37">
        <f t="shared" si="38"/>
        <v>0</v>
      </c>
      <c r="M55" s="74">
        <v>0</v>
      </c>
      <c r="N55" s="37">
        <f t="shared" si="39"/>
        <v>0</v>
      </c>
      <c r="O55" s="74">
        <v>0</v>
      </c>
      <c r="P55" s="71">
        <f t="shared" si="40"/>
        <v>0</v>
      </c>
      <c r="Q55" s="57">
        <f t="shared" si="41"/>
        <v>0</v>
      </c>
      <c r="R55" s="39">
        <f t="shared" si="42"/>
        <v>0</v>
      </c>
      <c r="S55" s="42">
        <v>0</v>
      </c>
      <c r="T55" s="69">
        <f t="shared" si="43"/>
        <v>0</v>
      </c>
      <c r="U55" s="74">
        <v>1</v>
      </c>
      <c r="V55" s="237">
        <v>0</v>
      </c>
      <c r="W55" s="74">
        <v>0</v>
      </c>
      <c r="X55" s="69">
        <f t="shared" si="44"/>
        <v>0</v>
      </c>
      <c r="Y55" s="74">
        <v>7</v>
      </c>
      <c r="Z55" s="109">
        <f t="shared" si="45"/>
        <v>17181.81818181818</v>
      </c>
      <c r="AA55" s="74">
        <v>2</v>
      </c>
      <c r="AB55" s="68">
        <f t="shared" si="46"/>
        <v>4909.090909090909</v>
      </c>
      <c r="AC55" s="67">
        <f t="shared" si="47"/>
        <v>10</v>
      </c>
      <c r="AD55" s="66">
        <f t="shared" si="48"/>
        <v>24545.454545454544</v>
      </c>
      <c r="AE55" s="57">
        <v>0</v>
      </c>
      <c r="AF55" s="60">
        <f t="shared" si="49"/>
        <v>7545.454545454545</v>
      </c>
      <c r="AG55" s="435">
        <v>0</v>
      </c>
      <c r="AH55" s="416">
        <f t="shared" si="50"/>
        <v>0</v>
      </c>
      <c r="AI55" s="65">
        <f t="shared" si="51"/>
        <v>5</v>
      </c>
      <c r="AJ55" s="63">
        <f t="shared" si="52"/>
        <v>8500</v>
      </c>
      <c r="AK55" s="145">
        <v>0</v>
      </c>
      <c r="AL55" s="63">
        <f t="shared" si="53"/>
        <v>0</v>
      </c>
      <c r="AM55" s="130"/>
    </row>
    <row r="56" spans="1:39" s="2" customFormat="1" x14ac:dyDescent="0.3">
      <c r="A56" s="120" t="s">
        <v>87</v>
      </c>
      <c r="B56" s="74">
        <f>13800/12</f>
        <v>1150</v>
      </c>
      <c r="C56" s="38">
        <f>1800/1.1</f>
        <v>1636.3636363636363</v>
      </c>
      <c r="D56" s="73">
        <v>12</v>
      </c>
      <c r="E56" s="44">
        <v>0</v>
      </c>
      <c r="F56" s="471">
        <f t="shared" si="35"/>
        <v>0</v>
      </c>
      <c r="G56" s="376">
        <v>0</v>
      </c>
      <c r="H56" s="109">
        <f t="shared" si="36"/>
        <v>0</v>
      </c>
      <c r="I56" s="74">
        <v>0</v>
      </c>
      <c r="J56" s="37">
        <f t="shared" si="37"/>
        <v>0</v>
      </c>
      <c r="K56" s="74">
        <v>0</v>
      </c>
      <c r="L56" s="37">
        <f t="shared" si="38"/>
        <v>0</v>
      </c>
      <c r="M56" s="74">
        <v>0</v>
      </c>
      <c r="N56" s="37">
        <f t="shared" si="39"/>
        <v>0</v>
      </c>
      <c r="O56" s="74">
        <v>0</v>
      </c>
      <c r="P56" s="71">
        <f t="shared" si="40"/>
        <v>0</v>
      </c>
      <c r="Q56" s="57">
        <f t="shared" si="41"/>
        <v>0</v>
      </c>
      <c r="R56" s="39">
        <f t="shared" si="42"/>
        <v>0</v>
      </c>
      <c r="S56" s="42">
        <v>0</v>
      </c>
      <c r="T56" s="69">
        <f t="shared" si="43"/>
        <v>0</v>
      </c>
      <c r="U56" s="74">
        <v>0</v>
      </c>
      <c r="V56" s="237">
        <v>0</v>
      </c>
      <c r="W56" s="74">
        <v>0</v>
      </c>
      <c r="X56" s="69">
        <f t="shared" si="44"/>
        <v>0</v>
      </c>
      <c r="Y56" s="74">
        <v>0</v>
      </c>
      <c r="Z56" s="109">
        <f t="shared" si="45"/>
        <v>0</v>
      </c>
      <c r="AA56" s="74">
        <v>0</v>
      </c>
      <c r="AB56" s="68">
        <f t="shared" si="46"/>
        <v>0</v>
      </c>
      <c r="AC56" s="67">
        <f t="shared" si="47"/>
        <v>0</v>
      </c>
      <c r="AD56" s="66">
        <f t="shared" si="48"/>
        <v>0</v>
      </c>
      <c r="AE56" s="57">
        <v>0</v>
      </c>
      <c r="AF56" s="60">
        <f t="shared" si="49"/>
        <v>0</v>
      </c>
      <c r="AG56" s="435">
        <v>0</v>
      </c>
      <c r="AH56" s="416">
        <f t="shared" si="50"/>
        <v>0</v>
      </c>
      <c r="AI56" s="65">
        <f t="shared" si="51"/>
        <v>0</v>
      </c>
      <c r="AJ56" s="63">
        <f t="shared" si="52"/>
        <v>0</v>
      </c>
      <c r="AK56" s="145">
        <v>0</v>
      </c>
      <c r="AL56" s="63">
        <f t="shared" si="53"/>
        <v>0</v>
      </c>
      <c r="AM56" s="130"/>
    </row>
    <row r="57" spans="1:39" s="2" customFormat="1" x14ac:dyDescent="0.3">
      <c r="A57" s="120" t="s">
        <v>46</v>
      </c>
      <c r="B57" s="74">
        <f>13800/12</f>
        <v>1150</v>
      </c>
      <c r="C57" s="38">
        <v>1636</v>
      </c>
      <c r="D57" s="73">
        <v>12</v>
      </c>
      <c r="E57" s="44">
        <v>0</v>
      </c>
      <c r="F57" s="471">
        <f t="shared" si="35"/>
        <v>0</v>
      </c>
      <c r="G57" s="376">
        <v>0</v>
      </c>
      <c r="H57" s="109">
        <f t="shared" si="36"/>
        <v>0</v>
      </c>
      <c r="I57" s="74">
        <v>0</v>
      </c>
      <c r="J57" s="37">
        <f t="shared" si="37"/>
        <v>0</v>
      </c>
      <c r="K57" s="74">
        <v>0</v>
      </c>
      <c r="L57" s="37">
        <f t="shared" si="38"/>
        <v>0</v>
      </c>
      <c r="M57" s="74">
        <v>0</v>
      </c>
      <c r="N57" s="37">
        <f t="shared" si="39"/>
        <v>0</v>
      </c>
      <c r="O57" s="74">
        <v>0</v>
      </c>
      <c r="P57" s="71">
        <f t="shared" si="40"/>
        <v>0</v>
      </c>
      <c r="Q57" s="57">
        <f t="shared" si="41"/>
        <v>0</v>
      </c>
      <c r="R57" s="39">
        <f t="shared" si="42"/>
        <v>0</v>
      </c>
      <c r="S57" s="42">
        <v>0</v>
      </c>
      <c r="T57" s="69">
        <f t="shared" si="43"/>
        <v>0</v>
      </c>
      <c r="U57" s="74">
        <v>0</v>
      </c>
      <c r="V57" s="237">
        <v>0</v>
      </c>
      <c r="W57" s="74">
        <v>0</v>
      </c>
      <c r="X57" s="69">
        <f t="shared" si="44"/>
        <v>0</v>
      </c>
      <c r="Y57" s="74">
        <v>0</v>
      </c>
      <c r="Z57" s="109">
        <f t="shared" si="45"/>
        <v>0</v>
      </c>
      <c r="AA57" s="74">
        <v>0</v>
      </c>
      <c r="AB57" s="68">
        <f t="shared" si="46"/>
        <v>0</v>
      </c>
      <c r="AC57" s="67">
        <f t="shared" si="47"/>
        <v>0</v>
      </c>
      <c r="AD57" s="66">
        <f t="shared" si="48"/>
        <v>0</v>
      </c>
      <c r="AE57" s="57">
        <v>0</v>
      </c>
      <c r="AF57" s="60">
        <f t="shared" si="49"/>
        <v>0</v>
      </c>
      <c r="AG57" s="435">
        <v>0</v>
      </c>
      <c r="AH57" s="416">
        <f t="shared" si="50"/>
        <v>0</v>
      </c>
      <c r="AI57" s="65">
        <f t="shared" si="51"/>
        <v>0</v>
      </c>
      <c r="AJ57" s="63">
        <f t="shared" si="52"/>
        <v>0</v>
      </c>
      <c r="AK57" s="145">
        <v>0</v>
      </c>
      <c r="AL57" s="63">
        <f t="shared" si="53"/>
        <v>0</v>
      </c>
      <c r="AM57" s="130"/>
    </row>
    <row r="58" spans="1:39" s="2" customFormat="1" x14ac:dyDescent="0.3">
      <c r="A58" s="58" t="s">
        <v>8</v>
      </c>
      <c r="B58" s="47">
        <f>24800/16</f>
        <v>1550</v>
      </c>
      <c r="C58" s="46">
        <f>2800/1.1</f>
        <v>2545.454545454545</v>
      </c>
      <c r="D58" s="54">
        <v>16</v>
      </c>
      <c r="E58" s="44">
        <v>0</v>
      </c>
      <c r="F58" s="471">
        <f t="shared" si="35"/>
        <v>0</v>
      </c>
      <c r="G58" s="376">
        <v>0</v>
      </c>
      <c r="H58" s="109">
        <f t="shared" si="36"/>
        <v>0</v>
      </c>
      <c r="I58" s="74">
        <v>0</v>
      </c>
      <c r="J58" s="37">
        <f t="shared" si="37"/>
        <v>0</v>
      </c>
      <c r="K58" s="74">
        <v>0</v>
      </c>
      <c r="L58" s="37">
        <f t="shared" si="38"/>
        <v>0</v>
      </c>
      <c r="M58" s="74">
        <v>0</v>
      </c>
      <c r="N58" s="37">
        <f t="shared" si="39"/>
        <v>0</v>
      </c>
      <c r="O58" s="74">
        <v>0</v>
      </c>
      <c r="P58" s="71">
        <f t="shared" si="40"/>
        <v>0</v>
      </c>
      <c r="Q58" s="57">
        <f t="shared" si="41"/>
        <v>0</v>
      </c>
      <c r="R58" s="39">
        <f t="shared" si="42"/>
        <v>0</v>
      </c>
      <c r="S58" s="42">
        <v>0</v>
      </c>
      <c r="T58" s="69">
        <f t="shared" si="43"/>
        <v>0</v>
      </c>
      <c r="U58" s="74">
        <v>0</v>
      </c>
      <c r="V58" s="237">
        <v>0</v>
      </c>
      <c r="W58" s="74">
        <v>0</v>
      </c>
      <c r="X58" s="69">
        <f t="shared" si="44"/>
        <v>0</v>
      </c>
      <c r="Y58" s="74">
        <v>0</v>
      </c>
      <c r="Z58" s="109">
        <f t="shared" si="45"/>
        <v>0</v>
      </c>
      <c r="AA58" s="74">
        <v>0</v>
      </c>
      <c r="AB58" s="68">
        <f t="shared" si="46"/>
        <v>0</v>
      </c>
      <c r="AC58" s="67">
        <f t="shared" si="47"/>
        <v>0</v>
      </c>
      <c r="AD58" s="66">
        <f t="shared" si="48"/>
        <v>0</v>
      </c>
      <c r="AE58" s="57">
        <v>0</v>
      </c>
      <c r="AF58" s="60">
        <f t="shared" si="49"/>
        <v>0</v>
      </c>
      <c r="AG58" s="435">
        <v>0</v>
      </c>
      <c r="AH58" s="416">
        <f t="shared" si="50"/>
        <v>0</v>
      </c>
      <c r="AI58" s="65">
        <f t="shared" si="51"/>
        <v>0</v>
      </c>
      <c r="AJ58" s="63">
        <f t="shared" si="52"/>
        <v>0</v>
      </c>
      <c r="AK58" s="145">
        <v>0</v>
      </c>
      <c r="AL58" s="63">
        <f t="shared" si="53"/>
        <v>0</v>
      </c>
      <c r="AM58" s="130"/>
    </row>
    <row r="59" spans="1:39" s="2" customFormat="1" x14ac:dyDescent="0.3">
      <c r="A59" s="58" t="s">
        <v>783</v>
      </c>
      <c r="B59" s="47">
        <f>30400/16</f>
        <v>1900</v>
      </c>
      <c r="C59" s="46">
        <f>2800/1.1</f>
        <v>2545.454545454545</v>
      </c>
      <c r="D59" s="54">
        <v>16</v>
      </c>
      <c r="E59" s="44">
        <v>8</v>
      </c>
      <c r="F59" s="471">
        <f t="shared" si="35"/>
        <v>15200</v>
      </c>
      <c r="G59" s="376">
        <v>16</v>
      </c>
      <c r="H59" s="109">
        <f t="shared" si="36"/>
        <v>30400</v>
      </c>
      <c r="I59" s="74">
        <v>0</v>
      </c>
      <c r="J59" s="37">
        <f t="shared" si="37"/>
        <v>0</v>
      </c>
      <c r="K59" s="74">
        <v>0</v>
      </c>
      <c r="L59" s="37">
        <f t="shared" si="38"/>
        <v>0</v>
      </c>
      <c r="M59" s="74">
        <v>0</v>
      </c>
      <c r="N59" s="37">
        <f t="shared" si="39"/>
        <v>0</v>
      </c>
      <c r="O59" s="74">
        <v>0</v>
      </c>
      <c r="P59" s="71">
        <f t="shared" si="40"/>
        <v>0</v>
      </c>
      <c r="Q59" s="57">
        <f t="shared" si="41"/>
        <v>16</v>
      </c>
      <c r="R59" s="39">
        <f t="shared" si="42"/>
        <v>30400</v>
      </c>
      <c r="S59" s="42">
        <v>1</v>
      </c>
      <c r="T59" s="69">
        <f t="shared" si="43"/>
        <v>2545.454545454545</v>
      </c>
      <c r="U59" s="74">
        <v>2</v>
      </c>
      <c r="V59" s="237">
        <v>0</v>
      </c>
      <c r="W59" s="74">
        <v>1</v>
      </c>
      <c r="X59" s="69">
        <f t="shared" si="44"/>
        <v>2545.454545454545</v>
      </c>
      <c r="Y59" s="74">
        <v>2</v>
      </c>
      <c r="Z59" s="109">
        <f t="shared" si="45"/>
        <v>5090.9090909090901</v>
      </c>
      <c r="AA59" s="74">
        <v>4</v>
      </c>
      <c r="AB59" s="68">
        <f t="shared" si="46"/>
        <v>10181.81818181818</v>
      </c>
      <c r="AC59" s="67">
        <f t="shared" si="47"/>
        <v>10</v>
      </c>
      <c r="AD59" s="66">
        <f t="shared" si="48"/>
        <v>25454.545454545449</v>
      </c>
      <c r="AE59" s="57">
        <v>0</v>
      </c>
      <c r="AF59" s="60">
        <f t="shared" si="49"/>
        <v>6454.5454545454504</v>
      </c>
      <c r="AG59" s="435">
        <v>0</v>
      </c>
      <c r="AH59" s="416">
        <f t="shared" si="50"/>
        <v>0</v>
      </c>
      <c r="AI59" s="65">
        <f t="shared" si="51"/>
        <v>14</v>
      </c>
      <c r="AJ59" s="63">
        <f t="shared" si="52"/>
        <v>26600</v>
      </c>
      <c r="AK59" s="145">
        <v>0</v>
      </c>
      <c r="AL59" s="63">
        <f t="shared" si="53"/>
        <v>0</v>
      </c>
      <c r="AM59" s="130"/>
    </row>
    <row r="60" spans="1:39" s="2" customFormat="1" x14ac:dyDescent="0.3">
      <c r="A60" s="55" t="s">
        <v>9</v>
      </c>
      <c r="B60" s="47">
        <f>3600/6</f>
        <v>600</v>
      </c>
      <c r="C60" s="46">
        <f>2000/1.1</f>
        <v>1818.181818181818</v>
      </c>
      <c r="D60" s="54">
        <v>6</v>
      </c>
      <c r="E60" s="44">
        <v>0</v>
      </c>
      <c r="F60" s="471">
        <f t="shared" si="35"/>
        <v>0</v>
      </c>
      <c r="G60" s="376">
        <v>0</v>
      </c>
      <c r="H60" s="109">
        <f t="shared" si="36"/>
        <v>0</v>
      </c>
      <c r="I60" s="74">
        <v>0</v>
      </c>
      <c r="J60" s="37">
        <f t="shared" si="37"/>
        <v>0</v>
      </c>
      <c r="K60" s="74">
        <v>0</v>
      </c>
      <c r="L60" s="37">
        <f t="shared" si="38"/>
        <v>0</v>
      </c>
      <c r="M60" s="74">
        <v>0</v>
      </c>
      <c r="N60" s="37">
        <f t="shared" si="39"/>
        <v>0</v>
      </c>
      <c r="O60" s="74">
        <v>0</v>
      </c>
      <c r="P60" s="71">
        <f t="shared" si="40"/>
        <v>0</v>
      </c>
      <c r="Q60" s="57">
        <f t="shared" si="41"/>
        <v>0</v>
      </c>
      <c r="R60" s="39">
        <f t="shared" si="42"/>
        <v>0</v>
      </c>
      <c r="S60" s="42">
        <v>0</v>
      </c>
      <c r="T60" s="69">
        <f t="shared" si="43"/>
        <v>0</v>
      </c>
      <c r="U60" s="74">
        <v>0</v>
      </c>
      <c r="V60" s="237">
        <v>0</v>
      </c>
      <c r="W60" s="74">
        <v>0</v>
      </c>
      <c r="X60" s="69">
        <f t="shared" si="44"/>
        <v>0</v>
      </c>
      <c r="Y60" s="74">
        <v>0</v>
      </c>
      <c r="Z60" s="109">
        <f t="shared" si="45"/>
        <v>0</v>
      </c>
      <c r="AA60" s="74">
        <v>0</v>
      </c>
      <c r="AB60" s="68">
        <f t="shared" si="46"/>
        <v>0</v>
      </c>
      <c r="AC60" s="67">
        <f t="shared" si="47"/>
        <v>0</v>
      </c>
      <c r="AD60" s="66">
        <f t="shared" si="48"/>
        <v>0</v>
      </c>
      <c r="AE60" s="57">
        <v>0</v>
      </c>
      <c r="AF60" s="60">
        <f t="shared" si="49"/>
        <v>0</v>
      </c>
      <c r="AG60" s="435">
        <v>0</v>
      </c>
      <c r="AH60" s="416">
        <f t="shared" si="50"/>
        <v>0</v>
      </c>
      <c r="AI60" s="65">
        <f t="shared" si="51"/>
        <v>0</v>
      </c>
      <c r="AJ60" s="63">
        <f t="shared" si="52"/>
        <v>0</v>
      </c>
      <c r="AK60" s="145">
        <v>0</v>
      </c>
      <c r="AL60" s="63">
        <f t="shared" si="53"/>
        <v>0</v>
      </c>
      <c r="AM60" s="130"/>
    </row>
    <row r="61" spans="1:39" s="2" customFormat="1" x14ac:dyDescent="0.3">
      <c r="A61" s="55" t="s">
        <v>47</v>
      </c>
      <c r="B61" s="47">
        <f>3600/6</f>
        <v>600</v>
      </c>
      <c r="C61" s="46">
        <f>2000/1.1</f>
        <v>1818.181818181818</v>
      </c>
      <c r="D61" s="54">
        <v>6</v>
      </c>
      <c r="E61" s="44">
        <v>0</v>
      </c>
      <c r="F61" s="471">
        <f t="shared" si="35"/>
        <v>0</v>
      </c>
      <c r="G61" s="376">
        <v>0</v>
      </c>
      <c r="H61" s="109">
        <f t="shared" si="36"/>
        <v>0</v>
      </c>
      <c r="I61" s="74">
        <v>0</v>
      </c>
      <c r="J61" s="37">
        <f t="shared" si="37"/>
        <v>0</v>
      </c>
      <c r="K61" s="74">
        <v>0</v>
      </c>
      <c r="L61" s="37">
        <f t="shared" si="38"/>
        <v>0</v>
      </c>
      <c r="M61" s="74">
        <v>0</v>
      </c>
      <c r="N61" s="37">
        <f t="shared" si="39"/>
        <v>0</v>
      </c>
      <c r="O61" s="74">
        <v>0</v>
      </c>
      <c r="P61" s="71">
        <f t="shared" si="40"/>
        <v>0</v>
      </c>
      <c r="Q61" s="57">
        <f t="shared" si="41"/>
        <v>0</v>
      </c>
      <c r="R61" s="39">
        <f t="shared" si="42"/>
        <v>0</v>
      </c>
      <c r="S61" s="42">
        <v>0</v>
      </c>
      <c r="T61" s="69">
        <f t="shared" si="43"/>
        <v>0</v>
      </c>
      <c r="U61" s="74">
        <v>0</v>
      </c>
      <c r="V61" s="237">
        <v>0</v>
      </c>
      <c r="W61" s="74">
        <v>0</v>
      </c>
      <c r="X61" s="69">
        <f t="shared" si="44"/>
        <v>0</v>
      </c>
      <c r="Y61" s="74">
        <v>0</v>
      </c>
      <c r="Z61" s="109">
        <f t="shared" si="45"/>
        <v>0</v>
      </c>
      <c r="AA61" s="74">
        <v>0</v>
      </c>
      <c r="AB61" s="68">
        <f t="shared" si="46"/>
        <v>0</v>
      </c>
      <c r="AC61" s="67">
        <f t="shared" si="47"/>
        <v>0</v>
      </c>
      <c r="AD61" s="66">
        <f t="shared" si="48"/>
        <v>0</v>
      </c>
      <c r="AE61" s="57">
        <v>0</v>
      </c>
      <c r="AF61" s="60">
        <f t="shared" si="49"/>
        <v>0</v>
      </c>
      <c r="AG61" s="435">
        <v>0</v>
      </c>
      <c r="AH61" s="416">
        <f t="shared" si="50"/>
        <v>0</v>
      </c>
      <c r="AI61" s="65">
        <f t="shared" si="51"/>
        <v>0</v>
      </c>
      <c r="AJ61" s="63">
        <f t="shared" si="52"/>
        <v>0</v>
      </c>
      <c r="AK61" s="145">
        <v>0</v>
      </c>
      <c r="AL61" s="63">
        <f t="shared" si="53"/>
        <v>0</v>
      </c>
      <c r="AM61" s="130"/>
    </row>
    <row r="62" spans="1:39" s="2" customFormat="1" x14ac:dyDescent="0.3">
      <c r="A62" s="55" t="s">
        <v>781</v>
      </c>
      <c r="B62" s="47">
        <f>3600/6</f>
        <v>600</v>
      </c>
      <c r="C62" s="46">
        <f>2000/1.1</f>
        <v>1818.181818181818</v>
      </c>
      <c r="D62" s="54">
        <v>6</v>
      </c>
      <c r="E62" s="44">
        <v>0</v>
      </c>
      <c r="F62" s="471">
        <f t="shared" si="35"/>
        <v>0</v>
      </c>
      <c r="G62" s="376">
        <v>0</v>
      </c>
      <c r="H62" s="109">
        <f t="shared" si="36"/>
        <v>0</v>
      </c>
      <c r="I62" s="74">
        <v>0</v>
      </c>
      <c r="J62" s="37">
        <f t="shared" si="37"/>
        <v>0</v>
      </c>
      <c r="K62" s="74">
        <v>0</v>
      </c>
      <c r="L62" s="37">
        <f t="shared" si="38"/>
        <v>0</v>
      </c>
      <c r="M62" s="74">
        <v>0</v>
      </c>
      <c r="N62" s="37">
        <f t="shared" si="39"/>
        <v>0</v>
      </c>
      <c r="O62" s="74">
        <v>0</v>
      </c>
      <c r="P62" s="71">
        <f t="shared" si="40"/>
        <v>0</v>
      </c>
      <c r="Q62" s="57">
        <f t="shared" si="41"/>
        <v>0</v>
      </c>
      <c r="R62" s="39">
        <f t="shared" si="42"/>
        <v>0</v>
      </c>
      <c r="S62" s="42">
        <v>0</v>
      </c>
      <c r="T62" s="69">
        <f t="shared" si="43"/>
        <v>0</v>
      </c>
      <c r="U62" s="74">
        <v>0</v>
      </c>
      <c r="V62" s="237">
        <v>0</v>
      </c>
      <c r="W62" s="74">
        <v>0</v>
      </c>
      <c r="X62" s="69">
        <f t="shared" si="44"/>
        <v>0</v>
      </c>
      <c r="Y62" s="74">
        <v>0</v>
      </c>
      <c r="Z62" s="109">
        <f t="shared" si="45"/>
        <v>0</v>
      </c>
      <c r="AA62" s="74">
        <v>0</v>
      </c>
      <c r="AB62" s="68">
        <f t="shared" si="46"/>
        <v>0</v>
      </c>
      <c r="AC62" s="67">
        <f t="shared" si="47"/>
        <v>0</v>
      </c>
      <c r="AD62" s="66">
        <f t="shared" si="48"/>
        <v>0</v>
      </c>
      <c r="AE62" s="57">
        <v>0</v>
      </c>
      <c r="AF62" s="60">
        <f t="shared" si="49"/>
        <v>0</v>
      </c>
      <c r="AG62" s="435">
        <v>0</v>
      </c>
      <c r="AH62" s="416">
        <f t="shared" si="50"/>
        <v>0</v>
      </c>
      <c r="AI62" s="65">
        <f t="shared" si="51"/>
        <v>0</v>
      </c>
      <c r="AJ62" s="63">
        <f t="shared" si="52"/>
        <v>0</v>
      </c>
      <c r="AK62" s="145">
        <v>0</v>
      </c>
      <c r="AL62" s="63">
        <f t="shared" si="53"/>
        <v>0</v>
      </c>
      <c r="AM62" s="130"/>
    </row>
    <row r="63" spans="1:39" s="2" customFormat="1" x14ac:dyDescent="0.3">
      <c r="A63" s="48" t="s">
        <v>827</v>
      </c>
      <c r="B63" s="47">
        <f>8100/6</f>
        <v>1350</v>
      </c>
      <c r="C63" s="46">
        <f>2800/1.1</f>
        <v>2545.454545454545</v>
      </c>
      <c r="D63" s="50">
        <v>6</v>
      </c>
      <c r="E63" s="44">
        <v>0</v>
      </c>
      <c r="F63" s="471">
        <f t="shared" si="35"/>
        <v>0</v>
      </c>
      <c r="G63" s="376">
        <v>0</v>
      </c>
      <c r="H63" s="109">
        <f t="shared" si="36"/>
        <v>0</v>
      </c>
      <c r="I63" s="74">
        <v>0</v>
      </c>
      <c r="J63" s="37">
        <f t="shared" si="37"/>
        <v>0</v>
      </c>
      <c r="K63" s="74">
        <v>0</v>
      </c>
      <c r="L63" s="37">
        <f t="shared" si="38"/>
        <v>0</v>
      </c>
      <c r="M63" s="74">
        <v>0</v>
      </c>
      <c r="N63" s="37">
        <f t="shared" si="39"/>
        <v>0</v>
      </c>
      <c r="O63" s="74">
        <v>0</v>
      </c>
      <c r="P63" s="71">
        <f t="shared" si="40"/>
        <v>0</v>
      </c>
      <c r="Q63" s="57">
        <f t="shared" si="41"/>
        <v>0</v>
      </c>
      <c r="R63" s="39">
        <f t="shared" si="42"/>
        <v>0</v>
      </c>
      <c r="S63" s="42">
        <v>0</v>
      </c>
      <c r="T63" s="69">
        <f t="shared" si="43"/>
        <v>0</v>
      </c>
      <c r="U63" s="74">
        <v>0</v>
      </c>
      <c r="V63" s="237">
        <v>0</v>
      </c>
      <c r="W63" s="74">
        <v>0</v>
      </c>
      <c r="X63" s="69">
        <f t="shared" si="44"/>
        <v>0</v>
      </c>
      <c r="Y63" s="74">
        <v>0</v>
      </c>
      <c r="Z63" s="109">
        <f t="shared" si="45"/>
        <v>0</v>
      </c>
      <c r="AA63" s="74">
        <v>0</v>
      </c>
      <c r="AB63" s="68">
        <f t="shared" si="46"/>
        <v>0</v>
      </c>
      <c r="AC63" s="67">
        <f t="shared" si="47"/>
        <v>0</v>
      </c>
      <c r="AD63" s="66">
        <f t="shared" si="48"/>
        <v>0</v>
      </c>
      <c r="AE63" s="57">
        <v>0</v>
      </c>
      <c r="AF63" s="60">
        <f t="shared" si="49"/>
        <v>0</v>
      </c>
      <c r="AG63" s="435">
        <v>0</v>
      </c>
      <c r="AH63" s="416">
        <f t="shared" si="50"/>
        <v>0</v>
      </c>
      <c r="AI63" s="65">
        <f t="shared" si="51"/>
        <v>0</v>
      </c>
      <c r="AJ63" s="63">
        <f t="shared" si="52"/>
        <v>0</v>
      </c>
      <c r="AK63" s="145">
        <v>0</v>
      </c>
      <c r="AL63" s="63">
        <f t="shared" si="53"/>
        <v>0</v>
      </c>
      <c r="AM63" s="130"/>
    </row>
    <row r="64" spans="1:39" s="2" customFormat="1" x14ac:dyDescent="0.3">
      <c r="A64" s="48" t="s">
        <v>780</v>
      </c>
      <c r="B64" s="53">
        <f>6600/6</f>
        <v>1100</v>
      </c>
      <c r="C64" s="46">
        <f>2800/1.1</f>
        <v>2545.454545454545</v>
      </c>
      <c r="D64" s="50">
        <v>6</v>
      </c>
      <c r="E64" s="44">
        <v>0</v>
      </c>
      <c r="F64" s="471">
        <f t="shared" si="35"/>
        <v>0</v>
      </c>
      <c r="G64" s="376">
        <v>0</v>
      </c>
      <c r="H64" s="109">
        <f t="shared" si="36"/>
        <v>0</v>
      </c>
      <c r="I64" s="74">
        <v>0</v>
      </c>
      <c r="J64" s="37">
        <f t="shared" si="37"/>
        <v>0</v>
      </c>
      <c r="K64" s="74">
        <v>0</v>
      </c>
      <c r="L64" s="37">
        <f t="shared" si="38"/>
        <v>0</v>
      </c>
      <c r="M64" s="74">
        <v>0</v>
      </c>
      <c r="N64" s="37">
        <f t="shared" si="39"/>
        <v>0</v>
      </c>
      <c r="O64" s="74">
        <v>0</v>
      </c>
      <c r="P64" s="71">
        <f t="shared" si="40"/>
        <v>0</v>
      </c>
      <c r="Q64" s="57">
        <f t="shared" si="41"/>
        <v>0</v>
      </c>
      <c r="R64" s="39">
        <f t="shared" si="42"/>
        <v>0</v>
      </c>
      <c r="S64" s="42">
        <v>0</v>
      </c>
      <c r="T64" s="69">
        <f t="shared" si="43"/>
        <v>0</v>
      </c>
      <c r="U64" s="74">
        <v>0</v>
      </c>
      <c r="V64" s="237">
        <v>0</v>
      </c>
      <c r="W64" s="74">
        <v>0</v>
      </c>
      <c r="X64" s="69">
        <f t="shared" si="44"/>
        <v>0</v>
      </c>
      <c r="Y64" s="74">
        <v>0</v>
      </c>
      <c r="Z64" s="109">
        <f t="shared" si="45"/>
        <v>0</v>
      </c>
      <c r="AA64" s="74">
        <v>0</v>
      </c>
      <c r="AB64" s="68">
        <f t="shared" si="46"/>
        <v>0</v>
      </c>
      <c r="AC64" s="67">
        <f t="shared" si="47"/>
        <v>0</v>
      </c>
      <c r="AD64" s="66">
        <f t="shared" si="48"/>
        <v>0</v>
      </c>
      <c r="AE64" s="57">
        <v>0</v>
      </c>
      <c r="AF64" s="60">
        <f t="shared" si="49"/>
        <v>0</v>
      </c>
      <c r="AG64" s="435">
        <v>0</v>
      </c>
      <c r="AH64" s="416">
        <f t="shared" si="50"/>
        <v>0</v>
      </c>
      <c r="AI64" s="65">
        <f t="shared" si="51"/>
        <v>0</v>
      </c>
      <c r="AJ64" s="63">
        <f t="shared" si="52"/>
        <v>0</v>
      </c>
      <c r="AK64" s="145">
        <v>0</v>
      </c>
      <c r="AL64" s="63">
        <f t="shared" si="53"/>
        <v>0</v>
      </c>
      <c r="AM64" s="130"/>
    </row>
    <row r="65" spans="1:39" s="2" customFormat="1" x14ac:dyDescent="0.3">
      <c r="A65" s="48" t="s">
        <v>808</v>
      </c>
      <c r="B65" s="47">
        <f>16200/12</f>
        <v>1350</v>
      </c>
      <c r="C65" s="46">
        <f>2800/1.1</f>
        <v>2545.454545454545</v>
      </c>
      <c r="D65" s="50">
        <v>12</v>
      </c>
      <c r="E65" s="44">
        <v>0</v>
      </c>
      <c r="F65" s="471">
        <f t="shared" si="35"/>
        <v>0</v>
      </c>
      <c r="G65" s="376">
        <v>0</v>
      </c>
      <c r="H65" s="109">
        <f t="shared" si="36"/>
        <v>0</v>
      </c>
      <c r="I65" s="74">
        <v>0</v>
      </c>
      <c r="J65" s="37">
        <f t="shared" si="37"/>
        <v>0</v>
      </c>
      <c r="K65" s="74">
        <v>0</v>
      </c>
      <c r="L65" s="37">
        <f t="shared" si="38"/>
        <v>0</v>
      </c>
      <c r="M65" s="74">
        <v>0</v>
      </c>
      <c r="N65" s="37">
        <f t="shared" si="39"/>
        <v>0</v>
      </c>
      <c r="O65" s="74">
        <v>0</v>
      </c>
      <c r="P65" s="71">
        <f t="shared" si="40"/>
        <v>0</v>
      </c>
      <c r="Q65" s="57">
        <f t="shared" si="41"/>
        <v>0</v>
      </c>
      <c r="R65" s="39">
        <f t="shared" si="42"/>
        <v>0</v>
      </c>
      <c r="S65" s="42">
        <v>0</v>
      </c>
      <c r="T65" s="69">
        <f t="shared" si="43"/>
        <v>0</v>
      </c>
      <c r="U65" s="74">
        <v>0</v>
      </c>
      <c r="V65" s="237">
        <v>0</v>
      </c>
      <c r="W65" s="74">
        <v>0</v>
      </c>
      <c r="X65" s="69">
        <f t="shared" si="44"/>
        <v>0</v>
      </c>
      <c r="Y65" s="74">
        <v>0</v>
      </c>
      <c r="Z65" s="109">
        <f t="shared" si="45"/>
        <v>0</v>
      </c>
      <c r="AA65" s="74">
        <v>0</v>
      </c>
      <c r="AB65" s="68">
        <f t="shared" si="46"/>
        <v>0</v>
      </c>
      <c r="AC65" s="67">
        <f t="shared" si="47"/>
        <v>0</v>
      </c>
      <c r="AD65" s="66">
        <f t="shared" si="48"/>
        <v>0</v>
      </c>
      <c r="AE65" s="57">
        <v>0</v>
      </c>
      <c r="AF65" s="60">
        <f t="shared" si="49"/>
        <v>0</v>
      </c>
      <c r="AG65" s="435">
        <v>0</v>
      </c>
      <c r="AH65" s="416">
        <f t="shared" si="50"/>
        <v>0</v>
      </c>
      <c r="AI65" s="65">
        <f t="shared" si="51"/>
        <v>0</v>
      </c>
      <c r="AJ65" s="63">
        <f t="shared" si="52"/>
        <v>0</v>
      </c>
      <c r="AK65" s="145">
        <v>0</v>
      </c>
      <c r="AL65" s="63">
        <f t="shared" si="53"/>
        <v>0</v>
      </c>
      <c r="AM65" s="130"/>
    </row>
    <row r="66" spans="1:39" s="2" customFormat="1" x14ac:dyDescent="0.3">
      <c r="A66" s="48" t="s">
        <v>63</v>
      </c>
      <c r="B66" s="47">
        <f>16200/12</f>
        <v>1350</v>
      </c>
      <c r="C66" s="46">
        <f>2800/1.1</f>
        <v>2545.454545454545</v>
      </c>
      <c r="D66" s="50">
        <v>12</v>
      </c>
      <c r="E66" s="44">
        <v>0</v>
      </c>
      <c r="F66" s="471">
        <f t="shared" si="35"/>
        <v>0</v>
      </c>
      <c r="G66" s="376">
        <v>0</v>
      </c>
      <c r="H66" s="109">
        <f t="shared" si="36"/>
        <v>0</v>
      </c>
      <c r="I66" s="74">
        <v>0</v>
      </c>
      <c r="J66" s="37">
        <f t="shared" si="37"/>
        <v>0</v>
      </c>
      <c r="K66" s="74">
        <v>0</v>
      </c>
      <c r="L66" s="37">
        <f t="shared" si="38"/>
        <v>0</v>
      </c>
      <c r="M66" s="74">
        <v>0</v>
      </c>
      <c r="N66" s="37">
        <f t="shared" si="39"/>
        <v>0</v>
      </c>
      <c r="O66" s="74">
        <v>0</v>
      </c>
      <c r="P66" s="71">
        <f t="shared" si="40"/>
        <v>0</v>
      </c>
      <c r="Q66" s="57">
        <f t="shared" si="41"/>
        <v>0</v>
      </c>
      <c r="R66" s="39">
        <f t="shared" si="42"/>
        <v>0</v>
      </c>
      <c r="S66" s="42">
        <v>0</v>
      </c>
      <c r="T66" s="69">
        <f t="shared" si="43"/>
        <v>0</v>
      </c>
      <c r="U66" s="74">
        <v>0</v>
      </c>
      <c r="V66" s="237">
        <v>0</v>
      </c>
      <c r="W66" s="74">
        <v>0</v>
      </c>
      <c r="X66" s="69">
        <f t="shared" si="44"/>
        <v>0</v>
      </c>
      <c r="Y66" s="74">
        <v>0</v>
      </c>
      <c r="Z66" s="109">
        <f t="shared" si="45"/>
        <v>0</v>
      </c>
      <c r="AA66" s="74">
        <v>0</v>
      </c>
      <c r="AB66" s="68">
        <f t="shared" si="46"/>
        <v>0</v>
      </c>
      <c r="AC66" s="67">
        <f t="shared" si="47"/>
        <v>0</v>
      </c>
      <c r="AD66" s="66">
        <f t="shared" si="48"/>
        <v>0</v>
      </c>
      <c r="AE66" s="57">
        <v>0</v>
      </c>
      <c r="AF66" s="60">
        <f t="shared" si="49"/>
        <v>0</v>
      </c>
      <c r="AG66" s="435">
        <v>0</v>
      </c>
      <c r="AH66" s="416">
        <f t="shared" si="50"/>
        <v>0</v>
      </c>
      <c r="AI66" s="65">
        <f t="shared" si="51"/>
        <v>0</v>
      </c>
      <c r="AJ66" s="63">
        <f t="shared" si="52"/>
        <v>0</v>
      </c>
      <c r="AK66" s="145">
        <v>0</v>
      </c>
      <c r="AL66" s="63">
        <f t="shared" si="53"/>
        <v>0</v>
      </c>
      <c r="AM66" s="130"/>
    </row>
    <row r="67" spans="1:39" s="2" customFormat="1" x14ac:dyDescent="0.3">
      <c r="A67" s="48" t="s">
        <v>62</v>
      </c>
      <c r="B67" s="47">
        <f>42000/20</f>
        <v>2100</v>
      </c>
      <c r="C67" s="46">
        <f>3200/1.1</f>
        <v>2909.090909090909</v>
      </c>
      <c r="D67" s="50">
        <v>20</v>
      </c>
      <c r="E67" s="44">
        <v>0</v>
      </c>
      <c r="F67" s="471">
        <f t="shared" si="35"/>
        <v>0</v>
      </c>
      <c r="G67" s="376">
        <v>0</v>
      </c>
      <c r="H67" s="109">
        <f t="shared" si="36"/>
        <v>0</v>
      </c>
      <c r="I67" s="74">
        <v>0</v>
      </c>
      <c r="J67" s="37">
        <f t="shared" si="37"/>
        <v>0</v>
      </c>
      <c r="K67" s="74">
        <v>0</v>
      </c>
      <c r="L67" s="37">
        <f t="shared" si="38"/>
        <v>0</v>
      </c>
      <c r="M67" s="74">
        <v>0</v>
      </c>
      <c r="N67" s="37">
        <f t="shared" si="39"/>
        <v>0</v>
      </c>
      <c r="O67" s="74">
        <v>0</v>
      </c>
      <c r="P67" s="71">
        <f t="shared" si="40"/>
        <v>0</v>
      </c>
      <c r="Q67" s="57">
        <f t="shared" si="41"/>
        <v>0</v>
      </c>
      <c r="R67" s="39">
        <f t="shared" si="42"/>
        <v>0</v>
      </c>
      <c r="S67" s="42">
        <v>0</v>
      </c>
      <c r="T67" s="69">
        <f t="shared" si="43"/>
        <v>0</v>
      </c>
      <c r="U67" s="74">
        <v>0</v>
      </c>
      <c r="V67" s="237">
        <v>0</v>
      </c>
      <c r="W67" s="74">
        <v>0</v>
      </c>
      <c r="X67" s="69">
        <f t="shared" si="44"/>
        <v>0</v>
      </c>
      <c r="Y67" s="74">
        <v>0</v>
      </c>
      <c r="Z67" s="109">
        <f t="shared" si="45"/>
        <v>0</v>
      </c>
      <c r="AA67" s="74">
        <v>0</v>
      </c>
      <c r="AB67" s="68">
        <f t="shared" si="46"/>
        <v>0</v>
      </c>
      <c r="AC67" s="67">
        <f t="shared" si="47"/>
        <v>0</v>
      </c>
      <c r="AD67" s="66">
        <f t="shared" si="48"/>
        <v>0</v>
      </c>
      <c r="AE67" s="57">
        <v>0</v>
      </c>
      <c r="AF67" s="60">
        <f t="shared" si="49"/>
        <v>0</v>
      </c>
      <c r="AG67" s="435">
        <v>0</v>
      </c>
      <c r="AH67" s="416">
        <f t="shared" si="50"/>
        <v>0</v>
      </c>
      <c r="AI67" s="65">
        <f t="shared" si="51"/>
        <v>0</v>
      </c>
      <c r="AJ67" s="63">
        <f t="shared" si="52"/>
        <v>0</v>
      </c>
      <c r="AK67" s="145">
        <v>0</v>
      </c>
      <c r="AL67" s="63">
        <f t="shared" si="53"/>
        <v>0</v>
      </c>
      <c r="AM67" s="130"/>
    </row>
    <row r="68" spans="1:39" s="2" customFormat="1" x14ac:dyDescent="0.3">
      <c r="A68" s="48" t="s">
        <v>818</v>
      </c>
      <c r="B68" s="47">
        <f>13800/12</f>
        <v>1150</v>
      </c>
      <c r="C68" s="46">
        <f>2300/1.1</f>
        <v>2090.9090909090905</v>
      </c>
      <c r="D68" s="50">
        <v>12</v>
      </c>
      <c r="E68" s="44">
        <v>0</v>
      </c>
      <c r="F68" s="471">
        <f t="shared" si="35"/>
        <v>0</v>
      </c>
      <c r="G68" s="376">
        <v>0</v>
      </c>
      <c r="H68" s="109">
        <f t="shared" si="36"/>
        <v>0</v>
      </c>
      <c r="I68" s="74">
        <v>0</v>
      </c>
      <c r="J68" s="37">
        <f t="shared" si="37"/>
        <v>0</v>
      </c>
      <c r="K68" s="74">
        <v>0</v>
      </c>
      <c r="L68" s="37">
        <f t="shared" si="38"/>
        <v>0</v>
      </c>
      <c r="M68" s="74">
        <v>0</v>
      </c>
      <c r="N68" s="37">
        <f t="shared" si="39"/>
        <v>0</v>
      </c>
      <c r="O68" s="74">
        <v>0</v>
      </c>
      <c r="P68" s="71">
        <f t="shared" si="40"/>
        <v>0</v>
      </c>
      <c r="Q68" s="57">
        <f t="shared" si="41"/>
        <v>0</v>
      </c>
      <c r="R68" s="39">
        <f t="shared" si="42"/>
        <v>0</v>
      </c>
      <c r="S68" s="42">
        <v>0</v>
      </c>
      <c r="T68" s="69">
        <f t="shared" si="43"/>
        <v>0</v>
      </c>
      <c r="U68" s="74">
        <v>0</v>
      </c>
      <c r="V68" s="237">
        <v>0</v>
      </c>
      <c r="W68" s="74">
        <v>0</v>
      </c>
      <c r="X68" s="69">
        <f t="shared" si="44"/>
        <v>0</v>
      </c>
      <c r="Y68" s="74">
        <v>0</v>
      </c>
      <c r="Z68" s="109">
        <f t="shared" si="45"/>
        <v>0</v>
      </c>
      <c r="AA68" s="74">
        <v>0</v>
      </c>
      <c r="AB68" s="68">
        <f t="shared" si="46"/>
        <v>0</v>
      </c>
      <c r="AC68" s="67">
        <f t="shared" si="47"/>
        <v>0</v>
      </c>
      <c r="AD68" s="66">
        <f t="shared" si="48"/>
        <v>0</v>
      </c>
      <c r="AE68" s="57">
        <v>0</v>
      </c>
      <c r="AF68" s="60">
        <f t="shared" si="49"/>
        <v>0</v>
      </c>
      <c r="AG68" s="435">
        <v>0</v>
      </c>
      <c r="AH68" s="416">
        <f t="shared" si="50"/>
        <v>0</v>
      </c>
      <c r="AI68" s="65">
        <f t="shared" si="51"/>
        <v>0</v>
      </c>
      <c r="AJ68" s="63">
        <f t="shared" si="52"/>
        <v>0</v>
      </c>
      <c r="AK68" s="145">
        <v>0</v>
      </c>
      <c r="AL68" s="63">
        <f t="shared" si="53"/>
        <v>0</v>
      </c>
      <c r="AM68" s="130"/>
    </row>
    <row r="69" spans="1:39" s="2" customFormat="1" x14ac:dyDescent="0.3">
      <c r="A69" s="48" t="s">
        <v>60</v>
      </c>
      <c r="B69" s="47">
        <f>30000/24</f>
        <v>1250</v>
      </c>
      <c r="C69" s="46">
        <f>2800/1.1</f>
        <v>2545.454545454545</v>
      </c>
      <c r="D69" s="50">
        <v>24</v>
      </c>
      <c r="E69" s="44">
        <v>0</v>
      </c>
      <c r="F69" s="471">
        <f t="shared" si="35"/>
        <v>0</v>
      </c>
      <c r="G69" s="376">
        <v>0</v>
      </c>
      <c r="H69" s="109">
        <f t="shared" si="36"/>
        <v>0</v>
      </c>
      <c r="I69" s="74">
        <v>0</v>
      </c>
      <c r="J69" s="37">
        <f t="shared" si="37"/>
        <v>0</v>
      </c>
      <c r="K69" s="74">
        <v>0</v>
      </c>
      <c r="L69" s="37">
        <f t="shared" si="38"/>
        <v>0</v>
      </c>
      <c r="M69" s="74">
        <v>0</v>
      </c>
      <c r="N69" s="37">
        <f t="shared" si="39"/>
        <v>0</v>
      </c>
      <c r="O69" s="74">
        <v>0</v>
      </c>
      <c r="P69" s="71">
        <f t="shared" si="40"/>
        <v>0</v>
      </c>
      <c r="Q69" s="57">
        <f t="shared" si="41"/>
        <v>0</v>
      </c>
      <c r="R69" s="39">
        <f t="shared" si="42"/>
        <v>0</v>
      </c>
      <c r="S69" s="42">
        <v>0</v>
      </c>
      <c r="T69" s="69">
        <f t="shared" si="43"/>
        <v>0</v>
      </c>
      <c r="U69" s="74">
        <v>0</v>
      </c>
      <c r="V69" s="237">
        <v>0</v>
      </c>
      <c r="W69" s="74">
        <v>0</v>
      </c>
      <c r="X69" s="69">
        <f t="shared" si="44"/>
        <v>0</v>
      </c>
      <c r="Y69" s="74">
        <v>0</v>
      </c>
      <c r="Z69" s="109">
        <f t="shared" si="45"/>
        <v>0</v>
      </c>
      <c r="AA69" s="74">
        <v>0</v>
      </c>
      <c r="AB69" s="68">
        <f t="shared" si="46"/>
        <v>0</v>
      </c>
      <c r="AC69" s="67">
        <f t="shared" si="47"/>
        <v>0</v>
      </c>
      <c r="AD69" s="66">
        <f t="shared" si="48"/>
        <v>0</v>
      </c>
      <c r="AE69" s="57">
        <v>0</v>
      </c>
      <c r="AF69" s="60">
        <f t="shared" si="49"/>
        <v>0</v>
      </c>
      <c r="AG69" s="435">
        <v>0</v>
      </c>
      <c r="AH69" s="416">
        <f t="shared" si="50"/>
        <v>0</v>
      </c>
      <c r="AI69" s="65">
        <f t="shared" si="51"/>
        <v>0</v>
      </c>
      <c r="AJ69" s="63">
        <f t="shared" si="52"/>
        <v>0</v>
      </c>
      <c r="AK69" s="145">
        <v>0</v>
      </c>
      <c r="AL69" s="63">
        <f t="shared" si="53"/>
        <v>0</v>
      </c>
      <c r="AM69" s="130"/>
    </row>
    <row r="70" spans="1:39" s="2" customFormat="1" x14ac:dyDescent="0.3">
      <c r="A70" s="137" t="s">
        <v>61</v>
      </c>
      <c r="B70" s="47">
        <f>14400/24</f>
        <v>600</v>
      </c>
      <c r="C70" s="46">
        <f>800/1.1</f>
        <v>727.27272727272725</v>
      </c>
      <c r="D70" s="54">
        <v>24</v>
      </c>
      <c r="E70" s="44">
        <v>17</v>
      </c>
      <c r="F70" s="471">
        <f t="shared" si="35"/>
        <v>10200</v>
      </c>
      <c r="G70" s="376">
        <v>0</v>
      </c>
      <c r="H70" s="109">
        <f t="shared" si="36"/>
        <v>0</v>
      </c>
      <c r="I70" s="74">
        <v>0</v>
      </c>
      <c r="J70" s="37">
        <f t="shared" si="37"/>
        <v>0</v>
      </c>
      <c r="K70" s="74">
        <v>0</v>
      </c>
      <c r="L70" s="37">
        <f t="shared" si="38"/>
        <v>0</v>
      </c>
      <c r="M70" s="74">
        <v>0</v>
      </c>
      <c r="N70" s="37">
        <f t="shared" si="39"/>
        <v>0</v>
      </c>
      <c r="O70" s="74">
        <v>0</v>
      </c>
      <c r="P70" s="71">
        <f t="shared" si="40"/>
        <v>0</v>
      </c>
      <c r="Q70" s="57">
        <f t="shared" si="41"/>
        <v>0</v>
      </c>
      <c r="R70" s="39">
        <f t="shared" si="42"/>
        <v>0</v>
      </c>
      <c r="S70" s="42">
        <v>1</v>
      </c>
      <c r="T70" s="69">
        <f t="shared" si="43"/>
        <v>727.27272727272725</v>
      </c>
      <c r="U70" s="74">
        <v>3</v>
      </c>
      <c r="V70" s="237">
        <v>0</v>
      </c>
      <c r="W70" s="74">
        <v>5</v>
      </c>
      <c r="X70" s="69">
        <f t="shared" si="44"/>
        <v>3636.363636363636</v>
      </c>
      <c r="Y70" s="74">
        <v>5</v>
      </c>
      <c r="Z70" s="109">
        <f t="shared" si="45"/>
        <v>3636.363636363636</v>
      </c>
      <c r="AA70" s="74">
        <v>3</v>
      </c>
      <c r="AB70" s="68">
        <f t="shared" si="46"/>
        <v>2181.818181818182</v>
      </c>
      <c r="AC70" s="67">
        <f t="shared" si="47"/>
        <v>17</v>
      </c>
      <c r="AD70" s="66">
        <f t="shared" si="48"/>
        <v>12363.636363636364</v>
      </c>
      <c r="AE70" s="57">
        <v>0</v>
      </c>
      <c r="AF70" s="60">
        <f t="shared" si="49"/>
        <v>2163.6363636363631</v>
      </c>
      <c r="AG70" s="435">
        <v>0</v>
      </c>
      <c r="AH70" s="416">
        <f t="shared" si="50"/>
        <v>0</v>
      </c>
      <c r="AI70" s="65">
        <f t="shared" si="51"/>
        <v>0</v>
      </c>
      <c r="AJ70" s="63">
        <f t="shared" si="52"/>
        <v>0</v>
      </c>
      <c r="AK70" s="145">
        <v>0</v>
      </c>
      <c r="AL70" s="63">
        <f t="shared" si="53"/>
        <v>0</v>
      </c>
      <c r="AM70" s="130"/>
    </row>
    <row r="71" spans="1:39" s="2" customFormat="1" x14ac:dyDescent="0.3">
      <c r="A71" s="188" t="s">
        <v>817</v>
      </c>
      <c r="B71" s="182">
        <f>16000/10</f>
        <v>1600</v>
      </c>
      <c r="C71" s="183">
        <f>2700/1.1</f>
        <v>2454.5454545454545</v>
      </c>
      <c r="D71" s="433">
        <v>10</v>
      </c>
      <c r="E71" s="44">
        <v>25</v>
      </c>
      <c r="F71" s="471">
        <f t="shared" si="35"/>
        <v>40000</v>
      </c>
      <c r="G71" s="376">
        <v>30</v>
      </c>
      <c r="H71" s="109">
        <f t="shared" si="36"/>
        <v>48000</v>
      </c>
      <c r="I71" s="74">
        <v>0</v>
      </c>
      <c r="J71" s="37">
        <f t="shared" si="37"/>
        <v>0</v>
      </c>
      <c r="K71" s="74">
        <v>0</v>
      </c>
      <c r="L71" s="37">
        <f t="shared" si="38"/>
        <v>0</v>
      </c>
      <c r="M71" s="74">
        <v>0</v>
      </c>
      <c r="N71" s="37">
        <f t="shared" si="39"/>
        <v>0</v>
      </c>
      <c r="O71" s="74">
        <v>0</v>
      </c>
      <c r="P71" s="71">
        <f t="shared" si="40"/>
        <v>0</v>
      </c>
      <c r="Q71" s="57">
        <f t="shared" si="41"/>
        <v>30</v>
      </c>
      <c r="R71" s="39">
        <f t="shared" si="42"/>
        <v>48000</v>
      </c>
      <c r="S71" s="42">
        <v>2</v>
      </c>
      <c r="T71" s="69">
        <f t="shared" si="43"/>
        <v>4909.090909090909</v>
      </c>
      <c r="U71" s="74">
        <v>11</v>
      </c>
      <c r="V71" s="237">
        <v>0</v>
      </c>
      <c r="W71" s="74">
        <v>11</v>
      </c>
      <c r="X71" s="69">
        <f t="shared" si="44"/>
        <v>27000</v>
      </c>
      <c r="Y71" s="74">
        <v>9</v>
      </c>
      <c r="Z71" s="109">
        <f t="shared" si="45"/>
        <v>22090.909090909092</v>
      </c>
      <c r="AA71" s="74">
        <v>16</v>
      </c>
      <c r="AB71" s="68">
        <f t="shared" si="46"/>
        <v>39272.727272727272</v>
      </c>
      <c r="AC71" s="67">
        <f t="shared" si="47"/>
        <v>49</v>
      </c>
      <c r="AD71" s="66">
        <f t="shared" si="48"/>
        <v>120272.72727272726</v>
      </c>
      <c r="AE71" s="57">
        <v>0</v>
      </c>
      <c r="AF71" s="60">
        <f t="shared" si="49"/>
        <v>41872.727272727272</v>
      </c>
      <c r="AG71" s="435">
        <v>0</v>
      </c>
      <c r="AH71" s="416">
        <f t="shared" si="50"/>
        <v>0</v>
      </c>
      <c r="AI71" s="65">
        <f t="shared" si="51"/>
        <v>6</v>
      </c>
      <c r="AJ71" s="63">
        <f t="shared" si="52"/>
        <v>9600</v>
      </c>
      <c r="AK71" s="145">
        <v>0</v>
      </c>
      <c r="AL71" s="63">
        <f t="shared" si="53"/>
        <v>0</v>
      </c>
      <c r="AM71" s="130"/>
    </row>
    <row r="72" spans="1:39" s="2" customFormat="1" x14ac:dyDescent="0.3">
      <c r="A72" s="188" t="s">
        <v>680</v>
      </c>
      <c r="B72" s="47">
        <f>16000/10</f>
        <v>1600</v>
      </c>
      <c r="C72" s="183">
        <f>2700/1.1</f>
        <v>2454.5454545454545</v>
      </c>
      <c r="D72" s="54">
        <v>10</v>
      </c>
      <c r="E72" s="44">
        <v>0</v>
      </c>
      <c r="F72" s="471">
        <f t="shared" si="35"/>
        <v>0</v>
      </c>
      <c r="G72" s="376">
        <v>10</v>
      </c>
      <c r="H72" s="109">
        <f t="shared" si="36"/>
        <v>16000</v>
      </c>
      <c r="I72" s="74">
        <v>0</v>
      </c>
      <c r="J72" s="37">
        <f t="shared" si="37"/>
        <v>0</v>
      </c>
      <c r="K72" s="74">
        <v>0</v>
      </c>
      <c r="L72" s="37">
        <f t="shared" si="38"/>
        <v>0</v>
      </c>
      <c r="M72" s="74">
        <v>10</v>
      </c>
      <c r="N72" s="37">
        <f t="shared" si="39"/>
        <v>16000</v>
      </c>
      <c r="O72" s="74">
        <v>0</v>
      </c>
      <c r="P72" s="71">
        <f t="shared" si="40"/>
        <v>0</v>
      </c>
      <c r="Q72" s="57">
        <f t="shared" si="41"/>
        <v>20</v>
      </c>
      <c r="R72" s="39">
        <f t="shared" si="42"/>
        <v>32000</v>
      </c>
      <c r="S72" s="42">
        <v>0</v>
      </c>
      <c r="T72" s="69">
        <f t="shared" si="43"/>
        <v>0</v>
      </c>
      <c r="U72" s="74">
        <v>0</v>
      </c>
      <c r="V72" s="237">
        <v>0</v>
      </c>
      <c r="W72" s="74">
        <v>1</v>
      </c>
      <c r="X72" s="69">
        <f t="shared" si="44"/>
        <v>2454.5454545454545</v>
      </c>
      <c r="Y72" s="74">
        <v>5</v>
      </c>
      <c r="Z72" s="109">
        <f t="shared" si="45"/>
        <v>12272.727272727272</v>
      </c>
      <c r="AA72" s="74">
        <v>4</v>
      </c>
      <c r="AB72" s="68">
        <f t="shared" si="46"/>
        <v>9818.181818181818</v>
      </c>
      <c r="AC72" s="67">
        <f t="shared" si="47"/>
        <v>10</v>
      </c>
      <c r="AD72" s="66">
        <f t="shared" si="48"/>
        <v>24545.454545454544</v>
      </c>
      <c r="AE72" s="57">
        <v>0</v>
      </c>
      <c r="AF72" s="60">
        <f t="shared" si="49"/>
        <v>8545.4545454545441</v>
      </c>
      <c r="AG72" s="435">
        <v>0</v>
      </c>
      <c r="AH72" s="416">
        <f t="shared" si="50"/>
        <v>0</v>
      </c>
      <c r="AI72" s="65">
        <f t="shared" si="51"/>
        <v>10</v>
      </c>
      <c r="AJ72" s="63">
        <f t="shared" si="52"/>
        <v>16000</v>
      </c>
      <c r="AK72" s="145">
        <v>0</v>
      </c>
      <c r="AL72" s="63">
        <f t="shared" si="53"/>
        <v>0</v>
      </c>
      <c r="AM72" s="130"/>
    </row>
    <row r="73" spans="1:39" s="2" customFormat="1" x14ac:dyDescent="0.3">
      <c r="A73" s="188" t="s">
        <v>776</v>
      </c>
      <c r="B73" s="47">
        <f>16000/10</f>
        <v>1600</v>
      </c>
      <c r="C73" s="183">
        <f>2700/1.1</f>
        <v>2454.5454545454545</v>
      </c>
      <c r="D73" s="54">
        <v>10</v>
      </c>
      <c r="E73" s="44">
        <v>0</v>
      </c>
      <c r="F73" s="471">
        <f t="shared" si="35"/>
        <v>0</v>
      </c>
      <c r="G73" s="376">
        <v>0</v>
      </c>
      <c r="H73" s="109">
        <f t="shared" si="36"/>
        <v>0</v>
      </c>
      <c r="I73" s="74">
        <v>0</v>
      </c>
      <c r="J73" s="37">
        <f t="shared" si="37"/>
        <v>0</v>
      </c>
      <c r="K73" s="74">
        <v>0</v>
      </c>
      <c r="L73" s="37">
        <f t="shared" si="38"/>
        <v>0</v>
      </c>
      <c r="M73" s="74">
        <v>0</v>
      </c>
      <c r="N73" s="37">
        <f t="shared" si="39"/>
        <v>0</v>
      </c>
      <c r="O73" s="74">
        <v>0</v>
      </c>
      <c r="P73" s="71">
        <f t="shared" si="40"/>
        <v>0</v>
      </c>
      <c r="Q73" s="57">
        <f t="shared" si="41"/>
        <v>0</v>
      </c>
      <c r="R73" s="39">
        <f t="shared" si="42"/>
        <v>0</v>
      </c>
      <c r="S73" s="42">
        <v>0</v>
      </c>
      <c r="T73" s="69">
        <f t="shared" si="43"/>
        <v>0</v>
      </c>
      <c r="U73" s="74">
        <v>0</v>
      </c>
      <c r="V73" s="237">
        <v>0</v>
      </c>
      <c r="W73" s="74">
        <v>0</v>
      </c>
      <c r="X73" s="69">
        <f t="shared" si="44"/>
        <v>0</v>
      </c>
      <c r="Y73" s="74">
        <v>0</v>
      </c>
      <c r="Z73" s="109">
        <f t="shared" si="45"/>
        <v>0</v>
      </c>
      <c r="AA73" s="74">
        <v>0</v>
      </c>
      <c r="AB73" s="68">
        <f t="shared" si="46"/>
        <v>0</v>
      </c>
      <c r="AC73" s="67">
        <f t="shared" si="47"/>
        <v>0</v>
      </c>
      <c r="AD73" s="66">
        <f t="shared" si="48"/>
        <v>0</v>
      </c>
      <c r="AE73" s="57">
        <v>0</v>
      </c>
      <c r="AF73" s="60">
        <f t="shared" si="49"/>
        <v>0</v>
      </c>
      <c r="AG73" s="435">
        <v>0</v>
      </c>
      <c r="AH73" s="416">
        <f t="shared" si="50"/>
        <v>0</v>
      </c>
      <c r="AI73" s="65">
        <f t="shared" si="51"/>
        <v>0</v>
      </c>
      <c r="AJ73" s="63">
        <f t="shared" si="52"/>
        <v>0</v>
      </c>
      <c r="AK73" s="145">
        <v>0</v>
      </c>
      <c r="AL73" s="63">
        <f t="shared" si="53"/>
        <v>0</v>
      </c>
      <c r="AM73" s="130"/>
    </row>
    <row r="74" spans="1:39" s="2" customFormat="1" x14ac:dyDescent="0.3">
      <c r="A74" s="188" t="s">
        <v>768</v>
      </c>
      <c r="B74" s="47">
        <f>16000/10</f>
        <v>1600</v>
      </c>
      <c r="C74" s="183">
        <f>2700/1.1</f>
        <v>2454.5454545454545</v>
      </c>
      <c r="D74" s="54">
        <v>10</v>
      </c>
      <c r="E74" s="44">
        <v>0</v>
      </c>
      <c r="F74" s="471">
        <f t="shared" si="35"/>
        <v>0</v>
      </c>
      <c r="G74" s="376">
        <v>0</v>
      </c>
      <c r="H74" s="109">
        <f t="shared" si="36"/>
        <v>0</v>
      </c>
      <c r="I74" s="74">
        <v>0</v>
      </c>
      <c r="J74" s="37">
        <f t="shared" si="37"/>
        <v>0</v>
      </c>
      <c r="K74" s="74">
        <v>0</v>
      </c>
      <c r="L74" s="37">
        <f t="shared" si="38"/>
        <v>0</v>
      </c>
      <c r="M74" s="74">
        <v>0</v>
      </c>
      <c r="N74" s="37">
        <f t="shared" si="39"/>
        <v>0</v>
      </c>
      <c r="O74" s="74">
        <v>0</v>
      </c>
      <c r="P74" s="71">
        <f t="shared" si="40"/>
        <v>0</v>
      </c>
      <c r="Q74" s="57">
        <f t="shared" si="41"/>
        <v>0</v>
      </c>
      <c r="R74" s="39">
        <f t="shared" si="42"/>
        <v>0</v>
      </c>
      <c r="S74" s="42">
        <v>0</v>
      </c>
      <c r="T74" s="69">
        <f t="shared" si="43"/>
        <v>0</v>
      </c>
      <c r="U74" s="74">
        <v>0</v>
      </c>
      <c r="V74" s="237">
        <v>0</v>
      </c>
      <c r="W74" s="74">
        <v>0</v>
      </c>
      <c r="X74" s="69">
        <f t="shared" si="44"/>
        <v>0</v>
      </c>
      <c r="Y74" s="74">
        <v>0</v>
      </c>
      <c r="Z74" s="109">
        <f t="shared" si="45"/>
        <v>0</v>
      </c>
      <c r="AA74" s="74">
        <v>0</v>
      </c>
      <c r="AB74" s="68">
        <f t="shared" si="46"/>
        <v>0</v>
      </c>
      <c r="AC74" s="67">
        <f t="shared" si="47"/>
        <v>0</v>
      </c>
      <c r="AD74" s="66">
        <f t="shared" si="48"/>
        <v>0</v>
      </c>
      <c r="AE74" s="57">
        <v>0</v>
      </c>
      <c r="AF74" s="60">
        <f t="shared" si="49"/>
        <v>0</v>
      </c>
      <c r="AG74" s="435">
        <v>0</v>
      </c>
      <c r="AH74" s="416">
        <f t="shared" si="50"/>
        <v>0</v>
      </c>
      <c r="AI74" s="65">
        <f t="shared" si="51"/>
        <v>0</v>
      </c>
      <c r="AJ74" s="63">
        <f t="shared" si="52"/>
        <v>0</v>
      </c>
      <c r="AK74" s="145">
        <v>0</v>
      </c>
      <c r="AL74" s="63">
        <f t="shared" si="53"/>
        <v>0</v>
      </c>
      <c r="AM74" s="130"/>
    </row>
    <row r="75" spans="1:39" s="2" customFormat="1" x14ac:dyDescent="0.3">
      <c r="A75" s="188" t="s">
        <v>805</v>
      </c>
      <c r="B75" s="47">
        <f>16000/10</f>
        <v>1600</v>
      </c>
      <c r="C75" s="183">
        <f>2700/1.1</f>
        <v>2454.5454545454545</v>
      </c>
      <c r="D75" s="54">
        <v>11</v>
      </c>
      <c r="E75" s="44">
        <v>0</v>
      </c>
      <c r="F75" s="471">
        <f t="shared" si="35"/>
        <v>0</v>
      </c>
      <c r="G75" s="376">
        <v>0</v>
      </c>
      <c r="H75" s="109">
        <f t="shared" si="36"/>
        <v>0</v>
      </c>
      <c r="I75" s="74">
        <v>0</v>
      </c>
      <c r="J75" s="37">
        <f t="shared" si="37"/>
        <v>0</v>
      </c>
      <c r="K75" s="74">
        <v>0</v>
      </c>
      <c r="L75" s="37">
        <f t="shared" si="38"/>
        <v>0</v>
      </c>
      <c r="M75" s="74">
        <v>0</v>
      </c>
      <c r="N75" s="37">
        <f t="shared" si="39"/>
        <v>0</v>
      </c>
      <c r="O75" s="74">
        <v>0</v>
      </c>
      <c r="P75" s="71">
        <f t="shared" si="40"/>
        <v>0</v>
      </c>
      <c r="Q75" s="57">
        <f t="shared" si="41"/>
        <v>0</v>
      </c>
      <c r="R75" s="39">
        <f t="shared" si="42"/>
        <v>0</v>
      </c>
      <c r="S75" s="42">
        <v>0</v>
      </c>
      <c r="T75" s="69">
        <f t="shared" si="43"/>
        <v>0</v>
      </c>
      <c r="U75" s="74">
        <v>0</v>
      </c>
      <c r="V75" s="237">
        <v>0</v>
      </c>
      <c r="W75" s="74">
        <v>0</v>
      </c>
      <c r="X75" s="69">
        <f t="shared" si="44"/>
        <v>0</v>
      </c>
      <c r="Y75" s="74">
        <v>0</v>
      </c>
      <c r="Z75" s="109">
        <f t="shared" si="45"/>
        <v>0</v>
      </c>
      <c r="AA75" s="74">
        <v>0</v>
      </c>
      <c r="AB75" s="68">
        <f t="shared" si="46"/>
        <v>0</v>
      </c>
      <c r="AC75" s="67">
        <f t="shared" si="47"/>
        <v>0</v>
      </c>
      <c r="AD75" s="66">
        <f t="shared" si="48"/>
        <v>0</v>
      </c>
      <c r="AE75" s="57">
        <v>0</v>
      </c>
      <c r="AF75" s="60">
        <f t="shared" si="49"/>
        <v>0</v>
      </c>
      <c r="AG75" s="435">
        <v>0</v>
      </c>
      <c r="AH75" s="416">
        <f t="shared" si="50"/>
        <v>0</v>
      </c>
      <c r="AI75" s="65">
        <f t="shared" si="51"/>
        <v>0</v>
      </c>
      <c r="AJ75" s="63">
        <f t="shared" si="52"/>
        <v>0</v>
      </c>
      <c r="AK75" s="145">
        <v>0</v>
      </c>
      <c r="AL75" s="63">
        <f t="shared" si="53"/>
        <v>0</v>
      </c>
      <c r="AM75" s="130"/>
    </row>
    <row r="76" spans="1:39" s="2" customFormat="1" x14ac:dyDescent="0.3">
      <c r="A76" s="188" t="s">
        <v>775</v>
      </c>
      <c r="B76" s="47">
        <f>14400/12</f>
        <v>1200</v>
      </c>
      <c r="C76" s="46">
        <f>1800/1.1</f>
        <v>1636.3636363636363</v>
      </c>
      <c r="D76" s="54">
        <v>12</v>
      </c>
      <c r="E76" s="44">
        <v>27</v>
      </c>
      <c r="F76" s="471">
        <f t="shared" si="35"/>
        <v>32400</v>
      </c>
      <c r="G76" s="376">
        <v>24</v>
      </c>
      <c r="H76" s="109">
        <f t="shared" si="36"/>
        <v>28800</v>
      </c>
      <c r="I76" s="74">
        <v>0</v>
      </c>
      <c r="J76" s="37">
        <f t="shared" si="37"/>
        <v>0</v>
      </c>
      <c r="K76" s="74">
        <v>0</v>
      </c>
      <c r="L76" s="37">
        <f t="shared" si="38"/>
        <v>0</v>
      </c>
      <c r="M76" s="74">
        <v>0</v>
      </c>
      <c r="N76" s="37">
        <f t="shared" si="39"/>
        <v>0</v>
      </c>
      <c r="O76" s="74">
        <v>0</v>
      </c>
      <c r="P76" s="71">
        <f t="shared" si="40"/>
        <v>0</v>
      </c>
      <c r="Q76" s="57">
        <f t="shared" si="41"/>
        <v>24</v>
      </c>
      <c r="R76" s="39">
        <f t="shared" si="42"/>
        <v>28800</v>
      </c>
      <c r="S76" s="42">
        <v>3</v>
      </c>
      <c r="T76" s="69">
        <f t="shared" si="43"/>
        <v>4909.090909090909</v>
      </c>
      <c r="U76" s="74">
        <v>6</v>
      </c>
      <c r="V76" s="237">
        <v>0</v>
      </c>
      <c r="W76" s="74">
        <v>6</v>
      </c>
      <c r="X76" s="69">
        <f t="shared" si="44"/>
        <v>9818.181818181818</v>
      </c>
      <c r="Y76" s="74">
        <v>10</v>
      </c>
      <c r="Z76" s="109">
        <f t="shared" si="45"/>
        <v>16363.636363636362</v>
      </c>
      <c r="AA76" s="74">
        <v>4</v>
      </c>
      <c r="AB76" s="68">
        <f t="shared" si="46"/>
        <v>6545.454545454545</v>
      </c>
      <c r="AC76" s="67">
        <f t="shared" si="47"/>
        <v>29</v>
      </c>
      <c r="AD76" s="66">
        <f t="shared" si="48"/>
        <v>47454.545454545449</v>
      </c>
      <c r="AE76" s="57">
        <v>0</v>
      </c>
      <c r="AF76" s="60">
        <f t="shared" si="49"/>
        <v>12654.545454545452</v>
      </c>
      <c r="AG76" s="435">
        <v>0</v>
      </c>
      <c r="AH76" s="416">
        <f t="shared" si="50"/>
        <v>0</v>
      </c>
      <c r="AI76" s="65">
        <f t="shared" si="51"/>
        <v>22</v>
      </c>
      <c r="AJ76" s="63">
        <f t="shared" si="52"/>
        <v>26400</v>
      </c>
      <c r="AK76" s="145">
        <v>0</v>
      </c>
      <c r="AL76" s="63">
        <f t="shared" si="53"/>
        <v>0</v>
      </c>
      <c r="AM76" s="130" t="s">
        <v>838</v>
      </c>
    </row>
    <row r="77" spans="1:39" s="2" customFormat="1" x14ac:dyDescent="0.3">
      <c r="A77" s="188" t="s">
        <v>816</v>
      </c>
      <c r="B77" s="47">
        <f>14400/12</f>
        <v>1200</v>
      </c>
      <c r="C77" s="46">
        <f>1800/1.1</f>
        <v>1636.3636363636363</v>
      </c>
      <c r="D77" s="54">
        <v>13</v>
      </c>
      <c r="E77" s="44">
        <v>0</v>
      </c>
      <c r="F77" s="471">
        <f t="shared" si="35"/>
        <v>0</v>
      </c>
      <c r="G77" s="376">
        <v>0</v>
      </c>
      <c r="H77" s="109">
        <f t="shared" si="36"/>
        <v>0</v>
      </c>
      <c r="I77" s="74">
        <v>0</v>
      </c>
      <c r="J77" s="37">
        <f t="shared" si="37"/>
        <v>0</v>
      </c>
      <c r="K77" s="74">
        <v>0</v>
      </c>
      <c r="L77" s="37">
        <f t="shared" si="38"/>
        <v>0</v>
      </c>
      <c r="M77" s="74">
        <v>0</v>
      </c>
      <c r="N77" s="37">
        <f t="shared" si="39"/>
        <v>0</v>
      </c>
      <c r="O77" s="74">
        <v>0</v>
      </c>
      <c r="P77" s="71">
        <f t="shared" si="40"/>
        <v>0</v>
      </c>
      <c r="Q77" s="57">
        <f t="shared" si="41"/>
        <v>0</v>
      </c>
      <c r="R77" s="39">
        <f t="shared" si="42"/>
        <v>0</v>
      </c>
      <c r="S77" s="42">
        <v>0</v>
      </c>
      <c r="T77" s="69">
        <f t="shared" si="43"/>
        <v>0</v>
      </c>
      <c r="U77" s="74">
        <v>0</v>
      </c>
      <c r="V77" s="237">
        <v>0</v>
      </c>
      <c r="W77" s="74">
        <v>0</v>
      </c>
      <c r="X77" s="69">
        <f t="shared" si="44"/>
        <v>0</v>
      </c>
      <c r="Y77" s="74">
        <v>0</v>
      </c>
      <c r="Z77" s="109">
        <f t="shared" si="45"/>
        <v>0</v>
      </c>
      <c r="AA77" s="74">
        <v>0</v>
      </c>
      <c r="AB77" s="68">
        <f t="shared" si="46"/>
        <v>0</v>
      </c>
      <c r="AC77" s="67">
        <f t="shared" si="47"/>
        <v>0</v>
      </c>
      <c r="AD77" s="66">
        <f t="shared" si="48"/>
        <v>0</v>
      </c>
      <c r="AE77" s="57">
        <v>0</v>
      </c>
      <c r="AF77" s="60">
        <f t="shared" si="49"/>
        <v>0</v>
      </c>
      <c r="AG77" s="435">
        <v>0</v>
      </c>
      <c r="AH77" s="416">
        <f t="shared" si="50"/>
        <v>0</v>
      </c>
      <c r="AI77" s="65">
        <f t="shared" si="51"/>
        <v>0</v>
      </c>
      <c r="AJ77" s="63">
        <f t="shared" si="52"/>
        <v>0</v>
      </c>
      <c r="AK77" s="145">
        <v>0</v>
      </c>
      <c r="AL77" s="63">
        <f t="shared" si="53"/>
        <v>0</v>
      </c>
      <c r="AM77" s="130"/>
    </row>
    <row r="78" spans="1:39" s="2" customFormat="1" x14ac:dyDescent="0.3">
      <c r="A78" s="186" t="s">
        <v>679</v>
      </c>
      <c r="B78" s="47">
        <f>3900/6</f>
        <v>650</v>
      </c>
      <c r="C78" s="46">
        <f>2000/1.1</f>
        <v>1818.181818181818</v>
      </c>
      <c r="D78" s="54">
        <v>6</v>
      </c>
      <c r="E78" s="44">
        <v>0</v>
      </c>
      <c r="F78" s="471">
        <f t="shared" si="35"/>
        <v>0</v>
      </c>
      <c r="G78" s="376">
        <v>0</v>
      </c>
      <c r="H78" s="109">
        <f t="shared" si="36"/>
        <v>0</v>
      </c>
      <c r="I78" s="74">
        <v>0</v>
      </c>
      <c r="J78" s="37">
        <f t="shared" si="37"/>
        <v>0</v>
      </c>
      <c r="K78" s="74">
        <v>0</v>
      </c>
      <c r="L78" s="37">
        <f t="shared" si="38"/>
        <v>0</v>
      </c>
      <c r="M78" s="74">
        <v>0</v>
      </c>
      <c r="N78" s="37">
        <f t="shared" si="39"/>
        <v>0</v>
      </c>
      <c r="O78" s="74">
        <v>0</v>
      </c>
      <c r="P78" s="71">
        <f t="shared" si="40"/>
        <v>0</v>
      </c>
      <c r="Q78" s="57">
        <f t="shared" si="41"/>
        <v>0</v>
      </c>
      <c r="R78" s="39">
        <f t="shared" si="42"/>
        <v>0</v>
      </c>
      <c r="S78" s="42">
        <v>0</v>
      </c>
      <c r="T78" s="69">
        <f t="shared" si="43"/>
        <v>0</v>
      </c>
      <c r="U78" s="74">
        <v>0</v>
      </c>
      <c r="V78" s="237">
        <v>0</v>
      </c>
      <c r="W78" s="74">
        <v>0</v>
      </c>
      <c r="X78" s="69">
        <f t="shared" si="44"/>
        <v>0</v>
      </c>
      <c r="Y78" s="74">
        <v>0</v>
      </c>
      <c r="Z78" s="109">
        <f t="shared" si="45"/>
        <v>0</v>
      </c>
      <c r="AA78" s="74">
        <v>0</v>
      </c>
      <c r="AB78" s="68">
        <f t="shared" si="46"/>
        <v>0</v>
      </c>
      <c r="AC78" s="67">
        <f t="shared" si="47"/>
        <v>0</v>
      </c>
      <c r="AD78" s="66">
        <f t="shared" si="48"/>
        <v>0</v>
      </c>
      <c r="AE78" s="57">
        <v>0</v>
      </c>
      <c r="AF78" s="60">
        <f t="shared" si="49"/>
        <v>0</v>
      </c>
      <c r="AG78" s="435">
        <v>0</v>
      </c>
      <c r="AH78" s="416">
        <f t="shared" si="50"/>
        <v>0</v>
      </c>
      <c r="AI78" s="65">
        <f t="shared" si="51"/>
        <v>0</v>
      </c>
      <c r="AJ78" s="63">
        <f t="shared" si="52"/>
        <v>0</v>
      </c>
      <c r="AK78" s="145">
        <v>0</v>
      </c>
      <c r="AL78" s="63">
        <f t="shared" si="53"/>
        <v>0</v>
      </c>
      <c r="AM78" s="130"/>
    </row>
    <row r="79" spans="1:39" s="2" customFormat="1" x14ac:dyDescent="0.3">
      <c r="A79" s="186" t="s">
        <v>641</v>
      </c>
      <c r="B79" s="47">
        <f>3900/6</f>
        <v>650</v>
      </c>
      <c r="C79" s="46">
        <f>2000/1.1</f>
        <v>1818.181818181818</v>
      </c>
      <c r="D79" s="54">
        <v>6</v>
      </c>
      <c r="E79" s="44">
        <v>6</v>
      </c>
      <c r="F79" s="471">
        <f t="shared" si="35"/>
        <v>3900</v>
      </c>
      <c r="G79" s="376">
        <v>6</v>
      </c>
      <c r="H79" s="109">
        <f t="shared" si="36"/>
        <v>3900</v>
      </c>
      <c r="I79" s="74">
        <v>0</v>
      </c>
      <c r="J79" s="37">
        <f t="shared" si="37"/>
        <v>0</v>
      </c>
      <c r="K79" s="74">
        <v>0</v>
      </c>
      <c r="L79" s="37">
        <f t="shared" si="38"/>
        <v>0</v>
      </c>
      <c r="M79" s="74">
        <v>0</v>
      </c>
      <c r="N79" s="37">
        <f t="shared" si="39"/>
        <v>0</v>
      </c>
      <c r="O79" s="74">
        <v>0</v>
      </c>
      <c r="P79" s="71">
        <f t="shared" si="40"/>
        <v>0</v>
      </c>
      <c r="Q79" s="57">
        <f t="shared" si="41"/>
        <v>6</v>
      </c>
      <c r="R79" s="39">
        <f t="shared" si="42"/>
        <v>3900</v>
      </c>
      <c r="S79" s="42">
        <v>1</v>
      </c>
      <c r="T79" s="69">
        <f t="shared" si="43"/>
        <v>1818.181818181818</v>
      </c>
      <c r="U79" s="74">
        <v>2</v>
      </c>
      <c r="V79" s="237">
        <v>0</v>
      </c>
      <c r="W79" s="74">
        <v>4</v>
      </c>
      <c r="X79" s="69">
        <f t="shared" si="44"/>
        <v>7272.7272727272721</v>
      </c>
      <c r="Y79" s="74">
        <v>2</v>
      </c>
      <c r="Z79" s="109">
        <f t="shared" si="45"/>
        <v>3636.363636363636</v>
      </c>
      <c r="AA79" s="74">
        <v>2</v>
      </c>
      <c r="AB79" s="68">
        <f t="shared" si="46"/>
        <v>3636.363636363636</v>
      </c>
      <c r="AC79" s="67">
        <f t="shared" si="47"/>
        <v>11</v>
      </c>
      <c r="AD79" s="66">
        <f t="shared" si="48"/>
        <v>20000</v>
      </c>
      <c r="AE79" s="57">
        <v>0</v>
      </c>
      <c r="AF79" s="60">
        <f t="shared" si="49"/>
        <v>12849.999999999998</v>
      </c>
      <c r="AG79" s="435">
        <v>0</v>
      </c>
      <c r="AH79" s="416">
        <f t="shared" si="50"/>
        <v>0</v>
      </c>
      <c r="AI79" s="65">
        <f t="shared" si="51"/>
        <v>1</v>
      </c>
      <c r="AJ79" s="63">
        <f t="shared" si="52"/>
        <v>650</v>
      </c>
      <c r="AK79" s="145">
        <v>0</v>
      </c>
      <c r="AL79" s="63">
        <f t="shared" si="53"/>
        <v>0</v>
      </c>
      <c r="AM79" s="130"/>
    </row>
    <row r="80" spans="1:39" s="2" customFormat="1" x14ac:dyDescent="0.3">
      <c r="A80" s="186" t="s">
        <v>750</v>
      </c>
      <c r="B80" s="47">
        <f>3900/6</f>
        <v>650</v>
      </c>
      <c r="C80" s="46">
        <f>2000/1.1</f>
        <v>1818.181818181818</v>
      </c>
      <c r="D80" s="54">
        <v>6</v>
      </c>
      <c r="E80" s="44">
        <v>4</v>
      </c>
      <c r="F80" s="471">
        <f t="shared" si="35"/>
        <v>2600</v>
      </c>
      <c r="G80" s="376">
        <v>6</v>
      </c>
      <c r="H80" s="109">
        <f t="shared" si="36"/>
        <v>3900</v>
      </c>
      <c r="I80" s="74">
        <v>0</v>
      </c>
      <c r="J80" s="37">
        <f t="shared" si="37"/>
        <v>0</v>
      </c>
      <c r="K80" s="74">
        <v>0</v>
      </c>
      <c r="L80" s="37">
        <f t="shared" si="38"/>
        <v>0</v>
      </c>
      <c r="M80" s="74">
        <v>0</v>
      </c>
      <c r="N80" s="37">
        <f t="shared" si="39"/>
        <v>0</v>
      </c>
      <c r="O80" s="74">
        <v>0</v>
      </c>
      <c r="P80" s="71">
        <f t="shared" si="40"/>
        <v>0</v>
      </c>
      <c r="Q80" s="57">
        <f t="shared" si="41"/>
        <v>6</v>
      </c>
      <c r="R80" s="39">
        <f t="shared" si="42"/>
        <v>3900</v>
      </c>
      <c r="S80" s="42">
        <v>0</v>
      </c>
      <c r="T80" s="69">
        <f t="shared" si="43"/>
        <v>0</v>
      </c>
      <c r="U80" s="74">
        <v>1</v>
      </c>
      <c r="V80" s="237">
        <v>0</v>
      </c>
      <c r="W80" s="74">
        <v>2</v>
      </c>
      <c r="X80" s="69">
        <f t="shared" si="44"/>
        <v>3636.363636363636</v>
      </c>
      <c r="Y80" s="74">
        <v>3</v>
      </c>
      <c r="Z80" s="109">
        <f t="shared" si="45"/>
        <v>5454.545454545454</v>
      </c>
      <c r="AA80" s="74">
        <v>2</v>
      </c>
      <c r="AB80" s="68">
        <f t="shared" si="46"/>
        <v>3636.363636363636</v>
      </c>
      <c r="AC80" s="67">
        <f t="shared" si="47"/>
        <v>8</v>
      </c>
      <c r="AD80" s="66">
        <f t="shared" si="48"/>
        <v>14545.454545454544</v>
      </c>
      <c r="AE80" s="57">
        <v>0</v>
      </c>
      <c r="AF80" s="60">
        <f t="shared" si="49"/>
        <v>9345.4545454545441</v>
      </c>
      <c r="AG80" s="435">
        <v>0</v>
      </c>
      <c r="AH80" s="416">
        <f t="shared" si="50"/>
        <v>0</v>
      </c>
      <c r="AI80" s="65">
        <f t="shared" si="51"/>
        <v>2</v>
      </c>
      <c r="AJ80" s="63">
        <f t="shared" si="52"/>
        <v>1300</v>
      </c>
      <c r="AK80" s="145">
        <v>0</v>
      </c>
      <c r="AL80" s="63">
        <f t="shared" si="53"/>
        <v>0</v>
      </c>
      <c r="AM80" s="130"/>
    </row>
    <row r="81" spans="1:39" s="2" customFormat="1" ht="17.25" thickBot="1" x14ac:dyDescent="0.35">
      <c r="A81" s="185" t="s">
        <v>678</v>
      </c>
      <c r="B81" s="193">
        <f>31200/24</f>
        <v>1300</v>
      </c>
      <c r="C81" s="194">
        <f>2800/1.1</f>
        <v>2545.454545454545</v>
      </c>
      <c r="D81" s="50">
        <v>24</v>
      </c>
      <c r="E81" s="403">
        <v>0</v>
      </c>
      <c r="F81" s="472">
        <f t="shared" si="35"/>
        <v>0</v>
      </c>
      <c r="G81" s="376">
        <v>0</v>
      </c>
      <c r="H81" s="119">
        <f t="shared" si="36"/>
        <v>0</v>
      </c>
      <c r="I81" s="145">
        <v>0</v>
      </c>
      <c r="J81" s="197">
        <f t="shared" si="37"/>
        <v>0</v>
      </c>
      <c r="K81" s="145">
        <v>0</v>
      </c>
      <c r="L81" s="197">
        <f t="shared" si="38"/>
        <v>0</v>
      </c>
      <c r="M81" s="145">
        <v>0</v>
      </c>
      <c r="N81" s="197">
        <f t="shared" si="39"/>
        <v>0</v>
      </c>
      <c r="O81" s="145">
        <v>0</v>
      </c>
      <c r="P81" s="405">
        <f t="shared" si="40"/>
        <v>0</v>
      </c>
      <c r="Q81" s="406">
        <f t="shared" si="41"/>
        <v>0</v>
      </c>
      <c r="R81" s="149">
        <f t="shared" si="42"/>
        <v>0</v>
      </c>
      <c r="S81" s="376">
        <v>0</v>
      </c>
      <c r="T81" s="404">
        <f t="shared" si="43"/>
        <v>0</v>
      </c>
      <c r="U81" s="145">
        <v>0</v>
      </c>
      <c r="V81" s="460">
        <v>0</v>
      </c>
      <c r="W81" s="145">
        <v>0</v>
      </c>
      <c r="X81" s="404">
        <f t="shared" si="44"/>
        <v>0</v>
      </c>
      <c r="Y81" s="145">
        <v>0</v>
      </c>
      <c r="Z81" s="119">
        <f t="shared" si="45"/>
        <v>0</v>
      </c>
      <c r="AA81" s="145">
        <v>0</v>
      </c>
      <c r="AB81" s="390">
        <f t="shared" si="46"/>
        <v>0</v>
      </c>
      <c r="AC81" s="407">
        <f t="shared" si="47"/>
        <v>0</v>
      </c>
      <c r="AD81" s="408">
        <f t="shared" si="48"/>
        <v>0</v>
      </c>
      <c r="AE81" s="406">
        <v>0</v>
      </c>
      <c r="AF81" s="392">
        <f t="shared" si="49"/>
        <v>0</v>
      </c>
      <c r="AG81" s="436">
        <v>0</v>
      </c>
      <c r="AH81" s="438">
        <f t="shared" si="50"/>
        <v>0</v>
      </c>
      <c r="AI81" s="426">
        <f t="shared" si="51"/>
        <v>0</v>
      </c>
      <c r="AJ81" s="393">
        <f t="shared" si="52"/>
        <v>0</v>
      </c>
      <c r="AK81" s="145">
        <v>0</v>
      </c>
      <c r="AL81" s="393">
        <f t="shared" si="53"/>
        <v>0</v>
      </c>
      <c r="AM81" s="130"/>
    </row>
    <row r="82" spans="1:39" s="2" customFormat="1" ht="17.25" thickBot="1" x14ac:dyDescent="0.35">
      <c r="A82" s="573" t="s">
        <v>57</v>
      </c>
      <c r="B82" s="574"/>
      <c r="C82" s="574"/>
      <c r="D82" s="574"/>
      <c r="E82" s="395">
        <f t="shared" ref="E82:AL82" si="54">SUM(E48:E81)</f>
        <v>215</v>
      </c>
      <c r="F82" s="463">
        <f t="shared" si="54"/>
        <v>318700</v>
      </c>
      <c r="G82" s="395">
        <f t="shared" si="54"/>
        <v>112</v>
      </c>
      <c r="H82" s="459">
        <f t="shared" si="54"/>
        <v>167000</v>
      </c>
      <c r="I82" s="459">
        <f t="shared" si="54"/>
        <v>0</v>
      </c>
      <c r="J82" s="459">
        <f t="shared" si="54"/>
        <v>0</v>
      </c>
      <c r="K82" s="459">
        <f t="shared" si="54"/>
        <v>0</v>
      </c>
      <c r="L82" s="459">
        <f t="shared" si="54"/>
        <v>0</v>
      </c>
      <c r="M82" s="459">
        <f t="shared" si="54"/>
        <v>40</v>
      </c>
      <c r="N82" s="459">
        <f t="shared" si="54"/>
        <v>70000</v>
      </c>
      <c r="O82" s="459">
        <f t="shared" si="54"/>
        <v>0</v>
      </c>
      <c r="P82" s="459">
        <f t="shared" si="54"/>
        <v>0</v>
      </c>
      <c r="Q82" s="459">
        <f t="shared" si="54"/>
        <v>152</v>
      </c>
      <c r="R82" s="367">
        <f t="shared" si="54"/>
        <v>237000</v>
      </c>
      <c r="S82" s="395">
        <f t="shared" si="54"/>
        <v>14</v>
      </c>
      <c r="T82" s="459">
        <f t="shared" si="54"/>
        <v>30090.909090909088</v>
      </c>
      <c r="U82" s="459">
        <f t="shared" si="54"/>
        <v>47</v>
      </c>
      <c r="V82" s="459">
        <f t="shared" si="54"/>
        <v>0</v>
      </c>
      <c r="W82" s="459">
        <f t="shared" si="54"/>
        <v>60</v>
      </c>
      <c r="X82" s="459">
        <f t="shared" si="54"/>
        <v>131818.18181818182</v>
      </c>
      <c r="Y82" s="459">
        <f t="shared" si="54"/>
        <v>76</v>
      </c>
      <c r="Z82" s="459">
        <f t="shared" si="54"/>
        <v>168999.99999999997</v>
      </c>
      <c r="AA82" s="459">
        <f t="shared" si="54"/>
        <v>66</v>
      </c>
      <c r="AB82" s="459">
        <f t="shared" si="54"/>
        <v>153181.81818181821</v>
      </c>
      <c r="AC82" s="459">
        <f t="shared" si="54"/>
        <v>263</v>
      </c>
      <c r="AD82" s="459">
        <f t="shared" si="54"/>
        <v>588454.54545454541</v>
      </c>
      <c r="AE82" s="459">
        <f t="shared" si="54"/>
        <v>0</v>
      </c>
      <c r="AF82" s="367">
        <f t="shared" si="54"/>
        <v>196504.54545454541</v>
      </c>
      <c r="AG82" s="378">
        <f t="shared" si="54"/>
        <v>0</v>
      </c>
      <c r="AH82" s="463">
        <f t="shared" si="54"/>
        <v>0</v>
      </c>
      <c r="AI82" s="395">
        <f t="shared" si="54"/>
        <v>104</v>
      </c>
      <c r="AJ82" s="367">
        <f t="shared" si="54"/>
        <v>163750</v>
      </c>
      <c r="AK82" s="378">
        <f t="shared" si="54"/>
        <v>0</v>
      </c>
      <c r="AL82" s="367">
        <f t="shared" si="54"/>
        <v>0</v>
      </c>
      <c r="AM82" s="11"/>
    </row>
    <row r="83" spans="1:39" s="2" customFormat="1" ht="17.25" thickBot="1" x14ac:dyDescent="0.35">
      <c r="A83" s="10"/>
      <c r="B83" s="126"/>
      <c r="C83" s="126"/>
      <c r="D83" s="10"/>
      <c r="E83" s="4"/>
      <c r="F83" s="5"/>
      <c r="G83" s="4"/>
      <c r="H83" s="9">
        <f>H82*1.1</f>
        <v>183700.00000000003</v>
      </c>
      <c r="I83" s="5"/>
      <c r="J83" s="9">
        <f>J82*1.1</f>
        <v>0</v>
      </c>
      <c r="K83" s="5"/>
      <c r="L83" s="9">
        <f>L82*1.1</f>
        <v>0</v>
      </c>
      <c r="M83" s="5"/>
      <c r="N83" s="9">
        <f>N82*1.1</f>
        <v>77000</v>
      </c>
      <c r="O83" s="5"/>
      <c r="P83" s="9">
        <f>P82*1.1</f>
        <v>0</v>
      </c>
      <c r="Q83" s="5"/>
      <c r="R83" s="8">
        <f>R82*1.1</f>
        <v>260700.00000000003</v>
      </c>
      <c r="S83" s="702" t="s">
        <v>50</v>
      </c>
      <c r="T83" s="703"/>
      <c r="U83" s="703"/>
      <c r="V83" s="703"/>
      <c r="W83" s="703"/>
      <c r="X83" s="703"/>
      <c r="Y83" s="703"/>
      <c r="Z83" s="703"/>
      <c r="AA83" s="703"/>
      <c r="AB83" s="703"/>
      <c r="AC83" s="703"/>
      <c r="AD83" s="703"/>
      <c r="AE83" s="383"/>
      <c r="AF83" s="7">
        <f>AF82/(R82+F82)</f>
        <v>0.35361624159536692</v>
      </c>
      <c r="AG83" s="5"/>
      <c r="AH83" s="5"/>
      <c r="AI83" s="4"/>
      <c r="AJ83" s="6"/>
      <c r="AK83" s="5"/>
      <c r="AL83" s="3"/>
    </row>
    <row r="84" spans="1:39" s="2" customFormat="1" x14ac:dyDescent="0.3">
      <c r="A84" s="10"/>
      <c r="B84" s="126"/>
      <c r="C84" s="126"/>
      <c r="D84" s="10"/>
      <c r="E84" s="10"/>
      <c r="F84" s="10"/>
      <c r="G84" s="10"/>
      <c r="H84" s="125"/>
      <c r="I84" s="10"/>
      <c r="J84" s="125"/>
      <c r="K84" s="10"/>
      <c r="L84" s="125"/>
      <c r="N84" s="125"/>
      <c r="O84" s="10"/>
      <c r="P84" s="125"/>
      <c r="Q84" s="10"/>
      <c r="R84" s="125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3"/>
      <c r="AG84" s="10"/>
      <c r="AH84" s="10"/>
      <c r="AI84" s="10"/>
      <c r="AJ84" s="10"/>
      <c r="AK84" s="10"/>
    </row>
    <row r="85" spans="1:39" s="2" customFormat="1" x14ac:dyDescent="0.3"/>
    <row r="86" spans="1:39" s="2" customFormat="1" ht="16.5" customHeight="1" thickBot="1" x14ac:dyDescent="0.35">
      <c r="A86" s="98" t="s">
        <v>837</v>
      </c>
      <c r="B86" s="97"/>
      <c r="C86" s="97"/>
      <c r="D86" s="94"/>
      <c r="E86" s="95"/>
      <c r="F86" s="95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3"/>
      <c r="AH86" s="93"/>
      <c r="AI86" s="93"/>
      <c r="AJ86" s="93"/>
      <c r="AK86" s="93"/>
    </row>
    <row r="87" spans="1:39" s="2" customFormat="1" ht="17.25" thickBot="1" x14ac:dyDescent="0.35">
      <c r="A87" s="10"/>
      <c r="B87" s="10"/>
      <c r="C87" s="10"/>
      <c r="D87" s="10"/>
      <c r="E87" s="92"/>
      <c r="F87" s="422"/>
      <c r="G87" s="619" t="s">
        <v>10</v>
      </c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60" t="s">
        <v>49</v>
      </c>
      <c r="T87" s="622"/>
      <c r="U87" s="622"/>
      <c r="V87" s="622"/>
      <c r="W87" s="622"/>
      <c r="X87" s="622"/>
      <c r="Y87" s="622"/>
      <c r="Z87" s="622"/>
      <c r="AA87" s="622"/>
      <c r="AB87" s="622"/>
      <c r="AC87" s="622"/>
      <c r="AD87" s="622"/>
      <c r="AE87" s="622"/>
      <c r="AF87" s="661"/>
      <c r="AG87" s="92"/>
      <c r="AH87" s="89"/>
      <c r="AI87" s="91"/>
      <c r="AJ87" s="89"/>
      <c r="AK87" s="417"/>
      <c r="AL87" s="139"/>
      <c r="AM87" s="138" t="s">
        <v>815</v>
      </c>
    </row>
    <row r="88" spans="1:39" s="2" customFormat="1" ht="16.5" customHeight="1" x14ac:dyDescent="0.3">
      <c r="A88" s="652" t="s">
        <v>836</v>
      </c>
      <c r="B88" s="636" t="s">
        <v>13</v>
      </c>
      <c r="C88" s="565" t="s">
        <v>14</v>
      </c>
      <c r="D88" s="647" t="s">
        <v>801</v>
      </c>
      <c r="E88" s="654" t="s">
        <v>15</v>
      </c>
      <c r="F88" s="701" t="s">
        <v>835</v>
      </c>
      <c r="G88" s="629" t="s">
        <v>834</v>
      </c>
      <c r="H88" s="633" t="s">
        <v>833</v>
      </c>
      <c r="I88" s="658" t="s">
        <v>0</v>
      </c>
      <c r="J88" s="633" t="s">
        <v>800</v>
      </c>
      <c r="K88" s="625" t="s">
        <v>1</v>
      </c>
      <c r="L88" s="633" t="s">
        <v>19</v>
      </c>
      <c r="M88" s="658" t="s">
        <v>2</v>
      </c>
      <c r="N88" s="633" t="s">
        <v>20</v>
      </c>
      <c r="O88" s="625" t="s">
        <v>3</v>
      </c>
      <c r="P88" s="633" t="s">
        <v>799</v>
      </c>
      <c r="Q88" s="639" t="s">
        <v>22</v>
      </c>
      <c r="R88" s="623" t="s">
        <v>798</v>
      </c>
      <c r="S88" s="664" t="s">
        <v>24</v>
      </c>
      <c r="T88" s="611" t="s">
        <v>796</v>
      </c>
      <c r="U88" s="640" t="s">
        <v>4</v>
      </c>
      <c r="V88" s="611" t="s">
        <v>26</v>
      </c>
      <c r="W88" s="640" t="s">
        <v>5</v>
      </c>
      <c r="X88" s="611" t="s">
        <v>27</v>
      </c>
      <c r="Y88" s="609" t="s">
        <v>6</v>
      </c>
      <c r="Z88" s="611" t="s">
        <v>54</v>
      </c>
      <c r="AA88" s="640" t="s">
        <v>7</v>
      </c>
      <c r="AB88" s="611" t="s">
        <v>794</v>
      </c>
      <c r="AC88" s="642" t="s">
        <v>73</v>
      </c>
      <c r="AD88" s="639" t="s">
        <v>30</v>
      </c>
      <c r="AE88" s="639" t="s">
        <v>31</v>
      </c>
      <c r="AF88" s="607" t="s">
        <v>32</v>
      </c>
      <c r="AG88" s="615" t="s">
        <v>33</v>
      </c>
      <c r="AH88" s="627" t="s">
        <v>52</v>
      </c>
      <c r="AI88" s="658" t="s">
        <v>71</v>
      </c>
      <c r="AJ88" s="627" t="s">
        <v>789</v>
      </c>
      <c r="AK88" s="636" t="s">
        <v>35</v>
      </c>
      <c r="AL88" s="627" t="s">
        <v>822</v>
      </c>
      <c r="AM88" s="605" t="s">
        <v>787</v>
      </c>
    </row>
    <row r="89" spans="1:39" s="2" customFormat="1" ht="17.25" customHeight="1" thickBot="1" x14ac:dyDescent="0.35">
      <c r="A89" s="653"/>
      <c r="B89" s="637"/>
      <c r="C89" s="566"/>
      <c r="D89" s="648"/>
      <c r="E89" s="655"/>
      <c r="F89" s="697"/>
      <c r="G89" s="630"/>
      <c r="H89" s="583"/>
      <c r="I89" s="659"/>
      <c r="J89" s="583"/>
      <c r="K89" s="626"/>
      <c r="L89" s="583"/>
      <c r="M89" s="659"/>
      <c r="N89" s="583"/>
      <c r="O89" s="626"/>
      <c r="P89" s="583"/>
      <c r="Q89" s="602"/>
      <c r="R89" s="624"/>
      <c r="S89" s="665"/>
      <c r="T89" s="612"/>
      <c r="U89" s="641"/>
      <c r="V89" s="612"/>
      <c r="W89" s="641"/>
      <c r="X89" s="612"/>
      <c r="Y89" s="610"/>
      <c r="Z89" s="612"/>
      <c r="AA89" s="641"/>
      <c r="AB89" s="612"/>
      <c r="AC89" s="593"/>
      <c r="AD89" s="602"/>
      <c r="AE89" s="602"/>
      <c r="AF89" s="608"/>
      <c r="AG89" s="616"/>
      <c r="AH89" s="631"/>
      <c r="AI89" s="659"/>
      <c r="AJ89" s="631"/>
      <c r="AK89" s="637"/>
      <c r="AL89" s="631"/>
      <c r="AM89" s="606"/>
    </row>
    <row r="90" spans="1:39" s="2" customFormat="1" x14ac:dyDescent="0.3">
      <c r="A90" s="87" t="s">
        <v>38</v>
      </c>
      <c r="B90" s="61">
        <f>15500/10</f>
        <v>1550</v>
      </c>
      <c r="C90" s="77">
        <f>2700/1.1</f>
        <v>2454.5454545454545</v>
      </c>
      <c r="D90" s="86">
        <v>10</v>
      </c>
      <c r="E90" s="44">
        <v>0</v>
      </c>
      <c r="F90" s="423">
        <f t="shared" ref="F90:F123" si="55">B90*E90</f>
        <v>0</v>
      </c>
      <c r="G90" s="72">
        <v>0</v>
      </c>
      <c r="H90" s="84">
        <f t="shared" ref="H90:H123" si="56">B90*G90</f>
        <v>0</v>
      </c>
      <c r="I90" s="38">
        <v>0</v>
      </c>
      <c r="J90" s="84">
        <f t="shared" ref="J90:J123" si="57">B90*I90</f>
        <v>0</v>
      </c>
      <c r="K90" s="74">
        <v>0</v>
      </c>
      <c r="L90" s="84">
        <f t="shared" ref="L90:L123" si="58">B90*K90</f>
        <v>0</v>
      </c>
      <c r="M90" s="74">
        <v>0</v>
      </c>
      <c r="N90" s="84">
        <f t="shared" ref="N90:N123" si="59">B90*M90</f>
        <v>0</v>
      </c>
      <c r="O90" s="74">
        <v>0</v>
      </c>
      <c r="P90" s="71">
        <f t="shared" ref="P90:P123" si="60">B90*O90</f>
        <v>0</v>
      </c>
      <c r="Q90" s="57">
        <f t="shared" ref="Q90:Q123" si="61">G90+I90+K90+M90+O90</f>
        <v>0</v>
      </c>
      <c r="R90" s="464">
        <f t="shared" ref="R90:R123" si="62">Q90*B90</f>
        <v>0</v>
      </c>
      <c r="S90" s="42">
        <v>0</v>
      </c>
      <c r="T90" s="82">
        <f t="shared" ref="T90:T123" si="63">C90*S90</f>
        <v>0</v>
      </c>
      <c r="U90" s="74">
        <v>0</v>
      </c>
      <c r="V90" s="82">
        <f t="shared" ref="V90:V123" si="64">C90*U90</f>
        <v>0</v>
      </c>
      <c r="W90" s="74">
        <v>0</v>
      </c>
      <c r="X90" s="82">
        <f t="shared" ref="X90:X123" si="65">C90*W90</f>
        <v>0</v>
      </c>
      <c r="Y90" s="74">
        <v>0</v>
      </c>
      <c r="Z90" s="82">
        <f t="shared" ref="Z90:Z123" si="66">C90*Y90</f>
        <v>0</v>
      </c>
      <c r="AA90" s="74">
        <v>0</v>
      </c>
      <c r="AB90" s="68">
        <f t="shared" ref="AB90:AB123" si="67">C90*AA90</f>
        <v>0</v>
      </c>
      <c r="AC90" s="67">
        <f t="shared" ref="AC90:AC123" si="68">S90+U90+W90+Y90+AA90</f>
        <v>0</v>
      </c>
      <c r="AD90" s="66">
        <f t="shared" ref="AD90:AD123" si="69">AC90*C90</f>
        <v>0</v>
      </c>
      <c r="AE90" s="36">
        <v>0</v>
      </c>
      <c r="AF90" s="60">
        <f t="shared" ref="AF90:AF123" si="70">((C90-B90)*AC90)-AE90</f>
        <v>0</v>
      </c>
      <c r="AG90" s="52">
        <v>0</v>
      </c>
      <c r="AH90" s="63">
        <f t="shared" ref="AH90:AH123" si="71">B90*AG90</f>
        <v>0</v>
      </c>
      <c r="AI90" s="51">
        <f t="shared" ref="AI90:AI123" si="72">E90+Q90-AC90-AG90</f>
        <v>0</v>
      </c>
      <c r="AJ90" s="150">
        <f t="shared" ref="AJ90:AJ123" si="73">B90*AI90</f>
        <v>0</v>
      </c>
      <c r="AK90" s="51">
        <v>0</v>
      </c>
      <c r="AL90" s="63">
        <f t="shared" ref="AL90:AL123" si="74">AK90*B90</f>
        <v>0</v>
      </c>
      <c r="AM90" s="75"/>
    </row>
    <row r="91" spans="1:39" s="2" customFormat="1" x14ac:dyDescent="0.3">
      <c r="A91" s="56" t="s">
        <v>39</v>
      </c>
      <c r="B91" s="74">
        <f>15500/10</f>
        <v>1550</v>
      </c>
      <c r="C91" s="77">
        <f>2700/1.1</f>
        <v>2454.5454545454545</v>
      </c>
      <c r="D91" s="73">
        <v>10</v>
      </c>
      <c r="E91" s="44">
        <v>0</v>
      </c>
      <c r="F91" s="423">
        <f t="shared" si="55"/>
        <v>0</v>
      </c>
      <c r="G91" s="72">
        <v>0</v>
      </c>
      <c r="H91" s="69">
        <f t="shared" si="56"/>
        <v>0</v>
      </c>
      <c r="I91" s="38">
        <v>0</v>
      </c>
      <c r="J91" s="37">
        <f t="shared" si="57"/>
        <v>0</v>
      </c>
      <c r="K91" s="74">
        <v>0</v>
      </c>
      <c r="L91" s="37">
        <f t="shared" si="58"/>
        <v>0</v>
      </c>
      <c r="M91" s="74">
        <v>0</v>
      </c>
      <c r="N91" s="37">
        <f t="shared" si="59"/>
        <v>0</v>
      </c>
      <c r="O91" s="74">
        <v>0</v>
      </c>
      <c r="P91" s="71">
        <f t="shared" si="60"/>
        <v>0</v>
      </c>
      <c r="Q91" s="57">
        <f t="shared" si="61"/>
        <v>0</v>
      </c>
      <c r="R91" s="419">
        <f t="shared" si="62"/>
        <v>0</v>
      </c>
      <c r="S91" s="42">
        <v>0</v>
      </c>
      <c r="T91" s="69">
        <f t="shared" si="63"/>
        <v>0</v>
      </c>
      <c r="U91" s="74">
        <v>0</v>
      </c>
      <c r="V91" s="69">
        <f t="shared" si="64"/>
        <v>0</v>
      </c>
      <c r="W91" s="74">
        <v>0</v>
      </c>
      <c r="X91" s="69">
        <f t="shared" si="65"/>
        <v>0</v>
      </c>
      <c r="Y91" s="74">
        <v>0</v>
      </c>
      <c r="Z91" s="69">
        <f t="shared" si="66"/>
        <v>0</v>
      </c>
      <c r="AA91" s="74">
        <v>0</v>
      </c>
      <c r="AB91" s="68">
        <f t="shared" si="67"/>
        <v>0</v>
      </c>
      <c r="AC91" s="67">
        <f t="shared" si="68"/>
        <v>0</v>
      </c>
      <c r="AD91" s="66">
        <f t="shared" si="69"/>
        <v>0</v>
      </c>
      <c r="AE91" s="36">
        <v>0</v>
      </c>
      <c r="AF91" s="60">
        <f t="shared" si="70"/>
        <v>0</v>
      </c>
      <c r="AG91" s="52">
        <v>0</v>
      </c>
      <c r="AH91" s="63">
        <f t="shared" si="71"/>
        <v>0</v>
      </c>
      <c r="AI91" s="51">
        <f t="shared" si="72"/>
        <v>0</v>
      </c>
      <c r="AJ91" s="63">
        <f t="shared" si="73"/>
        <v>0</v>
      </c>
      <c r="AK91" s="51">
        <v>0</v>
      </c>
      <c r="AL91" s="63">
        <f t="shared" si="74"/>
        <v>0</v>
      </c>
      <c r="AM91" s="62"/>
    </row>
    <row r="92" spans="1:39" s="2" customFormat="1" x14ac:dyDescent="0.3">
      <c r="A92" s="56" t="s">
        <v>40</v>
      </c>
      <c r="B92" s="74">
        <f>18000/10</f>
        <v>1800</v>
      </c>
      <c r="C92" s="77">
        <f>2800/1.1</f>
        <v>2545.454545454545</v>
      </c>
      <c r="D92" s="73">
        <v>10</v>
      </c>
      <c r="E92" s="44">
        <v>22</v>
      </c>
      <c r="F92" s="423">
        <f t="shared" si="55"/>
        <v>39600</v>
      </c>
      <c r="G92" s="72">
        <v>0</v>
      </c>
      <c r="H92" s="69">
        <f t="shared" si="56"/>
        <v>0</v>
      </c>
      <c r="I92" s="38">
        <v>16</v>
      </c>
      <c r="J92" s="37">
        <f t="shared" si="57"/>
        <v>28800</v>
      </c>
      <c r="K92" s="74">
        <v>0</v>
      </c>
      <c r="L92" s="37">
        <f t="shared" si="58"/>
        <v>0</v>
      </c>
      <c r="M92" s="74">
        <v>0</v>
      </c>
      <c r="N92" s="37">
        <f t="shared" si="59"/>
        <v>0</v>
      </c>
      <c r="O92" s="74">
        <v>0</v>
      </c>
      <c r="P92" s="71">
        <f t="shared" si="60"/>
        <v>0</v>
      </c>
      <c r="Q92" s="57">
        <f t="shared" si="61"/>
        <v>16</v>
      </c>
      <c r="R92" s="419">
        <f t="shared" si="62"/>
        <v>28800</v>
      </c>
      <c r="S92" s="42">
        <v>2</v>
      </c>
      <c r="T92" s="69">
        <f t="shared" si="63"/>
        <v>5090.9090909090901</v>
      </c>
      <c r="U92" s="74">
        <v>7</v>
      </c>
      <c r="V92" s="69">
        <f t="shared" si="64"/>
        <v>17818.181818181816</v>
      </c>
      <c r="W92" s="74">
        <v>4</v>
      </c>
      <c r="X92" s="69">
        <f t="shared" si="65"/>
        <v>10181.81818181818</v>
      </c>
      <c r="Y92" s="74">
        <v>6</v>
      </c>
      <c r="Z92" s="69">
        <f t="shared" si="66"/>
        <v>15272.72727272727</v>
      </c>
      <c r="AA92" s="74">
        <v>10</v>
      </c>
      <c r="AB92" s="68">
        <f t="shared" si="67"/>
        <v>25454.545454545449</v>
      </c>
      <c r="AC92" s="67">
        <f t="shared" si="68"/>
        <v>29</v>
      </c>
      <c r="AD92" s="66">
        <f t="shared" si="69"/>
        <v>73818.181818181809</v>
      </c>
      <c r="AE92" s="36">
        <v>0</v>
      </c>
      <c r="AF92" s="60">
        <f t="shared" si="70"/>
        <v>21618.181818181805</v>
      </c>
      <c r="AG92" s="52">
        <v>0</v>
      </c>
      <c r="AH92" s="63">
        <f t="shared" si="71"/>
        <v>0</v>
      </c>
      <c r="AI92" s="51">
        <f t="shared" si="72"/>
        <v>9</v>
      </c>
      <c r="AJ92" s="63">
        <f t="shared" si="73"/>
        <v>16200</v>
      </c>
      <c r="AK92" s="51">
        <v>0</v>
      </c>
      <c r="AL92" s="63">
        <f t="shared" si="74"/>
        <v>0</v>
      </c>
      <c r="AM92" s="75"/>
    </row>
    <row r="93" spans="1:39" s="2" customFormat="1" x14ac:dyDescent="0.3">
      <c r="A93" s="79" t="s">
        <v>786</v>
      </c>
      <c r="B93" s="47">
        <f>15500/10</f>
        <v>1550</v>
      </c>
      <c r="C93" s="77">
        <f>2700/1.1</f>
        <v>2454.5454545454545</v>
      </c>
      <c r="D93" s="54">
        <v>10</v>
      </c>
      <c r="E93" s="44">
        <v>13</v>
      </c>
      <c r="F93" s="423">
        <f t="shared" si="55"/>
        <v>20150</v>
      </c>
      <c r="G93" s="72">
        <v>0</v>
      </c>
      <c r="H93" s="69">
        <f t="shared" si="56"/>
        <v>0</v>
      </c>
      <c r="I93" s="38">
        <v>0</v>
      </c>
      <c r="J93" s="37">
        <f t="shared" si="57"/>
        <v>0</v>
      </c>
      <c r="K93" s="74">
        <v>0</v>
      </c>
      <c r="L93" s="37">
        <f t="shared" si="58"/>
        <v>0</v>
      </c>
      <c r="M93" s="74">
        <v>0</v>
      </c>
      <c r="N93" s="37">
        <f t="shared" si="59"/>
        <v>0</v>
      </c>
      <c r="O93" s="74">
        <v>0</v>
      </c>
      <c r="P93" s="71">
        <f t="shared" si="60"/>
        <v>0</v>
      </c>
      <c r="Q93" s="57">
        <f t="shared" si="61"/>
        <v>0</v>
      </c>
      <c r="R93" s="419">
        <f t="shared" si="62"/>
        <v>0</v>
      </c>
      <c r="S93" s="42">
        <v>0</v>
      </c>
      <c r="T93" s="69">
        <f t="shared" si="63"/>
        <v>0</v>
      </c>
      <c r="U93" s="74">
        <v>1</v>
      </c>
      <c r="V93" s="69">
        <f t="shared" si="64"/>
        <v>2454.5454545454545</v>
      </c>
      <c r="W93" s="74">
        <v>5</v>
      </c>
      <c r="X93" s="69">
        <f t="shared" si="65"/>
        <v>12272.727272727272</v>
      </c>
      <c r="Y93" s="74">
        <v>2</v>
      </c>
      <c r="Z93" s="69">
        <f t="shared" si="66"/>
        <v>4909.090909090909</v>
      </c>
      <c r="AA93" s="74">
        <v>3</v>
      </c>
      <c r="AB93" s="68">
        <f t="shared" si="67"/>
        <v>7363.636363636364</v>
      </c>
      <c r="AC93" s="67">
        <f t="shared" si="68"/>
        <v>11</v>
      </c>
      <c r="AD93" s="66">
        <f t="shared" si="69"/>
        <v>27000</v>
      </c>
      <c r="AE93" s="36">
        <v>0</v>
      </c>
      <c r="AF93" s="60">
        <f t="shared" si="70"/>
        <v>9950</v>
      </c>
      <c r="AG93" s="52">
        <v>0</v>
      </c>
      <c r="AH93" s="63">
        <f t="shared" si="71"/>
        <v>0</v>
      </c>
      <c r="AI93" s="51">
        <f t="shared" si="72"/>
        <v>2</v>
      </c>
      <c r="AJ93" s="63">
        <f t="shared" si="73"/>
        <v>3100</v>
      </c>
      <c r="AK93" s="51">
        <v>0</v>
      </c>
      <c r="AL93" s="63">
        <f t="shared" si="74"/>
        <v>0</v>
      </c>
      <c r="AM93" s="99"/>
    </row>
    <row r="94" spans="1:39" s="2" customFormat="1" x14ac:dyDescent="0.3">
      <c r="A94" s="79" t="s">
        <v>42</v>
      </c>
      <c r="B94" s="47">
        <f>15500/10</f>
        <v>1550</v>
      </c>
      <c r="C94" s="77">
        <f>2700/1.1</f>
        <v>2454.5454545454545</v>
      </c>
      <c r="D94" s="54">
        <v>10</v>
      </c>
      <c r="E94" s="44">
        <v>0</v>
      </c>
      <c r="F94" s="423">
        <f t="shared" si="55"/>
        <v>0</v>
      </c>
      <c r="G94" s="72">
        <v>0</v>
      </c>
      <c r="H94" s="69">
        <f t="shared" si="56"/>
        <v>0</v>
      </c>
      <c r="I94" s="38">
        <v>0</v>
      </c>
      <c r="J94" s="37">
        <f t="shared" si="57"/>
        <v>0</v>
      </c>
      <c r="K94" s="74">
        <v>0</v>
      </c>
      <c r="L94" s="37">
        <f t="shared" si="58"/>
        <v>0</v>
      </c>
      <c r="M94" s="74">
        <v>0</v>
      </c>
      <c r="N94" s="37">
        <f t="shared" si="59"/>
        <v>0</v>
      </c>
      <c r="O94" s="74">
        <v>0</v>
      </c>
      <c r="P94" s="71">
        <f t="shared" si="60"/>
        <v>0</v>
      </c>
      <c r="Q94" s="57">
        <f t="shared" si="61"/>
        <v>0</v>
      </c>
      <c r="R94" s="419">
        <f t="shared" si="62"/>
        <v>0</v>
      </c>
      <c r="S94" s="42">
        <v>0</v>
      </c>
      <c r="T94" s="69">
        <f t="shared" si="63"/>
        <v>0</v>
      </c>
      <c r="U94" s="74">
        <v>0</v>
      </c>
      <c r="V94" s="69">
        <f t="shared" si="64"/>
        <v>0</v>
      </c>
      <c r="W94" s="74">
        <v>0</v>
      </c>
      <c r="X94" s="69">
        <f t="shared" si="65"/>
        <v>0</v>
      </c>
      <c r="Y94" s="74">
        <v>0</v>
      </c>
      <c r="Z94" s="69">
        <f t="shared" si="66"/>
        <v>0</v>
      </c>
      <c r="AA94" s="74">
        <v>0</v>
      </c>
      <c r="AB94" s="68">
        <f t="shared" si="67"/>
        <v>0</v>
      </c>
      <c r="AC94" s="67">
        <f t="shared" si="68"/>
        <v>0</v>
      </c>
      <c r="AD94" s="66">
        <f t="shared" si="69"/>
        <v>0</v>
      </c>
      <c r="AE94" s="36">
        <v>0</v>
      </c>
      <c r="AF94" s="60">
        <f t="shared" si="70"/>
        <v>0</v>
      </c>
      <c r="AG94" s="52">
        <v>0</v>
      </c>
      <c r="AH94" s="63">
        <f t="shared" si="71"/>
        <v>0</v>
      </c>
      <c r="AI94" s="51">
        <f t="shared" si="72"/>
        <v>0</v>
      </c>
      <c r="AJ94" s="63">
        <f t="shared" si="73"/>
        <v>0</v>
      </c>
      <c r="AK94" s="51">
        <v>0</v>
      </c>
      <c r="AL94" s="63">
        <f t="shared" si="74"/>
        <v>0</v>
      </c>
      <c r="AM94" s="75"/>
    </row>
    <row r="95" spans="1:39" s="2" customFormat="1" x14ac:dyDescent="0.3">
      <c r="A95" s="78" t="s">
        <v>68</v>
      </c>
      <c r="B95" s="47">
        <f>15500/10</f>
        <v>1550</v>
      </c>
      <c r="C95" s="77">
        <f>2700/1.1</f>
        <v>2454.5454545454545</v>
      </c>
      <c r="D95" s="54">
        <v>10</v>
      </c>
      <c r="E95" s="44">
        <v>0</v>
      </c>
      <c r="F95" s="423">
        <f t="shared" si="55"/>
        <v>0</v>
      </c>
      <c r="G95" s="72">
        <v>0</v>
      </c>
      <c r="H95" s="69">
        <f t="shared" si="56"/>
        <v>0</v>
      </c>
      <c r="I95" s="38">
        <v>0</v>
      </c>
      <c r="J95" s="37">
        <f t="shared" si="57"/>
        <v>0</v>
      </c>
      <c r="K95" s="74">
        <v>0</v>
      </c>
      <c r="L95" s="37">
        <f t="shared" si="58"/>
        <v>0</v>
      </c>
      <c r="M95" s="74">
        <v>0</v>
      </c>
      <c r="N95" s="37">
        <f t="shared" si="59"/>
        <v>0</v>
      </c>
      <c r="O95" s="74">
        <v>0</v>
      </c>
      <c r="P95" s="71">
        <f t="shared" si="60"/>
        <v>0</v>
      </c>
      <c r="Q95" s="57">
        <f t="shared" si="61"/>
        <v>0</v>
      </c>
      <c r="R95" s="419">
        <f t="shared" si="62"/>
        <v>0</v>
      </c>
      <c r="S95" s="42">
        <v>0</v>
      </c>
      <c r="T95" s="69">
        <f t="shared" si="63"/>
        <v>0</v>
      </c>
      <c r="U95" s="74">
        <v>0</v>
      </c>
      <c r="V95" s="69">
        <f t="shared" si="64"/>
        <v>0</v>
      </c>
      <c r="W95" s="74">
        <v>0</v>
      </c>
      <c r="X95" s="69">
        <f t="shared" si="65"/>
        <v>0</v>
      </c>
      <c r="Y95" s="74">
        <v>0</v>
      </c>
      <c r="Z95" s="69">
        <f t="shared" si="66"/>
        <v>0</v>
      </c>
      <c r="AA95" s="74">
        <v>0</v>
      </c>
      <c r="AB95" s="68">
        <f t="shared" si="67"/>
        <v>0</v>
      </c>
      <c r="AC95" s="67">
        <f t="shared" si="68"/>
        <v>0</v>
      </c>
      <c r="AD95" s="66">
        <f t="shared" si="69"/>
        <v>0</v>
      </c>
      <c r="AE95" s="36">
        <v>0</v>
      </c>
      <c r="AF95" s="60">
        <f t="shared" si="70"/>
        <v>0</v>
      </c>
      <c r="AG95" s="52">
        <v>0</v>
      </c>
      <c r="AH95" s="63">
        <f t="shared" si="71"/>
        <v>0</v>
      </c>
      <c r="AI95" s="51">
        <f t="shared" si="72"/>
        <v>0</v>
      </c>
      <c r="AJ95" s="63">
        <f t="shared" si="73"/>
        <v>0</v>
      </c>
      <c r="AK95" s="51">
        <v>0</v>
      </c>
      <c r="AL95" s="63">
        <f t="shared" si="74"/>
        <v>0</v>
      </c>
      <c r="AM95" s="75"/>
    </row>
    <row r="96" spans="1:39" s="2" customFormat="1" x14ac:dyDescent="0.3">
      <c r="A96" s="79" t="s">
        <v>43</v>
      </c>
      <c r="B96" s="47">
        <f>18000/10</f>
        <v>1800</v>
      </c>
      <c r="C96" s="77">
        <f>2800/1.1</f>
        <v>2545.454545454545</v>
      </c>
      <c r="D96" s="54">
        <v>10</v>
      </c>
      <c r="E96" s="44">
        <v>8</v>
      </c>
      <c r="F96" s="423">
        <f t="shared" si="55"/>
        <v>14400</v>
      </c>
      <c r="G96" s="72">
        <v>10</v>
      </c>
      <c r="H96" s="69">
        <f t="shared" si="56"/>
        <v>18000</v>
      </c>
      <c r="I96" s="38">
        <v>0</v>
      </c>
      <c r="J96" s="37">
        <f t="shared" si="57"/>
        <v>0</v>
      </c>
      <c r="K96" s="74">
        <v>10</v>
      </c>
      <c r="L96" s="37">
        <f t="shared" si="58"/>
        <v>18000</v>
      </c>
      <c r="M96" s="74">
        <v>0</v>
      </c>
      <c r="N96" s="37">
        <f t="shared" si="59"/>
        <v>0</v>
      </c>
      <c r="O96" s="74">
        <v>0</v>
      </c>
      <c r="P96" s="71">
        <f t="shared" si="60"/>
        <v>0</v>
      </c>
      <c r="Q96" s="57">
        <f t="shared" si="61"/>
        <v>20</v>
      </c>
      <c r="R96" s="419">
        <f t="shared" si="62"/>
        <v>36000</v>
      </c>
      <c r="S96" s="42">
        <v>3</v>
      </c>
      <c r="T96" s="69">
        <f t="shared" si="63"/>
        <v>7636.3636363636351</v>
      </c>
      <c r="U96" s="74">
        <v>3</v>
      </c>
      <c r="V96" s="69">
        <f t="shared" si="64"/>
        <v>7636.3636363636351</v>
      </c>
      <c r="W96" s="74">
        <v>4</v>
      </c>
      <c r="X96" s="69">
        <f t="shared" si="65"/>
        <v>10181.81818181818</v>
      </c>
      <c r="Y96" s="74">
        <v>4</v>
      </c>
      <c r="Z96" s="69">
        <f t="shared" si="66"/>
        <v>10181.81818181818</v>
      </c>
      <c r="AA96" s="74">
        <v>6</v>
      </c>
      <c r="AB96" s="68">
        <f t="shared" si="67"/>
        <v>15272.72727272727</v>
      </c>
      <c r="AC96" s="67">
        <f t="shared" si="68"/>
        <v>20</v>
      </c>
      <c r="AD96" s="66">
        <f t="shared" si="69"/>
        <v>50909.090909090897</v>
      </c>
      <c r="AE96" s="36">
        <v>0</v>
      </c>
      <c r="AF96" s="60">
        <f t="shared" si="70"/>
        <v>14909.090909090901</v>
      </c>
      <c r="AG96" s="52">
        <v>0</v>
      </c>
      <c r="AH96" s="63">
        <f t="shared" si="71"/>
        <v>0</v>
      </c>
      <c r="AI96" s="51">
        <f t="shared" si="72"/>
        <v>8</v>
      </c>
      <c r="AJ96" s="63">
        <f t="shared" si="73"/>
        <v>14400</v>
      </c>
      <c r="AK96" s="51">
        <v>0</v>
      </c>
      <c r="AL96" s="63">
        <f t="shared" si="74"/>
        <v>0</v>
      </c>
      <c r="AM96" s="75"/>
    </row>
    <row r="97" spans="1:39" s="2" customFormat="1" x14ac:dyDescent="0.3">
      <c r="A97" s="78" t="s">
        <v>44</v>
      </c>
      <c r="B97" s="47">
        <f>17000/10</f>
        <v>1700</v>
      </c>
      <c r="C97" s="77">
        <f>2700/1.1</f>
        <v>2454.5454545454545</v>
      </c>
      <c r="D97" s="54">
        <v>10</v>
      </c>
      <c r="E97" s="44">
        <v>15</v>
      </c>
      <c r="F97" s="423">
        <f t="shared" si="55"/>
        <v>25500</v>
      </c>
      <c r="G97" s="72">
        <v>0</v>
      </c>
      <c r="H97" s="69">
        <f t="shared" si="56"/>
        <v>0</v>
      </c>
      <c r="I97" s="38">
        <v>0</v>
      </c>
      <c r="J97" s="37">
        <f t="shared" si="57"/>
        <v>0</v>
      </c>
      <c r="K97" s="74">
        <v>0</v>
      </c>
      <c r="L97" s="37">
        <f t="shared" si="58"/>
        <v>0</v>
      </c>
      <c r="M97" s="74">
        <v>0</v>
      </c>
      <c r="N97" s="37">
        <f t="shared" si="59"/>
        <v>0</v>
      </c>
      <c r="O97" s="74">
        <v>0</v>
      </c>
      <c r="P97" s="71">
        <f t="shared" si="60"/>
        <v>0</v>
      </c>
      <c r="Q97" s="57">
        <f t="shared" si="61"/>
        <v>0</v>
      </c>
      <c r="R97" s="419">
        <f t="shared" si="62"/>
        <v>0</v>
      </c>
      <c r="S97" s="42">
        <v>0</v>
      </c>
      <c r="T97" s="69">
        <f t="shared" si="63"/>
        <v>0</v>
      </c>
      <c r="U97" s="74">
        <v>2</v>
      </c>
      <c r="V97" s="69">
        <f t="shared" si="64"/>
        <v>4909.090909090909</v>
      </c>
      <c r="W97" s="74">
        <v>5</v>
      </c>
      <c r="X97" s="69">
        <f t="shared" si="65"/>
        <v>12272.727272727272</v>
      </c>
      <c r="Y97" s="74">
        <v>3</v>
      </c>
      <c r="Z97" s="69">
        <f t="shared" si="66"/>
        <v>7363.636363636364</v>
      </c>
      <c r="AA97" s="74">
        <v>2</v>
      </c>
      <c r="AB97" s="68">
        <f t="shared" si="67"/>
        <v>4909.090909090909</v>
      </c>
      <c r="AC97" s="67">
        <f t="shared" si="68"/>
        <v>12</v>
      </c>
      <c r="AD97" s="66">
        <f t="shared" si="69"/>
        <v>29454.545454545456</v>
      </c>
      <c r="AE97" s="36">
        <v>0</v>
      </c>
      <c r="AF97" s="60">
        <f t="shared" si="70"/>
        <v>9054.545454545454</v>
      </c>
      <c r="AG97" s="52">
        <v>0</v>
      </c>
      <c r="AH97" s="63">
        <f t="shared" si="71"/>
        <v>0</v>
      </c>
      <c r="AI97" s="51">
        <f t="shared" si="72"/>
        <v>3</v>
      </c>
      <c r="AJ97" s="63">
        <f t="shared" si="73"/>
        <v>5100</v>
      </c>
      <c r="AK97" s="51">
        <v>0</v>
      </c>
      <c r="AL97" s="63">
        <f t="shared" si="74"/>
        <v>0</v>
      </c>
      <c r="AM97" s="75"/>
    </row>
    <row r="98" spans="1:39" s="2" customFormat="1" x14ac:dyDescent="0.3">
      <c r="A98" s="56" t="s">
        <v>87</v>
      </c>
      <c r="B98" s="74">
        <f>13800/12</f>
        <v>1150</v>
      </c>
      <c r="C98" s="38">
        <f>1800/1.1</f>
        <v>1636.3636363636363</v>
      </c>
      <c r="D98" s="73">
        <v>12</v>
      </c>
      <c r="E98" s="44">
        <v>0</v>
      </c>
      <c r="F98" s="423">
        <f t="shared" si="55"/>
        <v>0</v>
      </c>
      <c r="G98" s="72">
        <v>0</v>
      </c>
      <c r="H98" s="69">
        <f t="shared" si="56"/>
        <v>0</v>
      </c>
      <c r="I98" s="38">
        <v>0</v>
      </c>
      <c r="J98" s="37">
        <f t="shared" si="57"/>
        <v>0</v>
      </c>
      <c r="K98" s="74">
        <v>0</v>
      </c>
      <c r="L98" s="37">
        <f t="shared" si="58"/>
        <v>0</v>
      </c>
      <c r="M98" s="74">
        <v>0</v>
      </c>
      <c r="N98" s="37">
        <f t="shared" si="59"/>
        <v>0</v>
      </c>
      <c r="O98" s="74">
        <v>0</v>
      </c>
      <c r="P98" s="71">
        <f t="shared" si="60"/>
        <v>0</v>
      </c>
      <c r="Q98" s="57">
        <f t="shared" si="61"/>
        <v>0</v>
      </c>
      <c r="R98" s="419">
        <f t="shared" si="62"/>
        <v>0</v>
      </c>
      <c r="S98" s="42">
        <v>0</v>
      </c>
      <c r="T98" s="69">
        <f t="shared" si="63"/>
        <v>0</v>
      </c>
      <c r="U98" s="74">
        <v>0</v>
      </c>
      <c r="V98" s="69">
        <f t="shared" si="64"/>
        <v>0</v>
      </c>
      <c r="W98" s="74">
        <v>0</v>
      </c>
      <c r="X98" s="69">
        <f t="shared" si="65"/>
        <v>0</v>
      </c>
      <c r="Y98" s="74">
        <v>0</v>
      </c>
      <c r="Z98" s="69">
        <f t="shared" si="66"/>
        <v>0</v>
      </c>
      <c r="AA98" s="74">
        <v>0</v>
      </c>
      <c r="AB98" s="68">
        <f t="shared" si="67"/>
        <v>0</v>
      </c>
      <c r="AC98" s="67">
        <f t="shared" si="68"/>
        <v>0</v>
      </c>
      <c r="AD98" s="66">
        <f t="shared" si="69"/>
        <v>0</v>
      </c>
      <c r="AE98" s="36">
        <v>0</v>
      </c>
      <c r="AF98" s="60">
        <f t="shared" si="70"/>
        <v>0</v>
      </c>
      <c r="AG98" s="52">
        <v>0</v>
      </c>
      <c r="AH98" s="63">
        <f t="shared" si="71"/>
        <v>0</v>
      </c>
      <c r="AI98" s="51">
        <f t="shared" si="72"/>
        <v>0</v>
      </c>
      <c r="AJ98" s="63">
        <f t="shared" si="73"/>
        <v>0</v>
      </c>
      <c r="AK98" s="51">
        <v>0</v>
      </c>
      <c r="AL98" s="63">
        <f t="shared" si="74"/>
        <v>0</v>
      </c>
      <c r="AM98" s="75"/>
    </row>
    <row r="99" spans="1:39" s="2" customFormat="1" ht="18.75" customHeight="1" x14ac:dyDescent="0.3">
      <c r="A99" s="56" t="s">
        <v>46</v>
      </c>
      <c r="B99" s="74">
        <f>13800/12</f>
        <v>1150</v>
      </c>
      <c r="C99" s="38">
        <v>1636</v>
      </c>
      <c r="D99" s="73">
        <v>12</v>
      </c>
      <c r="E99" s="44">
        <v>0</v>
      </c>
      <c r="F99" s="423">
        <f t="shared" si="55"/>
        <v>0</v>
      </c>
      <c r="G99" s="72">
        <v>0</v>
      </c>
      <c r="H99" s="69">
        <f t="shared" si="56"/>
        <v>0</v>
      </c>
      <c r="I99" s="38">
        <v>0</v>
      </c>
      <c r="J99" s="37">
        <f t="shared" si="57"/>
        <v>0</v>
      </c>
      <c r="K99" s="74">
        <v>0</v>
      </c>
      <c r="L99" s="37">
        <f t="shared" si="58"/>
        <v>0</v>
      </c>
      <c r="M99" s="74">
        <v>0</v>
      </c>
      <c r="N99" s="37">
        <f t="shared" si="59"/>
        <v>0</v>
      </c>
      <c r="O99" s="74">
        <v>0</v>
      </c>
      <c r="P99" s="71">
        <f t="shared" si="60"/>
        <v>0</v>
      </c>
      <c r="Q99" s="57">
        <f t="shared" si="61"/>
        <v>0</v>
      </c>
      <c r="R99" s="419">
        <f t="shared" si="62"/>
        <v>0</v>
      </c>
      <c r="S99" s="42">
        <v>0</v>
      </c>
      <c r="T99" s="69">
        <f t="shared" si="63"/>
        <v>0</v>
      </c>
      <c r="U99" s="74">
        <v>0</v>
      </c>
      <c r="V99" s="69">
        <f t="shared" si="64"/>
        <v>0</v>
      </c>
      <c r="W99" s="74">
        <v>0</v>
      </c>
      <c r="X99" s="69">
        <f t="shared" si="65"/>
        <v>0</v>
      </c>
      <c r="Y99" s="74">
        <v>0</v>
      </c>
      <c r="Z99" s="69">
        <f t="shared" si="66"/>
        <v>0</v>
      </c>
      <c r="AA99" s="74">
        <v>0</v>
      </c>
      <c r="AB99" s="68">
        <f t="shared" si="67"/>
        <v>0</v>
      </c>
      <c r="AC99" s="67">
        <f t="shared" si="68"/>
        <v>0</v>
      </c>
      <c r="AD99" s="66">
        <f t="shared" si="69"/>
        <v>0</v>
      </c>
      <c r="AE99" s="36">
        <v>0</v>
      </c>
      <c r="AF99" s="60">
        <f t="shared" si="70"/>
        <v>0</v>
      </c>
      <c r="AG99" s="52">
        <v>0</v>
      </c>
      <c r="AH99" s="63">
        <f t="shared" si="71"/>
        <v>0</v>
      </c>
      <c r="AI99" s="51">
        <f t="shared" si="72"/>
        <v>0</v>
      </c>
      <c r="AJ99" s="63">
        <f t="shared" si="73"/>
        <v>0</v>
      </c>
      <c r="AK99" s="51">
        <v>0</v>
      </c>
      <c r="AL99" s="63">
        <f t="shared" si="74"/>
        <v>0</v>
      </c>
      <c r="AM99" s="62"/>
    </row>
    <row r="100" spans="1:39" s="2" customFormat="1" x14ac:dyDescent="0.3">
      <c r="A100" s="56" t="s">
        <v>8</v>
      </c>
      <c r="B100" s="47">
        <f>24800/16</f>
        <v>1550</v>
      </c>
      <c r="C100" s="46">
        <f>2800/1.1</f>
        <v>2545.454545454545</v>
      </c>
      <c r="D100" s="54">
        <v>16</v>
      </c>
      <c r="E100" s="44">
        <v>0</v>
      </c>
      <c r="F100" s="423">
        <f t="shared" si="55"/>
        <v>0</v>
      </c>
      <c r="G100" s="72">
        <v>0</v>
      </c>
      <c r="H100" s="69">
        <f t="shared" si="56"/>
        <v>0</v>
      </c>
      <c r="I100" s="38">
        <v>0</v>
      </c>
      <c r="J100" s="37">
        <f t="shared" si="57"/>
        <v>0</v>
      </c>
      <c r="K100" s="74">
        <v>0</v>
      </c>
      <c r="L100" s="37">
        <f t="shared" si="58"/>
        <v>0</v>
      </c>
      <c r="M100" s="74">
        <v>0</v>
      </c>
      <c r="N100" s="37">
        <f t="shared" si="59"/>
        <v>0</v>
      </c>
      <c r="O100" s="74">
        <v>0</v>
      </c>
      <c r="P100" s="71">
        <f t="shared" si="60"/>
        <v>0</v>
      </c>
      <c r="Q100" s="57">
        <f t="shared" si="61"/>
        <v>0</v>
      </c>
      <c r="R100" s="419">
        <f t="shared" si="62"/>
        <v>0</v>
      </c>
      <c r="S100" s="42">
        <v>0</v>
      </c>
      <c r="T100" s="69">
        <f t="shared" si="63"/>
        <v>0</v>
      </c>
      <c r="U100" s="74">
        <v>0</v>
      </c>
      <c r="V100" s="69">
        <f t="shared" si="64"/>
        <v>0</v>
      </c>
      <c r="W100" s="74">
        <v>0</v>
      </c>
      <c r="X100" s="69">
        <f t="shared" si="65"/>
        <v>0</v>
      </c>
      <c r="Y100" s="74">
        <v>0</v>
      </c>
      <c r="Z100" s="69">
        <f t="shared" si="66"/>
        <v>0</v>
      </c>
      <c r="AA100" s="74">
        <v>0</v>
      </c>
      <c r="AB100" s="68">
        <f t="shared" si="67"/>
        <v>0</v>
      </c>
      <c r="AC100" s="67">
        <f t="shared" si="68"/>
        <v>0</v>
      </c>
      <c r="AD100" s="66">
        <f t="shared" si="69"/>
        <v>0</v>
      </c>
      <c r="AE100" s="36">
        <v>0</v>
      </c>
      <c r="AF100" s="60">
        <f t="shared" si="70"/>
        <v>0</v>
      </c>
      <c r="AG100" s="52">
        <v>0</v>
      </c>
      <c r="AH100" s="63">
        <f t="shared" si="71"/>
        <v>0</v>
      </c>
      <c r="AI100" s="51">
        <f t="shared" si="72"/>
        <v>0</v>
      </c>
      <c r="AJ100" s="63">
        <f t="shared" si="73"/>
        <v>0</v>
      </c>
      <c r="AK100" s="51">
        <v>0</v>
      </c>
      <c r="AL100" s="63">
        <f t="shared" si="74"/>
        <v>0</v>
      </c>
      <c r="AM100" s="49"/>
    </row>
    <row r="101" spans="1:39" s="2" customFormat="1" x14ac:dyDescent="0.3">
      <c r="A101" s="58" t="s">
        <v>783</v>
      </c>
      <c r="B101" s="47">
        <f>30400/16</f>
        <v>1900</v>
      </c>
      <c r="C101" s="46">
        <f>2800/1.1</f>
        <v>2545.454545454545</v>
      </c>
      <c r="D101" s="54">
        <v>16</v>
      </c>
      <c r="E101" s="44">
        <v>0</v>
      </c>
      <c r="F101" s="423">
        <f t="shared" si="55"/>
        <v>0</v>
      </c>
      <c r="G101" s="72">
        <v>0</v>
      </c>
      <c r="H101" s="69">
        <f t="shared" si="56"/>
        <v>0</v>
      </c>
      <c r="I101" s="38">
        <v>0</v>
      </c>
      <c r="J101" s="37">
        <f t="shared" si="57"/>
        <v>0</v>
      </c>
      <c r="K101" s="74">
        <v>0</v>
      </c>
      <c r="L101" s="37">
        <f t="shared" si="58"/>
        <v>0</v>
      </c>
      <c r="M101" s="74">
        <v>0</v>
      </c>
      <c r="N101" s="37">
        <f t="shared" si="59"/>
        <v>0</v>
      </c>
      <c r="O101" s="74">
        <v>0</v>
      </c>
      <c r="P101" s="71">
        <f t="shared" si="60"/>
        <v>0</v>
      </c>
      <c r="Q101" s="57">
        <f t="shared" si="61"/>
        <v>0</v>
      </c>
      <c r="R101" s="419">
        <f t="shared" si="62"/>
        <v>0</v>
      </c>
      <c r="S101" s="42">
        <v>0</v>
      </c>
      <c r="T101" s="69">
        <f t="shared" si="63"/>
        <v>0</v>
      </c>
      <c r="U101" s="74">
        <v>0</v>
      </c>
      <c r="V101" s="69">
        <f t="shared" si="64"/>
        <v>0</v>
      </c>
      <c r="W101" s="74">
        <v>0</v>
      </c>
      <c r="X101" s="69">
        <f t="shared" si="65"/>
        <v>0</v>
      </c>
      <c r="Y101" s="74">
        <v>0</v>
      </c>
      <c r="Z101" s="69">
        <f t="shared" si="66"/>
        <v>0</v>
      </c>
      <c r="AA101" s="74">
        <v>0</v>
      </c>
      <c r="AB101" s="68">
        <f t="shared" si="67"/>
        <v>0</v>
      </c>
      <c r="AC101" s="67">
        <f t="shared" si="68"/>
        <v>0</v>
      </c>
      <c r="AD101" s="66">
        <f t="shared" si="69"/>
        <v>0</v>
      </c>
      <c r="AE101" s="36">
        <v>0</v>
      </c>
      <c r="AF101" s="60">
        <f t="shared" si="70"/>
        <v>0</v>
      </c>
      <c r="AG101" s="52">
        <v>0</v>
      </c>
      <c r="AH101" s="63">
        <f t="shared" si="71"/>
        <v>0</v>
      </c>
      <c r="AI101" s="51">
        <f t="shared" si="72"/>
        <v>0</v>
      </c>
      <c r="AJ101" s="63">
        <f t="shared" si="73"/>
        <v>0</v>
      </c>
      <c r="AK101" s="51">
        <v>0</v>
      </c>
      <c r="AL101" s="63">
        <f t="shared" si="74"/>
        <v>0</v>
      </c>
      <c r="AM101" s="49"/>
    </row>
    <row r="102" spans="1:39" s="2" customFormat="1" x14ac:dyDescent="0.3">
      <c r="A102" s="56" t="s">
        <v>9</v>
      </c>
      <c r="B102" s="47">
        <f>3600/6</f>
        <v>600</v>
      </c>
      <c r="C102" s="46">
        <f>2000/1.1</f>
        <v>1818.181818181818</v>
      </c>
      <c r="D102" s="54">
        <v>6</v>
      </c>
      <c r="E102" s="44">
        <v>0</v>
      </c>
      <c r="F102" s="423">
        <f t="shared" si="55"/>
        <v>0</v>
      </c>
      <c r="G102" s="72">
        <v>0</v>
      </c>
      <c r="H102" s="69">
        <f t="shared" si="56"/>
        <v>0</v>
      </c>
      <c r="I102" s="38">
        <v>0</v>
      </c>
      <c r="J102" s="37">
        <f t="shared" si="57"/>
        <v>0</v>
      </c>
      <c r="K102" s="74">
        <v>0</v>
      </c>
      <c r="L102" s="37">
        <f t="shared" si="58"/>
        <v>0</v>
      </c>
      <c r="M102" s="74">
        <v>0</v>
      </c>
      <c r="N102" s="37">
        <f t="shared" si="59"/>
        <v>0</v>
      </c>
      <c r="O102" s="74">
        <v>0</v>
      </c>
      <c r="P102" s="71">
        <f t="shared" si="60"/>
        <v>0</v>
      </c>
      <c r="Q102" s="57">
        <f t="shared" si="61"/>
        <v>0</v>
      </c>
      <c r="R102" s="419">
        <f t="shared" si="62"/>
        <v>0</v>
      </c>
      <c r="S102" s="42">
        <v>0</v>
      </c>
      <c r="T102" s="69">
        <f t="shared" si="63"/>
        <v>0</v>
      </c>
      <c r="U102" s="74">
        <v>0</v>
      </c>
      <c r="V102" s="69">
        <f t="shared" si="64"/>
        <v>0</v>
      </c>
      <c r="W102" s="74">
        <v>0</v>
      </c>
      <c r="X102" s="69">
        <f t="shared" si="65"/>
        <v>0</v>
      </c>
      <c r="Y102" s="74">
        <v>0</v>
      </c>
      <c r="Z102" s="69">
        <f t="shared" si="66"/>
        <v>0</v>
      </c>
      <c r="AA102" s="74">
        <v>0</v>
      </c>
      <c r="AB102" s="68">
        <f t="shared" si="67"/>
        <v>0</v>
      </c>
      <c r="AC102" s="67">
        <f t="shared" si="68"/>
        <v>0</v>
      </c>
      <c r="AD102" s="66">
        <f t="shared" si="69"/>
        <v>0</v>
      </c>
      <c r="AE102" s="36">
        <v>0</v>
      </c>
      <c r="AF102" s="60">
        <f t="shared" si="70"/>
        <v>0</v>
      </c>
      <c r="AG102" s="52">
        <v>0</v>
      </c>
      <c r="AH102" s="63">
        <f t="shared" si="71"/>
        <v>0</v>
      </c>
      <c r="AI102" s="51">
        <f t="shared" si="72"/>
        <v>0</v>
      </c>
      <c r="AJ102" s="63">
        <f t="shared" si="73"/>
        <v>0</v>
      </c>
      <c r="AK102" s="51">
        <v>0</v>
      </c>
      <c r="AL102" s="63">
        <f t="shared" si="74"/>
        <v>0</v>
      </c>
      <c r="AM102" s="49"/>
    </row>
    <row r="103" spans="1:39" s="2" customFormat="1" x14ac:dyDescent="0.3">
      <c r="A103" s="55" t="s">
        <v>47</v>
      </c>
      <c r="B103" s="47">
        <f>3600/6</f>
        <v>600</v>
      </c>
      <c r="C103" s="46">
        <f>2000/1.1</f>
        <v>1818.181818181818</v>
      </c>
      <c r="D103" s="54">
        <v>6</v>
      </c>
      <c r="E103" s="44">
        <v>0</v>
      </c>
      <c r="F103" s="423">
        <f t="shared" si="55"/>
        <v>0</v>
      </c>
      <c r="G103" s="72">
        <v>0</v>
      </c>
      <c r="H103" s="69">
        <f t="shared" si="56"/>
        <v>0</v>
      </c>
      <c r="I103" s="38">
        <v>0</v>
      </c>
      <c r="J103" s="37">
        <f t="shared" si="57"/>
        <v>0</v>
      </c>
      <c r="K103" s="74">
        <v>0</v>
      </c>
      <c r="L103" s="37">
        <f t="shared" si="58"/>
        <v>0</v>
      </c>
      <c r="M103" s="74">
        <v>0</v>
      </c>
      <c r="N103" s="37">
        <f t="shared" si="59"/>
        <v>0</v>
      </c>
      <c r="O103" s="74">
        <v>0</v>
      </c>
      <c r="P103" s="71">
        <f t="shared" si="60"/>
        <v>0</v>
      </c>
      <c r="Q103" s="57">
        <f t="shared" si="61"/>
        <v>0</v>
      </c>
      <c r="R103" s="419">
        <f t="shared" si="62"/>
        <v>0</v>
      </c>
      <c r="S103" s="42">
        <v>0</v>
      </c>
      <c r="T103" s="69">
        <f t="shared" si="63"/>
        <v>0</v>
      </c>
      <c r="U103" s="74">
        <v>0</v>
      </c>
      <c r="V103" s="69">
        <f t="shared" si="64"/>
        <v>0</v>
      </c>
      <c r="W103" s="74">
        <v>0</v>
      </c>
      <c r="X103" s="69">
        <f t="shared" si="65"/>
        <v>0</v>
      </c>
      <c r="Y103" s="74">
        <v>0</v>
      </c>
      <c r="Z103" s="69">
        <f t="shared" si="66"/>
        <v>0</v>
      </c>
      <c r="AA103" s="74">
        <v>0</v>
      </c>
      <c r="AB103" s="68">
        <f t="shared" si="67"/>
        <v>0</v>
      </c>
      <c r="AC103" s="67">
        <f t="shared" si="68"/>
        <v>0</v>
      </c>
      <c r="AD103" s="66">
        <f t="shared" si="69"/>
        <v>0</v>
      </c>
      <c r="AE103" s="36">
        <v>0</v>
      </c>
      <c r="AF103" s="60">
        <f t="shared" si="70"/>
        <v>0</v>
      </c>
      <c r="AG103" s="52">
        <v>0</v>
      </c>
      <c r="AH103" s="63">
        <f t="shared" si="71"/>
        <v>0</v>
      </c>
      <c r="AI103" s="51">
        <f t="shared" si="72"/>
        <v>0</v>
      </c>
      <c r="AJ103" s="63">
        <f t="shared" si="73"/>
        <v>0</v>
      </c>
      <c r="AK103" s="51">
        <v>0</v>
      </c>
      <c r="AL103" s="63">
        <f t="shared" si="74"/>
        <v>0</v>
      </c>
      <c r="AM103" s="49"/>
    </row>
    <row r="104" spans="1:39" s="2" customFormat="1" x14ac:dyDescent="0.3">
      <c r="A104" s="55" t="s">
        <v>48</v>
      </c>
      <c r="B104" s="47">
        <f>3600/6</f>
        <v>600</v>
      </c>
      <c r="C104" s="46">
        <f>2000/1.1</f>
        <v>1818.181818181818</v>
      </c>
      <c r="D104" s="54">
        <v>6</v>
      </c>
      <c r="E104" s="44">
        <v>0</v>
      </c>
      <c r="F104" s="423">
        <f t="shared" si="55"/>
        <v>0</v>
      </c>
      <c r="G104" s="72">
        <v>0</v>
      </c>
      <c r="H104" s="69">
        <f t="shared" si="56"/>
        <v>0</v>
      </c>
      <c r="I104" s="38">
        <v>0</v>
      </c>
      <c r="J104" s="37">
        <f t="shared" si="57"/>
        <v>0</v>
      </c>
      <c r="K104" s="74">
        <v>0</v>
      </c>
      <c r="L104" s="37">
        <f t="shared" si="58"/>
        <v>0</v>
      </c>
      <c r="M104" s="74">
        <v>0</v>
      </c>
      <c r="N104" s="37">
        <f t="shared" si="59"/>
        <v>0</v>
      </c>
      <c r="O104" s="74">
        <v>0</v>
      </c>
      <c r="P104" s="71">
        <f t="shared" si="60"/>
        <v>0</v>
      </c>
      <c r="Q104" s="57">
        <f t="shared" si="61"/>
        <v>0</v>
      </c>
      <c r="R104" s="419">
        <f t="shared" si="62"/>
        <v>0</v>
      </c>
      <c r="S104" s="42">
        <v>0</v>
      </c>
      <c r="T104" s="69">
        <f t="shared" si="63"/>
        <v>0</v>
      </c>
      <c r="U104" s="74">
        <v>0</v>
      </c>
      <c r="V104" s="69">
        <f t="shared" si="64"/>
        <v>0</v>
      </c>
      <c r="W104" s="74">
        <v>0</v>
      </c>
      <c r="X104" s="69">
        <f t="shared" si="65"/>
        <v>0</v>
      </c>
      <c r="Y104" s="74">
        <v>0</v>
      </c>
      <c r="Z104" s="69">
        <f t="shared" si="66"/>
        <v>0</v>
      </c>
      <c r="AA104" s="74">
        <v>0</v>
      </c>
      <c r="AB104" s="68">
        <f t="shared" si="67"/>
        <v>0</v>
      </c>
      <c r="AC104" s="67">
        <f t="shared" si="68"/>
        <v>0</v>
      </c>
      <c r="AD104" s="66">
        <f t="shared" si="69"/>
        <v>0</v>
      </c>
      <c r="AE104" s="36">
        <v>0</v>
      </c>
      <c r="AF104" s="60">
        <f t="shared" si="70"/>
        <v>0</v>
      </c>
      <c r="AG104" s="52">
        <v>0</v>
      </c>
      <c r="AH104" s="63">
        <f t="shared" si="71"/>
        <v>0</v>
      </c>
      <c r="AI104" s="51">
        <f t="shared" si="72"/>
        <v>0</v>
      </c>
      <c r="AJ104" s="63">
        <f t="shared" si="73"/>
        <v>0</v>
      </c>
      <c r="AK104" s="51">
        <v>0</v>
      </c>
      <c r="AL104" s="63">
        <f t="shared" si="74"/>
        <v>0</v>
      </c>
      <c r="AM104" s="49"/>
    </row>
    <row r="105" spans="1:39" s="2" customFormat="1" x14ac:dyDescent="0.3">
      <c r="A105" s="48" t="s">
        <v>59</v>
      </c>
      <c r="B105" s="47">
        <f>8100/6</f>
        <v>1350</v>
      </c>
      <c r="C105" s="46">
        <f>2800/1.1</f>
        <v>2545.454545454545</v>
      </c>
      <c r="D105" s="50">
        <v>6</v>
      </c>
      <c r="E105" s="44">
        <v>0</v>
      </c>
      <c r="F105" s="423">
        <f t="shared" si="55"/>
        <v>0</v>
      </c>
      <c r="G105" s="72">
        <v>0</v>
      </c>
      <c r="H105" s="69">
        <f t="shared" si="56"/>
        <v>0</v>
      </c>
      <c r="I105" s="38">
        <v>0</v>
      </c>
      <c r="J105" s="37">
        <f t="shared" si="57"/>
        <v>0</v>
      </c>
      <c r="K105" s="74">
        <v>0</v>
      </c>
      <c r="L105" s="37">
        <f t="shared" si="58"/>
        <v>0</v>
      </c>
      <c r="M105" s="74">
        <v>0</v>
      </c>
      <c r="N105" s="37">
        <f t="shared" si="59"/>
        <v>0</v>
      </c>
      <c r="O105" s="74">
        <v>0</v>
      </c>
      <c r="P105" s="71">
        <f t="shared" si="60"/>
        <v>0</v>
      </c>
      <c r="Q105" s="57">
        <f t="shared" si="61"/>
        <v>0</v>
      </c>
      <c r="R105" s="419">
        <f t="shared" si="62"/>
        <v>0</v>
      </c>
      <c r="S105" s="42">
        <v>0</v>
      </c>
      <c r="T105" s="69">
        <f t="shared" si="63"/>
        <v>0</v>
      </c>
      <c r="U105" s="74">
        <v>0</v>
      </c>
      <c r="V105" s="69">
        <f t="shared" si="64"/>
        <v>0</v>
      </c>
      <c r="W105" s="74">
        <v>0</v>
      </c>
      <c r="X105" s="69">
        <f t="shared" si="65"/>
        <v>0</v>
      </c>
      <c r="Y105" s="74">
        <v>0</v>
      </c>
      <c r="Z105" s="69">
        <f t="shared" si="66"/>
        <v>0</v>
      </c>
      <c r="AA105" s="74">
        <v>0</v>
      </c>
      <c r="AB105" s="68">
        <f t="shared" si="67"/>
        <v>0</v>
      </c>
      <c r="AC105" s="67">
        <f t="shared" si="68"/>
        <v>0</v>
      </c>
      <c r="AD105" s="66">
        <f t="shared" si="69"/>
        <v>0</v>
      </c>
      <c r="AE105" s="36">
        <v>0</v>
      </c>
      <c r="AF105" s="60">
        <f t="shared" si="70"/>
        <v>0</v>
      </c>
      <c r="AG105" s="52">
        <v>0</v>
      </c>
      <c r="AH105" s="63">
        <f t="shared" si="71"/>
        <v>0</v>
      </c>
      <c r="AI105" s="51">
        <f t="shared" si="72"/>
        <v>0</v>
      </c>
      <c r="AJ105" s="63">
        <f t="shared" si="73"/>
        <v>0</v>
      </c>
      <c r="AK105" s="51">
        <v>0</v>
      </c>
      <c r="AL105" s="63">
        <f t="shared" si="74"/>
        <v>0</v>
      </c>
      <c r="AM105" s="49"/>
    </row>
    <row r="106" spans="1:39" s="2" customFormat="1" x14ac:dyDescent="0.3">
      <c r="A106" s="48" t="s">
        <v>65</v>
      </c>
      <c r="B106" s="53">
        <f>6600/6</f>
        <v>1100</v>
      </c>
      <c r="C106" s="46">
        <f>2800/1.1</f>
        <v>2545.454545454545</v>
      </c>
      <c r="D106" s="50">
        <v>6</v>
      </c>
      <c r="E106" s="44">
        <v>0</v>
      </c>
      <c r="F106" s="423">
        <f t="shared" si="55"/>
        <v>0</v>
      </c>
      <c r="G106" s="72">
        <v>0</v>
      </c>
      <c r="H106" s="69">
        <f t="shared" si="56"/>
        <v>0</v>
      </c>
      <c r="I106" s="38">
        <v>0</v>
      </c>
      <c r="J106" s="37">
        <f t="shared" si="57"/>
        <v>0</v>
      </c>
      <c r="K106" s="74">
        <v>0</v>
      </c>
      <c r="L106" s="37">
        <f t="shared" si="58"/>
        <v>0</v>
      </c>
      <c r="M106" s="74">
        <v>0</v>
      </c>
      <c r="N106" s="37">
        <f t="shared" si="59"/>
        <v>0</v>
      </c>
      <c r="O106" s="74">
        <v>0</v>
      </c>
      <c r="P106" s="71">
        <f t="shared" si="60"/>
        <v>0</v>
      </c>
      <c r="Q106" s="57">
        <f t="shared" si="61"/>
        <v>0</v>
      </c>
      <c r="R106" s="419">
        <f t="shared" si="62"/>
        <v>0</v>
      </c>
      <c r="S106" s="42">
        <v>0</v>
      </c>
      <c r="T106" s="69">
        <f t="shared" si="63"/>
        <v>0</v>
      </c>
      <c r="U106" s="74">
        <v>0</v>
      </c>
      <c r="V106" s="69">
        <f t="shared" si="64"/>
        <v>0</v>
      </c>
      <c r="W106" s="74">
        <v>0</v>
      </c>
      <c r="X106" s="69">
        <f t="shared" si="65"/>
        <v>0</v>
      </c>
      <c r="Y106" s="74">
        <v>0</v>
      </c>
      <c r="Z106" s="69">
        <f t="shared" si="66"/>
        <v>0</v>
      </c>
      <c r="AA106" s="74">
        <v>0</v>
      </c>
      <c r="AB106" s="68">
        <f t="shared" si="67"/>
        <v>0</v>
      </c>
      <c r="AC106" s="67">
        <f t="shared" si="68"/>
        <v>0</v>
      </c>
      <c r="AD106" s="66">
        <f t="shared" si="69"/>
        <v>0</v>
      </c>
      <c r="AE106" s="36">
        <v>0</v>
      </c>
      <c r="AF106" s="60">
        <f t="shared" si="70"/>
        <v>0</v>
      </c>
      <c r="AG106" s="52">
        <v>0</v>
      </c>
      <c r="AH106" s="63">
        <f t="shared" si="71"/>
        <v>0</v>
      </c>
      <c r="AI106" s="51">
        <f t="shared" si="72"/>
        <v>0</v>
      </c>
      <c r="AJ106" s="63">
        <f t="shared" si="73"/>
        <v>0</v>
      </c>
      <c r="AK106" s="51">
        <v>0</v>
      </c>
      <c r="AL106" s="63">
        <f t="shared" si="74"/>
        <v>0</v>
      </c>
      <c r="AM106" s="49"/>
    </row>
    <row r="107" spans="1:39" s="2" customFormat="1" x14ac:dyDescent="0.3">
      <c r="A107" s="48" t="s">
        <v>808</v>
      </c>
      <c r="B107" s="47">
        <f>16200/12</f>
        <v>1350</v>
      </c>
      <c r="C107" s="46">
        <f>2800/1.1</f>
        <v>2545.454545454545</v>
      </c>
      <c r="D107" s="50">
        <v>12</v>
      </c>
      <c r="E107" s="44">
        <v>0</v>
      </c>
      <c r="F107" s="423">
        <f t="shared" si="55"/>
        <v>0</v>
      </c>
      <c r="G107" s="72">
        <v>0</v>
      </c>
      <c r="H107" s="69">
        <f t="shared" si="56"/>
        <v>0</v>
      </c>
      <c r="I107" s="38">
        <v>0</v>
      </c>
      <c r="J107" s="37">
        <f t="shared" si="57"/>
        <v>0</v>
      </c>
      <c r="K107" s="74">
        <v>0</v>
      </c>
      <c r="L107" s="37">
        <f t="shared" si="58"/>
        <v>0</v>
      </c>
      <c r="M107" s="74">
        <v>0</v>
      </c>
      <c r="N107" s="37">
        <f t="shared" si="59"/>
        <v>0</v>
      </c>
      <c r="O107" s="74">
        <v>0</v>
      </c>
      <c r="P107" s="71">
        <f t="shared" si="60"/>
        <v>0</v>
      </c>
      <c r="Q107" s="57">
        <f t="shared" si="61"/>
        <v>0</v>
      </c>
      <c r="R107" s="419">
        <f t="shared" si="62"/>
        <v>0</v>
      </c>
      <c r="S107" s="42">
        <v>0</v>
      </c>
      <c r="T107" s="69">
        <f t="shared" si="63"/>
        <v>0</v>
      </c>
      <c r="U107" s="74">
        <v>0</v>
      </c>
      <c r="V107" s="69">
        <f t="shared" si="64"/>
        <v>0</v>
      </c>
      <c r="W107" s="74">
        <v>0</v>
      </c>
      <c r="X107" s="69">
        <f t="shared" si="65"/>
        <v>0</v>
      </c>
      <c r="Y107" s="74">
        <v>0</v>
      </c>
      <c r="Z107" s="69">
        <f t="shared" si="66"/>
        <v>0</v>
      </c>
      <c r="AA107" s="74">
        <v>0</v>
      </c>
      <c r="AB107" s="68">
        <f t="shared" si="67"/>
        <v>0</v>
      </c>
      <c r="AC107" s="67">
        <f t="shared" si="68"/>
        <v>0</v>
      </c>
      <c r="AD107" s="66">
        <f t="shared" si="69"/>
        <v>0</v>
      </c>
      <c r="AE107" s="36">
        <v>0</v>
      </c>
      <c r="AF107" s="60">
        <f t="shared" si="70"/>
        <v>0</v>
      </c>
      <c r="AG107" s="52">
        <v>0</v>
      </c>
      <c r="AH107" s="63">
        <f t="shared" si="71"/>
        <v>0</v>
      </c>
      <c r="AI107" s="51">
        <f t="shared" si="72"/>
        <v>0</v>
      </c>
      <c r="AJ107" s="63">
        <f t="shared" si="73"/>
        <v>0</v>
      </c>
      <c r="AK107" s="51">
        <v>0</v>
      </c>
      <c r="AL107" s="63">
        <f t="shared" si="74"/>
        <v>0</v>
      </c>
      <c r="AM107" s="49"/>
    </row>
    <row r="108" spans="1:39" s="2" customFormat="1" x14ac:dyDescent="0.3">
      <c r="A108" s="48" t="s">
        <v>63</v>
      </c>
      <c r="B108" s="47">
        <f>16200/12</f>
        <v>1350</v>
      </c>
      <c r="C108" s="46">
        <f>2800/1.1</f>
        <v>2545.454545454545</v>
      </c>
      <c r="D108" s="50">
        <v>12</v>
      </c>
      <c r="E108" s="44">
        <v>0</v>
      </c>
      <c r="F108" s="423">
        <f t="shared" si="55"/>
        <v>0</v>
      </c>
      <c r="G108" s="72">
        <v>0</v>
      </c>
      <c r="H108" s="69">
        <f t="shared" si="56"/>
        <v>0</v>
      </c>
      <c r="I108" s="38">
        <v>0</v>
      </c>
      <c r="J108" s="37">
        <f t="shared" si="57"/>
        <v>0</v>
      </c>
      <c r="K108" s="74">
        <v>0</v>
      </c>
      <c r="L108" s="37">
        <f t="shared" si="58"/>
        <v>0</v>
      </c>
      <c r="M108" s="74">
        <v>0</v>
      </c>
      <c r="N108" s="37">
        <f t="shared" si="59"/>
        <v>0</v>
      </c>
      <c r="O108" s="74">
        <v>0</v>
      </c>
      <c r="P108" s="71">
        <f t="shared" si="60"/>
        <v>0</v>
      </c>
      <c r="Q108" s="57">
        <f t="shared" si="61"/>
        <v>0</v>
      </c>
      <c r="R108" s="419">
        <f t="shared" si="62"/>
        <v>0</v>
      </c>
      <c r="S108" s="42">
        <v>0</v>
      </c>
      <c r="T108" s="69">
        <f t="shared" si="63"/>
        <v>0</v>
      </c>
      <c r="U108" s="74">
        <v>0</v>
      </c>
      <c r="V108" s="69">
        <f t="shared" si="64"/>
        <v>0</v>
      </c>
      <c r="W108" s="74">
        <v>0</v>
      </c>
      <c r="X108" s="69">
        <f t="shared" si="65"/>
        <v>0</v>
      </c>
      <c r="Y108" s="74">
        <v>0</v>
      </c>
      <c r="Z108" s="69">
        <f t="shared" si="66"/>
        <v>0</v>
      </c>
      <c r="AA108" s="74">
        <v>0</v>
      </c>
      <c r="AB108" s="68">
        <f t="shared" si="67"/>
        <v>0</v>
      </c>
      <c r="AC108" s="67">
        <f t="shared" si="68"/>
        <v>0</v>
      </c>
      <c r="AD108" s="66">
        <f t="shared" si="69"/>
        <v>0</v>
      </c>
      <c r="AE108" s="36">
        <v>0</v>
      </c>
      <c r="AF108" s="60">
        <f t="shared" si="70"/>
        <v>0</v>
      </c>
      <c r="AG108" s="52">
        <v>0</v>
      </c>
      <c r="AH108" s="63">
        <f t="shared" si="71"/>
        <v>0</v>
      </c>
      <c r="AI108" s="51">
        <f t="shared" si="72"/>
        <v>0</v>
      </c>
      <c r="AJ108" s="63">
        <f t="shared" si="73"/>
        <v>0</v>
      </c>
      <c r="AK108" s="51">
        <v>0</v>
      </c>
      <c r="AL108" s="63">
        <f t="shared" si="74"/>
        <v>0</v>
      </c>
      <c r="AM108" s="49"/>
    </row>
    <row r="109" spans="1:39" s="2" customFormat="1" x14ac:dyDescent="0.3">
      <c r="A109" s="48" t="s">
        <v>62</v>
      </c>
      <c r="B109" s="47">
        <f>42000/20</f>
        <v>2100</v>
      </c>
      <c r="C109" s="46">
        <f>3200/1.1</f>
        <v>2909.090909090909</v>
      </c>
      <c r="D109" s="50">
        <v>20</v>
      </c>
      <c r="E109" s="44">
        <v>0</v>
      </c>
      <c r="F109" s="423">
        <f t="shared" si="55"/>
        <v>0</v>
      </c>
      <c r="G109" s="72">
        <v>0</v>
      </c>
      <c r="H109" s="69">
        <f t="shared" si="56"/>
        <v>0</v>
      </c>
      <c r="I109" s="38">
        <v>0</v>
      </c>
      <c r="J109" s="37">
        <f t="shared" si="57"/>
        <v>0</v>
      </c>
      <c r="K109" s="74">
        <v>0</v>
      </c>
      <c r="L109" s="37">
        <f t="shared" si="58"/>
        <v>0</v>
      </c>
      <c r="M109" s="74">
        <v>0</v>
      </c>
      <c r="N109" s="37">
        <f t="shared" si="59"/>
        <v>0</v>
      </c>
      <c r="O109" s="74">
        <v>0</v>
      </c>
      <c r="P109" s="71">
        <f t="shared" si="60"/>
        <v>0</v>
      </c>
      <c r="Q109" s="57">
        <f t="shared" si="61"/>
        <v>0</v>
      </c>
      <c r="R109" s="419">
        <f t="shared" si="62"/>
        <v>0</v>
      </c>
      <c r="S109" s="42">
        <v>0</v>
      </c>
      <c r="T109" s="69">
        <f t="shared" si="63"/>
        <v>0</v>
      </c>
      <c r="U109" s="74">
        <v>0</v>
      </c>
      <c r="V109" s="69">
        <f t="shared" si="64"/>
        <v>0</v>
      </c>
      <c r="W109" s="74">
        <v>0</v>
      </c>
      <c r="X109" s="69">
        <f t="shared" si="65"/>
        <v>0</v>
      </c>
      <c r="Y109" s="74">
        <v>0</v>
      </c>
      <c r="Z109" s="69">
        <f t="shared" si="66"/>
        <v>0</v>
      </c>
      <c r="AA109" s="74">
        <v>0</v>
      </c>
      <c r="AB109" s="68">
        <f t="shared" si="67"/>
        <v>0</v>
      </c>
      <c r="AC109" s="67">
        <f t="shared" si="68"/>
        <v>0</v>
      </c>
      <c r="AD109" s="66">
        <f t="shared" si="69"/>
        <v>0</v>
      </c>
      <c r="AE109" s="36">
        <v>0</v>
      </c>
      <c r="AF109" s="60">
        <f t="shared" si="70"/>
        <v>0</v>
      </c>
      <c r="AG109" s="52">
        <v>0</v>
      </c>
      <c r="AH109" s="63">
        <f t="shared" si="71"/>
        <v>0</v>
      </c>
      <c r="AI109" s="51">
        <f t="shared" si="72"/>
        <v>0</v>
      </c>
      <c r="AJ109" s="63">
        <f t="shared" si="73"/>
        <v>0</v>
      </c>
      <c r="AK109" s="51">
        <v>0</v>
      </c>
      <c r="AL109" s="63">
        <f t="shared" si="74"/>
        <v>0</v>
      </c>
      <c r="AM109" s="49"/>
    </row>
    <row r="110" spans="1:39" s="2" customFormat="1" x14ac:dyDescent="0.3">
      <c r="A110" s="48" t="s">
        <v>818</v>
      </c>
      <c r="B110" s="47">
        <f>13800/12</f>
        <v>1150</v>
      </c>
      <c r="C110" s="46">
        <f>2300/1.1</f>
        <v>2090.9090909090905</v>
      </c>
      <c r="D110" s="50">
        <v>12</v>
      </c>
      <c r="E110" s="44">
        <v>0</v>
      </c>
      <c r="F110" s="423">
        <f t="shared" si="55"/>
        <v>0</v>
      </c>
      <c r="G110" s="72">
        <v>0</v>
      </c>
      <c r="H110" s="69">
        <f t="shared" si="56"/>
        <v>0</v>
      </c>
      <c r="I110" s="38">
        <v>0</v>
      </c>
      <c r="J110" s="37">
        <f t="shared" si="57"/>
        <v>0</v>
      </c>
      <c r="K110" s="74">
        <v>0</v>
      </c>
      <c r="L110" s="37">
        <f t="shared" si="58"/>
        <v>0</v>
      </c>
      <c r="M110" s="74">
        <v>0</v>
      </c>
      <c r="N110" s="37">
        <f t="shared" si="59"/>
        <v>0</v>
      </c>
      <c r="O110" s="74">
        <v>0</v>
      </c>
      <c r="P110" s="71">
        <f t="shared" si="60"/>
        <v>0</v>
      </c>
      <c r="Q110" s="57">
        <f t="shared" si="61"/>
        <v>0</v>
      </c>
      <c r="R110" s="419">
        <f t="shared" si="62"/>
        <v>0</v>
      </c>
      <c r="S110" s="42">
        <v>0</v>
      </c>
      <c r="T110" s="69">
        <f t="shared" si="63"/>
        <v>0</v>
      </c>
      <c r="U110" s="74">
        <v>0</v>
      </c>
      <c r="V110" s="69">
        <f t="shared" si="64"/>
        <v>0</v>
      </c>
      <c r="W110" s="74">
        <v>0</v>
      </c>
      <c r="X110" s="69">
        <f t="shared" si="65"/>
        <v>0</v>
      </c>
      <c r="Y110" s="74">
        <v>0</v>
      </c>
      <c r="Z110" s="69">
        <f t="shared" si="66"/>
        <v>0</v>
      </c>
      <c r="AA110" s="74">
        <v>0</v>
      </c>
      <c r="AB110" s="68">
        <f t="shared" si="67"/>
        <v>0</v>
      </c>
      <c r="AC110" s="67">
        <f t="shared" si="68"/>
        <v>0</v>
      </c>
      <c r="AD110" s="66">
        <f t="shared" si="69"/>
        <v>0</v>
      </c>
      <c r="AE110" s="36">
        <v>0</v>
      </c>
      <c r="AF110" s="60">
        <f t="shared" si="70"/>
        <v>0</v>
      </c>
      <c r="AG110" s="52">
        <v>0</v>
      </c>
      <c r="AH110" s="63">
        <f t="shared" si="71"/>
        <v>0</v>
      </c>
      <c r="AI110" s="51">
        <f t="shared" si="72"/>
        <v>0</v>
      </c>
      <c r="AJ110" s="63">
        <f t="shared" si="73"/>
        <v>0</v>
      </c>
      <c r="AK110" s="51">
        <v>0</v>
      </c>
      <c r="AL110" s="63">
        <f t="shared" si="74"/>
        <v>0</v>
      </c>
      <c r="AM110" s="49"/>
    </row>
    <row r="111" spans="1:39" s="2" customFormat="1" x14ac:dyDescent="0.3">
      <c r="A111" s="48" t="s">
        <v>60</v>
      </c>
      <c r="B111" s="47">
        <f>30000/24</f>
        <v>1250</v>
      </c>
      <c r="C111" s="46">
        <f>2800/1.1</f>
        <v>2545.454545454545</v>
      </c>
      <c r="D111" s="50">
        <v>24</v>
      </c>
      <c r="E111" s="44">
        <v>0</v>
      </c>
      <c r="F111" s="423">
        <f t="shared" si="55"/>
        <v>0</v>
      </c>
      <c r="G111" s="72">
        <v>0</v>
      </c>
      <c r="H111" s="69">
        <f t="shared" si="56"/>
        <v>0</v>
      </c>
      <c r="I111" s="38">
        <v>0</v>
      </c>
      <c r="J111" s="37">
        <f t="shared" si="57"/>
        <v>0</v>
      </c>
      <c r="K111" s="74">
        <v>0</v>
      </c>
      <c r="L111" s="37">
        <f t="shared" si="58"/>
        <v>0</v>
      </c>
      <c r="M111" s="74">
        <v>0</v>
      </c>
      <c r="N111" s="37">
        <f t="shared" si="59"/>
        <v>0</v>
      </c>
      <c r="O111" s="74">
        <v>0</v>
      </c>
      <c r="P111" s="71">
        <f t="shared" si="60"/>
        <v>0</v>
      </c>
      <c r="Q111" s="57">
        <f t="shared" si="61"/>
        <v>0</v>
      </c>
      <c r="R111" s="419">
        <f t="shared" si="62"/>
        <v>0</v>
      </c>
      <c r="S111" s="42">
        <v>0</v>
      </c>
      <c r="T111" s="69">
        <f t="shared" si="63"/>
        <v>0</v>
      </c>
      <c r="U111" s="74">
        <v>0</v>
      </c>
      <c r="V111" s="69">
        <f t="shared" si="64"/>
        <v>0</v>
      </c>
      <c r="W111" s="74">
        <v>0</v>
      </c>
      <c r="X111" s="69">
        <f t="shared" si="65"/>
        <v>0</v>
      </c>
      <c r="Y111" s="74">
        <v>0</v>
      </c>
      <c r="Z111" s="69">
        <f t="shared" si="66"/>
        <v>0</v>
      </c>
      <c r="AA111" s="74">
        <v>0</v>
      </c>
      <c r="AB111" s="68">
        <f t="shared" si="67"/>
        <v>0</v>
      </c>
      <c r="AC111" s="67">
        <f t="shared" si="68"/>
        <v>0</v>
      </c>
      <c r="AD111" s="66">
        <f t="shared" si="69"/>
        <v>0</v>
      </c>
      <c r="AE111" s="36">
        <v>0</v>
      </c>
      <c r="AF111" s="60">
        <f t="shared" si="70"/>
        <v>0</v>
      </c>
      <c r="AG111" s="52">
        <v>0</v>
      </c>
      <c r="AH111" s="63">
        <f t="shared" si="71"/>
        <v>0</v>
      </c>
      <c r="AI111" s="51">
        <f t="shared" si="72"/>
        <v>0</v>
      </c>
      <c r="AJ111" s="63">
        <f t="shared" si="73"/>
        <v>0</v>
      </c>
      <c r="AK111" s="51">
        <v>0</v>
      </c>
      <c r="AL111" s="63">
        <f t="shared" si="74"/>
        <v>0</v>
      </c>
      <c r="AM111" s="49"/>
    </row>
    <row r="112" spans="1:39" s="2" customFormat="1" x14ac:dyDescent="0.3">
      <c r="A112" s="137" t="s">
        <v>778</v>
      </c>
      <c r="B112" s="47">
        <f>14400/24</f>
        <v>600</v>
      </c>
      <c r="C112" s="46">
        <f>800/1.1</f>
        <v>727.27272727272725</v>
      </c>
      <c r="D112" s="54">
        <v>24</v>
      </c>
      <c r="E112" s="44">
        <v>0</v>
      </c>
      <c r="F112" s="423">
        <f t="shared" si="55"/>
        <v>0</v>
      </c>
      <c r="G112" s="72">
        <v>0</v>
      </c>
      <c r="H112" s="69">
        <f t="shared" si="56"/>
        <v>0</v>
      </c>
      <c r="I112" s="38">
        <v>0</v>
      </c>
      <c r="J112" s="37">
        <f t="shared" si="57"/>
        <v>0</v>
      </c>
      <c r="K112" s="74">
        <v>0</v>
      </c>
      <c r="L112" s="37">
        <f t="shared" si="58"/>
        <v>0</v>
      </c>
      <c r="M112" s="74">
        <v>0</v>
      </c>
      <c r="N112" s="37">
        <f t="shared" si="59"/>
        <v>0</v>
      </c>
      <c r="O112" s="74">
        <v>0</v>
      </c>
      <c r="P112" s="71">
        <f t="shared" si="60"/>
        <v>0</v>
      </c>
      <c r="Q112" s="57">
        <f t="shared" si="61"/>
        <v>0</v>
      </c>
      <c r="R112" s="419">
        <f t="shared" si="62"/>
        <v>0</v>
      </c>
      <c r="S112" s="42">
        <v>0</v>
      </c>
      <c r="T112" s="69">
        <f t="shared" si="63"/>
        <v>0</v>
      </c>
      <c r="U112" s="74">
        <v>0</v>
      </c>
      <c r="V112" s="69">
        <f t="shared" si="64"/>
        <v>0</v>
      </c>
      <c r="W112" s="74">
        <v>0</v>
      </c>
      <c r="X112" s="69">
        <f t="shared" si="65"/>
        <v>0</v>
      </c>
      <c r="Y112" s="74">
        <v>0</v>
      </c>
      <c r="Z112" s="69">
        <f t="shared" si="66"/>
        <v>0</v>
      </c>
      <c r="AA112" s="74">
        <v>0</v>
      </c>
      <c r="AB112" s="68">
        <f t="shared" si="67"/>
        <v>0</v>
      </c>
      <c r="AC112" s="67">
        <f t="shared" si="68"/>
        <v>0</v>
      </c>
      <c r="AD112" s="66">
        <f t="shared" si="69"/>
        <v>0</v>
      </c>
      <c r="AE112" s="36">
        <v>0</v>
      </c>
      <c r="AF112" s="60">
        <f t="shared" si="70"/>
        <v>0</v>
      </c>
      <c r="AG112" s="52">
        <v>0</v>
      </c>
      <c r="AH112" s="63">
        <f t="shared" si="71"/>
        <v>0</v>
      </c>
      <c r="AI112" s="51">
        <f t="shared" si="72"/>
        <v>0</v>
      </c>
      <c r="AJ112" s="63">
        <f t="shared" si="73"/>
        <v>0</v>
      </c>
      <c r="AK112" s="51">
        <v>0</v>
      </c>
      <c r="AL112" s="63">
        <f t="shared" si="74"/>
        <v>0</v>
      </c>
      <c r="AM112" s="49"/>
    </row>
    <row r="113" spans="1:39" s="2" customFormat="1" x14ac:dyDescent="0.3">
      <c r="A113" s="188" t="s">
        <v>817</v>
      </c>
      <c r="B113" s="182">
        <f>16000/10</f>
        <v>1600</v>
      </c>
      <c r="C113" s="183">
        <f>2700/1.1</f>
        <v>2454.5454545454545</v>
      </c>
      <c r="D113" s="433">
        <v>10</v>
      </c>
      <c r="E113" s="44">
        <v>22</v>
      </c>
      <c r="F113" s="423">
        <f t="shared" si="55"/>
        <v>35200</v>
      </c>
      <c r="G113" s="72">
        <v>0</v>
      </c>
      <c r="H113" s="69">
        <f t="shared" si="56"/>
        <v>0</v>
      </c>
      <c r="I113" s="38">
        <v>0</v>
      </c>
      <c r="J113" s="37">
        <f t="shared" si="57"/>
        <v>0</v>
      </c>
      <c r="K113" s="74">
        <v>0</v>
      </c>
      <c r="L113" s="37">
        <f t="shared" si="58"/>
        <v>0</v>
      </c>
      <c r="M113" s="74">
        <v>0</v>
      </c>
      <c r="N113" s="37">
        <f t="shared" si="59"/>
        <v>0</v>
      </c>
      <c r="O113" s="74">
        <v>0</v>
      </c>
      <c r="P113" s="71">
        <f t="shared" si="60"/>
        <v>0</v>
      </c>
      <c r="Q113" s="57">
        <f t="shared" si="61"/>
        <v>0</v>
      </c>
      <c r="R113" s="419">
        <f t="shared" si="62"/>
        <v>0</v>
      </c>
      <c r="S113" s="42">
        <v>2</v>
      </c>
      <c r="T113" s="69">
        <f t="shared" si="63"/>
        <v>4909.090909090909</v>
      </c>
      <c r="U113" s="74">
        <v>2</v>
      </c>
      <c r="V113" s="69">
        <f t="shared" si="64"/>
        <v>4909.090909090909</v>
      </c>
      <c r="W113" s="74">
        <v>2</v>
      </c>
      <c r="X113" s="69">
        <f t="shared" si="65"/>
        <v>4909.090909090909</v>
      </c>
      <c r="Y113" s="74">
        <v>12</v>
      </c>
      <c r="Z113" s="69">
        <f t="shared" si="66"/>
        <v>29454.545454545456</v>
      </c>
      <c r="AA113" s="74">
        <v>4</v>
      </c>
      <c r="AB113" s="68">
        <f t="shared" si="67"/>
        <v>9818.181818181818</v>
      </c>
      <c r="AC113" s="67">
        <f t="shared" si="68"/>
        <v>22</v>
      </c>
      <c r="AD113" s="66">
        <f t="shared" si="69"/>
        <v>54000</v>
      </c>
      <c r="AE113" s="36">
        <v>0</v>
      </c>
      <c r="AF113" s="60">
        <f t="shared" si="70"/>
        <v>18800</v>
      </c>
      <c r="AG113" s="52">
        <v>0</v>
      </c>
      <c r="AH113" s="63">
        <f t="shared" si="71"/>
        <v>0</v>
      </c>
      <c r="AI113" s="51">
        <f t="shared" si="72"/>
        <v>0</v>
      </c>
      <c r="AJ113" s="63">
        <f t="shared" si="73"/>
        <v>0</v>
      </c>
      <c r="AK113" s="51">
        <v>0</v>
      </c>
      <c r="AL113" s="63">
        <f t="shared" si="74"/>
        <v>0</v>
      </c>
      <c r="AM113" s="49"/>
    </row>
    <row r="114" spans="1:39" s="2" customFormat="1" x14ac:dyDescent="0.3">
      <c r="A114" s="188" t="s">
        <v>806</v>
      </c>
      <c r="B114" s="47">
        <f>16000/10</f>
        <v>1600</v>
      </c>
      <c r="C114" s="183">
        <f>2700/1.1</f>
        <v>2454.5454545454545</v>
      </c>
      <c r="D114" s="54">
        <v>10</v>
      </c>
      <c r="E114" s="44">
        <v>12</v>
      </c>
      <c r="F114" s="423">
        <f t="shared" si="55"/>
        <v>19200</v>
      </c>
      <c r="G114" s="72">
        <v>0</v>
      </c>
      <c r="H114" s="69">
        <f t="shared" si="56"/>
        <v>0</v>
      </c>
      <c r="I114" s="38">
        <v>0</v>
      </c>
      <c r="J114" s="37">
        <f t="shared" si="57"/>
        <v>0</v>
      </c>
      <c r="K114" s="74">
        <v>10</v>
      </c>
      <c r="L114" s="37">
        <f t="shared" si="58"/>
        <v>16000</v>
      </c>
      <c r="M114" s="74">
        <v>0</v>
      </c>
      <c r="N114" s="37">
        <f t="shared" si="59"/>
        <v>0</v>
      </c>
      <c r="O114" s="74">
        <v>0</v>
      </c>
      <c r="P114" s="71">
        <f t="shared" si="60"/>
        <v>0</v>
      </c>
      <c r="Q114" s="57">
        <f t="shared" si="61"/>
        <v>10</v>
      </c>
      <c r="R114" s="419">
        <f t="shared" si="62"/>
        <v>16000</v>
      </c>
      <c r="S114" s="42">
        <v>0</v>
      </c>
      <c r="T114" s="69">
        <f t="shared" si="63"/>
        <v>0</v>
      </c>
      <c r="U114" s="74">
        <v>3</v>
      </c>
      <c r="V114" s="69">
        <f t="shared" si="64"/>
        <v>7363.636363636364</v>
      </c>
      <c r="W114" s="74">
        <v>3</v>
      </c>
      <c r="X114" s="69">
        <f t="shared" si="65"/>
        <v>7363.636363636364</v>
      </c>
      <c r="Y114" s="74">
        <v>2</v>
      </c>
      <c r="Z114" s="69">
        <f t="shared" si="66"/>
        <v>4909.090909090909</v>
      </c>
      <c r="AA114" s="74">
        <v>8</v>
      </c>
      <c r="AB114" s="68">
        <f t="shared" si="67"/>
        <v>19636.363636363636</v>
      </c>
      <c r="AC114" s="67">
        <f t="shared" si="68"/>
        <v>16</v>
      </c>
      <c r="AD114" s="66">
        <f t="shared" si="69"/>
        <v>39272.727272727272</v>
      </c>
      <c r="AE114" s="36">
        <v>0</v>
      </c>
      <c r="AF114" s="60">
        <f t="shared" si="70"/>
        <v>13672.727272727272</v>
      </c>
      <c r="AG114" s="52">
        <v>0</v>
      </c>
      <c r="AH114" s="63">
        <f t="shared" si="71"/>
        <v>0</v>
      </c>
      <c r="AI114" s="51">
        <f t="shared" si="72"/>
        <v>6</v>
      </c>
      <c r="AJ114" s="63">
        <f t="shared" si="73"/>
        <v>9600</v>
      </c>
      <c r="AK114" s="51">
        <v>0</v>
      </c>
      <c r="AL114" s="63">
        <f t="shared" si="74"/>
        <v>0</v>
      </c>
      <c r="AM114" s="49"/>
    </row>
    <row r="115" spans="1:39" s="2" customFormat="1" x14ac:dyDescent="0.3">
      <c r="A115" s="188" t="s">
        <v>776</v>
      </c>
      <c r="B115" s="47">
        <f>16000/10</f>
        <v>1600</v>
      </c>
      <c r="C115" s="183">
        <f>2700/1.1</f>
        <v>2454.5454545454545</v>
      </c>
      <c r="D115" s="54">
        <v>10</v>
      </c>
      <c r="E115" s="44">
        <v>0</v>
      </c>
      <c r="F115" s="423">
        <f t="shared" si="55"/>
        <v>0</v>
      </c>
      <c r="G115" s="72">
        <v>0</v>
      </c>
      <c r="H115" s="69">
        <f t="shared" si="56"/>
        <v>0</v>
      </c>
      <c r="I115" s="38">
        <v>0</v>
      </c>
      <c r="J115" s="37">
        <f t="shared" si="57"/>
        <v>0</v>
      </c>
      <c r="K115" s="74">
        <v>10</v>
      </c>
      <c r="L115" s="37">
        <f t="shared" si="58"/>
        <v>16000</v>
      </c>
      <c r="M115" s="74">
        <v>0</v>
      </c>
      <c r="N115" s="37">
        <f t="shared" si="59"/>
        <v>0</v>
      </c>
      <c r="O115" s="74">
        <v>0</v>
      </c>
      <c r="P115" s="71">
        <f t="shared" si="60"/>
        <v>0</v>
      </c>
      <c r="Q115" s="57">
        <f t="shared" si="61"/>
        <v>10</v>
      </c>
      <c r="R115" s="419">
        <f t="shared" si="62"/>
        <v>16000</v>
      </c>
      <c r="S115" s="42">
        <v>0</v>
      </c>
      <c r="T115" s="69">
        <f t="shared" si="63"/>
        <v>0</v>
      </c>
      <c r="U115" s="74">
        <v>0</v>
      </c>
      <c r="V115" s="69">
        <f t="shared" si="64"/>
        <v>0</v>
      </c>
      <c r="W115" s="74">
        <v>0</v>
      </c>
      <c r="X115" s="69">
        <f t="shared" si="65"/>
        <v>0</v>
      </c>
      <c r="Y115" s="74">
        <v>0</v>
      </c>
      <c r="Z115" s="69">
        <f t="shared" si="66"/>
        <v>0</v>
      </c>
      <c r="AA115" s="74">
        <v>0</v>
      </c>
      <c r="AB115" s="68">
        <f t="shared" si="67"/>
        <v>0</v>
      </c>
      <c r="AC115" s="67">
        <f t="shared" si="68"/>
        <v>0</v>
      </c>
      <c r="AD115" s="66">
        <f t="shared" si="69"/>
        <v>0</v>
      </c>
      <c r="AE115" s="36">
        <v>0</v>
      </c>
      <c r="AF115" s="60">
        <f t="shared" si="70"/>
        <v>0</v>
      </c>
      <c r="AG115" s="52">
        <v>0</v>
      </c>
      <c r="AH115" s="63">
        <f t="shared" si="71"/>
        <v>0</v>
      </c>
      <c r="AI115" s="51">
        <f t="shared" si="72"/>
        <v>10</v>
      </c>
      <c r="AJ115" s="63">
        <f t="shared" si="73"/>
        <v>16000</v>
      </c>
      <c r="AK115" s="51">
        <v>0</v>
      </c>
      <c r="AL115" s="63">
        <f t="shared" si="74"/>
        <v>0</v>
      </c>
      <c r="AM115" s="49"/>
    </row>
    <row r="116" spans="1:39" s="2" customFormat="1" x14ac:dyDescent="0.3">
      <c r="A116" s="188" t="s">
        <v>646</v>
      </c>
      <c r="B116" s="47">
        <f>16000/10</f>
        <v>1600</v>
      </c>
      <c r="C116" s="183">
        <f>2700/1.1</f>
        <v>2454.5454545454545</v>
      </c>
      <c r="D116" s="54">
        <v>10</v>
      </c>
      <c r="E116" s="44">
        <v>16</v>
      </c>
      <c r="F116" s="423">
        <f t="shared" si="55"/>
        <v>25600</v>
      </c>
      <c r="G116" s="72">
        <v>0</v>
      </c>
      <c r="H116" s="69">
        <f t="shared" si="56"/>
        <v>0</v>
      </c>
      <c r="I116" s="38">
        <v>10</v>
      </c>
      <c r="J116" s="37">
        <f t="shared" si="57"/>
        <v>16000</v>
      </c>
      <c r="K116" s="74">
        <v>0</v>
      </c>
      <c r="L116" s="37">
        <f t="shared" si="58"/>
        <v>0</v>
      </c>
      <c r="M116" s="74">
        <v>0</v>
      </c>
      <c r="N116" s="37">
        <f t="shared" si="59"/>
        <v>0</v>
      </c>
      <c r="O116" s="74">
        <v>0</v>
      </c>
      <c r="P116" s="71">
        <f t="shared" si="60"/>
        <v>0</v>
      </c>
      <c r="Q116" s="57">
        <f t="shared" si="61"/>
        <v>10</v>
      </c>
      <c r="R116" s="419">
        <f t="shared" si="62"/>
        <v>16000</v>
      </c>
      <c r="S116" s="42">
        <v>2</v>
      </c>
      <c r="T116" s="69">
        <f t="shared" si="63"/>
        <v>4909.090909090909</v>
      </c>
      <c r="U116" s="74">
        <v>4</v>
      </c>
      <c r="V116" s="69">
        <f t="shared" si="64"/>
        <v>9818.181818181818</v>
      </c>
      <c r="W116" s="74">
        <v>3</v>
      </c>
      <c r="X116" s="69">
        <f t="shared" si="65"/>
        <v>7363.636363636364</v>
      </c>
      <c r="Y116" s="74">
        <v>3</v>
      </c>
      <c r="Z116" s="69">
        <f t="shared" si="66"/>
        <v>7363.636363636364</v>
      </c>
      <c r="AA116" s="74">
        <v>11</v>
      </c>
      <c r="AB116" s="68">
        <f t="shared" si="67"/>
        <v>27000</v>
      </c>
      <c r="AC116" s="67">
        <f t="shared" si="68"/>
        <v>23</v>
      </c>
      <c r="AD116" s="66">
        <f t="shared" si="69"/>
        <v>56454.545454545456</v>
      </c>
      <c r="AE116" s="36">
        <v>0</v>
      </c>
      <c r="AF116" s="60">
        <f t="shared" si="70"/>
        <v>19654.545454545452</v>
      </c>
      <c r="AG116" s="52">
        <v>0</v>
      </c>
      <c r="AH116" s="63">
        <f t="shared" si="71"/>
        <v>0</v>
      </c>
      <c r="AI116" s="51">
        <f t="shared" si="72"/>
        <v>3</v>
      </c>
      <c r="AJ116" s="63">
        <f t="shared" si="73"/>
        <v>4800</v>
      </c>
      <c r="AK116" s="51">
        <v>0</v>
      </c>
      <c r="AL116" s="63">
        <f t="shared" si="74"/>
        <v>0</v>
      </c>
      <c r="AM116" s="49"/>
    </row>
    <row r="117" spans="1:39" s="2" customFormat="1" x14ac:dyDescent="0.3">
      <c r="A117" s="188" t="s">
        <v>645</v>
      </c>
      <c r="B117" s="47">
        <f>16000/10</f>
        <v>1600</v>
      </c>
      <c r="C117" s="183">
        <f>2700/1.1</f>
        <v>2454.5454545454545</v>
      </c>
      <c r="D117" s="54">
        <v>11</v>
      </c>
      <c r="E117" s="44">
        <v>6</v>
      </c>
      <c r="F117" s="423">
        <f t="shared" si="55"/>
        <v>9600</v>
      </c>
      <c r="G117" s="72">
        <v>10</v>
      </c>
      <c r="H117" s="69">
        <f t="shared" si="56"/>
        <v>16000</v>
      </c>
      <c r="I117" s="38">
        <v>0</v>
      </c>
      <c r="J117" s="37">
        <f t="shared" si="57"/>
        <v>0</v>
      </c>
      <c r="K117" s="74">
        <v>0</v>
      </c>
      <c r="L117" s="37">
        <f t="shared" si="58"/>
        <v>0</v>
      </c>
      <c r="M117" s="74">
        <v>0</v>
      </c>
      <c r="N117" s="37">
        <f t="shared" si="59"/>
        <v>0</v>
      </c>
      <c r="O117" s="74">
        <v>0</v>
      </c>
      <c r="P117" s="71">
        <f t="shared" si="60"/>
        <v>0</v>
      </c>
      <c r="Q117" s="57">
        <f t="shared" si="61"/>
        <v>10</v>
      </c>
      <c r="R117" s="419">
        <f t="shared" si="62"/>
        <v>16000</v>
      </c>
      <c r="S117" s="42">
        <v>2</v>
      </c>
      <c r="T117" s="69">
        <f t="shared" si="63"/>
        <v>4909.090909090909</v>
      </c>
      <c r="U117" s="74">
        <v>1</v>
      </c>
      <c r="V117" s="69">
        <f t="shared" si="64"/>
        <v>2454.5454545454545</v>
      </c>
      <c r="W117" s="74">
        <v>2</v>
      </c>
      <c r="X117" s="69">
        <f t="shared" si="65"/>
        <v>4909.090909090909</v>
      </c>
      <c r="Y117" s="74">
        <v>9</v>
      </c>
      <c r="Z117" s="69">
        <f t="shared" si="66"/>
        <v>22090.909090909092</v>
      </c>
      <c r="AA117" s="74">
        <v>2</v>
      </c>
      <c r="AB117" s="68">
        <f t="shared" si="67"/>
        <v>4909.090909090909</v>
      </c>
      <c r="AC117" s="67">
        <f t="shared" si="68"/>
        <v>16</v>
      </c>
      <c r="AD117" s="66">
        <f t="shared" si="69"/>
        <v>39272.727272727272</v>
      </c>
      <c r="AE117" s="36">
        <v>0</v>
      </c>
      <c r="AF117" s="60">
        <f t="shared" si="70"/>
        <v>13672.727272727272</v>
      </c>
      <c r="AG117" s="52">
        <v>0</v>
      </c>
      <c r="AH117" s="63">
        <f t="shared" si="71"/>
        <v>0</v>
      </c>
      <c r="AI117" s="51">
        <f t="shared" si="72"/>
        <v>0</v>
      </c>
      <c r="AJ117" s="63">
        <f t="shared" si="73"/>
        <v>0</v>
      </c>
      <c r="AK117" s="51">
        <v>0</v>
      </c>
      <c r="AL117" s="63">
        <f t="shared" si="74"/>
        <v>0</v>
      </c>
      <c r="AM117" s="49"/>
    </row>
    <row r="118" spans="1:39" s="2" customFormat="1" x14ac:dyDescent="0.3">
      <c r="A118" s="188" t="s">
        <v>775</v>
      </c>
      <c r="B118" s="47">
        <f>14400/12</f>
        <v>1200</v>
      </c>
      <c r="C118" s="46">
        <f>1800/1.1</f>
        <v>1636.3636363636363</v>
      </c>
      <c r="D118" s="54">
        <v>12</v>
      </c>
      <c r="E118" s="44">
        <v>0</v>
      </c>
      <c r="F118" s="423">
        <f t="shared" si="55"/>
        <v>0</v>
      </c>
      <c r="G118" s="72">
        <v>12</v>
      </c>
      <c r="H118" s="69">
        <f t="shared" si="56"/>
        <v>14400</v>
      </c>
      <c r="I118" s="38">
        <v>0</v>
      </c>
      <c r="J118" s="37">
        <f t="shared" si="57"/>
        <v>0</v>
      </c>
      <c r="K118" s="74">
        <v>12</v>
      </c>
      <c r="L118" s="37">
        <f t="shared" si="58"/>
        <v>14400</v>
      </c>
      <c r="M118" s="74">
        <v>0</v>
      </c>
      <c r="N118" s="37">
        <f t="shared" si="59"/>
        <v>0</v>
      </c>
      <c r="O118" s="74">
        <v>0</v>
      </c>
      <c r="P118" s="71">
        <f t="shared" si="60"/>
        <v>0</v>
      </c>
      <c r="Q118" s="57">
        <f t="shared" si="61"/>
        <v>24</v>
      </c>
      <c r="R118" s="419">
        <f t="shared" si="62"/>
        <v>28800</v>
      </c>
      <c r="S118" s="42">
        <v>0</v>
      </c>
      <c r="T118" s="69">
        <f t="shared" si="63"/>
        <v>0</v>
      </c>
      <c r="U118" s="74">
        <v>0</v>
      </c>
      <c r="V118" s="69">
        <f t="shared" si="64"/>
        <v>0</v>
      </c>
      <c r="W118" s="74">
        <v>3</v>
      </c>
      <c r="X118" s="69">
        <f t="shared" si="65"/>
        <v>4909.090909090909</v>
      </c>
      <c r="Y118" s="74">
        <v>6</v>
      </c>
      <c r="Z118" s="69">
        <f t="shared" si="66"/>
        <v>9818.181818181818</v>
      </c>
      <c r="AA118" s="74">
        <v>7</v>
      </c>
      <c r="AB118" s="68">
        <f t="shared" si="67"/>
        <v>11454.545454545454</v>
      </c>
      <c r="AC118" s="67">
        <f t="shared" si="68"/>
        <v>16</v>
      </c>
      <c r="AD118" s="66">
        <f t="shared" si="69"/>
        <v>26181.81818181818</v>
      </c>
      <c r="AE118" s="36">
        <v>0</v>
      </c>
      <c r="AF118" s="60">
        <f t="shared" si="70"/>
        <v>6981.8181818181802</v>
      </c>
      <c r="AG118" s="52">
        <v>0</v>
      </c>
      <c r="AH118" s="63">
        <f t="shared" si="71"/>
        <v>0</v>
      </c>
      <c r="AI118" s="51">
        <f t="shared" si="72"/>
        <v>8</v>
      </c>
      <c r="AJ118" s="63">
        <f t="shared" si="73"/>
        <v>9600</v>
      </c>
      <c r="AK118" s="51">
        <v>0</v>
      </c>
      <c r="AL118" s="63">
        <f t="shared" si="74"/>
        <v>0</v>
      </c>
      <c r="AM118" s="49"/>
    </row>
    <row r="119" spans="1:39" s="2" customFormat="1" x14ac:dyDescent="0.3">
      <c r="A119" s="188" t="s">
        <v>154</v>
      </c>
      <c r="B119" s="47">
        <f>14400/12</f>
        <v>1200</v>
      </c>
      <c r="C119" s="46">
        <f>1800/1.1</f>
        <v>1636.3636363636363</v>
      </c>
      <c r="D119" s="54">
        <v>13</v>
      </c>
      <c r="E119" s="44">
        <v>0</v>
      </c>
      <c r="F119" s="423">
        <f t="shared" si="55"/>
        <v>0</v>
      </c>
      <c r="G119" s="72">
        <v>0</v>
      </c>
      <c r="H119" s="69">
        <f t="shared" si="56"/>
        <v>0</v>
      </c>
      <c r="I119" s="38">
        <v>0</v>
      </c>
      <c r="J119" s="37">
        <f t="shared" si="57"/>
        <v>0</v>
      </c>
      <c r="K119" s="74">
        <v>0</v>
      </c>
      <c r="L119" s="37">
        <f t="shared" si="58"/>
        <v>0</v>
      </c>
      <c r="M119" s="74">
        <v>0</v>
      </c>
      <c r="N119" s="37">
        <f t="shared" si="59"/>
        <v>0</v>
      </c>
      <c r="O119" s="74">
        <v>0</v>
      </c>
      <c r="P119" s="71">
        <f t="shared" si="60"/>
        <v>0</v>
      </c>
      <c r="Q119" s="57">
        <f t="shared" si="61"/>
        <v>0</v>
      </c>
      <c r="R119" s="419">
        <f t="shared" si="62"/>
        <v>0</v>
      </c>
      <c r="S119" s="42">
        <v>0</v>
      </c>
      <c r="T119" s="69">
        <f t="shared" si="63"/>
        <v>0</v>
      </c>
      <c r="U119" s="74">
        <v>0</v>
      </c>
      <c r="V119" s="69">
        <f t="shared" si="64"/>
        <v>0</v>
      </c>
      <c r="W119" s="74">
        <v>0</v>
      </c>
      <c r="X119" s="69">
        <f t="shared" si="65"/>
        <v>0</v>
      </c>
      <c r="Y119" s="74">
        <v>0</v>
      </c>
      <c r="Z119" s="69">
        <f t="shared" si="66"/>
        <v>0</v>
      </c>
      <c r="AA119" s="74">
        <v>0</v>
      </c>
      <c r="AB119" s="68">
        <f t="shared" si="67"/>
        <v>0</v>
      </c>
      <c r="AC119" s="67">
        <f t="shared" si="68"/>
        <v>0</v>
      </c>
      <c r="AD119" s="66">
        <f t="shared" si="69"/>
        <v>0</v>
      </c>
      <c r="AE119" s="36">
        <v>0</v>
      </c>
      <c r="AF119" s="60">
        <f t="shared" si="70"/>
        <v>0</v>
      </c>
      <c r="AG119" s="52">
        <v>0</v>
      </c>
      <c r="AH119" s="63">
        <f t="shared" si="71"/>
        <v>0</v>
      </c>
      <c r="AI119" s="51">
        <f t="shared" si="72"/>
        <v>0</v>
      </c>
      <c r="AJ119" s="63">
        <f t="shared" si="73"/>
        <v>0</v>
      </c>
      <c r="AK119" s="51">
        <v>0</v>
      </c>
      <c r="AL119" s="63">
        <f t="shared" si="74"/>
        <v>0</v>
      </c>
      <c r="AM119" s="49"/>
    </row>
    <row r="120" spans="1:39" s="2" customFormat="1" x14ac:dyDescent="0.3">
      <c r="A120" s="186" t="s">
        <v>679</v>
      </c>
      <c r="B120" s="47">
        <f>3900/6</f>
        <v>650</v>
      </c>
      <c r="C120" s="46">
        <f>2000/1.1</f>
        <v>1818.181818181818</v>
      </c>
      <c r="D120" s="54">
        <v>6</v>
      </c>
      <c r="E120" s="44">
        <v>0</v>
      </c>
      <c r="F120" s="423">
        <f t="shared" si="55"/>
        <v>0</v>
      </c>
      <c r="G120" s="72">
        <v>0</v>
      </c>
      <c r="H120" s="69">
        <f t="shared" si="56"/>
        <v>0</v>
      </c>
      <c r="I120" s="38">
        <v>0</v>
      </c>
      <c r="J120" s="37">
        <f t="shared" si="57"/>
        <v>0</v>
      </c>
      <c r="K120" s="74">
        <v>0</v>
      </c>
      <c r="L120" s="37">
        <f t="shared" si="58"/>
        <v>0</v>
      </c>
      <c r="M120" s="74">
        <v>0</v>
      </c>
      <c r="N120" s="37">
        <f t="shared" si="59"/>
        <v>0</v>
      </c>
      <c r="O120" s="74">
        <v>0</v>
      </c>
      <c r="P120" s="71">
        <f t="shared" si="60"/>
        <v>0</v>
      </c>
      <c r="Q120" s="57">
        <f t="shared" si="61"/>
        <v>0</v>
      </c>
      <c r="R120" s="419">
        <f t="shared" si="62"/>
        <v>0</v>
      </c>
      <c r="S120" s="42">
        <v>0</v>
      </c>
      <c r="T120" s="69">
        <f t="shared" si="63"/>
        <v>0</v>
      </c>
      <c r="U120" s="74">
        <v>0</v>
      </c>
      <c r="V120" s="69">
        <f t="shared" si="64"/>
        <v>0</v>
      </c>
      <c r="W120" s="74">
        <v>0</v>
      </c>
      <c r="X120" s="69">
        <f t="shared" si="65"/>
        <v>0</v>
      </c>
      <c r="Y120" s="74">
        <v>0</v>
      </c>
      <c r="Z120" s="69">
        <f t="shared" si="66"/>
        <v>0</v>
      </c>
      <c r="AA120" s="74">
        <v>0</v>
      </c>
      <c r="AB120" s="68">
        <f t="shared" si="67"/>
        <v>0</v>
      </c>
      <c r="AC120" s="67">
        <f t="shared" si="68"/>
        <v>0</v>
      </c>
      <c r="AD120" s="66">
        <f t="shared" si="69"/>
        <v>0</v>
      </c>
      <c r="AE120" s="36">
        <v>0</v>
      </c>
      <c r="AF120" s="60">
        <f t="shared" si="70"/>
        <v>0</v>
      </c>
      <c r="AG120" s="52">
        <v>0</v>
      </c>
      <c r="AH120" s="63">
        <f t="shared" si="71"/>
        <v>0</v>
      </c>
      <c r="AI120" s="51">
        <f t="shared" si="72"/>
        <v>0</v>
      </c>
      <c r="AJ120" s="63">
        <f t="shared" si="73"/>
        <v>0</v>
      </c>
      <c r="AK120" s="51">
        <v>0</v>
      </c>
      <c r="AL120" s="63">
        <f t="shared" si="74"/>
        <v>0</v>
      </c>
      <c r="AM120" s="49"/>
    </row>
    <row r="121" spans="1:39" s="2" customFormat="1" x14ac:dyDescent="0.3">
      <c r="A121" s="186" t="s">
        <v>832</v>
      </c>
      <c r="B121" s="47">
        <f>3900/6</f>
        <v>650</v>
      </c>
      <c r="C121" s="46">
        <f>2000/1.1</f>
        <v>1818.181818181818</v>
      </c>
      <c r="D121" s="54">
        <v>6</v>
      </c>
      <c r="E121" s="44">
        <v>0</v>
      </c>
      <c r="F121" s="423">
        <f t="shared" si="55"/>
        <v>0</v>
      </c>
      <c r="G121" s="72">
        <v>0</v>
      </c>
      <c r="H121" s="69">
        <f t="shared" si="56"/>
        <v>0</v>
      </c>
      <c r="I121" s="38">
        <v>0</v>
      </c>
      <c r="J121" s="37">
        <f t="shared" si="57"/>
        <v>0</v>
      </c>
      <c r="K121" s="74">
        <v>0</v>
      </c>
      <c r="L121" s="37">
        <f t="shared" si="58"/>
        <v>0</v>
      </c>
      <c r="M121" s="74">
        <v>0</v>
      </c>
      <c r="N121" s="37">
        <f t="shared" si="59"/>
        <v>0</v>
      </c>
      <c r="O121" s="74">
        <v>0</v>
      </c>
      <c r="P121" s="71">
        <f t="shared" si="60"/>
        <v>0</v>
      </c>
      <c r="Q121" s="57">
        <f t="shared" si="61"/>
        <v>0</v>
      </c>
      <c r="R121" s="419">
        <f t="shared" si="62"/>
        <v>0</v>
      </c>
      <c r="S121" s="42">
        <v>0</v>
      </c>
      <c r="T121" s="69">
        <f t="shared" si="63"/>
        <v>0</v>
      </c>
      <c r="U121" s="74">
        <v>0</v>
      </c>
      <c r="V121" s="69">
        <f t="shared" si="64"/>
        <v>0</v>
      </c>
      <c r="W121" s="74">
        <v>0</v>
      </c>
      <c r="X121" s="69">
        <f t="shared" si="65"/>
        <v>0</v>
      </c>
      <c r="Y121" s="74">
        <v>0</v>
      </c>
      <c r="Z121" s="69">
        <f t="shared" si="66"/>
        <v>0</v>
      </c>
      <c r="AA121" s="74">
        <v>0</v>
      </c>
      <c r="AB121" s="68">
        <f t="shared" si="67"/>
        <v>0</v>
      </c>
      <c r="AC121" s="67">
        <f t="shared" si="68"/>
        <v>0</v>
      </c>
      <c r="AD121" s="66">
        <f t="shared" si="69"/>
        <v>0</v>
      </c>
      <c r="AE121" s="36">
        <v>0</v>
      </c>
      <c r="AF121" s="60">
        <f t="shared" si="70"/>
        <v>0</v>
      </c>
      <c r="AG121" s="52">
        <v>0</v>
      </c>
      <c r="AH121" s="63">
        <f t="shared" si="71"/>
        <v>0</v>
      </c>
      <c r="AI121" s="51">
        <f t="shared" si="72"/>
        <v>0</v>
      </c>
      <c r="AJ121" s="63">
        <f t="shared" si="73"/>
        <v>0</v>
      </c>
      <c r="AK121" s="51">
        <v>0</v>
      </c>
      <c r="AL121" s="63">
        <f t="shared" si="74"/>
        <v>0</v>
      </c>
      <c r="AM121" s="49"/>
    </row>
    <row r="122" spans="1:39" s="2" customFormat="1" x14ac:dyDescent="0.3">
      <c r="A122" s="186" t="s">
        <v>750</v>
      </c>
      <c r="B122" s="47">
        <f>3900/6</f>
        <v>650</v>
      </c>
      <c r="C122" s="46">
        <f>2000/1.1</f>
        <v>1818.181818181818</v>
      </c>
      <c r="D122" s="54">
        <v>6</v>
      </c>
      <c r="E122" s="44">
        <v>0</v>
      </c>
      <c r="F122" s="423">
        <f t="shared" si="55"/>
        <v>0</v>
      </c>
      <c r="G122" s="72">
        <v>0</v>
      </c>
      <c r="H122" s="69">
        <f t="shared" si="56"/>
        <v>0</v>
      </c>
      <c r="I122" s="38">
        <v>0</v>
      </c>
      <c r="J122" s="37">
        <f t="shared" si="57"/>
        <v>0</v>
      </c>
      <c r="K122" s="74">
        <v>0</v>
      </c>
      <c r="L122" s="37">
        <f t="shared" si="58"/>
        <v>0</v>
      </c>
      <c r="M122" s="74">
        <v>0</v>
      </c>
      <c r="N122" s="37">
        <f t="shared" si="59"/>
        <v>0</v>
      </c>
      <c r="O122" s="74">
        <v>0</v>
      </c>
      <c r="P122" s="71">
        <f t="shared" si="60"/>
        <v>0</v>
      </c>
      <c r="Q122" s="57">
        <f t="shared" si="61"/>
        <v>0</v>
      </c>
      <c r="R122" s="419">
        <f t="shared" si="62"/>
        <v>0</v>
      </c>
      <c r="S122" s="42">
        <v>0</v>
      </c>
      <c r="T122" s="69">
        <f t="shared" si="63"/>
        <v>0</v>
      </c>
      <c r="U122" s="74">
        <v>0</v>
      </c>
      <c r="V122" s="69">
        <f t="shared" si="64"/>
        <v>0</v>
      </c>
      <c r="W122" s="74">
        <v>0</v>
      </c>
      <c r="X122" s="69">
        <f t="shared" si="65"/>
        <v>0</v>
      </c>
      <c r="Y122" s="74">
        <v>0</v>
      </c>
      <c r="Z122" s="69">
        <f t="shared" si="66"/>
        <v>0</v>
      </c>
      <c r="AA122" s="74">
        <v>0</v>
      </c>
      <c r="AB122" s="68">
        <f t="shared" si="67"/>
        <v>0</v>
      </c>
      <c r="AC122" s="67">
        <f t="shared" si="68"/>
        <v>0</v>
      </c>
      <c r="AD122" s="66">
        <f t="shared" si="69"/>
        <v>0</v>
      </c>
      <c r="AE122" s="36">
        <v>0</v>
      </c>
      <c r="AF122" s="60">
        <f t="shared" si="70"/>
        <v>0</v>
      </c>
      <c r="AG122" s="52">
        <v>0</v>
      </c>
      <c r="AH122" s="63">
        <f t="shared" si="71"/>
        <v>0</v>
      </c>
      <c r="AI122" s="51">
        <f t="shared" si="72"/>
        <v>0</v>
      </c>
      <c r="AJ122" s="63">
        <f t="shared" si="73"/>
        <v>0</v>
      </c>
      <c r="AK122" s="51">
        <v>0</v>
      </c>
      <c r="AL122" s="63">
        <f t="shared" si="74"/>
        <v>0</v>
      </c>
      <c r="AM122" s="49"/>
    </row>
    <row r="123" spans="1:39" s="2" customFormat="1" ht="17.25" thickBot="1" x14ac:dyDescent="0.35">
      <c r="A123" s="185" t="s">
        <v>766</v>
      </c>
      <c r="B123" s="193">
        <f>31200/24</f>
        <v>1300</v>
      </c>
      <c r="C123" s="194">
        <f>2800/1.1</f>
        <v>2545.454545454545</v>
      </c>
      <c r="D123" s="50">
        <v>24</v>
      </c>
      <c r="E123" s="403">
        <v>0</v>
      </c>
      <c r="F123" s="424">
        <f t="shared" si="55"/>
        <v>0</v>
      </c>
      <c r="G123" s="461">
        <v>24</v>
      </c>
      <c r="H123" s="404">
        <f t="shared" si="56"/>
        <v>31200</v>
      </c>
      <c r="I123" s="388">
        <v>0</v>
      </c>
      <c r="J123" s="197">
        <f t="shared" si="57"/>
        <v>0</v>
      </c>
      <c r="K123" s="145">
        <v>24</v>
      </c>
      <c r="L123" s="197">
        <f t="shared" si="58"/>
        <v>31200</v>
      </c>
      <c r="M123" s="145">
        <v>0</v>
      </c>
      <c r="N123" s="197">
        <f t="shared" si="59"/>
        <v>0</v>
      </c>
      <c r="O123" s="145">
        <v>0</v>
      </c>
      <c r="P123" s="405">
        <f t="shared" si="60"/>
        <v>0</v>
      </c>
      <c r="Q123" s="406">
        <f t="shared" si="61"/>
        <v>48</v>
      </c>
      <c r="R123" s="420">
        <f t="shared" si="62"/>
        <v>62400</v>
      </c>
      <c r="S123" s="376">
        <v>0</v>
      </c>
      <c r="T123" s="404">
        <f t="shared" si="63"/>
        <v>0</v>
      </c>
      <c r="U123" s="145">
        <v>2</v>
      </c>
      <c r="V123" s="404">
        <f t="shared" si="64"/>
        <v>5090.9090909090901</v>
      </c>
      <c r="W123" s="145">
        <v>8</v>
      </c>
      <c r="X123" s="404">
        <f t="shared" si="65"/>
        <v>20363.63636363636</v>
      </c>
      <c r="Y123" s="145">
        <v>6</v>
      </c>
      <c r="Z123" s="404">
        <f t="shared" si="66"/>
        <v>15272.72727272727</v>
      </c>
      <c r="AA123" s="145">
        <v>8</v>
      </c>
      <c r="AB123" s="390">
        <f t="shared" si="67"/>
        <v>20363.63636363636</v>
      </c>
      <c r="AC123" s="407">
        <f t="shared" si="68"/>
        <v>24</v>
      </c>
      <c r="AD123" s="408">
        <f t="shared" si="69"/>
        <v>61090.909090909081</v>
      </c>
      <c r="AE123" s="409">
        <v>0</v>
      </c>
      <c r="AF123" s="392">
        <f t="shared" si="70"/>
        <v>29890.909090909081</v>
      </c>
      <c r="AG123" s="425">
        <v>0</v>
      </c>
      <c r="AH123" s="393">
        <f t="shared" si="71"/>
        <v>0</v>
      </c>
      <c r="AI123" s="387">
        <f t="shared" si="72"/>
        <v>24</v>
      </c>
      <c r="AJ123" s="393">
        <f t="shared" si="73"/>
        <v>31200</v>
      </c>
      <c r="AK123" s="387">
        <v>0</v>
      </c>
      <c r="AL123" s="393">
        <f t="shared" si="74"/>
        <v>0</v>
      </c>
      <c r="AM123" s="49"/>
    </row>
    <row r="124" spans="1:39" s="2" customFormat="1" ht="17.25" thickBot="1" x14ac:dyDescent="0.35">
      <c r="A124" s="573" t="s">
        <v>803</v>
      </c>
      <c r="B124" s="574"/>
      <c r="C124" s="574"/>
      <c r="D124" s="574"/>
      <c r="E124" s="395">
        <f t="shared" ref="E124:AL124" si="75">SUM(E90:E123)</f>
        <v>114</v>
      </c>
      <c r="F124" s="463">
        <f t="shared" si="75"/>
        <v>189250</v>
      </c>
      <c r="G124" s="395">
        <f t="shared" si="75"/>
        <v>56</v>
      </c>
      <c r="H124" s="459">
        <f t="shared" si="75"/>
        <v>79600</v>
      </c>
      <c r="I124" s="459">
        <f t="shared" si="75"/>
        <v>26</v>
      </c>
      <c r="J124" s="459">
        <f t="shared" si="75"/>
        <v>44800</v>
      </c>
      <c r="K124" s="459">
        <f t="shared" si="75"/>
        <v>66</v>
      </c>
      <c r="L124" s="459">
        <f t="shared" si="75"/>
        <v>95600</v>
      </c>
      <c r="M124" s="459">
        <f t="shared" si="75"/>
        <v>0</v>
      </c>
      <c r="N124" s="459">
        <f t="shared" si="75"/>
        <v>0</v>
      </c>
      <c r="O124" s="459">
        <f t="shared" si="75"/>
        <v>0</v>
      </c>
      <c r="P124" s="459">
        <f t="shared" si="75"/>
        <v>0</v>
      </c>
      <c r="Q124" s="459">
        <f t="shared" si="75"/>
        <v>148</v>
      </c>
      <c r="R124" s="463">
        <f t="shared" si="75"/>
        <v>220000</v>
      </c>
      <c r="S124" s="395">
        <f t="shared" si="75"/>
        <v>11</v>
      </c>
      <c r="T124" s="459">
        <f t="shared" si="75"/>
        <v>27454.545454545449</v>
      </c>
      <c r="U124" s="459">
        <f t="shared" si="75"/>
        <v>25</v>
      </c>
      <c r="V124" s="459">
        <f t="shared" si="75"/>
        <v>62454.545454545449</v>
      </c>
      <c r="W124" s="459">
        <f t="shared" si="75"/>
        <v>39</v>
      </c>
      <c r="X124" s="459">
        <f t="shared" si="75"/>
        <v>94727.272727272735</v>
      </c>
      <c r="Y124" s="459">
        <f t="shared" si="75"/>
        <v>53</v>
      </c>
      <c r="Z124" s="459">
        <f t="shared" si="75"/>
        <v>126636.36363636363</v>
      </c>
      <c r="AA124" s="459">
        <f t="shared" si="75"/>
        <v>61</v>
      </c>
      <c r="AB124" s="459">
        <f t="shared" si="75"/>
        <v>146181.81818181818</v>
      </c>
      <c r="AC124" s="459">
        <f t="shared" si="75"/>
        <v>189</v>
      </c>
      <c r="AD124" s="459">
        <f t="shared" si="75"/>
        <v>457454.54545454547</v>
      </c>
      <c r="AE124" s="459">
        <f t="shared" si="75"/>
        <v>0</v>
      </c>
      <c r="AF124" s="367">
        <f t="shared" si="75"/>
        <v>158204.54545454544</v>
      </c>
      <c r="AG124" s="395">
        <f t="shared" si="75"/>
        <v>0</v>
      </c>
      <c r="AH124" s="367">
        <f t="shared" si="75"/>
        <v>0</v>
      </c>
      <c r="AI124" s="378">
        <f t="shared" si="75"/>
        <v>73</v>
      </c>
      <c r="AJ124" s="367">
        <f t="shared" si="75"/>
        <v>110000</v>
      </c>
      <c r="AK124" s="378">
        <f t="shared" si="75"/>
        <v>0</v>
      </c>
      <c r="AL124" s="367">
        <f t="shared" si="75"/>
        <v>0</v>
      </c>
      <c r="AM124" s="11"/>
    </row>
    <row r="125" spans="1:39" s="2" customFormat="1" ht="17.25" thickBot="1" x14ac:dyDescent="0.35">
      <c r="A125" s="10"/>
      <c r="B125" s="10"/>
      <c r="C125" s="10"/>
      <c r="D125" s="10"/>
      <c r="E125" s="4"/>
      <c r="F125" s="5"/>
      <c r="G125" s="4"/>
      <c r="H125" s="9">
        <f>H124*1.1</f>
        <v>87560</v>
      </c>
      <c r="I125" s="5"/>
      <c r="J125" s="9">
        <f>J124*1.1</f>
        <v>49280.000000000007</v>
      </c>
      <c r="K125" s="5"/>
      <c r="L125" s="9">
        <f>L124*1.1</f>
        <v>105160.00000000001</v>
      </c>
      <c r="M125" s="5"/>
      <c r="N125" s="9">
        <f>N124*1.1</f>
        <v>0</v>
      </c>
      <c r="O125" s="5"/>
      <c r="P125" s="9">
        <f>P124*1.1</f>
        <v>0</v>
      </c>
      <c r="Q125" s="5"/>
      <c r="R125" s="421">
        <f>R124*1.1</f>
        <v>242000.00000000003</v>
      </c>
      <c r="S125" s="586" t="s">
        <v>773</v>
      </c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383"/>
      <c r="AF125" s="7">
        <f>AF124/(R124+F124)</f>
        <v>0.38657188870994608</v>
      </c>
      <c r="AG125" s="4"/>
      <c r="AH125" s="6"/>
      <c r="AI125" s="5"/>
      <c r="AJ125" s="6"/>
      <c r="AK125" s="5"/>
      <c r="AL125" s="3"/>
    </row>
    <row r="126" spans="1:39" s="2" customFormat="1" x14ac:dyDescent="0.3">
      <c r="A126" s="10"/>
      <c r="B126" s="10"/>
      <c r="C126" s="10"/>
      <c r="D126" s="10"/>
      <c r="E126" s="91"/>
      <c r="F126" s="10"/>
      <c r="G126" s="10"/>
      <c r="H126" s="125"/>
      <c r="I126" s="10"/>
      <c r="J126" s="125"/>
      <c r="K126" s="10"/>
      <c r="L126" s="125"/>
      <c r="M126" s="10"/>
      <c r="N126" s="125"/>
      <c r="O126" s="10"/>
      <c r="P126" s="125"/>
      <c r="Q126" s="10"/>
      <c r="R126" s="125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3"/>
      <c r="AG126" s="10"/>
      <c r="AH126" s="10"/>
      <c r="AI126" s="10"/>
      <c r="AJ126" s="10"/>
      <c r="AK126" s="10"/>
    </row>
    <row r="127" spans="1:39" s="2" customFormat="1" ht="17.25" thickBot="1" x14ac:dyDescent="0.35">
      <c r="A127" s="98" t="s">
        <v>831</v>
      </c>
      <c r="B127" s="97"/>
      <c r="C127" s="97"/>
      <c r="D127" s="94"/>
      <c r="E127" s="95"/>
      <c r="F127" s="95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3"/>
      <c r="AH127" s="93"/>
      <c r="AI127" s="93"/>
      <c r="AJ127" s="93"/>
      <c r="AK127" s="93"/>
    </row>
    <row r="128" spans="1:39" s="2" customFormat="1" ht="17.25" thickBot="1" x14ac:dyDescent="0.35">
      <c r="A128" s="10"/>
      <c r="B128" s="10"/>
      <c r="C128" s="10"/>
      <c r="D128" s="10"/>
      <c r="E128" s="92"/>
      <c r="F128" s="422"/>
      <c r="G128" s="619" t="s">
        <v>10</v>
      </c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1"/>
      <c r="S128" s="660" t="s">
        <v>772</v>
      </c>
      <c r="T128" s="622"/>
      <c r="U128" s="622"/>
      <c r="V128" s="622"/>
      <c r="W128" s="622"/>
      <c r="X128" s="622"/>
      <c r="Y128" s="622"/>
      <c r="Z128" s="622"/>
      <c r="AA128" s="622"/>
      <c r="AB128" s="622"/>
      <c r="AC128" s="622"/>
      <c r="AD128" s="622"/>
      <c r="AE128" s="622"/>
      <c r="AF128" s="622"/>
      <c r="AG128" s="92"/>
      <c r="AH128" s="89"/>
      <c r="AI128" s="92"/>
      <c r="AJ128" s="89"/>
      <c r="AK128" s="152"/>
      <c r="AL128" s="113"/>
      <c r="AM128" s="88" t="s">
        <v>11</v>
      </c>
    </row>
    <row r="129" spans="1:39" s="2" customFormat="1" ht="16.5" customHeight="1" x14ac:dyDescent="0.3">
      <c r="A129" s="652" t="s">
        <v>12</v>
      </c>
      <c r="B129" s="636" t="s">
        <v>13</v>
      </c>
      <c r="C129" s="565" t="s">
        <v>830</v>
      </c>
      <c r="D129" s="647" t="s">
        <v>51</v>
      </c>
      <c r="E129" s="654" t="s">
        <v>15</v>
      </c>
      <c r="F129" s="701" t="s">
        <v>78</v>
      </c>
      <c r="G129" s="629" t="s">
        <v>17</v>
      </c>
      <c r="H129" s="633" t="s">
        <v>18</v>
      </c>
      <c r="I129" s="658" t="s">
        <v>0</v>
      </c>
      <c r="J129" s="633" t="s">
        <v>800</v>
      </c>
      <c r="K129" s="658" t="s">
        <v>1</v>
      </c>
      <c r="L129" s="633" t="s">
        <v>19</v>
      </c>
      <c r="M129" s="625" t="s">
        <v>2</v>
      </c>
      <c r="N129" s="633" t="s">
        <v>824</v>
      </c>
      <c r="O129" s="625" t="s">
        <v>3</v>
      </c>
      <c r="P129" s="633" t="s">
        <v>21</v>
      </c>
      <c r="Q129" s="639" t="s">
        <v>22</v>
      </c>
      <c r="R129" s="607" t="s">
        <v>798</v>
      </c>
      <c r="S129" s="664" t="s">
        <v>24</v>
      </c>
      <c r="T129" s="611" t="s">
        <v>796</v>
      </c>
      <c r="U129" s="640" t="s">
        <v>4</v>
      </c>
      <c r="V129" s="611" t="s">
        <v>795</v>
      </c>
      <c r="W129" s="640" t="s">
        <v>5</v>
      </c>
      <c r="X129" s="611" t="s">
        <v>813</v>
      </c>
      <c r="Y129" s="609" t="s">
        <v>6</v>
      </c>
      <c r="Z129" s="611" t="s">
        <v>812</v>
      </c>
      <c r="AA129" s="640" t="s">
        <v>7</v>
      </c>
      <c r="AB129" s="611" t="s">
        <v>28</v>
      </c>
      <c r="AC129" s="642" t="s">
        <v>73</v>
      </c>
      <c r="AD129" s="639" t="s">
        <v>30</v>
      </c>
      <c r="AE129" s="639" t="s">
        <v>31</v>
      </c>
      <c r="AF129" s="623" t="s">
        <v>32</v>
      </c>
      <c r="AG129" s="615" t="s">
        <v>33</v>
      </c>
      <c r="AH129" s="627" t="s">
        <v>52</v>
      </c>
      <c r="AI129" s="629" t="s">
        <v>790</v>
      </c>
      <c r="AJ129" s="627" t="s">
        <v>34</v>
      </c>
      <c r="AK129" s="636" t="s">
        <v>788</v>
      </c>
      <c r="AL129" s="627" t="s">
        <v>822</v>
      </c>
      <c r="AM129" s="605" t="s">
        <v>37</v>
      </c>
    </row>
    <row r="130" spans="1:39" s="2" customFormat="1" ht="17.25" customHeight="1" thickBot="1" x14ac:dyDescent="0.35">
      <c r="A130" s="653"/>
      <c r="B130" s="637"/>
      <c r="C130" s="566"/>
      <c r="D130" s="648"/>
      <c r="E130" s="655"/>
      <c r="F130" s="697"/>
      <c r="G130" s="630"/>
      <c r="H130" s="583"/>
      <c r="I130" s="659"/>
      <c r="J130" s="583"/>
      <c r="K130" s="659"/>
      <c r="L130" s="583"/>
      <c r="M130" s="626"/>
      <c r="N130" s="583"/>
      <c r="O130" s="626"/>
      <c r="P130" s="583"/>
      <c r="Q130" s="602"/>
      <c r="R130" s="608"/>
      <c r="S130" s="665"/>
      <c r="T130" s="612"/>
      <c r="U130" s="641"/>
      <c r="V130" s="612"/>
      <c r="W130" s="641"/>
      <c r="X130" s="612"/>
      <c r="Y130" s="610"/>
      <c r="Z130" s="612"/>
      <c r="AA130" s="641"/>
      <c r="AB130" s="612"/>
      <c r="AC130" s="593"/>
      <c r="AD130" s="602"/>
      <c r="AE130" s="602"/>
      <c r="AF130" s="624"/>
      <c r="AG130" s="616"/>
      <c r="AH130" s="631"/>
      <c r="AI130" s="630"/>
      <c r="AJ130" s="631"/>
      <c r="AK130" s="637"/>
      <c r="AL130" s="631"/>
      <c r="AM130" s="606"/>
    </row>
    <row r="131" spans="1:39" s="2" customFormat="1" x14ac:dyDescent="0.3">
      <c r="A131" s="87" t="s">
        <v>38</v>
      </c>
      <c r="B131" s="61">
        <f>15500/10</f>
        <v>1550</v>
      </c>
      <c r="C131" s="77">
        <f>2700/1.1</f>
        <v>2454.5454545454545</v>
      </c>
      <c r="D131" s="86">
        <v>10</v>
      </c>
      <c r="E131" s="44">
        <v>0</v>
      </c>
      <c r="F131" s="423">
        <f t="shared" ref="F131:F164" si="76">B131*E131</f>
        <v>0</v>
      </c>
      <c r="G131" s="72">
        <v>0</v>
      </c>
      <c r="H131" s="84">
        <f t="shared" ref="H131:H164" si="77">B131*G131</f>
        <v>0</v>
      </c>
      <c r="I131" s="74">
        <v>0</v>
      </c>
      <c r="J131" s="84">
        <f t="shared" ref="J131:J164" si="78">B131*I131</f>
        <v>0</v>
      </c>
      <c r="K131" s="74">
        <v>0</v>
      </c>
      <c r="L131" s="37">
        <f t="shared" ref="L131:L164" si="79">B131*K131</f>
        <v>0</v>
      </c>
      <c r="M131" s="74">
        <v>0</v>
      </c>
      <c r="N131" s="84">
        <f t="shared" ref="N131:N164" si="80">B131*M131</f>
        <v>0</v>
      </c>
      <c r="O131" s="74">
        <v>0</v>
      </c>
      <c r="P131" s="71">
        <f t="shared" ref="P131:P164" si="81">B131*O131</f>
        <v>0</v>
      </c>
      <c r="Q131" s="57">
        <f t="shared" ref="Q131:Q164" si="82">G131+I131+K131+M131+O131</f>
        <v>0</v>
      </c>
      <c r="R131" s="83">
        <f t="shared" ref="R131:R164" si="83">Q131*B131</f>
        <v>0</v>
      </c>
      <c r="S131" s="42">
        <v>0</v>
      </c>
      <c r="T131" s="82">
        <f t="shared" ref="T131:T164" si="84">C131*S131</f>
        <v>0</v>
      </c>
      <c r="U131" s="74">
        <v>0</v>
      </c>
      <c r="V131" s="82">
        <f t="shared" ref="V131:V164" si="85">C131*U131</f>
        <v>0</v>
      </c>
      <c r="W131" s="74">
        <v>0</v>
      </c>
      <c r="X131" s="82">
        <f t="shared" ref="X131:X164" si="86">C131*W131</f>
        <v>0</v>
      </c>
      <c r="Y131" s="74">
        <v>0</v>
      </c>
      <c r="Z131" s="82">
        <f t="shared" ref="Z131:Z164" si="87">C131*Y131</f>
        <v>0</v>
      </c>
      <c r="AA131" s="74">
        <v>0</v>
      </c>
      <c r="AB131" s="68">
        <f t="shared" ref="AB131:AB164" si="88">C131*AA131</f>
        <v>0</v>
      </c>
      <c r="AC131" s="67">
        <f t="shared" ref="AC131:AC164" si="89">S131+U131+W131+Y131+AA131</f>
        <v>0</v>
      </c>
      <c r="AD131" s="66">
        <f t="shared" ref="AD131:AD164" si="90">AC131*C131</f>
        <v>0</v>
      </c>
      <c r="AE131" s="57">
        <v>0</v>
      </c>
      <c r="AF131" s="57">
        <f t="shared" ref="AF131:AF164" si="91">((C131-B131)*AC131)-AE131</f>
        <v>0</v>
      </c>
      <c r="AG131" s="52">
        <v>0</v>
      </c>
      <c r="AH131" s="63">
        <f t="shared" ref="AH131:AH164" si="92">B131*AG131</f>
        <v>0</v>
      </c>
      <c r="AI131" s="65">
        <f t="shared" ref="AI131:AI164" si="93">E131+Q131-AC131-AG131</f>
        <v>0</v>
      </c>
      <c r="AJ131" s="150">
        <f t="shared" ref="AJ131:AJ164" si="94">B131*AI131</f>
        <v>0</v>
      </c>
      <c r="AK131" s="51">
        <v>0</v>
      </c>
      <c r="AL131" s="63">
        <f t="shared" ref="AL131:AL164" si="95">AK131*B131</f>
        <v>0</v>
      </c>
      <c r="AM131" s="180"/>
    </row>
    <row r="132" spans="1:39" s="2" customFormat="1" x14ac:dyDescent="0.3">
      <c r="A132" s="56" t="s">
        <v>39</v>
      </c>
      <c r="B132" s="74">
        <f>15500/10</f>
        <v>1550</v>
      </c>
      <c r="C132" s="77">
        <f>2700/1.1</f>
        <v>2454.5454545454545</v>
      </c>
      <c r="D132" s="73">
        <v>10</v>
      </c>
      <c r="E132" s="44">
        <v>0</v>
      </c>
      <c r="F132" s="423">
        <f t="shared" si="76"/>
        <v>0</v>
      </c>
      <c r="G132" s="72">
        <v>0</v>
      </c>
      <c r="H132" s="69">
        <f t="shared" si="77"/>
        <v>0</v>
      </c>
      <c r="I132" s="74">
        <v>0</v>
      </c>
      <c r="J132" s="37">
        <f t="shared" si="78"/>
        <v>0</v>
      </c>
      <c r="K132" s="74">
        <v>0</v>
      </c>
      <c r="L132" s="37">
        <f t="shared" si="79"/>
        <v>0</v>
      </c>
      <c r="M132" s="74">
        <v>0</v>
      </c>
      <c r="N132" s="37">
        <f t="shared" si="80"/>
        <v>0</v>
      </c>
      <c r="O132" s="74">
        <v>0</v>
      </c>
      <c r="P132" s="71">
        <f t="shared" si="81"/>
        <v>0</v>
      </c>
      <c r="Q132" s="57">
        <f t="shared" si="82"/>
        <v>0</v>
      </c>
      <c r="R132" s="70">
        <f t="shared" si="83"/>
        <v>0</v>
      </c>
      <c r="S132" s="42">
        <v>0</v>
      </c>
      <c r="T132" s="69">
        <f t="shared" si="84"/>
        <v>0</v>
      </c>
      <c r="U132" s="74">
        <v>0</v>
      </c>
      <c r="V132" s="69">
        <f t="shared" si="85"/>
        <v>0</v>
      </c>
      <c r="W132" s="74">
        <v>0</v>
      </c>
      <c r="X132" s="69">
        <f t="shared" si="86"/>
        <v>0</v>
      </c>
      <c r="Y132" s="74">
        <v>0</v>
      </c>
      <c r="Z132" s="69">
        <f t="shared" si="87"/>
        <v>0</v>
      </c>
      <c r="AA132" s="74">
        <v>0</v>
      </c>
      <c r="AB132" s="68">
        <f t="shared" si="88"/>
        <v>0</v>
      </c>
      <c r="AC132" s="67">
        <f t="shared" si="89"/>
        <v>0</v>
      </c>
      <c r="AD132" s="66">
        <f t="shared" si="90"/>
        <v>0</v>
      </c>
      <c r="AE132" s="57">
        <v>0</v>
      </c>
      <c r="AF132" s="57">
        <f t="shared" si="91"/>
        <v>0</v>
      </c>
      <c r="AG132" s="52">
        <v>0</v>
      </c>
      <c r="AH132" s="63">
        <f t="shared" si="92"/>
        <v>0</v>
      </c>
      <c r="AI132" s="65">
        <f t="shared" si="93"/>
        <v>0</v>
      </c>
      <c r="AJ132" s="63">
        <f t="shared" si="94"/>
        <v>0</v>
      </c>
      <c r="AK132" s="51">
        <v>0</v>
      </c>
      <c r="AL132" s="63">
        <f t="shared" si="95"/>
        <v>0</v>
      </c>
      <c r="AM132" s="75"/>
    </row>
    <row r="133" spans="1:39" s="2" customFormat="1" x14ac:dyDescent="0.3">
      <c r="A133" s="56" t="s">
        <v>810</v>
      </c>
      <c r="B133" s="74">
        <f>18000/10</f>
        <v>1800</v>
      </c>
      <c r="C133" s="77">
        <f>2800/1.1</f>
        <v>2545.454545454545</v>
      </c>
      <c r="D133" s="73">
        <v>10</v>
      </c>
      <c r="E133" s="44">
        <v>0</v>
      </c>
      <c r="F133" s="423">
        <f t="shared" si="76"/>
        <v>0</v>
      </c>
      <c r="G133" s="72">
        <v>20</v>
      </c>
      <c r="H133" s="69">
        <f t="shared" si="77"/>
        <v>36000</v>
      </c>
      <c r="I133" s="74">
        <v>20</v>
      </c>
      <c r="J133" s="37">
        <f t="shared" si="78"/>
        <v>36000</v>
      </c>
      <c r="K133" s="74">
        <v>0</v>
      </c>
      <c r="L133" s="37">
        <f t="shared" si="79"/>
        <v>0</v>
      </c>
      <c r="M133" s="74">
        <v>10</v>
      </c>
      <c r="N133" s="37">
        <f t="shared" si="80"/>
        <v>18000</v>
      </c>
      <c r="O133" s="74">
        <v>0</v>
      </c>
      <c r="P133" s="71">
        <f t="shared" si="81"/>
        <v>0</v>
      </c>
      <c r="Q133" s="57">
        <f t="shared" si="82"/>
        <v>50</v>
      </c>
      <c r="R133" s="70">
        <f t="shared" si="83"/>
        <v>90000</v>
      </c>
      <c r="S133" s="42">
        <v>0</v>
      </c>
      <c r="T133" s="69">
        <f t="shared" si="84"/>
        <v>0</v>
      </c>
      <c r="U133" s="74">
        <v>4</v>
      </c>
      <c r="V133" s="69">
        <f t="shared" si="85"/>
        <v>10181.81818181818</v>
      </c>
      <c r="W133" s="74">
        <v>10</v>
      </c>
      <c r="X133" s="69">
        <f t="shared" si="86"/>
        <v>25454.545454545449</v>
      </c>
      <c r="Y133" s="74">
        <v>20</v>
      </c>
      <c r="Z133" s="69">
        <f t="shared" si="87"/>
        <v>50909.090909090897</v>
      </c>
      <c r="AA133" s="74">
        <v>15</v>
      </c>
      <c r="AB133" s="68">
        <f t="shared" si="88"/>
        <v>38181.818181818177</v>
      </c>
      <c r="AC133" s="67">
        <f t="shared" si="89"/>
        <v>49</v>
      </c>
      <c r="AD133" s="66">
        <f t="shared" si="90"/>
        <v>124727.27272727271</v>
      </c>
      <c r="AE133" s="57">
        <v>0</v>
      </c>
      <c r="AF133" s="57">
        <f t="shared" si="91"/>
        <v>36527.272727272706</v>
      </c>
      <c r="AG133" s="52">
        <v>1</v>
      </c>
      <c r="AH133" s="63">
        <f t="shared" si="92"/>
        <v>1800</v>
      </c>
      <c r="AI133" s="65">
        <f t="shared" si="93"/>
        <v>0</v>
      </c>
      <c r="AJ133" s="63">
        <f t="shared" si="94"/>
        <v>0</v>
      </c>
      <c r="AK133" s="51">
        <v>0</v>
      </c>
      <c r="AL133" s="63">
        <f t="shared" si="95"/>
        <v>0</v>
      </c>
      <c r="AM133" s="180" t="s">
        <v>829</v>
      </c>
    </row>
    <row r="134" spans="1:39" s="2" customFormat="1" x14ac:dyDescent="0.3">
      <c r="A134" s="79" t="s">
        <v>41</v>
      </c>
      <c r="B134" s="47">
        <f>15500/10</f>
        <v>1550</v>
      </c>
      <c r="C134" s="77">
        <f>2700/1.1</f>
        <v>2454.5454545454545</v>
      </c>
      <c r="D134" s="54">
        <v>10</v>
      </c>
      <c r="E134" s="44">
        <v>0</v>
      </c>
      <c r="F134" s="423">
        <f t="shared" si="76"/>
        <v>0</v>
      </c>
      <c r="G134" s="72">
        <v>0</v>
      </c>
      <c r="H134" s="69">
        <f t="shared" si="77"/>
        <v>0</v>
      </c>
      <c r="I134" s="74">
        <v>0</v>
      </c>
      <c r="J134" s="37">
        <f t="shared" si="78"/>
        <v>0</v>
      </c>
      <c r="K134" s="74">
        <v>0</v>
      </c>
      <c r="L134" s="37">
        <f t="shared" si="79"/>
        <v>0</v>
      </c>
      <c r="M134" s="74">
        <v>0</v>
      </c>
      <c r="N134" s="37">
        <f t="shared" si="80"/>
        <v>0</v>
      </c>
      <c r="O134" s="74">
        <v>0</v>
      </c>
      <c r="P134" s="71">
        <f t="shared" si="81"/>
        <v>0</v>
      </c>
      <c r="Q134" s="57">
        <f t="shared" si="82"/>
        <v>0</v>
      </c>
      <c r="R134" s="70">
        <f t="shared" si="83"/>
        <v>0</v>
      </c>
      <c r="S134" s="42">
        <v>0</v>
      </c>
      <c r="T134" s="69">
        <f t="shared" si="84"/>
        <v>0</v>
      </c>
      <c r="U134" s="74">
        <v>0</v>
      </c>
      <c r="V134" s="69">
        <f t="shared" si="85"/>
        <v>0</v>
      </c>
      <c r="W134" s="74">
        <v>0</v>
      </c>
      <c r="X134" s="69">
        <f t="shared" si="86"/>
        <v>0</v>
      </c>
      <c r="Y134" s="74">
        <v>0</v>
      </c>
      <c r="Z134" s="69">
        <f t="shared" si="87"/>
        <v>0</v>
      </c>
      <c r="AA134" s="74">
        <v>0</v>
      </c>
      <c r="AB134" s="68">
        <f t="shared" si="88"/>
        <v>0</v>
      </c>
      <c r="AC134" s="67">
        <f t="shared" si="89"/>
        <v>0</v>
      </c>
      <c r="AD134" s="66">
        <f t="shared" si="90"/>
        <v>0</v>
      </c>
      <c r="AE134" s="57">
        <v>0</v>
      </c>
      <c r="AF134" s="57">
        <f t="shared" si="91"/>
        <v>0</v>
      </c>
      <c r="AG134" s="52">
        <v>0</v>
      </c>
      <c r="AH134" s="63">
        <f t="shared" si="92"/>
        <v>0</v>
      </c>
      <c r="AI134" s="65">
        <f t="shared" si="93"/>
        <v>0</v>
      </c>
      <c r="AJ134" s="63">
        <f t="shared" si="94"/>
        <v>0</v>
      </c>
      <c r="AK134" s="51">
        <v>0</v>
      </c>
      <c r="AL134" s="63">
        <f t="shared" si="95"/>
        <v>0</v>
      </c>
      <c r="AM134" s="75"/>
    </row>
    <row r="135" spans="1:39" s="2" customFormat="1" x14ac:dyDescent="0.3">
      <c r="A135" s="79" t="s">
        <v>828</v>
      </c>
      <c r="B135" s="47">
        <f>15500/10</f>
        <v>1550</v>
      </c>
      <c r="C135" s="77">
        <f>2700/1.1</f>
        <v>2454.5454545454545</v>
      </c>
      <c r="D135" s="54">
        <v>10</v>
      </c>
      <c r="E135" s="44">
        <v>0</v>
      </c>
      <c r="F135" s="423">
        <f t="shared" si="76"/>
        <v>0</v>
      </c>
      <c r="G135" s="72">
        <v>0</v>
      </c>
      <c r="H135" s="69">
        <f t="shared" si="77"/>
        <v>0</v>
      </c>
      <c r="I135" s="74">
        <v>0</v>
      </c>
      <c r="J135" s="37">
        <f t="shared" si="78"/>
        <v>0</v>
      </c>
      <c r="K135" s="74">
        <v>0</v>
      </c>
      <c r="L135" s="37">
        <f t="shared" si="79"/>
        <v>0</v>
      </c>
      <c r="M135" s="74">
        <v>0</v>
      </c>
      <c r="N135" s="37">
        <f t="shared" si="80"/>
        <v>0</v>
      </c>
      <c r="O135" s="74">
        <v>0</v>
      </c>
      <c r="P135" s="71">
        <f t="shared" si="81"/>
        <v>0</v>
      </c>
      <c r="Q135" s="57">
        <f t="shared" si="82"/>
        <v>0</v>
      </c>
      <c r="R135" s="70">
        <f t="shared" si="83"/>
        <v>0</v>
      </c>
      <c r="S135" s="42">
        <v>0</v>
      </c>
      <c r="T135" s="69">
        <f t="shared" si="84"/>
        <v>0</v>
      </c>
      <c r="U135" s="74">
        <v>0</v>
      </c>
      <c r="V135" s="69">
        <f t="shared" si="85"/>
        <v>0</v>
      </c>
      <c r="W135" s="74">
        <v>0</v>
      </c>
      <c r="X135" s="69">
        <f t="shared" si="86"/>
        <v>0</v>
      </c>
      <c r="Y135" s="74">
        <v>0</v>
      </c>
      <c r="Z135" s="69">
        <f t="shared" si="87"/>
        <v>0</v>
      </c>
      <c r="AA135" s="74">
        <v>0</v>
      </c>
      <c r="AB135" s="68">
        <f t="shared" si="88"/>
        <v>0</v>
      </c>
      <c r="AC135" s="67">
        <f t="shared" si="89"/>
        <v>0</v>
      </c>
      <c r="AD135" s="66">
        <f t="shared" si="90"/>
        <v>0</v>
      </c>
      <c r="AE135" s="57">
        <v>0</v>
      </c>
      <c r="AF135" s="57">
        <f t="shared" si="91"/>
        <v>0</v>
      </c>
      <c r="AG135" s="52">
        <v>0</v>
      </c>
      <c r="AH135" s="63">
        <f t="shared" si="92"/>
        <v>0</v>
      </c>
      <c r="AI135" s="65">
        <f t="shared" si="93"/>
        <v>0</v>
      </c>
      <c r="AJ135" s="63">
        <f t="shared" si="94"/>
        <v>0</v>
      </c>
      <c r="AK135" s="51">
        <v>0</v>
      </c>
      <c r="AL135" s="63">
        <f t="shared" si="95"/>
        <v>0</v>
      </c>
      <c r="AM135" s="75"/>
    </row>
    <row r="136" spans="1:39" s="2" customFormat="1" x14ac:dyDescent="0.3">
      <c r="A136" s="78" t="s">
        <v>68</v>
      </c>
      <c r="B136" s="47">
        <f>15500/10</f>
        <v>1550</v>
      </c>
      <c r="C136" s="77">
        <f>2700/1.1</f>
        <v>2454.5454545454545</v>
      </c>
      <c r="D136" s="54">
        <v>10</v>
      </c>
      <c r="E136" s="44">
        <v>0</v>
      </c>
      <c r="F136" s="423">
        <f t="shared" si="76"/>
        <v>0</v>
      </c>
      <c r="G136" s="72">
        <v>0</v>
      </c>
      <c r="H136" s="69">
        <f t="shared" si="77"/>
        <v>0</v>
      </c>
      <c r="I136" s="74">
        <v>0</v>
      </c>
      <c r="J136" s="37">
        <f t="shared" si="78"/>
        <v>0</v>
      </c>
      <c r="K136" s="74">
        <v>0</v>
      </c>
      <c r="L136" s="37">
        <f t="shared" si="79"/>
        <v>0</v>
      </c>
      <c r="M136" s="74">
        <v>0</v>
      </c>
      <c r="N136" s="37">
        <f t="shared" si="80"/>
        <v>0</v>
      </c>
      <c r="O136" s="74">
        <v>0</v>
      </c>
      <c r="P136" s="71">
        <f t="shared" si="81"/>
        <v>0</v>
      </c>
      <c r="Q136" s="57">
        <f t="shared" si="82"/>
        <v>0</v>
      </c>
      <c r="R136" s="70">
        <f t="shared" si="83"/>
        <v>0</v>
      </c>
      <c r="S136" s="42">
        <v>0</v>
      </c>
      <c r="T136" s="69">
        <f t="shared" si="84"/>
        <v>0</v>
      </c>
      <c r="U136" s="74">
        <v>0</v>
      </c>
      <c r="V136" s="69">
        <f t="shared" si="85"/>
        <v>0</v>
      </c>
      <c r="W136" s="74">
        <v>0</v>
      </c>
      <c r="X136" s="69">
        <f t="shared" si="86"/>
        <v>0</v>
      </c>
      <c r="Y136" s="74">
        <v>0</v>
      </c>
      <c r="Z136" s="69">
        <f t="shared" si="87"/>
        <v>0</v>
      </c>
      <c r="AA136" s="74">
        <v>0</v>
      </c>
      <c r="AB136" s="68">
        <f t="shared" si="88"/>
        <v>0</v>
      </c>
      <c r="AC136" s="67">
        <f t="shared" si="89"/>
        <v>0</v>
      </c>
      <c r="AD136" s="66">
        <f t="shared" si="90"/>
        <v>0</v>
      </c>
      <c r="AE136" s="57">
        <v>0</v>
      </c>
      <c r="AF136" s="57">
        <f t="shared" si="91"/>
        <v>0</v>
      </c>
      <c r="AG136" s="52">
        <v>0</v>
      </c>
      <c r="AH136" s="63">
        <f t="shared" si="92"/>
        <v>0</v>
      </c>
      <c r="AI136" s="65">
        <f t="shared" si="93"/>
        <v>0</v>
      </c>
      <c r="AJ136" s="63">
        <f t="shared" si="94"/>
        <v>0</v>
      </c>
      <c r="AK136" s="51">
        <v>0</v>
      </c>
      <c r="AL136" s="63">
        <f t="shared" si="95"/>
        <v>0</v>
      </c>
      <c r="AM136" s="75"/>
    </row>
    <row r="137" spans="1:39" s="2" customFormat="1" x14ac:dyDescent="0.3">
      <c r="A137" s="79" t="s">
        <v>43</v>
      </c>
      <c r="B137" s="47">
        <f>18000/10</f>
        <v>1800</v>
      </c>
      <c r="C137" s="77">
        <f>2800/1.1</f>
        <v>2545.454545454545</v>
      </c>
      <c r="D137" s="54">
        <v>10</v>
      </c>
      <c r="E137" s="44">
        <v>0</v>
      </c>
      <c r="F137" s="423">
        <f t="shared" si="76"/>
        <v>0</v>
      </c>
      <c r="G137" s="72">
        <v>0</v>
      </c>
      <c r="H137" s="69">
        <f t="shared" si="77"/>
        <v>0</v>
      </c>
      <c r="I137" s="74">
        <v>0</v>
      </c>
      <c r="J137" s="37">
        <f t="shared" si="78"/>
        <v>0</v>
      </c>
      <c r="K137" s="74">
        <v>0</v>
      </c>
      <c r="L137" s="37">
        <f t="shared" si="79"/>
        <v>0</v>
      </c>
      <c r="M137" s="74">
        <v>0</v>
      </c>
      <c r="N137" s="37">
        <f t="shared" si="80"/>
        <v>0</v>
      </c>
      <c r="O137" s="74">
        <v>0</v>
      </c>
      <c r="P137" s="71">
        <f t="shared" si="81"/>
        <v>0</v>
      </c>
      <c r="Q137" s="57">
        <f t="shared" si="82"/>
        <v>0</v>
      </c>
      <c r="R137" s="70">
        <f t="shared" si="83"/>
        <v>0</v>
      </c>
      <c r="S137" s="42">
        <v>0</v>
      </c>
      <c r="T137" s="69">
        <f t="shared" si="84"/>
        <v>0</v>
      </c>
      <c r="U137" s="74">
        <v>0</v>
      </c>
      <c r="V137" s="69">
        <f t="shared" si="85"/>
        <v>0</v>
      </c>
      <c r="W137" s="74">
        <v>0</v>
      </c>
      <c r="X137" s="69">
        <f t="shared" si="86"/>
        <v>0</v>
      </c>
      <c r="Y137" s="74">
        <v>0</v>
      </c>
      <c r="Z137" s="69">
        <f t="shared" si="87"/>
        <v>0</v>
      </c>
      <c r="AA137" s="74">
        <v>0</v>
      </c>
      <c r="AB137" s="68">
        <f t="shared" si="88"/>
        <v>0</v>
      </c>
      <c r="AC137" s="67">
        <f t="shared" si="89"/>
        <v>0</v>
      </c>
      <c r="AD137" s="66">
        <f t="shared" si="90"/>
        <v>0</v>
      </c>
      <c r="AE137" s="57">
        <v>0</v>
      </c>
      <c r="AF137" s="57">
        <f t="shared" si="91"/>
        <v>0</v>
      </c>
      <c r="AG137" s="52">
        <v>0</v>
      </c>
      <c r="AH137" s="63">
        <f t="shared" si="92"/>
        <v>0</v>
      </c>
      <c r="AI137" s="65">
        <f t="shared" si="93"/>
        <v>0</v>
      </c>
      <c r="AJ137" s="63">
        <f t="shared" si="94"/>
        <v>0</v>
      </c>
      <c r="AK137" s="51">
        <v>0</v>
      </c>
      <c r="AL137" s="63">
        <f t="shared" si="95"/>
        <v>0</v>
      </c>
      <c r="AM137" s="75"/>
    </row>
    <row r="138" spans="1:39" s="2" customFormat="1" x14ac:dyDescent="0.3">
      <c r="A138" s="78" t="s">
        <v>820</v>
      </c>
      <c r="B138" s="47">
        <f>17000/10</f>
        <v>1700</v>
      </c>
      <c r="C138" s="77">
        <f>2700/1.1</f>
        <v>2454.5454545454545</v>
      </c>
      <c r="D138" s="54">
        <v>10</v>
      </c>
      <c r="E138" s="44">
        <v>0</v>
      </c>
      <c r="F138" s="423">
        <f t="shared" si="76"/>
        <v>0</v>
      </c>
      <c r="G138" s="72">
        <v>0</v>
      </c>
      <c r="H138" s="69">
        <f t="shared" si="77"/>
        <v>0</v>
      </c>
      <c r="I138" s="74">
        <v>0</v>
      </c>
      <c r="J138" s="37">
        <f t="shared" si="78"/>
        <v>0</v>
      </c>
      <c r="K138" s="74">
        <v>0</v>
      </c>
      <c r="L138" s="37">
        <f t="shared" si="79"/>
        <v>0</v>
      </c>
      <c r="M138" s="74">
        <v>0</v>
      </c>
      <c r="N138" s="37">
        <f t="shared" si="80"/>
        <v>0</v>
      </c>
      <c r="O138" s="74">
        <v>0</v>
      </c>
      <c r="P138" s="71">
        <f t="shared" si="81"/>
        <v>0</v>
      </c>
      <c r="Q138" s="57">
        <f t="shared" si="82"/>
        <v>0</v>
      </c>
      <c r="R138" s="70">
        <f t="shared" si="83"/>
        <v>0</v>
      </c>
      <c r="S138" s="42">
        <v>0</v>
      </c>
      <c r="T138" s="69">
        <f t="shared" si="84"/>
        <v>0</v>
      </c>
      <c r="U138" s="74">
        <v>0</v>
      </c>
      <c r="V138" s="69">
        <f t="shared" si="85"/>
        <v>0</v>
      </c>
      <c r="W138" s="74">
        <v>0</v>
      </c>
      <c r="X138" s="69">
        <f t="shared" si="86"/>
        <v>0</v>
      </c>
      <c r="Y138" s="74">
        <v>0</v>
      </c>
      <c r="Z138" s="69">
        <f t="shared" si="87"/>
        <v>0</v>
      </c>
      <c r="AA138" s="74">
        <v>0</v>
      </c>
      <c r="AB138" s="68">
        <f t="shared" si="88"/>
        <v>0</v>
      </c>
      <c r="AC138" s="67">
        <f t="shared" si="89"/>
        <v>0</v>
      </c>
      <c r="AD138" s="66">
        <f t="shared" si="90"/>
        <v>0</v>
      </c>
      <c r="AE138" s="57">
        <v>0</v>
      </c>
      <c r="AF138" s="57">
        <f t="shared" si="91"/>
        <v>0</v>
      </c>
      <c r="AG138" s="52">
        <v>0</v>
      </c>
      <c r="AH138" s="63">
        <f t="shared" si="92"/>
        <v>0</v>
      </c>
      <c r="AI138" s="65">
        <f t="shared" si="93"/>
        <v>0</v>
      </c>
      <c r="AJ138" s="63">
        <f t="shared" si="94"/>
        <v>0</v>
      </c>
      <c r="AK138" s="51">
        <v>0</v>
      </c>
      <c r="AL138" s="63">
        <f t="shared" si="95"/>
        <v>0</v>
      </c>
      <c r="AM138" s="75"/>
    </row>
    <row r="139" spans="1:39" s="2" customFormat="1" x14ac:dyDescent="0.3">
      <c r="A139" s="56" t="s">
        <v>87</v>
      </c>
      <c r="B139" s="74">
        <f>13800/12</f>
        <v>1150</v>
      </c>
      <c r="C139" s="38">
        <f>1800/1.1</f>
        <v>1636.3636363636363</v>
      </c>
      <c r="D139" s="73">
        <v>12</v>
      </c>
      <c r="E139" s="44">
        <v>0</v>
      </c>
      <c r="F139" s="423">
        <f t="shared" si="76"/>
        <v>0</v>
      </c>
      <c r="G139" s="72">
        <v>0</v>
      </c>
      <c r="H139" s="69">
        <f t="shared" si="77"/>
        <v>0</v>
      </c>
      <c r="I139" s="74">
        <v>0</v>
      </c>
      <c r="J139" s="37">
        <f t="shared" si="78"/>
        <v>0</v>
      </c>
      <c r="K139" s="74">
        <v>0</v>
      </c>
      <c r="L139" s="37">
        <f t="shared" si="79"/>
        <v>0</v>
      </c>
      <c r="M139" s="74">
        <v>0</v>
      </c>
      <c r="N139" s="37">
        <f t="shared" si="80"/>
        <v>0</v>
      </c>
      <c r="O139" s="74">
        <v>0</v>
      </c>
      <c r="P139" s="71">
        <f t="shared" si="81"/>
        <v>0</v>
      </c>
      <c r="Q139" s="57">
        <f t="shared" si="82"/>
        <v>0</v>
      </c>
      <c r="R139" s="70">
        <f t="shared" si="83"/>
        <v>0</v>
      </c>
      <c r="S139" s="42">
        <v>0</v>
      </c>
      <c r="T139" s="69">
        <f t="shared" si="84"/>
        <v>0</v>
      </c>
      <c r="U139" s="74">
        <v>0</v>
      </c>
      <c r="V139" s="69">
        <f t="shared" si="85"/>
        <v>0</v>
      </c>
      <c r="W139" s="74">
        <v>0</v>
      </c>
      <c r="X139" s="69">
        <f t="shared" si="86"/>
        <v>0</v>
      </c>
      <c r="Y139" s="74">
        <v>0</v>
      </c>
      <c r="Z139" s="69">
        <f t="shared" si="87"/>
        <v>0</v>
      </c>
      <c r="AA139" s="74">
        <v>0</v>
      </c>
      <c r="AB139" s="68">
        <f t="shared" si="88"/>
        <v>0</v>
      </c>
      <c r="AC139" s="67">
        <f t="shared" si="89"/>
        <v>0</v>
      </c>
      <c r="AD139" s="66">
        <f t="shared" si="90"/>
        <v>0</v>
      </c>
      <c r="AE139" s="57">
        <v>0</v>
      </c>
      <c r="AF139" s="57">
        <f t="shared" si="91"/>
        <v>0</v>
      </c>
      <c r="AG139" s="52">
        <v>0</v>
      </c>
      <c r="AH139" s="63">
        <f t="shared" si="92"/>
        <v>0</v>
      </c>
      <c r="AI139" s="65">
        <f t="shared" si="93"/>
        <v>0</v>
      </c>
      <c r="AJ139" s="63">
        <f t="shared" si="94"/>
        <v>0</v>
      </c>
      <c r="AK139" s="51">
        <v>0</v>
      </c>
      <c r="AL139" s="63">
        <f t="shared" si="95"/>
        <v>0</v>
      </c>
      <c r="AM139" s="75"/>
    </row>
    <row r="140" spans="1:39" s="2" customFormat="1" x14ac:dyDescent="0.3">
      <c r="A140" s="56" t="s">
        <v>46</v>
      </c>
      <c r="B140" s="74">
        <f>13800/12</f>
        <v>1150</v>
      </c>
      <c r="C140" s="38">
        <v>1636</v>
      </c>
      <c r="D140" s="73">
        <v>12</v>
      </c>
      <c r="E140" s="44">
        <v>0</v>
      </c>
      <c r="F140" s="423">
        <f t="shared" si="76"/>
        <v>0</v>
      </c>
      <c r="G140" s="72">
        <v>0</v>
      </c>
      <c r="H140" s="69">
        <f t="shared" si="77"/>
        <v>0</v>
      </c>
      <c r="I140" s="74">
        <v>0</v>
      </c>
      <c r="J140" s="37">
        <f t="shared" si="78"/>
        <v>0</v>
      </c>
      <c r="K140" s="74">
        <v>0</v>
      </c>
      <c r="L140" s="37">
        <f t="shared" si="79"/>
        <v>0</v>
      </c>
      <c r="M140" s="74">
        <v>0</v>
      </c>
      <c r="N140" s="37">
        <f t="shared" si="80"/>
        <v>0</v>
      </c>
      <c r="O140" s="74">
        <v>0</v>
      </c>
      <c r="P140" s="71">
        <f t="shared" si="81"/>
        <v>0</v>
      </c>
      <c r="Q140" s="57">
        <f t="shared" si="82"/>
        <v>0</v>
      </c>
      <c r="R140" s="70">
        <f t="shared" si="83"/>
        <v>0</v>
      </c>
      <c r="S140" s="42">
        <v>0</v>
      </c>
      <c r="T140" s="69">
        <f t="shared" si="84"/>
        <v>0</v>
      </c>
      <c r="U140" s="74">
        <v>0</v>
      </c>
      <c r="V140" s="69">
        <f t="shared" si="85"/>
        <v>0</v>
      </c>
      <c r="W140" s="74">
        <v>0</v>
      </c>
      <c r="X140" s="69">
        <f t="shared" si="86"/>
        <v>0</v>
      </c>
      <c r="Y140" s="74">
        <v>0</v>
      </c>
      <c r="Z140" s="69">
        <f t="shared" si="87"/>
        <v>0</v>
      </c>
      <c r="AA140" s="74">
        <v>0</v>
      </c>
      <c r="AB140" s="68">
        <f t="shared" si="88"/>
        <v>0</v>
      </c>
      <c r="AC140" s="67">
        <f t="shared" si="89"/>
        <v>0</v>
      </c>
      <c r="AD140" s="66">
        <f t="shared" si="90"/>
        <v>0</v>
      </c>
      <c r="AE140" s="57">
        <v>0</v>
      </c>
      <c r="AF140" s="57">
        <f t="shared" si="91"/>
        <v>0</v>
      </c>
      <c r="AG140" s="52">
        <v>0</v>
      </c>
      <c r="AH140" s="63">
        <f t="shared" si="92"/>
        <v>0</v>
      </c>
      <c r="AI140" s="65">
        <f t="shared" si="93"/>
        <v>0</v>
      </c>
      <c r="AJ140" s="63">
        <f t="shared" si="94"/>
        <v>0</v>
      </c>
      <c r="AK140" s="51">
        <v>0</v>
      </c>
      <c r="AL140" s="63">
        <f t="shared" si="95"/>
        <v>0</v>
      </c>
      <c r="AM140" s="75"/>
    </row>
    <row r="141" spans="1:39" s="2" customFormat="1" x14ac:dyDescent="0.3">
      <c r="A141" s="56" t="s">
        <v>8</v>
      </c>
      <c r="B141" s="47">
        <f>24800/16</f>
        <v>1550</v>
      </c>
      <c r="C141" s="46">
        <f>2800/1.1</f>
        <v>2545.454545454545</v>
      </c>
      <c r="D141" s="54">
        <v>16</v>
      </c>
      <c r="E141" s="44">
        <v>0</v>
      </c>
      <c r="F141" s="423">
        <f t="shared" si="76"/>
        <v>0</v>
      </c>
      <c r="G141" s="72">
        <v>0</v>
      </c>
      <c r="H141" s="69">
        <f t="shared" si="77"/>
        <v>0</v>
      </c>
      <c r="I141" s="74">
        <v>0</v>
      </c>
      <c r="J141" s="37">
        <f t="shared" si="78"/>
        <v>0</v>
      </c>
      <c r="K141" s="74">
        <v>0</v>
      </c>
      <c r="L141" s="37">
        <f t="shared" si="79"/>
        <v>0</v>
      </c>
      <c r="M141" s="74">
        <v>0</v>
      </c>
      <c r="N141" s="37">
        <f t="shared" si="80"/>
        <v>0</v>
      </c>
      <c r="O141" s="74">
        <v>0</v>
      </c>
      <c r="P141" s="71">
        <f t="shared" si="81"/>
        <v>0</v>
      </c>
      <c r="Q141" s="57">
        <f t="shared" si="82"/>
        <v>0</v>
      </c>
      <c r="R141" s="70">
        <f t="shared" si="83"/>
        <v>0</v>
      </c>
      <c r="S141" s="42">
        <v>0</v>
      </c>
      <c r="T141" s="69">
        <f t="shared" si="84"/>
        <v>0</v>
      </c>
      <c r="U141" s="74">
        <v>0</v>
      </c>
      <c r="V141" s="69">
        <f t="shared" si="85"/>
        <v>0</v>
      </c>
      <c r="W141" s="74">
        <v>0</v>
      </c>
      <c r="X141" s="69">
        <f t="shared" si="86"/>
        <v>0</v>
      </c>
      <c r="Y141" s="74">
        <v>0</v>
      </c>
      <c r="Z141" s="69">
        <f t="shared" si="87"/>
        <v>0</v>
      </c>
      <c r="AA141" s="74">
        <v>0</v>
      </c>
      <c r="AB141" s="68">
        <f t="shared" si="88"/>
        <v>0</v>
      </c>
      <c r="AC141" s="67">
        <f t="shared" si="89"/>
        <v>0</v>
      </c>
      <c r="AD141" s="66">
        <f t="shared" si="90"/>
        <v>0</v>
      </c>
      <c r="AE141" s="57">
        <v>0</v>
      </c>
      <c r="AF141" s="57">
        <f t="shared" si="91"/>
        <v>0</v>
      </c>
      <c r="AG141" s="52">
        <v>0</v>
      </c>
      <c r="AH141" s="63">
        <f t="shared" si="92"/>
        <v>0</v>
      </c>
      <c r="AI141" s="65">
        <f t="shared" si="93"/>
        <v>0</v>
      </c>
      <c r="AJ141" s="63">
        <f t="shared" si="94"/>
        <v>0</v>
      </c>
      <c r="AK141" s="51">
        <v>0</v>
      </c>
      <c r="AL141" s="63">
        <f t="shared" si="95"/>
        <v>0</v>
      </c>
      <c r="AM141" s="75"/>
    </row>
    <row r="142" spans="1:39" s="2" customFormat="1" x14ac:dyDescent="0.3">
      <c r="A142" s="58" t="s">
        <v>66</v>
      </c>
      <c r="B142" s="47">
        <f>30400/16</f>
        <v>1900</v>
      </c>
      <c r="C142" s="46">
        <f>2800/1.1</f>
        <v>2545.454545454545</v>
      </c>
      <c r="D142" s="54">
        <v>16</v>
      </c>
      <c r="E142" s="44">
        <v>0</v>
      </c>
      <c r="F142" s="423">
        <f t="shared" si="76"/>
        <v>0</v>
      </c>
      <c r="G142" s="72">
        <v>0</v>
      </c>
      <c r="H142" s="69">
        <f t="shared" si="77"/>
        <v>0</v>
      </c>
      <c r="I142" s="74">
        <v>0</v>
      </c>
      <c r="J142" s="37">
        <f t="shared" si="78"/>
        <v>0</v>
      </c>
      <c r="K142" s="74">
        <v>0</v>
      </c>
      <c r="L142" s="37">
        <f t="shared" si="79"/>
        <v>0</v>
      </c>
      <c r="M142" s="74">
        <v>0</v>
      </c>
      <c r="N142" s="37">
        <f t="shared" si="80"/>
        <v>0</v>
      </c>
      <c r="O142" s="74">
        <v>0</v>
      </c>
      <c r="P142" s="71">
        <f t="shared" si="81"/>
        <v>0</v>
      </c>
      <c r="Q142" s="57">
        <f t="shared" si="82"/>
        <v>0</v>
      </c>
      <c r="R142" s="70">
        <f t="shared" si="83"/>
        <v>0</v>
      </c>
      <c r="S142" s="42">
        <v>0</v>
      </c>
      <c r="T142" s="69">
        <f t="shared" si="84"/>
        <v>0</v>
      </c>
      <c r="U142" s="74">
        <v>0</v>
      </c>
      <c r="V142" s="69">
        <f t="shared" si="85"/>
        <v>0</v>
      </c>
      <c r="W142" s="74">
        <v>0</v>
      </c>
      <c r="X142" s="69">
        <f t="shared" si="86"/>
        <v>0</v>
      </c>
      <c r="Y142" s="74">
        <v>0</v>
      </c>
      <c r="Z142" s="69">
        <f t="shared" si="87"/>
        <v>0</v>
      </c>
      <c r="AA142" s="74">
        <v>0</v>
      </c>
      <c r="AB142" s="68">
        <f t="shared" si="88"/>
        <v>0</v>
      </c>
      <c r="AC142" s="67">
        <f t="shared" si="89"/>
        <v>0</v>
      </c>
      <c r="AD142" s="66">
        <f t="shared" si="90"/>
        <v>0</v>
      </c>
      <c r="AE142" s="57">
        <v>0</v>
      </c>
      <c r="AF142" s="57">
        <f t="shared" si="91"/>
        <v>0</v>
      </c>
      <c r="AG142" s="52">
        <v>0</v>
      </c>
      <c r="AH142" s="63">
        <f t="shared" si="92"/>
        <v>0</v>
      </c>
      <c r="AI142" s="65">
        <f t="shared" si="93"/>
        <v>0</v>
      </c>
      <c r="AJ142" s="63">
        <f t="shared" si="94"/>
        <v>0</v>
      </c>
      <c r="AK142" s="51">
        <v>0</v>
      </c>
      <c r="AL142" s="63">
        <f t="shared" si="95"/>
        <v>0</v>
      </c>
      <c r="AM142" s="75"/>
    </row>
    <row r="143" spans="1:39" s="2" customFormat="1" x14ac:dyDescent="0.3">
      <c r="A143" s="56" t="s">
        <v>9</v>
      </c>
      <c r="B143" s="47">
        <f>3600/6</f>
        <v>600</v>
      </c>
      <c r="C143" s="46">
        <f>2000/1.1</f>
        <v>1818.181818181818</v>
      </c>
      <c r="D143" s="54">
        <v>6</v>
      </c>
      <c r="E143" s="44">
        <v>0</v>
      </c>
      <c r="F143" s="423">
        <f t="shared" si="76"/>
        <v>0</v>
      </c>
      <c r="G143" s="72">
        <v>0</v>
      </c>
      <c r="H143" s="69">
        <f t="shared" si="77"/>
        <v>0</v>
      </c>
      <c r="I143" s="74">
        <v>0</v>
      </c>
      <c r="J143" s="37">
        <f t="shared" si="78"/>
        <v>0</v>
      </c>
      <c r="K143" s="74">
        <v>0</v>
      </c>
      <c r="L143" s="37">
        <f t="shared" si="79"/>
        <v>0</v>
      </c>
      <c r="M143" s="74">
        <v>0</v>
      </c>
      <c r="N143" s="37">
        <f t="shared" si="80"/>
        <v>0</v>
      </c>
      <c r="O143" s="74">
        <v>0</v>
      </c>
      <c r="P143" s="71">
        <f t="shared" si="81"/>
        <v>0</v>
      </c>
      <c r="Q143" s="57">
        <f t="shared" si="82"/>
        <v>0</v>
      </c>
      <c r="R143" s="70">
        <f t="shared" si="83"/>
        <v>0</v>
      </c>
      <c r="S143" s="42">
        <v>0</v>
      </c>
      <c r="T143" s="69">
        <f t="shared" si="84"/>
        <v>0</v>
      </c>
      <c r="U143" s="74">
        <v>0</v>
      </c>
      <c r="V143" s="69">
        <f t="shared" si="85"/>
        <v>0</v>
      </c>
      <c r="W143" s="74">
        <v>0</v>
      </c>
      <c r="X143" s="69">
        <f t="shared" si="86"/>
        <v>0</v>
      </c>
      <c r="Y143" s="74">
        <v>0</v>
      </c>
      <c r="Z143" s="69">
        <f t="shared" si="87"/>
        <v>0</v>
      </c>
      <c r="AA143" s="74">
        <v>0</v>
      </c>
      <c r="AB143" s="68">
        <f t="shared" si="88"/>
        <v>0</v>
      </c>
      <c r="AC143" s="67">
        <f t="shared" si="89"/>
        <v>0</v>
      </c>
      <c r="AD143" s="66">
        <f t="shared" si="90"/>
        <v>0</v>
      </c>
      <c r="AE143" s="57">
        <v>0</v>
      </c>
      <c r="AF143" s="57">
        <f t="shared" si="91"/>
        <v>0</v>
      </c>
      <c r="AG143" s="52">
        <v>0</v>
      </c>
      <c r="AH143" s="63">
        <f t="shared" si="92"/>
        <v>0</v>
      </c>
      <c r="AI143" s="65">
        <f t="shared" si="93"/>
        <v>0</v>
      </c>
      <c r="AJ143" s="63">
        <f t="shared" si="94"/>
        <v>0</v>
      </c>
      <c r="AK143" s="51">
        <v>0</v>
      </c>
      <c r="AL143" s="63">
        <f t="shared" si="95"/>
        <v>0</v>
      </c>
      <c r="AM143" s="75"/>
    </row>
    <row r="144" spans="1:39" s="2" customFormat="1" x14ac:dyDescent="0.3">
      <c r="A144" s="55" t="s">
        <v>47</v>
      </c>
      <c r="B144" s="47">
        <f>3600/6</f>
        <v>600</v>
      </c>
      <c r="C144" s="46">
        <f>2000/1.1</f>
        <v>1818.181818181818</v>
      </c>
      <c r="D144" s="54">
        <v>6</v>
      </c>
      <c r="E144" s="44">
        <v>0</v>
      </c>
      <c r="F144" s="423">
        <f t="shared" si="76"/>
        <v>0</v>
      </c>
      <c r="G144" s="72">
        <v>0</v>
      </c>
      <c r="H144" s="69">
        <f t="shared" si="77"/>
        <v>0</v>
      </c>
      <c r="I144" s="74">
        <v>0</v>
      </c>
      <c r="J144" s="37">
        <f t="shared" si="78"/>
        <v>0</v>
      </c>
      <c r="K144" s="74">
        <v>0</v>
      </c>
      <c r="L144" s="37">
        <f t="shared" si="79"/>
        <v>0</v>
      </c>
      <c r="M144" s="74">
        <v>0</v>
      </c>
      <c r="N144" s="37">
        <f t="shared" si="80"/>
        <v>0</v>
      </c>
      <c r="O144" s="74">
        <v>0</v>
      </c>
      <c r="P144" s="71">
        <f t="shared" si="81"/>
        <v>0</v>
      </c>
      <c r="Q144" s="57">
        <f t="shared" si="82"/>
        <v>0</v>
      </c>
      <c r="R144" s="70">
        <f t="shared" si="83"/>
        <v>0</v>
      </c>
      <c r="S144" s="42">
        <v>0</v>
      </c>
      <c r="T144" s="69">
        <f t="shared" si="84"/>
        <v>0</v>
      </c>
      <c r="U144" s="74">
        <v>0</v>
      </c>
      <c r="V144" s="69">
        <f t="shared" si="85"/>
        <v>0</v>
      </c>
      <c r="W144" s="74">
        <v>0</v>
      </c>
      <c r="X144" s="69">
        <f t="shared" si="86"/>
        <v>0</v>
      </c>
      <c r="Y144" s="74">
        <v>0</v>
      </c>
      <c r="Z144" s="69">
        <f t="shared" si="87"/>
        <v>0</v>
      </c>
      <c r="AA144" s="74">
        <v>0</v>
      </c>
      <c r="AB144" s="68">
        <f t="shared" si="88"/>
        <v>0</v>
      </c>
      <c r="AC144" s="67">
        <f t="shared" si="89"/>
        <v>0</v>
      </c>
      <c r="AD144" s="66">
        <f t="shared" si="90"/>
        <v>0</v>
      </c>
      <c r="AE144" s="57">
        <v>0</v>
      </c>
      <c r="AF144" s="57">
        <f t="shared" si="91"/>
        <v>0</v>
      </c>
      <c r="AG144" s="52">
        <v>0</v>
      </c>
      <c r="AH144" s="63">
        <f t="shared" si="92"/>
        <v>0</v>
      </c>
      <c r="AI144" s="65">
        <f t="shared" si="93"/>
        <v>0</v>
      </c>
      <c r="AJ144" s="63">
        <f t="shared" si="94"/>
        <v>0</v>
      </c>
      <c r="AK144" s="51">
        <v>0</v>
      </c>
      <c r="AL144" s="63">
        <f t="shared" si="95"/>
        <v>0</v>
      </c>
      <c r="AM144" s="75"/>
    </row>
    <row r="145" spans="1:39" s="2" customFormat="1" x14ac:dyDescent="0.3">
      <c r="A145" s="55" t="s">
        <v>48</v>
      </c>
      <c r="B145" s="47">
        <f>3600/6</f>
        <v>600</v>
      </c>
      <c r="C145" s="46">
        <f>2000/1.1</f>
        <v>1818.181818181818</v>
      </c>
      <c r="D145" s="54">
        <v>6</v>
      </c>
      <c r="E145" s="44">
        <v>0</v>
      </c>
      <c r="F145" s="423">
        <f t="shared" si="76"/>
        <v>0</v>
      </c>
      <c r="G145" s="72">
        <v>0</v>
      </c>
      <c r="H145" s="69">
        <f t="shared" si="77"/>
        <v>0</v>
      </c>
      <c r="I145" s="74">
        <v>0</v>
      </c>
      <c r="J145" s="37">
        <f t="shared" si="78"/>
        <v>0</v>
      </c>
      <c r="K145" s="74">
        <v>0</v>
      </c>
      <c r="L145" s="37">
        <f t="shared" si="79"/>
        <v>0</v>
      </c>
      <c r="M145" s="74">
        <v>0</v>
      </c>
      <c r="N145" s="37">
        <f t="shared" si="80"/>
        <v>0</v>
      </c>
      <c r="O145" s="74">
        <v>0</v>
      </c>
      <c r="P145" s="71">
        <f t="shared" si="81"/>
        <v>0</v>
      </c>
      <c r="Q145" s="57">
        <f t="shared" si="82"/>
        <v>0</v>
      </c>
      <c r="R145" s="70">
        <f t="shared" si="83"/>
        <v>0</v>
      </c>
      <c r="S145" s="42">
        <v>0</v>
      </c>
      <c r="T145" s="69">
        <f t="shared" si="84"/>
        <v>0</v>
      </c>
      <c r="U145" s="74">
        <v>0</v>
      </c>
      <c r="V145" s="69">
        <f t="shared" si="85"/>
        <v>0</v>
      </c>
      <c r="W145" s="74">
        <v>0</v>
      </c>
      <c r="X145" s="69">
        <f t="shared" si="86"/>
        <v>0</v>
      </c>
      <c r="Y145" s="74">
        <v>0</v>
      </c>
      <c r="Z145" s="69">
        <f t="shared" si="87"/>
        <v>0</v>
      </c>
      <c r="AA145" s="74">
        <v>0</v>
      </c>
      <c r="AB145" s="68">
        <f t="shared" si="88"/>
        <v>0</v>
      </c>
      <c r="AC145" s="67">
        <f t="shared" si="89"/>
        <v>0</v>
      </c>
      <c r="AD145" s="66">
        <f t="shared" si="90"/>
        <v>0</v>
      </c>
      <c r="AE145" s="57">
        <v>0</v>
      </c>
      <c r="AF145" s="57">
        <f t="shared" si="91"/>
        <v>0</v>
      </c>
      <c r="AG145" s="52">
        <v>0</v>
      </c>
      <c r="AH145" s="63">
        <f t="shared" si="92"/>
        <v>0</v>
      </c>
      <c r="AI145" s="65">
        <f t="shared" si="93"/>
        <v>0</v>
      </c>
      <c r="AJ145" s="63">
        <f t="shared" si="94"/>
        <v>0</v>
      </c>
      <c r="AK145" s="51">
        <v>0</v>
      </c>
      <c r="AL145" s="63">
        <f t="shared" si="95"/>
        <v>0</v>
      </c>
      <c r="AM145" s="75"/>
    </row>
    <row r="146" spans="1:39" s="2" customFormat="1" x14ac:dyDescent="0.3">
      <c r="A146" s="48" t="s">
        <v>827</v>
      </c>
      <c r="B146" s="47">
        <f>8100/6</f>
        <v>1350</v>
      </c>
      <c r="C146" s="46">
        <f>2800/1.1</f>
        <v>2545.454545454545</v>
      </c>
      <c r="D146" s="50">
        <v>6</v>
      </c>
      <c r="E146" s="44">
        <v>0</v>
      </c>
      <c r="F146" s="423">
        <f t="shared" si="76"/>
        <v>0</v>
      </c>
      <c r="G146" s="72">
        <v>0</v>
      </c>
      <c r="H146" s="69">
        <f t="shared" si="77"/>
        <v>0</v>
      </c>
      <c r="I146" s="74">
        <v>0</v>
      </c>
      <c r="J146" s="37">
        <f t="shared" si="78"/>
        <v>0</v>
      </c>
      <c r="K146" s="74">
        <v>0</v>
      </c>
      <c r="L146" s="37">
        <f t="shared" si="79"/>
        <v>0</v>
      </c>
      <c r="M146" s="74">
        <v>0</v>
      </c>
      <c r="N146" s="37">
        <f t="shared" si="80"/>
        <v>0</v>
      </c>
      <c r="O146" s="74">
        <v>0</v>
      </c>
      <c r="P146" s="71">
        <f t="shared" si="81"/>
        <v>0</v>
      </c>
      <c r="Q146" s="57">
        <f t="shared" si="82"/>
        <v>0</v>
      </c>
      <c r="R146" s="70">
        <f t="shared" si="83"/>
        <v>0</v>
      </c>
      <c r="S146" s="42">
        <v>0</v>
      </c>
      <c r="T146" s="69">
        <f t="shared" si="84"/>
        <v>0</v>
      </c>
      <c r="U146" s="74">
        <v>0</v>
      </c>
      <c r="V146" s="69">
        <f t="shared" si="85"/>
        <v>0</v>
      </c>
      <c r="W146" s="74">
        <v>0</v>
      </c>
      <c r="X146" s="69">
        <f t="shared" si="86"/>
        <v>0</v>
      </c>
      <c r="Y146" s="74">
        <v>0</v>
      </c>
      <c r="Z146" s="69">
        <f t="shared" si="87"/>
        <v>0</v>
      </c>
      <c r="AA146" s="74">
        <v>0</v>
      </c>
      <c r="AB146" s="68">
        <f t="shared" si="88"/>
        <v>0</v>
      </c>
      <c r="AC146" s="67">
        <f t="shared" si="89"/>
        <v>0</v>
      </c>
      <c r="AD146" s="66">
        <f t="shared" si="90"/>
        <v>0</v>
      </c>
      <c r="AE146" s="57">
        <v>0</v>
      </c>
      <c r="AF146" s="57">
        <f t="shared" si="91"/>
        <v>0</v>
      </c>
      <c r="AG146" s="52">
        <v>0</v>
      </c>
      <c r="AH146" s="63">
        <f t="shared" si="92"/>
        <v>0</v>
      </c>
      <c r="AI146" s="65">
        <f t="shared" si="93"/>
        <v>0</v>
      </c>
      <c r="AJ146" s="63">
        <f t="shared" si="94"/>
        <v>0</v>
      </c>
      <c r="AK146" s="51">
        <v>0</v>
      </c>
      <c r="AL146" s="63">
        <f t="shared" si="95"/>
        <v>0</v>
      </c>
      <c r="AM146" s="75"/>
    </row>
    <row r="147" spans="1:39" s="2" customFormat="1" x14ac:dyDescent="0.3">
      <c r="A147" s="48" t="s">
        <v>65</v>
      </c>
      <c r="B147" s="53">
        <f>6600/6</f>
        <v>1100</v>
      </c>
      <c r="C147" s="46">
        <f>2800/1.1</f>
        <v>2545.454545454545</v>
      </c>
      <c r="D147" s="50">
        <v>6</v>
      </c>
      <c r="E147" s="44">
        <v>0</v>
      </c>
      <c r="F147" s="423">
        <f t="shared" si="76"/>
        <v>0</v>
      </c>
      <c r="G147" s="72">
        <v>0</v>
      </c>
      <c r="H147" s="69">
        <f t="shared" si="77"/>
        <v>0</v>
      </c>
      <c r="I147" s="74">
        <v>0</v>
      </c>
      <c r="J147" s="37">
        <f t="shared" si="78"/>
        <v>0</v>
      </c>
      <c r="K147" s="74">
        <v>0</v>
      </c>
      <c r="L147" s="37">
        <f t="shared" si="79"/>
        <v>0</v>
      </c>
      <c r="M147" s="74">
        <v>0</v>
      </c>
      <c r="N147" s="37">
        <f t="shared" si="80"/>
        <v>0</v>
      </c>
      <c r="O147" s="74">
        <v>0</v>
      </c>
      <c r="P147" s="71">
        <f t="shared" si="81"/>
        <v>0</v>
      </c>
      <c r="Q147" s="57">
        <f t="shared" si="82"/>
        <v>0</v>
      </c>
      <c r="R147" s="70">
        <f t="shared" si="83"/>
        <v>0</v>
      </c>
      <c r="S147" s="42">
        <v>0</v>
      </c>
      <c r="T147" s="69">
        <f t="shared" si="84"/>
        <v>0</v>
      </c>
      <c r="U147" s="74">
        <v>0</v>
      </c>
      <c r="V147" s="69">
        <f t="shared" si="85"/>
        <v>0</v>
      </c>
      <c r="W147" s="74">
        <v>0</v>
      </c>
      <c r="X147" s="69">
        <f t="shared" si="86"/>
        <v>0</v>
      </c>
      <c r="Y147" s="74">
        <v>0</v>
      </c>
      <c r="Z147" s="69">
        <f t="shared" si="87"/>
        <v>0</v>
      </c>
      <c r="AA147" s="74">
        <v>0</v>
      </c>
      <c r="AB147" s="68">
        <f t="shared" si="88"/>
        <v>0</v>
      </c>
      <c r="AC147" s="67">
        <f t="shared" si="89"/>
        <v>0</v>
      </c>
      <c r="AD147" s="66">
        <f t="shared" si="90"/>
        <v>0</v>
      </c>
      <c r="AE147" s="57">
        <v>0</v>
      </c>
      <c r="AF147" s="57">
        <f t="shared" si="91"/>
        <v>0</v>
      </c>
      <c r="AG147" s="52">
        <v>0</v>
      </c>
      <c r="AH147" s="63">
        <f t="shared" si="92"/>
        <v>0</v>
      </c>
      <c r="AI147" s="65">
        <f t="shared" si="93"/>
        <v>0</v>
      </c>
      <c r="AJ147" s="63">
        <f t="shared" si="94"/>
        <v>0</v>
      </c>
      <c r="AK147" s="51">
        <v>0</v>
      </c>
      <c r="AL147" s="63">
        <f t="shared" si="95"/>
        <v>0</v>
      </c>
      <c r="AM147" s="75"/>
    </row>
    <row r="148" spans="1:39" s="2" customFormat="1" x14ac:dyDescent="0.3">
      <c r="A148" s="48" t="s">
        <v>808</v>
      </c>
      <c r="B148" s="47">
        <f>16200/12</f>
        <v>1350</v>
      </c>
      <c r="C148" s="46">
        <f>2800/1.1</f>
        <v>2545.454545454545</v>
      </c>
      <c r="D148" s="50">
        <v>12</v>
      </c>
      <c r="E148" s="44">
        <v>0</v>
      </c>
      <c r="F148" s="423">
        <f t="shared" si="76"/>
        <v>0</v>
      </c>
      <c r="G148" s="72">
        <v>0</v>
      </c>
      <c r="H148" s="69">
        <f t="shared" si="77"/>
        <v>0</v>
      </c>
      <c r="I148" s="74">
        <v>0</v>
      </c>
      <c r="J148" s="37">
        <f t="shared" si="78"/>
        <v>0</v>
      </c>
      <c r="K148" s="74">
        <v>0</v>
      </c>
      <c r="L148" s="37">
        <f t="shared" si="79"/>
        <v>0</v>
      </c>
      <c r="M148" s="74">
        <v>0</v>
      </c>
      <c r="N148" s="37">
        <f t="shared" si="80"/>
        <v>0</v>
      </c>
      <c r="O148" s="74">
        <v>0</v>
      </c>
      <c r="P148" s="71">
        <f t="shared" si="81"/>
        <v>0</v>
      </c>
      <c r="Q148" s="57">
        <f t="shared" si="82"/>
        <v>0</v>
      </c>
      <c r="R148" s="70">
        <f t="shared" si="83"/>
        <v>0</v>
      </c>
      <c r="S148" s="42">
        <v>0</v>
      </c>
      <c r="T148" s="69">
        <f t="shared" si="84"/>
        <v>0</v>
      </c>
      <c r="U148" s="74">
        <v>0</v>
      </c>
      <c r="V148" s="69">
        <f t="shared" si="85"/>
        <v>0</v>
      </c>
      <c r="W148" s="74">
        <v>0</v>
      </c>
      <c r="X148" s="69">
        <f t="shared" si="86"/>
        <v>0</v>
      </c>
      <c r="Y148" s="74">
        <v>0</v>
      </c>
      <c r="Z148" s="69">
        <f t="shared" si="87"/>
        <v>0</v>
      </c>
      <c r="AA148" s="74">
        <v>0</v>
      </c>
      <c r="AB148" s="68">
        <f t="shared" si="88"/>
        <v>0</v>
      </c>
      <c r="AC148" s="67">
        <f t="shared" si="89"/>
        <v>0</v>
      </c>
      <c r="AD148" s="66">
        <f t="shared" si="90"/>
        <v>0</v>
      </c>
      <c r="AE148" s="57">
        <v>0</v>
      </c>
      <c r="AF148" s="57">
        <f t="shared" si="91"/>
        <v>0</v>
      </c>
      <c r="AG148" s="52">
        <v>0</v>
      </c>
      <c r="AH148" s="63">
        <f t="shared" si="92"/>
        <v>0</v>
      </c>
      <c r="AI148" s="65">
        <f t="shared" si="93"/>
        <v>0</v>
      </c>
      <c r="AJ148" s="63">
        <f t="shared" si="94"/>
        <v>0</v>
      </c>
      <c r="AK148" s="51">
        <v>0</v>
      </c>
      <c r="AL148" s="63">
        <f t="shared" si="95"/>
        <v>0</v>
      </c>
      <c r="AM148" s="75"/>
    </row>
    <row r="149" spans="1:39" s="2" customFormat="1" x14ac:dyDescent="0.3">
      <c r="A149" s="48" t="s">
        <v>63</v>
      </c>
      <c r="B149" s="47">
        <f>16200/12</f>
        <v>1350</v>
      </c>
      <c r="C149" s="46">
        <f>2800/1.1</f>
        <v>2545.454545454545</v>
      </c>
      <c r="D149" s="50">
        <v>12</v>
      </c>
      <c r="E149" s="44">
        <v>0</v>
      </c>
      <c r="F149" s="423">
        <f t="shared" si="76"/>
        <v>0</v>
      </c>
      <c r="G149" s="72">
        <v>0</v>
      </c>
      <c r="H149" s="69">
        <f t="shared" si="77"/>
        <v>0</v>
      </c>
      <c r="I149" s="74">
        <v>0</v>
      </c>
      <c r="J149" s="37">
        <f t="shared" si="78"/>
        <v>0</v>
      </c>
      <c r="K149" s="74">
        <v>0</v>
      </c>
      <c r="L149" s="37">
        <f t="shared" si="79"/>
        <v>0</v>
      </c>
      <c r="M149" s="74">
        <v>0</v>
      </c>
      <c r="N149" s="37">
        <f t="shared" si="80"/>
        <v>0</v>
      </c>
      <c r="O149" s="74">
        <v>0</v>
      </c>
      <c r="P149" s="71">
        <f t="shared" si="81"/>
        <v>0</v>
      </c>
      <c r="Q149" s="57">
        <f t="shared" si="82"/>
        <v>0</v>
      </c>
      <c r="R149" s="70">
        <f t="shared" si="83"/>
        <v>0</v>
      </c>
      <c r="S149" s="42">
        <v>0</v>
      </c>
      <c r="T149" s="69">
        <f t="shared" si="84"/>
        <v>0</v>
      </c>
      <c r="U149" s="74">
        <v>0</v>
      </c>
      <c r="V149" s="69">
        <f t="shared" si="85"/>
        <v>0</v>
      </c>
      <c r="W149" s="74">
        <v>0</v>
      </c>
      <c r="X149" s="69">
        <f t="shared" si="86"/>
        <v>0</v>
      </c>
      <c r="Y149" s="74">
        <v>0</v>
      </c>
      <c r="Z149" s="69">
        <f t="shared" si="87"/>
        <v>0</v>
      </c>
      <c r="AA149" s="74">
        <v>0</v>
      </c>
      <c r="AB149" s="68">
        <f t="shared" si="88"/>
        <v>0</v>
      </c>
      <c r="AC149" s="67">
        <f t="shared" si="89"/>
        <v>0</v>
      </c>
      <c r="AD149" s="66">
        <f t="shared" si="90"/>
        <v>0</v>
      </c>
      <c r="AE149" s="57">
        <v>0</v>
      </c>
      <c r="AF149" s="57">
        <f t="shared" si="91"/>
        <v>0</v>
      </c>
      <c r="AG149" s="52">
        <v>0</v>
      </c>
      <c r="AH149" s="63">
        <f t="shared" si="92"/>
        <v>0</v>
      </c>
      <c r="AI149" s="65">
        <f t="shared" si="93"/>
        <v>0</v>
      </c>
      <c r="AJ149" s="63">
        <f t="shared" si="94"/>
        <v>0</v>
      </c>
      <c r="AK149" s="51">
        <v>0</v>
      </c>
      <c r="AL149" s="63">
        <f t="shared" si="95"/>
        <v>0</v>
      </c>
      <c r="AM149" s="75"/>
    </row>
    <row r="150" spans="1:39" s="2" customFormat="1" x14ac:dyDescent="0.3">
      <c r="A150" s="48" t="s">
        <v>62</v>
      </c>
      <c r="B150" s="47">
        <f>42000/20</f>
        <v>2100</v>
      </c>
      <c r="C150" s="46">
        <f>3200/1.1</f>
        <v>2909.090909090909</v>
      </c>
      <c r="D150" s="50">
        <v>20</v>
      </c>
      <c r="E150" s="44">
        <v>0</v>
      </c>
      <c r="F150" s="423">
        <f t="shared" si="76"/>
        <v>0</v>
      </c>
      <c r="G150" s="72">
        <v>0</v>
      </c>
      <c r="H150" s="69">
        <f t="shared" si="77"/>
        <v>0</v>
      </c>
      <c r="I150" s="74">
        <v>0</v>
      </c>
      <c r="J150" s="37">
        <f t="shared" si="78"/>
        <v>0</v>
      </c>
      <c r="K150" s="74">
        <v>0</v>
      </c>
      <c r="L150" s="37">
        <f t="shared" si="79"/>
        <v>0</v>
      </c>
      <c r="M150" s="74">
        <v>0</v>
      </c>
      <c r="N150" s="37">
        <f t="shared" si="80"/>
        <v>0</v>
      </c>
      <c r="O150" s="74">
        <v>0</v>
      </c>
      <c r="P150" s="71">
        <f t="shared" si="81"/>
        <v>0</v>
      </c>
      <c r="Q150" s="57">
        <f t="shared" si="82"/>
        <v>0</v>
      </c>
      <c r="R150" s="70">
        <f t="shared" si="83"/>
        <v>0</v>
      </c>
      <c r="S150" s="42">
        <v>0</v>
      </c>
      <c r="T150" s="69">
        <f t="shared" si="84"/>
        <v>0</v>
      </c>
      <c r="U150" s="74">
        <v>0</v>
      </c>
      <c r="V150" s="69">
        <f t="shared" si="85"/>
        <v>0</v>
      </c>
      <c r="W150" s="74">
        <v>0</v>
      </c>
      <c r="X150" s="69">
        <f t="shared" si="86"/>
        <v>0</v>
      </c>
      <c r="Y150" s="74">
        <v>0</v>
      </c>
      <c r="Z150" s="69">
        <f t="shared" si="87"/>
        <v>0</v>
      </c>
      <c r="AA150" s="74">
        <v>0</v>
      </c>
      <c r="AB150" s="68">
        <f t="shared" si="88"/>
        <v>0</v>
      </c>
      <c r="AC150" s="67">
        <f t="shared" si="89"/>
        <v>0</v>
      </c>
      <c r="AD150" s="66">
        <f t="shared" si="90"/>
        <v>0</v>
      </c>
      <c r="AE150" s="57">
        <v>0</v>
      </c>
      <c r="AF150" s="57">
        <f t="shared" si="91"/>
        <v>0</v>
      </c>
      <c r="AG150" s="52">
        <v>0</v>
      </c>
      <c r="AH150" s="63">
        <f t="shared" si="92"/>
        <v>0</v>
      </c>
      <c r="AI150" s="65">
        <f t="shared" si="93"/>
        <v>0</v>
      </c>
      <c r="AJ150" s="63">
        <f t="shared" si="94"/>
        <v>0</v>
      </c>
      <c r="AK150" s="51">
        <v>0</v>
      </c>
      <c r="AL150" s="63">
        <f t="shared" si="95"/>
        <v>0</v>
      </c>
      <c r="AM150" s="75"/>
    </row>
    <row r="151" spans="1:39" s="2" customFormat="1" x14ac:dyDescent="0.3">
      <c r="A151" s="48" t="s">
        <v>818</v>
      </c>
      <c r="B151" s="47">
        <f>13800/12</f>
        <v>1150</v>
      </c>
      <c r="C151" s="46">
        <f>2300/1.1</f>
        <v>2090.9090909090905</v>
      </c>
      <c r="D151" s="50">
        <v>12</v>
      </c>
      <c r="E151" s="44">
        <v>0</v>
      </c>
      <c r="F151" s="423">
        <f t="shared" si="76"/>
        <v>0</v>
      </c>
      <c r="G151" s="72">
        <v>0</v>
      </c>
      <c r="H151" s="69">
        <f t="shared" si="77"/>
        <v>0</v>
      </c>
      <c r="I151" s="74">
        <v>0</v>
      </c>
      <c r="J151" s="37">
        <f t="shared" si="78"/>
        <v>0</v>
      </c>
      <c r="K151" s="74">
        <v>0</v>
      </c>
      <c r="L151" s="37">
        <f t="shared" si="79"/>
        <v>0</v>
      </c>
      <c r="M151" s="74">
        <v>0</v>
      </c>
      <c r="N151" s="37">
        <f t="shared" si="80"/>
        <v>0</v>
      </c>
      <c r="O151" s="74">
        <v>0</v>
      </c>
      <c r="P151" s="71">
        <f t="shared" si="81"/>
        <v>0</v>
      </c>
      <c r="Q151" s="57">
        <f t="shared" si="82"/>
        <v>0</v>
      </c>
      <c r="R151" s="70">
        <f t="shared" si="83"/>
        <v>0</v>
      </c>
      <c r="S151" s="42">
        <v>0</v>
      </c>
      <c r="T151" s="69">
        <f t="shared" si="84"/>
        <v>0</v>
      </c>
      <c r="U151" s="74">
        <v>0</v>
      </c>
      <c r="V151" s="69">
        <f t="shared" si="85"/>
        <v>0</v>
      </c>
      <c r="W151" s="74">
        <v>0</v>
      </c>
      <c r="X151" s="69">
        <f t="shared" si="86"/>
        <v>0</v>
      </c>
      <c r="Y151" s="74">
        <v>0</v>
      </c>
      <c r="Z151" s="69">
        <f t="shared" si="87"/>
        <v>0</v>
      </c>
      <c r="AA151" s="74">
        <v>0</v>
      </c>
      <c r="AB151" s="68">
        <f t="shared" si="88"/>
        <v>0</v>
      </c>
      <c r="AC151" s="67">
        <f t="shared" si="89"/>
        <v>0</v>
      </c>
      <c r="AD151" s="66">
        <f t="shared" si="90"/>
        <v>0</v>
      </c>
      <c r="AE151" s="57">
        <v>0</v>
      </c>
      <c r="AF151" s="57">
        <f t="shared" si="91"/>
        <v>0</v>
      </c>
      <c r="AG151" s="52">
        <v>0</v>
      </c>
      <c r="AH151" s="63">
        <f t="shared" si="92"/>
        <v>0</v>
      </c>
      <c r="AI151" s="65">
        <f t="shared" si="93"/>
        <v>0</v>
      </c>
      <c r="AJ151" s="63">
        <f t="shared" si="94"/>
        <v>0</v>
      </c>
      <c r="AK151" s="51">
        <v>0</v>
      </c>
      <c r="AL151" s="63">
        <f t="shared" si="95"/>
        <v>0</v>
      </c>
      <c r="AM151" s="75"/>
    </row>
    <row r="152" spans="1:39" s="2" customFormat="1" x14ac:dyDescent="0.3">
      <c r="A152" s="48" t="s">
        <v>60</v>
      </c>
      <c r="B152" s="47">
        <f>30000/24</f>
        <v>1250</v>
      </c>
      <c r="C152" s="46">
        <f>2800/1.1</f>
        <v>2545.454545454545</v>
      </c>
      <c r="D152" s="50">
        <v>24</v>
      </c>
      <c r="E152" s="44">
        <v>0</v>
      </c>
      <c r="F152" s="423">
        <f t="shared" si="76"/>
        <v>0</v>
      </c>
      <c r="G152" s="72">
        <v>0</v>
      </c>
      <c r="H152" s="69">
        <f t="shared" si="77"/>
        <v>0</v>
      </c>
      <c r="I152" s="74">
        <v>0</v>
      </c>
      <c r="J152" s="37">
        <f t="shared" si="78"/>
        <v>0</v>
      </c>
      <c r="K152" s="74">
        <v>0</v>
      </c>
      <c r="L152" s="37">
        <f t="shared" si="79"/>
        <v>0</v>
      </c>
      <c r="M152" s="74">
        <v>0</v>
      </c>
      <c r="N152" s="37">
        <f t="shared" si="80"/>
        <v>0</v>
      </c>
      <c r="O152" s="74">
        <v>0</v>
      </c>
      <c r="P152" s="71">
        <f t="shared" si="81"/>
        <v>0</v>
      </c>
      <c r="Q152" s="57">
        <f t="shared" si="82"/>
        <v>0</v>
      </c>
      <c r="R152" s="70">
        <f t="shared" si="83"/>
        <v>0</v>
      </c>
      <c r="S152" s="42">
        <v>0</v>
      </c>
      <c r="T152" s="69">
        <f t="shared" si="84"/>
        <v>0</v>
      </c>
      <c r="U152" s="74">
        <v>0</v>
      </c>
      <c r="V152" s="69">
        <f t="shared" si="85"/>
        <v>0</v>
      </c>
      <c r="W152" s="74">
        <v>0</v>
      </c>
      <c r="X152" s="69">
        <f t="shared" si="86"/>
        <v>0</v>
      </c>
      <c r="Y152" s="74">
        <v>0</v>
      </c>
      <c r="Z152" s="69">
        <f t="shared" si="87"/>
        <v>0</v>
      </c>
      <c r="AA152" s="74">
        <v>0</v>
      </c>
      <c r="AB152" s="68">
        <f t="shared" si="88"/>
        <v>0</v>
      </c>
      <c r="AC152" s="67">
        <f t="shared" si="89"/>
        <v>0</v>
      </c>
      <c r="AD152" s="66">
        <f t="shared" si="90"/>
        <v>0</v>
      </c>
      <c r="AE152" s="57">
        <v>0</v>
      </c>
      <c r="AF152" s="57">
        <f t="shared" si="91"/>
        <v>0</v>
      </c>
      <c r="AG152" s="52">
        <v>0</v>
      </c>
      <c r="AH152" s="63">
        <f t="shared" si="92"/>
        <v>0</v>
      </c>
      <c r="AI152" s="65">
        <f t="shared" si="93"/>
        <v>0</v>
      </c>
      <c r="AJ152" s="63">
        <f t="shared" si="94"/>
        <v>0</v>
      </c>
      <c r="AK152" s="51">
        <v>0</v>
      </c>
      <c r="AL152" s="63">
        <f t="shared" si="95"/>
        <v>0</v>
      </c>
      <c r="AM152" s="75"/>
    </row>
    <row r="153" spans="1:39" s="2" customFormat="1" x14ac:dyDescent="0.3">
      <c r="A153" s="137" t="s">
        <v>61</v>
      </c>
      <c r="B153" s="47">
        <f>14400/24</f>
        <v>600</v>
      </c>
      <c r="C153" s="46">
        <f>800/1.1</f>
        <v>727.27272727272725</v>
      </c>
      <c r="D153" s="54">
        <v>24</v>
      </c>
      <c r="E153" s="44">
        <v>14</v>
      </c>
      <c r="F153" s="423">
        <f t="shared" si="76"/>
        <v>8400</v>
      </c>
      <c r="G153" s="72">
        <v>0</v>
      </c>
      <c r="H153" s="69">
        <f t="shared" si="77"/>
        <v>0</v>
      </c>
      <c r="I153" s="74">
        <v>24</v>
      </c>
      <c r="J153" s="37">
        <f t="shared" si="78"/>
        <v>14400</v>
      </c>
      <c r="K153" s="74">
        <v>0</v>
      </c>
      <c r="L153" s="37">
        <f t="shared" si="79"/>
        <v>0</v>
      </c>
      <c r="M153" s="74">
        <v>24</v>
      </c>
      <c r="N153" s="37">
        <f t="shared" si="80"/>
        <v>14400</v>
      </c>
      <c r="O153" s="74">
        <v>0</v>
      </c>
      <c r="P153" s="71">
        <f t="shared" si="81"/>
        <v>0</v>
      </c>
      <c r="Q153" s="57">
        <f t="shared" si="82"/>
        <v>48</v>
      </c>
      <c r="R153" s="70">
        <f t="shared" si="83"/>
        <v>28800</v>
      </c>
      <c r="S153" s="42">
        <v>4</v>
      </c>
      <c r="T153" s="69">
        <f t="shared" si="84"/>
        <v>2909.090909090909</v>
      </c>
      <c r="U153" s="74">
        <v>9</v>
      </c>
      <c r="V153" s="69">
        <f t="shared" si="85"/>
        <v>6545.454545454545</v>
      </c>
      <c r="W153" s="74">
        <v>3</v>
      </c>
      <c r="X153" s="69">
        <f t="shared" si="86"/>
        <v>2181.818181818182</v>
      </c>
      <c r="Y153" s="74">
        <v>14</v>
      </c>
      <c r="Z153" s="69">
        <f t="shared" si="87"/>
        <v>10181.818181818182</v>
      </c>
      <c r="AA153" s="74">
        <v>7</v>
      </c>
      <c r="AB153" s="68">
        <f t="shared" si="88"/>
        <v>5090.909090909091</v>
      </c>
      <c r="AC153" s="67">
        <f t="shared" si="89"/>
        <v>37</v>
      </c>
      <c r="AD153" s="66">
        <f t="shared" si="90"/>
        <v>26909.090909090908</v>
      </c>
      <c r="AE153" s="57">
        <v>0</v>
      </c>
      <c r="AF153" s="57">
        <f t="shared" si="91"/>
        <v>4709.0909090909081</v>
      </c>
      <c r="AG153" s="52">
        <v>0</v>
      </c>
      <c r="AH153" s="63">
        <f t="shared" si="92"/>
        <v>0</v>
      </c>
      <c r="AI153" s="65">
        <f t="shared" si="93"/>
        <v>25</v>
      </c>
      <c r="AJ153" s="63">
        <f t="shared" si="94"/>
        <v>15000</v>
      </c>
      <c r="AK153" s="51">
        <v>0</v>
      </c>
      <c r="AL153" s="63">
        <f t="shared" si="95"/>
        <v>0</v>
      </c>
      <c r="AM153" s="75"/>
    </row>
    <row r="154" spans="1:39" s="2" customFormat="1" x14ac:dyDescent="0.3">
      <c r="A154" s="188" t="s">
        <v>153</v>
      </c>
      <c r="B154" s="182">
        <f>16000/10</f>
        <v>1600</v>
      </c>
      <c r="C154" s="183">
        <f>2700/1.1</f>
        <v>2454.5454545454545</v>
      </c>
      <c r="D154" s="433">
        <v>10</v>
      </c>
      <c r="E154" s="44">
        <v>9</v>
      </c>
      <c r="F154" s="423">
        <f t="shared" si="76"/>
        <v>14400</v>
      </c>
      <c r="G154" s="72">
        <v>10</v>
      </c>
      <c r="H154" s="69">
        <f t="shared" si="77"/>
        <v>16000</v>
      </c>
      <c r="I154" s="74">
        <v>0</v>
      </c>
      <c r="J154" s="37">
        <f t="shared" si="78"/>
        <v>0</v>
      </c>
      <c r="K154" s="74">
        <v>0</v>
      </c>
      <c r="L154" s="37">
        <f t="shared" si="79"/>
        <v>0</v>
      </c>
      <c r="M154" s="74">
        <v>0</v>
      </c>
      <c r="N154" s="37">
        <f t="shared" si="80"/>
        <v>0</v>
      </c>
      <c r="O154" s="74">
        <v>0</v>
      </c>
      <c r="P154" s="71">
        <f t="shared" si="81"/>
        <v>0</v>
      </c>
      <c r="Q154" s="57">
        <f t="shared" si="82"/>
        <v>10</v>
      </c>
      <c r="R154" s="70">
        <f t="shared" si="83"/>
        <v>16000</v>
      </c>
      <c r="S154" s="42">
        <v>2</v>
      </c>
      <c r="T154" s="69">
        <f t="shared" si="84"/>
        <v>4909.090909090909</v>
      </c>
      <c r="U154" s="74">
        <v>15</v>
      </c>
      <c r="V154" s="69">
        <f t="shared" si="85"/>
        <v>36818.181818181816</v>
      </c>
      <c r="W154" s="74">
        <v>2</v>
      </c>
      <c r="X154" s="69">
        <f t="shared" si="86"/>
        <v>4909.090909090909</v>
      </c>
      <c r="Y154" s="74">
        <v>0</v>
      </c>
      <c r="Z154" s="69">
        <f t="shared" si="87"/>
        <v>0</v>
      </c>
      <c r="AA154" s="74">
        <v>0</v>
      </c>
      <c r="AB154" s="68">
        <f t="shared" si="88"/>
        <v>0</v>
      </c>
      <c r="AC154" s="67">
        <f t="shared" si="89"/>
        <v>19</v>
      </c>
      <c r="AD154" s="66">
        <f t="shared" si="90"/>
        <v>46636.363636363632</v>
      </c>
      <c r="AE154" s="57">
        <v>0</v>
      </c>
      <c r="AF154" s="57">
        <f t="shared" si="91"/>
        <v>16236.363636363636</v>
      </c>
      <c r="AG154" s="52">
        <v>0</v>
      </c>
      <c r="AH154" s="63">
        <f t="shared" si="92"/>
        <v>0</v>
      </c>
      <c r="AI154" s="65">
        <f t="shared" si="93"/>
        <v>0</v>
      </c>
      <c r="AJ154" s="63">
        <f t="shared" si="94"/>
        <v>0</v>
      </c>
      <c r="AK154" s="51">
        <v>0</v>
      </c>
      <c r="AL154" s="63">
        <f t="shared" si="95"/>
        <v>0</v>
      </c>
      <c r="AM154" s="75"/>
    </row>
    <row r="155" spans="1:39" s="2" customFormat="1" x14ac:dyDescent="0.3">
      <c r="A155" s="188" t="s">
        <v>806</v>
      </c>
      <c r="B155" s="47">
        <f>16000/10</f>
        <v>1600</v>
      </c>
      <c r="C155" s="183">
        <f>2700/1.1</f>
        <v>2454.5454545454545</v>
      </c>
      <c r="D155" s="54">
        <v>10</v>
      </c>
      <c r="E155" s="44">
        <v>0</v>
      </c>
      <c r="F155" s="423">
        <f t="shared" si="76"/>
        <v>0</v>
      </c>
      <c r="G155" s="72">
        <v>0</v>
      </c>
      <c r="H155" s="69">
        <f t="shared" si="77"/>
        <v>0</v>
      </c>
      <c r="I155" s="74">
        <v>0</v>
      </c>
      <c r="J155" s="37">
        <f t="shared" si="78"/>
        <v>0</v>
      </c>
      <c r="K155" s="74">
        <v>0</v>
      </c>
      <c r="L155" s="37">
        <f t="shared" si="79"/>
        <v>0</v>
      </c>
      <c r="M155" s="74">
        <v>0</v>
      </c>
      <c r="N155" s="37">
        <f t="shared" si="80"/>
        <v>0</v>
      </c>
      <c r="O155" s="74">
        <v>0</v>
      </c>
      <c r="P155" s="71">
        <f t="shared" si="81"/>
        <v>0</v>
      </c>
      <c r="Q155" s="57">
        <f t="shared" si="82"/>
        <v>0</v>
      </c>
      <c r="R155" s="70">
        <f t="shared" si="83"/>
        <v>0</v>
      </c>
      <c r="S155" s="42">
        <v>0</v>
      </c>
      <c r="T155" s="69">
        <f t="shared" si="84"/>
        <v>0</v>
      </c>
      <c r="U155" s="74">
        <v>0</v>
      </c>
      <c r="V155" s="69">
        <f t="shared" si="85"/>
        <v>0</v>
      </c>
      <c r="W155" s="74">
        <v>0</v>
      </c>
      <c r="X155" s="69">
        <f t="shared" si="86"/>
        <v>0</v>
      </c>
      <c r="Y155" s="74">
        <v>0</v>
      </c>
      <c r="Z155" s="69">
        <f t="shared" si="87"/>
        <v>0</v>
      </c>
      <c r="AA155" s="74">
        <v>0</v>
      </c>
      <c r="AB155" s="68">
        <f t="shared" si="88"/>
        <v>0</v>
      </c>
      <c r="AC155" s="67">
        <f t="shared" si="89"/>
        <v>0</v>
      </c>
      <c r="AD155" s="66">
        <f t="shared" si="90"/>
        <v>0</v>
      </c>
      <c r="AE155" s="57">
        <v>0</v>
      </c>
      <c r="AF155" s="57">
        <f t="shared" si="91"/>
        <v>0</v>
      </c>
      <c r="AG155" s="52">
        <v>0</v>
      </c>
      <c r="AH155" s="63">
        <f t="shared" si="92"/>
        <v>0</v>
      </c>
      <c r="AI155" s="65">
        <f t="shared" si="93"/>
        <v>0</v>
      </c>
      <c r="AJ155" s="63">
        <f t="shared" si="94"/>
        <v>0</v>
      </c>
      <c r="AK155" s="51">
        <v>0</v>
      </c>
      <c r="AL155" s="63">
        <f t="shared" si="95"/>
        <v>0</v>
      </c>
      <c r="AM155" s="75"/>
    </row>
    <row r="156" spans="1:39" s="2" customFormat="1" x14ac:dyDescent="0.3">
      <c r="A156" s="188" t="s">
        <v>776</v>
      </c>
      <c r="B156" s="47">
        <f>16000/10</f>
        <v>1600</v>
      </c>
      <c r="C156" s="183">
        <f>2700/1.1</f>
        <v>2454.5454545454545</v>
      </c>
      <c r="D156" s="54">
        <v>10</v>
      </c>
      <c r="E156" s="44">
        <v>0</v>
      </c>
      <c r="F156" s="423">
        <f t="shared" si="76"/>
        <v>0</v>
      </c>
      <c r="G156" s="72">
        <v>0</v>
      </c>
      <c r="H156" s="69">
        <f t="shared" si="77"/>
        <v>0</v>
      </c>
      <c r="I156" s="74">
        <v>0</v>
      </c>
      <c r="J156" s="37">
        <f t="shared" si="78"/>
        <v>0</v>
      </c>
      <c r="K156" s="74">
        <v>0</v>
      </c>
      <c r="L156" s="37">
        <f t="shared" si="79"/>
        <v>0</v>
      </c>
      <c r="M156" s="74">
        <v>0</v>
      </c>
      <c r="N156" s="37">
        <f t="shared" si="80"/>
        <v>0</v>
      </c>
      <c r="O156" s="74">
        <v>0</v>
      </c>
      <c r="P156" s="71">
        <f t="shared" si="81"/>
        <v>0</v>
      </c>
      <c r="Q156" s="57">
        <f t="shared" si="82"/>
        <v>0</v>
      </c>
      <c r="R156" s="70">
        <f t="shared" si="83"/>
        <v>0</v>
      </c>
      <c r="S156" s="42">
        <v>0</v>
      </c>
      <c r="T156" s="69">
        <f t="shared" si="84"/>
        <v>0</v>
      </c>
      <c r="U156" s="74">
        <v>0</v>
      </c>
      <c r="V156" s="69">
        <f t="shared" si="85"/>
        <v>0</v>
      </c>
      <c r="W156" s="74">
        <v>0</v>
      </c>
      <c r="X156" s="69">
        <f t="shared" si="86"/>
        <v>0</v>
      </c>
      <c r="Y156" s="74">
        <v>0</v>
      </c>
      <c r="Z156" s="69">
        <f t="shared" si="87"/>
        <v>0</v>
      </c>
      <c r="AA156" s="74">
        <v>0</v>
      </c>
      <c r="AB156" s="68">
        <f t="shared" si="88"/>
        <v>0</v>
      </c>
      <c r="AC156" s="67">
        <f t="shared" si="89"/>
        <v>0</v>
      </c>
      <c r="AD156" s="66">
        <f t="shared" si="90"/>
        <v>0</v>
      </c>
      <c r="AE156" s="57">
        <v>0</v>
      </c>
      <c r="AF156" s="57">
        <f t="shared" si="91"/>
        <v>0</v>
      </c>
      <c r="AG156" s="52">
        <v>0</v>
      </c>
      <c r="AH156" s="63">
        <f t="shared" si="92"/>
        <v>0</v>
      </c>
      <c r="AI156" s="65">
        <f t="shared" si="93"/>
        <v>0</v>
      </c>
      <c r="AJ156" s="63">
        <f t="shared" si="94"/>
        <v>0</v>
      </c>
      <c r="AK156" s="51">
        <v>0</v>
      </c>
      <c r="AL156" s="63">
        <f t="shared" si="95"/>
        <v>0</v>
      </c>
      <c r="AM156" s="75"/>
    </row>
    <row r="157" spans="1:39" s="2" customFormat="1" x14ac:dyDescent="0.3">
      <c r="A157" s="188" t="s">
        <v>768</v>
      </c>
      <c r="B157" s="47">
        <f>16000/10</f>
        <v>1600</v>
      </c>
      <c r="C157" s="183">
        <f>2700/1.1</f>
        <v>2454.5454545454545</v>
      </c>
      <c r="D157" s="54">
        <v>10</v>
      </c>
      <c r="E157" s="44">
        <v>0</v>
      </c>
      <c r="F157" s="423">
        <f t="shared" si="76"/>
        <v>0</v>
      </c>
      <c r="G157" s="72">
        <v>0</v>
      </c>
      <c r="H157" s="69">
        <f t="shared" si="77"/>
        <v>0</v>
      </c>
      <c r="I157" s="74">
        <v>0</v>
      </c>
      <c r="J157" s="37">
        <f t="shared" si="78"/>
        <v>0</v>
      </c>
      <c r="K157" s="74">
        <v>0</v>
      </c>
      <c r="L157" s="37">
        <f t="shared" si="79"/>
        <v>0</v>
      </c>
      <c r="M157" s="74">
        <v>0</v>
      </c>
      <c r="N157" s="37">
        <f t="shared" si="80"/>
        <v>0</v>
      </c>
      <c r="O157" s="74">
        <v>0</v>
      </c>
      <c r="P157" s="71">
        <f t="shared" si="81"/>
        <v>0</v>
      </c>
      <c r="Q157" s="57">
        <f t="shared" si="82"/>
        <v>0</v>
      </c>
      <c r="R157" s="70">
        <f t="shared" si="83"/>
        <v>0</v>
      </c>
      <c r="S157" s="42">
        <v>0</v>
      </c>
      <c r="T157" s="69">
        <f t="shared" si="84"/>
        <v>0</v>
      </c>
      <c r="U157" s="74">
        <v>0</v>
      </c>
      <c r="V157" s="69">
        <f t="shared" si="85"/>
        <v>0</v>
      </c>
      <c r="W157" s="74">
        <v>0</v>
      </c>
      <c r="X157" s="69">
        <f t="shared" si="86"/>
        <v>0</v>
      </c>
      <c r="Y157" s="74">
        <v>0</v>
      </c>
      <c r="Z157" s="69">
        <f t="shared" si="87"/>
        <v>0</v>
      </c>
      <c r="AA157" s="74">
        <v>0</v>
      </c>
      <c r="AB157" s="68">
        <f t="shared" si="88"/>
        <v>0</v>
      </c>
      <c r="AC157" s="67">
        <f t="shared" si="89"/>
        <v>0</v>
      </c>
      <c r="AD157" s="66">
        <f t="shared" si="90"/>
        <v>0</v>
      </c>
      <c r="AE157" s="57">
        <v>0</v>
      </c>
      <c r="AF157" s="57">
        <f t="shared" si="91"/>
        <v>0</v>
      </c>
      <c r="AG157" s="52">
        <v>0</v>
      </c>
      <c r="AH157" s="63">
        <f t="shared" si="92"/>
        <v>0</v>
      </c>
      <c r="AI157" s="65">
        <f t="shared" si="93"/>
        <v>0</v>
      </c>
      <c r="AJ157" s="63">
        <f t="shared" si="94"/>
        <v>0</v>
      </c>
      <c r="AK157" s="51">
        <v>0</v>
      </c>
      <c r="AL157" s="63">
        <f t="shared" si="95"/>
        <v>0</v>
      </c>
      <c r="AM157" s="75"/>
    </row>
    <row r="158" spans="1:39" s="2" customFormat="1" x14ac:dyDescent="0.3">
      <c r="A158" s="188" t="s">
        <v>645</v>
      </c>
      <c r="B158" s="47">
        <f>16000/10</f>
        <v>1600</v>
      </c>
      <c r="C158" s="183">
        <f>2700/1.1</f>
        <v>2454.5454545454545</v>
      </c>
      <c r="D158" s="54">
        <v>11</v>
      </c>
      <c r="E158" s="44">
        <v>0</v>
      </c>
      <c r="F158" s="423">
        <f t="shared" si="76"/>
        <v>0</v>
      </c>
      <c r="G158" s="72">
        <v>0</v>
      </c>
      <c r="H158" s="69">
        <f t="shared" si="77"/>
        <v>0</v>
      </c>
      <c r="I158" s="74">
        <v>0</v>
      </c>
      <c r="J158" s="37">
        <f t="shared" si="78"/>
        <v>0</v>
      </c>
      <c r="K158" s="74">
        <v>0</v>
      </c>
      <c r="L158" s="37">
        <f t="shared" si="79"/>
        <v>0</v>
      </c>
      <c r="M158" s="74">
        <v>0</v>
      </c>
      <c r="N158" s="37">
        <f t="shared" si="80"/>
        <v>0</v>
      </c>
      <c r="O158" s="74">
        <v>0</v>
      </c>
      <c r="P158" s="71">
        <f t="shared" si="81"/>
        <v>0</v>
      </c>
      <c r="Q158" s="57">
        <f t="shared" si="82"/>
        <v>0</v>
      </c>
      <c r="R158" s="70">
        <f t="shared" si="83"/>
        <v>0</v>
      </c>
      <c r="S158" s="42">
        <v>0</v>
      </c>
      <c r="T158" s="69">
        <f t="shared" si="84"/>
        <v>0</v>
      </c>
      <c r="U158" s="74">
        <v>0</v>
      </c>
      <c r="V158" s="69">
        <f t="shared" si="85"/>
        <v>0</v>
      </c>
      <c r="W158" s="74">
        <v>0</v>
      </c>
      <c r="X158" s="69">
        <f t="shared" si="86"/>
        <v>0</v>
      </c>
      <c r="Y158" s="74">
        <v>0</v>
      </c>
      <c r="Z158" s="69">
        <f t="shared" si="87"/>
        <v>0</v>
      </c>
      <c r="AA158" s="74">
        <v>0</v>
      </c>
      <c r="AB158" s="68">
        <f t="shared" si="88"/>
        <v>0</v>
      </c>
      <c r="AC158" s="67">
        <f t="shared" si="89"/>
        <v>0</v>
      </c>
      <c r="AD158" s="66">
        <f t="shared" si="90"/>
        <v>0</v>
      </c>
      <c r="AE158" s="57">
        <v>0</v>
      </c>
      <c r="AF158" s="57">
        <f t="shared" si="91"/>
        <v>0</v>
      </c>
      <c r="AG158" s="52">
        <v>0</v>
      </c>
      <c r="AH158" s="63">
        <f t="shared" si="92"/>
        <v>0</v>
      </c>
      <c r="AI158" s="65">
        <f t="shared" si="93"/>
        <v>0</v>
      </c>
      <c r="AJ158" s="63">
        <f t="shared" si="94"/>
        <v>0</v>
      </c>
      <c r="AK158" s="51">
        <v>0</v>
      </c>
      <c r="AL158" s="63">
        <f t="shared" si="95"/>
        <v>0</v>
      </c>
      <c r="AM158" s="75"/>
    </row>
    <row r="159" spans="1:39" s="2" customFormat="1" x14ac:dyDescent="0.3">
      <c r="A159" s="188" t="s">
        <v>644</v>
      </c>
      <c r="B159" s="47">
        <f>14400/12</f>
        <v>1200</v>
      </c>
      <c r="C159" s="46">
        <f>1800/1.1</f>
        <v>1636.3636363636363</v>
      </c>
      <c r="D159" s="54">
        <v>12</v>
      </c>
      <c r="E159" s="44">
        <v>0</v>
      </c>
      <c r="F159" s="423">
        <f t="shared" si="76"/>
        <v>0</v>
      </c>
      <c r="G159" s="72">
        <v>0</v>
      </c>
      <c r="H159" s="69">
        <f t="shared" si="77"/>
        <v>0</v>
      </c>
      <c r="I159" s="74">
        <v>0</v>
      </c>
      <c r="J159" s="37">
        <f t="shared" si="78"/>
        <v>0</v>
      </c>
      <c r="K159" s="74">
        <v>0</v>
      </c>
      <c r="L159" s="37">
        <f t="shared" si="79"/>
        <v>0</v>
      </c>
      <c r="M159" s="74">
        <v>0</v>
      </c>
      <c r="N159" s="37">
        <f t="shared" si="80"/>
        <v>0</v>
      </c>
      <c r="O159" s="74">
        <v>0</v>
      </c>
      <c r="P159" s="71">
        <f t="shared" si="81"/>
        <v>0</v>
      </c>
      <c r="Q159" s="57">
        <f t="shared" si="82"/>
        <v>0</v>
      </c>
      <c r="R159" s="70">
        <f t="shared" si="83"/>
        <v>0</v>
      </c>
      <c r="S159" s="42">
        <v>0</v>
      </c>
      <c r="T159" s="69">
        <f t="shared" si="84"/>
        <v>0</v>
      </c>
      <c r="U159" s="74">
        <v>0</v>
      </c>
      <c r="V159" s="69">
        <f t="shared" si="85"/>
        <v>0</v>
      </c>
      <c r="W159" s="74">
        <v>0</v>
      </c>
      <c r="X159" s="69">
        <f t="shared" si="86"/>
        <v>0</v>
      </c>
      <c r="Y159" s="74">
        <v>0</v>
      </c>
      <c r="Z159" s="69">
        <f t="shared" si="87"/>
        <v>0</v>
      </c>
      <c r="AA159" s="74">
        <v>0</v>
      </c>
      <c r="AB159" s="68">
        <f t="shared" si="88"/>
        <v>0</v>
      </c>
      <c r="AC159" s="67">
        <f t="shared" si="89"/>
        <v>0</v>
      </c>
      <c r="AD159" s="66">
        <f t="shared" si="90"/>
        <v>0</v>
      </c>
      <c r="AE159" s="57">
        <v>0</v>
      </c>
      <c r="AF159" s="57">
        <f t="shared" si="91"/>
        <v>0</v>
      </c>
      <c r="AG159" s="52">
        <v>0</v>
      </c>
      <c r="AH159" s="63">
        <f t="shared" si="92"/>
        <v>0</v>
      </c>
      <c r="AI159" s="65">
        <f t="shared" si="93"/>
        <v>0</v>
      </c>
      <c r="AJ159" s="63">
        <f t="shared" si="94"/>
        <v>0</v>
      </c>
      <c r="AK159" s="51">
        <v>0</v>
      </c>
      <c r="AL159" s="63">
        <f t="shared" si="95"/>
        <v>0</v>
      </c>
      <c r="AM159" s="75"/>
    </row>
    <row r="160" spans="1:39" s="2" customFormat="1" x14ac:dyDescent="0.3">
      <c r="A160" s="188" t="s">
        <v>154</v>
      </c>
      <c r="B160" s="47">
        <f>14400/12</f>
        <v>1200</v>
      </c>
      <c r="C160" s="46">
        <f>1800/1.1</f>
        <v>1636.3636363636363</v>
      </c>
      <c r="D160" s="54">
        <v>13</v>
      </c>
      <c r="E160" s="44">
        <v>0</v>
      </c>
      <c r="F160" s="423">
        <f t="shared" si="76"/>
        <v>0</v>
      </c>
      <c r="G160" s="72">
        <v>0</v>
      </c>
      <c r="H160" s="69">
        <f t="shared" si="77"/>
        <v>0</v>
      </c>
      <c r="I160" s="74">
        <v>0</v>
      </c>
      <c r="J160" s="37">
        <f t="shared" si="78"/>
        <v>0</v>
      </c>
      <c r="K160" s="74">
        <v>0</v>
      </c>
      <c r="L160" s="37">
        <f t="shared" si="79"/>
        <v>0</v>
      </c>
      <c r="M160" s="74">
        <v>0</v>
      </c>
      <c r="N160" s="37">
        <f t="shared" si="80"/>
        <v>0</v>
      </c>
      <c r="O160" s="74">
        <v>0</v>
      </c>
      <c r="P160" s="71">
        <f t="shared" si="81"/>
        <v>0</v>
      </c>
      <c r="Q160" s="57">
        <f t="shared" si="82"/>
        <v>0</v>
      </c>
      <c r="R160" s="70">
        <f t="shared" si="83"/>
        <v>0</v>
      </c>
      <c r="S160" s="42">
        <v>0</v>
      </c>
      <c r="T160" s="69">
        <f t="shared" si="84"/>
        <v>0</v>
      </c>
      <c r="U160" s="74">
        <v>0</v>
      </c>
      <c r="V160" s="69">
        <f t="shared" si="85"/>
        <v>0</v>
      </c>
      <c r="W160" s="74">
        <v>0</v>
      </c>
      <c r="X160" s="69">
        <f t="shared" si="86"/>
        <v>0</v>
      </c>
      <c r="Y160" s="74">
        <v>0</v>
      </c>
      <c r="Z160" s="69">
        <f t="shared" si="87"/>
        <v>0</v>
      </c>
      <c r="AA160" s="74">
        <v>0</v>
      </c>
      <c r="AB160" s="68">
        <f t="shared" si="88"/>
        <v>0</v>
      </c>
      <c r="AC160" s="67">
        <f t="shared" si="89"/>
        <v>0</v>
      </c>
      <c r="AD160" s="66">
        <f t="shared" si="90"/>
        <v>0</v>
      </c>
      <c r="AE160" s="57">
        <v>0</v>
      </c>
      <c r="AF160" s="57">
        <f t="shared" si="91"/>
        <v>0</v>
      </c>
      <c r="AG160" s="52">
        <v>0</v>
      </c>
      <c r="AH160" s="63">
        <f t="shared" si="92"/>
        <v>0</v>
      </c>
      <c r="AI160" s="65">
        <f t="shared" si="93"/>
        <v>0</v>
      </c>
      <c r="AJ160" s="63">
        <f t="shared" si="94"/>
        <v>0</v>
      </c>
      <c r="AK160" s="51">
        <v>0</v>
      </c>
      <c r="AL160" s="63">
        <f t="shared" si="95"/>
        <v>0</v>
      </c>
      <c r="AM160" s="75"/>
    </row>
    <row r="161" spans="1:39" s="2" customFormat="1" x14ac:dyDescent="0.3">
      <c r="A161" s="186" t="s">
        <v>767</v>
      </c>
      <c r="B161" s="47">
        <f>3900/6</f>
        <v>650</v>
      </c>
      <c r="C161" s="46">
        <f>2000/1.1</f>
        <v>1818.181818181818</v>
      </c>
      <c r="D161" s="54">
        <v>6</v>
      </c>
      <c r="E161" s="44">
        <v>0</v>
      </c>
      <c r="F161" s="423">
        <f t="shared" si="76"/>
        <v>0</v>
      </c>
      <c r="G161" s="72">
        <v>0</v>
      </c>
      <c r="H161" s="69">
        <f t="shared" si="77"/>
        <v>0</v>
      </c>
      <c r="I161" s="74">
        <v>0</v>
      </c>
      <c r="J161" s="37">
        <f t="shared" si="78"/>
        <v>0</v>
      </c>
      <c r="K161" s="74">
        <v>0</v>
      </c>
      <c r="L161" s="37">
        <f t="shared" si="79"/>
        <v>0</v>
      </c>
      <c r="M161" s="74">
        <v>0</v>
      </c>
      <c r="N161" s="37">
        <f t="shared" si="80"/>
        <v>0</v>
      </c>
      <c r="O161" s="74">
        <v>0</v>
      </c>
      <c r="P161" s="71">
        <f t="shared" si="81"/>
        <v>0</v>
      </c>
      <c r="Q161" s="57">
        <f t="shared" si="82"/>
        <v>0</v>
      </c>
      <c r="R161" s="70">
        <f t="shared" si="83"/>
        <v>0</v>
      </c>
      <c r="S161" s="42">
        <v>0</v>
      </c>
      <c r="T161" s="69">
        <f t="shared" si="84"/>
        <v>0</v>
      </c>
      <c r="U161" s="74">
        <v>0</v>
      </c>
      <c r="V161" s="69">
        <f t="shared" si="85"/>
        <v>0</v>
      </c>
      <c r="W161" s="74">
        <v>0</v>
      </c>
      <c r="X161" s="69">
        <f t="shared" si="86"/>
        <v>0</v>
      </c>
      <c r="Y161" s="74">
        <v>0</v>
      </c>
      <c r="Z161" s="69">
        <f t="shared" si="87"/>
        <v>0</v>
      </c>
      <c r="AA161" s="74">
        <v>0</v>
      </c>
      <c r="AB161" s="68">
        <f t="shared" si="88"/>
        <v>0</v>
      </c>
      <c r="AC161" s="67">
        <f t="shared" si="89"/>
        <v>0</v>
      </c>
      <c r="AD161" s="66">
        <f t="shared" si="90"/>
        <v>0</v>
      </c>
      <c r="AE161" s="57">
        <v>0</v>
      </c>
      <c r="AF161" s="57">
        <f t="shared" si="91"/>
        <v>0</v>
      </c>
      <c r="AG161" s="52">
        <v>0</v>
      </c>
      <c r="AH161" s="63">
        <f t="shared" si="92"/>
        <v>0</v>
      </c>
      <c r="AI161" s="65">
        <f t="shared" si="93"/>
        <v>0</v>
      </c>
      <c r="AJ161" s="63">
        <f t="shared" si="94"/>
        <v>0</v>
      </c>
      <c r="AK161" s="51">
        <v>0</v>
      </c>
      <c r="AL161" s="63">
        <f t="shared" si="95"/>
        <v>0</v>
      </c>
      <c r="AM161" s="75"/>
    </row>
    <row r="162" spans="1:39" s="2" customFormat="1" x14ac:dyDescent="0.3">
      <c r="A162" s="186" t="s">
        <v>641</v>
      </c>
      <c r="B162" s="47">
        <f>3900/6</f>
        <v>650</v>
      </c>
      <c r="C162" s="46">
        <f>2000/1.1</f>
        <v>1818.181818181818</v>
      </c>
      <c r="D162" s="54">
        <v>6</v>
      </c>
      <c r="E162" s="44">
        <v>11</v>
      </c>
      <c r="F162" s="423">
        <f t="shared" si="76"/>
        <v>7150</v>
      </c>
      <c r="G162" s="72">
        <v>0</v>
      </c>
      <c r="H162" s="69">
        <f t="shared" si="77"/>
        <v>0</v>
      </c>
      <c r="I162" s="74">
        <v>12</v>
      </c>
      <c r="J162" s="37">
        <f t="shared" si="78"/>
        <v>7800</v>
      </c>
      <c r="K162" s="74">
        <v>0</v>
      </c>
      <c r="L162" s="37">
        <f t="shared" si="79"/>
        <v>0</v>
      </c>
      <c r="M162" s="74">
        <v>0</v>
      </c>
      <c r="N162" s="37">
        <f t="shared" si="80"/>
        <v>0</v>
      </c>
      <c r="O162" s="74">
        <v>0</v>
      </c>
      <c r="P162" s="71">
        <f t="shared" si="81"/>
        <v>0</v>
      </c>
      <c r="Q162" s="57">
        <f t="shared" si="82"/>
        <v>12</v>
      </c>
      <c r="R162" s="70">
        <f t="shared" si="83"/>
        <v>7800</v>
      </c>
      <c r="S162" s="42">
        <v>3</v>
      </c>
      <c r="T162" s="69">
        <f t="shared" si="84"/>
        <v>5454.545454545454</v>
      </c>
      <c r="U162" s="74">
        <v>5</v>
      </c>
      <c r="V162" s="69">
        <f t="shared" si="85"/>
        <v>9090.9090909090901</v>
      </c>
      <c r="W162" s="74">
        <v>1</v>
      </c>
      <c r="X162" s="69">
        <f t="shared" si="86"/>
        <v>1818.181818181818</v>
      </c>
      <c r="Y162" s="74">
        <v>6</v>
      </c>
      <c r="Z162" s="69">
        <f t="shared" si="87"/>
        <v>10909.090909090908</v>
      </c>
      <c r="AA162" s="74">
        <v>3</v>
      </c>
      <c r="AB162" s="68">
        <f t="shared" si="88"/>
        <v>5454.545454545454</v>
      </c>
      <c r="AC162" s="67">
        <f t="shared" si="89"/>
        <v>18</v>
      </c>
      <c r="AD162" s="66">
        <f t="shared" si="90"/>
        <v>32727.272727272724</v>
      </c>
      <c r="AE162" s="57">
        <v>0</v>
      </c>
      <c r="AF162" s="57">
        <f t="shared" si="91"/>
        <v>21027.272727272724</v>
      </c>
      <c r="AG162" s="52">
        <v>0</v>
      </c>
      <c r="AH162" s="63">
        <f t="shared" si="92"/>
        <v>0</v>
      </c>
      <c r="AI162" s="65">
        <f t="shared" si="93"/>
        <v>5</v>
      </c>
      <c r="AJ162" s="63">
        <f t="shared" si="94"/>
        <v>3250</v>
      </c>
      <c r="AK162" s="51">
        <v>0</v>
      </c>
      <c r="AL162" s="63">
        <f t="shared" si="95"/>
        <v>0</v>
      </c>
      <c r="AM162" s="75" t="s">
        <v>826</v>
      </c>
    </row>
    <row r="163" spans="1:39" s="2" customFormat="1" x14ac:dyDescent="0.3">
      <c r="A163" s="186" t="s">
        <v>804</v>
      </c>
      <c r="B163" s="47">
        <f>3900/6</f>
        <v>650</v>
      </c>
      <c r="C163" s="46">
        <f>2000/1.1</f>
        <v>1818.181818181818</v>
      </c>
      <c r="D163" s="54">
        <v>6</v>
      </c>
      <c r="E163" s="44">
        <v>6</v>
      </c>
      <c r="F163" s="423">
        <f t="shared" si="76"/>
        <v>3900</v>
      </c>
      <c r="G163" s="72">
        <v>0</v>
      </c>
      <c r="H163" s="69">
        <f t="shared" si="77"/>
        <v>0</v>
      </c>
      <c r="I163" s="74">
        <v>12</v>
      </c>
      <c r="J163" s="37">
        <f t="shared" si="78"/>
        <v>7800</v>
      </c>
      <c r="K163" s="74">
        <v>0</v>
      </c>
      <c r="L163" s="37">
        <f t="shared" si="79"/>
        <v>0</v>
      </c>
      <c r="M163" s="74">
        <v>6</v>
      </c>
      <c r="N163" s="37">
        <f t="shared" si="80"/>
        <v>3900</v>
      </c>
      <c r="O163" s="74">
        <v>0</v>
      </c>
      <c r="P163" s="71">
        <f t="shared" si="81"/>
        <v>0</v>
      </c>
      <c r="Q163" s="57">
        <f t="shared" si="82"/>
        <v>18</v>
      </c>
      <c r="R163" s="70">
        <f t="shared" si="83"/>
        <v>11700</v>
      </c>
      <c r="S163" s="42">
        <v>1</v>
      </c>
      <c r="T163" s="69">
        <f t="shared" si="84"/>
        <v>1818.181818181818</v>
      </c>
      <c r="U163" s="74">
        <v>5</v>
      </c>
      <c r="V163" s="69">
        <f t="shared" si="85"/>
        <v>9090.9090909090901</v>
      </c>
      <c r="W163" s="74">
        <v>2</v>
      </c>
      <c r="X163" s="69">
        <f t="shared" si="86"/>
        <v>3636.363636363636</v>
      </c>
      <c r="Y163" s="74">
        <v>7</v>
      </c>
      <c r="Z163" s="69">
        <f t="shared" si="87"/>
        <v>12727.272727272726</v>
      </c>
      <c r="AA163" s="74">
        <v>5</v>
      </c>
      <c r="AB163" s="68">
        <f t="shared" si="88"/>
        <v>9090.9090909090901</v>
      </c>
      <c r="AC163" s="67">
        <f t="shared" si="89"/>
        <v>20</v>
      </c>
      <c r="AD163" s="66">
        <f t="shared" si="90"/>
        <v>36363.63636363636</v>
      </c>
      <c r="AE163" s="57">
        <v>0</v>
      </c>
      <c r="AF163" s="57">
        <f t="shared" si="91"/>
        <v>23363.63636363636</v>
      </c>
      <c r="AG163" s="52">
        <v>0</v>
      </c>
      <c r="AH163" s="63">
        <f t="shared" si="92"/>
        <v>0</v>
      </c>
      <c r="AI163" s="65">
        <f t="shared" si="93"/>
        <v>4</v>
      </c>
      <c r="AJ163" s="63">
        <f t="shared" si="94"/>
        <v>2600</v>
      </c>
      <c r="AK163" s="51">
        <v>0</v>
      </c>
      <c r="AL163" s="63">
        <f t="shared" si="95"/>
        <v>0</v>
      </c>
      <c r="AM163" s="75"/>
    </row>
    <row r="164" spans="1:39" s="2" customFormat="1" ht="17.25" thickBot="1" x14ac:dyDescent="0.35">
      <c r="A164" s="185" t="s">
        <v>766</v>
      </c>
      <c r="B164" s="193">
        <f>31200/24</f>
        <v>1300</v>
      </c>
      <c r="C164" s="194">
        <f>2800/1.1</f>
        <v>2545.454545454545</v>
      </c>
      <c r="D164" s="50">
        <v>24</v>
      </c>
      <c r="E164" s="403">
        <v>0</v>
      </c>
      <c r="F164" s="424">
        <f t="shared" si="76"/>
        <v>0</v>
      </c>
      <c r="G164" s="461">
        <v>0</v>
      </c>
      <c r="H164" s="404">
        <f t="shared" si="77"/>
        <v>0</v>
      </c>
      <c r="I164" s="145">
        <v>0</v>
      </c>
      <c r="J164" s="197">
        <f t="shared" si="78"/>
        <v>0</v>
      </c>
      <c r="K164" s="145">
        <v>0</v>
      </c>
      <c r="L164" s="197">
        <f t="shared" si="79"/>
        <v>0</v>
      </c>
      <c r="M164" s="145">
        <v>0</v>
      </c>
      <c r="N164" s="197">
        <f t="shared" si="80"/>
        <v>0</v>
      </c>
      <c r="O164" s="145">
        <v>0</v>
      </c>
      <c r="P164" s="405">
        <f t="shared" si="81"/>
        <v>0</v>
      </c>
      <c r="Q164" s="406">
        <f t="shared" si="82"/>
        <v>0</v>
      </c>
      <c r="R164" s="149">
        <f t="shared" si="83"/>
        <v>0</v>
      </c>
      <c r="S164" s="376">
        <v>0</v>
      </c>
      <c r="T164" s="404">
        <f t="shared" si="84"/>
        <v>0</v>
      </c>
      <c r="U164" s="145">
        <v>0</v>
      </c>
      <c r="V164" s="404">
        <f t="shared" si="85"/>
        <v>0</v>
      </c>
      <c r="W164" s="145">
        <v>0</v>
      </c>
      <c r="X164" s="404">
        <f t="shared" si="86"/>
        <v>0</v>
      </c>
      <c r="Y164" s="145">
        <v>0</v>
      </c>
      <c r="Z164" s="404">
        <f t="shared" si="87"/>
        <v>0</v>
      </c>
      <c r="AA164" s="145">
        <v>0</v>
      </c>
      <c r="AB164" s="390">
        <f t="shared" si="88"/>
        <v>0</v>
      </c>
      <c r="AC164" s="407">
        <f t="shared" si="89"/>
        <v>0</v>
      </c>
      <c r="AD164" s="408">
        <f t="shared" si="90"/>
        <v>0</v>
      </c>
      <c r="AE164" s="406">
        <v>0</v>
      </c>
      <c r="AF164" s="406">
        <f t="shared" si="91"/>
        <v>0</v>
      </c>
      <c r="AG164" s="425">
        <v>0</v>
      </c>
      <c r="AH164" s="393">
        <f t="shared" si="92"/>
        <v>0</v>
      </c>
      <c r="AI164" s="426">
        <f t="shared" si="93"/>
        <v>0</v>
      </c>
      <c r="AJ164" s="393">
        <f t="shared" si="94"/>
        <v>0</v>
      </c>
      <c r="AK164" s="387">
        <v>0</v>
      </c>
      <c r="AL164" s="393">
        <f t="shared" si="95"/>
        <v>0</v>
      </c>
      <c r="AM164" s="75"/>
    </row>
    <row r="165" spans="1:39" s="2" customFormat="1" ht="17.25" thickBot="1" x14ac:dyDescent="0.35">
      <c r="A165" s="573" t="s">
        <v>57</v>
      </c>
      <c r="B165" s="574"/>
      <c r="C165" s="574"/>
      <c r="D165" s="574"/>
      <c r="E165" s="395">
        <f t="shared" ref="E165:AL165" si="96">SUM(E131:E164)</f>
        <v>40</v>
      </c>
      <c r="F165" s="463">
        <f t="shared" si="96"/>
        <v>33850</v>
      </c>
      <c r="G165" s="395">
        <f t="shared" si="96"/>
        <v>30</v>
      </c>
      <c r="H165" s="459">
        <f t="shared" si="96"/>
        <v>52000</v>
      </c>
      <c r="I165" s="459">
        <f t="shared" si="96"/>
        <v>68</v>
      </c>
      <c r="J165" s="459">
        <f t="shared" si="96"/>
        <v>66000</v>
      </c>
      <c r="K165" s="459">
        <f t="shared" si="96"/>
        <v>0</v>
      </c>
      <c r="L165" s="459">
        <f t="shared" si="96"/>
        <v>0</v>
      </c>
      <c r="M165" s="459">
        <f t="shared" si="96"/>
        <v>40</v>
      </c>
      <c r="N165" s="459">
        <f t="shared" si="96"/>
        <v>36300</v>
      </c>
      <c r="O165" s="459">
        <f t="shared" si="96"/>
        <v>0</v>
      </c>
      <c r="P165" s="459">
        <f t="shared" si="96"/>
        <v>0</v>
      </c>
      <c r="Q165" s="459">
        <f t="shared" si="96"/>
        <v>138</v>
      </c>
      <c r="R165" s="367">
        <f t="shared" si="96"/>
        <v>154300</v>
      </c>
      <c r="S165" s="395">
        <f t="shared" si="96"/>
        <v>10</v>
      </c>
      <c r="T165" s="459">
        <f t="shared" si="96"/>
        <v>15090.90909090909</v>
      </c>
      <c r="U165" s="459">
        <f t="shared" si="96"/>
        <v>38</v>
      </c>
      <c r="V165" s="459">
        <f t="shared" si="96"/>
        <v>71727.272727272721</v>
      </c>
      <c r="W165" s="459">
        <f t="shared" si="96"/>
        <v>18</v>
      </c>
      <c r="X165" s="459">
        <f t="shared" si="96"/>
        <v>38000</v>
      </c>
      <c r="Y165" s="459">
        <f t="shared" si="96"/>
        <v>47</v>
      </c>
      <c r="Z165" s="459">
        <f t="shared" si="96"/>
        <v>84727.272727272706</v>
      </c>
      <c r="AA165" s="459">
        <f t="shared" si="96"/>
        <v>30</v>
      </c>
      <c r="AB165" s="459">
        <f t="shared" si="96"/>
        <v>57818.181818181809</v>
      </c>
      <c r="AC165" s="459">
        <f t="shared" si="96"/>
        <v>143</v>
      </c>
      <c r="AD165" s="459">
        <f t="shared" si="96"/>
        <v>267363.63636363635</v>
      </c>
      <c r="AE165" s="459">
        <f t="shared" si="96"/>
        <v>0</v>
      </c>
      <c r="AF165" s="463">
        <f t="shared" si="96"/>
        <v>101863.63636363632</v>
      </c>
      <c r="AG165" s="395">
        <f t="shared" si="96"/>
        <v>1</v>
      </c>
      <c r="AH165" s="367">
        <f t="shared" si="96"/>
        <v>1800</v>
      </c>
      <c r="AI165" s="395">
        <f t="shared" si="96"/>
        <v>34</v>
      </c>
      <c r="AJ165" s="367">
        <f t="shared" si="96"/>
        <v>20850</v>
      </c>
      <c r="AK165" s="378">
        <f t="shared" si="96"/>
        <v>0</v>
      </c>
      <c r="AL165" s="367">
        <f t="shared" si="96"/>
        <v>0</v>
      </c>
      <c r="AM165" s="11"/>
    </row>
    <row r="166" spans="1:39" s="2" customFormat="1" ht="17.25" thickBot="1" x14ac:dyDescent="0.35">
      <c r="A166" s="10"/>
      <c r="B166" s="10"/>
      <c r="C166" s="10"/>
      <c r="D166" s="10"/>
      <c r="E166" s="4"/>
      <c r="F166" s="5"/>
      <c r="G166" s="4"/>
      <c r="H166" s="9">
        <f>H165*1.1</f>
        <v>57200.000000000007</v>
      </c>
      <c r="I166" s="5"/>
      <c r="J166" s="9">
        <f>J165*1.1</f>
        <v>72600</v>
      </c>
      <c r="K166" s="5"/>
      <c r="L166" s="9">
        <f>L165*1.1</f>
        <v>0</v>
      </c>
      <c r="M166" s="5"/>
      <c r="N166" s="9">
        <f>N165*1.1</f>
        <v>39930</v>
      </c>
      <c r="O166" s="5"/>
      <c r="P166" s="9">
        <f>P165*1.1</f>
        <v>0</v>
      </c>
      <c r="Q166" s="5"/>
      <c r="R166" s="8">
        <f>R165*1.1</f>
        <v>169730</v>
      </c>
      <c r="S166" s="586" t="s">
        <v>773</v>
      </c>
      <c r="T166" s="587"/>
      <c r="U166" s="587"/>
      <c r="V166" s="587"/>
      <c r="W166" s="587"/>
      <c r="X166" s="587"/>
      <c r="Y166" s="587"/>
      <c r="Z166" s="587"/>
      <c r="AA166" s="587"/>
      <c r="AB166" s="587"/>
      <c r="AC166" s="587"/>
      <c r="AD166" s="587"/>
      <c r="AE166" s="383"/>
      <c r="AF166" s="127">
        <f>AF165/(R165+F165)</f>
        <v>0.54139588819365569</v>
      </c>
      <c r="AG166" s="4"/>
      <c r="AH166" s="6"/>
      <c r="AI166" s="4"/>
      <c r="AJ166" s="6"/>
      <c r="AK166" s="5"/>
      <c r="AL166" s="3"/>
    </row>
    <row r="167" spans="1:39" s="2" customFormat="1" x14ac:dyDescent="0.3"/>
    <row r="168" spans="1:39" s="2" customFormat="1" ht="17.25" thickBot="1" x14ac:dyDescent="0.35">
      <c r="A168" s="98" t="s">
        <v>762</v>
      </c>
      <c r="B168" s="97"/>
      <c r="C168" s="97"/>
      <c r="D168" s="94"/>
      <c r="E168" s="95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3"/>
      <c r="AH168" s="93"/>
      <c r="AI168" s="93"/>
      <c r="AJ168" s="93"/>
      <c r="AK168" s="93"/>
    </row>
    <row r="169" spans="1:39" s="2" customFormat="1" ht="17.25" thickBot="1" x14ac:dyDescent="0.35">
      <c r="A169" s="10"/>
      <c r="B169" s="10"/>
      <c r="C169" s="10"/>
      <c r="D169" s="10"/>
      <c r="E169" s="115"/>
      <c r="F169" s="469"/>
      <c r="G169" s="619" t="s">
        <v>10</v>
      </c>
      <c r="H169" s="620"/>
      <c r="I169" s="620"/>
      <c r="J169" s="620"/>
      <c r="K169" s="620"/>
      <c r="L169" s="620"/>
      <c r="M169" s="620"/>
      <c r="N169" s="620"/>
      <c r="O169" s="620"/>
      <c r="P169" s="620"/>
      <c r="Q169" s="620"/>
      <c r="R169" s="621"/>
      <c r="S169" s="622" t="s">
        <v>49</v>
      </c>
      <c r="T169" s="622"/>
      <c r="U169" s="622"/>
      <c r="V169" s="622"/>
      <c r="W169" s="622"/>
      <c r="X169" s="622"/>
      <c r="Y169" s="622"/>
      <c r="Z169" s="622"/>
      <c r="AA169" s="622"/>
      <c r="AB169" s="622"/>
      <c r="AC169" s="622"/>
      <c r="AD169" s="622"/>
      <c r="AE169" s="622"/>
      <c r="AF169" s="622"/>
      <c r="AG169" s="92"/>
      <c r="AH169" s="89"/>
      <c r="AI169" s="92"/>
      <c r="AJ169" s="89"/>
      <c r="AK169" s="152"/>
      <c r="AL169" s="113"/>
      <c r="AM169" s="88" t="s">
        <v>11</v>
      </c>
    </row>
    <row r="170" spans="1:39" s="2" customFormat="1" ht="16.5" customHeight="1" x14ac:dyDescent="0.3">
      <c r="A170" s="652" t="s">
        <v>12</v>
      </c>
      <c r="B170" s="662" t="s">
        <v>13</v>
      </c>
      <c r="C170" s="565" t="s">
        <v>14</v>
      </c>
      <c r="D170" s="647" t="s">
        <v>51</v>
      </c>
      <c r="E170" s="569" t="s">
        <v>825</v>
      </c>
      <c r="F170" s="696" t="s">
        <v>78</v>
      </c>
      <c r="G170" s="629" t="s">
        <v>17</v>
      </c>
      <c r="H170" s="633" t="s">
        <v>18</v>
      </c>
      <c r="I170" s="625" t="s">
        <v>0</v>
      </c>
      <c r="J170" s="633" t="s">
        <v>800</v>
      </c>
      <c r="K170" s="658" t="s">
        <v>1</v>
      </c>
      <c r="L170" s="633" t="s">
        <v>814</v>
      </c>
      <c r="M170" s="625" t="s">
        <v>2</v>
      </c>
      <c r="N170" s="633" t="s">
        <v>824</v>
      </c>
      <c r="O170" s="625" t="s">
        <v>3</v>
      </c>
      <c r="P170" s="633" t="s">
        <v>799</v>
      </c>
      <c r="Q170" s="639" t="s">
        <v>823</v>
      </c>
      <c r="R170" s="607" t="s">
        <v>23</v>
      </c>
      <c r="S170" s="609" t="s">
        <v>24</v>
      </c>
      <c r="T170" s="611" t="s">
        <v>25</v>
      </c>
      <c r="U170" s="640" t="s">
        <v>4</v>
      </c>
      <c r="V170" s="611" t="s">
        <v>795</v>
      </c>
      <c r="W170" s="640" t="s">
        <v>5</v>
      </c>
      <c r="X170" s="611" t="s">
        <v>27</v>
      </c>
      <c r="Y170" s="640" t="s">
        <v>6</v>
      </c>
      <c r="Z170" s="611" t="s">
        <v>54</v>
      </c>
      <c r="AA170" s="640" t="s">
        <v>7</v>
      </c>
      <c r="AB170" s="611" t="s">
        <v>28</v>
      </c>
      <c r="AC170" s="642" t="s">
        <v>73</v>
      </c>
      <c r="AD170" s="639" t="s">
        <v>770</v>
      </c>
      <c r="AE170" s="639" t="s">
        <v>793</v>
      </c>
      <c r="AF170" s="623" t="s">
        <v>32</v>
      </c>
      <c r="AG170" s="615" t="s">
        <v>33</v>
      </c>
      <c r="AH170" s="627" t="s">
        <v>52</v>
      </c>
      <c r="AI170" s="629" t="s">
        <v>71</v>
      </c>
      <c r="AJ170" s="627" t="s">
        <v>789</v>
      </c>
      <c r="AK170" s="636" t="s">
        <v>35</v>
      </c>
      <c r="AL170" s="627" t="s">
        <v>822</v>
      </c>
      <c r="AM170" s="605" t="s">
        <v>37</v>
      </c>
    </row>
    <row r="171" spans="1:39" s="2" customFormat="1" ht="17.25" customHeight="1" thickBot="1" x14ac:dyDescent="0.35">
      <c r="A171" s="653"/>
      <c r="B171" s="663"/>
      <c r="C171" s="566"/>
      <c r="D171" s="648"/>
      <c r="E171" s="651"/>
      <c r="F171" s="697"/>
      <c r="G171" s="630"/>
      <c r="H171" s="583"/>
      <c r="I171" s="626"/>
      <c r="J171" s="583"/>
      <c r="K171" s="659"/>
      <c r="L171" s="583"/>
      <c r="M171" s="626"/>
      <c r="N171" s="583"/>
      <c r="O171" s="626"/>
      <c r="P171" s="583"/>
      <c r="Q171" s="602"/>
      <c r="R171" s="608"/>
      <c r="S171" s="610"/>
      <c r="T171" s="612"/>
      <c r="U171" s="641"/>
      <c r="V171" s="612"/>
      <c r="W171" s="641"/>
      <c r="X171" s="612"/>
      <c r="Y171" s="641"/>
      <c r="Z171" s="612"/>
      <c r="AA171" s="641"/>
      <c r="AB171" s="612"/>
      <c r="AC171" s="593"/>
      <c r="AD171" s="602"/>
      <c r="AE171" s="602"/>
      <c r="AF171" s="624"/>
      <c r="AG171" s="616"/>
      <c r="AH171" s="631"/>
      <c r="AI171" s="630"/>
      <c r="AJ171" s="631"/>
      <c r="AK171" s="637"/>
      <c r="AL171" s="631"/>
      <c r="AM171" s="606"/>
    </row>
    <row r="172" spans="1:39" s="2" customFormat="1" x14ac:dyDescent="0.3">
      <c r="A172" s="87" t="s">
        <v>821</v>
      </c>
      <c r="B172" s="61">
        <f>15500/10</f>
        <v>1550</v>
      </c>
      <c r="C172" s="77">
        <f>2700/1.1</f>
        <v>2454.5454545454545</v>
      </c>
      <c r="D172" s="86">
        <v>10</v>
      </c>
      <c r="E172" s="44">
        <v>0</v>
      </c>
      <c r="F172" s="470">
        <f t="shared" ref="F172:F205" si="97">B172*E172</f>
        <v>0</v>
      </c>
      <c r="G172" s="42">
        <v>0</v>
      </c>
      <c r="H172" s="84">
        <f t="shared" ref="H172:H205" si="98">B172*G172</f>
        <v>0</v>
      </c>
      <c r="I172" s="74">
        <v>0</v>
      </c>
      <c r="J172" s="84">
        <f t="shared" ref="J172:J205" si="99">B172*I172</f>
        <v>0</v>
      </c>
      <c r="K172" s="74">
        <v>0</v>
      </c>
      <c r="L172" s="37">
        <f t="shared" ref="L172:L205" si="100">B172*K172</f>
        <v>0</v>
      </c>
      <c r="M172" s="74">
        <v>0</v>
      </c>
      <c r="N172" s="37">
        <f t="shared" ref="N172:N205" si="101">B172*M172</f>
        <v>0</v>
      </c>
      <c r="O172" s="74">
        <v>0</v>
      </c>
      <c r="P172" s="71">
        <f t="shared" ref="P172:P205" si="102">B172*O172</f>
        <v>0</v>
      </c>
      <c r="Q172" s="57">
        <f t="shared" ref="Q172:Q205" si="103">G172+I172+K172+M172+O172</f>
        <v>0</v>
      </c>
      <c r="R172" s="83">
        <f t="shared" ref="R172:R205" si="104">Q172*B172</f>
        <v>0</v>
      </c>
      <c r="S172" s="74">
        <v>0</v>
      </c>
      <c r="T172" s="109">
        <f t="shared" ref="T172:T205" si="105">C172*S172</f>
        <v>0</v>
      </c>
      <c r="U172" s="74">
        <v>0</v>
      </c>
      <c r="V172" s="109">
        <f t="shared" ref="V172:V205" si="106">C172*U172</f>
        <v>0</v>
      </c>
      <c r="W172" s="74">
        <v>0</v>
      </c>
      <c r="X172" s="109">
        <f t="shared" ref="X172:X205" si="107">C172*W172</f>
        <v>0</v>
      </c>
      <c r="Y172" s="74">
        <v>0</v>
      </c>
      <c r="Z172" s="109">
        <f t="shared" ref="Z172:Z205" si="108">C172*Y172</f>
        <v>0</v>
      </c>
      <c r="AA172" s="74">
        <v>0</v>
      </c>
      <c r="AB172" s="68">
        <f t="shared" ref="AB172:AB205" si="109">C172*AA172</f>
        <v>0</v>
      </c>
      <c r="AC172" s="67">
        <f t="shared" ref="AC172:AC205" si="110">S172+U172+W172+Y172+AA172</f>
        <v>0</v>
      </c>
      <c r="AD172" s="66">
        <f t="shared" ref="AD172:AD205" si="111">AC172*C172</f>
        <v>0</v>
      </c>
      <c r="AE172" s="57">
        <v>0</v>
      </c>
      <c r="AF172" s="57">
        <f t="shared" ref="AF172:AF205" si="112">((C172-B172)*AC172)-AE172</f>
        <v>0</v>
      </c>
      <c r="AG172" s="52">
        <v>0</v>
      </c>
      <c r="AH172" s="63">
        <f t="shared" ref="AH172:AH205" si="113">B172*AG172</f>
        <v>0</v>
      </c>
      <c r="AI172" s="65">
        <f t="shared" ref="AI172:AI205" si="114">E172+Q172-AC172-AG172</f>
        <v>0</v>
      </c>
      <c r="AJ172" s="150">
        <f t="shared" ref="AJ172:AJ205" si="115">B172*AI172</f>
        <v>0</v>
      </c>
      <c r="AK172" s="74">
        <v>0</v>
      </c>
      <c r="AL172" s="63">
        <f t="shared" ref="AL172:AL205" si="116">AK172*B172</f>
        <v>0</v>
      </c>
      <c r="AM172" s="75"/>
    </row>
    <row r="173" spans="1:39" s="2" customFormat="1" x14ac:dyDescent="0.3">
      <c r="A173" s="56" t="s">
        <v>39</v>
      </c>
      <c r="B173" s="74">
        <f>15500/10</f>
        <v>1550</v>
      </c>
      <c r="C173" s="77">
        <f>2700/1.1</f>
        <v>2454.5454545454545</v>
      </c>
      <c r="D173" s="73">
        <v>10</v>
      </c>
      <c r="E173" s="44">
        <v>0</v>
      </c>
      <c r="F173" s="471">
        <f t="shared" si="97"/>
        <v>0</v>
      </c>
      <c r="G173" s="42">
        <v>0</v>
      </c>
      <c r="H173" s="37">
        <f t="shared" si="98"/>
        <v>0</v>
      </c>
      <c r="I173" s="74">
        <v>0</v>
      </c>
      <c r="J173" s="37">
        <f t="shared" si="99"/>
        <v>0</v>
      </c>
      <c r="K173" s="74">
        <v>0</v>
      </c>
      <c r="L173" s="37">
        <f t="shared" si="100"/>
        <v>0</v>
      </c>
      <c r="M173" s="74">
        <v>0</v>
      </c>
      <c r="N173" s="37">
        <f t="shared" si="101"/>
        <v>0</v>
      </c>
      <c r="O173" s="74">
        <v>0</v>
      </c>
      <c r="P173" s="71">
        <f t="shared" si="102"/>
        <v>0</v>
      </c>
      <c r="Q173" s="57">
        <f t="shared" si="103"/>
        <v>0</v>
      </c>
      <c r="R173" s="70">
        <f t="shared" si="104"/>
        <v>0</v>
      </c>
      <c r="S173" s="74">
        <v>0</v>
      </c>
      <c r="T173" s="109">
        <f t="shared" si="105"/>
        <v>0</v>
      </c>
      <c r="U173" s="74">
        <v>0</v>
      </c>
      <c r="V173" s="109">
        <f t="shared" si="106"/>
        <v>0</v>
      </c>
      <c r="W173" s="74">
        <v>0</v>
      </c>
      <c r="X173" s="109">
        <f t="shared" si="107"/>
        <v>0</v>
      </c>
      <c r="Y173" s="74">
        <v>0</v>
      </c>
      <c r="Z173" s="109">
        <f t="shared" si="108"/>
        <v>0</v>
      </c>
      <c r="AA173" s="74">
        <v>0</v>
      </c>
      <c r="AB173" s="68">
        <f t="shared" si="109"/>
        <v>0</v>
      </c>
      <c r="AC173" s="67">
        <f t="shared" si="110"/>
        <v>0</v>
      </c>
      <c r="AD173" s="66">
        <f t="shared" si="111"/>
        <v>0</v>
      </c>
      <c r="AE173" s="57">
        <v>0</v>
      </c>
      <c r="AF173" s="57">
        <f t="shared" si="112"/>
        <v>0</v>
      </c>
      <c r="AG173" s="52">
        <v>0</v>
      </c>
      <c r="AH173" s="63">
        <f t="shared" si="113"/>
        <v>0</v>
      </c>
      <c r="AI173" s="65">
        <f t="shared" si="114"/>
        <v>0</v>
      </c>
      <c r="AJ173" s="63">
        <f t="shared" si="115"/>
        <v>0</v>
      </c>
      <c r="AK173" s="74">
        <v>0</v>
      </c>
      <c r="AL173" s="63">
        <f t="shared" si="116"/>
        <v>0</v>
      </c>
      <c r="AM173" s="75"/>
    </row>
    <row r="174" spans="1:39" s="2" customFormat="1" x14ac:dyDescent="0.3">
      <c r="A174" s="56" t="s">
        <v>40</v>
      </c>
      <c r="B174" s="74">
        <f>18000/10</f>
        <v>1800</v>
      </c>
      <c r="C174" s="77">
        <f>2800/1.1</f>
        <v>2545.454545454545</v>
      </c>
      <c r="D174" s="73">
        <v>10</v>
      </c>
      <c r="E174" s="44">
        <v>61</v>
      </c>
      <c r="F174" s="471">
        <f t="shared" si="97"/>
        <v>109800</v>
      </c>
      <c r="G174" s="42">
        <v>0</v>
      </c>
      <c r="H174" s="37">
        <f t="shared" si="98"/>
        <v>0</v>
      </c>
      <c r="I174" s="74">
        <v>30</v>
      </c>
      <c r="J174" s="37">
        <f t="shared" si="99"/>
        <v>54000</v>
      </c>
      <c r="K174" s="74">
        <v>20</v>
      </c>
      <c r="L174" s="37">
        <f t="shared" si="100"/>
        <v>36000</v>
      </c>
      <c r="M174" s="74">
        <v>30</v>
      </c>
      <c r="N174" s="37">
        <f t="shared" si="101"/>
        <v>54000</v>
      </c>
      <c r="O174" s="74">
        <v>0</v>
      </c>
      <c r="P174" s="71">
        <f t="shared" si="102"/>
        <v>0</v>
      </c>
      <c r="Q174" s="57">
        <f t="shared" si="103"/>
        <v>80</v>
      </c>
      <c r="R174" s="70">
        <f t="shared" si="104"/>
        <v>144000</v>
      </c>
      <c r="S174" s="74">
        <v>7</v>
      </c>
      <c r="T174" s="109">
        <f t="shared" si="105"/>
        <v>17818.181818181816</v>
      </c>
      <c r="U174" s="74">
        <v>29</v>
      </c>
      <c r="V174" s="109">
        <f t="shared" si="106"/>
        <v>73818.181818181809</v>
      </c>
      <c r="W174" s="74">
        <v>25</v>
      </c>
      <c r="X174" s="109">
        <f t="shared" si="107"/>
        <v>63636.363636363625</v>
      </c>
      <c r="Y174" s="74">
        <v>38</v>
      </c>
      <c r="Z174" s="109">
        <f t="shared" si="108"/>
        <v>96727.272727272706</v>
      </c>
      <c r="AA174" s="74">
        <v>30</v>
      </c>
      <c r="AB174" s="68">
        <f t="shared" si="109"/>
        <v>76363.636363636353</v>
      </c>
      <c r="AC174" s="67">
        <f t="shared" si="110"/>
        <v>129</v>
      </c>
      <c r="AD174" s="66">
        <f t="shared" si="111"/>
        <v>328363.63636363629</v>
      </c>
      <c r="AE174" s="57">
        <v>0</v>
      </c>
      <c r="AF174" s="57">
        <f t="shared" si="112"/>
        <v>96163.636363636309</v>
      </c>
      <c r="AG174" s="52">
        <v>0</v>
      </c>
      <c r="AH174" s="63">
        <f t="shared" si="113"/>
        <v>0</v>
      </c>
      <c r="AI174" s="65">
        <f t="shared" si="114"/>
        <v>12</v>
      </c>
      <c r="AJ174" s="63">
        <f t="shared" si="115"/>
        <v>21600</v>
      </c>
      <c r="AK174" s="74">
        <v>0</v>
      </c>
      <c r="AL174" s="63">
        <f t="shared" si="116"/>
        <v>0</v>
      </c>
      <c r="AM174" s="75"/>
    </row>
    <row r="175" spans="1:39" s="2" customFormat="1" x14ac:dyDescent="0.3">
      <c r="A175" s="79" t="s">
        <v>786</v>
      </c>
      <c r="B175" s="47">
        <f>15500/10</f>
        <v>1550</v>
      </c>
      <c r="C175" s="77">
        <f>2700/1.1</f>
        <v>2454.5454545454545</v>
      </c>
      <c r="D175" s="54">
        <v>10</v>
      </c>
      <c r="E175" s="44">
        <v>0</v>
      </c>
      <c r="F175" s="471">
        <f t="shared" si="97"/>
        <v>0</v>
      </c>
      <c r="G175" s="42">
        <v>0</v>
      </c>
      <c r="H175" s="37">
        <f t="shared" si="98"/>
        <v>0</v>
      </c>
      <c r="I175" s="74">
        <v>0</v>
      </c>
      <c r="J175" s="37">
        <f t="shared" si="99"/>
        <v>0</v>
      </c>
      <c r="K175" s="74">
        <v>0</v>
      </c>
      <c r="L175" s="37">
        <f t="shared" si="100"/>
        <v>0</v>
      </c>
      <c r="M175" s="74">
        <v>0</v>
      </c>
      <c r="N175" s="37">
        <f t="shared" si="101"/>
        <v>0</v>
      </c>
      <c r="O175" s="74">
        <v>0</v>
      </c>
      <c r="P175" s="71">
        <f t="shared" si="102"/>
        <v>0</v>
      </c>
      <c r="Q175" s="57">
        <f t="shared" si="103"/>
        <v>0</v>
      </c>
      <c r="R175" s="70">
        <f t="shared" si="104"/>
        <v>0</v>
      </c>
      <c r="S175" s="74">
        <v>0</v>
      </c>
      <c r="T175" s="109">
        <f t="shared" si="105"/>
        <v>0</v>
      </c>
      <c r="U175" s="74">
        <v>0</v>
      </c>
      <c r="V175" s="109">
        <f t="shared" si="106"/>
        <v>0</v>
      </c>
      <c r="W175" s="74">
        <v>0</v>
      </c>
      <c r="X175" s="109">
        <f t="shared" si="107"/>
        <v>0</v>
      </c>
      <c r="Y175" s="74">
        <v>0</v>
      </c>
      <c r="Z175" s="109">
        <f t="shared" si="108"/>
        <v>0</v>
      </c>
      <c r="AA175" s="74">
        <v>0</v>
      </c>
      <c r="AB175" s="68">
        <f t="shared" si="109"/>
        <v>0</v>
      </c>
      <c r="AC175" s="67">
        <f t="shared" si="110"/>
        <v>0</v>
      </c>
      <c r="AD175" s="66">
        <f t="shared" si="111"/>
        <v>0</v>
      </c>
      <c r="AE175" s="57">
        <v>0</v>
      </c>
      <c r="AF175" s="57">
        <f t="shared" si="112"/>
        <v>0</v>
      </c>
      <c r="AG175" s="52">
        <v>0</v>
      </c>
      <c r="AH175" s="63">
        <f t="shared" si="113"/>
        <v>0</v>
      </c>
      <c r="AI175" s="65">
        <f t="shared" si="114"/>
        <v>0</v>
      </c>
      <c r="AJ175" s="63">
        <f t="shared" si="115"/>
        <v>0</v>
      </c>
      <c r="AK175" s="74">
        <v>0</v>
      </c>
      <c r="AL175" s="63">
        <f t="shared" si="116"/>
        <v>0</v>
      </c>
      <c r="AM175" s="75"/>
    </row>
    <row r="176" spans="1:39" s="2" customFormat="1" x14ac:dyDescent="0.3">
      <c r="A176" s="79" t="s">
        <v>42</v>
      </c>
      <c r="B176" s="47">
        <f>15500/10</f>
        <v>1550</v>
      </c>
      <c r="C176" s="77">
        <f>2700/1.1</f>
        <v>2454.5454545454545</v>
      </c>
      <c r="D176" s="54">
        <v>10</v>
      </c>
      <c r="E176" s="44">
        <v>0</v>
      </c>
      <c r="F176" s="471">
        <f t="shared" si="97"/>
        <v>0</v>
      </c>
      <c r="G176" s="42">
        <v>0</v>
      </c>
      <c r="H176" s="37">
        <f t="shared" si="98"/>
        <v>0</v>
      </c>
      <c r="I176" s="74">
        <v>0</v>
      </c>
      <c r="J176" s="37">
        <f t="shared" si="99"/>
        <v>0</v>
      </c>
      <c r="K176" s="74">
        <v>0</v>
      </c>
      <c r="L176" s="37">
        <f t="shared" si="100"/>
        <v>0</v>
      </c>
      <c r="M176" s="74">
        <v>0</v>
      </c>
      <c r="N176" s="37">
        <f t="shared" si="101"/>
        <v>0</v>
      </c>
      <c r="O176" s="74">
        <v>0</v>
      </c>
      <c r="P176" s="71">
        <f t="shared" si="102"/>
        <v>0</v>
      </c>
      <c r="Q176" s="57">
        <f t="shared" si="103"/>
        <v>0</v>
      </c>
      <c r="R176" s="70">
        <f t="shared" si="104"/>
        <v>0</v>
      </c>
      <c r="S176" s="74">
        <v>0</v>
      </c>
      <c r="T176" s="109">
        <f t="shared" si="105"/>
        <v>0</v>
      </c>
      <c r="U176" s="74">
        <v>0</v>
      </c>
      <c r="V176" s="109">
        <f t="shared" si="106"/>
        <v>0</v>
      </c>
      <c r="W176" s="74">
        <v>0</v>
      </c>
      <c r="X176" s="109">
        <f t="shared" si="107"/>
        <v>0</v>
      </c>
      <c r="Y176" s="74">
        <v>0</v>
      </c>
      <c r="Z176" s="109">
        <f t="shared" si="108"/>
        <v>0</v>
      </c>
      <c r="AA176" s="74">
        <v>0</v>
      </c>
      <c r="AB176" s="68">
        <f t="shared" si="109"/>
        <v>0</v>
      </c>
      <c r="AC176" s="67">
        <f t="shared" si="110"/>
        <v>0</v>
      </c>
      <c r="AD176" s="66">
        <f t="shared" si="111"/>
        <v>0</v>
      </c>
      <c r="AE176" s="57">
        <v>0</v>
      </c>
      <c r="AF176" s="57">
        <f t="shared" si="112"/>
        <v>0</v>
      </c>
      <c r="AG176" s="52">
        <v>0</v>
      </c>
      <c r="AH176" s="63">
        <f t="shared" si="113"/>
        <v>0</v>
      </c>
      <c r="AI176" s="65">
        <f t="shared" si="114"/>
        <v>0</v>
      </c>
      <c r="AJ176" s="63">
        <f t="shared" si="115"/>
        <v>0</v>
      </c>
      <c r="AK176" s="74">
        <v>0</v>
      </c>
      <c r="AL176" s="63">
        <f t="shared" si="116"/>
        <v>0</v>
      </c>
      <c r="AM176" s="75"/>
    </row>
    <row r="177" spans="1:39" s="2" customFormat="1" x14ac:dyDescent="0.3">
      <c r="A177" s="78" t="s">
        <v>68</v>
      </c>
      <c r="B177" s="47">
        <f>15500/10</f>
        <v>1550</v>
      </c>
      <c r="C177" s="77">
        <f>2700/1.1</f>
        <v>2454.5454545454545</v>
      </c>
      <c r="D177" s="54">
        <v>10</v>
      </c>
      <c r="E177" s="44">
        <v>0</v>
      </c>
      <c r="F177" s="471">
        <f t="shared" si="97"/>
        <v>0</v>
      </c>
      <c r="G177" s="42">
        <v>0</v>
      </c>
      <c r="H177" s="37">
        <f t="shared" si="98"/>
        <v>0</v>
      </c>
      <c r="I177" s="74">
        <v>0</v>
      </c>
      <c r="J177" s="37">
        <f t="shared" si="99"/>
        <v>0</v>
      </c>
      <c r="K177" s="74">
        <v>0</v>
      </c>
      <c r="L177" s="37">
        <f t="shared" si="100"/>
        <v>0</v>
      </c>
      <c r="M177" s="74">
        <v>0</v>
      </c>
      <c r="N177" s="37">
        <f t="shared" si="101"/>
        <v>0</v>
      </c>
      <c r="O177" s="74">
        <v>0</v>
      </c>
      <c r="P177" s="71">
        <f t="shared" si="102"/>
        <v>0</v>
      </c>
      <c r="Q177" s="57">
        <f t="shared" si="103"/>
        <v>0</v>
      </c>
      <c r="R177" s="70">
        <f t="shared" si="104"/>
        <v>0</v>
      </c>
      <c r="S177" s="74">
        <v>0</v>
      </c>
      <c r="T177" s="109">
        <f t="shared" si="105"/>
        <v>0</v>
      </c>
      <c r="U177" s="74">
        <v>0</v>
      </c>
      <c r="V177" s="109">
        <f t="shared" si="106"/>
        <v>0</v>
      </c>
      <c r="W177" s="74">
        <v>0</v>
      </c>
      <c r="X177" s="109">
        <f t="shared" si="107"/>
        <v>0</v>
      </c>
      <c r="Y177" s="74">
        <v>0</v>
      </c>
      <c r="Z177" s="109">
        <f t="shared" si="108"/>
        <v>0</v>
      </c>
      <c r="AA177" s="74">
        <v>0</v>
      </c>
      <c r="AB177" s="68">
        <f t="shared" si="109"/>
        <v>0</v>
      </c>
      <c r="AC177" s="67">
        <f t="shared" si="110"/>
        <v>0</v>
      </c>
      <c r="AD177" s="66">
        <f t="shared" si="111"/>
        <v>0</v>
      </c>
      <c r="AE177" s="57">
        <v>0</v>
      </c>
      <c r="AF177" s="57">
        <f t="shared" si="112"/>
        <v>0</v>
      </c>
      <c r="AG177" s="52">
        <v>0</v>
      </c>
      <c r="AH177" s="63">
        <f t="shared" si="113"/>
        <v>0</v>
      </c>
      <c r="AI177" s="65">
        <f t="shared" si="114"/>
        <v>0</v>
      </c>
      <c r="AJ177" s="63">
        <f t="shared" si="115"/>
        <v>0</v>
      </c>
      <c r="AK177" s="74">
        <v>0</v>
      </c>
      <c r="AL177" s="63">
        <f t="shared" si="116"/>
        <v>0</v>
      </c>
      <c r="AM177" s="75"/>
    </row>
    <row r="178" spans="1:39" s="2" customFormat="1" x14ac:dyDescent="0.3">
      <c r="A178" s="79" t="s">
        <v>43</v>
      </c>
      <c r="B178" s="47">
        <f>18000/10</f>
        <v>1800</v>
      </c>
      <c r="C178" s="77">
        <f>2800/1.1</f>
        <v>2545.454545454545</v>
      </c>
      <c r="D178" s="54">
        <v>10</v>
      </c>
      <c r="E178" s="44">
        <v>0</v>
      </c>
      <c r="F178" s="471">
        <f t="shared" si="97"/>
        <v>0</v>
      </c>
      <c r="G178" s="42">
        <v>0</v>
      </c>
      <c r="H178" s="37">
        <f t="shared" si="98"/>
        <v>0</v>
      </c>
      <c r="I178" s="74">
        <v>0</v>
      </c>
      <c r="J178" s="37">
        <f t="shared" si="99"/>
        <v>0</v>
      </c>
      <c r="K178" s="74">
        <v>30</v>
      </c>
      <c r="L178" s="37">
        <f t="shared" si="100"/>
        <v>54000</v>
      </c>
      <c r="M178" s="74">
        <v>0</v>
      </c>
      <c r="N178" s="37">
        <f t="shared" si="101"/>
        <v>0</v>
      </c>
      <c r="O178" s="74">
        <v>0</v>
      </c>
      <c r="P178" s="71">
        <f t="shared" si="102"/>
        <v>0</v>
      </c>
      <c r="Q178" s="57">
        <f t="shared" si="103"/>
        <v>30</v>
      </c>
      <c r="R178" s="70">
        <f t="shared" si="104"/>
        <v>54000</v>
      </c>
      <c r="S178" s="74">
        <v>0</v>
      </c>
      <c r="T178" s="109">
        <f t="shared" si="105"/>
        <v>0</v>
      </c>
      <c r="U178" s="74">
        <v>0</v>
      </c>
      <c r="V178" s="109">
        <f t="shared" si="106"/>
        <v>0</v>
      </c>
      <c r="W178" s="74">
        <v>0</v>
      </c>
      <c r="X178" s="109">
        <f t="shared" si="107"/>
        <v>0</v>
      </c>
      <c r="Y178" s="74">
        <v>2</v>
      </c>
      <c r="Z178" s="109">
        <f t="shared" si="108"/>
        <v>5090.9090909090901</v>
      </c>
      <c r="AA178" s="74">
        <v>21</v>
      </c>
      <c r="AB178" s="68">
        <f t="shared" si="109"/>
        <v>53454.545454545449</v>
      </c>
      <c r="AC178" s="67">
        <f t="shared" si="110"/>
        <v>23</v>
      </c>
      <c r="AD178" s="66">
        <f t="shared" si="111"/>
        <v>58545.454545454537</v>
      </c>
      <c r="AE178" s="57">
        <v>0</v>
      </c>
      <c r="AF178" s="57">
        <f t="shared" si="112"/>
        <v>17145.454545454537</v>
      </c>
      <c r="AG178" s="52">
        <v>0</v>
      </c>
      <c r="AH178" s="63">
        <f t="shared" si="113"/>
        <v>0</v>
      </c>
      <c r="AI178" s="65">
        <f t="shared" si="114"/>
        <v>7</v>
      </c>
      <c r="AJ178" s="63">
        <f t="shared" si="115"/>
        <v>12600</v>
      </c>
      <c r="AK178" s="74">
        <v>0</v>
      </c>
      <c r="AL178" s="63">
        <f t="shared" si="116"/>
        <v>0</v>
      </c>
      <c r="AM178" s="75"/>
    </row>
    <row r="179" spans="1:39" s="2" customFormat="1" x14ac:dyDescent="0.3">
      <c r="A179" s="78" t="s">
        <v>820</v>
      </c>
      <c r="B179" s="47">
        <f>17000/10</f>
        <v>1700</v>
      </c>
      <c r="C179" s="77">
        <f>2700/1.1</f>
        <v>2454.5454545454545</v>
      </c>
      <c r="D179" s="54">
        <v>10</v>
      </c>
      <c r="E179" s="44">
        <v>30</v>
      </c>
      <c r="F179" s="471">
        <f t="shared" si="97"/>
        <v>51000</v>
      </c>
      <c r="G179" s="42">
        <v>0</v>
      </c>
      <c r="H179" s="37">
        <f t="shared" si="98"/>
        <v>0</v>
      </c>
      <c r="I179" s="74">
        <v>20</v>
      </c>
      <c r="J179" s="37">
        <f t="shared" si="99"/>
        <v>34000</v>
      </c>
      <c r="K179" s="74">
        <v>0</v>
      </c>
      <c r="L179" s="37">
        <f t="shared" si="100"/>
        <v>0</v>
      </c>
      <c r="M179" s="74">
        <v>0</v>
      </c>
      <c r="N179" s="37">
        <f t="shared" si="101"/>
        <v>0</v>
      </c>
      <c r="O179" s="74">
        <v>0</v>
      </c>
      <c r="P179" s="71">
        <f t="shared" si="102"/>
        <v>0</v>
      </c>
      <c r="Q179" s="57">
        <f t="shared" si="103"/>
        <v>20</v>
      </c>
      <c r="R179" s="70">
        <f t="shared" si="104"/>
        <v>34000</v>
      </c>
      <c r="S179" s="74">
        <v>0</v>
      </c>
      <c r="T179" s="109">
        <f t="shared" si="105"/>
        <v>0</v>
      </c>
      <c r="U179" s="74">
        <v>14</v>
      </c>
      <c r="V179" s="109">
        <f t="shared" si="106"/>
        <v>34363.63636363636</v>
      </c>
      <c r="W179" s="74">
        <v>18</v>
      </c>
      <c r="X179" s="109">
        <f t="shared" si="107"/>
        <v>44181.818181818184</v>
      </c>
      <c r="Y179" s="74">
        <v>17</v>
      </c>
      <c r="Z179" s="109">
        <f t="shared" si="108"/>
        <v>41727.272727272728</v>
      </c>
      <c r="AA179" s="74">
        <v>1</v>
      </c>
      <c r="AB179" s="68">
        <f t="shared" si="109"/>
        <v>2454.5454545454545</v>
      </c>
      <c r="AC179" s="67">
        <f t="shared" si="110"/>
        <v>50</v>
      </c>
      <c r="AD179" s="66">
        <f t="shared" si="111"/>
        <v>122727.27272727272</v>
      </c>
      <c r="AE179" s="57">
        <v>0</v>
      </c>
      <c r="AF179" s="57">
        <f t="shared" si="112"/>
        <v>37727.272727272728</v>
      </c>
      <c r="AG179" s="52">
        <v>0</v>
      </c>
      <c r="AH179" s="63">
        <f t="shared" si="113"/>
        <v>0</v>
      </c>
      <c r="AI179" s="65">
        <f t="shared" si="114"/>
        <v>0</v>
      </c>
      <c r="AJ179" s="63">
        <f t="shared" si="115"/>
        <v>0</v>
      </c>
      <c r="AK179" s="74">
        <v>0</v>
      </c>
      <c r="AL179" s="63">
        <f t="shared" si="116"/>
        <v>0</v>
      </c>
      <c r="AM179" s="75"/>
    </row>
    <row r="180" spans="1:39" s="2" customFormat="1" x14ac:dyDescent="0.3">
      <c r="A180" s="79" t="s">
        <v>87</v>
      </c>
      <c r="B180" s="74">
        <f>13800/12</f>
        <v>1150</v>
      </c>
      <c r="C180" s="38">
        <f>1800/1.1</f>
        <v>1636.3636363636363</v>
      </c>
      <c r="D180" s="73">
        <v>12</v>
      </c>
      <c r="E180" s="44">
        <v>0</v>
      </c>
      <c r="F180" s="471">
        <f t="shared" si="97"/>
        <v>0</v>
      </c>
      <c r="G180" s="42">
        <v>0</v>
      </c>
      <c r="H180" s="37">
        <f t="shared" si="98"/>
        <v>0</v>
      </c>
      <c r="I180" s="74">
        <v>0</v>
      </c>
      <c r="J180" s="37">
        <f t="shared" si="99"/>
        <v>0</v>
      </c>
      <c r="K180" s="74">
        <v>0</v>
      </c>
      <c r="L180" s="37">
        <f t="shared" si="100"/>
        <v>0</v>
      </c>
      <c r="M180" s="74">
        <v>0</v>
      </c>
      <c r="N180" s="37">
        <f t="shared" si="101"/>
        <v>0</v>
      </c>
      <c r="O180" s="74">
        <v>0</v>
      </c>
      <c r="P180" s="71">
        <f t="shared" si="102"/>
        <v>0</v>
      </c>
      <c r="Q180" s="57">
        <f t="shared" si="103"/>
        <v>0</v>
      </c>
      <c r="R180" s="70">
        <f t="shared" si="104"/>
        <v>0</v>
      </c>
      <c r="S180" s="74">
        <v>0</v>
      </c>
      <c r="T180" s="109">
        <f t="shared" si="105"/>
        <v>0</v>
      </c>
      <c r="U180" s="74">
        <v>0</v>
      </c>
      <c r="V180" s="109">
        <f t="shared" si="106"/>
        <v>0</v>
      </c>
      <c r="W180" s="74">
        <v>0</v>
      </c>
      <c r="X180" s="109">
        <f t="shared" si="107"/>
        <v>0</v>
      </c>
      <c r="Y180" s="74">
        <v>0</v>
      </c>
      <c r="Z180" s="109">
        <f t="shared" si="108"/>
        <v>0</v>
      </c>
      <c r="AA180" s="74">
        <v>0</v>
      </c>
      <c r="AB180" s="68">
        <f t="shared" si="109"/>
        <v>0</v>
      </c>
      <c r="AC180" s="67">
        <f t="shared" si="110"/>
        <v>0</v>
      </c>
      <c r="AD180" s="66">
        <f t="shared" si="111"/>
        <v>0</v>
      </c>
      <c r="AE180" s="57">
        <v>0</v>
      </c>
      <c r="AF180" s="57">
        <f t="shared" si="112"/>
        <v>0</v>
      </c>
      <c r="AG180" s="52">
        <v>0</v>
      </c>
      <c r="AH180" s="63">
        <f t="shared" si="113"/>
        <v>0</v>
      </c>
      <c r="AI180" s="65">
        <f t="shared" si="114"/>
        <v>0</v>
      </c>
      <c r="AJ180" s="63">
        <f t="shared" si="115"/>
        <v>0</v>
      </c>
      <c r="AK180" s="74">
        <v>0</v>
      </c>
      <c r="AL180" s="63">
        <f t="shared" si="116"/>
        <v>0</v>
      </c>
      <c r="AM180" s="75"/>
    </row>
    <row r="181" spans="1:39" s="2" customFormat="1" x14ac:dyDescent="0.3">
      <c r="A181" s="79" t="s">
        <v>46</v>
      </c>
      <c r="B181" s="74">
        <f>13800/12</f>
        <v>1150</v>
      </c>
      <c r="C181" s="38">
        <v>1636</v>
      </c>
      <c r="D181" s="73">
        <v>12</v>
      </c>
      <c r="E181" s="44">
        <v>0</v>
      </c>
      <c r="F181" s="471">
        <f t="shared" si="97"/>
        <v>0</v>
      </c>
      <c r="G181" s="42">
        <v>0</v>
      </c>
      <c r="H181" s="37">
        <f t="shared" si="98"/>
        <v>0</v>
      </c>
      <c r="I181" s="74">
        <v>0</v>
      </c>
      <c r="J181" s="37">
        <f t="shared" si="99"/>
        <v>0</v>
      </c>
      <c r="K181" s="74">
        <v>0</v>
      </c>
      <c r="L181" s="37">
        <f t="shared" si="100"/>
        <v>0</v>
      </c>
      <c r="M181" s="74">
        <v>0</v>
      </c>
      <c r="N181" s="37">
        <f t="shared" si="101"/>
        <v>0</v>
      </c>
      <c r="O181" s="74">
        <v>0</v>
      </c>
      <c r="P181" s="71">
        <f t="shared" si="102"/>
        <v>0</v>
      </c>
      <c r="Q181" s="57">
        <f t="shared" si="103"/>
        <v>0</v>
      </c>
      <c r="R181" s="70">
        <f t="shared" si="104"/>
        <v>0</v>
      </c>
      <c r="S181" s="74">
        <v>0</v>
      </c>
      <c r="T181" s="109">
        <f t="shared" si="105"/>
        <v>0</v>
      </c>
      <c r="U181" s="74">
        <v>0</v>
      </c>
      <c r="V181" s="109">
        <f t="shared" si="106"/>
        <v>0</v>
      </c>
      <c r="W181" s="74">
        <v>0</v>
      </c>
      <c r="X181" s="109">
        <f t="shared" si="107"/>
        <v>0</v>
      </c>
      <c r="Y181" s="74">
        <v>0</v>
      </c>
      <c r="Z181" s="109">
        <f t="shared" si="108"/>
        <v>0</v>
      </c>
      <c r="AA181" s="74">
        <v>0</v>
      </c>
      <c r="AB181" s="68">
        <f t="shared" si="109"/>
        <v>0</v>
      </c>
      <c r="AC181" s="67">
        <f t="shared" si="110"/>
        <v>0</v>
      </c>
      <c r="AD181" s="66">
        <f t="shared" si="111"/>
        <v>0</v>
      </c>
      <c r="AE181" s="57">
        <v>0</v>
      </c>
      <c r="AF181" s="57">
        <f t="shared" si="112"/>
        <v>0</v>
      </c>
      <c r="AG181" s="52">
        <v>0</v>
      </c>
      <c r="AH181" s="63">
        <f t="shared" si="113"/>
        <v>0</v>
      </c>
      <c r="AI181" s="65">
        <f t="shared" si="114"/>
        <v>0</v>
      </c>
      <c r="AJ181" s="63">
        <f t="shared" si="115"/>
        <v>0</v>
      </c>
      <c r="AK181" s="74">
        <v>0</v>
      </c>
      <c r="AL181" s="63">
        <f t="shared" si="116"/>
        <v>0</v>
      </c>
      <c r="AM181" s="75"/>
    </row>
    <row r="182" spans="1:39" s="2" customFormat="1" x14ac:dyDescent="0.3">
      <c r="A182" s="79" t="s">
        <v>8</v>
      </c>
      <c r="B182" s="47">
        <f>24800/16</f>
        <v>1550</v>
      </c>
      <c r="C182" s="46">
        <f>2800/1.1</f>
        <v>2545.454545454545</v>
      </c>
      <c r="D182" s="54">
        <v>16</v>
      </c>
      <c r="E182" s="44">
        <v>0</v>
      </c>
      <c r="F182" s="471">
        <f t="shared" si="97"/>
        <v>0</v>
      </c>
      <c r="G182" s="42">
        <v>0</v>
      </c>
      <c r="H182" s="37">
        <f t="shared" si="98"/>
        <v>0</v>
      </c>
      <c r="I182" s="74">
        <v>0</v>
      </c>
      <c r="J182" s="37">
        <f t="shared" si="99"/>
        <v>0</v>
      </c>
      <c r="K182" s="74">
        <v>0</v>
      </c>
      <c r="L182" s="37">
        <f t="shared" si="100"/>
        <v>0</v>
      </c>
      <c r="M182" s="74">
        <v>0</v>
      </c>
      <c r="N182" s="37">
        <f t="shared" si="101"/>
        <v>0</v>
      </c>
      <c r="O182" s="74">
        <v>0</v>
      </c>
      <c r="P182" s="71">
        <f t="shared" si="102"/>
        <v>0</v>
      </c>
      <c r="Q182" s="57">
        <f t="shared" si="103"/>
        <v>0</v>
      </c>
      <c r="R182" s="70">
        <f t="shared" si="104"/>
        <v>0</v>
      </c>
      <c r="S182" s="74">
        <v>0</v>
      </c>
      <c r="T182" s="109">
        <f t="shared" si="105"/>
        <v>0</v>
      </c>
      <c r="U182" s="74">
        <v>0</v>
      </c>
      <c r="V182" s="109">
        <f t="shared" si="106"/>
        <v>0</v>
      </c>
      <c r="W182" s="74">
        <v>0</v>
      </c>
      <c r="X182" s="109">
        <f t="shared" si="107"/>
        <v>0</v>
      </c>
      <c r="Y182" s="74">
        <v>0</v>
      </c>
      <c r="Z182" s="109">
        <f t="shared" si="108"/>
        <v>0</v>
      </c>
      <c r="AA182" s="74">
        <v>0</v>
      </c>
      <c r="AB182" s="68">
        <f t="shared" si="109"/>
        <v>0</v>
      </c>
      <c r="AC182" s="67">
        <f t="shared" si="110"/>
        <v>0</v>
      </c>
      <c r="AD182" s="66">
        <f t="shared" si="111"/>
        <v>0</v>
      </c>
      <c r="AE182" s="57">
        <v>0</v>
      </c>
      <c r="AF182" s="57">
        <f t="shared" si="112"/>
        <v>0</v>
      </c>
      <c r="AG182" s="52">
        <v>0</v>
      </c>
      <c r="AH182" s="63">
        <f t="shared" si="113"/>
        <v>0</v>
      </c>
      <c r="AI182" s="65">
        <f t="shared" si="114"/>
        <v>0</v>
      </c>
      <c r="AJ182" s="63">
        <f t="shared" si="115"/>
        <v>0</v>
      </c>
      <c r="AK182" s="74">
        <v>0</v>
      </c>
      <c r="AL182" s="63">
        <f t="shared" si="116"/>
        <v>0</v>
      </c>
      <c r="AM182" s="59"/>
    </row>
    <row r="183" spans="1:39" s="2" customFormat="1" x14ac:dyDescent="0.3">
      <c r="A183" s="58" t="s">
        <v>783</v>
      </c>
      <c r="B183" s="47">
        <f>30400/16</f>
        <v>1900</v>
      </c>
      <c r="C183" s="46">
        <f>2800/1.1</f>
        <v>2545.454545454545</v>
      </c>
      <c r="D183" s="54">
        <v>16</v>
      </c>
      <c r="E183" s="44">
        <v>0</v>
      </c>
      <c r="F183" s="471">
        <f t="shared" si="97"/>
        <v>0</v>
      </c>
      <c r="G183" s="42">
        <v>0</v>
      </c>
      <c r="H183" s="37">
        <f t="shared" si="98"/>
        <v>0</v>
      </c>
      <c r="I183" s="74">
        <v>0</v>
      </c>
      <c r="J183" s="37">
        <f t="shared" si="99"/>
        <v>0</v>
      </c>
      <c r="K183" s="74">
        <v>0</v>
      </c>
      <c r="L183" s="37">
        <f t="shared" si="100"/>
        <v>0</v>
      </c>
      <c r="M183" s="74">
        <v>0</v>
      </c>
      <c r="N183" s="37">
        <f t="shared" si="101"/>
        <v>0</v>
      </c>
      <c r="O183" s="74">
        <v>0</v>
      </c>
      <c r="P183" s="71">
        <f t="shared" si="102"/>
        <v>0</v>
      </c>
      <c r="Q183" s="57">
        <f t="shared" si="103"/>
        <v>0</v>
      </c>
      <c r="R183" s="70">
        <f t="shared" si="104"/>
        <v>0</v>
      </c>
      <c r="S183" s="74">
        <v>0</v>
      </c>
      <c r="T183" s="109">
        <f t="shared" si="105"/>
        <v>0</v>
      </c>
      <c r="U183" s="74">
        <v>0</v>
      </c>
      <c r="V183" s="109">
        <f t="shared" si="106"/>
        <v>0</v>
      </c>
      <c r="W183" s="74">
        <v>0</v>
      </c>
      <c r="X183" s="109">
        <f t="shared" si="107"/>
        <v>0</v>
      </c>
      <c r="Y183" s="74">
        <v>0</v>
      </c>
      <c r="Z183" s="109">
        <f t="shared" si="108"/>
        <v>0</v>
      </c>
      <c r="AA183" s="74">
        <v>0</v>
      </c>
      <c r="AB183" s="68">
        <f t="shared" si="109"/>
        <v>0</v>
      </c>
      <c r="AC183" s="67">
        <f t="shared" si="110"/>
        <v>0</v>
      </c>
      <c r="AD183" s="66">
        <f t="shared" si="111"/>
        <v>0</v>
      </c>
      <c r="AE183" s="57">
        <v>0</v>
      </c>
      <c r="AF183" s="57">
        <f t="shared" si="112"/>
        <v>0</v>
      </c>
      <c r="AG183" s="52">
        <v>0</v>
      </c>
      <c r="AH183" s="63">
        <f t="shared" si="113"/>
        <v>0</v>
      </c>
      <c r="AI183" s="65">
        <f t="shared" si="114"/>
        <v>0</v>
      </c>
      <c r="AJ183" s="63">
        <f t="shared" si="115"/>
        <v>0</v>
      </c>
      <c r="AK183" s="74">
        <v>0</v>
      </c>
      <c r="AL183" s="63">
        <f t="shared" si="116"/>
        <v>0</v>
      </c>
      <c r="AM183" s="59"/>
    </row>
    <row r="184" spans="1:39" s="2" customFormat="1" x14ac:dyDescent="0.3">
      <c r="A184" s="79" t="s">
        <v>9</v>
      </c>
      <c r="B184" s="47">
        <f>3600/6</f>
        <v>600</v>
      </c>
      <c r="C184" s="46">
        <f>2000/1.1</f>
        <v>1818.181818181818</v>
      </c>
      <c r="D184" s="54">
        <v>6</v>
      </c>
      <c r="E184" s="44">
        <v>0</v>
      </c>
      <c r="F184" s="471">
        <f t="shared" si="97"/>
        <v>0</v>
      </c>
      <c r="G184" s="42">
        <v>0</v>
      </c>
      <c r="H184" s="37">
        <f t="shared" si="98"/>
        <v>0</v>
      </c>
      <c r="I184" s="74">
        <v>0</v>
      </c>
      <c r="J184" s="37">
        <f t="shared" si="99"/>
        <v>0</v>
      </c>
      <c r="K184" s="74">
        <v>0</v>
      </c>
      <c r="L184" s="37">
        <f t="shared" si="100"/>
        <v>0</v>
      </c>
      <c r="M184" s="74">
        <v>0</v>
      </c>
      <c r="N184" s="37">
        <f t="shared" si="101"/>
        <v>0</v>
      </c>
      <c r="O184" s="74">
        <v>0</v>
      </c>
      <c r="P184" s="71">
        <f t="shared" si="102"/>
        <v>0</v>
      </c>
      <c r="Q184" s="57">
        <f t="shared" si="103"/>
        <v>0</v>
      </c>
      <c r="R184" s="70">
        <f t="shared" si="104"/>
        <v>0</v>
      </c>
      <c r="S184" s="74">
        <v>0</v>
      </c>
      <c r="T184" s="109">
        <f t="shared" si="105"/>
        <v>0</v>
      </c>
      <c r="U184" s="74">
        <v>0</v>
      </c>
      <c r="V184" s="109">
        <f t="shared" si="106"/>
        <v>0</v>
      </c>
      <c r="W184" s="74">
        <v>0</v>
      </c>
      <c r="X184" s="109">
        <f t="shared" si="107"/>
        <v>0</v>
      </c>
      <c r="Y184" s="74">
        <v>0</v>
      </c>
      <c r="Z184" s="109">
        <f t="shared" si="108"/>
        <v>0</v>
      </c>
      <c r="AA184" s="74">
        <v>0</v>
      </c>
      <c r="AB184" s="68">
        <f t="shared" si="109"/>
        <v>0</v>
      </c>
      <c r="AC184" s="67">
        <f t="shared" si="110"/>
        <v>0</v>
      </c>
      <c r="AD184" s="66">
        <f t="shared" si="111"/>
        <v>0</v>
      </c>
      <c r="AE184" s="57">
        <v>0</v>
      </c>
      <c r="AF184" s="57">
        <f t="shared" si="112"/>
        <v>0</v>
      </c>
      <c r="AG184" s="52">
        <v>0</v>
      </c>
      <c r="AH184" s="63">
        <f t="shared" si="113"/>
        <v>0</v>
      </c>
      <c r="AI184" s="65">
        <f t="shared" si="114"/>
        <v>0</v>
      </c>
      <c r="AJ184" s="63">
        <f t="shared" si="115"/>
        <v>0</v>
      </c>
      <c r="AK184" s="74">
        <v>0</v>
      </c>
      <c r="AL184" s="63">
        <f t="shared" si="116"/>
        <v>0</v>
      </c>
      <c r="AM184" s="59"/>
    </row>
    <row r="185" spans="1:39" s="2" customFormat="1" x14ac:dyDescent="0.3">
      <c r="A185" s="55" t="s">
        <v>47</v>
      </c>
      <c r="B185" s="47">
        <f>3600/6</f>
        <v>600</v>
      </c>
      <c r="C185" s="46">
        <f>2000/1.1</f>
        <v>1818.181818181818</v>
      </c>
      <c r="D185" s="54">
        <v>6</v>
      </c>
      <c r="E185" s="44">
        <v>0</v>
      </c>
      <c r="F185" s="471">
        <f t="shared" si="97"/>
        <v>0</v>
      </c>
      <c r="G185" s="42">
        <v>0</v>
      </c>
      <c r="H185" s="37">
        <f t="shared" si="98"/>
        <v>0</v>
      </c>
      <c r="I185" s="74">
        <v>0</v>
      </c>
      <c r="J185" s="37">
        <f t="shared" si="99"/>
        <v>0</v>
      </c>
      <c r="K185" s="74">
        <v>0</v>
      </c>
      <c r="L185" s="37">
        <f t="shared" si="100"/>
        <v>0</v>
      </c>
      <c r="M185" s="74">
        <v>0</v>
      </c>
      <c r="N185" s="37">
        <f t="shared" si="101"/>
        <v>0</v>
      </c>
      <c r="O185" s="74">
        <v>0</v>
      </c>
      <c r="P185" s="71">
        <f t="shared" si="102"/>
        <v>0</v>
      </c>
      <c r="Q185" s="57">
        <f t="shared" si="103"/>
        <v>0</v>
      </c>
      <c r="R185" s="70">
        <f t="shared" si="104"/>
        <v>0</v>
      </c>
      <c r="S185" s="74">
        <v>0</v>
      </c>
      <c r="T185" s="109">
        <f t="shared" si="105"/>
        <v>0</v>
      </c>
      <c r="U185" s="74">
        <v>0</v>
      </c>
      <c r="V185" s="109">
        <f t="shared" si="106"/>
        <v>0</v>
      </c>
      <c r="W185" s="74">
        <v>0</v>
      </c>
      <c r="X185" s="109">
        <f t="shared" si="107"/>
        <v>0</v>
      </c>
      <c r="Y185" s="74">
        <v>0</v>
      </c>
      <c r="Z185" s="109">
        <f t="shared" si="108"/>
        <v>0</v>
      </c>
      <c r="AA185" s="74">
        <v>0</v>
      </c>
      <c r="AB185" s="68">
        <f t="shared" si="109"/>
        <v>0</v>
      </c>
      <c r="AC185" s="67">
        <f t="shared" si="110"/>
        <v>0</v>
      </c>
      <c r="AD185" s="66">
        <f t="shared" si="111"/>
        <v>0</v>
      </c>
      <c r="AE185" s="57">
        <v>0</v>
      </c>
      <c r="AF185" s="57">
        <f t="shared" si="112"/>
        <v>0</v>
      </c>
      <c r="AG185" s="52">
        <v>0</v>
      </c>
      <c r="AH185" s="63">
        <f t="shared" si="113"/>
        <v>0</v>
      </c>
      <c r="AI185" s="65">
        <f t="shared" si="114"/>
        <v>0</v>
      </c>
      <c r="AJ185" s="63">
        <f t="shared" si="115"/>
        <v>0</v>
      </c>
      <c r="AK185" s="74">
        <v>0</v>
      </c>
      <c r="AL185" s="63">
        <f t="shared" si="116"/>
        <v>0</v>
      </c>
      <c r="AM185" s="130"/>
    </row>
    <row r="186" spans="1:39" s="2" customFormat="1" x14ac:dyDescent="0.3">
      <c r="A186" s="55" t="s">
        <v>48</v>
      </c>
      <c r="B186" s="47">
        <f>3600/6</f>
        <v>600</v>
      </c>
      <c r="C186" s="46">
        <f>2000/1.1</f>
        <v>1818.181818181818</v>
      </c>
      <c r="D186" s="54">
        <v>6</v>
      </c>
      <c r="E186" s="44">
        <v>0</v>
      </c>
      <c r="F186" s="471">
        <f t="shared" si="97"/>
        <v>0</v>
      </c>
      <c r="G186" s="42">
        <v>0</v>
      </c>
      <c r="H186" s="37">
        <f t="shared" si="98"/>
        <v>0</v>
      </c>
      <c r="I186" s="74">
        <v>0</v>
      </c>
      <c r="J186" s="37">
        <f t="shared" si="99"/>
        <v>0</v>
      </c>
      <c r="K186" s="74">
        <v>0</v>
      </c>
      <c r="L186" s="37">
        <f t="shared" si="100"/>
        <v>0</v>
      </c>
      <c r="M186" s="74">
        <v>0</v>
      </c>
      <c r="N186" s="37">
        <f t="shared" si="101"/>
        <v>0</v>
      </c>
      <c r="O186" s="74">
        <v>0</v>
      </c>
      <c r="P186" s="71">
        <f t="shared" si="102"/>
        <v>0</v>
      </c>
      <c r="Q186" s="57">
        <f t="shared" si="103"/>
        <v>0</v>
      </c>
      <c r="R186" s="70">
        <f t="shared" si="104"/>
        <v>0</v>
      </c>
      <c r="S186" s="74">
        <v>0</v>
      </c>
      <c r="T186" s="109">
        <f t="shared" si="105"/>
        <v>0</v>
      </c>
      <c r="U186" s="74">
        <v>0</v>
      </c>
      <c r="V186" s="109">
        <f t="shared" si="106"/>
        <v>0</v>
      </c>
      <c r="W186" s="74">
        <v>0</v>
      </c>
      <c r="X186" s="109">
        <f t="shared" si="107"/>
        <v>0</v>
      </c>
      <c r="Y186" s="74">
        <v>0</v>
      </c>
      <c r="Z186" s="109">
        <f t="shared" si="108"/>
        <v>0</v>
      </c>
      <c r="AA186" s="74">
        <v>0</v>
      </c>
      <c r="AB186" s="68">
        <f t="shared" si="109"/>
        <v>0</v>
      </c>
      <c r="AC186" s="67">
        <f t="shared" si="110"/>
        <v>0</v>
      </c>
      <c r="AD186" s="66">
        <f t="shared" si="111"/>
        <v>0</v>
      </c>
      <c r="AE186" s="57">
        <v>0</v>
      </c>
      <c r="AF186" s="57">
        <f t="shared" si="112"/>
        <v>0</v>
      </c>
      <c r="AG186" s="52">
        <v>0</v>
      </c>
      <c r="AH186" s="63">
        <f t="shared" si="113"/>
        <v>0</v>
      </c>
      <c r="AI186" s="65">
        <f t="shared" si="114"/>
        <v>0</v>
      </c>
      <c r="AJ186" s="63">
        <f t="shared" si="115"/>
        <v>0</v>
      </c>
      <c r="AK186" s="74">
        <v>0</v>
      </c>
      <c r="AL186" s="63">
        <f t="shared" si="116"/>
        <v>0</v>
      </c>
      <c r="AM186" s="59"/>
    </row>
    <row r="187" spans="1:39" s="2" customFormat="1" x14ac:dyDescent="0.3">
      <c r="A187" s="48" t="s">
        <v>59</v>
      </c>
      <c r="B187" s="47">
        <f>8100/6</f>
        <v>1350</v>
      </c>
      <c r="C187" s="46">
        <f>2800/1.1</f>
        <v>2545.454545454545</v>
      </c>
      <c r="D187" s="50">
        <v>6</v>
      </c>
      <c r="E187" s="44">
        <v>0</v>
      </c>
      <c r="F187" s="471">
        <f t="shared" si="97"/>
        <v>0</v>
      </c>
      <c r="G187" s="42">
        <v>0</v>
      </c>
      <c r="H187" s="37">
        <f t="shared" si="98"/>
        <v>0</v>
      </c>
      <c r="I187" s="74">
        <v>0</v>
      </c>
      <c r="J187" s="37">
        <f t="shared" si="99"/>
        <v>0</v>
      </c>
      <c r="K187" s="74">
        <v>0</v>
      </c>
      <c r="L187" s="37">
        <f t="shared" si="100"/>
        <v>0</v>
      </c>
      <c r="M187" s="74">
        <v>0</v>
      </c>
      <c r="N187" s="37">
        <f t="shared" si="101"/>
        <v>0</v>
      </c>
      <c r="O187" s="74">
        <v>0</v>
      </c>
      <c r="P187" s="71">
        <f t="shared" si="102"/>
        <v>0</v>
      </c>
      <c r="Q187" s="57">
        <f t="shared" si="103"/>
        <v>0</v>
      </c>
      <c r="R187" s="70">
        <f t="shared" si="104"/>
        <v>0</v>
      </c>
      <c r="S187" s="74">
        <v>0</v>
      </c>
      <c r="T187" s="109">
        <f t="shared" si="105"/>
        <v>0</v>
      </c>
      <c r="U187" s="74">
        <v>0</v>
      </c>
      <c r="V187" s="109">
        <f t="shared" si="106"/>
        <v>0</v>
      </c>
      <c r="W187" s="74">
        <v>0</v>
      </c>
      <c r="X187" s="109">
        <f t="shared" si="107"/>
        <v>0</v>
      </c>
      <c r="Y187" s="74">
        <v>0</v>
      </c>
      <c r="Z187" s="109">
        <f t="shared" si="108"/>
        <v>0</v>
      </c>
      <c r="AA187" s="74">
        <v>0</v>
      </c>
      <c r="AB187" s="68">
        <f t="shared" si="109"/>
        <v>0</v>
      </c>
      <c r="AC187" s="67">
        <f t="shared" si="110"/>
        <v>0</v>
      </c>
      <c r="AD187" s="66">
        <f t="shared" si="111"/>
        <v>0</v>
      </c>
      <c r="AE187" s="57">
        <v>0</v>
      </c>
      <c r="AF187" s="57">
        <f t="shared" si="112"/>
        <v>0</v>
      </c>
      <c r="AG187" s="52">
        <v>0</v>
      </c>
      <c r="AH187" s="63">
        <f t="shared" si="113"/>
        <v>0</v>
      </c>
      <c r="AI187" s="65">
        <f t="shared" si="114"/>
        <v>0</v>
      </c>
      <c r="AJ187" s="63">
        <f t="shared" si="115"/>
        <v>0</v>
      </c>
      <c r="AK187" s="74">
        <v>0</v>
      </c>
      <c r="AL187" s="63">
        <f t="shared" si="116"/>
        <v>0</v>
      </c>
      <c r="AM187" s="59"/>
    </row>
    <row r="188" spans="1:39" s="2" customFormat="1" x14ac:dyDescent="0.3">
      <c r="A188" s="48" t="s">
        <v>65</v>
      </c>
      <c r="B188" s="53">
        <f>6600/6</f>
        <v>1100</v>
      </c>
      <c r="C188" s="46">
        <f>2800/1.1</f>
        <v>2545.454545454545</v>
      </c>
      <c r="D188" s="50">
        <v>6</v>
      </c>
      <c r="E188" s="44">
        <v>0</v>
      </c>
      <c r="F188" s="471">
        <f t="shared" si="97"/>
        <v>0</v>
      </c>
      <c r="G188" s="42">
        <v>0</v>
      </c>
      <c r="H188" s="37">
        <f t="shared" si="98"/>
        <v>0</v>
      </c>
      <c r="I188" s="74">
        <v>0</v>
      </c>
      <c r="J188" s="37">
        <f t="shared" si="99"/>
        <v>0</v>
      </c>
      <c r="K188" s="74">
        <v>0</v>
      </c>
      <c r="L188" s="37">
        <f t="shared" si="100"/>
        <v>0</v>
      </c>
      <c r="M188" s="74">
        <v>0</v>
      </c>
      <c r="N188" s="37">
        <f t="shared" si="101"/>
        <v>0</v>
      </c>
      <c r="O188" s="74">
        <v>0</v>
      </c>
      <c r="P188" s="71">
        <f t="shared" si="102"/>
        <v>0</v>
      </c>
      <c r="Q188" s="57">
        <f t="shared" si="103"/>
        <v>0</v>
      </c>
      <c r="R188" s="70">
        <f t="shared" si="104"/>
        <v>0</v>
      </c>
      <c r="S188" s="74">
        <v>0</v>
      </c>
      <c r="T188" s="109">
        <f t="shared" si="105"/>
        <v>0</v>
      </c>
      <c r="U188" s="74">
        <v>0</v>
      </c>
      <c r="V188" s="109">
        <f t="shared" si="106"/>
        <v>0</v>
      </c>
      <c r="W188" s="74">
        <v>0</v>
      </c>
      <c r="X188" s="109">
        <f t="shared" si="107"/>
        <v>0</v>
      </c>
      <c r="Y188" s="74">
        <v>0</v>
      </c>
      <c r="Z188" s="109">
        <f t="shared" si="108"/>
        <v>0</v>
      </c>
      <c r="AA188" s="74">
        <v>0</v>
      </c>
      <c r="AB188" s="68">
        <f t="shared" si="109"/>
        <v>0</v>
      </c>
      <c r="AC188" s="67">
        <f t="shared" si="110"/>
        <v>0</v>
      </c>
      <c r="AD188" s="66">
        <f t="shared" si="111"/>
        <v>0</v>
      </c>
      <c r="AE188" s="57">
        <v>0</v>
      </c>
      <c r="AF188" s="57">
        <f t="shared" si="112"/>
        <v>0</v>
      </c>
      <c r="AG188" s="52">
        <v>0</v>
      </c>
      <c r="AH188" s="63">
        <f t="shared" si="113"/>
        <v>0</v>
      </c>
      <c r="AI188" s="65">
        <f t="shared" si="114"/>
        <v>0</v>
      </c>
      <c r="AJ188" s="63">
        <f t="shared" si="115"/>
        <v>0</v>
      </c>
      <c r="AK188" s="74">
        <v>0</v>
      </c>
      <c r="AL188" s="63">
        <f t="shared" si="116"/>
        <v>0</v>
      </c>
      <c r="AM188" s="59"/>
    </row>
    <row r="189" spans="1:39" s="2" customFormat="1" x14ac:dyDescent="0.3">
      <c r="A189" s="48" t="s">
        <v>64</v>
      </c>
      <c r="B189" s="47">
        <f>16200/12</f>
        <v>1350</v>
      </c>
      <c r="C189" s="46">
        <f>2800/1.1</f>
        <v>2545.454545454545</v>
      </c>
      <c r="D189" s="50">
        <v>12</v>
      </c>
      <c r="E189" s="44">
        <v>0</v>
      </c>
      <c r="F189" s="471">
        <f t="shared" si="97"/>
        <v>0</v>
      </c>
      <c r="G189" s="42">
        <v>0</v>
      </c>
      <c r="H189" s="37">
        <f t="shared" si="98"/>
        <v>0</v>
      </c>
      <c r="I189" s="74">
        <v>0</v>
      </c>
      <c r="J189" s="37">
        <f t="shared" si="99"/>
        <v>0</v>
      </c>
      <c r="K189" s="74">
        <v>0</v>
      </c>
      <c r="L189" s="37">
        <f t="shared" si="100"/>
        <v>0</v>
      </c>
      <c r="M189" s="74">
        <v>0</v>
      </c>
      <c r="N189" s="37">
        <f t="shared" si="101"/>
        <v>0</v>
      </c>
      <c r="O189" s="74">
        <v>0</v>
      </c>
      <c r="P189" s="71">
        <f t="shared" si="102"/>
        <v>0</v>
      </c>
      <c r="Q189" s="57">
        <f t="shared" si="103"/>
        <v>0</v>
      </c>
      <c r="R189" s="70">
        <f t="shared" si="104"/>
        <v>0</v>
      </c>
      <c r="S189" s="74">
        <v>0</v>
      </c>
      <c r="T189" s="109">
        <f t="shared" si="105"/>
        <v>0</v>
      </c>
      <c r="U189" s="74">
        <v>0</v>
      </c>
      <c r="V189" s="109">
        <f t="shared" si="106"/>
        <v>0</v>
      </c>
      <c r="W189" s="74">
        <v>0</v>
      </c>
      <c r="X189" s="109">
        <f t="shared" si="107"/>
        <v>0</v>
      </c>
      <c r="Y189" s="74">
        <v>0</v>
      </c>
      <c r="Z189" s="109">
        <f t="shared" si="108"/>
        <v>0</v>
      </c>
      <c r="AA189" s="74">
        <v>0</v>
      </c>
      <c r="AB189" s="68">
        <f t="shared" si="109"/>
        <v>0</v>
      </c>
      <c r="AC189" s="67">
        <f t="shared" si="110"/>
        <v>0</v>
      </c>
      <c r="AD189" s="66">
        <f t="shared" si="111"/>
        <v>0</v>
      </c>
      <c r="AE189" s="57">
        <v>0</v>
      </c>
      <c r="AF189" s="57">
        <f t="shared" si="112"/>
        <v>0</v>
      </c>
      <c r="AG189" s="52">
        <v>0</v>
      </c>
      <c r="AH189" s="63">
        <f t="shared" si="113"/>
        <v>0</v>
      </c>
      <c r="AI189" s="65">
        <f t="shared" si="114"/>
        <v>0</v>
      </c>
      <c r="AJ189" s="63">
        <f t="shared" si="115"/>
        <v>0</v>
      </c>
      <c r="AK189" s="74">
        <v>0</v>
      </c>
      <c r="AL189" s="63">
        <f t="shared" si="116"/>
        <v>0</v>
      </c>
      <c r="AM189" s="59"/>
    </row>
    <row r="190" spans="1:39" s="2" customFormat="1" x14ac:dyDescent="0.3">
      <c r="A190" s="48" t="s">
        <v>819</v>
      </c>
      <c r="B190" s="47">
        <f>16200/12</f>
        <v>1350</v>
      </c>
      <c r="C190" s="46">
        <f>2800/1.1</f>
        <v>2545.454545454545</v>
      </c>
      <c r="D190" s="50">
        <v>12</v>
      </c>
      <c r="E190" s="44">
        <v>0</v>
      </c>
      <c r="F190" s="471">
        <f t="shared" si="97"/>
        <v>0</v>
      </c>
      <c r="G190" s="42">
        <v>0</v>
      </c>
      <c r="H190" s="37">
        <f t="shared" si="98"/>
        <v>0</v>
      </c>
      <c r="I190" s="74">
        <v>0</v>
      </c>
      <c r="J190" s="37">
        <f t="shared" si="99"/>
        <v>0</v>
      </c>
      <c r="K190" s="74">
        <v>0</v>
      </c>
      <c r="L190" s="37">
        <f t="shared" si="100"/>
        <v>0</v>
      </c>
      <c r="M190" s="74">
        <v>0</v>
      </c>
      <c r="N190" s="37">
        <f t="shared" si="101"/>
        <v>0</v>
      </c>
      <c r="O190" s="74">
        <v>0</v>
      </c>
      <c r="P190" s="71">
        <f t="shared" si="102"/>
        <v>0</v>
      </c>
      <c r="Q190" s="57">
        <f t="shared" si="103"/>
        <v>0</v>
      </c>
      <c r="R190" s="70">
        <f t="shared" si="104"/>
        <v>0</v>
      </c>
      <c r="S190" s="74">
        <v>0</v>
      </c>
      <c r="T190" s="109">
        <f t="shared" si="105"/>
        <v>0</v>
      </c>
      <c r="U190" s="74">
        <v>0</v>
      </c>
      <c r="V190" s="109">
        <f t="shared" si="106"/>
        <v>0</v>
      </c>
      <c r="W190" s="74">
        <v>0</v>
      </c>
      <c r="X190" s="109">
        <f t="shared" si="107"/>
        <v>0</v>
      </c>
      <c r="Y190" s="74">
        <v>0</v>
      </c>
      <c r="Z190" s="109">
        <f t="shared" si="108"/>
        <v>0</v>
      </c>
      <c r="AA190" s="74">
        <v>0</v>
      </c>
      <c r="AB190" s="68">
        <f t="shared" si="109"/>
        <v>0</v>
      </c>
      <c r="AC190" s="67">
        <f t="shared" si="110"/>
        <v>0</v>
      </c>
      <c r="AD190" s="66">
        <f t="shared" si="111"/>
        <v>0</v>
      </c>
      <c r="AE190" s="57">
        <v>0</v>
      </c>
      <c r="AF190" s="57">
        <f t="shared" si="112"/>
        <v>0</v>
      </c>
      <c r="AG190" s="52">
        <v>0</v>
      </c>
      <c r="AH190" s="63">
        <f t="shared" si="113"/>
        <v>0</v>
      </c>
      <c r="AI190" s="65">
        <f t="shared" si="114"/>
        <v>0</v>
      </c>
      <c r="AJ190" s="63">
        <f t="shared" si="115"/>
        <v>0</v>
      </c>
      <c r="AK190" s="74">
        <v>0</v>
      </c>
      <c r="AL190" s="63">
        <f t="shared" si="116"/>
        <v>0</v>
      </c>
      <c r="AM190" s="59"/>
    </row>
    <row r="191" spans="1:39" s="2" customFormat="1" x14ac:dyDescent="0.3">
      <c r="A191" s="48" t="s">
        <v>62</v>
      </c>
      <c r="B191" s="47">
        <f>42000/20</f>
        <v>2100</v>
      </c>
      <c r="C191" s="46">
        <f>3200/1.1</f>
        <v>2909.090909090909</v>
      </c>
      <c r="D191" s="50">
        <v>20</v>
      </c>
      <c r="E191" s="44">
        <v>0</v>
      </c>
      <c r="F191" s="471">
        <f t="shared" si="97"/>
        <v>0</v>
      </c>
      <c r="G191" s="42">
        <v>0</v>
      </c>
      <c r="H191" s="37">
        <f t="shared" si="98"/>
        <v>0</v>
      </c>
      <c r="I191" s="74">
        <v>0</v>
      </c>
      <c r="J191" s="37">
        <f t="shared" si="99"/>
        <v>0</v>
      </c>
      <c r="K191" s="74">
        <v>0</v>
      </c>
      <c r="L191" s="37">
        <f t="shared" si="100"/>
        <v>0</v>
      </c>
      <c r="M191" s="74">
        <v>0</v>
      </c>
      <c r="N191" s="37">
        <f t="shared" si="101"/>
        <v>0</v>
      </c>
      <c r="O191" s="74">
        <v>0</v>
      </c>
      <c r="P191" s="71">
        <f t="shared" si="102"/>
        <v>0</v>
      </c>
      <c r="Q191" s="57">
        <f t="shared" si="103"/>
        <v>0</v>
      </c>
      <c r="R191" s="70">
        <f t="shared" si="104"/>
        <v>0</v>
      </c>
      <c r="S191" s="74">
        <v>0</v>
      </c>
      <c r="T191" s="109">
        <f t="shared" si="105"/>
        <v>0</v>
      </c>
      <c r="U191" s="74">
        <v>0</v>
      </c>
      <c r="V191" s="109">
        <f t="shared" si="106"/>
        <v>0</v>
      </c>
      <c r="W191" s="74">
        <v>0</v>
      </c>
      <c r="X191" s="109">
        <f t="shared" si="107"/>
        <v>0</v>
      </c>
      <c r="Y191" s="74">
        <v>0</v>
      </c>
      <c r="Z191" s="109">
        <f t="shared" si="108"/>
        <v>0</v>
      </c>
      <c r="AA191" s="74">
        <v>0</v>
      </c>
      <c r="AB191" s="68">
        <f t="shared" si="109"/>
        <v>0</v>
      </c>
      <c r="AC191" s="67">
        <f t="shared" si="110"/>
        <v>0</v>
      </c>
      <c r="AD191" s="66">
        <f t="shared" si="111"/>
        <v>0</v>
      </c>
      <c r="AE191" s="57">
        <v>0</v>
      </c>
      <c r="AF191" s="57">
        <f t="shared" si="112"/>
        <v>0</v>
      </c>
      <c r="AG191" s="52">
        <v>0</v>
      </c>
      <c r="AH191" s="63">
        <f t="shared" si="113"/>
        <v>0</v>
      </c>
      <c r="AI191" s="65">
        <f t="shared" si="114"/>
        <v>0</v>
      </c>
      <c r="AJ191" s="63">
        <f t="shared" si="115"/>
        <v>0</v>
      </c>
      <c r="AK191" s="74">
        <v>0</v>
      </c>
      <c r="AL191" s="63">
        <f t="shared" si="116"/>
        <v>0</v>
      </c>
      <c r="AM191" s="59"/>
    </row>
    <row r="192" spans="1:39" s="2" customFormat="1" x14ac:dyDescent="0.3">
      <c r="A192" s="48" t="s">
        <v>818</v>
      </c>
      <c r="B192" s="47">
        <f>13800/12</f>
        <v>1150</v>
      </c>
      <c r="C192" s="46">
        <f>2300/1.1</f>
        <v>2090.9090909090905</v>
      </c>
      <c r="D192" s="50">
        <v>12</v>
      </c>
      <c r="E192" s="44">
        <v>0</v>
      </c>
      <c r="F192" s="471">
        <f t="shared" si="97"/>
        <v>0</v>
      </c>
      <c r="G192" s="42">
        <v>0</v>
      </c>
      <c r="H192" s="37">
        <f t="shared" si="98"/>
        <v>0</v>
      </c>
      <c r="I192" s="74">
        <v>0</v>
      </c>
      <c r="J192" s="37">
        <f t="shared" si="99"/>
        <v>0</v>
      </c>
      <c r="K192" s="74">
        <v>0</v>
      </c>
      <c r="L192" s="37">
        <f t="shared" si="100"/>
        <v>0</v>
      </c>
      <c r="M192" s="74">
        <v>0</v>
      </c>
      <c r="N192" s="37">
        <f t="shared" si="101"/>
        <v>0</v>
      </c>
      <c r="O192" s="74">
        <v>0</v>
      </c>
      <c r="P192" s="71">
        <f t="shared" si="102"/>
        <v>0</v>
      </c>
      <c r="Q192" s="57">
        <f t="shared" si="103"/>
        <v>0</v>
      </c>
      <c r="R192" s="70">
        <f t="shared" si="104"/>
        <v>0</v>
      </c>
      <c r="S192" s="74">
        <v>0</v>
      </c>
      <c r="T192" s="109">
        <f t="shared" si="105"/>
        <v>0</v>
      </c>
      <c r="U192" s="74">
        <v>0</v>
      </c>
      <c r="V192" s="109">
        <f t="shared" si="106"/>
        <v>0</v>
      </c>
      <c r="W192" s="74">
        <v>0</v>
      </c>
      <c r="X192" s="109">
        <f t="shared" si="107"/>
        <v>0</v>
      </c>
      <c r="Y192" s="74">
        <v>0</v>
      </c>
      <c r="Z192" s="109">
        <f t="shared" si="108"/>
        <v>0</v>
      </c>
      <c r="AA192" s="74">
        <v>0</v>
      </c>
      <c r="AB192" s="68">
        <f t="shared" si="109"/>
        <v>0</v>
      </c>
      <c r="AC192" s="67">
        <f t="shared" si="110"/>
        <v>0</v>
      </c>
      <c r="AD192" s="66">
        <f t="shared" si="111"/>
        <v>0</v>
      </c>
      <c r="AE192" s="57">
        <v>0</v>
      </c>
      <c r="AF192" s="57">
        <f t="shared" si="112"/>
        <v>0</v>
      </c>
      <c r="AG192" s="52">
        <v>0</v>
      </c>
      <c r="AH192" s="63">
        <f t="shared" si="113"/>
        <v>0</v>
      </c>
      <c r="AI192" s="65">
        <f t="shared" si="114"/>
        <v>0</v>
      </c>
      <c r="AJ192" s="63">
        <f t="shared" si="115"/>
        <v>0</v>
      </c>
      <c r="AK192" s="74">
        <v>0</v>
      </c>
      <c r="AL192" s="63">
        <f t="shared" si="116"/>
        <v>0</v>
      </c>
      <c r="AM192" s="59"/>
    </row>
    <row r="193" spans="1:39" s="2" customFormat="1" x14ac:dyDescent="0.3">
      <c r="A193" s="48" t="s">
        <v>60</v>
      </c>
      <c r="B193" s="47">
        <f>30000/24</f>
        <v>1250</v>
      </c>
      <c r="C193" s="46">
        <f>2800/1.1</f>
        <v>2545.454545454545</v>
      </c>
      <c r="D193" s="50">
        <v>24</v>
      </c>
      <c r="E193" s="44">
        <v>0</v>
      </c>
      <c r="F193" s="471">
        <f t="shared" si="97"/>
        <v>0</v>
      </c>
      <c r="G193" s="42">
        <v>0</v>
      </c>
      <c r="H193" s="37">
        <f t="shared" si="98"/>
        <v>0</v>
      </c>
      <c r="I193" s="74">
        <v>0</v>
      </c>
      <c r="J193" s="37">
        <f t="shared" si="99"/>
        <v>0</v>
      </c>
      <c r="K193" s="74">
        <v>0</v>
      </c>
      <c r="L193" s="37">
        <f t="shared" si="100"/>
        <v>0</v>
      </c>
      <c r="M193" s="74">
        <v>0</v>
      </c>
      <c r="N193" s="37">
        <f t="shared" si="101"/>
        <v>0</v>
      </c>
      <c r="O193" s="74">
        <v>0</v>
      </c>
      <c r="P193" s="71">
        <f t="shared" si="102"/>
        <v>0</v>
      </c>
      <c r="Q193" s="57">
        <f t="shared" si="103"/>
        <v>0</v>
      </c>
      <c r="R193" s="70">
        <f t="shared" si="104"/>
        <v>0</v>
      </c>
      <c r="S193" s="74">
        <v>0</v>
      </c>
      <c r="T193" s="109">
        <f t="shared" si="105"/>
        <v>0</v>
      </c>
      <c r="U193" s="74">
        <v>0</v>
      </c>
      <c r="V193" s="109">
        <f t="shared" si="106"/>
        <v>0</v>
      </c>
      <c r="W193" s="74">
        <v>0</v>
      </c>
      <c r="X193" s="109">
        <f t="shared" si="107"/>
        <v>0</v>
      </c>
      <c r="Y193" s="74">
        <v>0</v>
      </c>
      <c r="Z193" s="109">
        <f t="shared" si="108"/>
        <v>0</v>
      </c>
      <c r="AA193" s="74">
        <v>0</v>
      </c>
      <c r="AB193" s="68">
        <f t="shared" si="109"/>
        <v>0</v>
      </c>
      <c r="AC193" s="67">
        <f t="shared" si="110"/>
        <v>0</v>
      </c>
      <c r="AD193" s="66">
        <f t="shared" si="111"/>
        <v>0</v>
      </c>
      <c r="AE193" s="57">
        <v>0</v>
      </c>
      <c r="AF193" s="57">
        <f t="shared" si="112"/>
        <v>0</v>
      </c>
      <c r="AG193" s="52">
        <v>0</v>
      </c>
      <c r="AH193" s="63">
        <f t="shared" si="113"/>
        <v>0</v>
      </c>
      <c r="AI193" s="65">
        <f t="shared" si="114"/>
        <v>0</v>
      </c>
      <c r="AJ193" s="63">
        <f t="shared" si="115"/>
        <v>0</v>
      </c>
      <c r="AK193" s="74">
        <v>0</v>
      </c>
      <c r="AL193" s="63">
        <f t="shared" si="116"/>
        <v>0</v>
      </c>
      <c r="AM193" s="59"/>
    </row>
    <row r="194" spans="1:39" s="2" customFormat="1" x14ac:dyDescent="0.3">
      <c r="A194" s="137" t="s">
        <v>61</v>
      </c>
      <c r="B194" s="47">
        <f>14400/24</f>
        <v>600</v>
      </c>
      <c r="C194" s="46">
        <f>800/1.1</f>
        <v>727.27272727272725</v>
      </c>
      <c r="D194" s="54">
        <v>24</v>
      </c>
      <c r="E194" s="44">
        <v>5</v>
      </c>
      <c r="F194" s="471">
        <f t="shared" si="97"/>
        <v>3000</v>
      </c>
      <c r="G194" s="42">
        <v>24</v>
      </c>
      <c r="H194" s="37">
        <f t="shared" si="98"/>
        <v>14400</v>
      </c>
      <c r="I194" s="74">
        <v>0</v>
      </c>
      <c r="J194" s="37">
        <f t="shared" si="99"/>
        <v>0</v>
      </c>
      <c r="K194" s="74">
        <v>24</v>
      </c>
      <c r="L194" s="37">
        <f t="shared" si="100"/>
        <v>14400</v>
      </c>
      <c r="M194" s="74">
        <v>0</v>
      </c>
      <c r="N194" s="37">
        <f t="shared" si="101"/>
        <v>0</v>
      </c>
      <c r="O194" s="74">
        <v>0</v>
      </c>
      <c r="P194" s="71">
        <f t="shared" si="102"/>
        <v>0</v>
      </c>
      <c r="Q194" s="57">
        <f t="shared" si="103"/>
        <v>48</v>
      </c>
      <c r="R194" s="70">
        <f t="shared" si="104"/>
        <v>28800</v>
      </c>
      <c r="S194" s="74">
        <v>4</v>
      </c>
      <c r="T194" s="109">
        <f t="shared" si="105"/>
        <v>2909.090909090909</v>
      </c>
      <c r="U194" s="74">
        <v>6</v>
      </c>
      <c r="V194" s="109">
        <f t="shared" si="106"/>
        <v>4363.636363636364</v>
      </c>
      <c r="W194" s="74">
        <v>7</v>
      </c>
      <c r="X194" s="109">
        <f t="shared" si="107"/>
        <v>5090.909090909091</v>
      </c>
      <c r="Y194" s="74">
        <v>15</v>
      </c>
      <c r="Z194" s="109">
        <f t="shared" si="108"/>
        <v>10909.090909090908</v>
      </c>
      <c r="AA194" s="74">
        <v>13</v>
      </c>
      <c r="AB194" s="68">
        <f t="shared" si="109"/>
        <v>9454.545454545454</v>
      </c>
      <c r="AC194" s="67">
        <f t="shared" si="110"/>
        <v>45</v>
      </c>
      <c r="AD194" s="66">
        <f t="shared" si="111"/>
        <v>32727.272727272728</v>
      </c>
      <c r="AE194" s="57">
        <v>0</v>
      </c>
      <c r="AF194" s="57">
        <f t="shared" si="112"/>
        <v>5727.2727272727261</v>
      </c>
      <c r="AG194" s="52">
        <v>0</v>
      </c>
      <c r="AH194" s="63">
        <f t="shared" si="113"/>
        <v>0</v>
      </c>
      <c r="AI194" s="65">
        <f t="shared" si="114"/>
        <v>8</v>
      </c>
      <c r="AJ194" s="63">
        <f t="shared" si="115"/>
        <v>4800</v>
      </c>
      <c r="AK194" s="74">
        <v>0</v>
      </c>
      <c r="AL194" s="63">
        <f t="shared" si="116"/>
        <v>0</v>
      </c>
      <c r="AM194" s="130"/>
    </row>
    <row r="195" spans="1:39" s="2" customFormat="1" x14ac:dyDescent="0.3">
      <c r="A195" s="188" t="s">
        <v>817</v>
      </c>
      <c r="B195" s="182">
        <f>16000/10</f>
        <v>1600</v>
      </c>
      <c r="C195" s="183">
        <f>2700/1.1</f>
        <v>2454.5454545454545</v>
      </c>
      <c r="D195" s="433">
        <v>10</v>
      </c>
      <c r="E195" s="44">
        <v>63</v>
      </c>
      <c r="F195" s="471">
        <f t="shared" si="97"/>
        <v>100800</v>
      </c>
      <c r="G195" s="42">
        <v>0</v>
      </c>
      <c r="H195" s="37">
        <f t="shared" si="98"/>
        <v>0</v>
      </c>
      <c r="I195" s="74">
        <v>0</v>
      </c>
      <c r="J195" s="37">
        <f t="shared" si="99"/>
        <v>0</v>
      </c>
      <c r="K195" s="74">
        <v>0</v>
      </c>
      <c r="L195" s="37">
        <f t="shared" si="100"/>
        <v>0</v>
      </c>
      <c r="M195" s="74">
        <v>0</v>
      </c>
      <c r="N195" s="37">
        <f t="shared" si="101"/>
        <v>0</v>
      </c>
      <c r="O195" s="74">
        <v>0</v>
      </c>
      <c r="P195" s="71">
        <f t="shared" si="102"/>
        <v>0</v>
      </c>
      <c r="Q195" s="57">
        <f t="shared" si="103"/>
        <v>0</v>
      </c>
      <c r="R195" s="70">
        <f t="shared" si="104"/>
        <v>0</v>
      </c>
      <c r="S195" s="74">
        <v>12</v>
      </c>
      <c r="T195" s="109">
        <f t="shared" si="105"/>
        <v>29454.545454545456</v>
      </c>
      <c r="U195" s="74">
        <v>17</v>
      </c>
      <c r="V195" s="109">
        <f t="shared" si="106"/>
        <v>41727.272727272728</v>
      </c>
      <c r="W195" s="74">
        <v>34</v>
      </c>
      <c r="X195" s="109">
        <f t="shared" si="107"/>
        <v>83454.545454545456</v>
      </c>
      <c r="Y195" s="74">
        <v>0</v>
      </c>
      <c r="Z195" s="109">
        <f t="shared" si="108"/>
        <v>0</v>
      </c>
      <c r="AA195" s="74">
        <v>0</v>
      </c>
      <c r="AB195" s="68">
        <f t="shared" si="109"/>
        <v>0</v>
      </c>
      <c r="AC195" s="67">
        <f t="shared" si="110"/>
        <v>63</v>
      </c>
      <c r="AD195" s="66">
        <f t="shared" si="111"/>
        <v>154636.36363636365</v>
      </c>
      <c r="AE195" s="57">
        <v>0</v>
      </c>
      <c r="AF195" s="57">
        <f t="shared" si="112"/>
        <v>53836.363636363632</v>
      </c>
      <c r="AG195" s="52">
        <v>0</v>
      </c>
      <c r="AH195" s="63">
        <f t="shared" si="113"/>
        <v>0</v>
      </c>
      <c r="AI195" s="65">
        <f t="shared" si="114"/>
        <v>0</v>
      </c>
      <c r="AJ195" s="63">
        <f t="shared" si="115"/>
        <v>0</v>
      </c>
      <c r="AK195" s="74">
        <v>0</v>
      </c>
      <c r="AL195" s="63">
        <f t="shared" si="116"/>
        <v>0</v>
      </c>
      <c r="AM195" s="130"/>
    </row>
    <row r="196" spans="1:39" s="2" customFormat="1" x14ac:dyDescent="0.3">
      <c r="A196" s="188" t="s">
        <v>680</v>
      </c>
      <c r="B196" s="47">
        <f>16000/10</f>
        <v>1600</v>
      </c>
      <c r="C196" s="183">
        <f>2700/1.1</f>
        <v>2454.5454545454545</v>
      </c>
      <c r="D196" s="54">
        <v>10</v>
      </c>
      <c r="E196" s="44">
        <v>0</v>
      </c>
      <c r="F196" s="471">
        <f t="shared" si="97"/>
        <v>0</v>
      </c>
      <c r="G196" s="42">
        <v>0</v>
      </c>
      <c r="H196" s="37">
        <f t="shared" si="98"/>
        <v>0</v>
      </c>
      <c r="I196" s="74">
        <v>0</v>
      </c>
      <c r="J196" s="37">
        <f t="shared" si="99"/>
        <v>0</v>
      </c>
      <c r="K196" s="74">
        <v>0</v>
      </c>
      <c r="L196" s="37">
        <f t="shared" si="100"/>
        <v>0</v>
      </c>
      <c r="M196" s="74">
        <v>30</v>
      </c>
      <c r="N196" s="37">
        <f t="shared" si="101"/>
        <v>48000</v>
      </c>
      <c r="O196" s="74">
        <v>0</v>
      </c>
      <c r="P196" s="71">
        <f t="shared" si="102"/>
        <v>0</v>
      </c>
      <c r="Q196" s="57">
        <f t="shared" si="103"/>
        <v>30</v>
      </c>
      <c r="R196" s="70">
        <f t="shared" si="104"/>
        <v>48000</v>
      </c>
      <c r="S196" s="74">
        <v>0</v>
      </c>
      <c r="T196" s="109">
        <f t="shared" si="105"/>
        <v>0</v>
      </c>
      <c r="U196" s="74">
        <v>0</v>
      </c>
      <c r="V196" s="109">
        <f t="shared" si="106"/>
        <v>0</v>
      </c>
      <c r="W196" s="74">
        <v>0</v>
      </c>
      <c r="X196" s="109">
        <f t="shared" si="107"/>
        <v>0</v>
      </c>
      <c r="Y196" s="74">
        <v>0</v>
      </c>
      <c r="Z196" s="109">
        <f t="shared" si="108"/>
        <v>0</v>
      </c>
      <c r="AA196" s="74">
        <v>4</v>
      </c>
      <c r="AB196" s="68">
        <f t="shared" si="109"/>
        <v>9818.181818181818</v>
      </c>
      <c r="AC196" s="67">
        <f t="shared" si="110"/>
        <v>4</v>
      </c>
      <c r="AD196" s="66">
        <f t="shared" si="111"/>
        <v>9818.181818181818</v>
      </c>
      <c r="AE196" s="57">
        <v>0</v>
      </c>
      <c r="AF196" s="57">
        <f t="shared" si="112"/>
        <v>3418.181818181818</v>
      </c>
      <c r="AG196" s="52">
        <v>0</v>
      </c>
      <c r="AH196" s="63">
        <f t="shared" si="113"/>
        <v>0</v>
      </c>
      <c r="AI196" s="65">
        <f t="shared" si="114"/>
        <v>26</v>
      </c>
      <c r="AJ196" s="63">
        <f t="shared" si="115"/>
        <v>41600</v>
      </c>
      <c r="AK196" s="74">
        <v>0</v>
      </c>
      <c r="AL196" s="63">
        <f t="shared" si="116"/>
        <v>0</v>
      </c>
      <c r="AM196" s="130"/>
    </row>
    <row r="197" spans="1:39" s="2" customFormat="1" x14ac:dyDescent="0.3">
      <c r="A197" s="188" t="s">
        <v>647</v>
      </c>
      <c r="B197" s="47">
        <f>16000/10</f>
        <v>1600</v>
      </c>
      <c r="C197" s="183">
        <f>2700/1.1</f>
        <v>2454.5454545454545</v>
      </c>
      <c r="D197" s="54">
        <v>10</v>
      </c>
      <c r="E197" s="44">
        <v>0</v>
      </c>
      <c r="F197" s="471">
        <f t="shared" si="97"/>
        <v>0</v>
      </c>
      <c r="G197" s="42">
        <v>30</v>
      </c>
      <c r="H197" s="37">
        <f t="shared" si="98"/>
        <v>48000</v>
      </c>
      <c r="I197" s="74">
        <v>0</v>
      </c>
      <c r="J197" s="37">
        <f t="shared" si="99"/>
        <v>0</v>
      </c>
      <c r="K197" s="74">
        <v>0</v>
      </c>
      <c r="L197" s="37">
        <f t="shared" si="100"/>
        <v>0</v>
      </c>
      <c r="M197" s="74">
        <v>0</v>
      </c>
      <c r="N197" s="37">
        <f t="shared" si="101"/>
        <v>0</v>
      </c>
      <c r="O197" s="74">
        <v>0</v>
      </c>
      <c r="P197" s="71">
        <f t="shared" si="102"/>
        <v>0</v>
      </c>
      <c r="Q197" s="57">
        <f t="shared" si="103"/>
        <v>30</v>
      </c>
      <c r="R197" s="70">
        <f t="shared" si="104"/>
        <v>48000</v>
      </c>
      <c r="S197" s="74">
        <v>0</v>
      </c>
      <c r="T197" s="109">
        <f t="shared" si="105"/>
        <v>0</v>
      </c>
      <c r="U197" s="74">
        <v>0</v>
      </c>
      <c r="V197" s="109">
        <f t="shared" si="106"/>
        <v>0</v>
      </c>
      <c r="W197" s="74">
        <v>0</v>
      </c>
      <c r="X197" s="109">
        <f t="shared" si="107"/>
        <v>0</v>
      </c>
      <c r="Y197" s="74">
        <v>13</v>
      </c>
      <c r="Z197" s="109">
        <f t="shared" si="108"/>
        <v>31909.090909090908</v>
      </c>
      <c r="AA197" s="74">
        <v>17</v>
      </c>
      <c r="AB197" s="68">
        <f t="shared" si="109"/>
        <v>41727.272727272728</v>
      </c>
      <c r="AC197" s="67">
        <f t="shared" si="110"/>
        <v>30</v>
      </c>
      <c r="AD197" s="66">
        <f t="shared" si="111"/>
        <v>73636.363636363632</v>
      </c>
      <c r="AE197" s="57">
        <v>0</v>
      </c>
      <c r="AF197" s="57">
        <f t="shared" si="112"/>
        <v>25636.363636363636</v>
      </c>
      <c r="AG197" s="52">
        <v>0</v>
      </c>
      <c r="AH197" s="63">
        <f t="shared" si="113"/>
        <v>0</v>
      </c>
      <c r="AI197" s="65">
        <f t="shared" si="114"/>
        <v>0</v>
      </c>
      <c r="AJ197" s="63">
        <f t="shared" si="115"/>
        <v>0</v>
      </c>
      <c r="AK197" s="74">
        <v>0</v>
      </c>
      <c r="AL197" s="63">
        <f t="shared" si="116"/>
        <v>0</v>
      </c>
      <c r="AM197" s="130"/>
    </row>
    <row r="198" spans="1:39" s="2" customFormat="1" x14ac:dyDescent="0.3">
      <c r="A198" s="188" t="s">
        <v>646</v>
      </c>
      <c r="B198" s="47">
        <f>16000/10</f>
        <v>1600</v>
      </c>
      <c r="C198" s="183">
        <f>2700/1.1</f>
        <v>2454.5454545454545</v>
      </c>
      <c r="D198" s="54">
        <v>10</v>
      </c>
      <c r="E198" s="44">
        <v>7</v>
      </c>
      <c r="F198" s="471">
        <f t="shared" si="97"/>
        <v>11200</v>
      </c>
      <c r="G198" s="42">
        <v>0</v>
      </c>
      <c r="H198" s="37">
        <f t="shared" si="98"/>
        <v>0</v>
      </c>
      <c r="I198" s="74">
        <v>0</v>
      </c>
      <c r="J198" s="37">
        <f t="shared" si="99"/>
        <v>0</v>
      </c>
      <c r="K198" s="74">
        <v>0</v>
      </c>
      <c r="L198" s="37">
        <f t="shared" si="100"/>
        <v>0</v>
      </c>
      <c r="M198" s="74">
        <v>0</v>
      </c>
      <c r="N198" s="37">
        <f t="shared" si="101"/>
        <v>0</v>
      </c>
      <c r="O198" s="74">
        <v>0</v>
      </c>
      <c r="P198" s="71">
        <f t="shared" si="102"/>
        <v>0</v>
      </c>
      <c r="Q198" s="57">
        <f t="shared" si="103"/>
        <v>0</v>
      </c>
      <c r="R198" s="70">
        <f t="shared" si="104"/>
        <v>0</v>
      </c>
      <c r="S198" s="74">
        <v>6</v>
      </c>
      <c r="T198" s="109">
        <f t="shared" si="105"/>
        <v>14727.272727272728</v>
      </c>
      <c r="U198" s="74">
        <v>0</v>
      </c>
      <c r="V198" s="109">
        <f t="shared" si="106"/>
        <v>0</v>
      </c>
      <c r="W198" s="74">
        <v>0</v>
      </c>
      <c r="X198" s="109">
        <f t="shared" si="107"/>
        <v>0</v>
      </c>
      <c r="Y198" s="74">
        <v>0</v>
      </c>
      <c r="Z198" s="109">
        <f t="shared" si="108"/>
        <v>0</v>
      </c>
      <c r="AA198" s="74">
        <v>0</v>
      </c>
      <c r="AB198" s="68">
        <f t="shared" si="109"/>
        <v>0</v>
      </c>
      <c r="AC198" s="67">
        <f t="shared" si="110"/>
        <v>6</v>
      </c>
      <c r="AD198" s="66">
        <f t="shared" si="111"/>
        <v>14727.272727272728</v>
      </c>
      <c r="AE198" s="57">
        <v>0</v>
      </c>
      <c r="AF198" s="57">
        <f t="shared" si="112"/>
        <v>5127.272727272727</v>
      </c>
      <c r="AG198" s="52">
        <v>0</v>
      </c>
      <c r="AH198" s="63">
        <f t="shared" si="113"/>
        <v>0</v>
      </c>
      <c r="AI198" s="65">
        <f t="shared" si="114"/>
        <v>1</v>
      </c>
      <c r="AJ198" s="63">
        <f t="shared" si="115"/>
        <v>1600</v>
      </c>
      <c r="AK198" s="74">
        <v>0</v>
      </c>
      <c r="AL198" s="63">
        <f t="shared" si="116"/>
        <v>0</v>
      </c>
      <c r="AM198" s="130"/>
    </row>
    <row r="199" spans="1:39" s="2" customFormat="1" x14ac:dyDescent="0.3">
      <c r="A199" s="188" t="s">
        <v>805</v>
      </c>
      <c r="B199" s="47">
        <f>16000/10</f>
        <v>1600</v>
      </c>
      <c r="C199" s="183">
        <f>2700/1.1</f>
        <v>2454.5454545454545</v>
      </c>
      <c r="D199" s="54">
        <v>10</v>
      </c>
      <c r="E199" s="44">
        <v>0</v>
      </c>
      <c r="F199" s="471">
        <f t="shared" si="97"/>
        <v>0</v>
      </c>
      <c r="G199" s="42">
        <v>0</v>
      </c>
      <c r="H199" s="37">
        <f t="shared" si="98"/>
        <v>0</v>
      </c>
      <c r="I199" s="74">
        <v>0</v>
      </c>
      <c r="J199" s="37">
        <f t="shared" si="99"/>
        <v>0</v>
      </c>
      <c r="K199" s="74">
        <v>0</v>
      </c>
      <c r="L199" s="37">
        <f t="shared" si="100"/>
        <v>0</v>
      </c>
      <c r="M199" s="74">
        <v>0</v>
      </c>
      <c r="N199" s="37">
        <f t="shared" si="101"/>
        <v>0</v>
      </c>
      <c r="O199" s="74">
        <v>0</v>
      </c>
      <c r="P199" s="71">
        <f t="shared" si="102"/>
        <v>0</v>
      </c>
      <c r="Q199" s="57">
        <f t="shared" si="103"/>
        <v>0</v>
      </c>
      <c r="R199" s="70">
        <f t="shared" si="104"/>
        <v>0</v>
      </c>
      <c r="S199" s="74">
        <v>0</v>
      </c>
      <c r="T199" s="109">
        <f t="shared" si="105"/>
        <v>0</v>
      </c>
      <c r="U199" s="74">
        <v>0</v>
      </c>
      <c r="V199" s="109">
        <f t="shared" si="106"/>
        <v>0</v>
      </c>
      <c r="W199" s="74">
        <v>0</v>
      </c>
      <c r="X199" s="109">
        <f t="shared" si="107"/>
        <v>0</v>
      </c>
      <c r="Y199" s="74">
        <v>0</v>
      </c>
      <c r="Z199" s="109">
        <f t="shared" si="108"/>
        <v>0</v>
      </c>
      <c r="AA199" s="74">
        <v>0</v>
      </c>
      <c r="AB199" s="68">
        <f t="shared" si="109"/>
        <v>0</v>
      </c>
      <c r="AC199" s="67">
        <f t="shared" si="110"/>
        <v>0</v>
      </c>
      <c r="AD199" s="66">
        <f t="shared" si="111"/>
        <v>0</v>
      </c>
      <c r="AE199" s="57">
        <v>0</v>
      </c>
      <c r="AF199" s="57">
        <f t="shared" si="112"/>
        <v>0</v>
      </c>
      <c r="AG199" s="52">
        <v>0</v>
      </c>
      <c r="AH199" s="63">
        <f t="shared" si="113"/>
        <v>0</v>
      </c>
      <c r="AI199" s="65">
        <f t="shared" si="114"/>
        <v>0</v>
      </c>
      <c r="AJ199" s="63">
        <f t="shared" si="115"/>
        <v>0</v>
      </c>
      <c r="AK199" s="74">
        <v>0</v>
      </c>
      <c r="AL199" s="63">
        <f t="shared" si="116"/>
        <v>0</v>
      </c>
      <c r="AM199" s="130"/>
    </row>
    <row r="200" spans="1:39" s="2" customFormat="1" x14ac:dyDescent="0.3">
      <c r="A200" s="188" t="s">
        <v>775</v>
      </c>
      <c r="B200" s="47">
        <f>14400/12</f>
        <v>1200</v>
      </c>
      <c r="C200" s="46">
        <f>1800/1.1</f>
        <v>1636.3636363636363</v>
      </c>
      <c r="D200" s="54">
        <v>12</v>
      </c>
      <c r="E200" s="44">
        <v>48</v>
      </c>
      <c r="F200" s="471">
        <f t="shared" si="97"/>
        <v>57600</v>
      </c>
      <c r="G200" s="42">
        <v>0</v>
      </c>
      <c r="H200" s="37">
        <f t="shared" si="98"/>
        <v>0</v>
      </c>
      <c r="I200" s="74">
        <v>0</v>
      </c>
      <c r="J200" s="37">
        <f t="shared" si="99"/>
        <v>0</v>
      </c>
      <c r="K200" s="74">
        <v>24</v>
      </c>
      <c r="L200" s="37">
        <f t="shared" si="100"/>
        <v>28800</v>
      </c>
      <c r="M200" s="74">
        <v>36</v>
      </c>
      <c r="N200" s="37">
        <f t="shared" si="101"/>
        <v>43200</v>
      </c>
      <c r="O200" s="74">
        <v>0</v>
      </c>
      <c r="P200" s="71">
        <f t="shared" si="102"/>
        <v>0</v>
      </c>
      <c r="Q200" s="57">
        <f t="shared" si="103"/>
        <v>60</v>
      </c>
      <c r="R200" s="70">
        <f t="shared" si="104"/>
        <v>72000</v>
      </c>
      <c r="S200" s="74">
        <v>1</v>
      </c>
      <c r="T200" s="109">
        <f t="shared" si="105"/>
        <v>1636.3636363636363</v>
      </c>
      <c r="U200" s="74">
        <v>18</v>
      </c>
      <c r="V200" s="109">
        <f t="shared" si="106"/>
        <v>29454.545454545452</v>
      </c>
      <c r="W200" s="74">
        <v>23</v>
      </c>
      <c r="X200" s="109">
        <f t="shared" si="107"/>
        <v>37636.363636363632</v>
      </c>
      <c r="Y200" s="74">
        <v>23</v>
      </c>
      <c r="Z200" s="109">
        <f t="shared" si="108"/>
        <v>37636.363636363632</v>
      </c>
      <c r="AA200" s="74">
        <v>37</v>
      </c>
      <c r="AB200" s="68">
        <f t="shared" si="109"/>
        <v>60545.454545454544</v>
      </c>
      <c r="AC200" s="67">
        <f t="shared" si="110"/>
        <v>102</v>
      </c>
      <c r="AD200" s="66">
        <f t="shared" si="111"/>
        <v>166909.09090909091</v>
      </c>
      <c r="AE200" s="57">
        <v>0</v>
      </c>
      <c r="AF200" s="57">
        <f t="shared" si="112"/>
        <v>44509.090909090897</v>
      </c>
      <c r="AG200" s="52">
        <v>0</v>
      </c>
      <c r="AH200" s="63">
        <f t="shared" si="113"/>
        <v>0</v>
      </c>
      <c r="AI200" s="65">
        <f t="shared" si="114"/>
        <v>6</v>
      </c>
      <c r="AJ200" s="63">
        <f t="shared" si="115"/>
        <v>7200</v>
      </c>
      <c r="AK200" s="74">
        <v>0</v>
      </c>
      <c r="AL200" s="63">
        <f t="shared" si="116"/>
        <v>0</v>
      </c>
      <c r="AM200" s="130"/>
    </row>
    <row r="201" spans="1:39" s="2" customFormat="1" x14ac:dyDescent="0.3">
      <c r="A201" s="188" t="s">
        <v>816</v>
      </c>
      <c r="B201" s="47">
        <f>14400/12</f>
        <v>1200</v>
      </c>
      <c r="C201" s="46">
        <f>1800/1.1</f>
        <v>1636.3636363636363</v>
      </c>
      <c r="D201" s="54">
        <v>13</v>
      </c>
      <c r="E201" s="44">
        <v>0</v>
      </c>
      <c r="F201" s="471">
        <f t="shared" si="97"/>
        <v>0</v>
      </c>
      <c r="G201" s="42">
        <v>0</v>
      </c>
      <c r="H201" s="37">
        <f t="shared" si="98"/>
        <v>0</v>
      </c>
      <c r="I201" s="74">
        <v>0</v>
      </c>
      <c r="J201" s="37">
        <f t="shared" si="99"/>
        <v>0</v>
      </c>
      <c r="K201" s="74">
        <v>0</v>
      </c>
      <c r="L201" s="37">
        <f t="shared" si="100"/>
        <v>0</v>
      </c>
      <c r="M201" s="74">
        <v>0</v>
      </c>
      <c r="N201" s="37">
        <f t="shared" si="101"/>
        <v>0</v>
      </c>
      <c r="O201" s="74">
        <v>0</v>
      </c>
      <c r="P201" s="71">
        <f t="shared" si="102"/>
        <v>0</v>
      </c>
      <c r="Q201" s="57">
        <f t="shared" si="103"/>
        <v>0</v>
      </c>
      <c r="R201" s="70">
        <f t="shared" si="104"/>
        <v>0</v>
      </c>
      <c r="S201" s="74">
        <v>0</v>
      </c>
      <c r="T201" s="109">
        <f t="shared" si="105"/>
        <v>0</v>
      </c>
      <c r="U201" s="74">
        <v>0</v>
      </c>
      <c r="V201" s="109">
        <f t="shared" si="106"/>
        <v>0</v>
      </c>
      <c r="W201" s="74">
        <v>0</v>
      </c>
      <c r="X201" s="109">
        <f t="shared" si="107"/>
        <v>0</v>
      </c>
      <c r="Y201" s="74">
        <v>0</v>
      </c>
      <c r="Z201" s="109">
        <f t="shared" si="108"/>
        <v>0</v>
      </c>
      <c r="AA201" s="74">
        <v>0</v>
      </c>
      <c r="AB201" s="68">
        <f t="shared" si="109"/>
        <v>0</v>
      </c>
      <c r="AC201" s="67">
        <f t="shared" si="110"/>
        <v>0</v>
      </c>
      <c r="AD201" s="66">
        <f t="shared" si="111"/>
        <v>0</v>
      </c>
      <c r="AE201" s="57">
        <v>0</v>
      </c>
      <c r="AF201" s="57">
        <f t="shared" si="112"/>
        <v>0</v>
      </c>
      <c r="AG201" s="52">
        <v>0</v>
      </c>
      <c r="AH201" s="63">
        <f t="shared" si="113"/>
        <v>0</v>
      </c>
      <c r="AI201" s="65">
        <f t="shared" si="114"/>
        <v>0</v>
      </c>
      <c r="AJ201" s="63">
        <f t="shared" si="115"/>
        <v>0</v>
      </c>
      <c r="AK201" s="74">
        <v>0</v>
      </c>
      <c r="AL201" s="63">
        <f t="shared" si="116"/>
        <v>0</v>
      </c>
      <c r="AM201" s="130"/>
    </row>
    <row r="202" spans="1:39" s="2" customFormat="1" x14ac:dyDescent="0.3">
      <c r="A202" s="186" t="s">
        <v>679</v>
      </c>
      <c r="B202" s="47">
        <f>3900/6</f>
        <v>650</v>
      </c>
      <c r="C202" s="46">
        <f>2000/1.1</f>
        <v>1818.181818181818</v>
      </c>
      <c r="D202" s="54">
        <v>6</v>
      </c>
      <c r="E202" s="44">
        <v>0</v>
      </c>
      <c r="F202" s="471">
        <f t="shared" si="97"/>
        <v>0</v>
      </c>
      <c r="G202" s="42">
        <v>0</v>
      </c>
      <c r="H202" s="37">
        <f t="shared" si="98"/>
        <v>0</v>
      </c>
      <c r="I202" s="74">
        <v>0</v>
      </c>
      <c r="J202" s="37">
        <f t="shared" si="99"/>
        <v>0</v>
      </c>
      <c r="K202" s="74">
        <v>0</v>
      </c>
      <c r="L202" s="37">
        <f t="shared" si="100"/>
        <v>0</v>
      </c>
      <c r="M202" s="74">
        <v>0</v>
      </c>
      <c r="N202" s="37">
        <f t="shared" si="101"/>
        <v>0</v>
      </c>
      <c r="O202" s="74">
        <v>0</v>
      </c>
      <c r="P202" s="71">
        <f t="shared" si="102"/>
        <v>0</v>
      </c>
      <c r="Q202" s="57">
        <f t="shared" si="103"/>
        <v>0</v>
      </c>
      <c r="R202" s="70">
        <f t="shared" si="104"/>
        <v>0</v>
      </c>
      <c r="S202" s="74">
        <v>0</v>
      </c>
      <c r="T202" s="109">
        <f t="shared" si="105"/>
        <v>0</v>
      </c>
      <c r="U202" s="74">
        <v>0</v>
      </c>
      <c r="V202" s="109">
        <f t="shared" si="106"/>
        <v>0</v>
      </c>
      <c r="W202" s="74">
        <v>0</v>
      </c>
      <c r="X202" s="109">
        <f t="shared" si="107"/>
        <v>0</v>
      </c>
      <c r="Y202" s="74">
        <v>0</v>
      </c>
      <c r="Z202" s="109">
        <f t="shared" si="108"/>
        <v>0</v>
      </c>
      <c r="AA202" s="74">
        <v>0</v>
      </c>
      <c r="AB202" s="68">
        <f t="shared" si="109"/>
        <v>0</v>
      </c>
      <c r="AC202" s="67">
        <f t="shared" si="110"/>
        <v>0</v>
      </c>
      <c r="AD202" s="66">
        <f t="shared" si="111"/>
        <v>0</v>
      </c>
      <c r="AE202" s="57">
        <v>0</v>
      </c>
      <c r="AF202" s="57">
        <f t="shared" si="112"/>
        <v>0</v>
      </c>
      <c r="AG202" s="52">
        <v>0</v>
      </c>
      <c r="AH202" s="63">
        <f t="shared" si="113"/>
        <v>0</v>
      </c>
      <c r="AI202" s="65">
        <f t="shared" si="114"/>
        <v>0</v>
      </c>
      <c r="AJ202" s="63">
        <f t="shared" si="115"/>
        <v>0</v>
      </c>
      <c r="AK202" s="74">
        <v>0</v>
      </c>
      <c r="AL202" s="63">
        <f t="shared" si="116"/>
        <v>0</v>
      </c>
      <c r="AM202" s="130"/>
    </row>
    <row r="203" spans="1:39" s="2" customFormat="1" x14ac:dyDescent="0.3">
      <c r="A203" s="186" t="s">
        <v>641</v>
      </c>
      <c r="B203" s="47">
        <f>3900/6</f>
        <v>650</v>
      </c>
      <c r="C203" s="46">
        <f>2000/1.1</f>
        <v>1818.181818181818</v>
      </c>
      <c r="D203" s="54">
        <v>6</v>
      </c>
      <c r="E203" s="44">
        <v>9</v>
      </c>
      <c r="F203" s="471">
        <f t="shared" si="97"/>
        <v>5850</v>
      </c>
      <c r="G203" s="42">
        <v>0</v>
      </c>
      <c r="H203" s="37">
        <f t="shared" si="98"/>
        <v>0</v>
      </c>
      <c r="I203" s="74">
        <v>6</v>
      </c>
      <c r="J203" s="37">
        <f t="shared" si="99"/>
        <v>3900</v>
      </c>
      <c r="K203" s="74">
        <v>6</v>
      </c>
      <c r="L203" s="37">
        <f t="shared" si="100"/>
        <v>3900</v>
      </c>
      <c r="M203" s="74">
        <v>6</v>
      </c>
      <c r="N203" s="37">
        <f t="shared" si="101"/>
        <v>3900</v>
      </c>
      <c r="O203" s="74">
        <v>0</v>
      </c>
      <c r="P203" s="71">
        <f t="shared" si="102"/>
        <v>0</v>
      </c>
      <c r="Q203" s="57">
        <f t="shared" si="103"/>
        <v>18</v>
      </c>
      <c r="R203" s="70">
        <f t="shared" si="104"/>
        <v>11700</v>
      </c>
      <c r="S203" s="74">
        <v>2</v>
      </c>
      <c r="T203" s="109">
        <f t="shared" si="105"/>
        <v>3636.363636363636</v>
      </c>
      <c r="U203" s="74">
        <v>4</v>
      </c>
      <c r="V203" s="109">
        <f t="shared" si="106"/>
        <v>7272.7272727272721</v>
      </c>
      <c r="W203" s="74">
        <v>6</v>
      </c>
      <c r="X203" s="109">
        <f t="shared" si="107"/>
        <v>10909.090909090908</v>
      </c>
      <c r="Y203" s="74">
        <v>6</v>
      </c>
      <c r="Z203" s="109">
        <f t="shared" si="108"/>
        <v>10909.090909090908</v>
      </c>
      <c r="AA203" s="74">
        <v>9</v>
      </c>
      <c r="AB203" s="68">
        <f t="shared" si="109"/>
        <v>16363.636363636362</v>
      </c>
      <c r="AC203" s="67">
        <f t="shared" si="110"/>
        <v>27</v>
      </c>
      <c r="AD203" s="66">
        <f t="shared" si="111"/>
        <v>49090.909090909088</v>
      </c>
      <c r="AE203" s="57">
        <v>0</v>
      </c>
      <c r="AF203" s="57">
        <f t="shared" si="112"/>
        <v>31540.909090909088</v>
      </c>
      <c r="AG203" s="52">
        <v>0</v>
      </c>
      <c r="AH203" s="63">
        <f t="shared" si="113"/>
        <v>0</v>
      </c>
      <c r="AI203" s="65">
        <f t="shared" si="114"/>
        <v>0</v>
      </c>
      <c r="AJ203" s="63">
        <f t="shared" si="115"/>
        <v>0</v>
      </c>
      <c r="AK203" s="74">
        <v>0</v>
      </c>
      <c r="AL203" s="63">
        <f t="shared" si="116"/>
        <v>0</v>
      </c>
      <c r="AM203" s="130"/>
    </row>
    <row r="204" spans="1:39" s="2" customFormat="1" x14ac:dyDescent="0.3">
      <c r="A204" s="186" t="s">
        <v>750</v>
      </c>
      <c r="B204" s="47">
        <f>3900/6</f>
        <v>650</v>
      </c>
      <c r="C204" s="46">
        <f>2000/1.1</f>
        <v>1818.181818181818</v>
      </c>
      <c r="D204" s="54">
        <v>6</v>
      </c>
      <c r="E204" s="44">
        <v>8</v>
      </c>
      <c r="F204" s="471">
        <f t="shared" si="97"/>
        <v>5200</v>
      </c>
      <c r="G204" s="42">
        <v>0</v>
      </c>
      <c r="H204" s="37">
        <f t="shared" si="98"/>
        <v>0</v>
      </c>
      <c r="I204" s="74">
        <v>6</v>
      </c>
      <c r="J204" s="37">
        <f t="shared" si="99"/>
        <v>3900</v>
      </c>
      <c r="K204" s="74">
        <v>0</v>
      </c>
      <c r="L204" s="37">
        <f t="shared" si="100"/>
        <v>0</v>
      </c>
      <c r="M204" s="74">
        <v>6</v>
      </c>
      <c r="N204" s="37">
        <f t="shared" si="101"/>
        <v>3900</v>
      </c>
      <c r="O204" s="74">
        <v>0</v>
      </c>
      <c r="P204" s="71">
        <f t="shared" si="102"/>
        <v>0</v>
      </c>
      <c r="Q204" s="57">
        <f t="shared" si="103"/>
        <v>12</v>
      </c>
      <c r="R204" s="70">
        <f t="shared" si="104"/>
        <v>7800</v>
      </c>
      <c r="S204" s="74">
        <v>2</v>
      </c>
      <c r="T204" s="109">
        <f t="shared" si="105"/>
        <v>3636.363636363636</v>
      </c>
      <c r="U204" s="74">
        <v>2</v>
      </c>
      <c r="V204" s="109">
        <f t="shared" si="106"/>
        <v>3636.363636363636</v>
      </c>
      <c r="W204" s="74">
        <v>1</v>
      </c>
      <c r="X204" s="109">
        <f t="shared" si="107"/>
        <v>1818.181818181818</v>
      </c>
      <c r="Y204" s="74">
        <v>9</v>
      </c>
      <c r="Z204" s="109">
        <f t="shared" si="108"/>
        <v>16363.636363636362</v>
      </c>
      <c r="AA204" s="74">
        <v>4</v>
      </c>
      <c r="AB204" s="68">
        <f t="shared" si="109"/>
        <v>7272.7272727272721</v>
      </c>
      <c r="AC204" s="67">
        <f t="shared" si="110"/>
        <v>18</v>
      </c>
      <c r="AD204" s="66">
        <f t="shared" si="111"/>
        <v>32727.272727272724</v>
      </c>
      <c r="AE204" s="57">
        <v>0</v>
      </c>
      <c r="AF204" s="57">
        <f t="shared" si="112"/>
        <v>21027.272727272724</v>
      </c>
      <c r="AG204" s="52">
        <v>0</v>
      </c>
      <c r="AH204" s="63">
        <f t="shared" si="113"/>
        <v>0</v>
      </c>
      <c r="AI204" s="65">
        <f t="shared" si="114"/>
        <v>2</v>
      </c>
      <c r="AJ204" s="63">
        <f t="shared" si="115"/>
        <v>1300</v>
      </c>
      <c r="AK204" s="74">
        <v>0</v>
      </c>
      <c r="AL204" s="63">
        <f t="shared" si="116"/>
        <v>0</v>
      </c>
      <c r="AM204" s="130"/>
    </row>
    <row r="205" spans="1:39" s="2" customFormat="1" ht="17.25" thickBot="1" x14ac:dyDescent="0.35">
      <c r="A205" s="185" t="s">
        <v>766</v>
      </c>
      <c r="B205" s="193">
        <f>31200/24</f>
        <v>1300</v>
      </c>
      <c r="C205" s="194">
        <f>2800/1.1</f>
        <v>2545.454545454545</v>
      </c>
      <c r="D205" s="50">
        <v>24</v>
      </c>
      <c r="E205" s="403">
        <v>6</v>
      </c>
      <c r="F205" s="472">
        <f t="shared" si="97"/>
        <v>7800</v>
      </c>
      <c r="G205" s="376">
        <v>0</v>
      </c>
      <c r="H205" s="197">
        <f t="shared" si="98"/>
        <v>0</v>
      </c>
      <c r="I205" s="145">
        <v>24</v>
      </c>
      <c r="J205" s="197">
        <f t="shared" si="99"/>
        <v>31200</v>
      </c>
      <c r="K205" s="145">
        <v>0</v>
      </c>
      <c r="L205" s="197">
        <f t="shared" si="100"/>
        <v>0</v>
      </c>
      <c r="M205" s="145">
        <v>24</v>
      </c>
      <c r="N205" s="197">
        <f t="shared" si="101"/>
        <v>31200</v>
      </c>
      <c r="O205" s="145">
        <v>0</v>
      </c>
      <c r="P205" s="405">
        <f t="shared" si="102"/>
        <v>0</v>
      </c>
      <c r="Q205" s="406">
        <f t="shared" si="103"/>
        <v>48</v>
      </c>
      <c r="R205" s="149">
        <f t="shared" si="104"/>
        <v>62400</v>
      </c>
      <c r="S205" s="145">
        <v>2</v>
      </c>
      <c r="T205" s="119">
        <f t="shared" si="105"/>
        <v>5090.9090909090901</v>
      </c>
      <c r="U205" s="145">
        <v>4</v>
      </c>
      <c r="V205" s="119">
        <f t="shared" si="106"/>
        <v>10181.81818181818</v>
      </c>
      <c r="W205" s="145">
        <v>8</v>
      </c>
      <c r="X205" s="119">
        <f t="shared" si="107"/>
        <v>20363.63636363636</v>
      </c>
      <c r="Y205" s="145">
        <v>16</v>
      </c>
      <c r="Z205" s="119">
        <f t="shared" si="108"/>
        <v>40727.272727272721</v>
      </c>
      <c r="AA205" s="145">
        <v>19</v>
      </c>
      <c r="AB205" s="390">
        <f t="shared" si="109"/>
        <v>48363.636363636353</v>
      </c>
      <c r="AC205" s="407">
        <f t="shared" si="110"/>
        <v>49</v>
      </c>
      <c r="AD205" s="408">
        <f t="shared" si="111"/>
        <v>124727.27272727271</v>
      </c>
      <c r="AE205" s="406">
        <v>2800</v>
      </c>
      <c r="AF205" s="406">
        <f t="shared" si="112"/>
        <v>58227.272727272706</v>
      </c>
      <c r="AG205" s="425">
        <v>0</v>
      </c>
      <c r="AH205" s="393">
        <f t="shared" si="113"/>
        <v>0</v>
      </c>
      <c r="AI205" s="426">
        <f t="shared" si="114"/>
        <v>5</v>
      </c>
      <c r="AJ205" s="393">
        <f t="shared" si="115"/>
        <v>6500</v>
      </c>
      <c r="AK205" s="145">
        <v>0</v>
      </c>
      <c r="AL205" s="393">
        <f t="shared" si="116"/>
        <v>0</v>
      </c>
      <c r="AM205" s="130"/>
    </row>
    <row r="206" spans="1:39" s="2" customFormat="1" ht="17.25" thickBot="1" x14ac:dyDescent="0.35">
      <c r="A206" s="573" t="s">
        <v>57</v>
      </c>
      <c r="B206" s="574"/>
      <c r="C206" s="574"/>
      <c r="D206" s="574"/>
      <c r="E206" s="395">
        <f t="shared" ref="E206:AL206" si="117">SUM(E172:E205)</f>
        <v>237</v>
      </c>
      <c r="F206" s="463">
        <f t="shared" si="117"/>
        <v>352250</v>
      </c>
      <c r="G206" s="395">
        <f t="shared" si="117"/>
        <v>54</v>
      </c>
      <c r="H206" s="459">
        <f t="shared" si="117"/>
        <v>62400</v>
      </c>
      <c r="I206" s="459">
        <f t="shared" si="117"/>
        <v>86</v>
      </c>
      <c r="J206" s="459">
        <f t="shared" si="117"/>
        <v>127000</v>
      </c>
      <c r="K206" s="459">
        <f t="shared" si="117"/>
        <v>104</v>
      </c>
      <c r="L206" s="459">
        <f t="shared" si="117"/>
        <v>137100</v>
      </c>
      <c r="M206" s="459">
        <f t="shared" si="117"/>
        <v>132</v>
      </c>
      <c r="N206" s="459">
        <f t="shared" si="117"/>
        <v>184200</v>
      </c>
      <c r="O206" s="459">
        <f t="shared" si="117"/>
        <v>0</v>
      </c>
      <c r="P206" s="459">
        <f t="shared" si="117"/>
        <v>0</v>
      </c>
      <c r="Q206" s="459">
        <f t="shared" si="117"/>
        <v>376</v>
      </c>
      <c r="R206" s="367">
        <f t="shared" si="117"/>
        <v>510700</v>
      </c>
      <c r="S206" s="378">
        <f t="shared" si="117"/>
        <v>36</v>
      </c>
      <c r="T206" s="459">
        <f t="shared" si="117"/>
        <v>78909.090909090897</v>
      </c>
      <c r="U206" s="459">
        <f t="shared" si="117"/>
        <v>94</v>
      </c>
      <c r="V206" s="459">
        <f t="shared" si="117"/>
        <v>204818.18181818179</v>
      </c>
      <c r="W206" s="459">
        <f t="shared" si="117"/>
        <v>122</v>
      </c>
      <c r="X206" s="459">
        <f t="shared" si="117"/>
        <v>267090.90909090912</v>
      </c>
      <c r="Y206" s="459">
        <f t="shared" si="117"/>
        <v>139</v>
      </c>
      <c r="Z206" s="459">
        <f t="shared" si="117"/>
        <v>292000</v>
      </c>
      <c r="AA206" s="459">
        <f t="shared" si="117"/>
        <v>155</v>
      </c>
      <c r="AB206" s="459">
        <f t="shared" si="117"/>
        <v>325818.18181818177</v>
      </c>
      <c r="AC206" s="459">
        <f t="shared" si="117"/>
        <v>546</v>
      </c>
      <c r="AD206" s="459">
        <f t="shared" si="117"/>
        <v>1168636.3636363633</v>
      </c>
      <c r="AE206" s="459">
        <f t="shared" si="117"/>
        <v>2800</v>
      </c>
      <c r="AF206" s="463">
        <f t="shared" si="117"/>
        <v>400086.36363636353</v>
      </c>
      <c r="AG206" s="395">
        <f t="shared" si="117"/>
        <v>0</v>
      </c>
      <c r="AH206" s="367">
        <f t="shared" si="117"/>
        <v>0</v>
      </c>
      <c r="AI206" s="395">
        <f t="shared" si="117"/>
        <v>67</v>
      </c>
      <c r="AJ206" s="367">
        <f t="shared" si="117"/>
        <v>97200</v>
      </c>
      <c r="AK206" s="378">
        <f t="shared" si="117"/>
        <v>0</v>
      </c>
      <c r="AL206" s="367">
        <f t="shared" si="117"/>
        <v>0</v>
      </c>
      <c r="AM206" s="11"/>
    </row>
    <row r="207" spans="1:39" s="2" customFormat="1" ht="17.25" thickBot="1" x14ac:dyDescent="0.35">
      <c r="A207" s="10"/>
      <c r="B207" s="10"/>
      <c r="C207" s="10"/>
      <c r="D207" s="10"/>
      <c r="E207" s="4"/>
      <c r="F207" s="5"/>
      <c r="G207" s="4"/>
      <c r="H207" s="9">
        <f>H206*1.1</f>
        <v>68640</v>
      </c>
      <c r="I207" s="5"/>
      <c r="J207" s="101">
        <f>J206*1.1</f>
        <v>139700</v>
      </c>
      <c r="K207" s="5"/>
      <c r="L207" s="9">
        <f>L206*1.1</f>
        <v>150810</v>
      </c>
      <c r="M207" s="5"/>
      <c r="N207" s="9">
        <f>N206*1.1</f>
        <v>202620.00000000003</v>
      </c>
      <c r="O207" s="5"/>
      <c r="P207" s="9">
        <f>P206*1.1</f>
        <v>0</v>
      </c>
      <c r="Q207" s="5"/>
      <c r="R207" s="8">
        <f>R206*1.1</f>
        <v>561770</v>
      </c>
      <c r="S207" s="587" t="s">
        <v>773</v>
      </c>
      <c r="T207" s="587"/>
      <c r="U207" s="587"/>
      <c r="V207" s="587"/>
      <c r="W207" s="587"/>
      <c r="X207" s="587"/>
      <c r="Y207" s="587"/>
      <c r="Z207" s="587"/>
      <c r="AA207" s="587"/>
      <c r="AB207" s="587"/>
      <c r="AC207" s="587"/>
      <c r="AD207" s="587"/>
      <c r="AE207" s="383"/>
      <c r="AF207" s="127">
        <f>AF206/(R206+F206)</f>
        <v>0.46362635568267402</v>
      </c>
      <c r="AG207" s="4"/>
      <c r="AH207" s="6"/>
      <c r="AI207" s="4"/>
      <c r="AJ207" s="6"/>
      <c r="AK207" s="5"/>
      <c r="AL207" s="3"/>
    </row>
    <row r="208" spans="1:39" s="2" customFormat="1" x14ac:dyDescent="0.3">
      <c r="A208" s="10"/>
      <c r="B208" s="10"/>
      <c r="C208" s="10"/>
      <c r="D208" s="10"/>
      <c r="E208" s="91"/>
      <c r="F208" s="10"/>
      <c r="G208" s="10"/>
      <c r="H208" s="125"/>
      <c r="I208" s="10"/>
      <c r="J208" s="126"/>
      <c r="K208" s="10"/>
      <c r="L208" s="125"/>
      <c r="M208" s="10"/>
      <c r="N208" s="125"/>
      <c r="O208" s="10"/>
      <c r="P208" s="125"/>
      <c r="Q208" s="10"/>
      <c r="R208" s="125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3"/>
      <c r="AG208" s="10"/>
      <c r="AH208" s="10"/>
      <c r="AI208" s="10"/>
      <c r="AJ208" s="10"/>
      <c r="AK208" s="10"/>
    </row>
    <row r="209" spans="1:39" s="2" customFormat="1" ht="17.25" thickBot="1" x14ac:dyDescent="0.35">
      <c r="A209" s="98" t="s">
        <v>712</v>
      </c>
      <c r="B209" s="97"/>
      <c r="C209" s="97"/>
      <c r="D209" s="94"/>
      <c r="E209" s="95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3"/>
      <c r="AH209" s="93"/>
      <c r="AI209" s="93"/>
      <c r="AJ209" s="93"/>
      <c r="AK209" s="93"/>
    </row>
    <row r="210" spans="1:39" s="2" customFormat="1" ht="17.25" thickBot="1" x14ac:dyDescent="0.35">
      <c r="A210" s="10"/>
      <c r="B210" s="10"/>
      <c r="C210" s="10"/>
      <c r="D210" s="10"/>
      <c r="E210" s="115"/>
      <c r="F210" s="114"/>
      <c r="G210" s="619" t="s">
        <v>10</v>
      </c>
      <c r="H210" s="620"/>
      <c r="I210" s="620"/>
      <c r="J210" s="620"/>
      <c r="K210" s="620"/>
      <c r="L210" s="620"/>
      <c r="M210" s="620"/>
      <c r="N210" s="620"/>
      <c r="O210" s="620"/>
      <c r="P210" s="620"/>
      <c r="Q210" s="620"/>
      <c r="R210" s="621"/>
      <c r="S210" s="622" t="s">
        <v>49</v>
      </c>
      <c r="T210" s="622"/>
      <c r="U210" s="622"/>
      <c r="V210" s="622"/>
      <c r="W210" s="622"/>
      <c r="X210" s="622"/>
      <c r="Y210" s="622"/>
      <c r="Z210" s="622"/>
      <c r="AA210" s="622"/>
      <c r="AB210" s="622"/>
      <c r="AC210" s="622"/>
      <c r="AD210" s="622"/>
      <c r="AE210" s="622"/>
      <c r="AF210" s="622"/>
      <c r="AG210" s="92"/>
      <c r="AH210" s="89"/>
      <c r="AI210" s="92"/>
      <c r="AJ210" s="89"/>
      <c r="AK210" s="152"/>
      <c r="AL210" s="113"/>
      <c r="AM210" s="88" t="s">
        <v>815</v>
      </c>
    </row>
    <row r="211" spans="1:39" s="2" customFormat="1" ht="16.5" customHeight="1" x14ac:dyDescent="0.3">
      <c r="A211" s="561" t="s">
        <v>12</v>
      </c>
      <c r="B211" s="563" t="s">
        <v>13</v>
      </c>
      <c r="C211" s="565" t="s">
        <v>14</v>
      </c>
      <c r="D211" s="671" t="s">
        <v>801</v>
      </c>
      <c r="E211" s="569" t="s">
        <v>15</v>
      </c>
      <c r="F211" s="649" t="s">
        <v>78</v>
      </c>
      <c r="G211" s="629" t="s">
        <v>17</v>
      </c>
      <c r="H211" s="633" t="s">
        <v>18</v>
      </c>
      <c r="I211" s="647" t="s">
        <v>0</v>
      </c>
      <c r="J211" s="633" t="s">
        <v>53</v>
      </c>
      <c r="K211" s="647" t="s">
        <v>1</v>
      </c>
      <c r="L211" s="633" t="s">
        <v>814</v>
      </c>
      <c r="M211" s="625" t="s">
        <v>2</v>
      </c>
      <c r="N211" s="633" t="s">
        <v>20</v>
      </c>
      <c r="O211" s="625" t="s">
        <v>3</v>
      </c>
      <c r="P211" s="633" t="s">
        <v>799</v>
      </c>
      <c r="Q211" s="639" t="s">
        <v>22</v>
      </c>
      <c r="R211" s="607" t="s">
        <v>23</v>
      </c>
      <c r="S211" s="699" t="s">
        <v>797</v>
      </c>
      <c r="T211" s="611" t="s">
        <v>25</v>
      </c>
      <c r="U211" s="668" t="s">
        <v>4</v>
      </c>
      <c r="V211" s="670" t="s">
        <v>795</v>
      </c>
      <c r="W211" s="668" t="s">
        <v>5</v>
      </c>
      <c r="X211" s="670" t="s">
        <v>813</v>
      </c>
      <c r="Y211" s="668" t="s">
        <v>6</v>
      </c>
      <c r="Z211" s="670" t="s">
        <v>812</v>
      </c>
      <c r="AA211" s="668" t="s">
        <v>7</v>
      </c>
      <c r="AB211" s="673" t="s">
        <v>794</v>
      </c>
      <c r="AC211" s="642" t="s">
        <v>73</v>
      </c>
      <c r="AD211" s="669" t="s">
        <v>30</v>
      </c>
      <c r="AE211" s="639" t="s">
        <v>793</v>
      </c>
      <c r="AF211" s="623" t="s">
        <v>32</v>
      </c>
      <c r="AG211" s="615" t="s">
        <v>792</v>
      </c>
      <c r="AH211" s="627" t="s">
        <v>791</v>
      </c>
      <c r="AI211" s="629" t="s">
        <v>71</v>
      </c>
      <c r="AJ211" s="627" t="s">
        <v>34</v>
      </c>
      <c r="AK211" s="636" t="s">
        <v>35</v>
      </c>
      <c r="AL211" s="627" t="s">
        <v>36</v>
      </c>
      <c r="AM211" s="605" t="s">
        <v>37</v>
      </c>
    </row>
    <row r="212" spans="1:39" s="2" customFormat="1" ht="17.25" customHeight="1" thickBot="1" x14ac:dyDescent="0.35">
      <c r="A212" s="562"/>
      <c r="B212" s="564"/>
      <c r="C212" s="566"/>
      <c r="D212" s="672"/>
      <c r="E212" s="651"/>
      <c r="F212" s="650"/>
      <c r="G212" s="638"/>
      <c r="H212" s="583"/>
      <c r="I212" s="585"/>
      <c r="J212" s="583"/>
      <c r="K212" s="585"/>
      <c r="L212" s="583"/>
      <c r="M212" s="566"/>
      <c r="N212" s="583"/>
      <c r="O212" s="566"/>
      <c r="P212" s="583"/>
      <c r="Q212" s="602"/>
      <c r="R212" s="614"/>
      <c r="S212" s="700"/>
      <c r="T212" s="612"/>
      <c r="U212" s="577"/>
      <c r="V212" s="579"/>
      <c r="W212" s="577"/>
      <c r="X212" s="579"/>
      <c r="Y212" s="577"/>
      <c r="Z212" s="579"/>
      <c r="AA212" s="577"/>
      <c r="AB212" s="618"/>
      <c r="AC212" s="593"/>
      <c r="AD212" s="595"/>
      <c r="AE212" s="602"/>
      <c r="AF212" s="698"/>
      <c r="AG212" s="616"/>
      <c r="AH212" s="628"/>
      <c r="AI212" s="630"/>
      <c r="AJ212" s="631"/>
      <c r="AK212" s="637"/>
      <c r="AL212" s="628"/>
      <c r="AM212" s="606"/>
    </row>
    <row r="213" spans="1:39" s="2" customFormat="1" x14ac:dyDescent="0.3">
      <c r="A213" s="122" t="s">
        <v>38</v>
      </c>
      <c r="B213" s="61">
        <f>15500/10</f>
        <v>1550</v>
      </c>
      <c r="C213" s="77">
        <f>2700/1.1</f>
        <v>2454.5454545454545</v>
      </c>
      <c r="D213" s="86">
        <v>10</v>
      </c>
      <c r="E213" s="121">
        <v>0</v>
      </c>
      <c r="F213" s="111">
        <f t="shared" ref="F213:F246" si="118">B213*E213</f>
        <v>0</v>
      </c>
      <c r="G213" s="42">
        <v>0</v>
      </c>
      <c r="H213" s="109">
        <f t="shared" ref="H213:H246" si="119">B213*G213</f>
        <v>0</v>
      </c>
      <c r="I213" s="61">
        <v>0</v>
      </c>
      <c r="J213" s="37">
        <f t="shared" ref="J213:J246" si="120">B213*I213</f>
        <v>0</v>
      </c>
      <c r="K213" s="51">
        <v>0</v>
      </c>
      <c r="L213" s="37">
        <f t="shared" ref="L213:L246" si="121">B213*K213</f>
        <v>0</v>
      </c>
      <c r="M213" s="51">
        <v>0</v>
      </c>
      <c r="N213" s="37">
        <f t="shared" ref="N213:N246" si="122">B213*M213</f>
        <v>0</v>
      </c>
      <c r="O213" s="51">
        <v>0</v>
      </c>
      <c r="P213" s="71">
        <f t="shared" ref="P213:P246" si="123">B213*O213</f>
        <v>0</v>
      </c>
      <c r="Q213" s="57">
        <f t="shared" ref="Q213:Q246" si="124">G213+I213+K213+M213+O213</f>
        <v>0</v>
      </c>
      <c r="R213" s="83">
        <f t="shared" ref="R213:R246" si="125">Q213*B213</f>
        <v>0</v>
      </c>
      <c r="S213" s="51">
        <v>0</v>
      </c>
      <c r="T213" s="109">
        <f t="shared" ref="T213:T246" si="126">C213*S213</f>
        <v>0</v>
      </c>
      <c r="U213" s="51">
        <v>0</v>
      </c>
      <c r="V213" s="109">
        <f t="shared" ref="V213:V246" si="127">C213*U213</f>
        <v>0</v>
      </c>
      <c r="W213" s="61">
        <v>0</v>
      </c>
      <c r="X213" s="109">
        <f t="shared" ref="X213:X246" si="128">C213*W213</f>
        <v>0</v>
      </c>
      <c r="Y213" s="61">
        <v>0</v>
      </c>
      <c r="Z213" s="109">
        <f t="shared" ref="Z213:Z246" si="129">C213*Y213</f>
        <v>0</v>
      </c>
      <c r="AA213" s="51">
        <v>0</v>
      </c>
      <c r="AB213" s="68">
        <f t="shared" ref="AB213:AB246" si="130">C213*AA213</f>
        <v>0</v>
      </c>
      <c r="AC213" s="67">
        <f t="shared" ref="AC213:AC246" si="131">S213+U213+W213+Y213+AA213</f>
        <v>0</v>
      </c>
      <c r="AD213" s="66">
        <f t="shared" ref="AD213:AD246" si="132">AC213*C213</f>
        <v>0</v>
      </c>
      <c r="AE213" s="57">
        <v>0</v>
      </c>
      <c r="AF213" s="57">
        <f t="shared" ref="AF213:AF246" si="133">((C213-B213)*AC213)-AE213</f>
        <v>0</v>
      </c>
      <c r="AG213" s="52">
        <v>0</v>
      </c>
      <c r="AH213" s="63">
        <f t="shared" ref="AH213:AH246" si="134">B213*AG213</f>
        <v>0</v>
      </c>
      <c r="AI213" s="65">
        <f t="shared" ref="AI213:AI246" si="135">E213+Q213-AC213-AG213</f>
        <v>0</v>
      </c>
      <c r="AJ213" s="150">
        <f t="shared" ref="AJ213:AJ246" si="136">B213*AI213</f>
        <v>0</v>
      </c>
      <c r="AK213" s="51">
        <v>0</v>
      </c>
      <c r="AL213" s="63">
        <f t="shared" ref="AL213:AL246" si="137">AK213*B213</f>
        <v>0</v>
      </c>
      <c r="AM213" s="75"/>
    </row>
    <row r="214" spans="1:39" s="2" customFormat="1" x14ac:dyDescent="0.3">
      <c r="A214" s="120" t="s">
        <v>811</v>
      </c>
      <c r="B214" s="74">
        <f>15500/10</f>
        <v>1550</v>
      </c>
      <c r="C214" s="77">
        <f>2700/1.1</f>
        <v>2454.5454545454545</v>
      </c>
      <c r="D214" s="73">
        <v>10</v>
      </c>
      <c r="E214" s="44">
        <v>0</v>
      </c>
      <c r="F214" s="110">
        <f t="shared" si="118"/>
        <v>0</v>
      </c>
      <c r="G214" s="108">
        <v>0</v>
      </c>
      <c r="H214" s="109">
        <f t="shared" si="119"/>
        <v>0</v>
      </c>
      <c r="I214" s="61">
        <v>0</v>
      </c>
      <c r="J214" s="37">
        <f t="shared" si="120"/>
        <v>0</v>
      </c>
      <c r="K214" s="51">
        <v>0</v>
      </c>
      <c r="L214" s="37">
        <f t="shared" si="121"/>
        <v>0</v>
      </c>
      <c r="M214" s="51">
        <v>0</v>
      </c>
      <c r="N214" s="37">
        <f t="shared" si="122"/>
        <v>0</v>
      </c>
      <c r="O214" s="51">
        <v>0</v>
      </c>
      <c r="P214" s="71">
        <f t="shared" si="123"/>
        <v>0</v>
      </c>
      <c r="Q214" s="57">
        <f t="shared" si="124"/>
        <v>0</v>
      </c>
      <c r="R214" s="70">
        <f t="shared" si="125"/>
        <v>0</v>
      </c>
      <c r="S214" s="51">
        <v>0</v>
      </c>
      <c r="T214" s="109">
        <f t="shared" si="126"/>
        <v>0</v>
      </c>
      <c r="U214" s="51">
        <v>0</v>
      </c>
      <c r="V214" s="109">
        <f t="shared" si="127"/>
        <v>0</v>
      </c>
      <c r="W214" s="61">
        <v>0</v>
      </c>
      <c r="X214" s="109">
        <f t="shared" si="128"/>
        <v>0</v>
      </c>
      <c r="Y214" s="61">
        <v>0</v>
      </c>
      <c r="Z214" s="109">
        <f t="shared" si="129"/>
        <v>0</v>
      </c>
      <c r="AA214" s="51">
        <v>0</v>
      </c>
      <c r="AB214" s="68">
        <f t="shared" si="130"/>
        <v>0</v>
      </c>
      <c r="AC214" s="67">
        <f t="shared" si="131"/>
        <v>0</v>
      </c>
      <c r="AD214" s="66">
        <f t="shared" si="132"/>
        <v>0</v>
      </c>
      <c r="AE214" s="57">
        <v>0</v>
      </c>
      <c r="AF214" s="57">
        <f t="shared" si="133"/>
        <v>0</v>
      </c>
      <c r="AG214" s="52">
        <v>0</v>
      </c>
      <c r="AH214" s="63">
        <f t="shared" si="134"/>
        <v>0</v>
      </c>
      <c r="AI214" s="65">
        <f t="shared" si="135"/>
        <v>0</v>
      </c>
      <c r="AJ214" s="63">
        <f t="shared" si="136"/>
        <v>0</v>
      </c>
      <c r="AK214" s="51">
        <v>0</v>
      </c>
      <c r="AL214" s="63">
        <f t="shared" si="137"/>
        <v>0</v>
      </c>
      <c r="AM214" s="75"/>
    </row>
    <row r="215" spans="1:39" s="2" customFormat="1" x14ac:dyDescent="0.3">
      <c r="A215" s="120" t="s">
        <v>810</v>
      </c>
      <c r="B215" s="74">
        <f>18000/10</f>
        <v>1800</v>
      </c>
      <c r="C215" s="77">
        <f>2800/1.1</f>
        <v>2545.454545454545</v>
      </c>
      <c r="D215" s="73">
        <v>10</v>
      </c>
      <c r="E215" s="44">
        <v>0</v>
      </c>
      <c r="F215" s="110">
        <f t="shared" si="118"/>
        <v>0</v>
      </c>
      <c r="G215" s="108">
        <v>0</v>
      </c>
      <c r="H215" s="109">
        <f t="shared" si="119"/>
        <v>0</v>
      </c>
      <c r="I215" s="61">
        <v>0</v>
      </c>
      <c r="J215" s="37">
        <f t="shared" si="120"/>
        <v>0</v>
      </c>
      <c r="K215" s="51">
        <v>0</v>
      </c>
      <c r="L215" s="37">
        <f t="shared" si="121"/>
        <v>0</v>
      </c>
      <c r="M215" s="51">
        <v>0</v>
      </c>
      <c r="N215" s="37">
        <f t="shared" si="122"/>
        <v>0</v>
      </c>
      <c r="O215" s="51">
        <v>0</v>
      </c>
      <c r="P215" s="71">
        <f t="shared" si="123"/>
        <v>0</v>
      </c>
      <c r="Q215" s="57">
        <f t="shared" si="124"/>
        <v>0</v>
      </c>
      <c r="R215" s="70">
        <f t="shared" si="125"/>
        <v>0</v>
      </c>
      <c r="S215" s="51">
        <v>0</v>
      </c>
      <c r="T215" s="109">
        <f t="shared" si="126"/>
        <v>0</v>
      </c>
      <c r="U215" s="51">
        <v>0</v>
      </c>
      <c r="V215" s="109">
        <f t="shared" si="127"/>
        <v>0</v>
      </c>
      <c r="W215" s="61">
        <v>0</v>
      </c>
      <c r="X215" s="109">
        <f t="shared" si="128"/>
        <v>0</v>
      </c>
      <c r="Y215" s="61">
        <v>0</v>
      </c>
      <c r="Z215" s="109">
        <f t="shared" si="129"/>
        <v>0</v>
      </c>
      <c r="AA215" s="51">
        <v>0</v>
      </c>
      <c r="AB215" s="68">
        <f t="shared" si="130"/>
        <v>0</v>
      </c>
      <c r="AC215" s="67">
        <f t="shared" si="131"/>
        <v>0</v>
      </c>
      <c r="AD215" s="66">
        <f t="shared" si="132"/>
        <v>0</v>
      </c>
      <c r="AE215" s="57">
        <v>0</v>
      </c>
      <c r="AF215" s="57">
        <f t="shared" si="133"/>
        <v>0</v>
      </c>
      <c r="AG215" s="52">
        <v>0</v>
      </c>
      <c r="AH215" s="63">
        <f t="shared" si="134"/>
        <v>0</v>
      </c>
      <c r="AI215" s="65">
        <f t="shared" si="135"/>
        <v>0</v>
      </c>
      <c r="AJ215" s="63">
        <f t="shared" si="136"/>
        <v>0</v>
      </c>
      <c r="AK215" s="51">
        <v>0</v>
      </c>
      <c r="AL215" s="63">
        <f t="shared" si="137"/>
        <v>0</v>
      </c>
      <c r="AM215" s="75"/>
    </row>
    <row r="216" spans="1:39" s="2" customFormat="1" x14ac:dyDescent="0.3">
      <c r="A216" s="78" t="s">
        <v>41</v>
      </c>
      <c r="B216" s="47">
        <f>15500/10</f>
        <v>1550</v>
      </c>
      <c r="C216" s="77">
        <f>2700/1.1</f>
        <v>2454.5454545454545</v>
      </c>
      <c r="D216" s="54">
        <v>10</v>
      </c>
      <c r="E216" s="44">
        <v>0</v>
      </c>
      <c r="F216" s="110">
        <f t="shared" si="118"/>
        <v>0</v>
      </c>
      <c r="G216" s="108">
        <v>0</v>
      </c>
      <c r="H216" s="109">
        <f t="shared" si="119"/>
        <v>0</v>
      </c>
      <c r="I216" s="61">
        <v>0</v>
      </c>
      <c r="J216" s="37">
        <f t="shared" si="120"/>
        <v>0</v>
      </c>
      <c r="K216" s="51">
        <v>0</v>
      </c>
      <c r="L216" s="37">
        <f t="shared" si="121"/>
        <v>0</v>
      </c>
      <c r="M216" s="51">
        <v>0</v>
      </c>
      <c r="N216" s="37">
        <f t="shared" si="122"/>
        <v>0</v>
      </c>
      <c r="O216" s="51">
        <v>0</v>
      </c>
      <c r="P216" s="71">
        <f t="shared" si="123"/>
        <v>0</v>
      </c>
      <c r="Q216" s="57">
        <f t="shared" si="124"/>
        <v>0</v>
      </c>
      <c r="R216" s="70">
        <f t="shared" si="125"/>
        <v>0</v>
      </c>
      <c r="S216" s="51">
        <v>0</v>
      </c>
      <c r="T216" s="109">
        <f t="shared" si="126"/>
        <v>0</v>
      </c>
      <c r="U216" s="51">
        <v>0</v>
      </c>
      <c r="V216" s="109">
        <f t="shared" si="127"/>
        <v>0</v>
      </c>
      <c r="W216" s="61">
        <v>0</v>
      </c>
      <c r="X216" s="109">
        <f t="shared" si="128"/>
        <v>0</v>
      </c>
      <c r="Y216" s="61">
        <v>0</v>
      </c>
      <c r="Z216" s="109">
        <f t="shared" si="129"/>
        <v>0</v>
      </c>
      <c r="AA216" s="51">
        <v>0</v>
      </c>
      <c r="AB216" s="68">
        <f t="shared" si="130"/>
        <v>0</v>
      </c>
      <c r="AC216" s="67">
        <f t="shared" si="131"/>
        <v>0</v>
      </c>
      <c r="AD216" s="66">
        <f t="shared" si="132"/>
        <v>0</v>
      </c>
      <c r="AE216" s="57">
        <v>0</v>
      </c>
      <c r="AF216" s="57">
        <f t="shared" si="133"/>
        <v>0</v>
      </c>
      <c r="AG216" s="52">
        <v>0</v>
      </c>
      <c r="AH216" s="63">
        <f t="shared" si="134"/>
        <v>0</v>
      </c>
      <c r="AI216" s="65">
        <f t="shared" si="135"/>
        <v>0</v>
      </c>
      <c r="AJ216" s="63">
        <f t="shared" si="136"/>
        <v>0</v>
      </c>
      <c r="AK216" s="51">
        <v>0</v>
      </c>
      <c r="AL216" s="63">
        <f t="shared" si="137"/>
        <v>0</v>
      </c>
      <c r="AM216" s="75"/>
    </row>
    <row r="217" spans="1:39" s="2" customFormat="1" x14ac:dyDescent="0.3">
      <c r="A217" s="78" t="s">
        <v>42</v>
      </c>
      <c r="B217" s="47">
        <f>15500/10</f>
        <v>1550</v>
      </c>
      <c r="C217" s="77">
        <f>2700/1.1</f>
        <v>2454.5454545454545</v>
      </c>
      <c r="D217" s="54">
        <v>10</v>
      </c>
      <c r="E217" s="44">
        <v>0</v>
      </c>
      <c r="F217" s="110">
        <f t="shared" si="118"/>
        <v>0</v>
      </c>
      <c r="G217" s="108">
        <v>0</v>
      </c>
      <c r="H217" s="109">
        <f t="shared" si="119"/>
        <v>0</v>
      </c>
      <c r="I217" s="61">
        <v>0</v>
      </c>
      <c r="J217" s="37">
        <f t="shared" si="120"/>
        <v>0</v>
      </c>
      <c r="K217" s="51">
        <v>0</v>
      </c>
      <c r="L217" s="37">
        <f t="shared" si="121"/>
        <v>0</v>
      </c>
      <c r="M217" s="51">
        <v>0</v>
      </c>
      <c r="N217" s="37">
        <f t="shared" si="122"/>
        <v>0</v>
      </c>
      <c r="O217" s="51">
        <v>0</v>
      </c>
      <c r="P217" s="71">
        <f t="shared" si="123"/>
        <v>0</v>
      </c>
      <c r="Q217" s="57">
        <f t="shared" si="124"/>
        <v>0</v>
      </c>
      <c r="R217" s="70">
        <f t="shared" si="125"/>
        <v>0</v>
      </c>
      <c r="S217" s="51">
        <v>0</v>
      </c>
      <c r="T217" s="109">
        <f t="shared" si="126"/>
        <v>0</v>
      </c>
      <c r="U217" s="51">
        <v>0</v>
      </c>
      <c r="V217" s="109">
        <f t="shared" si="127"/>
        <v>0</v>
      </c>
      <c r="W217" s="61">
        <v>0</v>
      </c>
      <c r="X217" s="109">
        <f t="shared" si="128"/>
        <v>0</v>
      </c>
      <c r="Y217" s="61">
        <v>0</v>
      </c>
      <c r="Z217" s="109">
        <f t="shared" si="129"/>
        <v>0</v>
      </c>
      <c r="AA217" s="51">
        <v>0</v>
      </c>
      <c r="AB217" s="68">
        <f t="shared" si="130"/>
        <v>0</v>
      </c>
      <c r="AC217" s="67">
        <f t="shared" si="131"/>
        <v>0</v>
      </c>
      <c r="AD217" s="66">
        <f t="shared" si="132"/>
        <v>0</v>
      </c>
      <c r="AE217" s="57">
        <v>0</v>
      </c>
      <c r="AF217" s="57">
        <f t="shared" si="133"/>
        <v>0</v>
      </c>
      <c r="AG217" s="52">
        <v>0</v>
      </c>
      <c r="AH217" s="63">
        <f t="shared" si="134"/>
        <v>0</v>
      </c>
      <c r="AI217" s="65">
        <f t="shared" si="135"/>
        <v>0</v>
      </c>
      <c r="AJ217" s="63">
        <f t="shared" si="136"/>
        <v>0</v>
      </c>
      <c r="AK217" s="51">
        <v>0</v>
      </c>
      <c r="AL217" s="63">
        <f t="shared" si="137"/>
        <v>0</v>
      </c>
      <c r="AM217" s="75"/>
    </row>
    <row r="218" spans="1:39" s="2" customFormat="1" x14ac:dyDescent="0.3">
      <c r="A218" s="78" t="s">
        <v>809</v>
      </c>
      <c r="B218" s="47">
        <f>15500/10</f>
        <v>1550</v>
      </c>
      <c r="C218" s="77">
        <f>2700/1.1</f>
        <v>2454.5454545454545</v>
      </c>
      <c r="D218" s="54">
        <v>10</v>
      </c>
      <c r="E218" s="44">
        <v>0</v>
      </c>
      <c r="F218" s="110">
        <f t="shared" si="118"/>
        <v>0</v>
      </c>
      <c r="G218" s="108">
        <v>0</v>
      </c>
      <c r="H218" s="109">
        <f t="shared" si="119"/>
        <v>0</v>
      </c>
      <c r="I218" s="61">
        <v>0</v>
      </c>
      <c r="J218" s="37">
        <f t="shared" si="120"/>
        <v>0</v>
      </c>
      <c r="K218" s="51">
        <v>0</v>
      </c>
      <c r="L218" s="37">
        <f t="shared" si="121"/>
        <v>0</v>
      </c>
      <c r="M218" s="51">
        <v>0</v>
      </c>
      <c r="N218" s="37">
        <f t="shared" si="122"/>
        <v>0</v>
      </c>
      <c r="O218" s="51">
        <v>0</v>
      </c>
      <c r="P218" s="71">
        <f t="shared" si="123"/>
        <v>0</v>
      </c>
      <c r="Q218" s="57">
        <f t="shared" si="124"/>
        <v>0</v>
      </c>
      <c r="R218" s="70">
        <f t="shared" si="125"/>
        <v>0</v>
      </c>
      <c r="S218" s="51">
        <v>0</v>
      </c>
      <c r="T218" s="109">
        <f t="shared" si="126"/>
        <v>0</v>
      </c>
      <c r="U218" s="51">
        <v>0</v>
      </c>
      <c r="V218" s="109">
        <f t="shared" si="127"/>
        <v>0</v>
      </c>
      <c r="W218" s="61">
        <v>0</v>
      </c>
      <c r="X218" s="109">
        <f t="shared" si="128"/>
        <v>0</v>
      </c>
      <c r="Y218" s="61">
        <v>0</v>
      </c>
      <c r="Z218" s="109">
        <f t="shared" si="129"/>
        <v>0</v>
      </c>
      <c r="AA218" s="51">
        <v>0</v>
      </c>
      <c r="AB218" s="68">
        <f t="shared" si="130"/>
        <v>0</v>
      </c>
      <c r="AC218" s="67">
        <f t="shared" si="131"/>
        <v>0</v>
      </c>
      <c r="AD218" s="66">
        <f t="shared" si="132"/>
        <v>0</v>
      </c>
      <c r="AE218" s="57">
        <v>0</v>
      </c>
      <c r="AF218" s="57">
        <f t="shared" si="133"/>
        <v>0</v>
      </c>
      <c r="AG218" s="52">
        <v>0</v>
      </c>
      <c r="AH218" s="63">
        <f t="shared" si="134"/>
        <v>0</v>
      </c>
      <c r="AI218" s="65">
        <f t="shared" si="135"/>
        <v>0</v>
      </c>
      <c r="AJ218" s="63">
        <f t="shared" si="136"/>
        <v>0</v>
      </c>
      <c r="AK218" s="51">
        <v>0</v>
      </c>
      <c r="AL218" s="63">
        <f t="shared" si="137"/>
        <v>0</v>
      </c>
      <c r="AM218" s="75"/>
    </row>
    <row r="219" spans="1:39" s="2" customFormat="1" x14ac:dyDescent="0.3">
      <c r="A219" s="78" t="s">
        <v>43</v>
      </c>
      <c r="B219" s="47">
        <f>18000/10</f>
        <v>1800</v>
      </c>
      <c r="C219" s="77">
        <f>2800/1.1</f>
        <v>2545.454545454545</v>
      </c>
      <c r="D219" s="54">
        <v>10</v>
      </c>
      <c r="E219" s="44">
        <v>0</v>
      </c>
      <c r="F219" s="110">
        <f t="shared" si="118"/>
        <v>0</v>
      </c>
      <c r="G219" s="108">
        <v>0</v>
      </c>
      <c r="H219" s="109">
        <f t="shared" si="119"/>
        <v>0</v>
      </c>
      <c r="I219" s="61">
        <v>0</v>
      </c>
      <c r="J219" s="37">
        <f t="shared" si="120"/>
        <v>0</v>
      </c>
      <c r="K219" s="51">
        <v>0</v>
      </c>
      <c r="L219" s="37">
        <f t="shared" si="121"/>
        <v>0</v>
      </c>
      <c r="M219" s="51">
        <v>0</v>
      </c>
      <c r="N219" s="37">
        <f t="shared" si="122"/>
        <v>0</v>
      </c>
      <c r="O219" s="51">
        <v>0</v>
      </c>
      <c r="P219" s="71">
        <f t="shared" si="123"/>
        <v>0</v>
      </c>
      <c r="Q219" s="57">
        <f t="shared" si="124"/>
        <v>0</v>
      </c>
      <c r="R219" s="70">
        <f t="shared" si="125"/>
        <v>0</v>
      </c>
      <c r="S219" s="51">
        <v>0</v>
      </c>
      <c r="T219" s="109">
        <f t="shared" si="126"/>
        <v>0</v>
      </c>
      <c r="U219" s="51">
        <v>0</v>
      </c>
      <c r="V219" s="109">
        <f t="shared" si="127"/>
        <v>0</v>
      </c>
      <c r="W219" s="61">
        <v>0</v>
      </c>
      <c r="X219" s="109">
        <f t="shared" si="128"/>
        <v>0</v>
      </c>
      <c r="Y219" s="61">
        <v>0</v>
      </c>
      <c r="Z219" s="109">
        <f t="shared" si="129"/>
        <v>0</v>
      </c>
      <c r="AA219" s="51">
        <v>0</v>
      </c>
      <c r="AB219" s="68">
        <f t="shared" si="130"/>
        <v>0</v>
      </c>
      <c r="AC219" s="67">
        <f t="shared" si="131"/>
        <v>0</v>
      </c>
      <c r="AD219" s="66">
        <f t="shared" si="132"/>
        <v>0</v>
      </c>
      <c r="AE219" s="57">
        <v>0</v>
      </c>
      <c r="AF219" s="57">
        <f t="shared" si="133"/>
        <v>0</v>
      </c>
      <c r="AG219" s="52">
        <v>0</v>
      </c>
      <c r="AH219" s="63">
        <f t="shared" si="134"/>
        <v>0</v>
      </c>
      <c r="AI219" s="65">
        <f t="shared" si="135"/>
        <v>0</v>
      </c>
      <c r="AJ219" s="63">
        <f t="shared" si="136"/>
        <v>0</v>
      </c>
      <c r="AK219" s="51">
        <v>0</v>
      </c>
      <c r="AL219" s="63">
        <f t="shared" si="137"/>
        <v>0</v>
      </c>
      <c r="AM219" s="75"/>
    </row>
    <row r="220" spans="1:39" s="2" customFormat="1" x14ac:dyDescent="0.3">
      <c r="A220" s="78" t="s">
        <v>44</v>
      </c>
      <c r="B220" s="47">
        <f>17000/10</f>
        <v>1700</v>
      </c>
      <c r="C220" s="77">
        <f>2700/1.1</f>
        <v>2454.5454545454545</v>
      </c>
      <c r="D220" s="54">
        <v>10</v>
      </c>
      <c r="E220" s="44">
        <v>0</v>
      </c>
      <c r="F220" s="110">
        <f t="shared" si="118"/>
        <v>0</v>
      </c>
      <c r="G220" s="108">
        <v>0</v>
      </c>
      <c r="H220" s="109">
        <f t="shared" si="119"/>
        <v>0</v>
      </c>
      <c r="I220" s="61">
        <v>0</v>
      </c>
      <c r="J220" s="37">
        <f t="shared" si="120"/>
        <v>0</v>
      </c>
      <c r="K220" s="51">
        <v>0</v>
      </c>
      <c r="L220" s="37">
        <f t="shared" si="121"/>
        <v>0</v>
      </c>
      <c r="M220" s="51">
        <v>0</v>
      </c>
      <c r="N220" s="37">
        <f t="shared" si="122"/>
        <v>0</v>
      </c>
      <c r="O220" s="51">
        <v>0</v>
      </c>
      <c r="P220" s="71">
        <f t="shared" si="123"/>
        <v>0</v>
      </c>
      <c r="Q220" s="57">
        <f t="shared" si="124"/>
        <v>0</v>
      </c>
      <c r="R220" s="70">
        <f t="shared" si="125"/>
        <v>0</v>
      </c>
      <c r="S220" s="51">
        <v>0</v>
      </c>
      <c r="T220" s="109">
        <f t="shared" si="126"/>
        <v>0</v>
      </c>
      <c r="U220" s="51">
        <v>0</v>
      </c>
      <c r="V220" s="109">
        <f t="shared" si="127"/>
        <v>0</v>
      </c>
      <c r="W220" s="61">
        <v>0</v>
      </c>
      <c r="X220" s="109">
        <f t="shared" si="128"/>
        <v>0</v>
      </c>
      <c r="Y220" s="61">
        <v>0</v>
      </c>
      <c r="Z220" s="109">
        <f t="shared" si="129"/>
        <v>0</v>
      </c>
      <c r="AA220" s="51">
        <v>0</v>
      </c>
      <c r="AB220" s="68">
        <f t="shared" si="130"/>
        <v>0</v>
      </c>
      <c r="AC220" s="67">
        <f t="shared" si="131"/>
        <v>0</v>
      </c>
      <c r="AD220" s="66">
        <f t="shared" si="132"/>
        <v>0</v>
      </c>
      <c r="AE220" s="57">
        <v>0</v>
      </c>
      <c r="AF220" s="57">
        <f t="shared" si="133"/>
        <v>0</v>
      </c>
      <c r="AG220" s="52">
        <v>0</v>
      </c>
      <c r="AH220" s="63">
        <f t="shared" si="134"/>
        <v>0</v>
      </c>
      <c r="AI220" s="65">
        <f t="shared" si="135"/>
        <v>0</v>
      </c>
      <c r="AJ220" s="63">
        <f t="shared" si="136"/>
        <v>0</v>
      </c>
      <c r="AK220" s="51">
        <v>0</v>
      </c>
      <c r="AL220" s="63">
        <f t="shared" si="137"/>
        <v>0</v>
      </c>
      <c r="AM220" s="75"/>
    </row>
    <row r="221" spans="1:39" s="2" customFormat="1" x14ac:dyDescent="0.3">
      <c r="A221" s="78" t="s">
        <v>87</v>
      </c>
      <c r="B221" s="74">
        <f>13800/12</f>
        <v>1150</v>
      </c>
      <c r="C221" s="38">
        <f>1800/1.1</f>
        <v>1636.3636363636363</v>
      </c>
      <c r="D221" s="73">
        <v>12</v>
      </c>
      <c r="E221" s="44">
        <v>0</v>
      </c>
      <c r="F221" s="110">
        <f t="shared" si="118"/>
        <v>0</v>
      </c>
      <c r="G221" s="108">
        <v>0</v>
      </c>
      <c r="H221" s="109">
        <f t="shared" si="119"/>
        <v>0</v>
      </c>
      <c r="I221" s="61">
        <v>0</v>
      </c>
      <c r="J221" s="37">
        <f t="shared" si="120"/>
        <v>0</v>
      </c>
      <c r="K221" s="51">
        <v>0</v>
      </c>
      <c r="L221" s="37">
        <f t="shared" si="121"/>
        <v>0</v>
      </c>
      <c r="M221" s="51">
        <v>0</v>
      </c>
      <c r="N221" s="37">
        <f t="shared" si="122"/>
        <v>0</v>
      </c>
      <c r="O221" s="51">
        <v>0</v>
      </c>
      <c r="P221" s="71">
        <f t="shared" si="123"/>
        <v>0</v>
      </c>
      <c r="Q221" s="57">
        <f t="shared" si="124"/>
        <v>0</v>
      </c>
      <c r="R221" s="70">
        <f t="shared" si="125"/>
        <v>0</v>
      </c>
      <c r="S221" s="51">
        <v>0</v>
      </c>
      <c r="T221" s="109">
        <f t="shared" si="126"/>
        <v>0</v>
      </c>
      <c r="U221" s="51">
        <v>0</v>
      </c>
      <c r="V221" s="109">
        <f t="shared" si="127"/>
        <v>0</v>
      </c>
      <c r="W221" s="61">
        <v>0</v>
      </c>
      <c r="X221" s="109">
        <f t="shared" si="128"/>
        <v>0</v>
      </c>
      <c r="Y221" s="61">
        <v>0</v>
      </c>
      <c r="Z221" s="109">
        <f t="shared" si="129"/>
        <v>0</v>
      </c>
      <c r="AA221" s="51">
        <v>0</v>
      </c>
      <c r="AB221" s="68">
        <f t="shared" si="130"/>
        <v>0</v>
      </c>
      <c r="AC221" s="67">
        <f t="shared" si="131"/>
        <v>0</v>
      </c>
      <c r="AD221" s="66">
        <f t="shared" si="132"/>
        <v>0</v>
      </c>
      <c r="AE221" s="57">
        <v>0</v>
      </c>
      <c r="AF221" s="57">
        <f t="shared" si="133"/>
        <v>0</v>
      </c>
      <c r="AG221" s="52">
        <v>0</v>
      </c>
      <c r="AH221" s="63">
        <f t="shared" si="134"/>
        <v>0</v>
      </c>
      <c r="AI221" s="65">
        <f t="shared" si="135"/>
        <v>0</v>
      </c>
      <c r="AJ221" s="63">
        <f t="shared" si="136"/>
        <v>0</v>
      </c>
      <c r="AK221" s="51">
        <v>0</v>
      </c>
      <c r="AL221" s="63">
        <f t="shared" si="137"/>
        <v>0</v>
      </c>
      <c r="AM221" s="75"/>
    </row>
    <row r="222" spans="1:39" s="2" customFormat="1" x14ac:dyDescent="0.3">
      <c r="A222" s="78" t="s">
        <v>771</v>
      </c>
      <c r="B222" s="74">
        <f>13800/12</f>
        <v>1150</v>
      </c>
      <c r="C222" s="38">
        <v>1636</v>
      </c>
      <c r="D222" s="73">
        <v>12</v>
      </c>
      <c r="E222" s="44">
        <v>0</v>
      </c>
      <c r="F222" s="110">
        <f t="shared" si="118"/>
        <v>0</v>
      </c>
      <c r="G222" s="108">
        <v>0</v>
      </c>
      <c r="H222" s="109">
        <f t="shared" si="119"/>
        <v>0</v>
      </c>
      <c r="I222" s="61">
        <v>0</v>
      </c>
      <c r="J222" s="37">
        <f t="shared" si="120"/>
        <v>0</v>
      </c>
      <c r="K222" s="51">
        <v>0</v>
      </c>
      <c r="L222" s="37">
        <f t="shared" si="121"/>
        <v>0</v>
      </c>
      <c r="M222" s="51">
        <v>0</v>
      </c>
      <c r="N222" s="37">
        <f t="shared" si="122"/>
        <v>0</v>
      </c>
      <c r="O222" s="51">
        <v>0</v>
      </c>
      <c r="P222" s="71">
        <f t="shared" si="123"/>
        <v>0</v>
      </c>
      <c r="Q222" s="57">
        <f t="shared" si="124"/>
        <v>0</v>
      </c>
      <c r="R222" s="70">
        <f t="shared" si="125"/>
        <v>0</v>
      </c>
      <c r="S222" s="51">
        <v>0</v>
      </c>
      <c r="T222" s="109">
        <f t="shared" si="126"/>
        <v>0</v>
      </c>
      <c r="U222" s="51">
        <v>0</v>
      </c>
      <c r="V222" s="109">
        <f t="shared" si="127"/>
        <v>0</v>
      </c>
      <c r="W222" s="61">
        <v>0</v>
      </c>
      <c r="X222" s="109">
        <f t="shared" si="128"/>
        <v>0</v>
      </c>
      <c r="Y222" s="61">
        <v>0</v>
      </c>
      <c r="Z222" s="109">
        <f t="shared" si="129"/>
        <v>0</v>
      </c>
      <c r="AA222" s="51">
        <v>0</v>
      </c>
      <c r="AB222" s="68">
        <f t="shared" si="130"/>
        <v>0</v>
      </c>
      <c r="AC222" s="67">
        <f t="shared" si="131"/>
        <v>0</v>
      </c>
      <c r="AD222" s="66">
        <f t="shared" si="132"/>
        <v>0</v>
      </c>
      <c r="AE222" s="57">
        <v>0</v>
      </c>
      <c r="AF222" s="57">
        <f t="shared" si="133"/>
        <v>0</v>
      </c>
      <c r="AG222" s="52">
        <v>0</v>
      </c>
      <c r="AH222" s="63">
        <f t="shared" si="134"/>
        <v>0</v>
      </c>
      <c r="AI222" s="65">
        <f t="shared" si="135"/>
        <v>0</v>
      </c>
      <c r="AJ222" s="63">
        <f t="shared" si="136"/>
        <v>0</v>
      </c>
      <c r="AK222" s="51">
        <v>0</v>
      </c>
      <c r="AL222" s="63">
        <f t="shared" si="137"/>
        <v>0</v>
      </c>
      <c r="AM222" s="75"/>
    </row>
    <row r="223" spans="1:39" s="2" customFormat="1" x14ac:dyDescent="0.3">
      <c r="A223" s="55" t="s">
        <v>8</v>
      </c>
      <c r="B223" s="47">
        <f>24800/16</f>
        <v>1550</v>
      </c>
      <c r="C223" s="46">
        <f>2800/1.1</f>
        <v>2545.454545454545</v>
      </c>
      <c r="D223" s="54">
        <v>16</v>
      </c>
      <c r="E223" s="44">
        <v>0</v>
      </c>
      <c r="F223" s="110">
        <f t="shared" si="118"/>
        <v>0</v>
      </c>
      <c r="G223" s="108">
        <v>0</v>
      </c>
      <c r="H223" s="109">
        <f t="shared" si="119"/>
        <v>0</v>
      </c>
      <c r="I223" s="61">
        <v>0</v>
      </c>
      <c r="J223" s="37">
        <f t="shared" si="120"/>
        <v>0</v>
      </c>
      <c r="K223" s="51">
        <v>0</v>
      </c>
      <c r="L223" s="37">
        <f t="shared" si="121"/>
        <v>0</v>
      </c>
      <c r="M223" s="51">
        <v>0</v>
      </c>
      <c r="N223" s="37">
        <f t="shared" si="122"/>
        <v>0</v>
      </c>
      <c r="O223" s="51">
        <v>0</v>
      </c>
      <c r="P223" s="71">
        <f t="shared" si="123"/>
        <v>0</v>
      </c>
      <c r="Q223" s="57">
        <f t="shared" si="124"/>
        <v>0</v>
      </c>
      <c r="R223" s="70">
        <f t="shared" si="125"/>
        <v>0</v>
      </c>
      <c r="S223" s="51">
        <v>0</v>
      </c>
      <c r="T223" s="109">
        <f t="shared" si="126"/>
        <v>0</v>
      </c>
      <c r="U223" s="51">
        <v>0</v>
      </c>
      <c r="V223" s="109">
        <f t="shared" si="127"/>
        <v>0</v>
      </c>
      <c r="W223" s="61">
        <v>0</v>
      </c>
      <c r="X223" s="109">
        <f t="shared" si="128"/>
        <v>0</v>
      </c>
      <c r="Y223" s="61">
        <v>0</v>
      </c>
      <c r="Z223" s="109">
        <f t="shared" si="129"/>
        <v>0</v>
      </c>
      <c r="AA223" s="51">
        <v>0</v>
      </c>
      <c r="AB223" s="68">
        <f t="shared" si="130"/>
        <v>0</v>
      </c>
      <c r="AC223" s="67">
        <f t="shared" si="131"/>
        <v>0</v>
      </c>
      <c r="AD223" s="66">
        <f t="shared" si="132"/>
        <v>0</v>
      </c>
      <c r="AE223" s="57">
        <v>0</v>
      </c>
      <c r="AF223" s="57">
        <f t="shared" si="133"/>
        <v>0</v>
      </c>
      <c r="AG223" s="52">
        <v>0</v>
      </c>
      <c r="AH223" s="63">
        <f t="shared" si="134"/>
        <v>0</v>
      </c>
      <c r="AI223" s="65">
        <f t="shared" si="135"/>
        <v>0</v>
      </c>
      <c r="AJ223" s="63">
        <f t="shared" si="136"/>
        <v>0</v>
      </c>
      <c r="AK223" s="51">
        <v>0</v>
      </c>
      <c r="AL223" s="63">
        <f t="shared" si="137"/>
        <v>0</v>
      </c>
      <c r="AM223" s="75"/>
    </row>
    <row r="224" spans="1:39" s="2" customFormat="1" x14ac:dyDescent="0.3">
      <c r="A224" s="58" t="s">
        <v>66</v>
      </c>
      <c r="B224" s="47">
        <f>30400/16</f>
        <v>1900</v>
      </c>
      <c r="C224" s="46">
        <f>2800/1.1</f>
        <v>2545.454545454545</v>
      </c>
      <c r="D224" s="54">
        <v>16</v>
      </c>
      <c r="E224" s="44">
        <v>0</v>
      </c>
      <c r="F224" s="110">
        <f t="shared" si="118"/>
        <v>0</v>
      </c>
      <c r="G224" s="108">
        <v>0</v>
      </c>
      <c r="H224" s="109">
        <f t="shared" si="119"/>
        <v>0</v>
      </c>
      <c r="I224" s="61">
        <v>0</v>
      </c>
      <c r="J224" s="37">
        <f t="shared" si="120"/>
        <v>0</v>
      </c>
      <c r="K224" s="51">
        <v>0</v>
      </c>
      <c r="L224" s="37">
        <f t="shared" si="121"/>
        <v>0</v>
      </c>
      <c r="M224" s="51">
        <v>0</v>
      </c>
      <c r="N224" s="37">
        <f t="shared" si="122"/>
        <v>0</v>
      </c>
      <c r="O224" s="51">
        <v>0</v>
      </c>
      <c r="P224" s="71">
        <f t="shared" si="123"/>
        <v>0</v>
      </c>
      <c r="Q224" s="57">
        <f t="shared" si="124"/>
        <v>0</v>
      </c>
      <c r="R224" s="70">
        <f t="shared" si="125"/>
        <v>0</v>
      </c>
      <c r="S224" s="51">
        <v>0</v>
      </c>
      <c r="T224" s="109">
        <f t="shared" si="126"/>
        <v>0</v>
      </c>
      <c r="U224" s="51">
        <v>0</v>
      </c>
      <c r="V224" s="109">
        <f t="shared" si="127"/>
        <v>0</v>
      </c>
      <c r="W224" s="61">
        <v>0</v>
      </c>
      <c r="X224" s="109">
        <f t="shared" si="128"/>
        <v>0</v>
      </c>
      <c r="Y224" s="61">
        <v>0</v>
      </c>
      <c r="Z224" s="109">
        <f t="shared" si="129"/>
        <v>0</v>
      </c>
      <c r="AA224" s="51">
        <v>0</v>
      </c>
      <c r="AB224" s="68">
        <f t="shared" si="130"/>
        <v>0</v>
      </c>
      <c r="AC224" s="67">
        <f t="shared" si="131"/>
        <v>0</v>
      </c>
      <c r="AD224" s="66">
        <f t="shared" si="132"/>
        <v>0</v>
      </c>
      <c r="AE224" s="57">
        <v>0</v>
      </c>
      <c r="AF224" s="57">
        <f t="shared" si="133"/>
        <v>0</v>
      </c>
      <c r="AG224" s="52">
        <v>0</v>
      </c>
      <c r="AH224" s="63">
        <f t="shared" si="134"/>
        <v>0</v>
      </c>
      <c r="AI224" s="65">
        <f t="shared" si="135"/>
        <v>0</v>
      </c>
      <c r="AJ224" s="63">
        <f t="shared" si="136"/>
        <v>0</v>
      </c>
      <c r="AK224" s="51">
        <v>0</v>
      </c>
      <c r="AL224" s="63">
        <f t="shared" si="137"/>
        <v>0</v>
      </c>
      <c r="AM224" s="75"/>
    </row>
    <row r="225" spans="1:39" s="2" customFormat="1" ht="15.75" customHeight="1" x14ac:dyDescent="0.3">
      <c r="A225" s="55" t="s">
        <v>9</v>
      </c>
      <c r="B225" s="47">
        <f>3600/6</f>
        <v>600</v>
      </c>
      <c r="C225" s="46">
        <f>2000/1.1</f>
        <v>1818.181818181818</v>
      </c>
      <c r="D225" s="54">
        <v>6</v>
      </c>
      <c r="E225" s="44">
        <v>0</v>
      </c>
      <c r="F225" s="110">
        <f t="shared" si="118"/>
        <v>0</v>
      </c>
      <c r="G225" s="108">
        <v>0</v>
      </c>
      <c r="H225" s="109">
        <f t="shared" si="119"/>
        <v>0</v>
      </c>
      <c r="I225" s="61">
        <v>0</v>
      </c>
      <c r="J225" s="37">
        <f t="shared" si="120"/>
        <v>0</v>
      </c>
      <c r="K225" s="51">
        <v>0</v>
      </c>
      <c r="L225" s="37">
        <f t="shared" si="121"/>
        <v>0</v>
      </c>
      <c r="M225" s="51">
        <v>0</v>
      </c>
      <c r="N225" s="37">
        <f t="shared" si="122"/>
        <v>0</v>
      </c>
      <c r="O225" s="51">
        <v>0</v>
      </c>
      <c r="P225" s="71">
        <f t="shared" si="123"/>
        <v>0</v>
      </c>
      <c r="Q225" s="57">
        <f t="shared" si="124"/>
        <v>0</v>
      </c>
      <c r="R225" s="70">
        <f t="shared" si="125"/>
        <v>0</v>
      </c>
      <c r="S225" s="51">
        <v>0</v>
      </c>
      <c r="T225" s="109">
        <f t="shared" si="126"/>
        <v>0</v>
      </c>
      <c r="U225" s="51">
        <v>0</v>
      </c>
      <c r="V225" s="109">
        <f t="shared" si="127"/>
        <v>0</v>
      </c>
      <c r="W225" s="61">
        <v>0</v>
      </c>
      <c r="X225" s="109">
        <f t="shared" si="128"/>
        <v>0</v>
      </c>
      <c r="Y225" s="61">
        <v>0</v>
      </c>
      <c r="Z225" s="109">
        <f t="shared" si="129"/>
        <v>0</v>
      </c>
      <c r="AA225" s="51">
        <v>0</v>
      </c>
      <c r="AB225" s="68">
        <f t="shared" si="130"/>
        <v>0</v>
      </c>
      <c r="AC225" s="67">
        <f t="shared" si="131"/>
        <v>0</v>
      </c>
      <c r="AD225" s="66">
        <f t="shared" si="132"/>
        <v>0</v>
      </c>
      <c r="AE225" s="57">
        <v>0</v>
      </c>
      <c r="AF225" s="57">
        <f t="shared" si="133"/>
        <v>0</v>
      </c>
      <c r="AG225" s="52">
        <v>0</v>
      </c>
      <c r="AH225" s="63">
        <f t="shared" si="134"/>
        <v>0</v>
      </c>
      <c r="AI225" s="65">
        <f t="shared" si="135"/>
        <v>0</v>
      </c>
      <c r="AJ225" s="63">
        <f t="shared" si="136"/>
        <v>0</v>
      </c>
      <c r="AK225" s="51">
        <v>0</v>
      </c>
      <c r="AL225" s="63">
        <f t="shared" si="137"/>
        <v>0</v>
      </c>
      <c r="AM225" s="75"/>
    </row>
    <row r="226" spans="1:39" s="2" customFormat="1" x14ac:dyDescent="0.3">
      <c r="A226" s="55" t="s">
        <v>47</v>
      </c>
      <c r="B226" s="47">
        <f>3600/6</f>
        <v>600</v>
      </c>
      <c r="C226" s="46">
        <f>2000/1.1</f>
        <v>1818.181818181818</v>
      </c>
      <c r="D226" s="54">
        <v>6</v>
      </c>
      <c r="E226" s="44">
        <v>0</v>
      </c>
      <c r="F226" s="110">
        <f t="shared" si="118"/>
        <v>0</v>
      </c>
      <c r="G226" s="108">
        <v>0</v>
      </c>
      <c r="H226" s="109">
        <f t="shared" si="119"/>
        <v>0</v>
      </c>
      <c r="I226" s="61">
        <v>0</v>
      </c>
      <c r="J226" s="37">
        <f t="shared" si="120"/>
        <v>0</v>
      </c>
      <c r="K226" s="51">
        <v>0</v>
      </c>
      <c r="L226" s="37">
        <f t="shared" si="121"/>
        <v>0</v>
      </c>
      <c r="M226" s="51">
        <v>0</v>
      </c>
      <c r="N226" s="37">
        <f t="shared" si="122"/>
        <v>0</v>
      </c>
      <c r="O226" s="51">
        <v>0</v>
      </c>
      <c r="P226" s="71">
        <f t="shared" si="123"/>
        <v>0</v>
      </c>
      <c r="Q226" s="57">
        <f t="shared" si="124"/>
        <v>0</v>
      </c>
      <c r="R226" s="70">
        <f t="shared" si="125"/>
        <v>0</v>
      </c>
      <c r="S226" s="51">
        <v>0</v>
      </c>
      <c r="T226" s="109">
        <f t="shared" si="126"/>
        <v>0</v>
      </c>
      <c r="U226" s="51">
        <v>0</v>
      </c>
      <c r="V226" s="109">
        <f t="shared" si="127"/>
        <v>0</v>
      </c>
      <c r="W226" s="61">
        <v>0</v>
      </c>
      <c r="X226" s="109">
        <f t="shared" si="128"/>
        <v>0</v>
      </c>
      <c r="Y226" s="61">
        <v>0</v>
      </c>
      <c r="Z226" s="109">
        <f t="shared" si="129"/>
        <v>0</v>
      </c>
      <c r="AA226" s="51">
        <v>0</v>
      </c>
      <c r="AB226" s="68">
        <f t="shared" si="130"/>
        <v>0</v>
      </c>
      <c r="AC226" s="67">
        <f t="shared" si="131"/>
        <v>0</v>
      </c>
      <c r="AD226" s="66">
        <f t="shared" si="132"/>
        <v>0</v>
      </c>
      <c r="AE226" s="57">
        <v>0</v>
      </c>
      <c r="AF226" s="57">
        <f t="shared" si="133"/>
        <v>0</v>
      </c>
      <c r="AG226" s="52">
        <v>0</v>
      </c>
      <c r="AH226" s="63">
        <f t="shared" si="134"/>
        <v>0</v>
      </c>
      <c r="AI226" s="65">
        <f t="shared" si="135"/>
        <v>0</v>
      </c>
      <c r="AJ226" s="63">
        <f t="shared" si="136"/>
        <v>0</v>
      </c>
      <c r="AK226" s="51">
        <v>0</v>
      </c>
      <c r="AL226" s="63">
        <f t="shared" si="137"/>
        <v>0</v>
      </c>
      <c r="AM226" s="75"/>
    </row>
    <row r="227" spans="1:39" s="2" customFormat="1" x14ac:dyDescent="0.3">
      <c r="A227" s="55" t="s">
        <v>48</v>
      </c>
      <c r="B227" s="47">
        <f>3600/6</f>
        <v>600</v>
      </c>
      <c r="C227" s="46">
        <f>2000/1.1</f>
        <v>1818.181818181818</v>
      </c>
      <c r="D227" s="54">
        <v>6</v>
      </c>
      <c r="E227" s="44">
        <v>0</v>
      </c>
      <c r="F227" s="110">
        <f t="shared" si="118"/>
        <v>0</v>
      </c>
      <c r="G227" s="108">
        <v>0</v>
      </c>
      <c r="H227" s="109">
        <f t="shared" si="119"/>
        <v>0</v>
      </c>
      <c r="I227" s="61">
        <v>0</v>
      </c>
      <c r="J227" s="37">
        <f t="shared" si="120"/>
        <v>0</v>
      </c>
      <c r="K227" s="51">
        <v>0</v>
      </c>
      <c r="L227" s="37">
        <f t="shared" si="121"/>
        <v>0</v>
      </c>
      <c r="M227" s="51">
        <v>0</v>
      </c>
      <c r="N227" s="37">
        <f t="shared" si="122"/>
        <v>0</v>
      </c>
      <c r="O227" s="51">
        <v>0</v>
      </c>
      <c r="P227" s="71">
        <f t="shared" si="123"/>
        <v>0</v>
      </c>
      <c r="Q227" s="57">
        <f t="shared" si="124"/>
        <v>0</v>
      </c>
      <c r="R227" s="70">
        <f t="shared" si="125"/>
        <v>0</v>
      </c>
      <c r="S227" s="51">
        <v>0</v>
      </c>
      <c r="T227" s="109">
        <f t="shared" si="126"/>
        <v>0</v>
      </c>
      <c r="U227" s="51">
        <v>0</v>
      </c>
      <c r="V227" s="109">
        <f t="shared" si="127"/>
        <v>0</v>
      </c>
      <c r="W227" s="61">
        <v>0</v>
      </c>
      <c r="X227" s="109">
        <f t="shared" si="128"/>
        <v>0</v>
      </c>
      <c r="Y227" s="61">
        <v>0</v>
      </c>
      <c r="Z227" s="109">
        <f t="shared" si="129"/>
        <v>0</v>
      </c>
      <c r="AA227" s="51">
        <v>0</v>
      </c>
      <c r="AB227" s="68">
        <f t="shared" si="130"/>
        <v>0</v>
      </c>
      <c r="AC227" s="67">
        <f t="shared" si="131"/>
        <v>0</v>
      </c>
      <c r="AD227" s="66">
        <f t="shared" si="132"/>
        <v>0</v>
      </c>
      <c r="AE227" s="57">
        <v>0</v>
      </c>
      <c r="AF227" s="57">
        <f t="shared" si="133"/>
        <v>0</v>
      </c>
      <c r="AG227" s="52">
        <v>0</v>
      </c>
      <c r="AH227" s="63">
        <f t="shared" si="134"/>
        <v>0</v>
      </c>
      <c r="AI227" s="65">
        <f t="shared" si="135"/>
        <v>0</v>
      </c>
      <c r="AJ227" s="63">
        <f t="shared" si="136"/>
        <v>0</v>
      </c>
      <c r="AK227" s="51">
        <v>0</v>
      </c>
      <c r="AL227" s="63">
        <f t="shared" si="137"/>
        <v>0</v>
      </c>
      <c r="AM227" s="75"/>
    </row>
    <row r="228" spans="1:39" s="2" customFormat="1" x14ac:dyDescent="0.3">
      <c r="A228" s="48" t="s">
        <v>59</v>
      </c>
      <c r="B228" s="47">
        <f>8100/6</f>
        <v>1350</v>
      </c>
      <c r="C228" s="46">
        <f>2800/1.1</f>
        <v>2545.454545454545</v>
      </c>
      <c r="D228" s="50">
        <v>6</v>
      </c>
      <c r="E228" s="44">
        <v>0</v>
      </c>
      <c r="F228" s="110">
        <f t="shared" si="118"/>
        <v>0</v>
      </c>
      <c r="G228" s="108">
        <v>0</v>
      </c>
      <c r="H228" s="109">
        <f t="shared" si="119"/>
        <v>0</v>
      </c>
      <c r="I228" s="61">
        <v>0</v>
      </c>
      <c r="J228" s="37">
        <f t="shared" si="120"/>
        <v>0</v>
      </c>
      <c r="K228" s="51">
        <v>0</v>
      </c>
      <c r="L228" s="37">
        <f t="shared" si="121"/>
        <v>0</v>
      </c>
      <c r="M228" s="51">
        <v>0</v>
      </c>
      <c r="N228" s="37">
        <f t="shared" si="122"/>
        <v>0</v>
      </c>
      <c r="O228" s="51">
        <v>0</v>
      </c>
      <c r="P228" s="71">
        <f t="shared" si="123"/>
        <v>0</v>
      </c>
      <c r="Q228" s="57">
        <f t="shared" si="124"/>
        <v>0</v>
      </c>
      <c r="R228" s="70">
        <f t="shared" si="125"/>
        <v>0</v>
      </c>
      <c r="S228" s="51">
        <v>0</v>
      </c>
      <c r="T228" s="109">
        <f t="shared" si="126"/>
        <v>0</v>
      </c>
      <c r="U228" s="51">
        <v>0</v>
      </c>
      <c r="V228" s="109">
        <f t="shared" si="127"/>
        <v>0</v>
      </c>
      <c r="W228" s="61">
        <v>0</v>
      </c>
      <c r="X228" s="109">
        <f t="shared" si="128"/>
        <v>0</v>
      </c>
      <c r="Y228" s="61">
        <v>0</v>
      </c>
      <c r="Z228" s="109">
        <f t="shared" si="129"/>
        <v>0</v>
      </c>
      <c r="AA228" s="51">
        <v>0</v>
      </c>
      <c r="AB228" s="68">
        <f t="shared" si="130"/>
        <v>0</v>
      </c>
      <c r="AC228" s="67">
        <f t="shared" si="131"/>
        <v>0</v>
      </c>
      <c r="AD228" s="66">
        <f t="shared" si="132"/>
        <v>0</v>
      </c>
      <c r="AE228" s="57">
        <v>0</v>
      </c>
      <c r="AF228" s="57">
        <f t="shared" si="133"/>
        <v>0</v>
      </c>
      <c r="AG228" s="52">
        <v>0</v>
      </c>
      <c r="AH228" s="63">
        <f t="shared" si="134"/>
        <v>0</v>
      </c>
      <c r="AI228" s="65">
        <f t="shared" si="135"/>
        <v>0</v>
      </c>
      <c r="AJ228" s="63">
        <f t="shared" si="136"/>
        <v>0</v>
      </c>
      <c r="AK228" s="51">
        <v>0</v>
      </c>
      <c r="AL228" s="63">
        <f t="shared" si="137"/>
        <v>0</v>
      </c>
      <c r="AM228" s="75"/>
    </row>
    <row r="229" spans="1:39" s="2" customFormat="1" x14ac:dyDescent="0.3">
      <c r="A229" s="48" t="s">
        <v>65</v>
      </c>
      <c r="B229" s="53">
        <f>6600/6</f>
        <v>1100</v>
      </c>
      <c r="C229" s="46">
        <f>2800/1.1</f>
        <v>2545.454545454545</v>
      </c>
      <c r="D229" s="50">
        <v>6</v>
      </c>
      <c r="E229" s="44">
        <v>0</v>
      </c>
      <c r="F229" s="110">
        <f t="shared" si="118"/>
        <v>0</v>
      </c>
      <c r="G229" s="108">
        <v>0</v>
      </c>
      <c r="H229" s="109">
        <f t="shared" si="119"/>
        <v>0</v>
      </c>
      <c r="I229" s="61">
        <v>0</v>
      </c>
      <c r="J229" s="37">
        <f t="shared" si="120"/>
        <v>0</v>
      </c>
      <c r="K229" s="51">
        <v>0</v>
      </c>
      <c r="L229" s="37">
        <f t="shared" si="121"/>
        <v>0</v>
      </c>
      <c r="M229" s="51">
        <v>0</v>
      </c>
      <c r="N229" s="37">
        <f t="shared" si="122"/>
        <v>0</v>
      </c>
      <c r="O229" s="51">
        <v>0</v>
      </c>
      <c r="P229" s="71">
        <f t="shared" si="123"/>
        <v>0</v>
      </c>
      <c r="Q229" s="57">
        <f t="shared" si="124"/>
        <v>0</v>
      </c>
      <c r="R229" s="70">
        <f t="shared" si="125"/>
        <v>0</v>
      </c>
      <c r="S229" s="51">
        <v>0</v>
      </c>
      <c r="T229" s="109">
        <f t="shared" si="126"/>
        <v>0</v>
      </c>
      <c r="U229" s="51">
        <v>0</v>
      </c>
      <c r="V229" s="109">
        <f t="shared" si="127"/>
        <v>0</v>
      </c>
      <c r="W229" s="61">
        <v>0</v>
      </c>
      <c r="X229" s="109">
        <f t="shared" si="128"/>
        <v>0</v>
      </c>
      <c r="Y229" s="61">
        <v>0</v>
      </c>
      <c r="Z229" s="109">
        <f t="shared" si="129"/>
        <v>0</v>
      </c>
      <c r="AA229" s="51">
        <v>0</v>
      </c>
      <c r="AB229" s="68">
        <f t="shared" si="130"/>
        <v>0</v>
      </c>
      <c r="AC229" s="67">
        <f t="shared" si="131"/>
        <v>0</v>
      </c>
      <c r="AD229" s="66">
        <f t="shared" si="132"/>
        <v>0</v>
      </c>
      <c r="AE229" s="57">
        <v>0</v>
      </c>
      <c r="AF229" s="57">
        <f t="shared" si="133"/>
        <v>0</v>
      </c>
      <c r="AG229" s="52">
        <v>0</v>
      </c>
      <c r="AH229" s="63">
        <f t="shared" si="134"/>
        <v>0</v>
      </c>
      <c r="AI229" s="65">
        <f t="shared" si="135"/>
        <v>0</v>
      </c>
      <c r="AJ229" s="63">
        <f t="shared" si="136"/>
        <v>0</v>
      </c>
      <c r="AK229" s="51">
        <v>0</v>
      </c>
      <c r="AL229" s="63">
        <f t="shared" si="137"/>
        <v>0</v>
      </c>
      <c r="AM229" s="75"/>
    </row>
    <row r="230" spans="1:39" s="2" customFormat="1" x14ac:dyDescent="0.3">
      <c r="A230" s="48" t="s">
        <v>808</v>
      </c>
      <c r="B230" s="47">
        <f>16200/12</f>
        <v>1350</v>
      </c>
      <c r="C230" s="46">
        <f>2800/1.1</f>
        <v>2545.454545454545</v>
      </c>
      <c r="D230" s="50">
        <v>12</v>
      </c>
      <c r="E230" s="44">
        <v>0</v>
      </c>
      <c r="F230" s="110">
        <f t="shared" si="118"/>
        <v>0</v>
      </c>
      <c r="G230" s="108">
        <v>0</v>
      </c>
      <c r="H230" s="109">
        <f t="shared" si="119"/>
        <v>0</v>
      </c>
      <c r="I230" s="61">
        <v>0</v>
      </c>
      <c r="J230" s="37">
        <f t="shared" si="120"/>
        <v>0</v>
      </c>
      <c r="K230" s="51">
        <v>0</v>
      </c>
      <c r="L230" s="37">
        <f t="shared" si="121"/>
        <v>0</v>
      </c>
      <c r="M230" s="51">
        <v>0</v>
      </c>
      <c r="N230" s="37">
        <f t="shared" si="122"/>
        <v>0</v>
      </c>
      <c r="O230" s="51">
        <v>0</v>
      </c>
      <c r="P230" s="71">
        <f t="shared" si="123"/>
        <v>0</v>
      </c>
      <c r="Q230" s="57">
        <f t="shared" si="124"/>
        <v>0</v>
      </c>
      <c r="R230" s="70">
        <f t="shared" si="125"/>
        <v>0</v>
      </c>
      <c r="S230" s="51">
        <v>0</v>
      </c>
      <c r="T230" s="109">
        <f t="shared" si="126"/>
        <v>0</v>
      </c>
      <c r="U230" s="51">
        <v>0</v>
      </c>
      <c r="V230" s="109">
        <f t="shared" si="127"/>
        <v>0</v>
      </c>
      <c r="W230" s="61">
        <v>0</v>
      </c>
      <c r="X230" s="109">
        <f t="shared" si="128"/>
        <v>0</v>
      </c>
      <c r="Y230" s="61">
        <v>0</v>
      </c>
      <c r="Z230" s="109">
        <f t="shared" si="129"/>
        <v>0</v>
      </c>
      <c r="AA230" s="51">
        <v>0</v>
      </c>
      <c r="AB230" s="68">
        <f t="shared" si="130"/>
        <v>0</v>
      </c>
      <c r="AC230" s="67">
        <f t="shared" si="131"/>
        <v>0</v>
      </c>
      <c r="AD230" s="66">
        <f t="shared" si="132"/>
        <v>0</v>
      </c>
      <c r="AE230" s="57">
        <v>0</v>
      </c>
      <c r="AF230" s="57">
        <f t="shared" si="133"/>
        <v>0</v>
      </c>
      <c r="AG230" s="52">
        <v>0</v>
      </c>
      <c r="AH230" s="63">
        <f t="shared" si="134"/>
        <v>0</v>
      </c>
      <c r="AI230" s="65">
        <f t="shared" si="135"/>
        <v>0</v>
      </c>
      <c r="AJ230" s="63">
        <f t="shared" si="136"/>
        <v>0</v>
      </c>
      <c r="AK230" s="51">
        <v>0</v>
      </c>
      <c r="AL230" s="63">
        <f t="shared" si="137"/>
        <v>0</v>
      </c>
      <c r="AM230" s="75"/>
    </row>
    <row r="231" spans="1:39" s="2" customFormat="1" x14ac:dyDescent="0.3">
      <c r="A231" s="48" t="s">
        <v>63</v>
      </c>
      <c r="B231" s="47">
        <f>16200/12</f>
        <v>1350</v>
      </c>
      <c r="C231" s="46">
        <f>2800/1.1</f>
        <v>2545.454545454545</v>
      </c>
      <c r="D231" s="50">
        <v>12</v>
      </c>
      <c r="E231" s="44">
        <v>0</v>
      </c>
      <c r="F231" s="110">
        <f t="shared" si="118"/>
        <v>0</v>
      </c>
      <c r="G231" s="108">
        <v>0</v>
      </c>
      <c r="H231" s="109">
        <f t="shared" si="119"/>
        <v>0</v>
      </c>
      <c r="I231" s="61">
        <v>0</v>
      </c>
      <c r="J231" s="37">
        <f t="shared" si="120"/>
        <v>0</v>
      </c>
      <c r="K231" s="51">
        <v>0</v>
      </c>
      <c r="L231" s="37">
        <f t="shared" si="121"/>
        <v>0</v>
      </c>
      <c r="M231" s="51">
        <v>0</v>
      </c>
      <c r="N231" s="37">
        <f t="shared" si="122"/>
        <v>0</v>
      </c>
      <c r="O231" s="51">
        <v>0</v>
      </c>
      <c r="P231" s="71">
        <f t="shared" si="123"/>
        <v>0</v>
      </c>
      <c r="Q231" s="57">
        <f t="shared" si="124"/>
        <v>0</v>
      </c>
      <c r="R231" s="70">
        <f t="shared" si="125"/>
        <v>0</v>
      </c>
      <c r="S231" s="51">
        <v>0</v>
      </c>
      <c r="T231" s="109">
        <f t="shared" si="126"/>
        <v>0</v>
      </c>
      <c r="U231" s="51">
        <v>0</v>
      </c>
      <c r="V231" s="109">
        <f t="shared" si="127"/>
        <v>0</v>
      </c>
      <c r="W231" s="61">
        <v>0</v>
      </c>
      <c r="X231" s="109">
        <f t="shared" si="128"/>
        <v>0</v>
      </c>
      <c r="Y231" s="61">
        <v>0</v>
      </c>
      <c r="Z231" s="109">
        <f t="shared" si="129"/>
        <v>0</v>
      </c>
      <c r="AA231" s="51">
        <v>0</v>
      </c>
      <c r="AB231" s="68">
        <f t="shared" si="130"/>
        <v>0</v>
      </c>
      <c r="AC231" s="67">
        <f t="shared" si="131"/>
        <v>0</v>
      </c>
      <c r="AD231" s="66">
        <f t="shared" si="132"/>
        <v>0</v>
      </c>
      <c r="AE231" s="57">
        <v>0</v>
      </c>
      <c r="AF231" s="57">
        <f t="shared" si="133"/>
        <v>0</v>
      </c>
      <c r="AG231" s="52">
        <v>0</v>
      </c>
      <c r="AH231" s="63">
        <f t="shared" si="134"/>
        <v>0</v>
      </c>
      <c r="AI231" s="65">
        <f t="shared" si="135"/>
        <v>0</v>
      </c>
      <c r="AJ231" s="63">
        <f t="shared" si="136"/>
        <v>0</v>
      </c>
      <c r="AK231" s="51">
        <v>0</v>
      </c>
      <c r="AL231" s="63">
        <f t="shared" si="137"/>
        <v>0</v>
      </c>
      <c r="AM231" s="75"/>
    </row>
    <row r="232" spans="1:39" s="2" customFormat="1" x14ac:dyDescent="0.3">
      <c r="A232" s="48" t="s">
        <v>807</v>
      </c>
      <c r="B232" s="47">
        <f>42000/20</f>
        <v>2100</v>
      </c>
      <c r="C232" s="46">
        <f>3200/1.1</f>
        <v>2909.090909090909</v>
      </c>
      <c r="D232" s="50">
        <v>20</v>
      </c>
      <c r="E232" s="44">
        <v>0</v>
      </c>
      <c r="F232" s="110">
        <f t="shared" si="118"/>
        <v>0</v>
      </c>
      <c r="G232" s="108">
        <v>0</v>
      </c>
      <c r="H232" s="109">
        <f t="shared" si="119"/>
        <v>0</v>
      </c>
      <c r="I232" s="61">
        <v>0</v>
      </c>
      <c r="J232" s="37">
        <f t="shared" si="120"/>
        <v>0</v>
      </c>
      <c r="K232" s="51">
        <v>0</v>
      </c>
      <c r="L232" s="37">
        <f t="shared" si="121"/>
        <v>0</v>
      </c>
      <c r="M232" s="51">
        <v>0</v>
      </c>
      <c r="N232" s="37">
        <f t="shared" si="122"/>
        <v>0</v>
      </c>
      <c r="O232" s="51">
        <v>0</v>
      </c>
      <c r="P232" s="71">
        <f t="shared" si="123"/>
        <v>0</v>
      </c>
      <c r="Q232" s="57">
        <f t="shared" si="124"/>
        <v>0</v>
      </c>
      <c r="R232" s="70">
        <f t="shared" si="125"/>
        <v>0</v>
      </c>
      <c r="S232" s="51">
        <v>0</v>
      </c>
      <c r="T232" s="109">
        <f t="shared" si="126"/>
        <v>0</v>
      </c>
      <c r="U232" s="51">
        <v>0</v>
      </c>
      <c r="V232" s="109">
        <f t="shared" si="127"/>
        <v>0</v>
      </c>
      <c r="W232" s="61">
        <v>0</v>
      </c>
      <c r="X232" s="109">
        <f t="shared" si="128"/>
        <v>0</v>
      </c>
      <c r="Y232" s="61">
        <v>0</v>
      </c>
      <c r="Z232" s="109">
        <f t="shared" si="129"/>
        <v>0</v>
      </c>
      <c r="AA232" s="51">
        <v>0</v>
      </c>
      <c r="AB232" s="68">
        <f t="shared" si="130"/>
        <v>0</v>
      </c>
      <c r="AC232" s="67">
        <f t="shared" si="131"/>
        <v>0</v>
      </c>
      <c r="AD232" s="66">
        <f t="shared" si="132"/>
        <v>0</v>
      </c>
      <c r="AE232" s="57">
        <v>0</v>
      </c>
      <c r="AF232" s="57">
        <f t="shared" si="133"/>
        <v>0</v>
      </c>
      <c r="AG232" s="52">
        <v>0</v>
      </c>
      <c r="AH232" s="63">
        <f t="shared" si="134"/>
        <v>0</v>
      </c>
      <c r="AI232" s="65">
        <f t="shared" si="135"/>
        <v>0</v>
      </c>
      <c r="AJ232" s="63">
        <f t="shared" si="136"/>
        <v>0</v>
      </c>
      <c r="AK232" s="51">
        <v>0</v>
      </c>
      <c r="AL232" s="63">
        <f t="shared" si="137"/>
        <v>0</v>
      </c>
      <c r="AM232" s="75"/>
    </row>
    <row r="233" spans="1:39" s="2" customFormat="1" x14ac:dyDescent="0.3">
      <c r="A233" s="48" t="s">
        <v>114</v>
      </c>
      <c r="B233" s="47">
        <f>13800/12</f>
        <v>1150</v>
      </c>
      <c r="C233" s="46">
        <f>2300/1.1</f>
        <v>2090.9090909090905</v>
      </c>
      <c r="D233" s="50">
        <v>12</v>
      </c>
      <c r="E233" s="44">
        <v>0</v>
      </c>
      <c r="F233" s="110">
        <f t="shared" si="118"/>
        <v>0</v>
      </c>
      <c r="G233" s="108">
        <v>0</v>
      </c>
      <c r="H233" s="109">
        <f t="shared" si="119"/>
        <v>0</v>
      </c>
      <c r="I233" s="61">
        <v>0</v>
      </c>
      <c r="J233" s="37">
        <f t="shared" si="120"/>
        <v>0</v>
      </c>
      <c r="K233" s="51">
        <v>0</v>
      </c>
      <c r="L233" s="37">
        <f t="shared" si="121"/>
        <v>0</v>
      </c>
      <c r="M233" s="51">
        <v>0</v>
      </c>
      <c r="N233" s="37">
        <f t="shared" si="122"/>
        <v>0</v>
      </c>
      <c r="O233" s="51">
        <v>0</v>
      </c>
      <c r="P233" s="71">
        <f t="shared" si="123"/>
        <v>0</v>
      </c>
      <c r="Q233" s="57">
        <f t="shared" si="124"/>
        <v>0</v>
      </c>
      <c r="R233" s="70">
        <f t="shared" si="125"/>
        <v>0</v>
      </c>
      <c r="S233" s="51">
        <v>0</v>
      </c>
      <c r="T233" s="109">
        <f t="shared" si="126"/>
        <v>0</v>
      </c>
      <c r="U233" s="51">
        <v>0</v>
      </c>
      <c r="V233" s="109">
        <f t="shared" si="127"/>
        <v>0</v>
      </c>
      <c r="W233" s="61">
        <v>0</v>
      </c>
      <c r="X233" s="109">
        <f t="shared" si="128"/>
        <v>0</v>
      </c>
      <c r="Y233" s="61">
        <v>0</v>
      </c>
      <c r="Z233" s="109">
        <f t="shared" si="129"/>
        <v>0</v>
      </c>
      <c r="AA233" s="51">
        <v>0</v>
      </c>
      <c r="AB233" s="68">
        <f t="shared" si="130"/>
        <v>0</v>
      </c>
      <c r="AC233" s="67">
        <f t="shared" si="131"/>
        <v>0</v>
      </c>
      <c r="AD233" s="66">
        <f t="shared" si="132"/>
        <v>0</v>
      </c>
      <c r="AE233" s="57">
        <v>0</v>
      </c>
      <c r="AF233" s="57">
        <f t="shared" si="133"/>
        <v>0</v>
      </c>
      <c r="AG233" s="52">
        <v>0</v>
      </c>
      <c r="AH233" s="63">
        <f t="shared" si="134"/>
        <v>0</v>
      </c>
      <c r="AI233" s="65">
        <f t="shared" si="135"/>
        <v>0</v>
      </c>
      <c r="AJ233" s="63">
        <f t="shared" si="136"/>
        <v>0</v>
      </c>
      <c r="AK233" s="51">
        <v>0</v>
      </c>
      <c r="AL233" s="63">
        <f t="shared" si="137"/>
        <v>0</v>
      </c>
      <c r="AM233" s="75"/>
    </row>
    <row r="234" spans="1:39" s="2" customFormat="1" x14ac:dyDescent="0.3">
      <c r="A234" s="48" t="s">
        <v>60</v>
      </c>
      <c r="B234" s="47">
        <f>30000/24</f>
        <v>1250</v>
      </c>
      <c r="C234" s="46">
        <f>2800/1.1</f>
        <v>2545.454545454545</v>
      </c>
      <c r="D234" s="50">
        <v>24</v>
      </c>
      <c r="E234" s="44">
        <v>0</v>
      </c>
      <c r="F234" s="110">
        <f t="shared" si="118"/>
        <v>0</v>
      </c>
      <c r="G234" s="108">
        <v>0</v>
      </c>
      <c r="H234" s="109">
        <f t="shared" si="119"/>
        <v>0</v>
      </c>
      <c r="I234" s="61">
        <v>0</v>
      </c>
      <c r="J234" s="37">
        <f t="shared" si="120"/>
        <v>0</v>
      </c>
      <c r="K234" s="51">
        <v>0</v>
      </c>
      <c r="L234" s="37">
        <f t="shared" si="121"/>
        <v>0</v>
      </c>
      <c r="M234" s="51">
        <v>0</v>
      </c>
      <c r="N234" s="37">
        <f t="shared" si="122"/>
        <v>0</v>
      </c>
      <c r="O234" s="51">
        <v>0</v>
      </c>
      <c r="P234" s="71">
        <f t="shared" si="123"/>
        <v>0</v>
      </c>
      <c r="Q234" s="57">
        <f t="shared" si="124"/>
        <v>0</v>
      </c>
      <c r="R234" s="70">
        <f t="shared" si="125"/>
        <v>0</v>
      </c>
      <c r="S234" s="51">
        <v>0</v>
      </c>
      <c r="T234" s="109">
        <f t="shared" si="126"/>
        <v>0</v>
      </c>
      <c r="U234" s="51">
        <v>0</v>
      </c>
      <c r="V234" s="109">
        <f t="shared" si="127"/>
        <v>0</v>
      </c>
      <c r="W234" s="61">
        <v>0</v>
      </c>
      <c r="X234" s="109">
        <f t="shared" si="128"/>
        <v>0</v>
      </c>
      <c r="Y234" s="61">
        <v>0</v>
      </c>
      <c r="Z234" s="109">
        <f t="shared" si="129"/>
        <v>0</v>
      </c>
      <c r="AA234" s="51">
        <v>0</v>
      </c>
      <c r="AB234" s="68">
        <f t="shared" si="130"/>
        <v>0</v>
      </c>
      <c r="AC234" s="67">
        <f t="shared" si="131"/>
        <v>0</v>
      </c>
      <c r="AD234" s="66">
        <f t="shared" si="132"/>
        <v>0</v>
      </c>
      <c r="AE234" s="57">
        <v>0</v>
      </c>
      <c r="AF234" s="57">
        <f t="shared" si="133"/>
        <v>0</v>
      </c>
      <c r="AG234" s="52">
        <v>0</v>
      </c>
      <c r="AH234" s="63">
        <f t="shared" si="134"/>
        <v>0</v>
      </c>
      <c r="AI234" s="65">
        <f t="shared" si="135"/>
        <v>0</v>
      </c>
      <c r="AJ234" s="63">
        <f t="shared" si="136"/>
        <v>0</v>
      </c>
      <c r="AK234" s="51">
        <v>0</v>
      </c>
      <c r="AL234" s="63">
        <f t="shared" si="137"/>
        <v>0</v>
      </c>
      <c r="AM234" s="75"/>
    </row>
    <row r="235" spans="1:39" s="2" customFormat="1" x14ac:dyDescent="0.3">
      <c r="A235" s="137" t="s">
        <v>778</v>
      </c>
      <c r="B235" s="47">
        <f>14400/24</f>
        <v>600</v>
      </c>
      <c r="C235" s="46">
        <f>800/1.1</f>
        <v>727.27272727272725</v>
      </c>
      <c r="D235" s="54">
        <v>24</v>
      </c>
      <c r="E235" s="44">
        <v>0</v>
      </c>
      <c r="F235" s="110">
        <f t="shared" si="118"/>
        <v>0</v>
      </c>
      <c r="G235" s="108">
        <v>0</v>
      </c>
      <c r="H235" s="109">
        <f t="shared" si="119"/>
        <v>0</v>
      </c>
      <c r="I235" s="61">
        <v>0</v>
      </c>
      <c r="J235" s="37">
        <f t="shared" si="120"/>
        <v>0</v>
      </c>
      <c r="K235" s="51">
        <v>0</v>
      </c>
      <c r="L235" s="37">
        <f t="shared" si="121"/>
        <v>0</v>
      </c>
      <c r="M235" s="51">
        <v>0</v>
      </c>
      <c r="N235" s="37">
        <f t="shared" si="122"/>
        <v>0</v>
      </c>
      <c r="O235" s="51">
        <v>0</v>
      </c>
      <c r="P235" s="71">
        <f t="shared" si="123"/>
        <v>0</v>
      </c>
      <c r="Q235" s="57">
        <f t="shared" si="124"/>
        <v>0</v>
      </c>
      <c r="R235" s="70">
        <f t="shared" si="125"/>
        <v>0</v>
      </c>
      <c r="S235" s="51">
        <v>0</v>
      </c>
      <c r="T235" s="109">
        <f t="shared" si="126"/>
        <v>0</v>
      </c>
      <c r="U235" s="51">
        <v>0</v>
      </c>
      <c r="V235" s="109">
        <f t="shared" si="127"/>
        <v>0</v>
      </c>
      <c r="W235" s="61">
        <v>0</v>
      </c>
      <c r="X235" s="109">
        <f t="shared" si="128"/>
        <v>0</v>
      </c>
      <c r="Y235" s="61">
        <v>0</v>
      </c>
      <c r="Z235" s="109">
        <f t="shared" si="129"/>
        <v>0</v>
      </c>
      <c r="AA235" s="51">
        <v>0</v>
      </c>
      <c r="AB235" s="68">
        <f t="shared" si="130"/>
        <v>0</v>
      </c>
      <c r="AC235" s="67">
        <f t="shared" si="131"/>
        <v>0</v>
      </c>
      <c r="AD235" s="66">
        <f t="shared" si="132"/>
        <v>0</v>
      </c>
      <c r="AE235" s="57">
        <v>0</v>
      </c>
      <c r="AF235" s="57">
        <f t="shared" si="133"/>
        <v>0</v>
      </c>
      <c r="AG235" s="52">
        <v>0</v>
      </c>
      <c r="AH235" s="63">
        <f t="shared" si="134"/>
        <v>0</v>
      </c>
      <c r="AI235" s="65">
        <f t="shared" si="135"/>
        <v>0</v>
      </c>
      <c r="AJ235" s="63">
        <f t="shared" si="136"/>
        <v>0</v>
      </c>
      <c r="AK235" s="51">
        <v>0</v>
      </c>
      <c r="AL235" s="63">
        <f t="shared" si="137"/>
        <v>0</v>
      </c>
      <c r="AM235" s="75"/>
    </row>
    <row r="236" spans="1:39" s="2" customFormat="1" x14ac:dyDescent="0.3">
      <c r="A236" s="188" t="s">
        <v>153</v>
      </c>
      <c r="B236" s="182">
        <f>16000/10</f>
        <v>1600</v>
      </c>
      <c r="C236" s="183">
        <f>2700/1.1</f>
        <v>2454.5454545454545</v>
      </c>
      <c r="D236" s="433">
        <v>10</v>
      </c>
      <c r="E236" s="44">
        <v>0</v>
      </c>
      <c r="F236" s="110">
        <f t="shared" si="118"/>
        <v>0</v>
      </c>
      <c r="G236" s="108">
        <v>0</v>
      </c>
      <c r="H236" s="109">
        <f t="shared" si="119"/>
        <v>0</v>
      </c>
      <c r="I236" s="61">
        <v>0</v>
      </c>
      <c r="J236" s="37">
        <f t="shared" si="120"/>
        <v>0</v>
      </c>
      <c r="K236" s="51">
        <v>0</v>
      </c>
      <c r="L236" s="37">
        <f t="shared" si="121"/>
        <v>0</v>
      </c>
      <c r="M236" s="51">
        <v>0</v>
      </c>
      <c r="N236" s="37">
        <f t="shared" si="122"/>
        <v>0</v>
      </c>
      <c r="O236" s="51">
        <v>0</v>
      </c>
      <c r="P236" s="71">
        <f t="shared" si="123"/>
        <v>0</v>
      </c>
      <c r="Q236" s="57">
        <f t="shared" si="124"/>
        <v>0</v>
      </c>
      <c r="R236" s="70">
        <f t="shared" si="125"/>
        <v>0</v>
      </c>
      <c r="S236" s="51">
        <v>0</v>
      </c>
      <c r="T236" s="109">
        <f t="shared" si="126"/>
        <v>0</v>
      </c>
      <c r="U236" s="51">
        <v>0</v>
      </c>
      <c r="V236" s="109">
        <f t="shared" si="127"/>
        <v>0</v>
      </c>
      <c r="W236" s="61">
        <v>0</v>
      </c>
      <c r="X236" s="109">
        <f t="shared" si="128"/>
        <v>0</v>
      </c>
      <c r="Y236" s="61">
        <v>0</v>
      </c>
      <c r="Z236" s="109">
        <f t="shared" si="129"/>
        <v>0</v>
      </c>
      <c r="AA236" s="51">
        <v>0</v>
      </c>
      <c r="AB236" s="68">
        <f t="shared" si="130"/>
        <v>0</v>
      </c>
      <c r="AC236" s="67">
        <f t="shared" si="131"/>
        <v>0</v>
      </c>
      <c r="AD236" s="66">
        <f t="shared" si="132"/>
        <v>0</v>
      </c>
      <c r="AE236" s="57">
        <v>0</v>
      </c>
      <c r="AF236" s="57">
        <f t="shared" si="133"/>
        <v>0</v>
      </c>
      <c r="AG236" s="52">
        <v>0</v>
      </c>
      <c r="AH236" s="63">
        <f t="shared" si="134"/>
        <v>0</v>
      </c>
      <c r="AI236" s="65">
        <f t="shared" si="135"/>
        <v>0</v>
      </c>
      <c r="AJ236" s="63">
        <f t="shared" si="136"/>
        <v>0</v>
      </c>
      <c r="AK236" s="51">
        <v>0</v>
      </c>
      <c r="AL236" s="63">
        <f t="shared" si="137"/>
        <v>0</v>
      </c>
      <c r="AM236" s="75"/>
    </row>
    <row r="237" spans="1:39" s="2" customFormat="1" x14ac:dyDescent="0.3">
      <c r="A237" s="188" t="s">
        <v>806</v>
      </c>
      <c r="B237" s="47">
        <f>16000/10</f>
        <v>1600</v>
      </c>
      <c r="C237" s="183">
        <f>2700/1.1</f>
        <v>2454.5454545454545</v>
      </c>
      <c r="D237" s="54">
        <v>10</v>
      </c>
      <c r="E237" s="44">
        <v>0</v>
      </c>
      <c r="F237" s="110">
        <f t="shared" si="118"/>
        <v>0</v>
      </c>
      <c r="G237" s="108">
        <v>0</v>
      </c>
      <c r="H237" s="109">
        <f t="shared" si="119"/>
        <v>0</v>
      </c>
      <c r="I237" s="61">
        <v>0</v>
      </c>
      <c r="J237" s="37">
        <f t="shared" si="120"/>
        <v>0</v>
      </c>
      <c r="K237" s="51">
        <v>0</v>
      </c>
      <c r="L237" s="37">
        <f t="shared" si="121"/>
        <v>0</v>
      </c>
      <c r="M237" s="51">
        <v>0</v>
      </c>
      <c r="N237" s="37">
        <f t="shared" si="122"/>
        <v>0</v>
      </c>
      <c r="O237" s="51">
        <v>0</v>
      </c>
      <c r="P237" s="71">
        <f t="shared" si="123"/>
        <v>0</v>
      </c>
      <c r="Q237" s="57">
        <f t="shared" si="124"/>
        <v>0</v>
      </c>
      <c r="R237" s="70">
        <f t="shared" si="125"/>
        <v>0</v>
      </c>
      <c r="S237" s="51">
        <v>0</v>
      </c>
      <c r="T237" s="109">
        <f t="shared" si="126"/>
        <v>0</v>
      </c>
      <c r="U237" s="51">
        <v>0</v>
      </c>
      <c r="V237" s="109">
        <f t="shared" si="127"/>
        <v>0</v>
      </c>
      <c r="W237" s="61">
        <v>0</v>
      </c>
      <c r="X237" s="109">
        <f t="shared" si="128"/>
        <v>0</v>
      </c>
      <c r="Y237" s="61">
        <v>0</v>
      </c>
      <c r="Z237" s="109">
        <f t="shared" si="129"/>
        <v>0</v>
      </c>
      <c r="AA237" s="51">
        <v>0</v>
      </c>
      <c r="AB237" s="68">
        <f t="shared" si="130"/>
        <v>0</v>
      </c>
      <c r="AC237" s="67">
        <f t="shared" si="131"/>
        <v>0</v>
      </c>
      <c r="AD237" s="66">
        <f t="shared" si="132"/>
        <v>0</v>
      </c>
      <c r="AE237" s="57">
        <v>0</v>
      </c>
      <c r="AF237" s="57">
        <f t="shared" si="133"/>
        <v>0</v>
      </c>
      <c r="AG237" s="52">
        <v>0</v>
      </c>
      <c r="AH237" s="63">
        <f t="shared" si="134"/>
        <v>0</v>
      </c>
      <c r="AI237" s="65">
        <f t="shared" si="135"/>
        <v>0</v>
      </c>
      <c r="AJ237" s="63">
        <f t="shared" si="136"/>
        <v>0</v>
      </c>
      <c r="AK237" s="51">
        <v>0</v>
      </c>
      <c r="AL237" s="63">
        <f t="shared" si="137"/>
        <v>0</v>
      </c>
      <c r="AM237" s="75"/>
    </row>
    <row r="238" spans="1:39" s="2" customFormat="1" x14ac:dyDescent="0.3">
      <c r="A238" s="188" t="s">
        <v>776</v>
      </c>
      <c r="B238" s="47">
        <f>16000/10</f>
        <v>1600</v>
      </c>
      <c r="C238" s="183">
        <f>2700/1.1</f>
        <v>2454.5454545454545</v>
      </c>
      <c r="D238" s="54">
        <v>10</v>
      </c>
      <c r="E238" s="44">
        <v>0</v>
      </c>
      <c r="F238" s="110">
        <f t="shared" si="118"/>
        <v>0</v>
      </c>
      <c r="G238" s="108">
        <v>0</v>
      </c>
      <c r="H238" s="109">
        <f t="shared" si="119"/>
        <v>0</v>
      </c>
      <c r="I238" s="61">
        <v>0</v>
      </c>
      <c r="J238" s="37">
        <f t="shared" si="120"/>
        <v>0</v>
      </c>
      <c r="K238" s="51">
        <v>0</v>
      </c>
      <c r="L238" s="37">
        <f t="shared" si="121"/>
        <v>0</v>
      </c>
      <c r="M238" s="51">
        <v>0</v>
      </c>
      <c r="N238" s="37">
        <f t="shared" si="122"/>
        <v>0</v>
      </c>
      <c r="O238" s="51">
        <v>0</v>
      </c>
      <c r="P238" s="71">
        <f t="shared" si="123"/>
        <v>0</v>
      </c>
      <c r="Q238" s="57">
        <f t="shared" si="124"/>
        <v>0</v>
      </c>
      <c r="R238" s="70">
        <f t="shared" si="125"/>
        <v>0</v>
      </c>
      <c r="S238" s="51">
        <v>0</v>
      </c>
      <c r="T238" s="109">
        <f t="shared" si="126"/>
        <v>0</v>
      </c>
      <c r="U238" s="51">
        <v>0</v>
      </c>
      <c r="V238" s="109">
        <f t="shared" si="127"/>
        <v>0</v>
      </c>
      <c r="W238" s="61">
        <v>0</v>
      </c>
      <c r="X238" s="109">
        <f t="shared" si="128"/>
        <v>0</v>
      </c>
      <c r="Y238" s="61">
        <v>0</v>
      </c>
      <c r="Z238" s="109">
        <f t="shared" si="129"/>
        <v>0</v>
      </c>
      <c r="AA238" s="51">
        <v>0</v>
      </c>
      <c r="AB238" s="68">
        <f t="shared" si="130"/>
        <v>0</v>
      </c>
      <c r="AC238" s="67">
        <f t="shared" si="131"/>
        <v>0</v>
      </c>
      <c r="AD238" s="66">
        <f t="shared" si="132"/>
        <v>0</v>
      </c>
      <c r="AE238" s="57">
        <v>0</v>
      </c>
      <c r="AF238" s="57">
        <f t="shared" si="133"/>
        <v>0</v>
      </c>
      <c r="AG238" s="52">
        <v>0</v>
      </c>
      <c r="AH238" s="63">
        <f t="shared" si="134"/>
        <v>0</v>
      </c>
      <c r="AI238" s="65">
        <f t="shared" si="135"/>
        <v>0</v>
      </c>
      <c r="AJ238" s="63">
        <f t="shared" si="136"/>
        <v>0</v>
      </c>
      <c r="AK238" s="51">
        <v>0</v>
      </c>
      <c r="AL238" s="63">
        <f t="shared" si="137"/>
        <v>0</v>
      </c>
      <c r="AM238" s="75"/>
    </row>
    <row r="239" spans="1:39" s="2" customFormat="1" x14ac:dyDescent="0.3">
      <c r="A239" s="188" t="s">
        <v>768</v>
      </c>
      <c r="B239" s="47">
        <f>16000/10</f>
        <v>1600</v>
      </c>
      <c r="C239" s="183">
        <f>2700/1.1</f>
        <v>2454.5454545454545</v>
      </c>
      <c r="D239" s="54">
        <v>10</v>
      </c>
      <c r="E239" s="44">
        <v>0</v>
      </c>
      <c r="F239" s="110">
        <f t="shared" si="118"/>
        <v>0</v>
      </c>
      <c r="G239" s="108">
        <v>0</v>
      </c>
      <c r="H239" s="109">
        <f t="shared" si="119"/>
        <v>0</v>
      </c>
      <c r="I239" s="61">
        <v>0</v>
      </c>
      <c r="J239" s="37">
        <f t="shared" si="120"/>
        <v>0</v>
      </c>
      <c r="K239" s="51">
        <v>0</v>
      </c>
      <c r="L239" s="37">
        <f t="shared" si="121"/>
        <v>0</v>
      </c>
      <c r="M239" s="51">
        <v>0</v>
      </c>
      <c r="N239" s="37">
        <f t="shared" si="122"/>
        <v>0</v>
      </c>
      <c r="O239" s="51">
        <v>0</v>
      </c>
      <c r="P239" s="71">
        <f t="shared" si="123"/>
        <v>0</v>
      </c>
      <c r="Q239" s="57">
        <f t="shared" si="124"/>
        <v>0</v>
      </c>
      <c r="R239" s="70">
        <f t="shared" si="125"/>
        <v>0</v>
      </c>
      <c r="S239" s="51">
        <v>0</v>
      </c>
      <c r="T239" s="109">
        <f t="shared" si="126"/>
        <v>0</v>
      </c>
      <c r="U239" s="51">
        <v>0</v>
      </c>
      <c r="V239" s="109">
        <f t="shared" si="127"/>
        <v>0</v>
      </c>
      <c r="W239" s="61">
        <v>0</v>
      </c>
      <c r="X239" s="109">
        <f t="shared" si="128"/>
        <v>0</v>
      </c>
      <c r="Y239" s="61">
        <v>0</v>
      </c>
      <c r="Z239" s="109">
        <f t="shared" si="129"/>
        <v>0</v>
      </c>
      <c r="AA239" s="51">
        <v>0</v>
      </c>
      <c r="AB239" s="68">
        <f t="shared" si="130"/>
        <v>0</v>
      </c>
      <c r="AC239" s="67">
        <f t="shared" si="131"/>
        <v>0</v>
      </c>
      <c r="AD239" s="66">
        <f t="shared" si="132"/>
        <v>0</v>
      </c>
      <c r="AE239" s="57">
        <v>0</v>
      </c>
      <c r="AF239" s="57">
        <f t="shared" si="133"/>
        <v>0</v>
      </c>
      <c r="AG239" s="52">
        <v>0</v>
      </c>
      <c r="AH239" s="63">
        <f t="shared" si="134"/>
        <v>0</v>
      </c>
      <c r="AI239" s="65">
        <f t="shared" si="135"/>
        <v>0</v>
      </c>
      <c r="AJ239" s="63">
        <f t="shared" si="136"/>
        <v>0</v>
      </c>
      <c r="AK239" s="51">
        <v>0</v>
      </c>
      <c r="AL239" s="63">
        <f t="shared" si="137"/>
        <v>0</v>
      </c>
      <c r="AM239" s="75"/>
    </row>
    <row r="240" spans="1:39" s="2" customFormat="1" x14ac:dyDescent="0.3">
      <c r="A240" s="188" t="s">
        <v>805</v>
      </c>
      <c r="B240" s="47">
        <f>16000/10</f>
        <v>1600</v>
      </c>
      <c r="C240" s="183">
        <f>2700/1.1</f>
        <v>2454.5454545454545</v>
      </c>
      <c r="D240" s="54">
        <v>11</v>
      </c>
      <c r="E240" s="44">
        <v>0</v>
      </c>
      <c r="F240" s="110">
        <f t="shared" si="118"/>
        <v>0</v>
      </c>
      <c r="G240" s="108">
        <v>0</v>
      </c>
      <c r="H240" s="109">
        <f t="shared" si="119"/>
        <v>0</v>
      </c>
      <c r="I240" s="61">
        <v>0</v>
      </c>
      <c r="J240" s="37">
        <f t="shared" si="120"/>
        <v>0</v>
      </c>
      <c r="K240" s="51">
        <v>0</v>
      </c>
      <c r="L240" s="37">
        <f t="shared" si="121"/>
        <v>0</v>
      </c>
      <c r="M240" s="51">
        <v>0</v>
      </c>
      <c r="N240" s="37">
        <f t="shared" si="122"/>
        <v>0</v>
      </c>
      <c r="O240" s="51">
        <v>0</v>
      </c>
      <c r="P240" s="71">
        <f t="shared" si="123"/>
        <v>0</v>
      </c>
      <c r="Q240" s="57">
        <f t="shared" si="124"/>
        <v>0</v>
      </c>
      <c r="R240" s="70">
        <f t="shared" si="125"/>
        <v>0</v>
      </c>
      <c r="S240" s="51">
        <v>0</v>
      </c>
      <c r="T240" s="109">
        <f t="shared" si="126"/>
        <v>0</v>
      </c>
      <c r="U240" s="51">
        <v>0</v>
      </c>
      <c r="V240" s="109">
        <f t="shared" si="127"/>
        <v>0</v>
      </c>
      <c r="W240" s="61">
        <v>0</v>
      </c>
      <c r="X240" s="109">
        <f t="shared" si="128"/>
        <v>0</v>
      </c>
      <c r="Y240" s="61">
        <v>0</v>
      </c>
      <c r="Z240" s="109">
        <f t="shared" si="129"/>
        <v>0</v>
      </c>
      <c r="AA240" s="51">
        <v>0</v>
      </c>
      <c r="AB240" s="68">
        <f t="shared" si="130"/>
        <v>0</v>
      </c>
      <c r="AC240" s="67">
        <f t="shared" si="131"/>
        <v>0</v>
      </c>
      <c r="AD240" s="66">
        <f t="shared" si="132"/>
        <v>0</v>
      </c>
      <c r="AE240" s="57">
        <v>0</v>
      </c>
      <c r="AF240" s="57">
        <f t="shared" si="133"/>
        <v>0</v>
      </c>
      <c r="AG240" s="52">
        <v>0</v>
      </c>
      <c r="AH240" s="63">
        <f t="shared" si="134"/>
        <v>0</v>
      </c>
      <c r="AI240" s="65">
        <f t="shared" si="135"/>
        <v>0</v>
      </c>
      <c r="AJ240" s="63">
        <f t="shared" si="136"/>
        <v>0</v>
      </c>
      <c r="AK240" s="51">
        <v>0</v>
      </c>
      <c r="AL240" s="63">
        <f t="shared" si="137"/>
        <v>0</v>
      </c>
      <c r="AM240" s="75"/>
    </row>
    <row r="241" spans="1:39" s="2" customFormat="1" x14ac:dyDescent="0.3">
      <c r="A241" s="188" t="s">
        <v>644</v>
      </c>
      <c r="B241" s="47">
        <f>14400/12</f>
        <v>1200</v>
      </c>
      <c r="C241" s="46">
        <f>1800/1.1</f>
        <v>1636.3636363636363</v>
      </c>
      <c r="D241" s="54">
        <v>12</v>
      </c>
      <c r="E241" s="44">
        <v>0</v>
      </c>
      <c r="F241" s="110">
        <f t="shared" si="118"/>
        <v>0</v>
      </c>
      <c r="G241" s="108">
        <v>0</v>
      </c>
      <c r="H241" s="109">
        <f t="shared" si="119"/>
        <v>0</v>
      </c>
      <c r="I241" s="61">
        <v>0</v>
      </c>
      <c r="J241" s="37">
        <f t="shared" si="120"/>
        <v>0</v>
      </c>
      <c r="K241" s="51">
        <v>0</v>
      </c>
      <c r="L241" s="37">
        <f t="shared" si="121"/>
        <v>0</v>
      </c>
      <c r="M241" s="51">
        <v>0</v>
      </c>
      <c r="N241" s="37">
        <f t="shared" si="122"/>
        <v>0</v>
      </c>
      <c r="O241" s="51">
        <v>0</v>
      </c>
      <c r="P241" s="71">
        <f t="shared" si="123"/>
        <v>0</v>
      </c>
      <c r="Q241" s="57">
        <f t="shared" si="124"/>
        <v>0</v>
      </c>
      <c r="R241" s="70">
        <f t="shared" si="125"/>
        <v>0</v>
      </c>
      <c r="S241" s="51">
        <v>0</v>
      </c>
      <c r="T241" s="109">
        <f t="shared" si="126"/>
        <v>0</v>
      </c>
      <c r="U241" s="51">
        <v>0</v>
      </c>
      <c r="V241" s="109">
        <f t="shared" si="127"/>
        <v>0</v>
      </c>
      <c r="W241" s="61">
        <v>0</v>
      </c>
      <c r="X241" s="109">
        <f t="shared" si="128"/>
        <v>0</v>
      </c>
      <c r="Y241" s="61">
        <v>0</v>
      </c>
      <c r="Z241" s="109">
        <f t="shared" si="129"/>
        <v>0</v>
      </c>
      <c r="AA241" s="51">
        <v>0</v>
      </c>
      <c r="AB241" s="68">
        <f t="shared" si="130"/>
        <v>0</v>
      </c>
      <c r="AC241" s="67">
        <f t="shared" si="131"/>
        <v>0</v>
      </c>
      <c r="AD241" s="66">
        <f t="shared" si="132"/>
        <v>0</v>
      </c>
      <c r="AE241" s="57">
        <v>0</v>
      </c>
      <c r="AF241" s="57">
        <f t="shared" si="133"/>
        <v>0</v>
      </c>
      <c r="AG241" s="52">
        <v>0</v>
      </c>
      <c r="AH241" s="63">
        <f t="shared" si="134"/>
        <v>0</v>
      </c>
      <c r="AI241" s="65">
        <f t="shared" si="135"/>
        <v>0</v>
      </c>
      <c r="AJ241" s="63">
        <f t="shared" si="136"/>
        <v>0</v>
      </c>
      <c r="AK241" s="51">
        <v>0</v>
      </c>
      <c r="AL241" s="63">
        <f t="shared" si="137"/>
        <v>0</v>
      </c>
      <c r="AM241" s="75"/>
    </row>
    <row r="242" spans="1:39" s="2" customFormat="1" x14ac:dyDescent="0.3">
      <c r="A242" s="188" t="s">
        <v>154</v>
      </c>
      <c r="B242" s="47">
        <f>14400/12</f>
        <v>1200</v>
      </c>
      <c r="C242" s="46">
        <f>1800/1.1</f>
        <v>1636.3636363636363</v>
      </c>
      <c r="D242" s="54">
        <v>13</v>
      </c>
      <c r="E242" s="44">
        <v>0</v>
      </c>
      <c r="F242" s="110">
        <f t="shared" si="118"/>
        <v>0</v>
      </c>
      <c r="G242" s="108">
        <v>0</v>
      </c>
      <c r="H242" s="109">
        <f t="shared" si="119"/>
        <v>0</v>
      </c>
      <c r="I242" s="61">
        <v>0</v>
      </c>
      <c r="J242" s="37">
        <f t="shared" si="120"/>
        <v>0</v>
      </c>
      <c r="K242" s="51">
        <v>0</v>
      </c>
      <c r="L242" s="37">
        <f t="shared" si="121"/>
        <v>0</v>
      </c>
      <c r="M242" s="51">
        <v>0</v>
      </c>
      <c r="N242" s="37">
        <f t="shared" si="122"/>
        <v>0</v>
      </c>
      <c r="O242" s="51">
        <v>0</v>
      </c>
      <c r="P242" s="71">
        <f t="shared" si="123"/>
        <v>0</v>
      </c>
      <c r="Q242" s="57">
        <f t="shared" si="124"/>
        <v>0</v>
      </c>
      <c r="R242" s="70">
        <f t="shared" si="125"/>
        <v>0</v>
      </c>
      <c r="S242" s="51">
        <v>0</v>
      </c>
      <c r="T242" s="109">
        <f t="shared" si="126"/>
        <v>0</v>
      </c>
      <c r="U242" s="51">
        <v>0</v>
      </c>
      <c r="V242" s="109">
        <f t="shared" si="127"/>
        <v>0</v>
      </c>
      <c r="W242" s="61">
        <v>0</v>
      </c>
      <c r="X242" s="109">
        <f t="shared" si="128"/>
        <v>0</v>
      </c>
      <c r="Y242" s="61">
        <v>0</v>
      </c>
      <c r="Z242" s="109">
        <f t="shared" si="129"/>
        <v>0</v>
      </c>
      <c r="AA242" s="51">
        <v>0</v>
      </c>
      <c r="AB242" s="68">
        <f t="shared" si="130"/>
        <v>0</v>
      </c>
      <c r="AC242" s="67">
        <f t="shared" si="131"/>
        <v>0</v>
      </c>
      <c r="AD242" s="66">
        <f t="shared" si="132"/>
        <v>0</v>
      </c>
      <c r="AE242" s="57">
        <v>0</v>
      </c>
      <c r="AF242" s="57">
        <f t="shared" si="133"/>
        <v>0</v>
      </c>
      <c r="AG242" s="52">
        <v>0</v>
      </c>
      <c r="AH242" s="63">
        <f t="shared" si="134"/>
        <v>0</v>
      </c>
      <c r="AI242" s="65">
        <f t="shared" si="135"/>
        <v>0</v>
      </c>
      <c r="AJ242" s="63">
        <f t="shared" si="136"/>
        <v>0</v>
      </c>
      <c r="AK242" s="51">
        <v>0</v>
      </c>
      <c r="AL242" s="63">
        <f t="shared" si="137"/>
        <v>0</v>
      </c>
      <c r="AM242" s="75"/>
    </row>
    <row r="243" spans="1:39" s="2" customFormat="1" x14ac:dyDescent="0.3">
      <c r="A243" s="186" t="s">
        <v>767</v>
      </c>
      <c r="B243" s="47">
        <f>3900/6</f>
        <v>650</v>
      </c>
      <c r="C243" s="46">
        <f>2000/1.1</f>
        <v>1818.181818181818</v>
      </c>
      <c r="D243" s="54">
        <v>6</v>
      </c>
      <c r="E243" s="44">
        <v>0</v>
      </c>
      <c r="F243" s="110">
        <f t="shared" si="118"/>
        <v>0</v>
      </c>
      <c r="G243" s="108">
        <v>0</v>
      </c>
      <c r="H243" s="109">
        <f t="shared" si="119"/>
        <v>0</v>
      </c>
      <c r="I243" s="61">
        <v>0</v>
      </c>
      <c r="J243" s="37">
        <f t="shared" si="120"/>
        <v>0</v>
      </c>
      <c r="K243" s="51">
        <v>0</v>
      </c>
      <c r="L243" s="37">
        <f t="shared" si="121"/>
        <v>0</v>
      </c>
      <c r="M243" s="51">
        <v>0</v>
      </c>
      <c r="N243" s="37">
        <f t="shared" si="122"/>
        <v>0</v>
      </c>
      <c r="O243" s="51">
        <v>0</v>
      </c>
      <c r="P243" s="71">
        <f t="shared" si="123"/>
        <v>0</v>
      </c>
      <c r="Q243" s="57">
        <f t="shared" si="124"/>
        <v>0</v>
      </c>
      <c r="R243" s="70">
        <f t="shared" si="125"/>
        <v>0</v>
      </c>
      <c r="S243" s="51">
        <v>0</v>
      </c>
      <c r="T243" s="109">
        <f t="shared" si="126"/>
        <v>0</v>
      </c>
      <c r="U243" s="51">
        <v>0</v>
      </c>
      <c r="V243" s="109">
        <f t="shared" si="127"/>
        <v>0</v>
      </c>
      <c r="W243" s="61">
        <v>0</v>
      </c>
      <c r="X243" s="109">
        <f t="shared" si="128"/>
        <v>0</v>
      </c>
      <c r="Y243" s="61">
        <v>0</v>
      </c>
      <c r="Z243" s="109">
        <f t="shared" si="129"/>
        <v>0</v>
      </c>
      <c r="AA243" s="51">
        <v>0</v>
      </c>
      <c r="AB243" s="68">
        <f t="shared" si="130"/>
        <v>0</v>
      </c>
      <c r="AC243" s="67">
        <f t="shared" si="131"/>
        <v>0</v>
      </c>
      <c r="AD243" s="66">
        <f t="shared" si="132"/>
        <v>0</v>
      </c>
      <c r="AE243" s="57">
        <v>0</v>
      </c>
      <c r="AF243" s="57">
        <f t="shared" si="133"/>
        <v>0</v>
      </c>
      <c r="AG243" s="52">
        <v>0</v>
      </c>
      <c r="AH243" s="63">
        <f t="shared" si="134"/>
        <v>0</v>
      </c>
      <c r="AI243" s="65">
        <f t="shared" si="135"/>
        <v>0</v>
      </c>
      <c r="AJ243" s="63">
        <f t="shared" si="136"/>
        <v>0</v>
      </c>
      <c r="AK243" s="51">
        <v>0</v>
      </c>
      <c r="AL243" s="63">
        <f t="shared" si="137"/>
        <v>0</v>
      </c>
      <c r="AM243" s="75"/>
    </row>
    <row r="244" spans="1:39" s="2" customFormat="1" x14ac:dyDescent="0.3">
      <c r="A244" s="186" t="s">
        <v>641</v>
      </c>
      <c r="B244" s="47">
        <f>3900/6</f>
        <v>650</v>
      </c>
      <c r="C244" s="46">
        <f>2000/1.1</f>
        <v>1818.181818181818</v>
      </c>
      <c r="D244" s="54">
        <v>6</v>
      </c>
      <c r="E244" s="44">
        <v>0</v>
      </c>
      <c r="F244" s="110">
        <f t="shared" si="118"/>
        <v>0</v>
      </c>
      <c r="G244" s="108">
        <v>0</v>
      </c>
      <c r="H244" s="109">
        <f t="shared" si="119"/>
        <v>0</v>
      </c>
      <c r="I244" s="61">
        <v>0</v>
      </c>
      <c r="J244" s="37">
        <f t="shared" si="120"/>
        <v>0</v>
      </c>
      <c r="K244" s="51">
        <v>0</v>
      </c>
      <c r="L244" s="37">
        <f t="shared" si="121"/>
        <v>0</v>
      </c>
      <c r="M244" s="51">
        <v>0</v>
      </c>
      <c r="N244" s="37">
        <f t="shared" si="122"/>
        <v>0</v>
      </c>
      <c r="O244" s="51">
        <v>0</v>
      </c>
      <c r="P244" s="71">
        <f t="shared" si="123"/>
        <v>0</v>
      </c>
      <c r="Q244" s="57">
        <f t="shared" si="124"/>
        <v>0</v>
      </c>
      <c r="R244" s="70">
        <f t="shared" si="125"/>
        <v>0</v>
      </c>
      <c r="S244" s="51">
        <v>0</v>
      </c>
      <c r="T244" s="109">
        <f t="shared" si="126"/>
        <v>0</v>
      </c>
      <c r="U244" s="51">
        <v>0</v>
      </c>
      <c r="V244" s="109">
        <f t="shared" si="127"/>
        <v>0</v>
      </c>
      <c r="W244" s="61">
        <v>0</v>
      </c>
      <c r="X244" s="109">
        <f t="shared" si="128"/>
        <v>0</v>
      </c>
      <c r="Y244" s="61">
        <v>0</v>
      </c>
      <c r="Z244" s="109">
        <f t="shared" si="129"/>
        <v>0</v>
      </c>
      <c r="AA244" s="51">
        <v>0</v>
      </c>
      <c r="AB244" s="68">
        <f t="shared" si="130"/>
        <v>0</v>
      </c>
      <c r="AC244" s="67">
        <f t="shared" si="131"/>
        <v>0</v>
      </c>
      <c r="AD244" s="66">
        <f t="shared" si="132"/>
        <v>0</v>
      </c>
      <c r="AE244" s="57">
        <v>0</v>
      </c>
      <c r="AF244" s="57">
        <f t="shared" si="133"/>
        <v>0</v>
      </c>
      <c r="AG244" s="52">
        <v>0</v>
      </c>
      <c r="AH244" s="63">
        <f t="shared" si="134"/>
        <v>0</v>
      </c>
      <c r="AI244" s="65">
        <f t="shared" si="135"/>
        <v>0</v>
      </c>
      <c r="AJ244" s="63">
        <f t="shared" si="136"/>
        <v>0</v>
      </c>
      <c r="AK244" s="51">
        <v>0</v>
      </c>
      <c r="AL244" s="63">
        <f t="shared" si="137"/>
        <v>0</v>
      </c>
      <c r="AM244" s="75"/>
    </row>
    <row r="245" spans="1:39" s="2" customFormat="1" x14ac:dyDescent="0.3">
      <c r="A245" s="186" t="s">
        <v>804</v>
      </c>
      <c r="B245" s="47">
        <f>3900/6</f>
        <v>650</v>
      </c>
      <c r="C245" s="46">
        <f>2000/1.1</f>
        <v>1818.181818181818</v>
      </c>
      <c r="D245" s="54">
        <v>6</v>
      </c>
      <c r="E245" s="44">
        <v>0</v>
      </c>
      <c r="F245" s="110">
        <f t="shared" si="118"/>
        <v>0</v>
      </c>
      <c r="G245" s="108">
        <v>0</v>
      </c>
      <c r="H245" s="109">
        <f t="shared" si="119"/>
        <v>0</v>
      </c>
      <c r="I245" s="61">
        <v>0</v>
      </c>
      <c r="J245" s="37">
        <f t="shared" si="120"/>
        <v>0</v>
      </c>
      <c r="K245" s="51">
        <v>0</v>
      </c>
      <c r="L245" s="37">
        <f t="shared" si="121"/>
        <v>0</v>
      </c>
      <c r="M245" s="51">
        <v>0</v>
      </c>
      <c r="N245" s="37">
        <f t="shared" si="122"/>
        <v>0</v>
      </c>
      <c r="O245" s="51">
        <v>0</v>
      </c>
      <c r="P245" s="71">
        <f t="shared" si="123"/>
        <v>0</v>
      </c>
      <c r="Q245" s="57">
        <f t="shared" si="124"/>
        <v>0</v>
      </c>
      <c r="R245" s="70">
        <f t="shared" si="125"/>
        <v>0</v>
      </c>
      <c r="S245" s="51">
        <v>0</v>
      </c>
      <c r="T245" s="109">
        <f t="shared" si="126"/>
        <v>0</v>
      </c>
      <c r="U245" s="51">
        <v>0</v>
      </c>
      <c r="V245" s="109">
        <f t="shared" si="127"/>
        <v>0</v>
      </c>
      <c r="W245" s="61">
        <v>0</v>
      </c>
      <c r="X245" s="109">
        <f t="shared" si="128"/>
        <v>0</v>
      </c>
      <c r="Y245" s="61">
        <v>0</v>
      </c>
      <c r="Z245" s="109">
        <f t="shared" si="129"/>
        <v>0</v>
      </c>
      <c r="AA245" s="51">
        <v>0</v>
      </c>
      <c r="AB245" s="68">
        <f t="shared" si="130"/>
        <v>0</v>
      </c>
      <c r="AC245" s="67">
        <f t="shared" si="131"/>
        <v>0</v>
      </c>
      <c r="AD245" s="66">
        <f t="shared" si="132"/>
        <v>0</v>
      </c>
      <c r="AE245" s="57">
        <v>0</v>
      </c>
      <c r="AF245" s="57">
        <f t="shared" si="133"/>
        <v>0</v>
      </c>
      <c r="AG245" s="52">
        <v>0</v>
      </c>
      <c r="AH245" s="63">
        <f t="shared" si="134"/>
        <v>0</v>
      </c>
      <c r="AI245" s="65">
        <f t="shared" si="135"/>
        <v>0</v>
      </c>
      <c r="AJ245" s="63">
        <f t="shared" si="136"/>
        <v>0</v>
      </c>
      <c r="AK245" s="51">
        <v>0</v>
      </c>
      <c r="AL245" s="63">
        <f t="shared" si="137"/>
        <v>0</v>
      </c>
      <c r="AM245" s="75"/>
    </row>
    <row r="246" spans="1:39" s="2" customFormat="1" ht="17.25" thickBot="1" x14ac:dyDescent="0.35">
      <c r="A246" s="185" t="s">
        <v>678</v>
      </c>
      <c r="B246" s="193">
        <f>31200/24</f>
        <v>1300</v>
      </c>
      <c r="C246" s="194">
        <f>2800/1.1</f>
        <v>2545.454545454545</v>
      </c>
      <c r="D246" s="50">
        <v>24</v>
      </c>
      <c r="E246" s="403">
        <v>0</v>
      </c>
      <c r="F246" s="147">
        <f t="shared" si="118"/>
        <v>0</v>
      </c>
      <c r="G246" s="542">
        <v>0</v>
      </c>
      <c r="H246" s="119">
        <f t="shared" si="119"/>
        <v>0</v>
      </c>
      <c r="I246" s="360">
        <v>0</v>
      </c>
      <c r="J246" s="197">
        <f t="shared" si="120"/>
        <v>0</v>
      </c>
      <c r="K246" s="387">
        <v>0</v>
      </c>
      <c r="L246" s="197">
        <f t="shared" si="121"/>
        <v>0</v>
      </c>
      <c r="M246" s="387">
        <v>0</v>
      </c>
      <c r="N246" s="197">
        <f t="shared" si="122"/>
        <v>0</v>
      </c>
      <c r="O246" s="387">
        <v>0</v>
      </c>
      <c r="P246" s="405">
        <f t="shared" si="123"/>
        <v>0</v>
      </c>
      <c r="Q246" s="406">
        <f t="shared" si="124"/>
        <v>0</v>
      </c>
      <c r="R246" s="149">
        <f t="shared" si="125"/>
        <v>0</v>
      </c>
      <c r="S246" s="387">
        <v>0</v>
      </c>
      <c r="T246" s="119">
        <f t="shared" si="126"/>
        <v>0</v>
      </c>
      <c r="U246" s="387">
        <v>0</v>
      </c>
      <c r="V246" s="119">
        <f t="shared" si="127"/>
        <v>0</v>
      </c>
      <c r="W246" s="360">
        <v>0</v>
      </c>
      <c r="X246" s="119">
        <f t="shared" si="128"/>
        <v>0</v>
      </c>
      <c r="Y246" s="360">
        <v>0</v>
      </c>
      <c r="Z246" s="119">
        <f t="shared" si="129"/>
        <v>0</v>
      </c>
      <c r="AA246" s="387">
        <v>0</v>
      </c>
      <c r="AB246" s="390">
        <f t="shared" si="130"/>
        <v>0</v>
      </c>
      <c r="AC246" s="407">
        <f t="shared" si="131"/>
        <v>0</v>
      </c>
      <c r="AD246" s="408">
        <f t="shared" si="132"/>
        <v>0</v>
      </c>
      <c r="AE246" s="406">
        <v>0</v>
      </c>
      <c r="AF246" s="406">
        <f t="shared" si="133"/>
        <v>0</v>
      </c>
      <c r="AG246" s="425">
        <v>0</v>
      </c>
      <c r="AH246" s="393">
        <f t="shared" si="134"/>
        <v>0</v>
      </c>
      <c r="AI246" s="426">
        <f t="shared" si="135"/>
        <v>0</v>
      </c>
      <c r="AJ246" s="393">
        <f t="shared" si="136"/>
        <v>0</v>
      </c>
      <c r="AK246" s="387">
        <v>0</v>
      </c>
      <c r="AL246" s="393">
        <f t="shared" si="137"/>
        <v>0</v>
      </c>
      <c r="AM246" s="75"/>
    </row>
    <row r="247" spans="1:39" s="2" customFormat="1" ht="17.25" thickBot="1" x14ac:dyDescent="0.35">
      <c r="A247" s="573" t="s">
        <v>803</v>
      </c>
      <c r="B247" s="574"/>
      <c r="C247" s="574"/>
      <c r="D247" s="574"/>
      <c r="E247" s="395">
        <f t="shared" ref="E247:AL247" si="138">SUM(E213:E246)</f>
        <v>0</v>
      </c>
      <c r="F247" s="367">
        <f t="shared" si="138"/>
        <v>0</v>
      </c>
      <c r="G247" s="395">
        <f t="shared" si="138"/>
        <v>0</v>
      </c>
      <c r="H247" s="459">
        <f t="shared" si="138"/>
        <v>0</v>
      </c>
      <c r="I247" s="459">
        <f t="shared" si="138"/>
        <v>0</v>
      </c>
      <c r="J247" s="459">
        <f t="shared" si="138"/>
        <v>0</v>
      </c>
      <c r="K247" s="459">
        <f t="shared" si="138"/>
        <v>0</v>
      </c>
      <c r="L247" s="459">
        <f t="shared" si="138"/>
        <v>0</v>
      </c>
      <c r="M247" s="459">
        <f t="shared" si="138"/>
        <v>0</v>
      </c>
      <c r="N247" s="459">
        <f t="shared" si="138"/>
        <v>0</v>
      </c>
      <c r="O247" s="459">
        <f t="shared" si="138"/>
        <v>0</v>
      </c>
      <c r="P247" s="459">
        <f t="shared" si="138"/>
        <v>0</v>
      </c>
      <c r="Q247" s="459">
        <f t="shared" si="138"/>
        <v>0</v>
      </c>
      <c r="R247" s="367">
        <f t="shared" si="138"/>
        <v>0</v>
      </c>
      <c r="S247" s="378">
        <f t="shared" si="138"/>
        <v>0</v>
      </c>
      <c r="T247" s="459">
        <f t="shared" si="138"/>
        <v>0</v>
      </c>
      <c r="U247" s="459">
        <f t="shared" si="138"/>
        <v>0</v>
      </c>
      <c r="V247" s="459">
        <f t="shared" si="138"/>
        <v>0</v>
      </c>
      <c r="W247" s="459">
        <f t="shared" si="138"/>
        <v>0</v>
      </c>
      <c r="X247" s="459">
        <f t="shared" si="138"/>
        <v>0</v>
      </c>
      <c r="Y247" s="459">
        <f t="shared" si="138"/>
        <v>0</v>
      </c>
      <c r="Z247" s="459">
        <f t="shared" si="138"/>
        <v>0</v>
      </c>
      <c r="AA247" s="459">
        <f t="shared" si="138"/>
        <v>0</v>
      </c>
      <c r="AB247" s="459">
        <f t="shared" si="138"/>
        <v>0</v>
      </c>
      <c r="AC247" s="459">
        <f t="shared" si="138"/>
        <v>0</v>
      </c>
      <c r="AD247" s="459">
        <f t="shared" si="138"/>
        <v>0</v>
      </c>
      <c r="AE247" s="459">
        <f t="shared" si="138"/>
        <v>0</v>
      </c>
      <c r="AF247" s="463">
        <f t="shared" si="138"/>
        <v>0</v>
      </c>
      <c r="AG247" s="395">
        <f t="shared" si="138"/>
        <v>0</v>
      </c>
      <c r="AH247" s="367">
        <f t="shared" si="138"/>
        <v>0</v>
      </c>
      <c r="AI247" s="395">
        <f t="shared" si="138"/>
        <v>0</v>
      </c>
      <c r="AJ247" s="367">
        <f t="shared" si="138"/>
        <v>0</v>
      </c>
      <c r="AK247" s="378">
        <f t="shared" si="138"/>
        <v>0</v>
      </c>
      <c r="AL247" s="367">
        <f t="shared" si="138"/>
        <v>0</v>
      </c>
      <c r="AM247" s="11"/>
    </row>
    <row r="248" spans="1:39" s="2" customFormat="1" ht="17.25" thickBot="1" x14ac:dyDescent="0.35">
      <c r="A248" s="10"/>
      <c r="B248" s="10"/>
      <c r="C248" s="10"/>
      <c r="D248" s="10"/>
      <c r="E248" s="4"/>
      <c r="F248" s="6"/>
      <c r="G248" s="4"/>
      <c r="H248" s="9">
        <f>H247*1.1</f>
        <v>0</v>
      </c>
      <c r="I248" s="5"/>
      <c r="J248" s="101">
        <f>J247*1.1</f>
        <v>0</v>
      </c>
      <c r="K248" s="5"/>
      <c r="L248" s="9">
        <f>L247*1.1</f>
        <v>0</v>
      </c>
      <c r="M248" s="5"/>
      <c r="N248" s="9">
        <f>N247*1.1</f>
        <v>0</v>
      </c>
      <c r="O248" s="5"/>
      <c r="P248" s="9">
        <f>P247*1.1</f>
        <v>0</v>
      </c>
      <c r="Q248" s="5"/>
      <c r="R248" s="8">
        <f>R247*1.1</f>
        <v>0</v>
      </c>
      <c r="S248" s="587" t="s">
        <v>773</v>
      </c>
      <c r="T248" s="587"/>
      <c r="U248" s="587"/>
      <c r="V248" s="587"/>
      <c r="W248" s="587"/>
      <c r="X248" s="587"/>
      <c r="Y248" s="587"/>
      <c r="Z248" s="587"/>
      <c r="AA248" s="587"/>
      <c r="AB248" s="587"/>
      <c r="AC248" s="587"/>
      <c r="AD248" s="587"/>
      <c r="AE248" s="383"/>
      <c r="AF248" s="549" t="e">
        <f>AF247/(R247+F247)</f>
        <v>#DIV/0!</v>
      </c>
      <c r="AG248" s="4"/>
      <c r="AH248" s="6"/>
      <c r="AI248" s="4"/>
      <c r="AJ248" s="6"/>
      <c r="AK248" s="5"/>
      <c r="AL248" s="3"/>
    </row>
    <row r="249" spans="1:39" s="100" customFormat="1" x14ac:dyDescent="0.3"/>
    <row r="250" spans="1:39" s="2" customFormat="1" ht="17.25" thickBot="1" x14ac:dyDescent="0.35">
      <c r="A250" s="98" t="s">
        <v>802</v>
      </c>
      <c r="B250" s="97"/>
      <c r="C250" s="97"/>
      <c r="D250" s="94"/>
      <c r="E250" s="95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3"/>
      <c r="AH250" s="93"/>
      <c r="AI250" s="93"/>
      <c r="AJ250" s="93"/>
      <c r="AK250" s="93"/>
    </row>
    <row r="251" spans="1:39" s="2" customFormat="1" ht="17.25" thickBot="1" x14ac:dyDescent="0.35">
      <c r="A251" s="10"/>
      <c r="B251" s="10"/>
      <c r="C251" s="10"/>
      <c r="D251" s="10"/>
      <c r="E251" s="115"/>
      <c r="F251" s="114"/>
      <c r="G251" s="619" t="s">
        <v>10</v>
      </c>
      <c r="H251" s="620"/>
      <c r="I251" s="620"/>
      <c r="J251" s="620"/>
      <c r="K251" s="620"/>
      <c r="L251" s="620"/>
      <c r="M251" s="620"/>
      <c r="N251" s="620"/>
      <c r="O251" s="620"/>
      <c r="P251" s="620"/>
      <c r="Q251" s="620"/>
      <c r="R251" s="621"/>
      <c r="S251" s="660" t="s">
        <v>49</v>
      </c>
      <c r="T251" s="622"/>
      <c r="U251" s="622"/>
      <c r="V251" s="622"/>
      <c r="W251" s="622"/>
      <c r="X251" s="622"/>
      <c r="Y251" s="622"/>
      <c r="Z251" s="622"/>
      <c r="AA251" s="622"/>
      <c r="AB251" s="622"/>
      <c r="AC251" s="622"/>
      <c r="AD251" s="622"/>
      <c r="AE251" s="622"/>
      <c r="AF251" s="661"/>
      <c r="AG251" s="91"/>
      <c r="AH251" s="89"/>
      <c r="AI251" s="92"/>
      <c r="AJ251" s="89"/>
      <c r="AK251" s="112"/>
      <c r="AL251" s="113"/>
      <c r="AM251" s="88" t="s">
        <v>11</v>
      </c>
    </row>
    <row r="252" spans="1:39" s="2" customFormat="1" ht="16.5" customHeight="1" x14ac:dyDescent="0.3">
      <c r="A252" s="674" t="s">
        <v>12</v>
      </c>
      <c r="B252" s="563" t="s">
        <v>13</v>
      </c>
      <c r="C252" s="565" t="s">
        <v>14</v>
      </c>
      <c r="D252" s="671" t="s">
        <v>801</v>
      </c>
      <c r="E252" s="569" t="s">
        <v>15</v>
      </c>
      <c r="F252" s="649" t="s">
        <v>78</v>
      </c>
      <c r="G252" s="629" t="s">
        <v>17</v>
      </c>
      <c r="H252" s="633" t="s">
        <v>18</v>
      </c>
      <c r="I252" s="647" t="s">
        <v>0</v>
      </c>
      <c r="J252" s="633" t="s">
        <v>800</v>
      </c>
      <c r="K252" s="676" t="s">
        <v>1</v>
      </c>
      <c r="L252" s="633" t="s">
        <v>19</v>
      </c>
      <c r="M252" s="625" t="s">
        <v>2</v>
      </c>
      <c r="N252" s="633" t="s">
        <v>20</v>
      </c>
      <c r="O252" s="625" t="s">
        <v>3</v>
      </c>
      <c r="P252" s="633" t="s">
        <v>799</v>
      </c>
      <c r="Q252" s="639" t="s">
        <v>22</v>
      </c>
      <c r="R252" s="607" t="s">
        <v>798</v>
      </c>
      <c r="S252" s="667" t="s">
        <v>797</v>
      </c>
      <c r="T252" s="611" t="s">
        <v>796</v>
      </c>
      <c r="U252" s="668" t="s">
        <v>4</v>
      </c>
      <c r="V252" s="670" t="s">
        <v>795</v>
      </c>
      <c r="W252" s="668" t="s">
        <v>5</v>
      </c>
      <c r="X252" s="670" t="s">
        <v>27</v>
      </c>
      <c r="Y252" s="668" t="s">
        <v>6</v>
      </c>
      <c r="Z252" s="670" t="s">
        <v>54</v>
      </c>
      <c r="AA252" s="668" t="s">
        <v>7</v>
      </c>
      <c r="AB252" s="673" t="s">
        <v>794</v>
      </c>
      <c r="AC252" s="642" t="s">
        <v>73</v>
      </c>
      <c r="AD252" s="669" t="s">
        <v>30</v>
      </c>
      <c r="AE252" s="639" t="s">
        <v>793</v>
      </c>
      <c r="AF252" s="607" t="s">
        <v>32</v>
      </c>
      <c r="AG252" s="694" t="s">
        <v>792</v>
      </c>
      <c r="AH252" s="627" t="s">
        <v>791</v>
      </c>
      <c r="AI252" s="629" t="s">
        <v>790</v>
      </c>
      <c r="AJ252" s="627" t="s">
        <v>789</v>
      </c>
      <c r="AK252" s="634" t="s">
        <v>788</v>
      </c>
      <c r="AL252" s="627" t="s">
        <v>36</v>
      </c>
      <c r="AM252" s="605" t="s">
        <v>787</v>
      </c>
    </row>
    <row r="253" spans="1:39" s="2" customFormat="1" ht="17.25" customHeight="1" thickBot="1" x14ac:dyDescent="0.35">
      <c r="A253" s="675"/>
      <c r="B253" s="564"/>
      <c r="C253" s="566"/>
      <c r="D253" s="672"/>
      <c r="E253" s="651"/>
      <c r="F253" s="650"/>
      <c r="G253" s="638"/>
      <c r="H253" s="583"/>
      <c r="I253" s="585"/>
      <c r="J253" s="583"/>
      <c r="K253" s="581"/>
      <c r="L253" s="583"/>
      <c r="M253" s="566"/>
      <c r="N253" s="583"/>
      <c r="O253" s="566"/>
      <c r="P253" s="583"/>
      <c r="Q253" s="602"/>
      <c r="R253" s="614"/>
      <c r="S253" s="589"/>
      <c r="T253" s="612"/>
      <c r="U253" s="577"/>
      <c r="V253" s="579"/>
      <c r="W253" s="577"/>
      <c r="X253" s="579"/>
      <c r="Y253" s="577"/>
      <c r="Z253" s="579"/>
      <c r="AA253" s="577"/>
      <c r="AB253" s="618"/>
      <c r="AC253" s="593"/>
      <c r="AD253" s="595"/>
      <c r="AE253" s="602"/>
      <c r="AF253" s="614"/>
      <c r="AG253" s="695"/>
      <c r="AH253" s="628"/>
      <c r="AI253" s="630"/>
      <c r="AJ253" s="631"/>
      <c r="AK253" s="638"/>
      <c r="AL253" s="628"/>
      <c r="AM253" s="606"/>
    </row>
    <row r="254" spans="1:39" s="2" customFormat="1" x14ac:dyDescent="0.3">
      <c r="A254" s="87" t="s">
        <v>38</v>
      </c>
      <c r="B254" s="61">
        <f>15500/10</f>
        <v>1550</v>
      </c>
      <c r="C254" s="77">
        <f>2700/1.1</f>
        <v>2454.5454545454545</v>
      </c>
      <c r="D254" s="86">
        <v>10</v>
      </c>
      <c r="E254" s="44">
        <v>0</v>
      </c>
      <c r="F254" s="111">
        <f t="shared" ref="F254:F287" si="139">B254*E254</f>
        <v>0</v>
      </c>
      <c r="G254" s="108">
        <v>0</v>
      </c>
      <c r="H254" s="84">
        <f t="shared" ref="H254:H287" si="140">B254*G254</f>
        <v>0</v>
      </c>
      <c r="I254" s="74">
        <v>0</v>
      </c>
      <c r="J254" s="84">
        <f t="shared" ref="J254:J287" si="141">B254*I254</f>
        <v>0</v>
      </c>
      <c r="K254" s="74">
        <v>0</v>
      </c>
      <c r="L254" s="37">
        <f t="shared" ref="L254:L287" si="142">B254*K254</f>
        <v>0</v>
      </c>
      <c r="M254" s="74">
        <v>0</v>
      </c>
      <c r="N254" s="37">
        <f t="shared" ref="N254:N287" si="143">B254*M254</f>
        <v>0</v>
      </c>
      <c r="O254" s="74">
        <v>0</v>
      </c>
      <c r="P254" s="71">
        <f t="shared" ref="P254:P287" si="144">B254*O254</f>
        <v>0</v>
      </c>
      <c r="Q254" s="57">
        <f t="shared" ref="Q254:Q287" si="145">G254+I254+K254+M254+O254</f>
        <v>0</v>
      </c>
      <c r="R254" s="83">
        <f t="shared" ref="R254:R287" si="146">Q254*B254</f>
        <v>0</v>
      </c>
      <c r="S254" s="42">
        <v>0</v>
      </c>
      <c r="T254" s="109">
        <f t="shared" ref="T254:T287" si="147">C254*S254</f>
        <v>0</v>
      </c>
      <c r="U254" s="74">
        <v>0</v>
      </c>
      <c r="V254" s="109">
        <f t="shared" ref="V254:V287" si="148">C254*U254</f>
        <v>0</v>
      </c>
      <c r="W254" s="74">
        <v>0</v>
      </c>
      <c r="X254" s="109">
        <f t="shared" ref="X254:X287" si="149">C254*W254</f>
        <v>0</v>
      </c>
      <c r="Y254" s="74">
        <v>0</v>
      </c>
      <c r="Z254" s="109">
        <f t="shared" ref="Z254:Z287" si="150">C254*Y254</f>
        <v>0</v>
      </c>
      <c r="AA254" s="74">
        <v>0</v>
      </c>
      <c r="AB254" s="68">
        <f t="shared" ref="AB254:AB287" si="151">C254*AA254</f>
        <v>0</v>
      </c>
      <c r="AC254" s="67">
        <f t="shared" ref="AC254:AC287" si="152">S254+U254+W254+Y254+AA254</f>
        <v>0</v>
      </c>
      <c r="AD254" s="66">
        <f t="shared" ref="AD254:AD287" si="153">AC254*C254</f>
        <v>0</v>
      </c>
      <c r="AE254" s="57">
        <v>0</v>
      </c>
      <c r="AF254" s="60">
        <f t="shared" ref="AF254:AF287" si="154">((C254-B254)*AC254)-AE254</f>
        <v>0</v>
      </c>
      <c r="AG254" s="435">
        <v>0</v>
      </c>
      <c r="AH254" s="63">
        <f t="shared" ref="AH254:AH287" si="155">B254*AG254</f>
        <v>0</v>
      </c>
      <c r="AI254" s="65">
        <f t="shared" ref="AI254:AI287" si="156">E254+Q254-AC254-AG254</f>
        <v>0</v>
      </c>
      <c r="AJ254" s="150">
        <f t="shared" ref="AJ254:AJ287" si="157">B254*AI254</f>
        <v>0</v>
      </c>
      <c r="AK254" s="65">
        <v>0</v>
      </c>
      <c r="AL254" s="63">
        <f t="shared" ref="AL254:AL287" si="158">AK254*B254</f>
        <v>0</v>
      </c>
      <c r="AM254" s="75"/>
    </row>
    <row r="255" spans="1:39" s="2" customFormat="1" ht="18" customHeight="1" x14ac:dyDescent="0.3">
      <c r="A255" s="56" t="s">
        <v>39</v>
      </c>
      <c r="B255" s="74">
        <f>15500/10</f>
        <v>1550</v>
      </c>
      <c r="C255" s="77">
        <f>2700/1.1</f>
        <v>2454.5454545454545</v>
      </c>
      <c r="D255" s="73">
        <v>10</v>
      </c>
      <c r="E255" s="44">
        <v>0</v>
      </c>
      <c r="F255" s="110">
        <f t="shared" si="139"/>
        <v>0</v>
      </c>
      <c r="G255" s="108">
        <v>0</v>
      </c>
      <c r="H255" s="69">
        <f t="shared" si="140"/>
        <v>0</v>
      </c>
      <c r="I255" s="74">
        <v>0</v>
      </c>
      <c r="J255" s="37">
        <f t="shared" si="141"/>
        <v>0</v>
      </c>
      <c r="K255" s="74">
        <v>0</v>
      </c>
      <c r="L255" s="37">
        <f t="shared" si="142"/>
        <v>0</v>
      </c>
      <c r="M255" s="74">
        <v>0</v>
      </c>
      <c r="N255" s="37">
        <f t="shared" si="143"/>
        <v>0</v>
      </c>
      <c r="O255" s="74">
        <v>0</v>
      </c>
      <c r="P255" s="71">
        <f t="shared" si="144"/>
        <v>0</v>
      </c>
      <c r="Q255" s="57">
        <f t="shared" si="145"/>
        <v>0</v>
      </c>
      <c r="R255" s="70">
        <f t="shared" si="146"/>
        <v>0</v>
      </c>
      <c r="S255" s="42">
        <v>0</v>
      </c>
      <c r="T255" s="109">
        <f t="shared" si="147"/>
        <v>0</v>
      </c>
      <c r="U255" s="74">
        <v>0</v>
      </c>
      <c r="V255" s="109">
        <f t="shared" si="148"/>
        <v>0</v>
      </c>
      <c r="W255" s="74">
        <v>0</v>
      </c>
      <c r="X255" s="109">
        <f t="shared" si="149"/>
        <v>0</v>
      </c>
      <c r="Y255" s="74">
        <v>0</v>
      </c>
      <c r="Z255" s="109">
        <f t="shared" si="150"/>
        <v>0</v>
      </c>
      <c r="AA255" s="74">
        <v>0</v>
      </c>
      <c r="AB255" s="68">
        <f t="shared" si="151"/>
        <v>0</v>
      </c>
      <c r="AC255" s="67">
        <f t="shared" si="152"/>
        <v>0</v>
      </c>
      <c r="AD255" s="66">
        <f t="shared" si="153"/>
        <v>0</v>
      </c>
      <c r="AE255" s="57">
        <v>0</v>
      </c>
      <c r="AF255" s="60">
        <f t="shared" si="154"/>
        <v>0</v>
      </c>
      <c r="AG255" s="435">
        <v>0</v>
      </c>
      <c r="AH255" s="63">
        <f t="shared" si="155"/>
        <v>0</v>
      </c>
      <c r="AI255" s="65">
        <f t="shared" si="156"/>
        <v>0</v>
      </c>
      <c r="AJ255" s="63">
        <f t="shared" si="157"/>
        <v>0</v>
      </c>
      <c r="AK255" s="65">
        <v>0</v>
      </c>
      <c r="AL255" s="63">
        <f t="shared" si="158"/>
        <v>0</v>
      </c>
      <c r="AM255" s="75"/>
    </row>
    <row r="256" spans="1:39" s="2" customFormat="1" x14ac:dyDescent="0.3">
      <c r="A256" s="56" t="s">
        <v>40</v>
      </c>
      <c r="B256" s="74">
        <f>18000/10</f>
        <v>1800</v>
      </c>
      <c r="C256" s="77">
        <f>2800/1.1</f>
        <v>2545.454545454545</v>
      </c>
      <c r="D256" s="73">
        <v>10</v>
      </c>
      <c r="E256" s="44">
        <v>29</v>
      </c>
      <c r="F256" s="110">
        <f t="shared" si="139"/>
        <v>52200</v>
      </c>
      <c r="G256" s="108">
        <v>20</v>
      </c>
      <c r="H256" s="69">
        <f t="shared" si="140"/>
        <v>36000</v>
      </c>
      <c r="I256" s="74">
        <v>10</v>
      </c>
      <c r="J256" s="37">
        <f t="shared" si="141"/>
        <v>18000</v>
      </c>
      <c r="K256" s="74">
        <v>40</v>
      </c>
      <c r="L256" s="37">
        <f t="shared" si="142"/>
        <v>72000</v>
      </c>
      <c r="M256" s="74">
        <v>10</v>
      </c>
      <c r="N256" s="37">
        <f t="shared" si="143"/>
        <v>18000</v>
      </c>
      <c r="O256" s="74">
        <v>0</v>
      </c>
      <c r="P256" s="71">
        <f t="shared" si="144"/>
        <v>0</v>
      </c>
      <c r="Q256" s="57">
        <f t="shared" si="145"/>
        <v>80</v>
      </c>
      <c r="R256" s="70">
        <f t="shared" si="146"/>
        <v>144000</v>
      </c>
      <c r="S256" s="42">
        <v>2</v>
      </c>
      <c r="T256" s="109">
        <f t="shared" si="147"/>
        <v>5090.9090909090901</v>
      </c>
      <c r="U256" s="74">
        <v>18</v>
      </c>
      <c r="V256" s="109">
        <f t="shared" si="148"/>
        <v>45818.181818181809</v>
      </c>
      <c r="W256" s="74">
        <v>20</v>
      </c>
      <c r="X256" s="109">
        <f t="shared" si="149"/>
        <v>50909.090909090897</v>
      </c>
      <c r="Y256" s="74">
        <v>16</v>
      </c>
      <c r="Z256" s="109">
        <f t="shared" si="150"/>
        <v>40727.272727272721</v>
      </c>
      <c r="AA256" s="74">
        <v>22</v>
      </c>
      <c r="AB256" s="68">
        <f t="shared" si="151"/>
        <v>55999.999999999993</v>
      </c>
      <c r="AC256" s="67">
        <f t="shared" si="152"/>
        <v>78</v>
      </c>
      <c r="AD256" s="66">
        <f t="shared" si="153"/>
        <v>198545.4545454545</v>
      </c>
      <c r="AE256" s="57">
        <v>0</v>
      </c>
      <c r="AF256" s="60">
        <f t="shared" si="154"/>
        <v>58145.454545454515</v>
      </c>
      <c r="AG256" s="435">
        <v>0</v>
      </c>
      <c r="AH256" s="63">
        <f t="shared" si="155"/>
        <v>0</v>
      </c>
      <c r="AI256" s="65">
        <f t="shared" si="156"/>
        <v>31</v>
      </c>
      <c r="AJ256" s="63">
        <f t="shared" si="157"/>
        <v>55800</v>
      </c>
      <c r="AK256" s="65">
        <v>0</v>
      </c>
      <c r="AL256" s="63">
        <f t="shared" si="158"/>
        <v>0</v>
      </c>
      <c r="AM256" s="75"/>
    </row>
    <row r="257" spans="1:39" s="2" customFormat="1" x14ac:dyDescent="0.3">
      <c r="A257" s="79" t="s">
        <v>786</v>
      </c>
      <c r="B257" s="47">
        <f>15500/10</f>
        <v>1550</v>
      </c>
      <c r="C257" s="77">
        <f>2700/1.1</f>
        <v>2454.5454545454545</v>
      </c>
      <c r="D257" s="54">
        <v>10</v>
      </c>
      <c r="E257" s="44">
        <v>0</v>
      </c>
      <c r="F257" s="110">
        <f t="shared" si="139"/>
        <v>0</v>
      </c>
      <c r="G257" s="108">
        <v>0</v>
      </c>
      <c r="H257" s="69">
        <f t="shared" si="140"/>
        <v>0</v>
      </c>
      <c r="I257" s="74">
        <v>0</v>
      </c>
      <c r="J257" s="37">
        <f t="shared" si="141"/>
        <v>0</v>
      </c>
      <c r="K257" s="74">
        <v>0</v>
      </c>
      <c r="L257" s="37">
        <f t="shared" si="142"/>
        <v>0</v>
      </c>
      <c r="M257" s="74">
        <v>0</v>
      </c>
      <c r="N257" s="37">
        <f t="shared" si="143"/>
        <v>0</v>
      </c>
      <c r="O257" s="74">
        <v>0</v>
      </c>
      <c r="P257" s="71">
        <f t="shared" si="144"/>
        <v>0</v>
      </c>
      <c r="Q257" s="57">
        <f t="shared" si="145"/>
        <v>0</v>
      </c>
      <c r="R257" s="70">
        <f t="shared" si="146"/>
        <v>0</v>
      </c>
      <c r="S257" s="42">
        <v>0</v>
      </c>
      <c r="T257" s="109">
        <f t="shared" si="147"/>
        <v>0</v>
      </c>
      <c r="U257" s="74">
        <v>0</v>
      </c>
      <c r="V257" s="109">
        <f t="shared" si="148"/>
        <v>0</v>
      </c>
      <c r="W257" s="74">
        <v>0</v>
      </c>
      <c r="X257" s="109">
        <f t="shared" si="149"/>
        <v>0</v>
      </c>
      <c r="Y257" s="74">
        <v>0</v>
      </c>
      <c r="Z257" s="109">
        <f t="shared" si="150"/>
        <v>0</v>
      </c>
      <c r="AA257" s="74">
        <v>0</v>
      </c>
      <c r="AB257" s="68">
        <f t="shared" si="151"/>
        <v>0</v>
      </c>
      <c r="AC257" s="67">
        <f t="shared" si="152"/>
        <v>0</v>
      </c>
      <c r="AD257" s="66">
        <f t="shared" si="153"/>
        <v>0</v>
      </c>
      <c r="AE257" s="57">
        <v>0</v>
      </c>
      <c r="AF257" s="60">
        <f t="shared" si="154"/>
        <v>0</v>
      </c>
      <c r="AG257" s="435">
        <v>0</v>
      </c>
      <c r="AH257" s="63">
        <f t="shared" si="155"/>
        <v>0</v>
      </c>
      <c r="AI257" s="65">
        <f t="shared" si="156"/>
        <v>0</v>
      </c>
      <c r="AJ257" s="63">
        <f t="shared" si="157"/>
        <v>0</v>
      </c>
      <c r="AK257" s="65">
        <v>0</v>
      </c>
      <c r="AL257" s="63">
        <f t="shared" si="158"/>
        <v>0</v>
      </c>
      <c r="AM257" s="75"/>
    </row>
    <row r="258" spans="1:39" s="2" customFormat="1" x14ac:dyDescent="0.3">
      <c r="A258" s="79" t="s">
        <v>42</v>
      </c>
      <c r="B258" s="47">
        <f>15500/10</f>
        <v>1550</v>
      </c>
      <c r="C258" s="77">
        <f>2700/1.1</f>
        <v>2454.5454545454545</v>
      </c>
      <c r="D258" s="54">
        <v>10</v>
      </c>
      <c r="E258" s="44">
        <v>0</v>
      </c>
      <c r="F258" s="110">
        <f t="shared" si="139"/>
        <v>0</v>
      </c>
      <c r="G258" s="108">
        <v>0</v>
      </c>
      <c r="H258" s="69">
        <f t="shared" si="140"/>
        <v>0</v>
      </c>
      <c r="I258" s="74">
        <v>0</v>
      </c>
      <c r="J258" s="37">
        <f t="shared" si="141"/>
        <v>0</v>
      </c>
      <c r="K258" s="74">
        <v>0</v>
      </c>
      <c r="L258" s="37">
        <f t="shared" si="142"/>
        <v>0</v>
      </c>
      <c r="M258" s="74">
        <v>0</v>
      </c>
      <c r="N258" s="37">
        <f t="shared" si="143"/>
        <v>0</v>
      </c>
      <c r="O258" s="74">
        <v>0</v>
      </c>
      <c r="P258" s="71">
        <f t="shared" si="144"/>
        <v>0</v>
      </c>
      <c r="Q258" s="57">
        <f t="shared" si="145"/>
        <v>0</v>
      </c>
      <c r="R258" s="70">
        <f t="shared" si="146"/>
        <v>0</v>
      </c>
      <c r="S258" s="42">
        <v>0</v>
      </c>
      <c r="T258" s="109">
        <f t="shared" si="147"/>
        <v>0</v>
      </c>
      <c r="U258" s="74">
        <v>0</v>
      </c>
      <c r="V258" s="109">
        <f t="shared" si="148"/>
        <v>0</v>
      </c>
      <c r="W258" s="74">
        <v>0</v>
      </c>
      <c r="X258" s="109">
        <f t="shared" si="149"/>
        <v>0</v>
      </c>
      <c r="Y258" s="74">
        <v>0</v>
      </c>
      <c r="Z258" s="109">
        <f t="shared" si="150"/>
        <v>0</v>
      </c>
      <c r="AA258" s="74">
        <v>0</v>
      </c>
      <c r="AB258" s="68">
        <f t="shared" si="151"/>
        <v>0</v>
      </c>
      <c r="AC258" s="67">
        <f t="shared" si="152"/>
        <v>0</v>
      </c>
      <c r="AD258" s="66">
        <f t="shared" si="153"/>
        <v>0</v>
      </c>
      <c r="AE258" s="57">
        <v>0</v>
      </c>
      <c r="AF258" s="60">
        <f t="shared" si="154"/>
        <v>0</v>
      </c>
      <c r="AG258" s="435">
        <v>0</v>
      </c>
      <c r="AH258" s="63">
        <f t="shared" si="155"/>
        <v>0</v>
      </c>
      <c r="AI258" s="65">
        <f t="shared" si="156"/>
        <v>0</v>
      </c>
      <c r="AJ258" s="63">
        <f t="shared" si="157"/>
        <v>0</v>
      </c>
      <c r="AK258" s="65">
        <v>0</v>
      </c>
      <c r="AL258" s="63">
        <f t="shared" si="158"/>
        <v>0</v>
      </c>
      <c r="AM258" s="75"/>
    </row>
    <row r="259" spans="1:39" s="2" customFormat="1" x14ac:dyDescent="0.3">
      <c r="A259" s="78" t="s">
        <v>68</v>
      </c>
      <c r="B259" s="47">
        <f>15500/10</f>
        <v>1550</v>
      </c>
      <c r="C259" s="77">
        <f>2700/1.1</f>
        <v>2454.5454545454545</v>
      </c>
      <c r="D259" s="54">
        <v>10</v>
      </c>
      <c r="E259" s="44">
        <v>0</v>
      </c>
      <c r="F259" s="110">
        <f t="shared" si="139"/>
        <v>0</v>
      </c>
      <c r="G259" s="108">
        <v>0</v>
      </c>
      <c r="H259" s="69">
        <f t="shared" si="140"/>
        <v>0</v>
      </c>
      <c r="I259" s="74">
        <v>0</v>
      </c>
      <c r="J259" s="37">
        <f t="shared" si="141"/>
        <v>0</v>
      </c>
      <c r="K259" s="74">
        <v>0</v>
      </c>
      <c r="L259" s="37">
        <f t="shared" si="142"/>
        <v>0</v>
      </c>
      <c r="M259" s="74">
        <v>0</v>
      </c>
      <c r="N259" s="37">
        <f t="shared" si="143"/>
        <v>0</v>
      </c>
      <c r="O259" s="74">
        <v>0</v>
      </c>
      <c r="P259" s="71">
        <f t="shared" si="144"/>
        <v>0</v>
      </c>
      <c r="Q259" s="57">
        <f t="shared" si="145"/>
        <v>0</v>
      </c>
      <c r="R259" s="70">
        <f t="shared" si="146"/>
        <v>0</v>
      </c>
      <c r="S259" s="42">
        <v>0</v>
      </c>
      <c r="T259" s="109">
        <f t="shared" si="147"/>
        <v>0</v>
      </c>
      <c r="U259" s="74">
        <v>0</v>
      </c>
      <c r="V259" s="109">
        <f t="shared" si="148"/>
        <v>0</v>
      </c>
      <c r="W259" s="74">
        <v>0</v>
      </c>
      <c r="X259" s="109">
        <f t="shared" si="149"/>
        <v>0</v>
      </c>
      <c r="Y259" s="74">
        <v>0</v>
      </c>
      <c r="Z259" s="109">
        <f t="shared" si="150"/>
        <v>0</v>
      </c>
      <c r="AA259" s="74">
        <v>0</v>
      </c>
      <c r="AB259" s="68">
        <f t="shared" si="151"/>
        <v>0</v>
      </c>
      <c r="AC259" s="67">
        <f t="shared" si="152"/>
        <v>0</v>
      </c>
      <c r="AD259" s="66">
        <f t="shared" si="153"/>
        <v>0</v>
      </c>
      <c r="AE259" s="57">
        <v>0</v>
      </c>
      <c r="AF259" s="60">
        <f t="shared" si="154"/>
        <v>0</v>
      </c>
      <c r="AG259" s="435">
        <v>0</v>
      </c>
      <c r="AH259" s="63">
        <f t="shared" si="155"/>
        <v>0</v>
      </c>
      <c r="AI259" s="65">
        <f t="shared" si="156"/>
        <v>0</v>
      </c>
      <c r="AJ259" s="63">
        <f t="shared" si="157"/>
        <v>0</v>
      </c>
      <c r="AK259" s="65">
        <v>0</v>
      </c>
      <c r="AL259" s="63">
        <f t="shared" si="158"/>
        <v>0</v>
      </c>
      <c r="AM259" s="75"/>
    </row>
    <row r="260" spans="1:39" s="2" customFormat="1" x14ac:dyDescent="0.3">
      <c r="A260" s="79" t="s">
        <v>785</v>
      </c>
      <c r="B260" s="47">
        <f>18000/10</f>
        <v>1800</v>
      </c>
      <c r="C260" s="77">
        <f>2800/1.1</f>
        <v>2545.454545454545</v>
      </c>
      <c r="D260" s="54">
        <v>10</v>
      </c>
      <c r="E260" s="44">
        <v>44</v>
      </c>
      <c r="F260" s="110">
        <f t="shared" si="139"/>
        <v>79200</v>
      </c>
      <c r="G260" s="108">
        <v>10</v>
      </c>
      <c r="H260" s="69">
        <f t="shared" si="140"/>
        <v>18000</v>
      </c>
      <c r="I260" s="74">
        <v>0</v>
      </c>
      <c r="J260" s="37">
        <f t="shared" si="141"/>
        <v>0</v>
      </c>
      <c r="K260" s="74">
        <v>10</v>
      </c>
      <c r="L260" s="37">
        <f t="shared" si="142"/>
        <v>18000</v>
      </c>
      <c r="M260" s="74">
        <v>10</v>
      </c>
      <c r="N260" s="37">
        <f t="shared" si="143"/>
        <v>18000</v>
      </c>
      <c r="O260" s="74">
        <v>0</v>
      </c>
      <c r="P260" s="71">
        <f t="shared" si="144"/>
        <v>0</v>
      </c>
      <c r="Q260" s="57">
        <f t="shared" si="145"/>
        <v>30</v>
      </c>
      <c r="R260" s="70">
        <f t="shared" si="146"/>
        <v>54000</v>
      </c>
      <c r="S260" s="42">
        <v>2</v>
      </c>
      <c r="T260" s="109">
        <f t="shared" si="147"/>
        <v>5090.9090909090901</v>
      </c>
      <c r="U260" s="74">
        <v>11</v>
      </c>
      <c r="V260" s="109">
        <f t="shared" si="148"/>
        <v>27999.999999999996</v>
      </c>
      <c r="W260" s="74">
        <v>5</v>
      </c>
      <c r="X260" s="109">
        <f t="shared" si="149"/>
        <v>12727.272727272724</v>
      </c>
      <c r="Y260" s="74">
        <v>9</v>
      </c>
      <c r="Z260" s="109">
        <f t="shared" si="150"/>
        <v>22909.090909090904</v>
      </c>
      <c r="AA260" s="74">
        <v>9</v>
      </c>
      <c r="AB260" s="68">
        <f t="shared" si="151"/>
        <v>22909.090909090904</v>
      </c>
      <c r="AC260" s="67">
        <f t="shared" si="152"/>
        <v>36</v>
      </c>
      <c r="AD260" s="66">
        <f t="shared" si="153"/>
        <v>91636.363636363618</v>
      </c>
      <c r="AE260" s="57">
        <v>0</v>
      </c>
      <c r="AF260" s="60">
        <f t="shared" si="154"/>
        <v>26836.363636363621</v>
      </c>
      <c r="AG260" s="435">
        <v>0</v>
      </c>
      <c r="AH260" s="63">
        <f t="shared" si="155"/>
        <v>0</v>
      </c>
      <c r="AI260" s="65">
        <f t="shared" si="156"/>
        <v>38</v>
      </c>
      <c r="AJ260" s="63">
        <f t="shared" si="157"/>
        <v>68400</v>
      </c>
      <c r="AK260" s="65">
        <v>0</v>
      </c>
      <c r="AL260" s="63">
        <f t="shared" si="158"/>
        <v>0</v>
      </c>
      <c r="AM260" s="75"/>
    </row>
    <row r="261" spans="1:39" s="2" customFormat="1" x14ac:dyDescent="0.3">
      <c r="A261" s="78" t="s">
        <v>44</v>
      </c>
      <c r="B261" s="47">
        <f>17000/10</f>
        <v>1700</v>
      </c>
      <c r="C261" s="77">
        <f>2700/1.1</f>
        <v>2454.5454545454545</v>
      </c>
      <c r="D261" s="54">
        <v>10</v>
      </c>
      <c r="E261" s="44">
        <v>15</v>
      </c>
      <c r="F261" s="110">
        <f t="shared" si="139"/>
        <v>25500</v>
      </c>
      <c r="G261" s="108">
        <v>0</v>
      </c>
      <c r="H261" s="69">
        <f t="shared" si="140"/>
        <v>0</v>
      </c>
      <c r="I261" s="74">
        <v>10</v>
      </c>
      <c r="J261" s="37">
        <f t="shared" si="141"/>
        <v>17000</v>
      </c>
      <c r="K261" s="74">
        <v>10</v>
      </c>
      <c r="L261" s="37">
        <f t="shared" si="142"/>
        <v>17000</v>
      </c>
      <c r="M261" s="74">
        <v>0</v>
      </c>
      <c r="N261" s="37">
        <f t="shared" si="143"/>
        <v>0</v>
      </c>
      <c r="O261" s="74">
        <v>0</v>
      </c>
      <c r="P261" s="71">
        <f t="shared" si="144"/>
        <v>0</v>
      </c>
      <c r="Q261" s="57">
        <f t="shared" si="145"/>
        <v>20</v>
      </c>
      <c r="R261" s="70">
        <f t="shared" si="146"/>
        <v>34000</v>
      </c>
      <c r="S261" s="42">
        <v>0</v>
      </c>
      <c r="T261" s="109">
        <f t="shared" si="147"/>
        <v>0</v>
      </c>
      <c r="U261" s="74">
        <v>4</v>
      </c>
      <c r="V261" s="109">
        <f t="shared" si="148"/>
        <v>9818.181818181818</v>
      </c>
      <c r="W261" s="74">
        <v>7</v>
      </c>
      <c r="X261" s="109">
        <f t="shared" si="149"/>
        <v>17181.81818181818</v>
      </c>
      <c r="Y261" s="74">
        <v>4</v>
      </c>
      <c r="Z261" s="109">
        <f t="shared" si="150"/>
        <v>9818.181818181818</v>
      </c>
      <c r="AA261" s="74">
        <v>8</v>
      </c>
      <c r="AB261" s="68">
        <f t="shared" si="151"/>
        <v>19636.363636363636</v>
      </c>
      <c r="AC261" s="67">
        <f t="shared" si="152"/>
        <v>23</v>
      </c>
      <c r="AD261" s="66">
        <f t="shared" si="153"/>
        <v>56454.545454545456</v>
      </c>
      <c r="AE261" s="57">
        <v>0</v>
      </c>
      <c r="AF261" s="60">
        <f t="shared" si="154"/>
        <v>17354.545454545452</v>
      </c>
      <c r="AG261" s="435">
        <v>0</v>
      </c>
      <c r="AH261" s="63">
        <f t="shared" si="155"/>
        <v>0</v>
      </c>
      <c r="AI261" s="65">
        <f t="shared" si="156"/>
        <v>12</v>
      </c>
      <c r="AJ261" s="63">
        <f t="shared" si="157"/>
        <v>20400</v>
      </c>
      <c r="AK261" s="65">
        <v>0</v>
      </c>
      <c r="AL261" s="63">
        <f t="shared" si="158"/>
        <v>0</v>
      </c>
      <c r="AM261" s="75"/>
    </row>
    <row r="262" spans="1:39" s="2" customFormat="1" ht="15.75" customHeight="1" x14ac:dyDescent="0.3">
      <c r="A262" s="79" t="s">
        <v>784</v>
      </c>
      <c r="B262" s="74">
        <f>13800/12</f>
        <v>1150</v>
      </c>
      <c r="C262" s="38">
        <f>1800/1.1</f>
        <v>1636.3636363636363</v>
      </c>
      <c r="D262" s="73">
        <v>12</v>
      </c>
      <c r="E262" s="44">
        <v>0</v>
      </c>
      <c r="F262" s="110">
        <f t="shared" si="139"/>
        <v>0</v>
      </c>
      <c r="G262" s="108">
        <v>0</v>
      </c>
      <c r="H262" s="69">
        <f t="shared" si="140"/>
        <v>0</v>
      </c>
      <c r="I262" s="74">
        <v>0</v>
      </c>
      <c r="J262" s="37">
        <f t="shared" si="141"/>
        <v>0</v>
      </c>
      <c r="K262" s="74">
        <v>0</v>
      </c>
      <c r="L262" s="37">
        <f t="shared" si="142"/>
        <v>0</v>
      </c>
      <c r="M262" s="74">
        <v>0</v>
      </c>
      <c r="N262" s="37">
        <f t="shared" si="143"/>
        <v>0</v>
      </c>
      <c r="O262" s="74">
        <v>0</v>
      </c>
      <c r="P262" s="71">
        <f t="shared" si="144"/>
        <v>0</v>
      </c>
      <c r="Q262" s="57">
        <f t="shared" si="145"/>
        <v>0</v>
      </c>
      <c r="R262" s="70">
        <f t="shared" si="146"/>
        <v>0</v>
      </c>
      <c r="S262" s="42">
        <v>0</v>
      </c>
      <c r="T262" s="109">
        <f t="shared" si="147"/>
        <v>0</v>
      </c>
      <c r="U262" s="74">
        <v>0</v>
      </c>
      <c r="V262" s="109">
        <f t="shared" si="148"/>
        <v>0</v>
      </c>
      <c r="W262" s="74">
        <v>0</v>
      </c>
      <c r="X262" s="109">
        <f t="shared" si="149"/>
        <v>0</v>
      </c>
      <c r="Y262" s="74">
        <v>0</v>
      </c>
      <c r="Z262" s="109">
        <f t="shared" si="150"/>
        <v>0</v>
      </c>
      <c r="AA262" s="74">
        <v>0</v>
      </c>
      <c r="AB262" s="68">
        <f t="shared" si="151"/>
        <v>0</v>
      </c>
      <c r="AC262" s="67">
        <f t="shared" si="152"/>
        <v>0</v>
      </c>
      <c r="AD262" s="66">
        <f t="shared" si="153"/>
        <v>0</v>
      </c>
      <c r="AE262" s="57">
        <v>0</v>
      </c>
      <c r="AF262" s="60">
        <f t="shared" si="154"/>
        <v>0</v>
      </c>
      <c r="AG262" s="435">
        <v>0</v>
      </c>
      <c r="AH262" s="63">
        <f t="shared" si="155"/>
        <v>0</v>
      </c>
      <c r="AI262" s="65">
        <f t="shared" si="156"/>
        <v>0</v>
      </c>
      <c r="AJ262" s="63">
        <f t="shared" si="157"/>
        <v>0</v>
      </c>
      <c r="AK262" s="65">
        <v>0</v>
      </c>
      <c r="AL262" s="63">
        <f t="shared" si="158"/>
        <v>0</v>
      </c>
      <c r="AM262" s="75"/>
    </row>
    <row r="263" spans="1:39" s="2" customFormat="1" x14ac:dyDescent="0.3">
      <c r="A263" s="79" t="s">
        <v>771</v>
      </c>
      <c r="B263" s="74">
        <f>13800/12</f>
        <v>1150</v>
      </c>
      <c r="C263" s="38">
        <v>1636</v>
      </c>
      <c r="D263" s="73">
        <v>12</v>
      </c>
      <c r="E263" s="44">
        <v>0</v>
      </c>
      <c r="F263" s="110">
        <f t="shared" si="139"/>
        <v>0</v>
      </c>
      <c r="G263" s="108">
        <v>0</v>
      </c>
      <c r="H263" s="69">
        <f t="shared" si="140"/>
        <v>0</v>
      </c>
      <c r="I263" s="74">
        <v>0</v>
      </c>
      <c r="J263" s="37">
        <f t="shared" si="141"/>
        <v>0</v>
      </c>
      <c r="K263" s="74">
        <v>0</v>
      </c>
      <c r="L263" s="37">
        <f t="shared" si="142"/>
        <v>0</v>
      </c>
      <c r="M263" s="74">
        <v>0</v>
      </c>
      <c r="N263" s="37">
        <f t="shared" si="143"/>
        <v>0</v>
      </c>
      <c r="O263" s="74">
        <v>0</v>
      </c>
      <c r="P263" s="71">
        <f t="shared" si="144"/>
        <v>0</v>
      </c>
      <c r="Q263" s="57">
        <f t="shared" si="145"/>
        <v>0</v>
      </c>
      <c r="R263" s="70">
        <f t="shared" si="146"/>
        <v>0</v>
      </c>
      <c r="S263" s="42">
        <v>0</v>
      </c>
      <c r="T263" s="109">
        <f t="shared" si="147"/>
        <v>0</v>
      </c>
      <c r="U263" s="74">
        <v>0</v>
      </c>
      <c r="V263" s="109">
        <f t="shared" si="148"/>
        <v>0</v>
      </c>
      <c r="W263" s="74">
        <v>0</v>
      </c>
      <c r="X263" s="109">
        <f t="shared" si="149"/>
        <v>0</v>
      </c>
      <c r="Y263" s="74">
        <v>0</v>
      </c>
      <c r="Z263" s="109">
        <f t="shared" si="150"/>
        <v>0</v>
      </c>
      <c r="AA263" s="74">
        <v>0</v>
      </c>
      <c r="AB263" s="68">
        <f t="shared" si="151"/>
        <v>0</v>
      </c>
      <c r="AC263" s="67">
        <f t="shared" si="152"/>
        <v>0</v>
      </c>
      <c r="AD263" s="66">
        <f t="shared" si="153"/>
        <v>0</v>
      </c>
      <c r="AE263" s="57">
        <v>0</v>
      </c>
      <c r="AF263" s="60">
        <f t="shared" si="154"/>
        <v>0</v>
      </c>
      <c r="AG263" s="435">
        <v>0</v>
      </c>
      <c r="AH263" s="63">
        <f t="shared" si="155"/>
        <v>0</v>
      </c>
      <c r="AI263" s="65">
        <f t="shared" si="156"/>
        <v>0</v>
      </c>
      <c r="AJ263" s="63">
        <f t="shared" si="157"/>
        <v>0</v>
      </c>
      <c r="AK263" s="65">
        <v>0</v>
      </c>
      <c r="AL263" s="63">
        <f t="shared" si="158"/>
        <v>0</v>
      </c>
      <c r="AM263" s="75"/>
    </row>
    <row r="264" spans="1:39" s="2" customFormat="1" x14ac:dyDescent="0.3">
      <c r="A264" s="79" t="s">
        <v>8</v>
      </c>
      <c r="B264" s="47">
        <f>24800/16</f>
        <v>1550</v>
      </c>
      <c r="C264" s="46">
        <f>2800/1.1</f>
        <v>2545.454545454545</v>
      </c>
      <c r="D264" s="54">
        <v>16</v>
      </c>
      <c r="E264" s="44">
        <v>0</v>
      </c>
      <c r="F264" s="110">
        <f t="shared" si="139"/>
        <v>0</v>
      </c>
      <c r="G264" s="108">
        <v>0</v>
      </c>
      <c r="H264" s="69">
        <f t="shared" si="140"/>
        <v>0</v>
      </c>
      <c r="I264" s="74">
        <v>0</v>
      </c>
      <c r="J264" s="37">
        <f t="shared" si="141"/>
        <v>0</v>
      </c>
      <c r="K264" s="74">
        <v>0</v>
      </c>
      <c r="L264" s="37">
        <f t="shared" si="142"/>
        <v>0</v>
      </c>
      <c r="M264" s="74">
        <v>0</v>
      </c>
      <c r="N264" s="37">
        <f t="shared" si="143"/>
        <v>0</v>
      </c>
      <c r="O264" s="74">
        <v>0</v>
      </c>
      <c r="P264" s="71">
        <f t="shared" si="144"/>
        <v>0</v>
      </c>
      <c r="Q264" s="57">
        <f t="shared" si="145"/>
        <v>0</v>
      </c>
      <c r="R264" s="70">
        <f t="shared" si="146"/>
        <v>0</v>
      </c>
      <c r="S264" s="42">
        <v>0</v>
      </c>
      <c r="T264" s="109">
        <f t="shared" si="147"/>
        <v>0</v>
      </c>
      <c r="U264" s="74">
        <v>0</v>
      </c>
      <c r="V264" s="109">
        <f t="shared" si="148"/>
        <v>0</v>
      </c>
      <c r="W264" s="74">
        <v>0</v>
      </c>
      <c r="X264" s="109">
        <f t="shared" si="149"/>
        <v>0</v>
      </c>
      <c r="Y264" s="74">
        <v>0</v>
      </c>
      <c r="Z264" s="109">
        <f t="shared" si="150"/>
        <v>0</v>
      </c>
      <c r="AA264" s="74">
        <v>0</v>
      </c>
      <c r="AB264" s="68">
        <f t="shared" si="151"/>
        <v>0</v>
      </c>
      <c r="AC264" s="67">
        <f t="shared" si="152"/>
        <v>0</v>
      </c>
      <c r="AD264" s="66">
        <f t="shared" si="153"/>
        <v>0</v>
      </c>
      <c r="AE264" s="57">
        <v>0</v>
      </c>
      <c r="AF264" s="60">
        <f t="shared" si="154"/>
        <v>0</v>
      </c>
      <c r="AG264" s="435">
        <v>0</v>
      </c>
      <c r="AH264" s="63">
        <f t="shared" si="155"/>
        <v>0</v>
      </c>
      <c r="AI264" s="65">
        <f t="shared" si="156"/>
        <v>0</v>
      </c>
      <c r="AJ264" s="63">
        <f t="shared" si="157"/>
        <v>0</v>
      </c>
      <c r="AK264" s="65">
        <v>0</v>
      </c>
      <c r="AL264" s="63">
        <f t="shared" si="158"/>
        <v>0</v>
      </c>
      <c r="AM264" s="75"/>
    </row>
    <row r="265" spans="1:39" s="2" customFormat="1" x14ac:dyDescent="0.3">
      <c r="A265" s="58" t="s">
        <v>783</v>
      </c>
      <c r="B265" s="47">
        <f>30400/16</f>
        <v>1900</v>
      </c>
      <c r="C265" s="46">
        <f>2800/1.1</f>
        <v>2545.454545454545</v>
      </c>
      <c r="D265" s="54">
        <v>16</v>
      </c>
      <c r="E265" s="44">
        <v>15</v>
      </c>
      <c r="F265" s="110">
        <f t="shared" si="139"/>
        <v>28500</v>
      </c>
      <c r="G265" s="108">
        <v>16</v>
      </c>
      <c r="H265" s="69">
        <f t="shared" si="140"/>
        <v>30400</v>
      </c>
      <c r="I265" s="74">
        <v>0</v>
      </c>
      <c r="J265" s="37">
        <f t="shared" si="141"/>
        <v>0</v>
      </c>
      <c r="K265" s="74">
        <v>0</v>
      </c>
      <c r="L265" s="37">
        <f t="shared" si="142"/>
        <v>0</v>
      </c>
      <c r="M265" s="74">
        <v>0</v>
      </c>
      <c r="N265" s="37">
        <f t="shared" si="143"/>
        <v>0</v>
      </c>
      <c r="O265" s="74">
        <v>0</v>
      </c>
      <c r="P265" s="71">
        <f t="shared" si="144"/>
        <v>0</v>
      </c>
      <c r="Q265" s="57">
        <f t="shared" si="145"/>
        <v>16</v>
      </c>
      <c r="R265" s="70">
        <f t="shared" si="146"/>
        <v>30400</v>
      </c>
      <c r="S265" s="42">
        <v>4</v>
      </c>
      <c r="T265" s="109">
        <f t="shared" si="147"/>
        <v>10181.81818181818</v>
      </c>
      <c r="U265" s="74">
        <v>9</v>
      </c>
      <c r="V265" s="109">
        <f t="shared" si="148"/>
        <v>22909.090909090904</v>
      </c>
      <c r="W265" s="74">
        <v>2</v>
      </c>
      <c r="X265" s="109">
        <f t="shared" si="149"/>
        <v>5090.9090909090901</v>
      </c>
      <c r="Y265" s="74">
        <v>4</v>
      </c>
      <c r="Z265" s="109">
        <f t="shared" si="150"/>
        <v>10181.81818181818</v>
      </c>
      <c r="AA265" s="74">
        <v>6</v>
      </c>
      <c r="AB265" s="68">
        <f t="shared" si="151"/>
        <v>15272.72727272727</v>
      </c>
      <c r="AC265" s="67">
        <f t="shared" si="152"/>
        <v>25</v>
      </c>
      <c r="AD265" s="66">
        <f t="shared" si="153"/>
        <v>63636.363636363625</v>
      </c>
      <c r="AE265" s="57">
        <v>0</v>
      </c>
      <c r="AF265" s="60">
        <f t="shared" si="154"/>
        <v>16136.363636363625</v>
      </c>
      <c r="AG265" s="435">
        <v>0</v>
      </c>
      <c r="AH265" s="63">
        <f t="shared" si="155"/>
        <v>0</v>
      </c>
      <c r="AI265" s="65">
        <f t="shared" si="156"/>
        <v>6</v>
      </c>
      <c r="AJ265" s="63">
        <f t="shared" si="157"/>
        <v>11400</v>
      </c>
      <c r="AK265" s="65">
        <v>0</v>
      </c>
      <c r="AL265" s="63">
        <f t="shared" si="158"/>
        <v>0</v>
      </c>
      <c r="AM265" s="75"/>
    </row>
    <row r="266" spans="1:39" s="2" customFormat="1" x14ac:dyDescent="0.3">
      <c r="A266" s="79" t="s">
        <v>9</v>
      </c>
      <c r="B266" s="47">
        <f>3600/6</f>
        <v>600</v>
      </c>
      <c r="C266" s="46">
        <f>2000/1.1</f>
        <v>1818.181818181818</v>
      </c>
      <c r="D266" s="54">
        <v>6</v>
      </c>
      <c r="E266" s="44">
        <v>0</v>
      </c>
      <c r="F266" s="110">
        <f t="shared" si="139"/>
        <v>0</v>
      </c>
      <c r="G266" s="108">
        <v>0</v>
      </c>
      <c r="H266" s="69">
        <f t="shared" si="140"/>
        <v>0</v>
      </c>
      <c r="I266" s="74">
        <v>0</v>
      </c>
      <c r="J266" s="37">
        <f t="shared" si="141"/>
        <v>0</v>
      </c>
      <c r="K266" s="74">
        <v>0</v>
      </c>
      <c r="L266" s="37">
        <f t="shared" si="142"/>
        <v>0</v>
      </c>
      <c r="M266" s="74">
        <v>0</v>
      </c>
      <c r="N266" s="37">
        <f t="shared" si="143"/>
        <v>0</v>
      </c>
      <c r="O266" s="74">
        <v>0</v>
      </c>
      <c r="P266" s="71">
        <f t="shared" si="144"/>
        <v>0</v>
      </c>
      <c r="Q266" s="57">
        <f t="shared" si="145"/>
        <v>0</v>
      </c>
      <c r="R266" s="70">
        <f t="shared" si="146"/>
        <v>0</v>
      </c>
      <c r="S266" s="42">
        <v>0</v>
      </c>
      <c r="T266" s="109">
        <f t="shared" si="147"/>
        <v>0</v>
      </c>
      <c r="U266" s="74">
        <v>0</v>
      </c>
      <c r="V266" s="109">
        <f t="shared" si="148"/>
        <v>0</v>
      </c>
      <c r="W266" s="74">
        <v>0</v>
      </c>
      <c r="X266" s="109">
        <f t="shared" si="149"/>
        <v>0</v>
      </c>
      <c r="Y266" s="74">
        <v>0</v>
      </c>
      <c r="Z266" s="109">
        <f t="shared" si="150"/>
        <v>0</v>
      </c>
      <c r="AA266" s="74">
        <v>0</v>
      </c>
      <c r="AB266" s="68">
        <f t="shared" si="151"/>
        <v>0</v>
      </c>
      <c r="AC266" s="67">
        <f t="shared" si="152"/>
        <v>0</v>
      </c>
      <c r="AD266" s="66">
        <f t="shared" si="153"/>
        <v>0</v>
      </c>
      <c r="AE266" s="57">
        <v>0</v>
      </c>
      <c r="AF266" s="60">
        <f t="shared" si="154"/>
        <v>0</v>
      </c>
      <c r="AG266" s="435">
        <v>0</v>
      </c>
      <c r="AH266" s="63">
        <f t="shared" si="155"/>
        <v>0</v>
      </c>
      <c r="AI266" s="65">
        <f t="shared" si="156"/>
        <v>0</v>
      </c>
      <c r="AJ266" s="63">
        <f t="shared" si="157"/>
        <v>0</v>
      </c>
      <c r="AK266" s="65">
        <v>0</v>
      </c>
      <c r="AL266" s="63">
        <f t="shared" si="158"/>
        <v>0</v>
      </c>
      <c r="AM266" s="75"/>
    </row>
    <row r="267" spans="1:39" s="2" customFormat="1" x14ac:dyDescent="0.3">
      <c r="A267" s="55" t="s">
        <v>782</v>
      </c>
      <c r="B267" s="47">
        <f>3600/6</f>
        <v>600</v>
      </c>
      <c r="C267" s="46">
        <f>2000/1.1</f>
        <v>1818.181818181818</v>
      </c>
      <c r="D267" s="54">
        <v>6</v>
      </c>
      <c r="E267" s="44">
        <v>0</v>
      </c>
      <c r="F267" s="110">
        <f t="shared" si="139"/>
        <v>0</v>
      </c>
      <c r="G267" s="108">
        <v>0</v>
      </c>
      <c r="H267" s="69">
        <f t="shared" si="140"/>
        <v>0</v>
      </c>
      <c r="I267" s="74">
        <v>0</v>
      </c>
      <c r="J267" s="37">
        <f t="shared" si="141"/>
        <v>0</v>
      </c>
      <c r="K267" s="74">
        <v>0</v>
      </c>
      <c r="L267" s="37">
        <f t="shared" si="142"/>
        <v>0</v>
      </c>
      <c r="M267" s="74">
        <v>0</v>
      </c>
      <c r="N267" s="37">
        <f t="shared" si="143"/>
        <v>0</v>
      </c>
      <c r="O267" s="74">
        <v>0</v>
      </c>
      <c r="P267" s="71">
        <f t="shared" si="144"/>
        <v>0</v>
      </c>
      <c r="Q267" s="57">
        <f t="shared" si="145"/>
        <v>0</v>
      </c>
      <c r="R267" s="70">
        <f t="shared" si="146"/>
        <v>0</v>
      </c>
      <c r="S267" s="42">
        <v>0</v>
      </c>
      <c r="T267" s="109">
        <f t="shared" si="147"/>
        <v>0</v>
      </c>
      <c r="U267" s="74">
        <v>0</v>
      </c>
      <c r="V267" s="109">
        <f t="shared" si="148"/>
        <v>0</v>
      </c>
      <c r="W267" s="74">
        <v>0</v>
      </c>
      <c r="X267" s="109">
        <f t="shared" si="149"/>
        <v>0</v>
      </c>
      <c r="Y267" s="74">
        <v>0</v>
      </c>
      <c r="Z267" s="109">
        <f t="shared" si="150"/>
        <v>0</v>
      </c>
      <c r="AA267" s="74">
        <v>0</v>
      </c>
      <c r="AB267" s="68">
        <f t="shared" si="151"/>
        <v>0</v>
      </c>
      <c r="AC267" s="67">
        <f t="shared" si="152"/>
        <v>0</v>
      </c>
      <c r="AD267" s="66">
        <f t="shared" si="153"/>
        <v>0</v>
      </c>
      <c r="AE267" s="57">
        <v>0</v>
      </c>
      <c r="AF267" s="60">
        <f t="shared" si="154"/>
        <v>0</v>
      </c>
      <c r="AG267" s="435">
        <v>0</v>
      </c>
      <c r="AH267" s="63">
        <f t="shared" si="155"/>
        <v>0</v>
      </c>
      <c r="AI267" s="65">
        <f t="shared" si="156"/>
        <v>0</v>
      </c>
      <c r="AJ267" s="63">
        <f t="shared" si="157"/>
        <v>0</v>
      </c>
      <c r="AK267" s="65">
        <v>0</v>
      </c>
      <c r="AL267" s="63">
        <f t="shared" si="158"/>
        <v>0</v>
      </c>
      <c r="AM267" s="75"/>
    </row>
    <row r="268" spans="1:39" s="2" customFormat="1" x14ac:dyDescent="0.3">
      <c r="A268" s="55" t="s">
        <v>781</v>
      </c>
      <c r="B268" s="47">
        <f>3600/6</f>
        <v>600</v>
      </c>
      <c r="C268" s="46">
        <f>2000/1.1</f>
        <v>1818.181818181818</v>
      </c>
      <c r="D268" s="54">
        <v>6</v>
      </c>
      <c r="E268" s="44">
        <v>0</v>
      </c>
      <c r="F268" s="110">
        <f t="shared" si="139"/>
        <v>0</v>
      </c>
      <c r="G268" s="108">
        <v>0</v>
      </c>
      <c r="H268" s="69">
        <f t="shared" si="140"/>
        <v>0</v>
      </c>
      <c r="I268" s="74">
        <v>0</v>
      </c>
      <c r="J268" s="37">
        <f t="shared" si="141"/>
        <v>0</v>
      </c>
      <c r="K268" s="74">
        <v>0</v>
      </c>
      <c r="L268" s="37">
        <f t="shared" si="142"/>
        <v>0</v>
      </c>
      <c r="M268" s="74">
        <v>0</v>
      </c>
      <c r="N268" s="37">
        <f t="shared" si="143"/>
        <v>0</v>
      </c>
      <c r="O268" s="74">
        <v>0</v>
      </c>
      <c r="P268" s="71">
        <f t="shared" si="144"/>
        <v>0</v>
      </c>
      <c r="Q268" s="57">
        <f t="shared" si="145"/>
        <v>0</v>
      </c>
      <c r="R268" s="70">
        <f t="shared" si="146"/>
        <v>0</v>
      </c>
      <c r="S268" s="42">
        <v>0</v>
      </c>
      <c r="T268" s="109">
        <f t="shared" si="147"/>
        <v>0</v>
      </c>
      <c r="U268" s="74">
        <v>0</v>
      </c>
      <c r="V268" s="109">
        <f t="shared" si="148"/>
        <v>0</v>
      </c>
      <c r="W268" s="74">
        <v>0</v>
      </c>
      <c r="X268" s="109">
        <f t="shared" si="149"/>
        <v>0</v>
      </c>
      <c r="Y268" s="74">
        <v>0</v>
      </c>
      <c r="Z268" s="109">
        <f t="shared" si="150"/>
        <v>0</v>
      </c>
      <c r="AA268" s="74">
        <v>0</v>
      </c>
      <c r="AB268" s="68">
        <f t="shared" si="151"/>
        <v>0</v>
      </c>
      <c r="AC268" s="67">
        <f t="shared" si="152"/>
        <v>0</v>
      </c>
      <c r="AD268" s="66">
        <f t="shared" si="153"/>
        <v>0</v>
      </c>
      <c r="AE268" s="57">
        <v>0</v>
      </c>
      <c r="AF268" s="60">
        <f t="shared" si="154"/>
        <v>0</v>
      </c>
      <c r="AG268" s="435">
        <v>0</v>
      </c>
      <c r="AH268" s="63">
        <f t="shared" si="155"/>
        <v>0</v>
      </c>
      <c r="AI268" s="65">
        <f t="shared" si="156"/>
        <v>0</v>
      </c>
      <c r="AJ268" s="63">
        <f t="shared" si="157"/>
        <v>0</v>
      </c>
      <c r="AK268" s="65">
        <v>0</v>
      </c>
      <c r="AL268" s="63">
        <f t="shared" si="158"/>
        <v>0</v>
      </c>
      <c r="AM268" s="75"/>
    </row>
    <row r="269" spans="1:39" s="2" customFormat="1" x14ac:dyDescent="0.3">
      <c r="A269" s="48" t="s">
        <v>59</v>
      </c>
      <c r="B269" s="47">
        <f>8100/6</f>
        <v>1350</v>
      </c>
      <c r="C269" s="46">
        <f>2800/1.1</f>
        <v>2545.454545454545</v>
      </c>
      <c r="D269" s="50">
        <v>6</v>
      </c>
      <c r="E269" s="44">
        <v>0</v>
      </c>
      <c r="F269" s="110">
        <f t="shared" si="139"/>
        <v>0</v>
      </c>
      <c r="G269" s="108">
        <v>0</v>
      </c>
      <c r="H269" s="69">
        <f t="shared" si="140"/>
        <v>0</v>
      </c>
      <c r="I269" s="74">
        <v>0</v>
      </c>
      <c r="J269" s="37">
        <f t="shared" si="141"/>
        <v>0</v>
      </c>
      <c r="K269" s="74">
        <v>0</v>
      </c>
      <c r="L269" s="37">
        <f t="shared" si="142"/>
        <v>0</v>
      </c>
      <c r="M269" s="74">
        <v>0</v>
      </c>
      <c r="N269" s="37">
        <f t="shared" si="143"/>
        <v>0</v>
      </c>
      <c r="O269" s="74">
        <v>0</v>
      </c>
      <c r="P269" s="71">
        <f t="shared" si="144"/>
        <v>0</v>
      </c>
      <c r="Q269" s="57">
        <f t="shared" si="145"/>
        <v>0</v>
      </c>
      <c r="R269" s="70">
        <f t="shared" si="146"/>
        <v>0</v>
      </c>
      <c r="S269" s="42">
        <v>0</v>
      </c>
      <c r="T269" s="109">
        <f t="shared" si="147"/>
        <v>0</v>
      </c>
      <c r="U269" s="74">
        <v>0</v>
      </c>
      <c r="V269" s="109">
        <f t="shared" si="148"/>
        <v>0</v>
      </c>
      <c r="W269" s="74">
        <v>0</v>
      </c>
      <c r="X269" s="109">
        <f t="shared" si="149"/>
        <v>0</v>
      </c>
      <c r="Y269" s="74">
        <v>0</v>
      </c>
      <c r="Z269" s="109">
        <f t="shared" si="150"/>
        <v>0</v>
      </c>
      <c r="AA269" s="74">
        <v>0</v>
      </c>
      <c r="AB269" s="68">
        <f t="shared" si="151"/>
        <v>0</v>
      </c>
      <c r="AC269" s="67">
        <f t="shared" si="152"/>
        <v>0</v>
      </c>
      <c r="AD269" s="66">
        <f t="shared" si="153"/>
        <v>0</v>
      </c>
      <c r="AE269" s="57">
        <v>0</v>
      </c>
      <c r="AF269" s="60">
        <f t="shared" si="154"/>
        <v>0</v>
      </c>
      <c r="AG269" s="435">
        <v>0</v>
      </c>
      <c r="AH269" s="63">
        <f t="shared" si="155"/>
        <v>0</v>
      </c>
      <c r="AI269" s="65">
        <f t="shared" si="156"/>
        <v>0</v>
      </c>
      <c r="AJ269" s="63">
        <f t="shared" si="157"/>
        <v>0</v>
      </c>
      <c r="AK269" s="65">
        <v>0</v>
      </c>
      <c r="AL269" s="63">
        <f t="shared" si="158"/>
        <v>0</v>
      </c>
      <c r="AM269" s="75"/>
    </row>
    <row r="270" spans="1:39" s="2" customFormat="1" x14ac:dyDescent="0.3">
      <c r="A270" s="48" t="s">
        <v>780</v>
      </c>
      <c r="B270" s="53">
        <f>6600/6</f>
        <v>1100</v>
      </c>
      <c r="C270" s="46">
        <f>2800/1.1</f>
        <v>2545.454545454545</v>
      </c>
      <c r="D270" s="50">
        <v>6</v>
      </c>
      <c r="E270" s="44">
        <v>0</v>
      </c>
      <c r="F270" s="110">
        <f t="shared" si="139"/>
        <v>0</v>
      </c>
      <c r="G270" s="108">
        <v>0</v>
      </c>
      <c r="H270" s="69">
        <f t="shared" si="140"/>
        <v>0</v>
      </c>
      <c r="I270" s="74">
        <v>0</v>
      </c>
      <c r="J270" s="37">
        <f t="shared" si="141"/>
        <v>0</v>
      </c>
      <c r="K270" s="74">
        <v>0</v>
      </c>
      <c r="L270" s="37">
        <f t="shared" si="142"/>
        <v>0</v>
      </c>
      <c r="M270" s="74">
        <v>0</v>
      </c>
      <c r="N270" s="37">
        <f t="shared" si="143"/>
        <v>0</v>
      </c>
      <c r="O270" s="74">
        <v>0</v>
      </c>
      <c r="P270" s="71">
        <f t="shared" si="144"/>
        <v>0</v>
      </c>
      <c r="Q270" s="57">
        <f t="shared" si="145"/>
        <v>0</v>
      </c>
      <c r="R270" s="70">
        <f t="shared" si="146"/>
        <v>0</v>
      </c>
      <c r="S270" s="42">
        <v>0</v>
      </c>
      <c r="T270" s="109">
        <f t="shared" si="147"/>
        <v>0</v>
      </c>
      <c r="U270" s="74">
        <v>0</v>
      </c>
      <c r="V270" s="109">
        <f t="shared" si="148"/>
        <v>0</v>
      </c>
      <c r="W270" s="74">
        <v>0</v>
      </c>
      <c r="X270" s="109">
        <f t="shared" si="149"/>
        <v>0</v>
      </c>
      <c r="Y270" s="74">
        <v>0</v>
      </c>
      <c r="Z270" s="109">
        <f t="shared" si="150"/>
        <v>0</v>
      </c>
      <c r="AA270" s="74">
        <v>0</v>
      </c>
      <c r="AB270" s="68">
        <f t="shared" si="151"/>
        <v>0</v>
      </c>
      <c r="AC270" s="67">
        <f t="shared" si="152"/>
        <v>0</v>
      </c>
      <c r="AD270" s="66">
        <f t="shared" si="153"/>
        <v>0</v>
      </c>
      <c r="AE270" s="57">
        <v>0</v>
      </c>
      <c r="AF270" s="60">
        <f t="shared" si="154"/>
        <v>0</v>
      </c>
      <c r="AG270" s="435">
        <v>0</v>
      </c>
      <c r="AH270" s="63">
        <f t="shared" si="155"/>
        <v>0</v>
      </c>
      <c r="AI270" s="65">
        <f t="shared" si="156"/>
        <v>0</v>
      </c>
      <c r="AJ270" s="63">
        <f t="shared" si="157"/>
        <v>0</v>
      </c>
      <c r="AK270" s="65">
        <v>0</v>
      </c>
      <c r="AL270" s="63">
        <f t="shared" si="158"/>
        <v>0</v>
      </c>
      <c r="AM270" s="75"/>
    </row>
    <row r="271" spans="1:39" s="2" customFormat="1" x14ac:dyDescent="0.3">
      <c r="A271" s="48" t="s">
        <v>64</v>
      </c>
      <c r="B271" s="47">
        <f>16200/12</f>
        <v>1350</v>
      </c>
      <c r="C271" s="46">
        <f>2800/1.1</f>
        <v>2545.454545454545</v>
      </c>
      <c r="D271" s="50">
        <v>12</v>
      </c>
      <c r="E271" s="44">
        <v>0</v>
      </c>
      <c r="F271" s="110">
        <f t="shared" si="139"/>
        <v>0</v>
      </c>
      <c r="G271" s="108">
        <v>0</v>
      </c>
      <c r="H271" s="69">
        <f t="shared" si="140"/>
        <v>0</v>
      </c>
      <c r="I271" s="74">
        <v>0</v>
      </c>
      <c r="J271" s="37">
        <f t="shared" si="141"/>
        <v>0</v>
      </c>
      <c r="K271" s="74">
        <v>0</v>
      </c>
      <c r="L271" s="37">
        <f t="shared" si="142"/>
        <v>0</v>
      </c>
      <c r="M271" s="74">
        <v>0</v>
      </c>
      <c r="N271" s="37">
        <f t="shared" si="143"/>
        <v>0</v>
      </c>
      <c r="O271" s="74">
        <v>0</v>
      </c>
      <c r="P271" s="71">
        <f t="shared" si="144"/>
        <v>0</v>
      </c>
      <c r="Q271" s="57">
        <f t="shared" si="145"/>
        <v>0</v>
      </c>
      <c r="R271" s="70">
        <f t="shared" si="146"/>
        <v>0</v>
      </c>
      <c r="S271" s="42">
        <v>0</v>
      </c>
      <c r="T271" s="109">
        <f t="shared" si="147"/>
        <v>0</v>
      </c>
      <c r="U271" s="74">
        <v>0</v>
      </c>
      <c r="V271" s="109">
        <f t="shared" si="148"/>
        <v>0</v>
      </c>
      <c r="W271" s="74">
        <v>0</v>
      </c>
      <c r="X271" s="109">
        <f t="shared" si="149"/>
        <v>0</v>
      </c>
      <c r="Y271" s="74">
        <v>0</v>
      </c>
      <c r="Z271" s="109">
        <f t="shared" si="150"/>
        <v>0</v>
      </c>
      <c r="AA271" s="74">
        <v>0</v>
      </c>
      <c r="AB271" s="68">
        <f t="shared" si="151"/>
        <v>0</v>
      </c>
      <c r="AC271" s="67">
        <f t="shared" si="152"/>
        <v>0</v>
      </c>
      <c r="AD271" s="66">
        <f t="shared" si="153"/>
        <v>0</v>
      </c>
      <c r="AE271" s="57">
        <v>0</v>
      </c>
      <c r="AF271" s="60">
        <f t="shared" si="154"/>
        <v>0</v>
      </c>
      <c r="AG271" s="435">
        <v>0</v>
      </c>
      <c r="AH271" s="63">
        <f t="shared" si="155"/>
        <v>0</v>
      </c>
      <c r="AI271" s="65">
        <f t="shared" si="156"/>
        <v>0</v>
      </c>
      <c r="AJ271" s="63">
        <f t="shared" si="157"/>
        <v>0</v>
      </c>
      <c r="AK271" s="65">
        <v>0</v>
      </c>
      <c r="AL271" s="63">
        <f t="shared" si="158"/>
        <v>0</v>
      </c>
      <c r="AM271" s="75"/>
    </row>
    <row r="272" spans="1:39" s="2" customFormat="1" x14ac:dyDescent="0.3">
      <c r="A272" s="48" t="s">
        <v>63</v>
      </c>
      <c r="B272" s="47">
        <f>16200/12</f>
        <v>1350</v>
      </c>
      <c r="C272" s="46">
        <f>2800/1.1</f>
        <v>2545.454545454545</v>
      </c>
      <c r="D272" s="50">
        <v>12</v>
      </c>
      <c r="E272" s="44">
        <v>0</v>
      </c>
      <c r="F272" s="110">
        <f t="shared" si="139"/>
        <v>0</v>
      </c>
      <c r="G272" s="108">
        <v>0</v>
      </c>
      <c r="H272" s="69">
        <f t="shared" si="140"/>
        <v>0</v>
      </c>
      <c r="I272" s="74">
        <v>0</v>
      </c>
      <c r="J272" s="37">
        <f t="shared" si="141"/>
        <v>0</v>
      </c>
      <c r="K272" s="74">
        <v>0</v>
      </c>
      <c r="L272" s="37">
        <f t="shared" si="142"/>
        <v>0</v>
      </c>
      <c r="M272" s="74">
        <v>0</v>
      </c>
      <c r="N272" s="37">
        <f t="shared" si="143"/>
        <v>0</v>
      </c>
      <c r="O272" s="74">
        <v>0</v>
      </c>
      <c r="P272" s="71">
        <f t="shared" si="144"/>
        <v>0</v>
      </c>
      <c r="Q272" s="57">
        <f t="shared" si="145"/>
        <v>0</v>
      </c>
      <c r="R272" s="70">
        <f t="shared" si="146"/>
        <v>0</v>
      </c>
      <c r="S272" s="42">
        <v>0</v>
      </c>
      <c r="T272" s="109">
        <f t="shared" si="147"/>
        <v>0</v>
      </c>
      <c r="U272" s="74">
        <v>0</v>
      </c>
      <c r="V272" s="109">
        <f t="shared" si="148"/>
        <v>0</v>
      </c>
      <c r="W272" s="74">
        <v>0</v>
      </c>
      <c r="X272" s="109">
        <f t="shared" si="149"/>
        <v>0</v>
      </c>
      <c r="Y272" s="74">
        <v>0</v>
      </c>
      <c r="Z272" s="109">
        <f t="shared" si="150"/>
        <v>0</v>
      </c>
      <c r="AA272" s="74">
        <v>0</v>
      </c>
      <c r="AB272" s="68">
        <f t="shared" si="151"/>
        <v>0</v>
      </c>
      <c r="AC272" s="67">
        <f t="shared" si="152"/>
        <v>0</v>
      </c>
      <c r="AD272" s="66">
        <f t="shared" si="153"/>
        <v>0</v>
      </c>
      <c r="AE272" s="57">
        <v>0</v>
      </c>
      <c r="AF272" s="60">
        <f t="shared" si="154"/>
        <v>0</v>
      </c>
      <c r="AG272" s="435">
        <v>0</v>
      </c>
      <c r="AH272" s="63">
        <f t="shared" si="155"/>
        <v>0</v>
      </c>
      <c r="AI272" s="65">
        <f t="shared" si="156"/>
        <v>0</v>
      </c>
      <c r="AJ272" s="63">
        <f t="shared" si="157"/>
        <v>0</v>
      </c>
      <c r="AK272" s="65">
        <v>0</v>
      </c>
      <c r="AL272" s="63">
        <f t="shared" si="158"/>
        <v>0</v>
      </c>
      <c r="AM272" s="75"/>
    </row>
    <row r="273" spans="1:39" s="2" customFormat="1" x14ac:dyDescent="0.3">
      <c r="A273" s="48" t="s">
        <v>62</v>
      </c>
      <c r="B273" s="47">
        <f>42000/20</f>
        <v>2100</v>
      </c>
      <c r="C273" s="46">
        <f>3200/1.1</f>
        <v>2909.090909090909</v>
      </c>
      <c r="D273" s="50">
        <v>20</v>
      </c>
      <c r="E273" s="44">
        <v>0</v>
      </c>
      <c r="F273" s="110">
        <f t="shared" si="139"/>
        <v>0</v>
      </c>
      <c r="G273" s="108">
        <v>0</v>
      </c>
      <c r="H273" s="69">
        <f t="shared" si="140"/>
        <v>0</v>
      </c>
      <c r="I273" s="74">
        <v>0</v>
      </c>
      <c r="J273" s="37">
        <f t="shared" si="141"/>
        <v>0</v>
      </c>
      <c r="K273" s="74">
        <v>0</v>
      </c>
      <c r="L273" s="37">
        <f t="shared" si="142"/>
        <v>0</v>
      </c>
      <c r="M273" s="74">
        <v>0</v>
      </c>
      <c r="N273" s="37">
        <f t="shared" si="143"/>
        <v>0</v>
      </c>
      <c r="O273" s="74">
        <v>0</v>
      </c>
      <c r="P273" s="71">
        <f t="shared" si="144"/>
        <v>0</v>
      </c>
      <c r="Q273" s="57">
        <f t="shared" si="145"/>
        <v>0</v>
      </c>
      <c r="R273" s="70">
        <f t="shared" si="146"/>
        <v>0</v>
      </c>
      <c r="S273" s="42">
        <v>0</v>
      </c>
      <c r="T273" s="109">
        <f t="shared" si="147"/>
        <v>0</v>
      </c>
      <c r="U273" s="74">
        <v>0</v>
      </c>
      <c r="V273" s="109">
        <f t="shared" si="148"/>
        <v>0</v>
      </c>
      <c r="W273" s="74">
        <v>0</v>
      </c>
      <c r="X273" s="109">
        <f t="shared" si="149"/>
        <v>0</v>
      </c>
      <c r="Y273" s="74">
        <v>0</v>
      </c>
      <c r="Z273" s="109">
        <f t="shared" si="150"/>
        <v>0</v>
      </c>
      <c r="AA273" s="74">
        <v>0</v>
      </c>
      <c r="AB273" s="68">
        <f t="shared" si="151"/>
        <v>0</v>
      </c>
      <c r="AC273" s="67">
        <f t="shared" si="152"/>
        <v>0</v>
      </c>
      <c r="AD273" s="66">
        <f t="shared" si="153"/>
        <v>0</v>
      </c>
      <c r="AE273" s="57">
        <v>0</v>
      </c>
      <c r="AF273" s="60">
        <f t="shared" si="154"/>
        <v>0</v>
      </c>
      <c r="AG273" s="435">
        <v>0</v>
      </c>
      <c r="AH273" s="63">
        <f t="shared" si="155"/>
        <v>0</v>
      </c>
      <c r="AI273" s="65">
        <f t="shared" si="156"/>
        <v>0</v>
      </c>
      <c r="AJ273" s="63">
        <f t="shared" si="157"/>
        <v>0</v>
      </c>
      <c r="AK273" s="65">
        <v>0</v>
      </c>
      <c r="AL273" s="63">
        <f t="shared" si="158"/>
        <v>0</v>
      </c>
      <c r="AM273" s="75"/>
    </row>
    <row r="274" spans="1:39" s="2" customFormat="1" x14ac:dyDescent="0.3">
      <c r="A274" s="48" t="s">
        <v>114</v>
      </c>
      <c r="B274" s="47">
        <f>13800/12</f>
        <v>1150</v>
      </c>
      <c r="C274" s="46">
        <f>2300/1.1</f>
        <v>2090.9090909090905</v>
      </c>
      <c r="D274" s="50">
        <v>12</v>
      </c>
      <c r="E274" s="44">
        <v>0</v>
      </c>
      <c r="F274" s="110">
        <f t="shared" si="139"/>
        <v>0</v>
      </c>
      <c r="G274" s="108">
        <v>0</v>
      </c>
      <c r="H274" s="69">
        <f t="shared" si="140"/>
        <v>0</v>
      </c>
      <c r="I274" s="74">
        <v>0</v>
      </c>
      <c r="J274" s="37">
        <f t="shared" si="141"/>
        <v>0</v>
      </c>
      <c r="K274" s="74">
        <v>0</v>
      </c>
      <c r="L274" s="37">
        <f t="shared" si="142"/>
        <v>0</v>
      </c>
      <c r="M274" s="74">
        <v>0</v>
      </c>
      <c r="N274" s="37">
        <f t="shared" si="143"/>
        <v>0</v>
      </c>
      <c r="O274" s="74">
        <v>0</v>
      </c>
      <c r="P274" s="71">
        <f t="shared" si="144"/>
        <v>0</v>
      </c>
      <c r="Q274" s="57">
        <f t="shared" si="145"/>
        <v>0</v>
      </c>
      <c r="R274" s="70">
        <f t="shared" si="146"/>
        <v>0</v>
      </c>
      <c r="S274" s="42">
        <v>0</v>
      </c>
      <c r="T274" s="109">
        <f t="shared" si="147"/>
        <v>0</v>
      </c>
      <c r="U274" s="74">
        <v>0</v>
      </c>
      <c r="V274" s="109">
        <f t="shared" si="148"/>
        <v>0</v>
      </c>
      <c r="W274" s="74">
        <v>0</v>
      </c>
      <c r="X274" s="109">
        <f t="shared" si="149"/>
        <v>0</v>
      </c>
      <c r="Y274" s="74">
        <v>0</v>
      </c>
      <c r="Z274" s="109">
        <f t="shared" si="150"/>
        <v>0</v>
      </c>
      <c r="AA274" s="74">
        <v>0</v>
      </c>
      <c r="AB274" s="68">
        <f t="shared" si="151"/>
        <v>0</v>
      </c>
      <c r="AC274" s="67">
        <f t="shared" si="152"/>
        <v>0</v>
      </c>
      <c r="AD274" s="66">
        <f t="shared" si="153"/>
        <v>0</v>
      </c>
      <c r="AE274" s="57">
        <v>0</v>
      </c>
      <c r="AF274" s="60">
        <f t="shared" si="154"/>
        <v>0</v>
      </c>
      <c r="AG274" s="435">
        <v>0</v>
      </c>
      <c r="AH274" s="63">
        <f t="shared" si="155"/>
        <v>0</v>
      </c>
      <c r="AI274" s="65">
        <f t="shared" si="156"/>
        <v>0</v>
      </c>
      <c r="AJ274" s="63">
        <f t="shared" si="157"/>
        <v>0</v>
      </c>
      <c r="AK274" s="65">
        <v>0</v>
      </c>
      <c r="AL274" s="63">
        <f t="shared" si="158"/>
        <v>0</v>
      </c>
      <c r="AM274" s="75"/>
    </row>
    <row r="275" spans="1:39" s="2" customFormat="1" x14ac:dyDescent="0.3">
      <c r="A275" s="48" t="s">
        <v>779</v>
      </c>
      <c r="B275" s="47">
        <f>30000/24</f>
        <v>1250</v>
      </c>
      <c r="C275" s="46">
        <f>2800/1.1</f>
        <v>2545.454545454545</v>
      </c>
      <c r="D275" s="50">
        <v>24</v>
      </c>
      <c r="E275" s="44">
        <v>0</v>
      </c>
      <c r="F275" s="110">
        <f t="shared" si="139"/>
        <v>0</v>
      </c>
      <c r="G275" s="108">
        <v>0</v>
      </c>
      <c r="H275" s="69">
        <f t="shared" si="140"/>
        <v>0</v>
      </c>
      <c r="I275" s="74">
        <v>0</v>
      </c>
      <c r="J275" s="37">
        <f t="shared" si="141"/>
        <v>0</v>
      </c>
      <c r="K275" s="74">
        <v>0</v>
      </c>
      <c r="L275" s="37">
        <f t="shared" si="142"/>
        <v>0</v>
      </c>
      <c r="M275" s="74">
        <v>0</v>
      </c>
      <c r="N275" s="37">
        <f t="shared" si="143"/>
        <v>0</v>
      </c>
      <c r="O275" s="74">
        <v>0</v>
      </c>
      <c r="P275" s="71">
        <f t="shared" si="144"/>
        <v>0</v>
      </c>
      <c r="Q275" s="57">
        <f t="shared" si="145"/>
        <v>0</v>
      </c>
      <c r="R275" s="70">
        <f t="shared" si="146"/>
        <v>0</v>
      </c>
      <c r="S275" s="42">
        <v>0</v>
      </c>
      <c r="T275" s="109">
        <f t="shared" si="147"/>
        <v>0</v>
      </c>
      <c r="U275" s="74">
        <v>0</v>
      </c>
      <c r="V275" s="109">
        <f t="shared" si="148"/>
        <v>0</v>
      </c>
      <c r="W275" s="74">
        <v>0</v>
      </c>
      <c r="X275" s="109">
        <f t="shared" si="149"/>
        <v>0</v>
      </c>
      <c r="Y275" s="74">
        <v>0</v>
      </c>
      <c r="Z275" s="109">
        <f t="shared" si="150"/>
        <v>0</v>
      </c>
      <c r="AA275" s="74">
        <v>0</v>
      </c>
      <c r="AB275" s="68">
        <f t="shared" si="151"/>
        <v>0</v>
      </c>
      <c r="AC275" s="67">
        <f t="shared" si="152"/>
        <v>0</v>
      </c>
      <c r="AD275" s="66">
        <f t="shared" si="153"/>
        <v>0</v>
      </c>
      <c r="AE275" s="57">
        <v>0</v>
      </c>
      <c r="AF275" s="60">
        <f t="shared" si="154"/>
        <v>0</v>
      </c>
      <c r="AG275" s="435">
        <v>0</v>
      </c>
      <c r="AH275" s="63">
        <f t="shared" si="155"/>
        <v>0</v>
      </c>
      <c r="AI275" s="65">
        <f t="shared" si="156"/>
        <v>0</v>
      </c>
      <c r="AJ275" s="63">
        <f t="shared" si="157"/>
        <v>0</v>
      </c>
      <c r="AK275" s="65">
        <v>0</v>
      </c>
      <c r="AL275" s="63">
        <f t="shared" si="158"/>
        <v>0</v>
      </c>
      <c r="AM275" s="75"/>
    </row>
    <row r="276" spans="1:39" s="2" customFormat="1" x14ac:dyDescent="0.3">
      <c r="A276" s="48" t="s">
        <v>778</v>
      </c>
      <c r="B276" s="47">
        <f>14400/24</f>
        <v>600</v>
      </c>
      <c r="C276" s="46">
        <f>800/1.1</f>
        <v>727.27272727272725</v>
      </c>
      <c r="D276" s="54">
        <v>24</v>
      </c>
      <c r="E276" s="44">
        <v>1</v>
      </c>
      <c r="F276" s="110">
        <f t="shared" si="139"/>
        <v>600</v>
      </c>
      <c r="G276" s="108">
        <v>48</v>
      </c>
      <c r="H276" s="69">
        <f t="shared" si="140"/>
        <v>28800</v>
      </c>
      <c r="I276" s="74">
        <v>0</v>
      </c>
      <c r="J276" s="37">
        <f t="shared" si="141"/>
        <v>0</v>
      </c>
      <c r="K276" s="74">
        <v>24</v>
      </c>
      <c r="L276" s="37">
        <f t="shared" si="142"/>
        <v>14400</v>
      </c>
      <c r="M276" s="74">
        <v>24</v>
      </c>
      <c r="N276" s="37">
        <f t="shared" si="143"/>
        <v>14400</v>
      </c>
      <c r="O276" s="74">
        <v>0</v>
      </c>
      <c r="P276" s="71">
        <f t="shared" si="144"/>
        <v>0</v>
      </c>
      <c r="Q276" s="57">
        <f t="shared" si="145"/>
        <v>96</v>
      </c>
      <c r="R276" s="70">
        <f t="shared" si="146"/>
        <v>57600</v>
      </c>
      <c r="S276" s="42">
        <v>4</v>
      </c>
      <c r="T276" s="109">
        <f t="shared" si="147"/>
        <v>2909.090909090909</v>
      </c>
      <c r="U276" s="74">
        <v>13</v>
      </c>
      <c r="V276" s="109">
        <f t="shared" si="148"/>
        <v>9454.545454545454</v>
      </c>
      <c r="W276" s="74">
        <v>19</v>
      </c>
      <c r="X276" s="109">
        <f t="shared" si="149"/>
        <v>13818.181818181818</v>
      </c>
      <c r="Y276" s="74">
        <v>28</v>
      </c>
      <c r="Z276" s="109">
        <f t="shared" si="150"/>
        <v>20363.636363636364</v>
      </c>
      <c r="AA276" s="74">
        <v>14</v>
      </c>
      <c r="AB276" s="68">
        <f t="shared" si="151"/>
        <v>10181.818181818182</v>
      </c>
      <c r="AC276" s="67">
        <f t="shared" si="152"/>
        <v>78</v>
      </c>
      <c r="AD276" s="66">
        <f t="shared" si="153"/>
        <v>56727.272727272728</v>
      </c>
      <c r="AE276" s="57">
        <v>0</v>
      </c>
      <c r="AF276" s="60">
        <f t="shared" si="154"/>
        <v>9927.2727272727261</v>
      </c>
      <c r="AG276" s="435">
        <v>0</v>
      </c>
      <c r="AH276" s="63">
        <f t="shared" si="155"/>
        <v>0</v>
      </c>
      <c r="AI276" s="65">
        <f t="shared" si="156"/>
        <v>19</v>
      </c>
      <c r="AJ276" s="63">
        <f t="shared" si="157"/>
        <v>11400</v>
      </c>
      <c r="AK276" s="65">
        <v>0</v>
      </c>
      <c r="AL276" s="63">
        <f t="shared" si="158"/>
        <v>0</v>
      </c>
      <c r="AM276" s="75" t="s">
        <v>777</v>
      </c>
    </row>
    <row r="277" spans="1:39" s="2" customFormat="1" x14ac:dyDescent="0.3">
      <c r="A277" s="188" t="s">
        <v>153</v>
      </c>
      <c r="B277" s="182">
        <f>16000/10</f>
        <v>1600</v>
      </c>
      <c r="C277" s="183">
        <f>2700/1.1</f>
        <v>2454.5454545454545</v>
      </c>
      <c r="D277" s="433">
        <v>10</v>
      </c>
      <c r="E277" s="44">
        <v>16</v>
      </c>
      <c r="F277" s="110">
        <f t="shared" si="139"/>
        <v>25600</v>
      </c>
      <c r="G277" s="108">
        <v>20</v>
      </c>
      <c r="H277" s="69">
        <f t="shared" si="140"/>
        <v>32000</v>
      </c>
      <c r="I277" s="74">
        <v>0</v>
      </c>
      <c r="J277" s="37">
        <f t="shared" si="141"/>
        <v>0</v>
      </c>
      <c r="K277" s="74">
        <v>0</v>
      </c>
      <c r="L277" s="37">
        <f t="shared" si="142"/>
        <v>0</v>
      </c>
      <c r="M277" s="74">
        <v>0</v>
      </c>
      <c r="N277" s="37">
        <f t="shared" si="143"/>
        <v>0</v>
      </c>
      <c r="O277" s="74">
        <v>0</v>
      </c>
      <c r="P277" s="71">
        <f t="shared" si="144"/>
        <v>0</v>
      </c>
      <c r="Q277" s="57">
        <f t="shared" si="145"/>
        <v>20</v>
      </c>
      <c r="R277" s="70">
        <f t="shared" si="146"/>
        <v>32000</v>
      </c>
      <c r="S277" s="42">
        <v>7</v>
      </c>
      <c r="T277" s="109">
        <f t="shared" si="147"/>
        <v>17181.81818181818</v>
      </c>
      <c r="U277" s="74">
        <v>14</v>
      </c>
      <c r="V277" s="109">
        <f t="shared" si="148"/>
        <v>34363.63636363636</v>
      </c>
      <c r="W277" s="74">
        <v>15</v>
      </c>
      <c r="X277" s="109">
        <f t="shared" si="149"/>
        <v>36818.181818181816</v>
      </c>
      <c r="Y277" s="74">
        <v>0</v>
      </c>
      <c r="Z277" s="109">
        <f t="shared" si="150"/>
        <v>0</v>
      </c>
      <c r="AA277" s="74">
        <v>0</v>
      </c>
      <c r="AB277" s="68">
        <f t="shared" si="151"/>
        <v>0</v>
      </c>
      <c r="AC277" s="67">
        <f t="shared" si="152"/>
        <v>36</v>
      </c>
      <c r="AD277" s="66">
        <f t="shared" si="153"/>
        <v>88363.636363636368</v>
      </c>
      <c r="AE277" s="57">
        <v>0</v>
      </c>
      <c r="AF277" s="60">
        <f t="shared" si="154"/>
        <v>30763.63636363636</v>
      </c>
      <c r="AG277" s="435">
        <v>0</v>
      </c>
      <c r="AH277" s="63">
        <f t="shared" si="155"/>
        <v>0</v>
      </c>
      <c r="AI277" s="65">
        <f t="shared" si="156"/>
        <v>0</v>
      </c>
      <c r="AJ277" s="63">
        <f t="shared" si="157"/>
        <v>0</v>
      </c>
      <c r="AK277" s="65">
        <v>0</v>
      </c>
      <c r="AL277" s="63">
        <f t="shared" si="158"/>
        <v>0</v>
      </c>
      <c r="AM277" s="75"/>
    </row>
    <row r="278" spans="1:39" s="2" customFormat="1" x14ac:dyDescent="0.3">
      <c r="A278" s="188" t="s">
        <v>680</v>
      </c>
      <c r="B278" s="47">
        <f>16000/10</f>
        <v>1600</v>
      </c>
      <c r="C278" s="183">
        <f>2700/1.1</f>
        <v>2454.5454545454545</v>
      </c>
      <c r="D278" s="54">
        <v>10</v>
      </c>
      <c r="E278" s="44">
        <v>0</v>
      </c>
      <c r="F278" s="110">
        <f t="shared" si="139"/>
        <v>0</v>
      </c>
      <c r="G278" s="108">
        <v>0</v>
      </c>
      <c r="H278" s="69">
        <f t="shared" si="140"/>
        <v>0</v>
      </c>
      <c r="I278" s="74">
        <v>0</v>
      </c>
      <c r="J278" s="37">
        <f t="shared" si="141"/>
        <v>0</v>
      </c>
      <c r="K278" s="74">
        <v>0</v>
      </c>
      <c r="L278" s="37">
        <f t="shared" si="142"/>
        <v>0</v>
      </c>
      <c r="M278" s="74">
        <v>0</v>
      </c>
      <c r="N278" s="37">
        <f t="shared" si="143"/>
        <v>0</v>
      </c>
      <c r="O278" s="74">
        <v>0</v>
      </c>
      <c r="P278" s="71">
        <f t="shared" si="144"/>
        <v>0</v>
      </c>
      <c r="Q278" s="57">
        <f t="shared" si="145"/>
        <v>0</v>
      </c>
      <c r="R278" s="70">
        <f t="shared" si="146"/>
        <v>0</v>
      </c>
      <c r="S278" s="42">
        <v>0</v>
      </c>
      <c r="T278" s="109">
        <f t="shared" si="147"/>
        <v>0</v>
      </c>
      <c r="U278" s="74">
        <v>0</v>
      </c>
      <c r="V278" s="109">
        <f t="shared" si="148"/>
        <v>0</v>
      </c>
      <c r="W278" s="74">
        <v>0</v>
      </c>
      <c r="X278" s="109">
        <f t="shared" si="149"/>
        <v>0</v>
      </c>
      <c r="Y278" s="74">
        <v>0</v>
      </c>
      <c r="Z278" s="109">
        <f t="shared" si="150"/>
        <v>0</v>
      </c>
      <c r="AA278" s="74">
        <v>0</v>
      </c>
      <c r="AB278" s="68">
        <f t="shared" si="151"/>
        <v>0</v>
      </c>
      <c r="AC278" s="67">
        <f t="shared" si="152"/>
        <v>0</v>
      </c>
      <c r="AD278" s="66">
        <f t="shared" si="153"/>
        <v>0</v>
      </c>
      <c r="AE278" s="57">
        <v>0</v>
      </c>
      <c r="AF278" s="60">
        <f t="shared" si="154"/>
        <v>0</v>
      </c>
      <c r="AG278" s="435">
        <v>0</v>
      </c>
      <c r="AH278" s="63">
        <f t="shared" si="155"/>
        <v>0</v>
      </c>
      <c r="AI278" s="65">
        <f t="shared" si="156"/>
        <v>0</v>
      </c>
      <c r="AJ278" s="63">
        <f t="shared" si="157"/>
        <v>0</v>
      </c>
      <c r="AK278" s="65">
        <v>0</v>
      </c>
      <c r="AL278" s="63">
        <f t="shared" si="158"/>
        <v>0</v>
      </c>
      <c r="AM278" s="75"/>
    </row>
    <row r="279" spans="1:39" s="2" customFormat="1" x14ac:dyDescent="0.3">
      <c r="A279" s="188" t="s">
        <v>776</v>
      </c>
      <c r="B279" s="47">
        <f>16000/10</f>
        <v>1600</v>
      </c>
      <c r="C279" s="183">
        <f>2700/1.1</f>
        <v>2454.5454545454545</v>
      </c>
      <c r="D279" s="54">
        <v>10</v>
      </c>
      <c r="E279" s="44">
        <v>0</v>
      </c>
      <c r="F279" s="110">
        <f t="shared" si="139"/>
        <v>0</v>
      </c>
      <c r="G279" s="108">
        <v>0</v>
      </c>
      <c r="H279" s="69">
        <f t="shared" si="140"/>
        <v>0</v>
      </c>
      <c r="I279" s="74">
        <v>0</v>
      </c>
      <c r="J279" s="37">
        <f t="shared" si="141"/>
        <v>0</v>
      </c>
      <c r="K279" s="74">
        <v>0</v>
      </c>
      <c r="L279" s="37">
        <f t="shared" si="142"/>
        <v>0</v>
      </c>
      <c r="M279" s="74">
        <v>0</v>
      </c>
      <c r="N279" s="37">
        <f t="shared" si="143"/>
        <v>0</v>
      </c>
      <c r="O279" s="74">
        <v>0</v>
      </c>
      <c r="P279" s="71">
        <f t="shared" si="144"/>
        <v>0</v>
      </c>
      <c r="Q279" s="57">
        <f t="shared" si="145"/>
        <v>0</v>
      </c>
      <c r="R279" s="70">
        <f t="shared" si="146"/>
        <v>0</v>
      </c>
      <c r="S279" s="42">
        <v>0</v>
      </c>
      <c r="T279" s="109">
        <f t="shared" si="147"/>
        <v>0</v>
      </c>
      <c r="U279" s="74">
        <v>0</v>
      </c>
      <c r="V279" s="109">
        <f t="shared" si="148"/>
        <v>0</v>
      </c>
      <c r="W279" s="74">
        <v>0</v>
      </c>
      <c r="X279" s="109">
        <f t="shared" si="149"/>
        <v>0</v>
      </c>
      <c r="Y279" s="74">
        <v>0</v>
      </c>
      <c r="Z279" s="109">
        <f t="shared" si="150"/>
        <v>0</v>
      </c>
      <c r="AA279" s="74">
        <v>0</v>
      </c>
      <c r="AB279" s="68">
        <f t="shared" si="151"/>
        <v>0</v>
      </c>
      <c r="AC279" s="67">
        <f t="shared" si="152"/>
        <v>0</v>
      </c>
      <c r="AD279" s="66">
        <f t="shared" si="153"/>
        <v>0</v>
      </c>
      <c r="AE279" s="57">
        <v>0</v>
      </c>
      <c r="AF279" s="60">
        <f t="shared" si="154"/>
        <v>0</v>
      </c>
      <c r="AG279" s="435">
        <v>0</v>
      </c>
      <c r="AH279" s="63">
        <f t="shared" si="155"/>
        <v>0</v>
      </c>
      <c r="AI279" s="65">
        <f t="shared" si="156"/>
        <v>0</v>
      </c>
      <c r="AJ279" s="63">
        <f t="shared" si="157"/>
        <v>0</v>
      </c>
      <c r="AK279" s="65">
        <v>0</v>
      </c>
      <c r="AL279" s="63">
        <f t="shared" si="158"/>
        <v>0</v>
      </c>
      <c r="AM279" s="75"/>
    </row>
    <row r="280" spans="1:39" s="2" customFormat="1" x14ac:dyDescent="0.3">
      <c r="A280" s="188" t="s">
        <v>646</v>
      </c>
      <c r="B280" s="47">
        <f>16000/10</f>
        <v>1600</v>
      </c>
      <c r="C280" s="183">
        <f>2700/1.1</f>
        <v>2454.5454545454545</v>
      </c>
      <c r="D280" s="54">
        <v>10</v>
      </c>
      <c r="E280" s="44">
        <v>0</v>
      </c>
      <c r="F280" s="110">
        <f t="shared" si="139"/>
        <v>0</v>
      </c>
      <c r="G280" s="108">
        <v>0</v>
      </c>
      <c r="H280" s="69">
        <f t="shared" si="140"/>
        <v>0</v>
      </c>
      <c r="I280" s="74">
        <v>0</v>
      </c>
      <c r="J280" s="37">
        <f t="shared" si="141"/>
        <v>0</v>
      </c>
      <c r="K280" s="74">
        <v>0</v>
      </c>
      <c r="L280" s="37">
        <f t="shared" si="142"/>
        <v>0</v>
      </c>
      <c r="M280" s="74">
        <v>0</v>
      </c>
      <c r="N280" s="37">
        <f t="shared" si="143"/>
        <v>0</v>
      </c>
      <c r="O280" s="74">
        <v>0</v>
      </c>
      <c r="P280" s="71">
        <f t="shared" si="144"/>
        <v>0</v>
      </c>
      <c r="Q280" s="57">
        <f t="shared" si="145"/>
        <v>0</v>
      </c>
      <c r="R280" s="70">
        <f t="shared" si="146"/>
        <v>0</v>
      </c>
      <c r="S280" s="42">
        <v>0</v>
      </c>
      <c r="T280" s="109">
        <f t="shared" si="147"/>
        <v>0</v>
      </c>
      <c r="U280" s="74">
        <v>0</v>
      </c>
      <c r="V280" s="109">
        <f t="shared" si="148"/>
        <v>0</v>
      </c>
      <c r="W280" s="74">
        <v>0</v>
      </c>
      <c r="X280" s="109">
        <f t="shared" si="149"/>
        <v>0</v>
      </c>
      <c r="Y280" s="74">
        <v>0</v>
      </c>
      <c r="Z280" s="109">
        <f t="shared" si="150"/>
        <v>0</v>
      </c>
      <c r="AA280" s="74">
        <v>0</v>
      </c>
      <c r="AB280" s="68">
        <f t="shared" si="151"/>
        <v>0</v>
      </c>
      <c r="AC280" s="67">
        <f t="shared" si="152"/>
        <v>0</v>
      </c>
      <c r="AD280" s="66">
        <f t="shared" si="153"/>
        <v>0</v>
      </c>
      <c r="AE280" s="57">
        <v>0</v>
      </c>
      <c r="AF280" s="60">
        <f t="shared" si="154"/>
        <v>0</v>
      </c>
      <c r="AG280" s="435">
        <v>0</v>
      </c>
      <c r="AH280" s="63">
        <f t="shared" si="155"/>
        <v>0</v>
      </c>
      <c r="AI280" s="65">
        <f t="shared" si="156"/>
        <v>0</v>
      </c>
      <c r="AJ280" s="63">
        <f t="shared" si="157"/>
        <v>0</v>
      </c>
      <c r="AK280" s="65">
        <v>0</v>
      </c>
      <c r="AL280" s="63">
        <f t="shared" si="158"/>
        <v>0</v>
      </c>
      <c r="AM280" s="75"/>
    </row>
    <row r="281" spans="1:39" s="2" customFormat="1" x14ac:dyDescent="0.3">
      <c r="A281" s="188" t="s">
        <v>645</v>
      </c>
      <c r="B281" s="47">
        <f>16000/10</f>
        <v>1600</v>
      </c>
      <c r="C281" s="183">
        <f>2700/1.1</f>
        <v>2454.5454545454545</v>
      </c>
      <c r="D281" s="54">
        <v>11</v>
      </c>
      <c r="E281" s="44">
        <v>29</v>
      </c>
      <c r="F281" s="110">
        <f t="shared" si="139"/>
        <v>46400</v>
      </c>
      <c r="G281" s="108">
        <v>0</v>
      </c>
      <c r="H281" s="69">
        <f t="shared" si="140"/>
        <v>0</v>
      </c>
      <c r="I281" s="74">
        <v>0</v>
      </c>
      <c r="J281" s="37">
        <f t="shared" si="141"/>
        <v>0</v>
      </c>
      <c r="K281" s="74">
        <v>10</v>
      </c>
      <c r="L281" s="37">
        <f t="shared" si="142"/>
        <v>16000</v>
      </c>
      <c r="M281" s="74">
        <v>0</v>
      </c>
      <c r="N281" s="37">
        <f t="shared" si="143"/>
        <v>0</v>
      </c>
      <c r="O281" s="74">
        <v>0</v>
      </c>
      <c r="P281" s="71">
        <f t="shared" si="144"/>
        <v>0</v>
      </c>
      <c r="Q281" s="57">
        <f t="shared" si="145"/>
        <v>10</v>
      </c>
      <c r="R281" s="70">
        <f t="shared" si="146"/>
        <v>16000</v>
      </c>
      <c r="S281" s="42">
        <v>1</v>
      </c>
      <c r="T281" s="109">
        <f t="shared" si="147"/>
        <v>2454.5454545454545</v>
      </c>
      <c r="U281" s="74">
        <v>5</v>
      </c>
      <c r="V281" s="109">
        <f t="shared" si="148"/>
        <v>12272.727272727272</v>
      </c>
      <c r="W281" s="74">
        <v>2</v>
      </c>
      <c r="X281" s="109">
        <f t="shared" si="149"/>
        <v>4909.090909090909</v>
      </c>
      <c r="Y281" s="74">
        <v>3</v>
      </c>
      <c r="Z281" s="109">
        <f t="shared" si="150"/>
        <v>7363.636363636364</v>
      </c>
      <c r="AA281" s="74">
        <v>4</v>
      </c>
      <c r="AB281" s="68">
        <f t="shared" si="151"/>
        <v>9818.181818181818</v>
      </c>
      <c r="AC281" s="67">
        <f t="shared" si="152"/>
        <v>15</v>
      </c>
      <c r="AD281" s="66">
        <f t="shared" si="153"/>
        <v>36818.181818181816</v>
      </c>
      <c r="AE281" s="57">
        <v>0</v>
      </c>
      <c r="AF281" s="60">
        <f t="shared" si="154"/>
        <v>12818.181818181818</v>
      </c>
      <c r="AG281" s="435">
        <v>0</v>
      </c>
      <c r="AH281" s="63">
        <f t="shared" si="155"/>
        <v>0</v>
      </c>
      <c r="AI281" s="65">
        <f t="shared" si="156"/>
        <v>24</v>
      </c>
      <c r="AJ281" s="63">
        <f t="shared" si="157"/>
        <v>38400</v>
      </c>
      <c r="AK281" s="65">
        <v>0</v>
      </c>
      <c r="AL281" s="63">
        <f t="shared" si="158"/>
        <v>0</v>
      </c>
      <c r="AM281" s="75"/>
    </row>
    <row r="282" spans="1:39" s="2" customFormat="1" x14ac:dyDescent="0.3">
      <c r="A282" s="188" t="s">
        <v>775</v>
      </c>
      <c r="B282" s="47">
        <f>14400/12</f>
        <v>1200</v>
      </c>
      <c r="C282" s="46">
        <f>1800/1.1</f>
        <v>1636.3636363636363</v>
      </c>
      <c r="D282" s="54">
        <v>12</v>
      </c>
      <c r="E282" s="44">
        <v>0</v>
      </c>
      <c r="F282" s="110">
        <f t="shared" si="139"/>
        <v>0</v>
      </c>
      <c r="G282" s="108">
        <v>0</v>
      </c>
      <c r="H282" s="69">
        <f t="shared" si="140"/>
        <v>0</v>
      </c>
      <c r="I282" s="74">
        <v>0</v>
      </c>
      <c r="J282" s="37">
        <f t="shared" si="141"/>
        <v>0</v>
      </c>
      <c r="K282" s="74">
        <v>0</v>
      </c>
      <c r="L282" s="37">
        <f t="shared" si="142"/>
        <v>0</v>
      </c>
      <c r="M282" s="74">
        <v>0</v>
      </c>
      <c r="N282" s="37">
        <f t="shared" si="143"/>
        <v>0</v>
      </c>
      <c r="O282" s="74">
        <v>0</v>
      </c>
      <c r="P282" s="71">
        <f t="shared" si="144"/>
        <v>0</v>
      </c>
      <c r="Q282" s="57">
        <f t="shared" si="145"/>
        <v>0</v>
      </c>
      <c r="R282" s="70">
        <f t="shared" si="146"/>
        <v>0</v>
      </c>
      <c r="S282" s="42">
        <v>0</v>
      </c>
      <c r="T282" s="109">
        <f t="shared" si="147"/>
        <v>0</v>
      </c>
      <c r="U282" s="74">
        <v>0</v>
      </c>
      <c r="V282" s="109">
        <f t="shared" si="148"/>
        <v>0</v>
      </c>
      <c r="W282" s="74">
        <v>0</v>
      </c>
      <c r="X282" s="109">
        <f t="shared" si="149"/>
        <v>0</v>
      </c>
      <c r="Y282" s="74">
        <v>0</v>
      </c>
      <c r="Z282" s="109">
        <f t="shared" si="150"/>
        <v>0</v>
      </c>
      <c r="AA282" s="74">
        <v>0</v>
      </c>
      <c r="AB282" s="68">
        <f t="shared" si="151"/>
        <v>0</v>
      </c>
      <c r="AC282" s="67">
        <f t="shared" si="152"/>
        <v>0</v>
      </c>
      <c r="AD282" s="66">
        <f t="shared" si="153"/>
        <v>0</v>
      </c>
      <c r="AE282" s="57">
        <v>0</v>
      </c>
      <c r="AF282" s="60">
        <f t="shared" si="154"/>
        <v>0</v>
      </c>
      <c r="AG282" s="435">
        <v>0</v>
      </c>
      <c r="AH282" s="63">
        <f t="shared" si="155"/>
        <v>0</v>
      </c>
      <c r="AI282" s="65">
        <f t="shared" si="156"/>
        <v>0</v>
      </c>
      <c r="AJ282" s="63">
        <f t="shared" si="157"/>
        <v>0</v>
      </c>
      <c r="AK282" s="65">
        <v>0</v>
      </c>
      <c r="AL282" s="63">
        <f t="shared" si="158"/>
        <v>0</v>
      </c>
      <c r="AM282" s="75"/>
    </row>
    <row r="283" spans="1:39" s="2" customFormat="1" x14ac:dyDescent="0.3">
      <c r="A283" s="188" t="s">
        <v>154</v>
      </c>
      <c r="B283" s="47">
        <f>14400/12</f>
        <v>1200</v>
      </c>
      <c r="C283" s="46">
        <f>1800/1.1</f>
        <v>1636.3636363636363</v>
      </c>
      <c r="D283" s="54">
        <v>13</v>
      </c>
      <c r="E283" s="44">
        <v>0</v>
      </c>
      <c r="F283" s="110">
        <f t="shared" si="139"/>
        <v>0</v>
      </c>
      <c r="G283" s="108">
        <v>0</v>
      </c>
      <c r="H283" s="69">
        <f t="shared" si="140"/>
        <v>0</v>
      </c>
      <c r="I283" s="74">
        <v>0</v>
      </c>
      <c r="J283" s="37">
        <f t="shared" si="141"/>
        <v>0</v>
      </c>
      <c r="K283" s="74">
        <v>0</v>
      </c>
      <c r="L283" s="37">
        <f t="shared" si="142"/>
        <v>0</v>
      </c>
      <c r="M283" s="74">
        <v>0</v>
      </c>
      <c r="N283" s="37">
        <f t="shared" si="143"/>
        <v>0</v>
      </c>
      <c r="O283" s="74">
        <v>0</v>
      </c>
      <c r="P283" s="71">
        <f t="shared" si="144"/>
        <v>0</v>
      </c>
      <c r="Q283" s="57">
        <f t="shared" si="145"/>
        <v>0</v>
      </c>
      <c r="R283" s="70">
        <f t="shared" si="146"/>
        <v>0</v>
      </c>
      <c r="S283" s="42">
        <v>0</v>
      </c>
      <c r="T283" s="109">
        <f t="shared" si="147"/>
        <v>0</v>
      </c>
      <c r="U283" s="74">
        <v>0</v>
      </c>
      <c r="V283" s="109">
        <f t="shared" si="148"/>
        <v>0</v>
      </c>
      <c r="W283" s="74">
        <v>0</v>
      </c>
      <c r="X283" s="109">
        <f t="shared" si="149"/>
        <v>0</v>
      </c>
      <c r="Y283" s="74">
        <v>0</v>
      </c>
      <c r="Z283" s="109">
        <f t="shared" si="150"/>
        <v>0</v>
      </c>
      <c r="AA283" s="74">
        <v>0</v>
      </c>
      <c r="AB283" s="68">
        <f t="shared" si="151"/>
        <v>0</v>
      </c>
      <c r="AC283" s="67">
        <f t="shared" si="152"/>
        <v>0</v>
      </c>
      <c r="AD283" s="66">
        <f t="shared" si="153"/>
        <v>0</v>
      </c>
      <c r="AE283" s="57">
        <v>0</v>
      </c>
      <c r="AF283" s="60">
        <f t="shared" si="154"/>
        <v>0</v>
      </c>
      <c r="AG283" s="435">
        <v>0</v>
      </c>
      <c r="AH283" s="63">
        <f t="shared" si="155"/>
        <v>0</v>
      </c>
      <c r="AI283" s="65">
        <f t="shared" si="156"/>
        <v>0</v>
      </c>
      <c r="AJ283" s="63">
        <f t="shared" si="157"/>
        <v>0</v>
      </c>
      <c r="AK283" s="65">
        <v>0</v>
      </c>
      <c r="AL283" s="63">
        <f t="shared" si="158"/>
        <v>0</v>
      </c>
      <c r="AM283" s="75"/>
    </row>
    <row r="284" spans="1:39" s="2" customFormat="1" x14ac:dyDescent="0.3">
      <c r="A284" s="186" t="s">
        <v>679</v>
      </c>
      <c r="B284" s="47">
        <f>3900/6</f>
        <v>650</v>
      </c>
      <c r="C284" s="46">
        <f>2000/1.1</f>
        <v>1818.181818181818</v>
      </c>
      <c r="D284" s="54">
        <v>6</v>
      </c>
      <c r="E284" s="44">
        <v>2</v>
      </c>
      <c r="F284" s="110">
        <f t="shared" si="139"/>
        <v>1300</v>
      </c>
      <c r="G284" s="108">
        <v>12</v>
      </c>
      <c r="H284" s="69">
        <f t="shared" si="140"/>
        <v>7800</v>
      </c>
      <c r="I284" s="74">
        <v>6</v>
      </c>
      <c r="J284" s="37">
        <f t="shared" si="141"/>
        <v>3900</v>
      </c>
      <c r="K284" s="74">
        <v>12</v>
      </c>
      <c r="L284" s="37">
        <f t="shared" si="142"/>
        <v>7800</v>
      </c>
      <c r="M284" s="74">
        <v>12</v>
      </c>
      <c r="N284" s="37">
        <f t="shared" si="143"/>
        <v>7800</v>
      </c>
      <c r="O284" s="74">
        <v>0</v>
      </c>
      <c r="P284" s="71">
        <f t="shared" si="144"/>
        <v>0</v>
      </c>
      <c r="Q284" s="57">
        <f t="shared" si="145"/>
        <v>42</v>
      </c>
      <c r="R284" s="70">
        <f t="shared" si="146"/>
        <v>27300</v>
      </c>
      <c r="S284" s="42">
        <v>2</v>
      </c>
      <c r="T284" s="109">
        <f t="shared" si="147"/>
        <v>3636.363636363636</v>
      </c>
      <c r="U284" s="74">
        <v>1</v>
      </c>
      <c r="V284" s="109">
        <f t="shared" si="148"/>
        <v>1818.181818181818</v>
      </c>
      <c r="W284" s="74">
        <v>6</v>
      </c>
      <c r="X284" s="109">
        <f t="shared" si="149"/>
        <v>10909.090909090908</v>
      </c>
      <c r="Y284" s="74">
        <v>4</v>
      </c>
      <c r="Z284" s="109">
        <f t="shared" si="150"/>
        <v>7272.7272727272721</v>
      </c>
      <c r="AA284" s="74">
        <v>8</v>
      </c>
      <c r="AB284" s="68">
        <f t="shared" si="151"/>
        <v>14545.454545454544</v>
      </c>
      <c r="AC284" s="67">
        <f t="shared" si="152"/>
        <v>21</v>
      </c>
      <c r="AD284" s="66">
        <f t="shared" si="153"/>
        <v>38181.818181818177</v>
      </c>
      <c r="AE284" s="57">
        <v>0</v>
      </c>
      <c r="AF284" s="60">
        <f t="shared" si="154"/>
        <v>24531.818181818177</v>
      </c>
      <c r="AG284" s="435">
        <v>0</v>
      </c>
      <c r="AH284" s="63">
        <f t="shared" si="155"/>
        <v>0</v>
      </c>
      <c r="AI284" s="65">
        <f t="shared" si="156"/>
        <v>23</v>
      </c>
      <c r="AJ284" s="63">
        <f t="shared" si="157"/>
        <v>14950</v>
      </c>
      <c r="AK284" s="65">
        <v>0</v>
      </c>
      <c r="AL284" s="63">
        <f t="shared" si="158"/>
        <v>0</v>
      </c>
      <c r="AM284" s="75" t="s">
        <v>774</v>
      </c>
    </row>
    <row r="285" spans="1:39" s="2" customFormat="1" x14ac:dyDescent="0.3">
      <c r="A285" s="186" t="s">
        <v>641</v>
      </c>
      <c r="B285" s="47">
        <f>3900/6</f>
        <v>650</v>
      </c>
      <c r="C285" s="46">
        <f>2000/1.1</f>
        <v>1818.181818181818</v>
      </c>
      <c r="D285" s="54">
        <v>6</v>
      </c>
      <c r="E285" s="44">
        <v>6</v>
      </c>
      <c r="F285" s="110">
        <f t="shared" si="139"/>
        <v>3900</v>
      </c>
      <c r="G285" s="108">
        <v>18</v>
      </c>
      <c r="H285" s="69">
        <f t="shared" si="140"/>
        <v>11700</v>
      </c>
      <c r="I285" s="74">
        <v>6</v>
      </c>
      <c r="J285" s="37">
        <f t="shared" si="141"/>
        <v>3900</v>
      </c>
      <c r="K285" s="74">
        <v>12</v>
      </c>
      <c r="L285" s="37">
        <f t="shared" si="142"/>
        <v>7800</v>
      </c>
      <c r="M285" s="74">
        <v>12</v>
      </c>
      <c r="N285" s="37">
        <f t="shared" si="143"/>
        <v>7800</v>
      </c>
      <c r="O285" s="74">
        <v>0</v>
      </c>
      <c r="P285" s="71">
        <f t="shared" si="144"/>
        <v>0</v>
      </c>
      <c r="Q285" s="57">
        <f t="shared" si="145"/>
        <v>48</v>
      </c>
      <c r="R285" s="70">
        <f t="shared" si="146"/>
        <v>31200</v>
      </c>
      <c r="S285" s="42">
        <v>2</v>
      </c>
      <c r="T285" s="109">
        <f t="shared" si="147"/>
        <v>3636.363636363636</v>
      </c>
      <c r="U285" s="74">
        <v>9</v>
      </c>
      <c r="V285" s="109">
        <f t="shared" si="148"/>
        <v>16363.636363636362</v>
      </c>
      <c r="W285" s="74">
        <v>7</v>
      </c>
      <c r="X285" s="109">
        <f t="shared" si="149"/>
        <v>12727.272727272726</v>
      </c>
      <c r="Y285" s="74">
        <v>9</v>
      </c>
      <c r="Z285" s="109">
        <f t="shared" si="150"/>
        <v>16363.636363636362</v>
      </c>
      <c r="AA285" s="74">
        <v>9</v>
      </c>
      <c r="AB285" s="68">
        <f t="shared" si="151"/>
        <v>16363.636363636362</v>
      </c>
      <c r="AC285" s="67">
        <f t="shared" si="152"/>
        <v>36</v>
      </c>
      <c r="AD285" s="66">
        <f t="shared" si="153"/>
        <v>65454.545454545449</v>
      </c>
      <c r="AE285" s="57">
        <v>0</v>
      </c>
      <c r="AF285" s="60">
        <f t="shared" si="154"/>
        <v>42054.545454545449</v>
      </c>
      <c r="AG285" s="435">
        <v>0</v>
      </c>
      <c r="AH285" s="63">
        <f t="shared" si="155"/>
        <v>0</v>
      </c>
      <c r="AI285" s="65">
        <f t="shared" si="156"/>
        <v>18</v>
      </c>
      <c r="AJ285" s="63">
        <f t="shared" si="157"/>
        <v>11700</v>
      </c>
      <c r="AK285" s="65">
        <v>0</v>
      </c>
      <c r="AL285" s="63">
        <f t="shared" si="158"/>
        <v>0</v>
      </c>
      <c r="AM285" s="75"/>
    </row>
    <row r="286" spans="1:39" s="2" customFormat="1" x14ac:dyDescent="0.3">
      <c r="A286" s="186" t="s">
        <v>750</v>
      </c>
      <c r="B286" s="47">
        <f>3900/6</f>
        <v>650</v>
      </c>
      <c r="C286" s="46">
        <f>2000/1.1</f>
        <v>1818.181818181818</v>
      </c>
      <c r="D286" s="54">
        <v>6</v>
      </c>
      <c r="E286" s="44">
        <v>0</v>
      </c>
      <c r="F286" s="110">
        <f t="shared" si="139"/>
        <v>0</v>
      </c>
      <c r="G286" s="108">
        <v>12</v>
      </c>
      <c r="H286" s="69">
        <f t="shared" si="140"/>
        <v>7800</v>
      </c>
      <c r="I286" s="74">
        <v>6</v>
      </c>
      <c r="J286" s="37">
        <f t="shared" si="141"/>
        <v>3900</v>
      </c>
      <c r="K286" s="74">
        <v>12</v>
      </c>
      <c r="L286" s="37">
        <f t="shared" si="142"/>
        <v>7800</v>
      </c>
      <c r="M286" s="74">
        <v>6</v>
      </c>
      <c r="N286" s="37">
        <f t="shared" si="143"/>
        <v>3900</v>
      </c>
      <c r="O286" s="74">
        <v>0</v>
      </c>
      <c r="P286" s="71">
        <f t="shared" si="144"/>
        <v>0</v>
      </c>
      <c r="Q286" s="57">
        <f t="shared" si="145"/>
        <v>36</v>
      </c>
      <c r="R286" s="70">
        <f t="shared" si="146"/>
        <v>23400</v>
      </c>
      <c r="S286" s="42">
        <v>0</v>
      </c>
      <c r="T286" s="109">
        <f t="shared" si="147"/>
        <v>0</v>
      </c>
      <c r="U286" s="74">
        <v>3</v>
      </c>
      <c r="V286" s="109">
        <f t="shared" si="148"/>
        <v>5454.545454545454</v>
      </c>
      <c r="W286" s="74">
        <v>6</v>
      </c>
      <c r="X286" s="109">
        <f t="shared" si="149"/>
        <v>10909.090909090908</v>
      </c>
      <c r="Y286" s="74">
        <v>13</v>
      </c>
      <c r="Z286" s="109">
        <f t="shared" si="150"/>
        <v>23636.363636363632</v>
      </c>
      <c r="AA286" s="74">
        <v>7</v>
      </c>
      <c r="AB286" s="68">
        <f t="shared" si="151"/>
        <v>12727.272727272726</v>
      </c>
      <c r="AC286" s="67">
        <f t="shared" si="152"/>
        <v>29</v>
      </c>
      <c r="AD286" s="66">
        <f t="shared" si="153"/>
        <v>52727.272727272721</v>
      </c>
      <c r="AE286" s="57">
        <v>0</v>
      </c>
      <c r="AF286" s="60">
        <f t="shared" si="154"/>
        <v>33877.272727272721</v>
      </c>
      <c r="AG286" s="435">
        <v>0</v>
      </c>
      <c r="AH286" s="63">
        <f t="shared" si="155"/>
        <v>0</v>
      </c>
      <c r="AI286" s="65">
        <f t="shared" si="156"/>
        <v>7</v>
      </c>
      <c r="AJ286" s="63">
        <f t="shared" si="157"/>
        <v>4550</v>
      </c>
      <c r="AK286" s="65">
        <v>0</v>
      </c>
      <c r="AL286" s="63">
        <f t="shared" si="158"/>
        <v>0</v>
      </c>
      <c r="AM286" s="75"/>
    </row>
    <row r="287" spans="1:39" s="2" customFormat="1" ht="17.25" thickBot="1" x14ac:dyDescent="0.35">
      <c r="A287" s="185" t="s">
        <v>766</v>
      </c>
      <c r="B287" s="193">
        <f>31200/24</f>
        <v>1300</v>
      </c>
      <c r="C287" s="194">
        <f>2800/1.1</f>
        <v>2545.454545454545</v>
      </c>
      <c r="D287" s="50">
        <v>24</v>
      </c>
      <c r="E287" s="403">
        <v>0</v>
      </c>
      <c r="F287" s="147">
        <f t="shared" si="139"/>
        <v>0</v>
      </c>
      <c r="G287" s="542">
        <v>48</v>
      </c>
      <c r="H287" s="404">
        <f t="shared" si="140"/>
        <v>62400</v>
      </c>
      <c r="I287" s="145">
        <v>0</v>
      </c>
      <c r="J287" s="197">
        <f t="shared" si="141"/>
        <v>0</v>
      </c>
      <c r="K287" s="145">
        <v>24</v>
      </c>
      <c r="L287" s="197">
        <f t="shared" si="142"/>
        <v>31200</v>
      </c>
      <c r="M287" s="145">
        <v>24</v>
      </c>
      <c r="N287" s="197">
        <f t="shared" si="143"/>
        <v>31200</v>
      </c>
      <c r="O287" s="145">
        <v>0</v>
      </c>
      <c r="P287" s="405">
        <f t="shared" si="144"/>
        <v>0</v>
      </c>
      <c r="Q287" s="406">
        <f t="shared" si="145"/>
        <v>96</v>
      </c>
      <c r="R287" s="149">
        <f t="shared" si="146"/>
        <v>124800</v>
      </c>
      <c r="S287" s="376">
        <v>0</v>
      </c>
      <c r="T287" s="119">
        <f t="shared" si="147"/>
        <v>0</v>
      </c>
      <c r="U287" s="145">
        <v>10</v>
      </c>
      <c r="V287" s="119">
        <f t="shared" si="148"/>
        <v>25454.545454545449</v>
      </c>
      <c r="W287" s="145">
        <v>16</v>
      </c>
      <c r="X287" s="119">
        <f t="shared" si="149"/>
        <v>40727.272727272721</v>
      </c>
      <c r="Y287" s="145">
        <v>20</v>
      </c>
      <c r="Z287" s="119">
        <f t="shared" si="150"/>
        <v>50909.090909090897</v>
      </c>
      <c r="AA287" s="145">
        <v>28</v>
      </c>
      <c r="AB287" s="390">
        <f t="shared" si="151"/>
        <v>71272.727272727265</v>
      </c>
      <c r="AC287" s="407">
        <f t="shared" si="152"/>
        <v>74</v>
      </c>
      <c r="AD287" s="408">
        <f t="shared" si="153"/>
        <v>188363.63636363632</v>
      </c>
      <c r="AE287" s="406">
        <v>0</v>
      </c>
      <c r="AF287" s="392">
        <f t="shared" si="154"/>
        <v>92163.636363636339</v>
      </c>
      <c r="AG287" s="436">
        <v>0</v>
      </c>
      <c r="AH287" s="393">
        <f t="shared" si="155"/>
        <v>0</v>
      </c>
      <c r="AI287" s="426">
        <f t="shared" si="156"/>
        <v>22</v>
      </c>
      <c r="AJ287" s="393">
        <f t="shared" si="157"/>
        <v>28600</v>
      </c>
      <c r="AK287" s="426">
        <v>0</v>
      </c>
      <c r="AL287" s="393">
        <f t="shared" si="158"/>
        <v>0</v>
      </c>
      <c r="AM287" s="75"/>
    </row>
    <row r="288" spans="1:39" s="2" customFormat="1" ht="17.25" thickBot="1" x14ac:dyDescent="0.35">
      <c r="A288" s="573" t="s">
        <v>57</v>
      </c>
      <c r="B288" s="574"/>
      <c r="C288" s="574"/>
      <c r="D288" s="574"/>
      <c r="E288" s="544">
        <f t="shared" ref="E288:AL288" si="159">SUM(E254:E287)</f>
        <v>157</v>
      </c>
      <c r="F288" s="449">
        <f t="shared" si="159"/>
        <v>263200</v>
      </c>
      <c r="G288" s="449">
        <f t="shared" si="159"/>
        <v>204</v>
      </c>
      <c r="H288" s="449">
        <f t="shared" si="159"/>
        <v>234900</v>
      </c>
      <c r="I288" s="449">
        <f t="shared" si="159"/>
        <v>38</v>
      </c>
      <c r="J288" s="449">
        <f t="shared" si="159"/>
        <v>46700</v>
      </c>
      <c r="K288" s="449">
        <f t="shared" si="159"/>
        <v>154</v>
      </c>
      <c r="L288" s="449">
        <f t="shared" si="159"/>
        <v>192000</v>
      </c>
      <c r="M288" s="449">
        <f t="shared" si="159"/>
        <v>98</v>
      </c>
      <c r="N288" s="449">
        <f t="shared" si="159"/>
        <v>101100</v>
      </c>
      <c r="O288" s="449">
        <f t="shared" si="159"/>
        <v>0</v>
      </c>
      <c r="P288" s="449">
        <f t="shared" si="159"/>
        <v>0</v>
      </c>
      <c r="Q288" s="449">
        <f t="shared" si="159"/>
        <v>494</v>
      </c>
      <c r="R288" s="545">
        <f t="shared" si="159"/>
        <v>574700</v>
      </c>
      <c r="S288" s="544">
        <f t="shared" si="159"/>
        <v>24</v>
      </c>
      <c r="T288" s="449">
        <f t="shared" si="159"/>
        <v>50181.818181818177</v>
      </c>
      <c r="U288" s="449">
        <f t="shared" si="159"/>
        <v>97</v>
      </c>
      <c r="V288" s="449">
        <f t="shared" si="159"/>
        <v>211727.27272727268</v>
      </c>
      <c r="W288" s="449">
        <f t="shared" si="159"/>
        <v>105</v>
      </c>
      <c r="X288" s="449">
        <f t="shared" si="159"/>
        <v>216727.27272727271</v>
      </c>
      <c r="Y288" s="449">
        <f t="shared" si="159"/>
        <v>110</v>
      </c>
      <c r="Z288" s="449">
        <f t="shared" si="159"/>
        <v>209545.45454545447</v>
      </c>
      <c r="AA288" s="449">
        <f t="shared" si="159"/>
        <v>115</v>
      </c>
      <c r="AB288" s="449">
        <f t="shared" si="159"/>
        <v>248727.27272727271</v>
      </c>
      <c r="AC288" s="449">
        <f t="shared" si="159"/>
        <v>451</v>
      </c>
      <c r="AD288" s="449">
        <f t="shared" si="159"/>
        <v>936909.09090909071</v>
      </c>
      <c r="AE288" s="449">
        <f t="shared" si="159"/>
        <v>0</v>
      </c>
      <c r="AF288" s="545">
        <f t="shared" si="159"/>
        <v>364609.09090909082</v>
      </c>
      <c r="AG288" s="547">
        <f t="shared" si="159"/>
        <v>0</v>
      </c>
      <c r="AH288" s="545">
        <f t="shared" si="159"/>
        <v>0</v>
      </c>
      <c r="AI288" s="544">
        <f t="shared" si="159"/>
        <v>200</v>
      </c>
      <c r="AJ288" s="545">
        <f t="shared" si="159"/>
        <v>265600</v>
      </c>
      <c r="AK288" s="544">
        <f t="shared" si="159"/>
        <v>0</v>
      </c>
      <c r="AL288" s="545">
        <f t="shared" si="159"/>
        <v>0</v>
      </c>
      <c r="AM288" s="11"/>
    </row>
    <row r="289" spans="1:39" s="2" customFormat="1" ht="17.25" thickBot="1" x14ac:dyDescent="0.35">
      <c r="A289" s="10"/>
      <c r="B289" s="10"/>
      <c r="C289" s="10"/>
      <c r="D289" s="10"/>
      <c r="E289" s="4"/>
      <c r="F289" s="6"/>
      <c r="G289" s="4"/>
      <c r="H289" s="9">
        <f>H288*1.1</f>
        <v>258390.00000000003</v>
      </c>
      <c r="I289" s="5"/>
      <c r="J289" s="101">
        <f>J288*1.1</f>
        <v>51370.000000000007</v>
      </c>
      <c r="K289" s="5"/>
      <c r="L289" s="9">
        <f>L288*1.1</f>
        <v>211200.00000000003</v>
      </c>
      <c r="M289" s="5"/>
      <c r="N289" s="9">
        <f>N288*1.1</f>
        <v>111210.00000000001</v>
      </c>
      <c r="O289" s="5"/>
      <c r="P289" s="9">
        <f>P288*1.1</f>
        <v>0</v>
      </c>
      <c r="Q289" s="5"/>
      <c r="R289" s="8">
        <f>R288*1.1</f>
        <v>632170</v>
      </c>
      <c r="S289" s="586" t="s">
        <v>773</v>
      </c>
      <c r="T289" s="587"/>
      <c r="U289" s="587"/>
      <c r="V289" s="587"/>
      <c r="W289" s="587"/>
      <c r="X289" s="587"/>
      <c r="Y289" s="587"/>
      <c r="Z289" s="587"/>
      <c r="AA289" s="587"/>
      <c r="AB289" s="587"/>
      <c r="AC289" s="587"/>
      <c r="AD289" s="587"/>
      <c r="AE289" s="383"/>
      <c r="AF289" s="7">
        <f>AF288/(R288+F288)</f>
        <v>0.43514630732675835</v>
      </c>
      <c r="AG289" s="5"/>
      <c r="AH289" s="6"/>
      <c r="AI289" s="4"/>
      <c r="AJ289" s="6"/>
      <c r="AK289" s="4"/>
      <c r="AL289" s="3"/>
    </row>
    <row r="290" spans="1:39" s="100" customFormat="1" x14ac:dyDescent="0.3"/>
    <row r="291" spans="1:39" s="2" customFormat="1" x14ac:dyDescent="0.3"/>
    <row r="292" spans="1:39" s="2" customFormat="1" ht="17.25" thickBot="1" x14ac:dyDescent="0.35">
      <c r="A292" s="98" t="s">
        <v>677</v>
      </c>
      <c r="B292" s="97"/>
      <c r="C292" s="97"/>
      <c r="D292" s="96"/>
      <c r="E292" s="95"/>
      <c r="F292" s="95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3"/>
      <c r="AH292" s="93"/>
      <c r="AI292" s="93"/>
      <c r="AJ292" s="93"/>
      <c r="AK292" s="93"/>
    </row>
    <row r="293" spans="1:39" s="2" customFormat="1" ht="17.25" thickBot="1" x14ac:dyDescent="0.35">
      <c r="A293" s="10"/>
      <c r="B293" s="10"/>
      <c r="C293" s="10"/>
      <c r="D293" s="10"/>
      <c r="E293" s="92"/>
      <c r="F293" s="91"/>
      <c r="G293" s="619" t="s">
        <v>10</v>
      </c>
      <c r="H293" s="620"/>
      <c r="I293" s="620"/>
      <c r="J293" s="620"/>
      <c r="K293" s="620"/>
      <c r="L293" s="620"/>
      <c r="M293" s="620"/>
      <c r="N293" s="620"/>
      <c r="O293" s="620"/>
      <c r="P293" s="620"/>
      <c r="Q293" s="620"/>
      <c r="R293" s="621"/>
      <c r="S293" s="660" t="s">
        <v>772</v>
      </c>
      <c r="T293" s="622"/>
      <c r="U293" s="622"/>
      <c r="V293" s="622"/>
      <c r="W293" s="622"/>
      <c r="X293" s="622"/>
      <c r="Y293" s="622"/>
      <c r="Z293" s="622"/>
      <c r="AA293" s="622"/>
      <c r="AB293" s="622"/>
      <c r="AC293" s="622"/>
      <c r="AD293" s="622"/>
      <c r="AE293" s="622"/>
      <c r="AF293" s="661"/>
      <c r="AG293" s="92"/>
      <c r="AH293" s="89"/>
      <c r="AI293" s="91"/>
      <c r="AJ293" s="91"/>
      <c r="AK293" s="90"/>
      <c r="AL293" s="89"/>
      <c r="AM293" s="88" t="s">
        <v>11</v>
      </c>
    </row>
    <row r="294" spans="1:39" s="2" customFormat="1" ht="16.5" customHeight="1" x14ac:dyDescent="0.3">
      <c r="A294" s="652" t="s">
        <v>12</v>
      </c>
      <c r="B294" s="636" t="s">
        <v>13</v>
      </c>
      <c r="C294" s="565" t="s">
        <v>14</v>
      </c>
      <c r="D294" s="647" t="s">
        <v>51</v>
      </c>
      <c r="E294" s="569" t="s">
        <v>15</v>
      </c>
      <c r="F294" s="696" t="s">
        <v>78</v>
      </c>
      <c r="G294" s="629" t="s">
        <v>17</v>
      </c>
      <c r="H294" s="633" t="s">
        <v>18</v>
      </c>
      <c r="I294" s="625" t="s">
        <v>0</v>
      </c>
      <c r="J294" s="633" t="s">
        <v>53</v>
      </c>
      <c r="K294" s="625" t="s">
        <v>1</v>
      </c>
      <c r="L294" s="633" t="s">
        <v>19</v>
      </c>
      <c r="M294" s="625" t="s">
        <v>2</v>
      </c>
      <c r="N294" s="633" t="s">
        <v>20</v>
      </c>
      <c r="O294" s="625" t="s">
        <v>3</v>
      </c>
      <c r="P294" s="633" t="s">
        <v>21</v>
      </c>
      <c r="Q294" s="639" t="s">
        <v>22</v>
      </c>
      <c r="R294" s="607" t="s">
        <v>23</v>
      </c>
      <c r="S294" s="664" t="s">
        <v>24</v>
      </c>
      <c r="T294" s="611" t="s">
        <v>25</v>
      </c>
      <c r="U294" s="640" t="s">
        <v>4</v>
      </c>
      <c r="V294" s="611" t="s">
        <v>26</v>
      </c>
      <c r="W294" s="640" t="s">
        <v>5</v>
      </c>
      <c r="X294" s="611" t="s">
        <v>27</v>
      </c>
      <c r="Y294" s="640" t="s">
        <v>6</v>
      </c>
      <c r="Z294" s="611" t="s">
        <v>54</v>
      </c>
      <c r="AA294" s="640" t="s">
        <v>7</v>
      </c>
      <c r="AB294" s="611" t="s">
        <v>28</v>
      </c>
      <c r="AC294" s="642" t="s">
        <v>73</v>
      </c>
      <c r="AD294" s="639" t="s">
        <v>30</v>
      </c>
      <c r="AE294" s="639" t="s">
        <v>31</v>
      </c>
      <c r="AF294" s="607" t="s">
        <v>32</v>
      </c>
      <c r="AG294" s="615" t="s">
        <v>33</v>
      </c>
      <c r="AH294" s="627" t="s">
        <v>52</v>
      </c>
      <c r="AI294" s="658" t="s">
        <v>71</v>
      </c>
      <c r="AJ294" s="647" t="s">
        <v>34</v>
      </c>
      <c r="AK294" s="634" t="s">
        <v>35</v>
      </c>
      <c r="AL294" s="627" t="s">
        <v>36</v>
      </c>
      <c r="AM294" s="605" t="s">
        <v>37</v>
      </c>
    </row>
    <row r="295" spans="1:39" s="2" customFormat="1" ht="17.25" customHeight="1" thickBot="1" x14ac:dyDescent="0.35">
      <c r="A295" s="653"/>
      <c r="B295" s="637"/>
      <c r="C295" s="566"/>
      <c r="D295" s="648"/>
      <c r="E295" s="651"/>
      <c r="F295" s="697"/>
      <c r="G295" s="630"/>
      <c r="H295" s="583"/>
      <c r="I295" s="626"/>
      <c r="J295" s="583"/>
      <c r="K295" s="626"/>
      <c r="L295" s="583"/>
      <c r="M295" s="626"/>
      <c r="N295" s="583"/>
      <c r="O295" s="626"/>
      <c r="P295" s="583"/>
      <c r="Q295" s="602"/>
      <c r="R295" s="608"/>
      <c r="S295" s="665"/>
      <c r="T295" s="612"/>
      <c r="U295" s="641"/>
      <c r="V295" s="612"/>
      <c r="W295" s="641"/>
      <c r="X295" s="612"/>
      <c r="Y295" s="641"/>
      <c r="Z295" s="612"/>
      <c r="AA295" s="641"/>
      <c r="AB295" s="612"/>
      <c r="AC295" s="593"/>
      <c r="AD295" s="602"/>
      <c r="AE295" s="602"/>
      <c r="AF295" s="608"/>
      <c r="AG295" s="616"/>
      <c r="AH295" s="631"/>
      <c r="AI295" s="659"/>
      <c r="AJ295" s="648"/>
      <c r="AK295" s="638"/>
      <c r="AL295" s="631"/>
      <c r="AM295" s="606"/>
    </row>
    <row r="296" spans="1:39" s="2" customFormat="1" x14ac:dyDescent="0.3">
      <c r="A296" s="87" t="s">
        <v>55</v>
      </c>
      <c r="B296" s="61">
        <f>15500/10</f>
        <v>1550</v>
      </c>
      <c r="C296" s="77">
        <f>2700/1.1</f>
        <v>2454.5454545454545</v>
      </c>
      <c r="D296" s="86">
        <v>10</v>
      </c>
      <c r="E296" s="44">
        <v>0</v>
      </c>
      <c r="F296" s="466">
        <f t="shared" ref="F296:F329" si="160">B296*E296</f>
        <v>0</v>
      </c>
      <c r="G296" s="42">
        <v>0</v>
      </c>
      <c r="H296" s="84">
        <f t="shared" ref="H296:H329" si="161">B296*G296</f>
        <v>0</v>
      </c>
      <c r="I296" s="38">
        <v>0</v>
      </c>
      <c r="J296" s="84">
        <f t="shared" ref="J296:J329" si="162">B296*I296</f>
        <v>0</v>
      </c>
      <c r="K296" s="74">
        <v>0</v>
      </c>
      <c r="L296" s="37">
        <f t="shared" ref="L296:L329" si="163">B296*K296</f>
        <v>0</v>
      </c>
      <c r="M296" s="38">
        <v>0</v>
      </c>
      <c r="N296" s="84">
        <f t="shared" ref="N296:N329" si="164">B296*M296</f>
        <v>0</v>
      </c>
      <c r="O296" s="61">
        <v>0</v>
      </c>
      <c r="P296" s="71">
        <f t="shared" ref="P296:P329" si="165">B296*O296</f>
        <v>0</v>
      </c>
      <c r="Q296" s="57">
        <f t="shared" ref="Q296:Q329" si="166">G296+I296+K296+M296+O296</f>
        <v>0</v>
      </c>
      <c r="R296" s="83">
        <f t="shared" ref="R296:R329" si="167">Q296*B296</f>
        <v>0</v>
      </c>
      <c r="S296" s="42">
        <v>0</v>
      </c>
      <c r="T296" s="82">
        <f t="shared" ref="T296:T329" si="168">C296*S296</f>
        <v>0</v>
      </c>
      <c r="U296" s="38">
        <v>0</v>
      </c>
      <c r="V296" s="82">
        <f t="shared" ref="V296:V329" si="169">C296*U296</f>
        <v>0</v>
      </c>
      <c r="W296" s="38">
        <v>0</v>
      </c>
      <c r="X296" s="82">
        <f t="shared" ref="X296:X329" si="170">C296*W296</f>
        <v>0</v>
      </c>
      <c r="Y296" s="74">
        <v>0</v>
      </c>
      <c r="Z296" s="82">
        <f t="shared" ref="Z296:Z329" si="171">C296*Y296</f>
        <v>0</v>
      </c>
      <c r="AA296" s="74">
        <v>0</v>
      </c>
      <c r="AB296" s="68">
        <f t="shared" ref="AB296:AB329" si="172">C296*AA296</f>
        <v>0</v>
      </c>
      <c r="AC296" s="67">
        <f t="shared" ref="AC296:AC329" si="173">S296+U296+W296+Y296+AA296</f>
        <v>0</v>
      </c>
      <c r="AD296" s="66">
        <f t="shared" ref="AD296:AD329" si="174">AC296*C296</f>
        <v>0</v>
      </c>
      <c r="AE296" s="57">
        <v>0</v>
      </c>
      <c r="AF296" s="60">
        <f t="shared" ref="AF296:AF329" si="175">((C296-B296)*AC296)-AE296</f>
        <v>0</v>
      </c>
      <c r="AG296" s="52">
        <v>0</v>
      </c>
      <c r="AH296" s="63">
        <f t="shared" ref="AH296:AH329" si="176">B296*AG296</f>
        <v>0</v>
      </c>
      <c r="AI296" s="51">
        <f t="shared" ref="AI296:AI329" si="177">E296+Q296-AC296-AG296</f>
        <v>0</v>
      </c>
      <c r="AJ296" s="465">
        <f t="shared" ref="AJ296:AJ329" si="178">B296*AI296</f>
        <v>0</v>
      </c>
      <c r="AK296" s="65">
        <v>0</v>
      </c>
      <c r="AL296" s="63">
        <f t="shared" ref="AL296:AL329" si="179">AK296*B296</f>
        <v>0</v>
      </c>
      <c r="AM296" s="75"/>
    </row>
    <row r="297" spans="1:39" s="2" customFormat="1" x14ac:dyDescent="0.3">
      <c r="A297" s="56" t="s">
        <v>56</v>
      </c>
      <c r="B297" s="74">
        <f>15500/10</f>
        <v>1550</v>
      </c>
      <c r="C297" s="77">
        <f>2700/1.1</f>
        <v>2454.5454545454545</v>
      </c>
      <c r="D297" s="73">
        <v>10</v>
      </c>
      <c r="E297" s="44">
        <v>0</v>
      </c>
      <c r="F297" s="391">
        <f t="shared" si="160"/>
        <v>0</v>
      </c>
      <c r="G297" s="42">
        <v>0</v>
      </c>
      <c r="H297" s="69">
        <f t="shared" si="161"/>
        <v>0</v>
      </c>
      <c r="I297" s="38">
        <v>0</v>
      </c>
      <c r="J297" s="37">
        <f t="shared" si="162"/>
        <v>0</v>
      </c>
      <c r="K297" s="74">
        <v>0</v>
      </c>
      <c r="L297" s="37">
        <f t="shared" si="163"/>
        <v>0</v>
      </c>
      <c r="M297" s="38">
        <v>0</v>
      </c>
      <c r="N297" s="37">
        <f t="shared" si="164"/>
        <v>0</v>
      </c>
      <c r="O297" s="61">
        <v>0</v>
      </c>
      <c r="P297" s="71">
        <f t="shared" si="165"/>
        <v>0</v>
      </c>
      <c r="Q297" s="57">
        <f t="shared" si="166"/>
        <v>0</v>
      </c>
      <c r="R297" s="70">
        <f t="shared" si="167"/>
        <v>0</v>
      </c>
      <c r="S297" s="42">
        <v>0</v>
      </c>
      <c r="T297" s="69">
        <f t="shared" si="168"/>
        <v>0</v>
      </c>
      <c r="U297" s="38">
        <v>0</v>
      </c>
      <c r="V297" s="69">
        <f t="shared" si="169"/>
        <v>0</v>
      </c>
      <c r="W297" s="38">
        <v>0</v>
      </c>
      <c r="X297" s="69">
        <f t="shared" si="170"/>
        <v>0</v>
      </c>
      <c r="Y297" s="74">
        <v>0</v>
      </c>
      <c r="Z297" s="69">
        <f t="shared" si="171"/>
        <v>0</v>
      </c>
      <c r="AA297" s="74">
        <v>0</v>
      </c>
      <c r="AB297" s="68">
        <f t="shared" si="172"/>
        <v>0</v>
      </c>
      <c r="AC297" s="67">
        <f t="shared" si="173"/>
        <v>0</v>
      </c>
      <c r="AD297" s="66">
        <f t="shared" si="174"/>
        <v>0</v>
      </c>
      <c r="AE297" s="57">
        <v>0</v>
      </c>
      <c r="AF297" s="60">
        <f t="shared" si="175"/>
        <v>0</v>
      </c>
      <c r="AG297" s="52">
        <v>0</v>
      </c>
      <c r="AH297" s="63">
        <f t="shared" si="176"/>
        <v>0</v>
      </c>
      <c r="AI297" s="51">
        <f t="shared" si="177"/>
        <v>0</v>
      </c>
      <c r="AJ297" s="416">
        <f t="shared" si="178"/>
        <v>0</v>
      </c>
      <c r="AK297" s="65">
        <v>0</v>
      </c>
      <c r="AL297" s="63">
        <f t="shared" si="179"/>
        <v>0</v>
      </c>
      <c r="AM297" s="62"/>
    </row>
    <row r="298" spans="1:39" s="2" customFormat="1" x14ac:dyDescent="0.3">
      <c r="A298" s="56" t="s">
        <v>93</v>
      </c>
      <c r="B298" s="74">
        <f>18000/10</f>
        <v>1800</v>
      </c>
      <c r="C298" s="77">
        <f>2800/1.1</f>
        <v>2545.454545454545</v>
      </c>
      <c r="D298" s="73">
        <v>10</v>
      </c>
      <c r="E298" s="44">
        <v>0</v>
      </c>
      <c r="F298" s="391">
        <f t="shared" si="160"/>
        <v>0</v>
      </c>
      <c r="G298" s="42">
        <v>0</v>
      </c>
      <c r="H298" s="69">
        <f t="shared" si="161"/>
        <v>0</v>
      </c>
      <c r="I298" s="38">
        <v>0</v>
      </c>
      <c r="J298" s="37">
        <f t="shared" si="162"/>
        <v>0</v>
      </c>
      <c r="K298" s="74">
        <v>0</v>
      </c>
      <c r="L298" s="37">
        <f t="shared" si="163"/>
        <v>0</v>
      </c>
      <c r="M298" s="38">
        <v>0</v>
      </c>
      <c r="N298" s="37">
        <f t="shared" si="164"/>
        <v>0</v>
      </c>
      <c r="O298" s="61">
        <v>0</v>
      </c>
      <c r="P298" s="71">
        <f t="shared" si="165"/>
        <v>0</v>
      </c>
      <c r="Q298" s="57">
        <f t="shared" si="166"/>
        <v>0</v>
      </c>
      <c r="R298" s="70">
        <f t="shared" si="167"/>
        <v>0</v>
      </c>
      <c r="S298" s="42">
        <v>0</v>
      </c>
      <c r="T298" s="69">
        <f t="shared" si="168"/>
        <v>0</v>
      </c>
      <c r="U298" s="38">
        <v>0</v>
      </c>
      <c r="V298" s="69">
        <f t="shared" si="169"/>
        <v>0</v>
      </c>
      <c r="W298" s="38">
        <v>0</v>
      </c>
      <c r="X298" s="69">
        <f t="shared" si="170"/>
        <v>0</v>
      </c>
      <c r="Y298" s="74">
        <v>0</v>
      </c>
      <c r="Z298" s="69">
        <f t="shared" si="171"/>
        <v>0</v>
      </c>
      <c r="AA298" s="74">
        <v>0</v>
      </c>
      <c r="AB298" s="68">
        <f t="shared" si="172"/>
        <v>0</v>
      </c>
      <c r="AC298" s="67">
        <f t="shared" si="173"/>
        <v>0</v>
      </c>
      <c r="AD298" s="66">
        <f t="shared" si="174"/>
        <v>0</v>
      </c>
      <c r="AE298" s="57">
        <v>0</v>
      </c>
      <c r="AF298" s="60">
        <f t="shared" si="175"/>
        <v>0</v>
      </c>
      <c r="AG298" s="52">
        <v>0</v>
      </c>
      <c r="AH298" s="63">
        <f t="shared" si="176"/>
        <v>0</v>
      </c>
      <c r="AI298" s="51">
        <f t="shared" si="177"/>
        <v>0</v>
      </c>
      <c r="AJ298" s="416">
        <f t="shared" si="178"/>
        <v>0</v>
      </c>
      <c r="AK298" s="65">
        <v>0</v>
      </c>
      <c r="AL298" s="63">
        <f t="shared" si="179"/>
        <v>0</v>
      </c>
      <c r="AM298" s="62"/>
    </row>
    <row r="299" spans="1:39" s="2" customFormat="1" x14ac:dyDescent="0.3">
      <c r="A299" s="79" t="s">
        <v>92</v>
      </c>
      <c r="B299" s="47">
        <f>15500/10</f>
        <v>1550</v>
      </c>
      <c r="C299" s="77">
        <f>2700/1.1</f>
        <v>2454.5454545454545</v>
      </c>
      <c r="D299" s="54">
        <v>10</v>
      </c>
      <c r="E299" s="44">
        <v>0</v>
      </c>
      <c r="F299" s="391">
        <f t="shared" si="160"/>
        <v>0</v>
      </c>
      <c r="G299" s="42">
        <v>0</v>
      </c>
      <c r="H299" s="69">
        <f t="shared" si="161"/>
        <v>0</v>
      </c>
      <c r="I299" s="38">
        <v>0</v>
      </c>
      <c r="J299" s="37">
        <f t="shared" si="162"/>
        <v>0</v>
      </c>
      <c r="K299" s="74">
        <v>0</v>
      </c>
      <c r="L299" s="37">
        <f t="shared" si="163"/>
        <v>0</v>
      </c>
      <c r="M299" s="38">
        <v>0</v>
      </c>
      <c r="N299" s="37">
        <f t="shared" si="164"/>
        <v>0</v>
      </c>
      <c r="O299" s="61">
        <v>0</v>
      </c>
      <c r="P299" s="71">
        <f t="shared" si="165"/>
        <v>0</v>
      </c>
      <c r="Q299" s="57">
        <f t="shared" si="166"/>
        <v>0</v>
      </c>
      <c r="R299" s="70">
        <f t="shared" si="167"/>
        <v>0</v>
      </c>
      <c r="S299" s="42">
        <v>0</v>
      </c>
      <c r="T299" s="69">
        <f t="shared" si="168"/>
        <v>0</v>
      </c>
      <c r="U299" s="38">
        <v>0</v>
      </c>
      <c r="V299" s="69">
        <f t="shared" si="169"/>
        <v>0</v>
      </c>
      <c r="W299" s="38">
        <v>0</v>
      </c>
      <c r="X299" s="69">
        <f t="shared" si="170"/>
        <v>0</v>
      </c>
      <c r="Y299" s="74">
        <v>0</v>
      </c>
      <c r="Z299" s="69">
        <f t="shared" si="171"/>
        <v>0</v>
      </c>
      <c r="AA299" s="74">
        <v>0</v>
      </c>
      <c r="AB299" s="68">
        <f t="shared" si="172"/>
        <v>0</v>
      </c>
      <c r="AC299" s="67">
        <f t="shared" si="173"/>
        <v>0</v>
      </c>
      <c r="AD299" s="66">
        <f t="shared" si="174"/>
        <v>0</v>
      </c>
      <c r="AE299" s="57">
        <v>0</v>
      </c>
      <c r="AF299" s="60">
        <f t="shared" si="175"/>
        <v>0</v>
      </c>
      <c r="AG299" s="52">
        <v>0</v>
      </c>
      <c r="AH299" s="63">
        <f t="shared" si="176"/>
        <v>0</v>
      </c>
      <c r="AI299" s="51">
        <f t="shared" si="177"/>
        <v>0</v>
      </c>
      <c r="AJ299" s="416">
        <f t="shared" si="178"/>
        <v>0</v>
      </c>
      <c r="AK299" s="65">
        <v>0</v>
      </c>
      <c r="AL299" s="63">
        <f t="shared" si="179"/>
        <v>0</v>
      </c>
      <c r="AM299" s="62"/>
    </row>
    <row r="300" spans="1:39" s="2" customFormat="1" x14ac:dyDescent="0.3">
      <c r="A300" s="79" t="s">
        <v>75</v>
      </c>
      <c r="B300" s="47">
        <f>15500/10</f>
        <v>1550</v>
      </c>
      <c r="C300" s="77">
        <f>2700/1.1</f>
        <v>2454.5454545454545</v>
      </c>
      <c r="D300" s="54">
        <v>10</v>
      </c>
      <c r="E300" s="44">
        <v>0</v>
      </c>
      <c r="F300" s="391">
        <f t="shared" si="160"/>
        <v>0</v>
      </c>
      <c r="G300" s="42">
        <v>0</v>
      </c>
      <c r="H300" s="69">
        <f t="shared" si="161"/>
        <v>0</v>
      </c>
      <c r="I300" s="38">
        <v>0</v>
      </c>
      <c r="J300" s="37">
        <f t="shared" si="162"/>
        <v>0</v>
      </c>
      <c r="K300" s="74">
        <v>0</v>
      </c>
      <c r="L300" s="37">
        <f t="shared" si="163"/>
        <v>0</v>
      </c>
      <c r="M300" s="38">
        <v>0</v>
      </c>
      <c r="N300" s="37">
        <f t="shared" si="164"/>
        <v>0</v>
      </c>
      <c r="O300" s="61">
        <v>0</v>
      </c>
      <c r="P300" s="71">
        <f t="shared" si="165"/>
        <v>0</v>
      </c>
      <c r="Q300" s="57">
        <f t="shared" si="166"/>
        <v>0</v>
      </c>
      <c r="R300" s="70">
        <f t="shared" si="167"/>
        <v>0</v>
      </c>
      <c r="S300" s="42">
        <v>0</v>
      </c>
      <c r="T300" s="69">
        <f t="shared" si="168"/>
        <v>0</v>
      </c>
      <c r="U300" s="38">
        <v>0</v>
      </c>
      <c r="V300" s="69">
        <f t="shared" si="169"/>
        <v>0</v>
      </c>
      <c r="W300" s="38">
        <v>0</v>
      </c>
      <c r="X300" s="69">
        <f t="shared" si="170"/>
        <v>0</v>
      </c>
      <c r="Y300" s="74">
        <v>0</v>
      </c>
      <c r="Z300" s="69">
        <f t="shared" si="171"/>
        <v>0</v>
      </c>
      <c r="AA300" s="74">
        <v>0</v>
      </c>
      <c r="AB300" s="68">
        <f t="shared" si="172"/>
        <v>0</v>
      </c>
      <c r="AC300" s="67">
        <f t="shared" si="173"/>
        <v>0</v>
      </c>
      <c r="AD300" s="66">
        <f t="shared" si="174"/>
        <v>0</v>
      </c>
      <c r="AE300" s="57">
        <v>0</v>
      </c>
      <c r="AF300" s="60">
        <f t="shared" si="175"/>
        <v>0</v>
      </c>
      <c r="AG300" s="52">
        <v>0</v>
      </c>
      <c r="AH300" s="63">
        <f t="shared" si="176"/>
        <v>0</v>
      </c>
      <c r="AI300" s="51">
        <f t="shared" si="177"/>
        <v>0</v>
      </c>
      <c r="AJ300" s="416">
        <f t="shared" si="178"/>
        <v>0</v>
      </c>
      <c r="AK300" s="65">
        <v>0</v>
      </c>
      <c r="AL300" s="63">
        <f t="shared" si="179"/>
        <v>0</v>
      </c>
      <c r="AM300" s="62"/>
    </row>
    <row r="301" spans="1:39" s="2" customFormat="1" x14ac:dyDescent="0.3">
      <c r="A301" s="78" t="s">
        <v>68</v>
      </c>
      <c r="B301" s="47">
        <f>15500/10</f>
        <v>1550</v>
      </c>
      <c r="C301" s="77">
        <f>2700/1.1</f>
        <v>2454.5454545454545</v>
      </c>
      <c r="D301" s="54">
        <v>10</v>
      </c>
      <c r="E301" s="44">
        <v>0</v>
      </c>
      <c r="F301" s="391">
        <f t="shared" si="160"/>
        <v>0</v>
      </c>
      <c r="G301" s="42">
        <v>0</v>
      </c>
      <c r="H301" s="69">
        <f t="shared" si="161"/>
        <v>0</v>
      </c>
      <c r="I301" s="38">
        <v>0</v>
      </c>
      <c r="J301" s="37">
        <f t="shared" si="162"/>
        <v>0</v>
      </c>
      <c r="K301" s="74">
        <v>0</v>
      </c>
      <c r="L301" s="37">
        <f t="shared" si="163"/>
        <v>0</v>
      </c>
      <c r="M301" s="38">
        <v>0</v>
      </c>
      <c r="N301" s="37">
        <f t="shared" si="164"/>
        <v>0</v>
      </c>
      <c r="O301" s="61">
        <v>0</v>
      </c>
      <c r="P301" s="71">
        <f t="shared" si="165"/>
        <v>0</v>
      </c>
      <c r="Q301" s="57">
        <f t="shared" si="166"/>
        <v>0</v>
      </c>
      <c r="R301" s="70">
        <f t="shared" si="167"/>
        <v>0</v>
      </c>
      <c r="S301" s="42">
        <v>0</v>
      </c>
      <c r="T301" s="69">
        <f t="shared" si="168"/>
        <v>0</v>
      </c>
      <c r="U301" s="38">
        <v>0</v>
      </c>
      <c r="V301" s="69">
        <f t="shared" si="169"/>
        <v>0</v>
      </c>
      <c r="W301" s="38">
        <v>0</v>
      </c>
      <c r="X301" s="69">
        <f t="shared" si="170"/>
        <v>0</v>
      </c>
      <c r="Y301" s="74">
        <v>0</v>
      </c>
      <c r="Z301" s="69">
        <f t="shared" si="171"/>
        <v>0</v>
      </c>
      <c r="AA301" s="74">
        <v>0</v>
      </c>
      <c r="AB301" s="68">
        <f t="shared" si="172"/>
        <v>0</v>
      </c>
      <c r="AC301" s="67">
        <f t="shared" si="173"/>
        <v>0</v>
      </c>
      <c r="AD301" s="66">
        <f t="shared" si="174"/>
        <v>0</v>
      </c>
      <c r="AE301" s="57">
        <v>0</v>
      </c>
      <c r="AF301" s="60">
        <f t="shared" si="175"/>
        <v>0</v>
      </c>
      <c r="AG301" s="52">
        <v>0</v>
      </c>
      <c r="AH301" s="63">
        <f t="shared" si="176"/>
        <v>0</v>
      </c>
      <c r="AI301" s="51">
        <f t="shared" si="177"/>
        <v>0</v>
      </c>
      <c r="AJ301" s="416">
        <f t="shared" si="178"/>
        <v>0</v>
      </c>
      <c r="AK301" s="65">
        <v>0</v>
      </c>
      <c r="AL301" s="63">
        <f t="shared" si="179"/>
        <v>0</v>
      </c>
      <c r="AM301" s="62"/>
    </row>
    <row r="302" spans="1:39" s="2" customFormat="1" x14ac:dyDescent="0.3">
      <c r="A302" s="79" t="s">
        <v>43</v>
      </c>
      <c r="B302" s="47">
        <f>18000/10</f>
        <v>1800</v>
      </c>
      <c r="C302" s="77">
        <f>2800/1.1</f>
        <v>2545.454545454545</v>
      </c>
      <c r="D302" s="54">
        <v>10</v>
      </c>
      <c r="E302" s="44">
        <v>0</v>
      </c>
      <c r="F302" s="391">
        <f t="shared" si="160"/>
        <v>0</v>
      </c>
      <c r="G302" s="42">
        <v>0</v>
      </c>
      <c r="H302" s="69">
        <f t="shared" si="161"/>
        <v>0</v>
      </c>
      <c r="I302" s="38">
        <v>0</v>
      </c>
      <c r="J302" s="37">
        <f t="shared" si="162"/>
        <v>0</v>
      </c>
      <c r="K302" s="74">
        <v>0</v>
      </c>
      <c r="L302" s="37">
        <f t="shared" si="163"/>
        <v>0</v>
      </c>
      <c r="M302" s="38">
        <v>0</v>
      </c>
      <c r="N302" s="37">
        <f t="shared" si="164"/>
        <v>0</v>
      </c>
      <c r="O302" s="61">
        <v>0</v>
      </c>
      <c r="P302" s="71">
        <f t="shared" si="165"/>
        <v>0</v>
      </c>
      <c r="Q302" s="57">
        <f t="shared" si="166"/>
        <v>0</v>
      </c>
      <c r="R302" s="70">
        <f t="shared" si="167"/>
        <v>0</v>
      </c>
      <c r="S302" s="42">
        <v>0</v>
      </c>
      <c r="T302" s="69">
        <f t="shared" si="168"/>
        <v>0</v>
      </c>
      <c r="U302" s="38">
        <v>0</v>
      </c>
      <c r="V302" s="69">
        <f t="shared" si="169"/>
        <v>0</v>
      </c>
      <c r="W302" s="38">
        <v>0</v>
      </c>
      <c r="X302" s="69">
        <f t="shared" si="170"/>
        <v>0</v>
      </c>
      <c r="Y302" s="74">
        <v>0</v>
      </c>
      <c r="Z302" s="69">
        <f t="shared" si="171"/>
        <v>0</v>
      </c>
      <c r="AA302" s="74">
        <v>0</v>
      </c>
      <c r="AB302" s="68">
        <f t="shared" si="172"/>
        <v>0</v>
      </c>
      <c r="AC302" s="67">
        <f t="shared" si="173"/>
        <v>0</v>
      </c>
      <c r="AD302" s="66">
        <f t="shared" si="174"/>
        <v>0</v>
      </c>
      <c r="AE302" s="57">
        <v>0</v>
      </c>
      <c r="AF302" s="60">
        <f t="shared" si="175"/>
        <v>0</v>
      </c>
      <c r="AG302" s="52">
        <v>0</v>
      </c>
      <c r="AH302" s="63">
        <f t="shared" si="176"/>
        <v>0</v>
      </c>
      <c r="AI302" s="51">
        <f t="shared" si="177"/>
        <v>0</v>
      </c>
      <c r="AJ302" s="416">
        <f t="shared" si="178"/>
        <v>0</v>
      </c>
      <c r="AK302" s="65">
        <v>0</v>
      </c>
      <c r="AL302" s="63">
        <f t="shared" si="179"/>
        <v>0</v>
      </c>
      <c r="AM302" s="62"/>
    </row>
    <row r="303" spans="1:39" s="2" customFormat="1" x14ac:dyDescent="0.3">
      <c r="A303" s="78" t="s">
        <v>44</v>
      </c>
      <c r="B303" s="47">
        <f>17000/10</f>
        <v>1700</v>
      </c>
      <c r="C303" s="77">
        <f>2700/1.1</f>
        <v>2454.5454545454545</v>
      </c>
      <c r="D303" s="54">
        <v>10</v>
      </c>
      <c r="E303" s="44">
        <v>0</v>
      </c>
      <c r="F303" s="391">
        <f t="shared" si="160"/>
        <v>0</v>
      </c>
      <c r="G303" s="42">
        <v>0</v>
      </c>
      <c r="H303" s="69">
        <f t="shared" si="161"/>
        <v>0</v>
      </c>
      <c r="I303" s="38">
        <v>0</v>
      </c>
      <c r="J303" s="37">
        <f t="shared" si="162"/>
        <v>0</v>
      </c>
      <c r="K303" s="74">
        <v>0</v>
      </c>
      <c r="L303" s="37">
        <f t="shared" si="163"/>
        <v>0</v>
      </c>
      <c r="M303" s="38">
        <v>0</v>
      </c>
      <c r="N303" s="37">
        <f t="shared" si="164"/>
        <v>0</v>
      </c>
      <c r="O303" s="61">
        <v>0</v>
      </c>
      <c r="P303" s="71">
        <f t="shared" si="165"/>
        <v>0</v>
      </c>
      <c r="Q303" s="57">
        <f t="shared" si="166"/>
        <v>0</v>
      </c>
      <c r="R303" s="70">
        <f t="shared" si="167"/>
        <v>0</v>
      </c>
      <c r="S303" s="42">
        <v>0</v>
      </c>
      <c r="T303" s="69">
        <f t="shared" si="168"/>
        <v>0</v>
      </c>
      <c r="U303" s="38">
        <v>0</v>
      </c>
      <c r="V303" s="69">
        <f t="shared" si="169"/>
        <v>0</v>
      </c>
      <c r="W303" s="38">
        <v>0</v>
      </c>
      <c r="X303" s="69">
        <f t="shared" si="170"/>
        <v>0</v>
      </c>
      <c r="Y303" s="74">
        <v>0</v>
      </c>
      <c r="Z303" s="69">
        <f t="shared" si="171"/>
        <v>0</v>
      </c>
      <c r="AA303" s="74">
        <v>0</v>
      </c>
      <c r="AB303" s="68">
        <f t="shared" si="172"/>
        <v>0</v>
      </c>
      <c r="AC303" s="67">
        <f t="shared" si="173"/>
        <v>0</v>
      </c>
      <c r="AD303" s="66">
        <f t="shared" si="174"/>
        <v>0</v>
      </c>
      <c r="AE303" s="57">
        <v>0</v>
      </c>
      <c r="AF303" s="60">
        <f t="shared" si="175"/>
        <v>0</v>
      </c>
      <c r="AG303" s="52">
        <v>0</v>
      </c>
      <c r="AH303" s="63">
        <f t="shared" si="176"/>
        <v>0</v>
      </c>
      <c r="AI303" s="51">
        <f t="shared" si="177"/>
        <v>0</v>
      </c>
      <c r="AJ303" s="416">
        <f t="shared" si="178"/>
        <v>0</v>
      </c>
      <c r="AK303" s="65">
        <v>0</v>
      </c>
      <c r="AL303" s="63">
        <f t="shared" si="179"/>
        <v>0</v>
      </c>
      <c r="AM303" s="62"/>
    </row>
    <row r="304" spans="1:39" s="2" customFormat="1" x14ac:dyDescent="0.3">
      <c r="A304" s="56" t="s">
        <v>87</v>
      </c>
      <c r="B304" s="74">
        <f>13800/12</f>
        <v>1150</v>
      </c>
      <c r="C304" s="38">
        <f>1800/1.1</f>
        <v>1636.3636363636363</v>
      </c>
      <c r="D304" s="73">
        <v>12</v>
      </c>
      <c r="E304" s="44">
        <v>0</v>
      </c>
      <c r="F304" s="391">
        <f t="shared" si="160"/>
        <v>0</v>
      </c>
      <c r="G304" s="42">
        <v>0</v>
      </c>
      <c r="H304" s="69">
        <f t="shared" si="161"/>
        <v>0</v>
      </c>
      <c r="I304" s="38">
        <v>0</v>
      </c>
      <c r="J304" s="37">
        <f t="shared" si="162"/>
        <v>0</v>
      </c>
      <c r="K304" s="74">
        <v>0</v>
      </c>
      <c r="L304" s="37">
        <f t="shared" si="163"/>
        <v>0</v>
      </c>
      <c r="M304" s="38">
        <v>0</v>
      </c>
      <c r="N304" s="37">
        <f t="shared" si="164"/>
        <v>0</v>
      </c>
      <c r="O304" s="61">
        <v>0</v>
      </c>
      <c r="P304" s="71">
        <f t="shared" si="165"/>
        <v>0</v>
      </c>
      <c r="Q304" s="57">
        <f t="shared" si="166"/>
        <v>0</v>
      </c>
      <c r="R304" s="70">
        <f t="shared" si="167"/>
        <v>0</v>
      </c>
      <c r="S304" s="42">
        <v>0</v>
      </c>
      <c r="T304" s="69">
        <f t="shared" si="168"/>
        <v>0</v>
      </c>
      <c r="U304" s="38">
        <v>0</v>
      </c>
      <c r="V304" s="69">
        <f t="shared" si="169"/>
        <v>0</v>
      </c>
      <c r="W304" s="38">
        <v>0</v>
      </c>
      <c r="X304" s="69">
        <f t="shared" si="170"/>
        <v>0</v>
      </c>
      <c r="Y304" s="74">
        <v>0</v>
      </c>
      <c r="Z304" s="69">
        <f t="shared" si="171"/>
        <v>0</v>
      </c>
      <c r="AA304" s="74">
        <v>0</v>
      </c>
      <c r="AB304" s="68">
        <f t="shared" si="172"/>
        <v>0</v>
      </c>
      <c r="AC304" s="67">
        <f t="shared" si="173"/>
        <v>0</v>
      </c>
      <c r="AD304" s="66">
        <f t="shared" si="174"/>
        <v>0</v>
      </c>
      <c r="AE304" s="57">
        <v>0</v>
      </c>
      <c r="AF304" s="60">
        <f t="shared" si="175"/>
        <v>0</v>
      </c>
      <c r="AG304" s="52">
        <v>0</v>
      </c>
      <c r="AH304" s="63">
        <f t="shared" si="176"/>
        <v>0</v>
      </c>
      <c r="AI304" s="51">
        <f t="shared" si="177"/>
        <v>0</v>
      </c>
      <c r="AJ304" s="416">
        <f t="shared" si="178"/>
        <v>0</v>
      </c>
      <c r="AK304" s="65">
        <v>0</v>
      </c>
      <c r="AL304" s="63">
        <f t="shared" si="179"/>
        <v>0</v>
      </c>
      <c r="AM304" s="62"/>
    </row>
    <row r="305" spans="1:39" s="2" customFormat="1" x14ac:dyDescent="0.3">
      <c r="A305" s="56" t="s">
        <v>771</v>
      </c>
      <c r="B305" s="74">
        <f>13800/12</f>
        <v>1150</v>
      </c>
      <c r="C305" s="38">
        <v>1636</v>
      </c>
      <c r="D305" s="73">
        <v>12</v>
      </c>
      <c r="E305" s="44">
        <v>0</v>
      </c>
      <c r="F305" s="391">
        <f t="shared" si="160"/>
        <v>0</v>
      </c>
      <c r="G305" s="42">
        <v>0</v>
      </c>
      <c r="H305" s="69">
        <f t="shared" si="161"/>
        <v>0</v>
      </c>
      <c r="I305" s="38">
        <v>0</v>
      </c>
      <c r="J305" s="37">
        <f t="shared" si="162"/>
        <v>0</v>
      </c>
      <c r="K305" s="74">
        <v>0</v>
      </c>
      <c r="L305" s="37">
        <f t="shared" si="163"/>
        <v>0</v>
      </c>
      <c r="M305" s="38">
        <v>0</v>
      </c>
      <c r="N305" s="37">
        <f t="shared" si="164"/>
        <v>0</v>
      </c>
      <c r="O305" s="61">
        <v>0</v>
      </c>
      <c r="P305" s="71">
        <f t="shared" si="165"/>
        <v>0</v>
      </c>
      <c r="Q305" s="57">
        <f t="shared" si="166"/>
        <v>0</v>
      </c>
      <c r="R305" s="70">
        <f t="shared" si="167"/>
        <v>0</v>
      </c>
      <c r="S305" s="42">
        <v>0</v>
      </c>
      <c r="T305" s="69">
        <f t="shared" si="168"/>
        <v>0</v>
      </c>
      <c r="U305" s="38">
        <v>0</v>
      </c>
      <c r="V305" s="69">
        <f t="shared" si="169"/>
        <v>0</v>
      </c>
      <c r="W305" s="38">
        <v>0</v>
      </c>
      <c r="X305" s="69">
        <f t="shared" si="170"/>
        <v>0</v>
      </c>
      <c r="Y305" s="74">
        <v>0</v>
      </c>
      <c r="Z305" s="69">
        <f t="shared" si="171"/>
        <v>0</v>
      </c>
      <c r="AA305" s="74">
        <v>0</v>
      </c>
      <c r="AB305" s="68">
        <f t="shared" si="172"/>
        <v>0</v>
      </c>
      <c r="AC305" s="67">
        <f t="shared" si="173"/>
        <v>0</v>
      </c>
      <c r="AD305" s="66">
        <f t="shared" si="174"/>
        <v>0</v>
      </c>
      <c r="AE305" s="57">
        <v>0</v>
      </c>
      <c r="AF305" s="60">
        <f t="shared" si="175"/>
        <v>0</v>
      </c>
      <c r="AG305" s="52">
        <v>0</v>
      </c>
      <c r="AH305" s="63">
        <f t="shared" si="176"/>
        <v>0</v>
      </c>
      <c r="AI305" s="51">
        <f t="shared" si="177"/>
        <v>0</v>
      </c>
      <c r="AJ305" s="416">
        <f t="shared" si="178"/>
        <v>0</v>
      </c>
      <c r="AK305" s="65">
        <v>0</v>
      </c>
      <c r="AL305" s="63">
        <f t="shared" si="179"/>
        <v>0</v>
      </c>
      <c r="AM305" s="62"/>
    </row>
    <row r="306" spans="1:39" s="2" customFormat="1" x14ac:dyDescent="0.3">
      <c r="A306" s="56" t="s">
        <v>8</v>
      </c>
      <c r="B306" s="47">
        <f>24800/16</f>
        <v>1550</v>
      </c>
      <c r="C306" s="46">
        <f>2800/1.1</f>
        <v>2545.454545454545</v>
      </c>
      <c r="D306" s="54">
        <v>16</v>
      </c>
      <c r="E306" s="44">
        <v>0</v>
      </c>
      <c r="F306" s="391">
        <f t="shared" si="160"/>
        <v>0</v>
      </c>
      <c r="G306" s="42">
        <v>0</v>
      </c>
      <c r="H306" s="69">
        <f t="shared" si="161"/>
        <v>0</v>
      </c>
      <c r="I306" s="38">
        <v>0</v>
      </c>
      <c r="J306" s="37">
        <f t="shared" si="162"/>
        <v>0</v>
      </c>
      <c r="K306" s="74">
        <v>0</v>
      </c>
      <c r="L306" s="37">
        <f t="shared" si="163"/>
        <v>0</v>
      </c>
      <c r="M306" s="38">
        <v>0</v>
      </c>
      <c r="N306" s="37">
        <f t="shared" si="164"/>
        <v>0</v>
      </c>
      <c r="O306" s="61">
        <v>0</v>
      </c>
      <c r="P306" s="71">
        <f t="shared" si="165"/>
        <v>0</v>
      </c>
      <c r="Q306" s="57">
        <f t="shared" si="166"/>
        <v>0</v>
      </c>
      <c r="R306" s="70">
        <f t="shared" si="167"/>
        <v>0</v>
      </c>
      <c r="S306" s="42">
        <v>0</v>
      </c>
      <c r="T306" s="69">
        <f t="shared" si="168"/>
        <v>0</v>
      </c>
      <c r="U306" s="38">
        <v>0</v>
      </c>
      <c r="V306" s="69">
        <f t="shared" si="169"/>
        <v>0</v>
      </c>
      <c r="W306" s="38">
        <v>0</v>
      </c>
      <c r="X306" s="69">
        <f t="shared" si="170"/>
        <v>0</v>
      </c>
      <c r="Y306" s="74">
        <v>0</v>
      </c>
      <c r="Z306" s="69">
        <f t="shared" si="171"/>
        <v>0</v>
      </c>
      <c r="AA306" s="74">
        <v>0</v>
      </c>
      <c r="AB306" s="68">
        <f t="shared" si="172"/>
        <v>0</v>
      </c>
      <c r="AC306" s="67">
        <f t="shared" si="173"/>
        <v>0</v>
      </c>
      <c r="AD306" s="66">
        <f t="shared" si="174"/>
        <v>0</v>
      </c>
      <c r="AE306" s="57">
        <v>0</v>
      </c>
      <c r="AF306" s="60">
        <f t="shared" si="175"/>
        <v>0</v>
      </c>
      <c r="AG306" s="52">
        <v>0</v>
      </c>
      <c r="AH306" s="63">
        <f t="shared" si="176"/>
        <v>0</v>
      </c>
      <c r="AI306" s="51">
        <f t="shared" si="177"/>
        <v>0</v>
      </c>
      <c r="AJ306" s="416">
        <f t="shared" si="178"/>
        <v>0</v>
      </c>
      <c r="AK306" s="65">
        <v>0</v>
      </c>
      <c r="AL306" s="63">
        <f t="shared" si="179"/>
        <v>0</v>
      </c>
      <c r="AM306" s="62"/>
    </row>
    <row r="307" spans="1:39" s="2" customFormat="1" x14ac:dyDescent="0.3">
      <c r="A307" s="58" t="s">
        <v>66</v>
      </c>
      <c r="B307" s="47">
        <f>30400/16</f>
        <v>1900</v>
      </c>
      <c r="C307" s="46">
        <f>2800/1.1</f>
        <v>2545.454545454545</v>
      </c>
      <c r="D307" s="54">
        <v>16</v>
      </c>
      <c r="E307" s="44">
        <v>0</v>
      </c>
      <c r="F307" s="391">
        <f t="shared" si="160"/>
        <v>0</v>
      </c>
      <c r="G307" s="42">
        <v>0</v>
      </c>
      <c r="H307" s="69">
        <f t="shared" si="161"/>
        <v>0</v>
      </c>
      <c r="I307" s="38">
        <v>0</v>
      </c>
      <c r="J307" s="37">
        <f t="shared" si="162"/>
        <v>0</v>
      </c>
      <c r="K307" s="74">
        <v>0</v>
      </c>
      <c r="L307" s="37">
        <f t="shared" si="163"/>
        <v>0</v>
      </c>
      <c r="M307" s="38">
        <v>0</v>
      </c>
      <c r="N307" s="37">
        <f t="shared" si="164"/>
        <v>0</v>
      </c>
      <c r="O307" s="61">
        <v>0</v>
      </c>
      <c r="P307" s="71">
        <f t="shared" si="165"/>
        <v>0</v>
      </c>
      <c r="Q307" s="57">
        <f t="shared" si="166"/>
        <v>0</v>
      </c>
      <c r="R307" s="70">
        <f t="shared" si="167"/>
        <v>0</v>
      </c>
      <c r="S307" s="42">
        <v>0</v>
      </c>
      <c r="T307" s="69">
        <f t="shared" si="168"/>
        <v>0</v>
      </c>
      <c r="U307" s="38">
        <v>0</v>
      </c>
      <c r="V307" s="69">
        <f t="shared" si="169"/>
        <v>0</v>
      </c>
      <c r="W307" s="38">
        <v>0</v>
      </c>
      <c r="X307" s="69">
        <f t="shared" si="170"/>
        <v>0</v>
      </c>
      <c r="Y307" s="74">
        <v>0</v>
      </c>
      <c r="Z307" s="69">
        <f t="shared" si="171"/>
        <v>0</v>
      </c>
      <c r="AA307" s="74">
        <v>0</v>
      </c>
      <c r="AB307" s="68">
        <f t="shared" si="172"/>
        <v>0</v>
      </c>
      <c r="AC307" s="67">
        <f t="shared" si="173"/>
        <v>0</v>
      </c>
      <c r="AD307" s="66">
        <f t="shared" si="174"/>
        <v>0</v>
      </c>
      <c r="AE307" s="57">
        <v>0</v>
      </c>
      <c r="AF307" s="60">
        <f t="shared" si="175"/>
        <v>0</v>
      </c>
      <c r="AG307" s="52">
        <v>0</v>
      </c>
      <c r="AH307" s="63">
        <f t="shared" si="176"/>
        <v>0</v>
      </c>
      <c r="AI307" s="51">
        <f t="shared" si="177"/>
        <v>0</v>
      </c>
      <c r="AJ307" s="416">
        <f t="shared" si="178"/>
        <v>0</v>
      </c>
      <c r="AK307" s="65">
        <v>0</v>
      </c>
      <c r="AL307" s="63">
        <f t="shared" si="179"/>
        <v>0</v>
      </c>
      <c r="AM307" s="62"/>
    </row>
    <row r="308" spans="1:39" s="2" customFormat="1" x14ac:dyDescent="0.3">
      <c r="A308" s="56" t="s">
        <v>9</v>
      </c>
      <c r="B308" s="47">
        <f>3600/6</f>
        <v>600</v>
      </c>
      <c r="C308" s="46">
        <f>2000/1.1</f>
        <v>1818.181818181818</v>
      </c>
      <c r="D308" s="54">
        <v>6</v>
      </c>
      <c r="E308" s="44">
        <v>0</v>
      </c>
      <c r="F308" s="391">
        <f t="shared" si="160"/>
        <v>0</v>
      </c>
      <c r="G308" s="42">
        <v>0</v>
      </c>
      <c r="H308" s="69">
        <f t="shared" si="161"/>
        <v>0</v>
      </c>
      <c r="I308" s="38">
        <v>0</v>
      </c>
      <c r="J308" s="37">
        <f t="shared" si="162"/>
        <v>0</v>
      </c>
      <c r="K308" s="74">
        <v>0</v>
      </c>
      <c r="L308" s="37">
        <f t="shared" si="163"/>
        <v>0</v>
      </c>
      <c r="M308" s="38">
        <v>0</v>
      </c>
      <c r="N308" s="37">
        <f t="shared" si="164"/>
        <v>0</v>
      </c>
      <c r="O308" s="61">
        <v>0</v>
      </c>
      <c r="P308" s="71">
        <f t="shared" si="165"/>
        <v>0</v>
      </c>
      <c r="Q308" s="57">
        <f t="shared" si="166"/>
        <v>0</v>
      </c>
      <c r="R308" s="70">
        <f t="shared" si="167"/>
        <v>0</v>
      </c>
      <c r="S308" s="42">
        <v>0</v>
      </c>
      <c r="T308" s="69">
        <f t="shared" si="168"/>
        <v>0</v>
      </c>
      <c r="U308" s="38">
        <v>0</v>
      </c>
      <c r="V308" s="69">
        <f t="shared" si="169"/>
        <v>0</v>
      </c>
      <c r="W308" s="38">
        <v>0</v>
      </c>
      <c r="X308" s="69">
        <f t="shared" si="170"/>
        <v>0</v>
      </c>
      <c r="Y308" s="74">
        <v>0</v>
      </c>
      <c r="Z308" s="69">
        <f t="shared" si="171"/>
        <v>0</v>
      </c>
      <c r="AA308" s="74">
        <v>0</v>
      </c>
      <c r="AB308" s="68">
        <f t="shared" si="172"/>
        <v>0</v>
      </c>
      <c r="AC308" s="67">
        <f t="shared" si="173"/>
        <v>0</v>
      </c>
      <c r="AD308" s="66">
        <f t="shared" si="174"/>
        <v>0</v>
      </c>
      <c r="AE308" s="57">
        <v>0</v>
      </c>
      <c r="AF308" s="60">
        <f t="shared" si="175"/>
        <v>0</v>
      </c>
      <c r="AG308" s="52">
        <v>0</v>
      </c>
      <c r="AH308" s="63">
        <f t="shared" si="176"/>
        <v>0</v>
      </c>
      <c r="AI308" s="51">
        <f t="shared" si="177"/>
        <v>0</v>
      </c>
      <c r="AJ308" s="416">
        <f t="shared" si="178"/>
        <v>0</v>
      </c>
      <c r="AK308" s="65">
        <v>0</v>
      </c>
      <c r="AL308" s="63">
        <f t="shared" si="179"/>
        <v>0</v>
      </c>
      <c r="AM308" s="62"/>
    </row>
    <row r="309" spans="1:39" s="2" customFormat="1" x14ac:dyDescent="0.3">
      <c r="A309" s="55" t="s">
        <v>47</v>
      </c>
      <c r="B309" s="47">
        <f>3600/6</f>
        <v>600</v>
      </c>
      <c r="C309" s="46">
        <f>2000/1.1</f>
        <v>1818.181818181818</v>
      </c>
      <c r="D309" s="54">
        <v>6</v>
      </c>
      <c r="E309" s="44">
        <v>0</v>
      </c>
      <c r="F309" s="391">
        <f t="shared" si="160"/>
        <v>0</v>
      </c>
      <c r="G309" s="42">
        <v>0</v>
      </c>
      <c r="H309" s="69">
        <f t="shared" si="161"/>
        <v>0</v>
      </c>
      <c r="I309" s="38">
        <v>0</v>
      </c>
      <c r="J309" s="37">
        <f t="shared" si="162"/>
        <v>0</v>
      </c>
      <c r="K309" s="74">
        <v>0</v>
      </c>
      <c r="L309" s="37">
        <f t="shared" si="163"/>
        <v>0</v>
      </c>
      <c r="M309" s="38">
        <v>0</v>
      </c>
      <c r="N309" s="37">
        <f t="shared" si="164"/>
        <v>0</v>
      </c>
      <c r="O309" s="61">
        <v>0</v>
      </c>
      <c r="P309" s="71">
        <f t="shared" si="165"/>
        <v>0</v>
      </c>
      <c r="Q309" s="57">
        <f t="shared" si="166"/>
        <v>0</v>
      </c>
      <c r="R309" s="70">
        <f t="shared" si="167"/>
        <v>0</v>
      </c>
      <c r="S309" s="42">
        <v>0</v>
      </c>
      <c r="T309" s="69">
        <f t="shared" si="168"/>
        <v>0</v>
      </c>
      <c r="U309" s="38">
        <v>0</v>
      </c>
      <c r="V309" s="69">
        <f t="shared" si="169"/>
        <v>0</v>
      </c>
      <c r="W309" s="38">
        <v>0</v>
      </c>
      <c r="X309" s="69">
        <f t="shared" si="170"/>
        <v>0</v>
      </c>
      <c r="Y309" s="74">
        <v>0</v>
      </c>
      <c r="Z309" s="69">
        <f t="shared" si="171"/>
        <v>0</v>
      </c>
      <c r="AA309" s="74">
        <v>0</v>
      </c>
      <c r="AB309" s="68">
        <f t="shared" si="172"/>
        <v>0</v>
      </c>
      <c r="AC309" s="67">
        <f t="shared" si="173"/>
        <v>0</v>
      </c>
      <c r="AD309" s="66">
        <f t="shared" si="174"/>
        <v>0</v>
      </c>
      <c r="AE309" s="57">
        <v>0</v>
      </c>
      <c r="AF309" s="60">
        <f t="shared" si="175"/>
        <v>0</v>
      </c>
      <c r="AG309" s="52">
        <v>0</v>
      </c>
      <c r="AH309" s="63">
        <f t="shared" si="176"/>
        <v>0</v>
      </c>
      <c r="AI309" s="51">
        <f t="shared" si="177"/>
        <v>0</v>
      </c>
      <c r="AJ309" s="416">
        <f t="shared" si="178"/>
        <v>0</v>
      </c>
      <c r="AK309" s="65">
        <v>0</v>
      </c>
      <c r="AL309" s="63">
        <f t="shared" si="179"/>
        <v>0</v>
      </c>
      <c r="AM309" s="62"/>
    </row>
    <row r="310" spans="1:39" s="2" customFormat="1" x14ac:dyDescent="0.3">
      <c r="A310" s="55" t="s">
        <v>48</v>
      </c>
      <c r="B310" s="47">
        <f>3600/6</f>
        <v>600</v>
      </c>
      <c r="C310" s="46">
        <f>2000/1.1</f>
        <v>1818.181818181818</v>
      </c>
      <c r="D310" s="54">
        <v>6</v>
      </c>
      <c r="E310" s="44">
        <v>0</v>
      </c>
      <c r="F310" s="391">
        <f t="shared" si="160"/>
        <v>0</v>
      </c>
      <c r="G310" s="42">
        <v>0</v>
      </c>
      <c r="H310" s="69">
        <f t="shared" si="161"/>
        <v>0</v>
      </c>
      <c r="I310" s="38">
        <v>0</v>
      </c>
      <c r="J310" s="37">
        <f t="shared" si="162"/>
        <v>0</v>
      </c>
      <c r="K310" s="74">
        <v>0</v>
      </c>
      <c r="L310" s="37">
        <f t="shared" si="163"/>
        <v>0</v>
      </c>
      <c r="M310" s="38">
        <v>0</v>
      </c>
      <c r="N310" s="37">
        <f t="shared" si="164"/>
        <v>0</v>
      </c>
      <c r="O310" s="61">
        <v>0</v>
      </c>
      <c r="P310" s="71">
        <f t="shared" si="165"/>
        <v>0</v>
      </c>
      <c r="Q310" s="57">
        <f t="shared" si="166"/>
        <v>0</v>
      </c>
      <c r="R310" s="70">
        <f t="shared" si="167"/>
        <v>0</v>
      </c>
      <c r="S310" s="42">
        <v>0</v>
      </c>
      <c r="T310" s="69">
        <f t="shared" si="168"/>
        <v>0</v>
      </c>
      <c r="U310" s="38">
        <v>0</v>
      </c>
      <c r="V310" s="69">
        <f t="shared" si="169"/>
        <v>0</v>
      </c>
      <c r="W310" s="38">
        <v>0</v>
      </c>
      <c r="X310" s="69">
        <f t="shared" si="170"/>
        <v>0</v>
      </c>
      <c r="Y310" s="74">
        <v>0</v>
      </c>
      <c r="Z310" s="69">
        <f t="shared" si="171"/>
        <v>0</v>
      </c>
      <c r="AA310" s="74">
        <v>0</v>
      </c>
      <c r="AB310" s="68">
        <f t="shared" si="172"/>
        <v>0</v>
      </c>
      <c r="AC310" s="67">
        <f t="shared" si="173"/>
        <v>0</v>
      </c>
      <c r="AD310" s="66">
        <f t="shared" si="174"/>
        <v>0</v>
      </c>
      <c r="AE310" s="57">
        <v>0</v>
      </c>
      <c r="AF310" s="60">
        <f t="shared" si="175"/>
        <v>0</v>
      </c>
      <c r="AG310" s="52">
        <v>0</v>
      </c>
      <c r="AH310" s="63">
        <f t="shared" si="176"/>
        <v>0</v>
      </c>
      <c r="AI310" s="51">
        <f t="shared" si="177"/>
        <v>0</v>
      </c>
      <c r="AJ310" s="416">
        <f t="shared" si="178"/>
        <v>0</v>
      </c>
      <c r="AK310" s="65">
        <v>0</v>
      </c>
      <c r="AL310" s="63">
        <f t="shared" si="179"/>
        <v>0</v>
      </c>
      <c r="AM310" s="62"/>
    </row>
    <row r="311" spans="1:39" s="2" customFormat="1" x14ac:dyDescent="0.3">
      <c r="A311" s="48" t="s">
        <v>59</v>
      </c>
      <c r="B311" s="47">
        <f>8100/6</f>
        <v>1350</v>
      </c>
      <c r="C311" s="46">
        <f>2800/1.1</f>
        <v>2545.454545454545</v>
      </c>
      <c r="D311" s="50">
        <v>6</v>
      </c>
      <c r="E311" s="44">
        <v>0</v>
      </c>
      <c r="F311" s="391">
        <f t="shared" si="160"/>
        <v>0</v>
      </c>
      <c r="G311" s="42">
        <v>0</v>
      </c>
      <c r="H311" s="69">
        <f t="shared" si="161"/>
        <v>0</v>
      </c>
      <c r="I311" s="38">
        <v>0</v>
      </c>
      <c r="J311" s="37">
        <f t="shared" si="162"/>
        <v>0</v>
      </c>
      <c r="K311" s="74">
        <v>0</v>
      </c>
      <c r="L311" s="37">
        <f t="shared" si="163"/>
        <v>0</v>
      </c>
      <c r="M311" s="38">
        <v>0</v>
      </c>
      <c r="N311" s="37">
        <f t="shared" si="164"/>
        <v>0</v>
      </c>
      <c r="O311" s="61">
        <v>0</v>
      </c>
      <c r="P311" s="71">
        <f t="shared" si="165"/>
        <v>0</v>
      </c>
      <c r="Q311" s="57">
        <f t="shared" si="166"/>
        <v>0</v>
      </c>
      <c r="R311" s="70">
        <f t="shared" si="167"/>
        <v>0</v>
      </c>
      <c r="S311" s="42">
        <v>0</v>
      </c>
      <c r="T311" s="69">
        <f t="shared" si="168"/>
        <v>0</v>
      </c>
      <c r="U311" s="38">
        <v>0</v>
      </c>
      <c r="V311" s="69">
        <f t="shared" si="169"/>
        <v>0</v>
      </c>
      <c r="W311" s="38">
        <v>0</v>
      </c>
      <c r="X311" s="69">
        <f t="shared" si="170"/>
        <v>0</v>
      </c>
      <c r="Y311" s="74">
        <v>0</v>
      </c>
      <c r="Z311" s="69">
        <f t="shared" si="171"/>
        <v>0</v>
      </c>
      <c r="AA311" s="74">
        <v>0</v>
      </c>
      <c r="AB311" s="68">
        <f t="shared" si="172"/>
        <v>0</v>
      </c>
      <c r="AC311" s="67">
        <f t="shared" si="173"/>
        <v>0</v>
      </c>
      <c r="AD311" s="66">
        <f t="shared" si="174"/>
        <v>0</v>
      </c>
      <c r="AE311" s="57">
        <v>0</v>
      </c>
      <c r="AF311" s="60">
        <f t="shared" si="175"/>
        <v>0</v>
      </c>
      <c r="AG311" s="52">
        <v>0</v>
      </c>
      <c r="AH311" s="63">
        <f t="shared" si="176"/>
        <v>0</v>
      </c>
      <c r="AI311" s="51">
        <f t="shared" si="177"/>
        <v>0</v>
      </c>
      <c r="AJ311" s="416">
        <f t="shared" si="178"/>
        <v>0</v>
      </c>
      <c r="AK311" s="65">
        <v>0</v>
      </c>
      <c r="AL311" s="63">
        <f t="shared" si="179"/>
        <v>0</v>
      </c>
      <c r="AM311" s="62"/>
    </row>
    <row r="312" spans="1:39" s="2" customFormat="1" x14ac:dyDescent="0.3">
      <c r="A312" s="48" t="s">
        <v>65</v>
      </c>
      <c r="B312" s="53">
        <f>6600/6</f>
        <v>1100</v>
      </c>
      <c r="C312" s="46">
        <f>2800/1.1</f>
        <v>2545.454545454545</v>
      </c>
      <c r="D312" s="50">
        <v>6</v>
      </c>
      <c r="E312" s="44">
        <v>0</v>
      </c>
      <c r="F312" s="391">
        <f t="shared" si="160"/>
        <v>0</v>
      </c>
      <c r="G312" s="42">
        <v>0</v>
      </c>
      <c r="H312" s="69">
        <f t="shared" si="161"/>
        <v>0</v>
      </c>
      <c r="I312" s="38">
        <v>0</v>
      </c>
      <c r="J312" s="37">
        <f t="shared" si="162"/>
        <v>0</v>
      </c>
      <c r="K312" s="74">
        <v>0</v>
      </c>
      <c r="L312" s="37">
        <f t="shared" si="163"/>
        <v>0</v>
      </c>
      <c r="M312" s="38">
        <v>0</v>
      </c>
      <c r="N312" s="37">
        <f t="shared" si="164"/>
        <v>0</v>
      </c>
      <c r="O312" s="61">
        <v>0</v>
      </c>
      <c r="P312" s="71">
        <f t="shared" si="165"/>
        <v>0</v>
      </c>
      <c r="Q312" s="57">
        <f t="shared" si="166"/>
        <v>0</v>
      </c>
      <c r="R312" s="70">
        <f t="shared" si="167"/>
        <v>0</v>
      </c>
      <c r="S312" s="42">
        <v>0</v>
      </c>
      <c r="T312" s="69">
        <f t="shared" si="168"/>
        <v>0</v>
      </c>
      <c r="U312" s="38">
        <v>0</v>
      </c>
      <c r="V312" s="69">
        <f t="shared" si="169"/>
        <v>0</v>
      </c>
      <c r="W312" s="38">
        <v>0</v>
      </c>
      <c r="X312" s="69">
        <f t="shared" si="170"/>
        <v>0</v>
      </c>
      <c r="Y312" s="74">
        <v>0</v>
      </c>
      <c r="Z312" s="69">
        <f t="shared" si="171"/>
        <v>0</v>
      </c>
      <c r="AA312" s="74">
        <v>0</v>
      </c>
      <c r="AB312" s="68">
        <f t="shared" si="172"/>
        <v>0</v>
      </c>
      <c r="AC312" s="67">
        <f t="shared" si="173"/>
        <v>0</v>
      </c>
      <c r="AD312" s="66">
        <f t="shared" si="174"/>
        <v>0</v>
      </c>
      <c r="AE312" s="57">
        <v>0</v>
      </c>
      <c r="AF312" s="60">
        <f t="shared" si="175"/>
        <v>0</v>
      </c>
      <c r="AG312" s="52">
        <v>0</v>
      </c>
      <c r="AH312" s="63">
        <f t="shared" si="176"/>
        <v>0</v>
      </c>
      <c r="AI312" s="51">
        <f t="shared" si="177"/>
        <v>0</v>
      </c>
      <c r="AJ312" s="416">
        <f t="shared" si="178"/>
        <v>0</v>
      </c>
      <c r="AK312" s="65">
        <v>0</v>
      </c>
      <c r="AL312" s="63">
        <f t="shared" si="179"/>
        <v>0</v>
      </c>
      <c r="AM312" s="62"/>
    </row>
    <row r="313" spans="1:39" s="2" customFormat="1" x14ac:dyDescent="0.3">
      <c r="A313" s="48" t="s">
        <v>64</v>
      </c>
      <c r="B313" s="47">
        <f>16200/12</f>
        <v>1350</v>
      </c>
      <c r="C313" s="46">
        <f>2800/1.1</f>
        <v>2545.454545454545</v>
      </c>
      <c r="D313" s="50">
        <v>12</v>
      </c>
      <c r="E313" s="44">
        <v>0</v>
      </c>
      <c r="F313" s="391">
        <f t="shared" si="160"/>
        <v>0</v>
      </c>
      <c r="G313" s="42">
        <v>0</v>
      </c>
      <c r="H313" s="69">
        <f t="shared" si="161"/>
        <v>0</v>
      </c>
      <c r="I313" s="38">
        <v>0</v>
      </c>
      <c r="J313" s="37">
        <f t="shared" si="162"/>
        <v>0</v>
      </c>
      <c r="K313" s="74">
        <v>0</v>
      </c>
      <c r="L313" s="37">
        <f t="shared" si="163"/>
        <v>0</v>
      </c>
      <c r="M313" s="38">
        <v>0</v>
      </c>
      <c r="N313" s="37">
        <f t="shared" si="164"/>
        <v>0</v>
      </c>
      <c r="O313" s="61">
        <v>0</v>
      </c>
      <c r="P313" s="71">
        <f t="shared" si="165"/>
        <v>0</v>
      </c>
      <c r="Q313" s="57">
        <f t="shared" si="166"/>
        <v>0</v>
      </c>
      <c r="R313" s="70">
        <f t="shared" si="167"/>
        <v>0</v>
      </c>
      <c r="S313" s="42">
        <v>0</v>
      </c>
      <c r="T313" s="69">
        <f t="shared" si="168"/>
        <v>0</v>
      </c>
      <c r="U313" s="38">
        <v>0</v>
      </c>
      <c r="V313" s="69">
        <f t="shared" si="169"/>
        <v>0</v>
      </c>
      <c r="W313" s="38">
        <v>0</v>
      </c>
      <c r="X313" s="69">
        <f t="shared" si="170"/>
        <v>0</v>
      </c>
      <c r="Y313" s="74">
        <v>0</v>
      </c>
      <c r="Z313" s="69">
        <f t="shared" si="171"/>
        <v>0</v>
      </c>
      <c r="AA313" s="74">
        <v>0</v>
      </c>
      <c r="AB313" s="68">
        <f t="shared" si="172"/>
        <v>0</v>
      </c>
      <c r="AC313" s="67">
        <f t="shared" si="173"/>
        <v>0</v>
      </c>
      <c r="AD313" s="66">
        <f t="shared" si="174"/>
        <v>0</v>
      </c>
      <c r="AE313" s="57">
        <v>0</v>
      </c>
      <c r="AF313" s="60">
        <f t="shared" si="175"/>
        <v>0</v>
      </c>
      <c r="AG313" s="52">
        <v>0</v>
      </c>
      <c r="AH313" s="63">
        <f t="shared" si="176"/>
        <v>0</v>
      </c>
      <c r="AI313" s="51">
        <f t="shared" si="177"/>
        <v>0</v>
      </c>
      <c r="AJ313" s="416">
        <f t="shared" si="178"/>
        <v>0</v>
      </c>
      <c r="AK313" s="65">
        <v>0</v>
      </c>
      <c r="AL313" s="63">
        <f t="shared" si="179"/>
        <v>0</v>
      </c>
      <c r="AM313" s="62"/>
    </row>
    <row r="314" spans="1:39" s="2" customFormat="1" x14ac:dyDescent="0.3">
      <c r="A314" s="48" t="s">
        <v>63</v>
      </c>
      <c r="B314" s="47">
        <f>16200/12</f>
        <v>1350</v>
      </c>
      <c r="C314" s="46">
        <f>2800/1.1</f>
        <v>2545.454545454545</v>
      </c>
      <c r="D314" s="50">
        <v>12</v>
      </c>
      <c r="E314" s="44">
        <v>0</v>
      </c>
      <c r="F314" s="391">
        <f t="shared" si="160"/>
        <v>0</v>
      </c>
      <c r="G314" s="42">
        <v>0</v>
      </c>
      <c r="H314" s="69">
        <f t="shared" si="161"/>
        <v>0</v>
      </c>
      <c r="I314" s="38">
        <v>0</v>
      </c>
      <c r="J314" s="37">
        <f t="shared" si="162"/>
        <v>0</v>
      </c>
      <c r="K314" s="74">
        <v>0</v>
      </c>
      <c r="L314" s="37">
        <f t="shared" si="163"/>
        <v>0</v>
      </c>
      <c r="M314" s="38">
        <v>0</v>
      </c>
      <c r="N314" s="37">
        <f t="shared" si="164"/>
        <v>0</v>
      </c>
      <c r="O314" s="61">
        <v>0</v>
      </c>
      <c r="P314" s="71">
        <f t="shared" si="165"/>
        <v>0</v>
      </c>
      <c r="Q314" s="57">
        <f t="shared" si="166"/>
        <v>0</v>
      </c>
      <c r="R314" s="70">
        <f t="shared" si="167"/>
        <v>0</v>
      </c>
      <c r="S314" s="42">
        <v>0</v>
      </c>
      <c r="T314" s="69">
        <f t="shared" si="168"/>
        <v>0</v>
      </c>
      <c r="U314" s="38">
        <v>0</v>
      </c>
      <c r="V314" s="69">
        <f t="shared" si="169"/>
        <v>0</v>
      </c>
      <c r="W314" s="38">
        <v>0</v>
      </c>
      <c r="X314" s="69">
        <f t="shared" si="170"/>
        <v>0</v>
      </c>
      <c r="Y314" s="74">
        <v>0</v>
      </c>
      <c r="Z314" s="69">
        <f t="shared" si="171"/>
        <v>0</v>
      </c>
      <c r="AA314" s="74">
        <v>0</v>
      </c>
      <c r="AB314" s="68">
        <f t="shared" si="172"/>
        <v>0</v>
      </c>
      <c r="AC314" s="67">
        <f t="shared" si="173"/>
        <v>0</v>
      </c>
      <c r="AD314" s="66">
        <f t="shared" si="174"/>
        <v>0</v>
      </c>
      <c r="AE314" s="57">
        <v>0</v>
      </c>
      <c r="AF314" s="60">
        <f t="shared" si="175"/>
        <v>0</v>
      </c>
      <c r="AG314" s="52">
        <v>0</v>
      </c>
      <c r="AH314" s="63">
        <f t="shared" si="176"/>
        <v>0</v>
      </c>
      <c r="AI314" s="51">
        <f t="shared" si="177"/>
        <v>0</v>
      </c>
      <c r="AJ314" s="416">
        <f t="shared" si="178"/>
        <v>0</v>
      </c>
      <c r="AK314" s="65">
        <v>0</v>
      </c>
      <c r="AL314" s="63">
        <f t="shared" si="179"/>
        <v>0</v>
      </c>
      <c r="AM314" s="62"/>
    </row>
    <row r="315" spans="1:39" s="2" customFormat="1" x14ac:dyDescent="0.3">
      <c r="A315" s="48" t="s">
        <v>62</v>
      </c>
      <c r="B315" s="47">
        <f>42000/20</f>
        <v>2100</v>
      </c>
      <c r="C315" s="46">
        <f>3200/1.1</f>
        <v>2909.090909090909</v>
      </c>
      <c r="D315" s="50">
        <v>20</v>
      </c>
      <c r="E315" s="44">
        <v>0</v>
      </c>
      <c r="F315" s="391">
        <f t="shared" si="160"/>
        <v>0</v>
      </c>
      <c r="G315" s="42">
        <v>0</v>
      </c>
      <c r="H315" s="69">
        <f t="shared" si="161"/>
        <v>0</v>
      </c>
      <c r="I315" s="38">
        <v>0</v>
      </c>
      <c r="J315" s="37">
        <f t="shared" si="162"/>
        <v>0</v>
      </c>
      <c r="K315" s="74">
        <v>0</v>
      </c>
      <c r="L315" s="37">
        <f t="shared" si="163"/>
        <v>0</v>
      </c>
      <c r="M315" s="38">
        <v>0</v>
      </c>
      <c r="N315" s="37">
        <f t="shared" si="164"/>
        <v>0</v>
      </c>
      <c r="O315" s="61">
        <v>0</v>
      </c>
      <c r="P315" s="71">
        <f t="shared" si="165"/>
        <v>0</v>
      </c>
      <c r="Q315" s="57">
        <f t="shared" si="166"/>
        <v>0</v>
      </c>
      <c r="R315" s="70">
        <f t="shared" si="167"/>
        <v>0</v>
      </c>
      <c r="S315" s="42">
        <v>0</v>
      </c>
      <c r="T315" s="69">
        <f t="shared" si="168"/>
        <v>0</v>
      </c>
      <c r="U315" s="38">
        <v>0</v>
      </c>
      <c r="V315" s="69">
        <f t="shared" si="169"/>
        <v>0</v>
      </c>
      <c r="W315" s="38">
        <v>0</v>
      </c>
      <c r="X315" s="69">
        <f t="shared" si="170"/>
        <v>0</v>
      </c>
      <c r="Y315" s="74">
        <v>0</v>
      </c>
      <c r="Z315" s="69">
        <f t="shared" si="171"/>
        <v>0</v>
      </c>
      <c r="AA315" s="74">
        <v>0</v>
      </c>
      <c r="AB315" s="68">
        <f t="shared" si="172"/>
        <v>0</v>
      </c>
      <c r="AC315" s="67">
        <f t="shared" si="173"/>
        <v>0</v>
      </c>
      <c r="AD315" s="66">
        <f t="shared" si="174"/>
        <v>0</v>
      </c>
      <c r="AE315" s="57">
        <v>0</v>
      </c>
      <c r="AF315" s="60">
        <f t="shared" si="175"/>
        <v>0</v>
      </c>
      <c r="AG315" s="52">
        <v>0</v>
      </c>
      <c r="AH315" s="63">
        <f t="shared" si="176"/>
        <v>0</v>
      </c>
      <c r="AI315" s="51">
        <f t="shared" si="177"/>
        <v>0</v>
      </c>
      <c r="AJ315" s="416">
        <f t="shared" si="178"/>
        <v>0</v>
      </c>
      <c r="AK315" s="65">
        <v>0</v>
      </c>
      <c r="AL315" s="63">
        <f t="shared" si="179"/>
        <v>0</v>
      </c>
      <c r="AM315" s="62"/>
    </row>
    <row r="316" spans="1:39" s="2" customFormat="1" x14ac:dyDescent="0.3">
      <c r="A316" s="48" t="s">
        <v>114</v>
      </c>
      <c r="B316" s="47">
        <f>13800/12</f>
        <v>1150</v>
      </c>
      <c r="C316" s="46">
        <f>2300/1.1</f>
        <v>2090.9090909090905</v>
      </c>
      <c r="D316" s="50">
        <v>12</v>
      </c>
      <c r="E316" s="44">
        <v>0</v>
      </c>
      <c r="F316" s="391">
        <f t="shared" si="160"/>
        <v>0</v>
      </c>
      <c r="G316" s="42">
        <v>0</v>
      </c>
      <c r="H316" s="69">
        <f t="shared" si="161"/>
        <v>0</v>
      </c>
      <c r="I316" s="38">
        <v>0</v>
      </c>
      <c r="J316" s="37">
        <f t="shared" si="162"/>
        <v>0</v>
      </c>
      <c r="K316" s="74">
        <v>0</v>
      </c>
      <c r="L316" s="37">
        <f t="shared" si="163"/>
        <v>0</v>
      </c>
      <c r="M316" s="38">
        <v>0</v>
      </c>
      <c r="N316" s="37">
        <f t="shared" si="164"/>
        <v>0</v>
      </c>
      <c r="O316" s="61">
        <v>0</v>
      </c>
      <c r="P316" s="71">
        <f t="shared" si="165"/>
        <v>0</v>
      </c>
      <c r="Q316" s="57">
        <f t="shared" si="166"/>
        <v>0</v>
      </c>
      <c r="R316" s="70">
        <f t="shared" si="167"/>
        <v>0</v>
      </c>
      <c r="S316" s="42">
        <v>0</v>
      </c>
      <c r="T316" s="69">
        <f t="shared" si="168"/>
        <v>0</v>
      </c>
      <c r="U316" s="38">
        <v>0</v>
      </c>
      <c r="V316" s="69">
        <f t="shared" si="169"/>
        <v>0</v>
      </c>
      <c r="W316" s="38">
        <v>0</v>
      </c>
      <c r="X316" s="69">
        <f t="shared" si="170"/>
        <v>0</v>
      </c>
      <c r="Y316" s="74">
        <v>0</v>
      </c>
      <c r="Z316" s="69">
        <f t="shared" si="171"/>
        <v>0</v>
      </c>
      <c r="AA316" s="74">
        <v>0</v>
      </c>
      <c r="AB316" s="68">
        <f t="shared" si="172"/>
        <v>0</v>
      </c>
      <c r="AC316" s="67">
        <f t="shared" si="173"/>
        <v>0</v>
      </c>
      <c r="AD316" s="66">
        <f t="shared" si="174"/>
        <v>0</v>
      </c>
      <c r="AE316" s="57">
        <v>0</v>
      </c>
      <c r="AF316" s="60">
        <f t="shared" si="175"/>
        <v>0</v>
      </c>
      <c r="AG316" s="52">
        <v>0</v>
      </c>
      <c r="AH316" s="63">
        <f t="shared" si="176"/>
        <v>0</v>
      </c>
      <c r="AI316" s="51">
        <f t="shared" si="177"/>
        <v>0</v>
      </c>
      <c r="AJ316" s="416">
        <f t="shared" si="178"/>
        <v>0</v>
      </c>
      <c r="AK316" s="65">
        <v>0</v>
      </c>
      <c r="AL316" s="63">
        <f t="shared" si="179"/>
        <v>0</v>
      </c>
      <c r="AM316" s="62"/>
    </row>
    <row r="317" spans="1:39" s="2" customFormat="1" x14ac:dyDescent="0.3">
      <c r="A317" s="48" t="s">
        <v>60</v>
      </c>
      <c r="B317" s="47">
        <f>30000/24</f>
        <v>1250</v>
      </c>
      <c r="C317" s="46">
        <f>2800/1.1</f>
        <v>2545.454545454545</v>
      </c>
      <c r="D317" s="50">
        <v>24</v>
      </c>
      <c r="E317" s="44">
        <v>0</v>
      </c>
      <c r="F317" s="391">
        <f t="shared" si="160"/>
        <v>0</v>
      </c>
      <c r="G317" s="42">
        <v>0</v>
      </c>
      <c r="H317" s="69">
        <f t="shared" si="161"/>
        <v>0</v>
      </c>
      <c r="I317" s="38">
        <v>0</v>
      </c>
      <c r="J317" s="37">
        <f t="shared" si="162"/>
        <v>0</v>
      </c>
      <c r="K317" s="74">
        <v>0</v>
      </c>
      <c r="L317" s="37">
        <f t="shared" si="163"/>
        <v>0</v>
      </c>
      <c r="M317" s="38">
        <v>0</v>
      </c>
      <c r="N317" s="37">
        <f t="shared" si="164"/>
        <v>0</v>
      </c>
      <c r="O317" s="61">
        <v>0</v>
      </c>
      <c r="P317" s="71">
        <f t="shared" si="165"/>
        <v>0</v>
      </c>
      <c r="Q317" s="57">
        <f t="shared" si="166"/>
        <v>0</v>
      </c>
      <c r="R317" s="70">
        <f t="shared" si="167"/>
        <v>0</v>
      </c>
      <c r="S317" s="42">
        <v>0</v>
      </c>
      <c r="T317" s="69">
        <f t="shared" si="168"/>
        <v>0</v>
      </c>
      <c r="U317" s="38">
        <v>0</v>
      </c>
      <c r="V317" s="69">
        <f t="shared" si="169"/>
        <v>0</v>
      </c>
      <c r="W317" s="38">
        <v>0</v>
      </c>
      <c r="X317" s="69">
        <f t="shared" si="170"/>
        <v>0</v>
      </c>
      <c r="Y317" s="74">
        <v>0</v>
      </c>
      <c r="Z317" s="69">
        <f t="shared" si="171"/>
        <v>0</v>
      </c>
      <c r="AA317" s="74">
        <v>0</v>
      </c>
      <c r="AB317" s="68">
        <f t="shared" si="172"/>
        <v>0</v>
      </c>
      <c r="AC317" s="67">
        <f t="shared" si="173"/>
        <v>0</v>
      </c>
      <c r="AD317" s="66">
        <f t="shared" si="174"/>
        <v>0</v>
      </c>
      <c r="AE317" s="57">
        <v>0</v>
      </c>
      <c r="AF317" s="60">
        <f t="shared" si="175"/>
        <v>0</v>
      </c>
      <c r="AG317" s="52">
        <v>0</v>
      </c>
      <c r="AH317" s="63">
        <f t="shared" si="176"/>
        <v>0</v>
      </c>
      <c r="AI317" s="51">
        <f t="shared" si="177"/>
        <v>0</v>
      </c>
      <c r="AJ317" s="416">
        <f t="shared" si="178"/>
        <v>0</v>
      </c>
      <c r="AK317" s="65">
        <v>0</v>
      </c>
      <c r="AL317" s="63">
        <f t="shared" si="179"/>
        <v>0</v>
      </c>
      <c r="AM317" s="62"/>
    </row>
    <row r="318" spans="1:39" s="2" customFormat="1" x14ac:dyDescent="0.3">
      <c r="A318" s="137" t="s">
        <v>61</v>
      </c>
      <c r="B318" s="47">
        <f>14400/24</f>
        <v>600</v>
      </c>
      <c r="C318" s="46">
        <f>800/1.1</f>
        <v>727.27272727272725</v>
      </c>
      <c r="D318" s="54">
        <v>24</v>
      </c>
      <c r="E318" s="44">
        <v>0</v>
      </c>
      <c r="F318" s="391">
        <f t="shared" si="160"/>
        <v>0</v>
      </c>
      <c r="G318" s="42">
        <v>0</v>
      </c>
      <c r="H318" s="69">
        <f t="shared" si="161"/>
        <v>0</v>
      </c>
      <c r="I318" s="38">
        <v>0</v>
      </c>
      <c r="J318" s="37">
        <f t="shared" si="162"/>
        <v>0</v>
      </c>
      <c r="K318" s="74">
        <v>0</v>
      </c>
      <c r="L318" s="37">
        <f t="shared" si="163"/>
        <v>0</v>
      </c>
      <c r="M318" s="38">
        <v>0</v>
      </c>
      <c r="N318" s="37">
        <f t="shared" si="164"/>
        <v>0</v>
      </c>
      <c r="O318" s="61">
        <v>0</v>
      </c>
      <c r="P318" s="71">
        <f t="shared" si="165"/>
        <v>0</v>
      </c>
      <c r="Q318" s="57">
        <f t="shared" si="166"/>
        <v>0</v>
      </c>
      <c r="R318" s="70">
        <f t="shared" si="167"/>
        <v>0</v>
      </c>
      <c r="S318" s="42">
        <v>0</v>
      </c>
      <c r="T318" s="69">
        <f t="shared" si="168"/>
        <v>0</v>
      </c>
      <c r="U318" s="38">
        <v>0</v>
      </c>
      <c r="V318" s="69">
        <f t="shared" si="169"/>
        <v>0</v>
      </c>
      <c r="W318" s="38">
        <v>0</v>
      </c>
      <c r="X318" s="69">
        <f t="shared" si="170"/>
        <v>0</v>
      </c>
      <c r="Y318" s="74">
        <v>0</v>
      </c>
      <c r="Z318" s="69">
        <f t="shared" si="171"/>
        <v>0</v>
      </c>
      <c r="AA318" s="74">
        <v>0</v>
      </c>
      <c r="AB318" s="68">
        <f t="shared" si="172"/>
        <v>0</v>
      </c>
      <c r="AC318" s="67">
        <f t="shared" si="173"/>
        <v>0</v>
      </c>
      <c r="AD318" s="66">
        <f t="shared" si="174"/>
        <v>0</v>
      </c>
      <c r="AE318" s="57">
        <v>0</v>
      </c>
      <c r="AF318" s="60">
        <f t="shared" si="175"/>
        <v>0</v>
      </c>
      <c r="AG318" s="52">
        <v>0</v>
      </c>
      <c r="AH318" s="63">
        <f t="shared" si="176"/>
        <v>0</v>
      </c>
      <c r="AI318" s="51">
        <f t="shared" si="177"/>
        <v>0</v>
      </c>
      <c r="AJ318" s="416">
        <f t="shared" si="178"/>
        <v>0</v>
      </c>
      <c r="AK318" s="65">
        <v>0</v>
      </c>
      <c r="AL318" s="63">
        <f t="shared" si="179"/>
        <v>0</v>
      </c>
      <c r="AM318" s="62"/>
    </row>
    <row r="319" spans="1:39" s="2" customFormat="1" x14ac:dyDescent="0.3">
      <c r="A319" s="188" t="s">
        <v>153</v>
      </c>
      <c r="B319" s="182">
        <f>16000/10</f>
        <v>1600</v>
      </c>
      <c r="C319" s="183">
        <f>2700/1.1</f>
        <v>2454.5454545454545</v>
      </c>
      <c r="D319" s="433">
        <v>10</v>
      </c>
      <c r="E319" s="44">
        <v>0</v>
      </c>
      <c r="F319" s="391">
        <f t="shared" si="160"/>
        <v>0</v>
      </c>
      <c r="G319" s="42">
        <v>0</v>
      </c>
      <c r="H319" s="69">
        <f t="shared" si="161"/>
        <v>0</v>
      </c>
      <c r="I319" s="38">
        <v>0</v>
      </c>
      <c r="J319" s="37">
        <f t="shared" si="162"/>
        <v>0</v>
      </c>
      <c r="K319" s="74">
        <v>0</v>
      </c>
      <c r="L319" s="37">
        <f t="shared" si="163"/>
        <v>0</v>
      </c>
      <c r="M319" s="38">
        <v>0</v>
      </c>
      <c r="N319" s="37">
        <f t="shared" si="164"/>
        <v>0</v>
      </c>
      <c r="O319" s="61">
        <v>0</v>
      </c>
      <c r="P319" s="71">
        <f t="shared" si="165"/>
        <v>0</v>
      </c>
      <c r="Q319" s="57">
        <f t="shared" si="166"/>
        <v>0</v>
      </c>
      <c r="R319" s="70">
        <f t="shared" si="167"/>
        <v>0</v>
      </c>
      <c r="S319" s="42">
        <v>0</v>
      </c>
      <c r="T319" s="69">
        <f t="shared" si="168"/>
        <v>0</v>
      </c>
      <c r="U319" s="38">
        <v>0</v>
      </c>
      <c r="V319" s="69">
        <f t="shared" si="169"/>
        <v>0</v>
      </c>
      <c r="W319" s="38">
        <v>0</v>
      </c>
      <c r="X319" s="69">
        <f t="shared" si="170"/>
        <v>0</v>
      </c>
      <c r="Y319" s="74">
        <v>0</v>
      </c>
      <c r="Z319" s="69">
        <f t="shared" si="171"/>
        <v>0</v>
      </c>
      <c r="AA319" s="74">
        <v>0</v>
      </c>
      <c r="AB319" s="68">
        <f t="shared" si="172"/>
        <v>0</v>
      </c>
      <c r="AC319" s="67">
        <f t="shared" si="173"/>
        <v>0</v>
      </c>
      <c r="AD319" s="66">
        <f t="shared" si="174"/>
        <v>0</v>
      </c>
      <c r="AE319" s="57">
        <v>0</v>
      </c>
      <c r="AF319" s="60">
        <f t="shared" si="175"/>
        <v>0</v>
      </c>
      <c r="AG319" s="52">
        <v>0</v>
      </c>
      <c r="AH319" s="63">
        <f t="shared" si="176"/>
        <v>0</v>
      </c>
      <c r="AI319" s="51">
        <f t="shared" si="177"/>
        <v>0</v>
      </c>
      <c r="AJ319" s="416">
        <f t="shared" si="178"/>
        <v>0</v>
      </c>
      <c r="AK319" s="65">
        <v>0</v>
      </c>
      <c r="AL319" s="63">
        <f t="shared" si="179"/>
        <v>0</v>
      </c>
      <c r="AM319" s="62"/>
    </row>
    <row r="320" spans="1:39" s="2" customFormat="1" x14ac:dyDescent="0.3">
      <c r="A320" s="188" t="s">
        <v>680</v>
      </c>
      <c r="B320" s="47">
        <f>16000/10</f>
        <v>1600</v>
      </c>
      <c r="C320" s="183">
        <f>2700/1.1</f>
        <v>2454.5454545454545</v>
      </c>
      <c r="D320" s="54">
        <v>10</v>
      </c>
      <c r="E320" s="44">
        <v>0</v>
      </c>
      <c r="F320" s="391">
        <f t="shared" si="160"/>
        <v>0</v>
      </c>
      <c r="G320" s="42">
        <v>0</v>
      </c>
      <c r="H320" s="69">
        <f t="shared" si="161"/>
        <v>0</v>
      </c>
      <c r="I320" s="38">
        <v>0</v>
      </c>
      <c r="J320" s="37">
        <f t="shared" si="162"/>
        <v>0</v>
      </c>
      <c r="K320" s="74">
        <v>0</v>
      </c>
      <c r="L320" s="37">
        <f t="shared" si="163"/>
        <v>0</v>
      </c>
      <c r="M320" s="38">
        <v>0</v>
      </c>
      <c r="N320" s="37">
        <f t="shared" si="164"/>
        <v>0</v>
      </c>
      <c r="O320" s="61">
        <v>0</v>
      </c>
      <c r="P320" s="71">
        <f t="shared" si="165"/>
        <v>0</v>
      </c>
      <c r="Q320" s="57">
        <f t="shared" si="166"/>
        <v>0</v>
      </c>
      <c r="R320" s="70">
        <f t="shared" si="167"/>
        <v>0</v>
      </c>
      <c r="S320" s="42">
        <v>0</v>
      </c>
      <c r="T320" s="69">
        <f t="shared" si="168"/>
        <v>0</v>
      </c>
      <c r="U320" s="38">
        <v>0</v>
      </c>
      <c r="V320" s="69">
        <f t="shared" si="169"/>
        <v>0</v>
      </c>
      <c r="W320" s="38">
        <v>0</v>
      </c>
      <c r="X320" s="69">
        <f t="shared" si="170"/>
        <v>0</v>
      </c>
      <c r="Y320" s="74">
        <v>0</v>
      </c>
      <c r="Z320" s="69">
        <f t="shared" si="171"/>
        <v>0</v>
      </c>
      <c r="AA320" s="74">
        <v>0</v>
      </c>
      <c r="AB320" s="68">
        <f t="shared" si="172"/>
        <v>0</v>
      </c>
      <c r="AC320" s="67">
        <f t="shared" si="173"/>
        <v>0</v>
      </c>
      <c r="AD320" s="66">
        <f t="shared" si="174"/>
        <v>0</v>
      </c>
      <c r="AE320" s="57">
        <v>0</v>
      </c>
      <c r="AF320" s="60">
        <f t="shared" si="175"/>
        <v>0</v>
      </c>
      <c r="AG320" s="52">
        <v>0</v>
      </c>
      <c r="AH320" s="63">
        <f t="shared" si="176"/>
        <v>0</v>
      </c>
      <c r="AI320" s="51">
        <f t="shared" si="177"/>
        <v>0</v>
      </c>
      <c r="AJ320" s="416">
        <f t="shared" si="178"/>
        <v>0</v>
      </c>
      <c r="AK320" s="65">
        <v>0</v>
      </c>
      <c r="AL320" s="63">
        <f t="shared" si="179"/>
        <v>0</v>
      </c>
      <c r="AM320" s="62"/>
    </row>
    <row r="321" spans="1:39" s="2" customFormat="1" x14ac:dyDescent="0.3">
      <c r="A321" s="188" t="s">
        <v>647</v>
      </c>
      <c r="B321" s="47">
        <f>16000/10</f>
        <v>1600</v>
      </c>
      <c r="C321" s="183">
        <f>2700/1.1</f>
        <v>2454.5454545454545</v>
      </c>
      <c r="D321" s="54">
        <v>10</v>
      </c>
      <c r="E321" s="44">
        <v>0</v>
      </c>
      <c r="F321" s="391">
        <f t="shared" si="160"/>
        <v>0</v>
      </c>
      <c r="G321" s="42">
        <v>0</v>
      </c>
      <c r="H321" s="69">
        <f t="shared" si="161"/>
        <v>0</v>
      </c>
      <c r="I321" s="38">
        <v>0</v>
      </c>
      <c r="J321" s="37">
        <f t="shared" si="162"/>
        <v>0</v>
      </c>
      <c r="K321" s="74">
        <v>0</v>
      </c>
      <c r="L321" s="37">
        <f t="shared" si="163"/>
        <v>0</v>
      </c>
      <c r="M321" s="38">
        <v>0</v>
      </c>
      <c r="N321" s="37">
        <f t="shared" si="164"/>
        <v>0</v>
      </c>
      <c r="O321" s="61">
        <v>0</v>
      </c>
      <c r="P321" s="71">
        <f t="shared" si="165"/>
        <v>0</v>
      </c>
      <c r="Q321" s="57">
        <f t="shared" si="166"/>
        <v>0</v>
      </c>
      <c r="R321" s="70">
        <f t="shared" si="167"/>
        <v>0</v>
      </c>
      <c r="S321" s="42">
        <v>0</v>
      </c>
      <c r="T321" s="69">
        <f t="shared" si="168"/>
        <v>0</v>
      </c>
      <c r="U321" s="38">
        <v>0</v>
      </c>
      <c r="V321" s="69">
        <f t="shared" si="169"/>
        <v>0</v>
      </c>
      <c r="W321" s="38">
        <v>0</v>
      </c>
      <c r="X321" s="69">
        <f t="shared" si="170"/>
        <v>0</v>
      </c>
      <c r="Y321" s="74">
        <v>0</v>
      </c>
      <c r="Z321" s="69">
        <f t="shared" si="171"/>
        <v>0</v>
      </c>
      <c r="AA321" s="74">
        <v>0</v>
      </c>
      <c r="AB321" s="68">
        <f t="shared" si="172"/>
        <v>0</v>
      </c>
      <c r="AC321" s="67">
        <f t="shared" si="173"/>
        <v>0</v>
      </c>
      <c r="AD321" s="66">
        <f t="shared" si="174"/>
        <v>0</v>
      </c>
      <c r="AE321" s="57">
        <v>0</v>
      </c>
      <c r="AF321" s="60">
        <f t="shared" si="175"/>
        <v>0</v>
      </c>
      <c r="AG321" s="52">
        <v>0</v>
      </c>
      <c r="AH321" s="63">
        <f t="shared" si="176"/>
        <v>0</v>
      </c>
      <c r="AI321" s="51">
        <f t="shared" si="177"/>
        <v>0</v>
      </c>
      <c r="AJ321" s="416">
        <f t="shared" si="178"/>
        <v>0</v>
      </c>
      <c r="AK321" s="65">
        <v>0</v>
      </c>
      <c r="AL321" s="63">
        <f t="shared" si="179"/>
        <v>0</v>
      </c>
      <c r="AM321" s="62"/>
    </row>
    <row r="322" spans="1:39" s="2" customFormat="1" x14ac:dyDescent="0.3">
      <c r="A322" s="188" t="s">
        <v>646</v>
      </c>
      <c r="B322" s="47">
        <f>16000/10</f>
        <v>1600</v>
      </c>
      <c r="C322" s="183">
        <f>2700/1.1</f>
        <v>2454.5454545454545</v>
      </c>
      <c r="D322" s="54">
        <v>10</v>
      </c>
      <c r="E322" s="44">
        <v>0</v>
      </c>
      <c r="F322" s="391">
        <f t="shared" si="160"/>
        <v>0</v>
      </c>
      <c r="G322" s="42">
        <v>0</v>
      </c>
      <c r="H322" s="69">
        <f t="shared" si="161"/>
        <v>0</v>
      </c>
      <c r="I322" s="38">
        <v>0</v>
      </c>
      <c r="J322" s="37">
        <f t="shared" si="162"/>
        <v>0</v>
      </c>
      <c r="K322" s="74">
        <v>0</v>
      </c>
      <c r="L322" s="37">
        <f t="shared" si="163"/>
        <v>0</v>
      </c>
      <c r="M322" s="38">
        <v>0</v>
      </c>
      <c r="N322" s="37">
        <f t="shared" si="164"/>
        <v>0</v>
      </c>
      <c r="O322" s="61">
        <v>0</v>
      </c>
      <c r="P322" s="71">
        <f t="shared" si="165"/>
        <v>0</v>
      </c>
      <c r="Q322" s="57">
        <f t="shared" si="166"/>
        <v>0</v>
      </c>
      <c r="R322" s="70">
        <f t="shared" si="167"/>
        <v>0</v>
      </c>
      <c r="S322" s="42">
        <v>0</v>
      </c>
      <c r="T322" s="69">
        <f t="shared" si="168"/>
        <v>0</v>
      </c>
      <c r="U322" s="38">
        <v>0</v>
      </c>
      <c r="V322" s="69">
        <f t="shared" si="169"/>
        <v>0</v>
      </c>
      <c r="W322" s="38">
        <v>0</v>
      </c>
      <c r="X322" s="69">
        <f t="shared" si="170"/>
        <v>0</v>
      </c>
      <c r="Y322" s="74">
        <v>0</v>
      </c>
      <c r="Z322" s="69">
        <f t="shared" si="171"/>
        <v>0</v>
      </c>
      <c r="AA322" s="74">
        <v>0</v>
      </c>
      <c r="AB322" s="68">
        <f t="shared" si="172"/>
        <v>0</v>
      </c>
      <c r="AC322" s="67">
        <f t="shared" si="173"/>
        <v>0</v>
      </c>
      <c r="AD322" s="66">
        <f t="shared" si="174"/>
        <v>0</v>
      </c>
      <c r="AE322" s="57">
        <v>0</v>
      </c>
      <c r="AF322" s="60">
        <f t="shared" si="175"/>
        <v>0</v>
      </c>
      <c r="AG322" s="52">
        <v>0</v>
      </c>
      <c r="AH322" s="63">
        <f t="shared" si="176"/>
        <v>0</v>
      </c>
      <c r="AI322" s="51">
        <f t="shared" si="177"/>
        <v>0</v>
      </c>
      <c r="AJ322" s="416">
        <f t="shared" si="178"/>
        <v>0</v>
      </c>
      <c r="AK322" s="65">
        <v>0</v>
      </c>
      <c r="AL322" s="63">
        <f t="shared" si="179"/>
        <v>0</v>
      </c>
      <c r="AM322" s="62"/>
    </row>
    <row r="323" spans="1:39" s="2" customFormat="1" x14ac:dyDescent="0.3">
      <c r="A323" s="188" t="s">
        <v>645</v>
      </c>
      <c r="B323" s="47">
        <f>16000/10</f>
        <v>1600</v>
      </c>
      <c r="C323" s="183">
        <f>2700/1.1</f>
        <v>2454.5454545454545</v>
      </c>
      <c r="D323" s="54">
        <v>11</v>
      </c>
      <c r="E323" s="44">
        <v>0</v>
      </c>
      <c r="F323" s="391">
        <f t="shared" si="160"/>
        <v>0</v>
      </c>
      <c r="G323" s="42">
        <v>0</v>
      </c>
      <c r="H323" s="69">
        <f t="shared" si="161"/>
        <v>0</v>
      </c>
      <c r="I323" s="38">
        <v>0</v>
      </c>
      <c r="J323" s="37">
        <f t="shared" si="162"/>
        <v>0</v>
      </c>
      <c r="K323" s="74">
        <v>0</v>
      </c>
      <c r="L323" s="37">
        <f t="shared" si="163"/>
        <v>0</v>
      </c>
      <c r="M323" s="38">
        <v>0</v>
      </c>
      <c r="N323" s="37">
        <f t="shared" si="164"/>
        <v>0</v>
      </c>
      <c r="O323" s="61">
        <v>0</v>
      </c>
      <c r="P323" s="71">
        <f t="shared" si="165"/>
        <v>0</v>
      </c>
      <c r="Q323" s="57">
        <f t="shared" si="166"/>
        <v>0</v>
      </c>
      <c r="R323" s="70">
        <f t="shared" si="167"/>
        <v>0</v>
      </c>
      <c r="S323" s="42">
        <v>0</v>
      </c>
      <c r="T323" s="69">
        <f t="shared" si="168"/>
        <v>0</v>
      </c>
      <c r="U323" s="38">
        <v>0</v>
      </c>
      <c r="V323" s="69">
        <f t="shared" si="169"/>
        <v>0</v>
      </c>
      <c r="W323" s="38">
        <v>0</v>
      </c>
      <c r="X323" s="69">
        <f t="shared" si="170"/>
        <v>0</v>
      </c>
      <c r="Y323" s="74">
        <v>0</v>
      </c>
      <c r="Z323" s="69">
        <f t="shared" si="171"/>
        <v>0</v>
      </c>
      <c r="AA323" s="74">
        <v>0</v>
      </c>
      <c r="AB323" s="68">
        <f t="shared" si="172"/>
        <v>0</v>
      </c>
      <c r="AC323" s="67">
        <f t="shared" si="173"/>
        <v>0</v>
      </c>
      <c r="AD323" s="66">
        <f t="shared" si="174"/>
        <v>0</v>
      </c>
      <c r="AE323" s="57">
        <v>0</v>
      </c>
      <c r="AF323" s="60">
        <f t="shared" si="175"/>
        <v>0</v>
      </c>
      <c r="AG323" s="52">
        <v>0</v>
      </c>
      <c r="AH323" s="63">
        <f t="shared" si="176"/>
        <v>0</v>
      </c>
      <c r="AI323" s="51">
        <f t="shared" si="177"/>
        <v>0</v>
      </c>
      <c r="AJ323" s="416">
        <f t="shared" si="178"/>
        <v>0</v>
      </c>
      <c r="AK323" s="65">
        <v>0</v>
      </c>
      <c r="AL323" s="63">
        <f t="shared" si="179"/>
        <v>0</v>
      </c>
      <c r="AM323" s="62"/>
    </row>
    <row r="324" spans="1:39" s="2" customFormat="1" x14ac:dyDescent="0.3">
      <c r="A324" s="188" t="s">
        <v>644</v>
      </c>
      <c r="B324" s="47">
        <f>14400/12</f>
        <v>1200</v>
      </c>
      <c r="C324" s="46">
        <f>1800/1.1</f>
        <v>1636.3636363636363</v>
      </c>
      <c r="D324" s="54">
        <v>12</v>
      </c>
      <c r="E324" s="44">
        <v>0</v>
      </c>
      <c r="F324" s="391">
        <f t="shared" si="160"/>
        <v>0</v>
      </c>
      <c r="G324" s="42">
        <v>0</v>
      </c>
      <c r="H324" s="69">
        <f t="shared" si="161"/>
        <v>0</v>
      </c>
      <c r="I324" s="38">
        <v>0</v>
      </c>
      <c r="J324" s="37">
        <f t="shared" si="162"/>
        <v>0</v>
      </c>
      <c r="K324" s="74">
        <v>0</v>
      </c>
      <c r="L324" s="37">
        <f t="shared" si="163"/>
        <v>0</v>
      </c>
      <c r="M324" s="38">
        <v>0</v>
      </c>
      <c r="N324" s="37">
        <f t="shared" si="164"/>
        <v>0</v>
      </c>
      <c r="O324" s="61">
        <v>0</v>
      </c>
      <c r="P324" s="71">
        <f t="shared" si="165"/>
        <v>0</v>
      </c>
      <c r="Q324" s="57">
        <f t="shared" si="166"/>
        <v>0</v>
      </c>
      <c r="R324" s="70">
        <f t="shared" si="167"/>
        <v>0</v>
      </c>
      <c r="S324" s="42">
        <v>0</v>
      </c>
      <c r="T324" s="69">
        <f t="shared" si="168"/>
        <v>0</v>
      </c>
      <c r="U324" s="38">
        <v>0</v>
      </c>
      <c r="V324" s="69">
        <f t="shared" si="169"/>
        <v>0</v>
      </c>
      <c r="W324" s="38">
        <v>0</v>
      </c>
      <c r="X324" s="69">
        <f t="shared" si="170"/>
        <v>0</v>
      </c>
      <c r="Y324" s="74">
        <v>0</v>
      </c>
      <c r="Z324" s="69">
        <f t="shared" si="171"/>
        <v>0</v>
      </c>
      <c r="AA324" s="74">
        <v>0</v>
      </c>
      <c r="AB324" s="68">
        <f t="shared" si="172"/>
        <v>0</v>
      </c>
      <c r="AC324" s="67">
        <f t="shared" si="173"/>
        <v>0</v>
      </c>
      <c r="AD324" s="66">
        <f t="shared" si="174"/>
        <v>0</v>
      </c>
      <c r="AE324" s="57">
        <v>0</v>
      </c>
      <c r="AF324" s="60">
        <f t="shared" si="175"/>
        <v>0</v>
      </c>
      <c r="AG324" s="52">
        <v>0</v>
      </c>
      <c r="AH324" s="63">
        <f t="shared" si="176"/>
        <v>0</v>
      </c>
      <c r="AI324" s="51">
        <f t="shared" si="177"/>
        <v>0</v>
      </c>
      <c r="AJ324" s="416">
        <f t="shared" si="178"/>
        <v>0</v>
      </c>
      <c r="AK324" s="65">
        <v>0</v>
      </c>
      <c r="AL324" s="63">
        <f t="shared" si="179"/>
        <v>0</v>
      </c>
      <c r="AM324" s="62"/>
    </row>
    <row r="325" spans="1:39" s="2" customFormat="1" x14ac:dyDescent="0.3">
      <c r="A325" s="188" t="s">
        <v>154</v>
      </c>
      <c r="B325" s="47">
        <f>14400/12</f>
        <v>1200</v>
      </c>
      <c r="C325" s="46">
        <f>1800/1.1</f>
        <v>1636.3636363636363</v>
      </c>
      <c r="D325" s="54">
        <v>13</v>
      </c>
      <c r="E325" s="44">
        <v>0</v>
      </c>
      <c r="F325" s="391">
        <f t="shared" si="160"/>
        <v>0</v>
      </c>
      <c r="G325" s="42">
        <v>0</v>
      </c>
      <c r="H325" s="69">
        <f t="shared" si="161"/>
        <v>0</v>
      </c>
      <c r="I325" s="38">
        <v>0</v>
      </c>
      <c r="J325" s="37">
        <f t="shared" si="162"/>
        <v>0</v>
      </c>
      <c r="K325" s="74">
        <v>0</v>
      </c>
      <c r="L325" s="37">
        <f t="shared" si="163"/>
        <v>0</v>
      </c>
      <c r="M325" s="38">
        <v>0</v>
      </c>
      <c r="N325" s="37">
        <f t="shared" si="164"/>
        <v>0</v>
      </c>
      <c r="O325" s="61">
        <v>0</v>
      </c>
      <c r="P325" s="71">
        <f t="shared" si="165"/>
        <v>0</v>
      </c>
      <c r="Q325" s="57">
        <f t="shared" si="166"/>
        <v>0</v>
      </c>
      <c r="R325" s="70">
        <f t="shared" si="167"/>
        <v>0</v>
      </c>
      <c r="S325" s="42">
        <v>0</v>
      </c>
      <c r="T325" s="69">
        <f t="shared" si="168"/>
        <v>0</v>
      </c>
      <c r="U325" s="38">
        <v>0</v>
      </c>
      <c r="V325" s="69">
        <f t="shared" si="169"/>
        <v>0</v>
      </c>
      <c r="W325" s="38">
        <v>0</v>
      </c>
      <c r="X325" s="69">
        <f t="shared" si="170"/>
        <v>0</v>
      </c>
      <c r="Y325" s="74">
        <v>0</v>
      </c>
      <c r="Z325" s="69">
        <f t="shared" si="171"/>
        <v>0</v>
      </c>
      <c r="AA325" s="74">
        <v>0</v>
      </c>
      <c r="AB325" s="68">
        <f t="shared" si="172"/>
        <v>0</v>
      </c>
      <c r="AC325" s="67">
        <f t="shared" si="173"/>
        <v>0</v>
      </c>
      <c r="AD325" s="66">
        <f t="shared" si="174"/>
        <v>0</v>
      </c>
      <c r="AE325" s="57">
        <v>0</v>
      </c>
      <c r="AF325" s="60">
        <f t="shared" si="175"/>
        <v>0</v>
      </c>
      <c r="AG325" s="52">
        <v>0</v>
      </c>
      <c r="AH325" s="63">
        <f t="shared" si="176"/>
        <v>0</v>
      </c>
      <c r="AI325" s="51">
        <f t="shared" si="177"/>
        <v>0</v>
      </c>
      <c r="AJ325" s="416">
        <f t="shared" si="178"/>
        <v>0</v>
      </c>
      <c r="AK325" s="65">
        <v>0</v>
      </c>
      <c r="AL325" s="63">
        <f t="shared" si="179"/>
        <v>0</v>
      </c>
      <c r="AM325" s="62"/>
    </row>
    <row r="326" spans="1:39" s="2" customFormat="1" x14ac:dyDescent="0.3">
      <c r="A326" s="186" t="s">
        <v>679</v>
      </c>
      <c r="B326" s="47">
        <f>3900/6</f>
        <v>650</v>
      </c>
      <c r="C326" s="46">
        <f>2000/1.1</f>
        <v>1818.181818181818</v>
      </c>
      <c r="D326" s="54">
        <v>6</v>
      </c>
      <c r="E326" s="44">
        <v>0</v>
      </c>
      <c r="F326" s="391">
        <f t="shared" si="160"/>
        <v>0</v>
      </c>
      <c r="G326" s="42">
        <v>0</v>
      </c>
      <c r="H326" s="69">
        <f t="shared" si="161"/>
        <v>0</v>
      </c>
      <c r="I326" s="38">
        <v>0</v>
      </c>
      <c r="J326" s="37">
        <f t="shared" si="162"/>
        <v>0</v>
      </c>
      <c r="K326" s="74">
        <v>0</v>
      </c>
      <c r="L326" s="37">
        <f t="shared" si="163"/>
        <v>0</v>
      </c>
      <c r="M326" s="38">
        <v>0</v>
      </c>
      <c r="N326" s="37">
        <f t="shared" si="164"/>
        <v>0</v>
      </c>
      <c r="O326" s="61">
        <v>0</v>
      </c>
      <c r="P326" s="71">
        <f t="shared" si="165"/>
        <v>0</v>
      </c>
      <c r="Q326" s="57">
        <f t="shared" si="166"/>
        <v>0</v>
      </c>
      <c r="R326" s="70">
        <f t="shared" si="167"/>
        <v>0</v>
      </c>
      <c r="S326" s="42">
        <v>0</v>
      </c>
      <c r="T326" s="69">
        <f t="shared" si="168"/>
        <v>0</v>
      </c>
      <c r="U326" s="38">
        <v>0</v>
      </c>
      <c r="V326" s="69">
        <f t="shared" si="169"/>
        <v>0</v>
      </c>
      <c r="W326" s="38">
        <v>0</v>
      </c>
      <c r="X326" s="69">
        <f t="shared" si="170"/>
        <v>0</v>
      </c>
      <c r="Y326" s="74">
        <v>0</v>
      </c>
      <c r="Z326" s="69">
        <f t="shared" si="171"/>
        <v>0</v>
      </c>
      <c r="AA326" s="74">
        <v>0</v>
      </c>
      <c r="AB326" s="68">
        <f t="shared" si="172"/>
        <v>0</v>
      </c>
      <c r="AC326" s="67">
        <f t="shared" si="173"/>
        <v>0</v>
      </c>
      <c r="AD326" s="66">
        <f t="shared" si="174"/>
        <v>0</v>
      </c>
      <c r="AE326" s="57">
        <v>0</v>
      </c>
      <c r="AF326" s="60">
        <f t="shared" si="175"/>
        <v>0</v>
      </c>
      <c r="AG326" s="52">
        <v>0</v>
      </c>
      <c r="AH326" s="63">
        <f t="shared" si="176"/>
        <v>0</v>
      </c>
      <c r="AI326" s="51">
        <f t="shared" si="177"/>
        <v>0</v>
      </c>
      <c r="AJ326" s="416">
        <f t="shared" si="178"/>
        <v>0</v>
      </c>
      <c r="AK326" s="65">
        <v>0</v>
      </c>
      <c r="AL326" s="63">
        <f t="shared" si="179"/>
        <v>0</v>
      </c>
      <c r="AM326" s="62"/>
    </row>
    <row r="327" spans="1:39" s="2" customFormat="1" x14ac:dyDescent="0.3">
      <c r="A327" s="186" t="s">
        <v>641</v>
      </c>
      <c r="B327" s="47">
        <f>3900/6</f>
        <v>650</v>
      </c>
      <c r="C327" s="46">
        <f>2000/1.1</f>
        <v>1818.181818181818</v>
      </c>
      <c r="D327" s="54">
        <v>6</v>
      </c>
      <c r="E327" s="44">
        <v>0</v>
      </c>
      <c r="F327" s="391">
        <f t="shared" si="160"/>
        <v>0</v>
      </c>
      <c r="G327" s="42">
        <v>0</v>
      </c>
      <c r="H327" s="69">
        <f t="shared" si="161"/>
        <v>0</v>
      </c>
      <c r="I327" s="38">
        <v>0</v>
      </c>
      <c r="J327" s="37">
        <f t="shared" si="162"/>
        <v>0</v>
      </c>
      <c r="K327" s="74">
        <v>0</v>
      </c>
      <c r="L327" s="37">
        <f t="shared" si="163"/>
        <v>0</v>
      </c>
      <c r="M327" s="38">
        <v>0</v>
      </c>
      <c r="N327" s="37">
        <f t="shared" si="164"/>
        <v>0</v>
      </c>
      <c r="O327" s="61">
        <v>0</v>
      </c>
      <c r="P327" s="71">
        <f t="shared" si="165"/>
        <v>0</v>
      </c>
      <c r="Q327" s="57">
        <f t="shared" si="166"/>
        <v>0</v>
      </c>
      <c r="R327" s="70">
        <f t="shared" si="167"/>
        <v>0</v>
      </c>
      <c r="S327" s="42">
        <v>0</v>
      </c>
      <c r="T327" s="69">
        <f t="shared" si="168"/>
        <v>0</v>
      </c>
      <c r="U327" s="38">
        <v>0</v>
      </c>
      <c r="V327" s="69">
        <f t="shared" si="169"/>
        <v>0</v>
      </c>
      <c r="W327" s="38">
        <v>0</v>
      </c>
      <c r="X327" s="69">
        <f t="shared" si="170"/>
        <v>0</v>
      </c>
      <c r="Y327" s="74">
        <v>0</v>
      </c>
      <c r="Z327" s="69">
        <f t="shared" si="171"/>
        <v>0</v>
      </c>
      <c r="AA327" s="74">
        <v>0</v>
      </c>
      <c r="AB327" s="68">
        <f t="shared" si="172"/>
        <v>0</v>
      </c>
      <c r="AC327" s="67">
        <f t="shared" si="173"/>
        <v>0</v>
      </c>
      <c r="AD327" s="66">
        <f t="shared" si="174"/>
        <v>0</v>
      </c>
      <c r="AE327" s="57">
        <v>0</v>
      </c>
      <c r="AF327" s="60">
        <f t="shared" si="175"/>
        <v>0</v>
      </c>
      <c r="AG327" s="52">
        <v>0</v>
      </c>
      <c r="AH327" s="63">
        <f t="shared" si="176"/>
        <v>0</v>
      </c>
      <c r="AI327" s="51">
        <f t="shared" si="177"/>
        <v>0</v>
      </c>
      <c r="AJ327" s="416">
        <f t="shared" si="178"/>
        <v>0</v>
      </c>
      <c r="AK327" s="65">
        <v>0</v>
      </c>
      <c r="AL327" s="63">
        <f t="shared" si="179"/>
        <v>0</v>
      </c>
      <c r="AM327" s="62"/>
    </row>
    <row r="328" spans="1:39" s="2" customFormat="1" x14ac:dyDescent="0.3">
      <c r="A328" s="186" t="s">
        <v>750</v>
      </c>
      <c r="B328" s="47">
        <f>3900/6</f>
        <v>650</v>
      </c>
      <c r="C328" s="46">
        <f>2000/1.1</f>
        <v>1818.181818181818</v>
      </c>
      <c r="D328" s="54">
        <v>6</v>
      </c>
      <c r="E328" s="44">
        <v>0</v>
      </c>
      <c r="F328" s="391">
        <f t="shared" si="160"/>
        <v>0</v>
      </c>
      <c r="G328" s="42">
        <v>0</v>
      </c>
      <c r="H328" s="69">
        <f t="shared" si="161"/>
        <v>0</v>
      </c>
      <c r="I328" s="38">
        <v>0</v>
      </c>
      <c r="J328" s="37">
        <f t="shared" si="162"/>
        <v>0</v>
      </c>
      <c r="K328" s="74">
        <v>0</v>
      </c>
      <c r="L328" s="37">
        <f t="shared" si="163"/>
        <v>0</v>
      </c>
      <c r="M328" s="38">
        <v>0</v>
      </c>
      <c r="N328" s="37">
        <f t="shared" si="164"/>
        <v>0</v>
      </c>
      <c r="O328" s="61">
        <v>0</v>
      </c>
      <c r="P328" s="71">
        <f t="shared" si="165"/>
        <v>0</v>
      </c>
      <c r="Q328" s="57">
        <f t="shared" si="166"/>
        <v>0</v>
      </c>
      <c r="R328" s="70">
        <f t="shared" si="167"/>
        <v>0</v>
      </c>
      <c r="S328" s="42">
        <v>0</v>
      </c>
      <c r="T328" s="69">
        <f t="shared" si="168"/>
        <v>0</v>
      </c>
      <c r="U328" s="38">
        <v>0</v>
      </c>
      <c r="V328" s="69">
        <f t="shared" si="169"/>
        <v>0</v>
      </c>
      <c r="W328" s="38">
        <v>0</v>
      </c>
      <c r="X328" s="69">
        <f t="shared" si="170"/>
        <v>0</v>
      </c>
      <c r="Y328" s="74">
        <v>0</v>
      </c>
      <c r="Z328" s="69">
        <f t="shared" si="171"/>
        <v>0</v>
      </c>
      <c r="AA328" s="74">
        <v>0</v>
      </c>
      <c r="AB328" s="68">
        <f t="shared" si="172"/>
        <v>0</v>
      </c>
      <c r="AC328" s="67">
        <f t="shared" si="173"/>
        <v>0</v>
      </c>
      <c r="AD328" s="66">
        <f t="shared" si="174"/>
        <v>0</v>
      </c>
      <c r="AE328" s="57">
        <v>0</v>
      </c>
      <c r="AF328" s="60">
        <f t="shared" si="175"/>
        <v>0</v>
      </c>
      <c r="AG328" s="52">
        <v>0</v>
      </c>
      <c r="AH328" s="63">
        <f t="shared" si="176"/>
        <v>0</v>
      </c>
      <c r="AI328" s="51">
        <f t="shared" si="177"/>
        <v>0</v>
      </c>
      <c r="AJ328" s="416">
        <f t="shared" si="178"/>
        <v>0</v>
      </c>
      <c r="AK328" s="65">
        <v>0</v>
      </c>
      <c r="AL328" s="63">
        <f t="shared" si="179"/>
        <v>0</v>
      </c>
      <c r="AM328" s="62"/>
    </row>
    <row r="329" spans="1:39" s="2" customFormat="1" ht="17.25" thickBot="1" x14ac:dyDescent="0.35">
      <c r="A329" s="185" t="s">
        <v>678</v>
      </c>
      <c r="B329" s="193">
        <f>31200/24</f>
        <v>1300</v>
      </c>
      <c r="C329" s="194">
        <f>2800/1.1</f>
        <v>2545.454545454545</v>
      </c>
      <c r="D329" s="50">
        <v>24</v>
      </c>
      <c r="E329" s="403">
        <v>0</v>
      </c>
      <c r="F329" s="434">
        <f t="shared" si="160"/>
        <v>0</v>
      </c>
      <c r="G329" s="376">
        <v>0</v>
      </c>
      <c r="H329" s="404">
        <f t="shared" si="161"/>
        <v>0</v>
      </c>
      <c r="I329" s="388">
        <v>0</v>
      </c>
      <c r="J329" s="197">
        <f t="shared" si="162"/>
        <v>0</v>
      </c>
      <c r="K329" s="145">
        <v>0</v>
      </c>
      <c r="L329" s="197">
        <f t="shared" si="163"/>
        <v>0</v>
      </c>
      <c r="M329" s="388">
        <v>0</v>
      </c>
      <c r="N329" s="197">
        <f t="shared" si="164"/>
        <v>0</v>
      </c>
      <c r="O329" s="360">
        <v>0</v>
      </c>
      <c r="P329" s="405">
        <f t="shared" si="165"/>
        <v>0</v>
      </c>
      <c r="Q329" s="406">
        <f t="shared" si="166"/>
        <v>0</v>
      </c>
      <c r="R329" s="149">
        <f t="shared" si="167"/>
        <v>0</v>
      </c>
      <c r="S329" s="376">
        <v>0</v>
      </c>
      <c r="T329" s="404">
        <f t="shared" si="168"/>
        <v>0</v>
      </c>
      <c r="U329" s="388">
        <v>0</v>
      </c>
      <c r="V329" s="404">
        <f t="shared" si="169"/>
        <v>0</v>
      </c>
      <c r="W329" s="388">
        <v>0</v>
      </c>
      <c r="X329" s="404">
        <f t="shared" si="170"/>
        <v>0</v>
      </c>
      <c r="Y329" s="145">
        <v>0</v>
      </c>
      <c r="Z329" s="404">
        <f t="shared" si="171"/>
        <v>0</v>
      </c>
      <c r="AA329" s="145">
        <v>0</v>
      </c>
      <c r="AB329" s="390">
        <f t="shared" si="172"/>
        <v>0</v>
      </c>
      <c r="AC329" s="407">
        <f t="shared" si="173"/>
        <v>0</v>
      </c>
      <c r="AD329" s="408">
        <f t="shared" si="174"/>
        <v>0</v>
      </c>
      <c r="AE329" s="406">
        <v>0</v>
      </c>
      <c r="AF329" s="392">
        <f t="shared" si="175"/>
        <v>0</v>
      </c>
      <c r="AG329" s="425">
        <v>0</v>
      </c>
      <c r="AH329" s="393">
        <f t="shared" si="176"/>
        <v>0</v>
      </c>
      <c r="AI329" s="387">
        <f t="shared" si="177"/>
        <v>0</v>
      </c>
      <c r="AJ329" s="438">
        <f t="shared" si="178"/>
        <v>0</v>
      </c>
      <c r="AK329" s="426">
        <v>0</v>
      </c>
      <c r="AL329" s="393">
        <f t="shared" si="179"/>
        <v>0</v>
      </c>
      <c r="AM329" s="62"/>
    </row>
    <row r="330" spans="1:39" s="2" customFormat="1" ht="17.25" thickBot="1" x14ac:dyDescent="0.35">
      <c r="A330" s="573" t="s">
        <v>57</v>
      </c>
      <c r="B330" s="574"/>
      <c r="C330" s="574"/>
      <c r="D330" s="574"/>
      <c r="E330" s="395">
        <f t="shared" ref="E330:AL330" si="180">SUM(E296:E329)</f>
        <v>0</v>
      </c>
      <c r="F330" s="463">
        <f t="shared" si="180"/>
        <v>0</v>
      </c>
      <c r="G330" s="395">
        <f t="shared" si="180"/>
        <v>0</v>
      </c>
      <c r="H330" s="459">
        <f t="shared" si="180"/>
        <v>0</v>
      </c>
      <c r="I330" s="459">
        <f t="shared" si="180"/>
        <v>0</v>
      </c>
      <c r="J330" s="459">
        <f t="shared" si="180"/>
        <v>0</v>
      </c>
      <c r="K330" s="459">
        <f t="shared" si="180"/>
        <v>0</v>
      </c>
      <c r="L330" s="459">
        <f t="shared" si="180"/>
        <v>0</v>
      </c>
      <c r="M330" s="459">
        <f t="shared" si="180"/>
        <v>0</v>
      </c>
      <c r="N330" s="459">
        <f t="shared" si="180"/>
        <v>0</v>
      </c>
      <c r="O330" s="459">
        <f t="shared" si="180"/>
        <v>0</v>
      </c>
      <c r="P330" s="459">
        <f t="shared" si="180"/>
        <v>0</v>
      </c>
      <c r="Q330" s="459">
        <f t="shared" si="180"/>
        <v>0</v>
      </c>
      <c r="R330" s="367">
        <f t="shared" si="180"/>
        <v>0</v>
      </c>
      <c r="S330" s="395">
        <f t="shared" si="180"/>
        <v>0</v>
      </c>
      <c r="T330" s="459">
        <f t="shared" si="180"/>
        <v>0</v>
      </c>
      <c r="U330" s="459">
        <f t="shared" si="180"/>
        <v>0</v>
      </c>
      <c r="V330" s="459">
        <f t="shared" si="180"/>
        <v>0</v>
      </c>
      <c r="W330" s="459">
        <f t="shared" si="180"/>
        <v>0</v>
      </c>
      <c r="X330" s="459">
        <f t="shared" si="180"/>
        <v>0</v>
      </c>
      <c r="Y330" s="459">
        <f t="shared" si="180"/>
        <v>0</v>
      </c>
      <c r="Z330" s="459">
        <f t="shared" si="180"/>
        <v>0</v>
      </c>
      <c r="AA330" s="459">
        <f t="shared" si="180"/>
        <v>0</v>
      </c>
      <c r="AB330" s="459">
        <f t="shared" si="180"/>
        <v>0</v>
      </c>
      <c r="AC330" s="459">
        <f t="shared" si="180"/>
        <v>0</v>
      </c>
      <c r="AD330" s="459">
        <f t="shared" si="180"/>
        <v>0</v>
      </c>
      <c r="AE330" s="459">
        <f t="shared" si="180"/>
        <v>0</v>
      </c>
      <c r="AF330" s="367">
        <f t="shared" si="180"/>
        <v>0</v>
      </c>
      <c r="AG330" s="395">
        <f t="shared" si="180"/>
        <v>0</v>
      </c>
      <c r="AH330" s="367">
        <f t="shared" si="180"/>
        <v>0</v>
      </c>
      <c r="AI330" s="378">
        <f t="shared" si="180"/>
        <v>0</v>
      </c>
      <c r="AJ330" s="463">
        <f t="shared" si="180"/>
        <v>0</v>
      </c>
      <c r="AK330" s="395">
        <f t="shared" si="180"/>
        <v>0</v>
      </c>
      <c r="AL330" s="367">
        <f t="shared" si="180"/>
        <v>0</v>
      </c>
      <c r="AM330" s="11"/>
    </row>
    <row r="331" spans="1:39" s="2" customFormat="1" ht="17.25" thickBot="1" x14ac:dyDescent="0.35">
      <c r="A331" s="10"/>
      <c r="B331" s="10"/>
      <c r="C331" s="10"/>
      <c r="D331" s="10"/>
      <c r="E331" s="4"/>
      <c r="F331" s="5"/>
      <c r="G331" s="4"/>
      <c r="H331" s="9">
        <f>H330*1.1</f>
        <v>0</v>
      </c>
      <c r="I331" s="5"/>
      <c r="J331" s="9">
        <f>J330*1.1</f>
        <v>0</v>
      </c>
      <c r="K331" s="5"/>
      <c r="L331" s="9">
        <f>L330*1.1</f>
        <v>0</v>
      </c>
      <c r="M331" s="5"/>
      <c r="N331" s="9">
        <f>N330*1.1</f>
        <v>0</v>
      </c>
      <c r="O331" s="5"/>
      <c r="P331" s="9">
        <f>P330*1.1</f>
        <v>0</v>
      </c>
      <c r="Q331" s="5"/>
      <c r="R331" s="8">
        <f>R330*1.1</f>
        <v>0</v>
      </c>
      <c r="S331" s="586" t="s">
        <v>50</v>
      </c>
      <c r="T331" s="587"/>
      <c r="U331" s="587"/>
      <c r="V331" s="587"/>
      <c r="W331" s="587"/>
      <c r="X331" s="587"/>
      <c r="Y331" s="587"/>
      <c r="Z331" s="587"/>
      <c r="AA331" s="587"/>
      <c r="AB331" s="587"/>
      <c r="AC331" s="587"/>
      <c r="AD331" s="587"/>
      <c r="AE331" s="383"/>
      <c r="AF331" s="7" t="e">
        <f>AF330/(R330+F330)</f>
        <v>#DIV/0!</v>
      </c>
      <c r="AG331" s="4"/>
      <c r="AH331" s="6"/>
      <c r="AI331" s="5"/>
      <c r="AJ331" s="5"/>
      <c r="AK331" s="4"/>
      <c r="AL331" s="3"/>
    </row>
    <row r="332" spans="1:39" s="2" customFormat="1" x14ac:dyDescent="0.3"/>
    <row r="333" spans="1:39" s="2" customFormat="1" ht="17.25" thickBot="1" x14ac:dyDescent="0.35">
      <c r="A333" s="98" t="s">
        <v>763</v>
      </c>
      <c r="B333" s="97"/>
      <c r="C333" s="97"/>
      <c r="D333" s="96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3"/>
      <c r="AH333" s="93"/>
      <c r="AI333" s="93"/>
      <c r="AJ333" s="93"/>
      <c r="AK333" s="93"/>
    </row>
    <row r="334" spans="1:39" s="2" customFormat="1" ht="17.25" thickBot="1" x14ac:dyDescent="0.35">
      <c r="A334" s="10"/>
      <c r="B334" s="10"/>
      <c r="C334" s="10"/>
      <c r="D334" s="10"/>
      <c r="E334" s="92"/>
      <c r="F334" s="91"/>
      <c r="G334" s="619" t="s">
        <v>10</v>
      </c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1"/>
      <c r="S334" s="660" t="s">
        <v>49</v>
      </c>
      <c r="T334" s="622"/>
      <c r="U334" s="622"/>
      <c r="V334" s="622"/>
      <c r="W334" s="622"/>
      <c r="X334" s="622"/>
      <c r="Y334" s="622"/>
      <c r="Z334" s="622"/>
      <c r="AA334" s="622"/>
      <c r="AB334" s="622"/>
      <c r="AC334" s="622"/>
      <c r="AD334" s="622"/>
      <c r="AE334" s="622"/>
      <c r="AF334" s="661"/>
      <c r="AG334" s="91"/>
      <c r="AH334" s="91"/>
      <c r="AI334" s="92"/>
      <c r="AJ334" s="89"/>
      <c r="AK334" s="90"/>
      <c r="AL334" s="89"/>
      <c r="AM334" s="88" t="s">
        <v>11</v>
      </c>
    </row>
    <row r="335" spans="1:39" s="2" customFormat="1" ht="16.5" customHeight="1" x14ac:dyDescent="0.3">
      <c r="A335" s="652" t="s">
        <v>12</v>
      </c>
      <c r="B335" s="662" t="s">
        <v>13</v>
      </c>
      <c r="C335" s="565" t="s">
        <v>14</v>
      </c>
      <c r="D335" s="647" t="s">
        <v>51</v>
      </c>
      <c r="E335" s="569" t="s">
        <v>15</v>
      </c>
      <c r="F335" s="696" t="s">
        <v>78</v>
      </c>
      <c r="G335" s="629" t="s">
        <v>17</v>
      </c>
      <c r="H335" s="633" t="s">
        <v>18</v>
      </c>
      <c r="I335" s="625" t="s">
        <v>0</v>
      </c>
      <c r="J335" s="633" t="s">
        <v>53</v>
      </c>
      <c r="K335" s="625" t="s">
        <v>1</v>
      </c>
      <c r="L335" s="633" t="s">
        <v>19</v>
      </c>
      <c r="M335" s="625" t="s">
        <v>2</v>
      </c>
      <c r="N335" s="633" t="s">
        <v>20</v>
      </c>
      <c r="O335" s="625" t="s">
        <v>3</v>
      </c>
      <c r="P335" s="633" t="s">
        <v>21</v>
      </c>
      <c r="Q335" s="639" t="s">
        <v>22</v>
      </c>
      <c r="R335" s="607" t="s">
        <v>23</v>
      </c>
      <c r="S335" s="664" t="s">
        <v>24</v>
      </c>
      <c r="T335" s="611" t="s">
        <v>25</v>
      </c>
      <c r="U335" s="640" t="s">
        <v>4</v>
      </c>
      <c r="V335" s="611" t="s">
        <v>26</v>
      </c>
      <c r="W335" s="640" t="s">
        <v>5</v>
      </c>
      <c r="X335" s="611" t="s">
        <v>27</v>
      </c>
      <c r="Y335" s="640" t="s">
        <v>6</v>
      </c>
      <c r="Z335" s="611" t="s">
        <v>54</v>
      </c>
      <c r="AA335" s="640" t="s">
        <v>7</v>
      </c>
      <c r="AB335" s="611" t="s">
        <v>28</v>
      </c>
      <c r="AC335" s="642" t="s">
        <v>73</v>
      </c>
      <c r="AD335" s="639" t="s">
        <v>770</v>
      </c>
      <c r="AE335" s="639" t="s">
        <v>31</v>
      </c>
      <c r="AF335" s="607" t="s">
        <v>32</v>
      </c>
      <c r="AG335" s="694" t="s">
        <v>33</v>
      </c>
      <c r="AH335" s="647" t="s">
        <v>52</v>
      </c>
      <c r="AI335" s="629" t="s">
        <v>71</v>
      </c>
      <c r="AJ335" s="627" t="s">
        <v>34</v>
      </c>
      <c r="AK335" s="634" t="s">
        <v>35</v>
      </c>
      <c r="AL335" s="627" t="s">
        <v>36</v>
      </c>
      <c r="AM335" s="605" t="s">
        <v>37</v>
      </c>
    </row>
    <row r="336" spans="1:39" s="2" customFormat="1" ht="17.25" customHeight="1" thickBot="1" x14ac:dyDescent="0.35">
      <c r="A336" s="653"/>
      <c r="B336" s="663"/>
      <c r="C336" s="566"/>
      <c r="D336" s="648"/>
      <c r="E336" s="651"/>
      <c r="F336" s="697"/>
      <c r="G336" s="630"/>
      <c r="H336" s="583"/>
      <c r="I336" s="626"/>
      <c r="J336" s="583"/>
      <c r="K336" s="626"/>
      <c r="L336" s="583"/>
      <c r="M336" s="626"/>
      <c r="N336" s="583"/>
      <c r="O336" s="626"/>
      <c r="P336" s="583"/>
      <c r="Q336" s="602"/>
      <c r="R336" s="608"/>
      <c r="S336" s="665"/>
      <c r="T336" s="612"/>
      <c r="U336" s="641"/>
      <c r="V336" s="612"/>
      <c r="W336" s="641"/>
      <c r="X336" s="612"/>
      <c r="Y336" s="641"/>
      <c r="Z336" s="612"/>
      <c r="AA336" s="641"/>
      <c r="AB336" s="612"/>
      <c r="AC336" s="593"/>
      <c r="AD336" s="602"/>
      <c r="AE336" s="602"/>
      <c r="AF336" s="608"/>
      <c r="AG336" s="695"/>
      <c r="AH336" s="648"/>
      <c r="AI336" s="630"/>
      <c r="AJ336" s="631"/>
      <c r="AK336" s="638"/>
      <c r="AL336" s="631"/>
      <c r="AM336" s="606"/>
    </row>
    <row r="337" spans="1:39" s="2" customFormat="1" x14ac:dyDescent="0.3">
      <c r="A337" s="87" t="s">
        <v>55</v>
      </c>
      <c r="B337" s="61">
        <f>15500/10</f>
        <v>1550</v>
      </c>
      <c r="C337" s="77">
        <f>2700/1.1</f>
        <v>2454.5454545454545</v>
      </c>
      <c r="D337" s="86">
        <v>10</v>
      </c>
      <c r="E337" s="44">
        <v>0</v>
      </c>
      <c r="F337" s="466">
        <f t="shared" ref="F337:F370" si="181">B337*E337</f>
        <v>0</v>
      </c>
      <c r="G337" s="72">
        <v>0</v>
      </c>
      <c r="H337" s="84">
        <f t="shared" ref="H337:H370" si="182">B337*G337</f>
        <v>0</v>
      </c>
      <c r="I337" s="74"/>
      <c r="J337" s="84">
        <f t="shared" ref="J337:J370" si="183">B337*I337</f>
        <v>0</v>
      </c>
      <c r="K337" s="51">
        <v>0</v>
      </c>
      <c r="L337" s="37">
        <f t="shared" ref="L337:L370" si="184">B337*K337</f>
        <v>0</v>
      </c>
      <c r="M337" s="74">
        <v>0</v>
      </c>
      <c r="N337" s="84">
        <f t="shared" ref="N337:N370" si="185">B337*M337</f>
        <v>0</v>
      </c>
      <c r="O337" s="38">
        <v>0</v>
      </c>
      <c r="P337" s="71">
        <f t="shared" ref="P337:P370" si="186">B337*O337</f>
        <v>0</v>
      </c>
      <c r="Q337" s="57">
        <f t="shared" ref="Q337:Q370" si="187">G337+I337+K337+M337+O337</f>
        <v>0</v>
      </c>
      <c r="R337" s="83">
        <f t="shared" ref="R337:R370" si="188">Q337*B337</f>
        <v>0</v>
      </c>
      <c r="S337" s="42">
        <v>0</v>
      </c>
      <c r="T337" s="82">
        <f t="shared" ref="T337:T370" si="189">C337*S337</f>
        <v>0</v>
      </c>
      <c r="U337" s="38">
        <v>0</v>
      </c>
      <c r="V337" s="82">
        <f t="shared" ref="V337:V370" si="190">C337*U337</f>
        <v>0</v>
      </c>
      <c r="W337" s="38">
        <v>0</v>
      </c>
      <c r="X337" s="82">
        <f t="shared" ref="X337:X370" si="191">C337*W337</f>
        <v>0</v>
      </c>
      <c r="Y337" s="38">
        <v>0</v>
      </c>
      <c r="Z337" s="82">
        <f t="shared" ref="Z337:Z370" si="192">C337*Y337</f>
        <v>0</v>
      </c>
      <c r="AA337" s="74">
        <v>0</v>
      </c>
      <c r="AB337" s="68">
        <f t="shared" ref="AB337:AB370" si="193">C337*AA337</f>
        <v>0</v>
      </c>
      <c r="AC337" s="67">
        <f t="shared" ref="AC337:AC370" si="194">S337+U337+W337+Y337+AA337</f>
        <v>0</v>
      </c>
      <c r="AD337" s="66">
        <f t="shared" ref="AD337:AD370" si="195">AC337*C337</f>
        <v>0</v>
      </c>
      <c r="AE337" s="57">
        <v>0</v>
      </c>
      <c r="AF337" s="60">
        <f t="shared" ref="AF337:AF370" si="196">((C337-B337)*AC337)-AE337</f>
        <v>0</v>
      </c>
      <c r="AG337" s="435">
        <v>0</v>
      </c>
      <c r="AH337" s="416">
        <f t="shared" ref="AH337:AH370" si="197">B337*AG337</f>
        <v>0</v>
      </c>
      <c r="AI337" s="65">
        <f t="shared" ref="AI337:AI370" si="198">E337+Q337-AC337-AG337</f>
        <v>0</v>
      </c>
      <c r="AJ337" s="150">
        <f t="shared" ref="AJ337:AJ370" si="199">B337*AI337</f>
        <v>0</v>
      </c>
      <c r="AK337" s="32">
        <v>0</v>
      </c>
      <c r="AL337" s="63">
        <f t="shared" ref="AL337:AL370" si="200">AK337*B337</f>
        <v>0</v>
      </c>
      <c r="AM337" s="62"/>
    </row>
    <row r="338" spans="1:39" s="2" customFormat="1" x14ac:dyDescent="0.3">
      <c r="A338" s="56" t="s">
        <v>56</v>
      </c>
      <c r="B338" s="74">
        <f>15500/10</f>
        <v>1550</v>
      </c>
      <c r="C338" s="77">
        <f>2700/1.1</f>
        <v>2454.5454545454545</v>
      </c>
      <c r="D338" s="73">
        <v>10</v>
      </c>
      <c r="E338" s="44">
        <v>0</v>
      </c>
      <c r="F338" s="391">
        <f t="shared" si="181"/>
        <v>0</v>
      </c>
      <c r="G338" s="72">
        <v>0</v>
      </c>
      <c r="H338" s="69">
        <f t="shared" si="182"/>
        <v>0</v>
      </c>
      <c r="I338" s="74">
        <v>0</v>
      </c>
      <c r="J338" s="37">
        <f t="shared" si="183"/>
        <v>0</v>
      </c>
      <c r="K338" s="51">
        <v>0</v>
      </c>
      <c r="L338" s="37">
        <f t="shared" si="184"/>
        <v>0</v>
      </c>
      <c r="M338" s="74">
        <v>0</v>
      </c>
      <c r="N338" s="37">
        <f t="shared" si="185"/>
        <v>0</v>
      </c>
      <c r="O338" s="38">
        <v>0</v>
      </c>
      <c r="P338" s="71">
        <f t="shared" si="186"/>
        <v>0</v>
      </c>
      <c r="Q338" s="57">
        <f t="shared" si="187"/>
        <v>0</v>
      </c>
      <c r="R338" s="70">
        <f t="shared" si="188"/>
        <v>0</v>
      </c>
      <c r="S338" s="42">
        <v>0</v>
      </c>
      <c r="T338" s="69">
        <f t="shared" si="189"/>
        <v>0</v>
      </c>
      <c r="U338" s="38">
        <v>0</v>
      </c>
      <c r="V338" s="69">
        <f t="shared" si="190"/>
        <v>0</v>
      </c>
      <c r="W338" s="38">
        <v>0</v>
      </c>
      <c r="X338" s="69">
        <f t="shared" si="191"/>
        <v>0</v>
      </c>
      <c r="Y338" s="38">
        <v>0</v>
      </c>
      <c r="Z338" s="69">
        <f t="shared" si="192"/>
        <v>0</v>
      </c>
      <c r="AA338" s="74">
        <v>0</v>
      </c>
      <c r="AB338" s="68">
        <f t="shared" si="193"/>
        <v>0</v>
      </c>
      <c r="AC338" s="67">
        <f t="shared" si="194"/>
        <v>0</v>
      </c>
      <c r="AD338" s="66">
        <f t="shared" si="195"/>
        <v>0</v>
      </c>
      <c r="AE338" s="57">
        <v>0</v>
      </c>
      <c r="AF338" s="60">
        <f t="shared" si="196"/>
        <v>0</v>
      </c>
      <c r="AG338" s="435">
        <v>0</v>
      </c>
      <c r="AH338" s="416">
        <f t="shared" si="197"/>
        <v>0</v>
      </c>
      <c r="AI338" s="65">
        <f t="shared" si="198"/>
        <v>0</v>
      </c>
      <c r="AJ338" s="63">
        <f t="shared" si="199"/>
        <v>0</v>
      </c>
      <c r="AK338" s="32">
        <v>0</v>
      </c>
      <c r="AL338" s="63">
        <f t="shared" si="200"/>
        <v>0</v>
      </c>
      <c r="AM338" s="62"/>
    </row>
    <row r="339" spans="1:39" s="2" customFormat="1" x14ac:dyDescent="0.3">
      <c r="A339" s="56" t="s">
        <v>93</v>
      </c>
      <c r="B339" s="74">
        <f>18000/10</f>
        <v>1800</v>
      </c>
      <c r="C339" s="77">
        <f>2800/1.1</f>
        <v>2545.454545454545</v>
      </c>
      <c r="D339" s="73">
        <v>10</v>
      </c>
      <c r="E339" s="44">
        <v>0</v>
      </c>
      <c r="F339" s="391">
        <f t="shared" si="181"/>
        <v>0</v>
      </c>
      <c r="G339" s="72">
        <v>0</v>
      </c>
      <c r="H339" s="69">
        <f t="shared" si="182"/>
        <v>0</v>
      </c>
      <c r="I339" s="74">
        <v>4</v>
      </c>
      <c r="J339" s="37">
        <f t="shared" si="183"/>
        <v>7200</v>
      </c>
      <c r="K339" s="51">
        <v>0</v>
      </c>
      <c r="L339" s="37">
        <f t="shared" si="184"/>
        <v>0</v>
      </c>
      <c r="M339" s="74">
        <v>0</v>
      </c>
      <c r="N339" s="37">
        <f t="shared" si="185"/>
        <v>0</v>
      </c>
      <c r="O339" s="38">
        <v>0</v>
      </c>
      <c r="P339" s="71">
        <f t="shared" si="186"/>
        <v>0</v>
      </c>
      <c r="Q339" s="57">
        <f t="shared" si="187"/>
        <v>4</v>
      </c>
      <c r="R339" s="70">
        <f t="shared" si="188"/>
        <v>7200</v>
      </c>
      <c r="S339" s="42">
        <v>0</v>
      </c>
      <c r="T339" s="69">
        <f t="shared" si="189"/>
        <v>0</v>
      </c>
      <c r="U339" s="38">
        <v>0</v>
      </c>
      <c r="V339" s="69">
        <f t="shared" si="190"/>
        <v>0</v>
      </c>
      <c r="W339" s="38">
        <v>0</v>
      </c>
      <c r="X339" s="69">
        <f t="shared" si="191"/>
        <v>0</v>
      </c>
      <c r="Y339" s="38">
        <v>0</v>
      </c>
      <c r="Z339" s="69">
        <f t="shared" si="192"/>
        <v>0</v>
      </c>
      <c r="AA339" s="74">
        <v>4</v>
      </c>
      <c r="AB339" s="68">
        <f t="shared" si="193"/>
        <v>10181.81818181818</v>
      </c>
      <c r="AC339" s="67">
        <f t="shared" si="194"/>
        <v>4</v>
      </c>
      <c r="AD339" s="66">
        <f t="shared" si="195"/>
        <v>10181.81818181818</v>
      </c>
      <c r="AE339" s="57">
        <v>0</v>
      </c>
      <c r="AF339" s="60">
        <f t="shared" si="196"/>
        <v>2981.8181818181802</v>
      </c>
      <c r="AG339" s="435">
        <v>0</v>
      </c>
      <c r="AH339" s="416">
        <f t="shared" si="197"/>
        <v>0</v>
      </c>
      <c r="AI339" s="65">
        <f t="shared" si="198"/>
        <v>0</v>
      </c>
      <c r="AJ339" s="63">
        <f t="shared" si="199"/>
        <v>0</v>
      </c>
      <c r="AK339" s="32">
        <v>0</v>
      </c>
      <c r="AL339" s="63">
        <f t="shared" si="200"/>
        <v>0</v>
      </c>
      <c r="AM339" s="62"/>
    </row>
    <row r="340" spans="1:39" s="2" customFormat="1" x14ac:dyDescent="0.3">
      <c r="A340" s="79" t="s">
        <v>92</v>
      </c>
      <c r="B340" s="47">
        <f>15500/10</f>
        <v>1550</v>
      </c>
      <c r="C340" s="77">
        <f>2700/1.1</f>
        <v>2454.5454545454545</v>
      </c>
      <c r="D340" s="54">
        <v>10</v>
      </c>
      <c r="E340" s="44">
        <v>0</v>
      </c>
      <c r="F340" s="391">
        <f t="shared" si="181"/>
        <v>0</v>
      </c>
      <c r="G340" s="72">
        <v>0</v>
      </c>
      <c r="H340" s="69">
        <f t="shared" si="182"/>
        <v>0</v>
      </c>
      <c r="I340" s="74">
        <v>0</v>
      </c>
      <c r="J340" s="37">
        <f t="shared" si="183"/>
        <v>0</v>
      </c>
      <c r="K340" s="51">
        <v>0</v>
      </c>
      <c r="L340" s="37">
        <f t="shared" si="184"/>
        <v>0</v>
      </c>
      <c r="M340" s="74">
        <v>0</v>
      </c>
      <c r="N340" s="37">
        <f t="shared" si="185"/>
        <v>0</v>
      </c>
      <c r="O340" s="38">
        <v>0</v>
      </c>
      <c r="P340" s="71">
        <f t="shared" si="186"/>
        <v>0</v>
      </c>
      <c r="Q340" s="57">
        <f t="shared" si="187"/>
        <v>0</v>
      </c>
      <c r="R340" s="70">
        <f t="shared" si="188"/>
        <v>0</v>
      </c>
      <c r="S340" s="42">
        <v>0</v>
      </c>
      <c r="T340" s="69">
        <f t="shared" si="189"/>
        <v>0</v>
      </c>
      <c r="U340" s="38">
        <v>0</v>
      </c>
      <c r="V340" s="69">
        <f t="shared" si="190"/>
        <v>0</v>
      </c>
      <c r="W340" s="38">
        <v>0</v>
      </c>
      <c r="X340" s="69">
        <f t="shared" si="191"/>
        <v>0</v>
      </c>
      <c r="Y340" s="38">
        <v>0</v>
      </c>
      <c r="Z340" s="69">
        <f t="shared" si="192"/>
        <v>0</v>
      </c>
      <c r="AA340" s="74">
        <v>0</v>
      </c>
      <c r="AB340" s="68">
        <f t="shared" si="193"/>
        <v>0</v>
      </c>
      <c r="AC340" s="67">
        <f t="shared" si="194"/>
        <v>0</v>
      </c>
      <c r="AD340" s="66">
        <f t="shared" si="195"/>
        <v>0</v>
      </c>
      <c r="AE340" s="57">
        <v>0</v>
      </c>
      <c r="AF340" s="60">
        <f t="shared" si="196"/>
        <v>0</v>
      </c>
      <c r="AG340" s="435">
        <v>0</v>
      </c>
      <c r="AH340" s="416">
        <f t="shared" si="197"/>
        <v>0</v>
      </c>
      <c r="AI340" s="65">
        <f t="shared" si="198"/>
        <v>0</v>
      </c>
      <c r="AJ340" s="63">
        <f t="shared" si="199"/>
        <v>0</v>
      </c>
      <c r="AK340" s="32">
        <v>0</v>
      </c>
      <c r="AL340" s="63">
        <f t="shared" si="200"/>
        <v>0</v>
      </c>
      <c r="AM340" s="62"/>
    </row>
    <row r="341" spans="1:39" s="2" customFormat="1" x14ac:dyDescent="0.3">
      <c r="A341" s="79" t="s">
        <v>75</v>
      </c>
      <c r="B341" s="47">
        <f>15500/10</f>
        <v>1550</v>
      </c>
      <c r="C341" s="77">
        <f>2700/1.1</f>
        <v>2454.5454545454545</v>
      </c>
      <c r="D341" s="54">
        <v>10</v>
      </c>
      <c r="E341" s="44">
        <v>0</v>
      </c>
      <c r="F341" s="391">
        <f t="shared" si="181"/>
        <v>0</v>
      </c>
      <c r="G341" s="72">
        <v>0</v>
      </c>
      <c r="H341" s="69">
        <f t="shared" si="182"/>
        <v>0</v>
      </c>
      <c r="I341" s="74">
        <v>0</v>
      </c>
      <c r="J341" s="37">
        <f t="shared" si="183"/>
        <v>0</v>
      </c>
      <c r="K341" s="51">
        <v>0</v>
      </c>
      <c r="L341" s="37">
        <f t="shared" si="184"/>
        <v>0</v>
      </c>
      <c r="M341" s="74">
        <v>0</v>
      </c>
      <c r="N341" s="37">
        <f t="shared" si="185"/>
        <v>0</v>
      </c>
      <c r="O341" s="38">
        <v>0</v>
      </c>
      <c r="P341" s="71">
        <f t="shared" si="186"/>
        <v>0</v>
      </c>
      <c r="Q341" s="57">
        <f t="shared" si="187"/>
        <v>0</v>
      </c>
      <c r="R341" s="70">
        <f t="shared" si="188"/>
        <v>0</v>
      </c>
      <c r="S341" s="42">
        <v>0</v>
      </c>
      <c r="T341" s="69">
        <f t="shared" si="189"/>
        <v>0</v>
      </c>
      <c r="U341" s="38">
        <v>0</v>
      </c>
      <c r="V341" s="69">
        <f t="shared" si="190"/>
        <v>0</v>
      </c>
      <c r="W341" s="38">
        <v>0</v>
      </c>
      <c r="X341" s="69">
        <f t="shared" si="191"/>
        <v>0</v>
      </c>
      <c r="Y341" s="38">
        <v>0</v>
      </c>
      <c r="Z341" s="69">
        <f t="shared" si="192"/>
        <v>0</v>
      </c>
      <c r="AA341" s="74">
        <v>0</v>
      </c>
      <c r="AB341" s="68">
        <f t="shared" si="193"/>
        <v>0</v>
      </c>
      <c r="AC341" s="67">
        <f t="shared" si="194"/>
        <v>0</v>
      </c>
      <c r="AD341" s="66">
        <f t="shared" si="195"/>
        <v>0</v>
      </c>
      <c r="AE341" s="57">
        <v>0</v>
      </c>
      <c r="AF341" s="60">
        <f t="shared" si="196"/>
        <v>0</v>
      </c>
      <c r="AG341" s="435">
        <v>0</v>
      </c>
      <c r="AH341" s="416">
        <f t="shared" si="197"/>
        <v>0</v>
      </c>
      <c r="AI341" s="65">
        <f t="shared" si="198"/>
        <v>0</v>
      </c>
      <c r="AJ341" s="63">
        <f t="shared" si="199"/>
        <v>0</v>
      </c>
      <c r="AK341" s="32">
        <v>0</v>
      </c>
      <c r="AL341" s="63">
        <f t="shared" si="200"/>
        <v>0</v>
      </c>
      <c r="AM341" s="62"/>
    </row>
    <row r="342" spans="1:39" s="2" customFormat="1" x14ac:dyDescent="0.3">
      <c r="A342" s="79" t="s">
        <v>769</v>
      </c>
      <c r="B342" s="47">
        <f>15500/10</f>
        <v>1550</v>
      </c>
      <c r="C342" s="77">
        <f>2700/1.1</f>
        <v>2454.5454545454545</v>
      </c>
      <c r="D342" s="54">
        <v>10</v>
      </c>
      <c r="E342" s="44">
        <v>0</v>
      </c>
      <c r="F342" s="391">
        <f t="shared" si="181"/>
        <v>0</v>
      </c>
      <c r="G342" s="72">
        <v>0</v>
      </c>
      <c r="H342" s="69">
        <f t="shared" si="182"/>
        <v>0</v>
      </c>
      <c r="I342" s="74">
        <v>0</v>
      </c>
      <c r="J342" s="37">
        <f t="shared" si="183"/>
        <v>0</v>
      </c>
      <c r="K342" s="51">
        <v>0</v>
      </c>
      <c r="L342" s="37">
        <f t="shared" si="184"/>
        <v>0</v>
      </c>
      <c r="M342" s="74">
        <v>0</v>
      </c>
      <c r="N342" s="37">
        <f t="shared" si="185"/>
        <v>0</v>
      </c>
      <c r="O342" s="38">
        <v>0</v>
      </c>
      <c r="P342" s="71">
        <f t="shared" si="186"/>
        <v>0</v>
      </c>
      <c r="Q342" s="57">
        <f t="shared" si="187"/>
        <v>0</v>
      </c>
      <c r="R342" s="70">
        <f t="shared" si="188"/>
        <v>0</v>
      </c>
      <c r="S342" s="42">
        <v>0</v>
      </c>
      <c r="T342" s="69">
        <f t="shared" si="189"/>
        <v>0</v>
      </c>
      <c r="U342" s="38">
        <v>0</v>
      </c>
      <c r="V342" s="69">
        <f t="shared" si="190"/>
        <v>0</v>
      </c>
      <c r="W342" s="38">
        <v>0</v>
      </c>
      <c r="X342" s="69">
        <f t="shared" si="191"/>
        <v>0</v>
      </c>
      <c r="Y342" s="38">
        <v>0</v>
      </c>
      <c r="Z342" s="69">
        <f t="shared" si="192"/>
        <v>0</v>
      </c>
      <c r="AA342" s="74">
        <v>0</v>
      </c>
      <c r="AB342" s="68">
        <f t="shared" si="193"/>
        <v>0</v>
      </c>
      <c r="AC342" s="67">
        <f t="shared" si="194"/>
        <v>0</v>
      </c>
      <c r="AD342" s="66">
        <f t="shared" si="195"/>
        <v>0</v>
      </c>
      <c r="AE342" s="57">
        <v>0</v>
      </c>
      <c r="AF342" s="60">
        <f t="shared" si="196"/>
        <v>0</v>
      </c>
      <c r="AG342" s="435">
        <v>0</v>
      </c>
      <c r="AH342" s="416">
        <f t="shared" si="197"/>
        <v>0</v>
      </c>
      <c r="AI342" s="65">
        <f t="shared" si="198"/>
        <v>0</v>
      </c>
      <c r="AJ342" s="63">
        <f t="shared" si="199"/>
        <v>0</v>
      </c>
      <c r="AK342" s="32">
        <v>0</v>
      </c>
      <c r="AL342" s="63">
        <f t="shared" si="200"/>
        <v>0</v>
      </c>
      <c r="AM342" s="62"/>
    </row>
    <row r="343" spans="1:39" s="2" customFormat="1" x14ac:dyDescent="0.3">
      <c r="A343" s="79" t="s">
        <v>43</v>
      </c>
      <c r="B343" s="47">
        <f>18000/10</f>
        <v>1800</v>
      </c>
      <c r="C343" s="77">
        <f>2800/1.1</f>
        <v>2545.454545454545</v>
      </c>
      <c r="D343" s="54">
        <v>10</v>
      </c>
      <c r="E343" s="44">
        <v>7</v>
      </c>
      <c r="F343" s="391">
        <f t="shared" si="181"/>
        <v>12600</v>
      </c>
      <c r="G343" s="72">
        <v>0</v>
      </c>
      <c r="H343" s="69">
        <f t="shared" si="182"/>
        <v>0</v>
      </c>
      <c r="I343" s="74">
        <v>0</v>
      </c>
      <c r="J343" s="37">
        <f t="shared" si="183"/>
        <v>0</v>
      </c>
      <c r="K343" s="51">
        <v>0</v>
      </c>
      <c r="L343" s="37">
        <f t="shared" si="184"/>
        <v>0</v>
      </c>
      <c r="M343" s="74">
        <v>0</v>
      </c>
      <c r="N343" s="37">
        <f t="shared" si="185"/>
        <v>0</v>
      </c>
      <c r="O343" s="38">
        <v>0</v>
      </c>
      <c r="P343" s="71">
        <f t="shared" si="186"/>
        <v>0</v>
      </c>
      <c r="Q343" s="57">
        <f t="shared" si="187"/>
        <v>0</v>
      </c>
      <c r="R343" s="70">
        <f t="shared" si="188"/>
        <v>0</v>
      </c>
      <c r="S343" s="42">
        <v>0</v>
      </c>
      <c r="T343" s="69">
        <f t="shared" si="189"/>
        <v>0</v>
      </c>
      <c r="U343" s="38">
        <v>2</v>
      </c>
      <c r="V343" s="69">
        <f t="shared" si="190"/>
        <v>5090.9090909090901</v>
      </c>
      <c r="W343" s="38">
        <v>2</v>
      </c>
      <c r="X343" s="69">
        <f t="shared" si="191"/>
        <v>5090.9090909090901</v>
      </c>
      <c r="Y343" s="38">
        <v>2</v>
      </c>
      <c r="Z343" s="69">
        <f t="shared" si="192"/>
        <v>5090.9090909090901</v>
      </c>
      <c r="AA343" s="74">
        <v>1</v>
      </c>
      <c r="AB343" s="68">
        <f t="shared" si="193"/>
        <v>2545.454545454545</v>
      </c>
      <c r="AC343" s="67">
        <f t="shared" si="194"/>
        <v>7</v>
      </c>
      <c r="AD343" s="66">
        <f t="shared" si="195"/>
        <v>17818.181818181816</v>
      </c>
      <c r="AE343" s="57">
        <v>0</v>
      </c>
      <c r="AF343" s="60">
        <f t="shared" si="196"/>
        <v>5218.1818181818153</v>
      </c>
      <c r="AG343" s="435">
        <v>0</v>
      </c>
      <c r="AH343" s="416">
        <f t="shared" si="197"/>
        <v>0</v>
      </c>
      <c r="AI343" s="65">
        <f t="shared" si="198"/>
        <v>0</v>
      </c>
      <c r="AJ343" s="63">
        <f t="shared" si="199"/>
        <v>0</v>
      </c>
      <c r="AK343" s="32">
        <v>0</v>
      </c>
      <c r="AL343" s="63">
        <f t="shared" si="200"/>
        <v>0</v>
      </c>
      <c r="AM343" s="62"/>
    </row>
    <row r="344" spans="1:39" s="2" customFormat="1" x14ac:dyDescent="0.3">
      <c r="A344" s="78" t="s">
        <v>44</v>
      </c>
      <c r="B344" s="47">
        <f>17000/10</f>
        <v>1700</v>
      </c>
      <c r="C344" s="77">
        <f>2700/1.1</f>
        <v>2454.5454545454545</v>
      </c>
      <c r="D344" s="54">
        <v>10</v>
      </c>
      <c r="E344" s="44">
        <v>0</v>
      </c>
      <c r="F344" s="391">
        <f t="shared" si="181"/>
        <v>0</v>
      </c>
      <c r="G344" s="72">
        <v>0</v>
      </c>
      <c r="H344" s="69">
        <f t="shared" si="182"/>
        <v>0</v>
      </c>
      <c r="I344" s="74">
        <v>0</v>
      </c>
      <c r="J344" s="37">
        <f t="shared" si="183"/>
        <v>0</v>
      </c>
      <c r="K344" s="51">
        <v>0</v>
      </c>
      <c r="L344" s="37">
        <f t="shared" si="184"/>
        <v>0</v>
      </c>
      <c r="M344" s="74">
        <v>0</v>
      </c>
      <c r="N344" s="37">
        <f t="shared" si="185"/>
        <v>0</v>
      </c>
      <c r="O344" s="38">
        <v>0</v>
      </c>
      <c r="P344" s="71">
        <f t="shared" si="186"/>
        <v>0</v>
      </c>
      <c r="Q344" s="57">
        <f t="shared" si="187"/>
        <v>0</v>
      </c>
      <c r="R344" s="70">
        <f t="shared" si="188"/>
        <v>0</v>
      </c>
      <c r="S344" s="42">
        <v>0</v>
      </c>
      <c r="T344" s="69">
        <f t="shared" si="189"/>
        <v>0</v>
      </c>
      <c r="U344" s="38">
        <v>0</v>
      </c>
      <c r="V344" s="69">
        <f t="shared" si="190"/>
        <v>0</v>
      </c>
      <c r="W344" s="38">
        <v>0</v>
      </c>
      <c r="X344" s="69">
        <f t="shared" si="191"/>
        <v>0</v>
      </c>
      <c r="Y344" s="38">
        <v>0</v>
      </c>
      <c r="Z344" s="69">
        <f t="shared" si="192"/>
        <v>0</v>
      </c>
      <c r="AA344" s="74">
        <v>0</v>
      </c>
      <c r="AB344" s="68">
        <f t="shared" si="193"/>
        <v>0</v>
      </c>
      <c r="AC344" s="67">
        <f t="shared" si="194"/>
        <v>0</v>
      </c>
      <c r="AD344" s="66">
        <f t="shared" si="195"/>
        <v>0</v>
      </c>
      <c r="AE344" s="57">
        <v>0</v>
      </c>
      <c r="AF344" s="60">
        <f t="shared" si="196"/>
        <v>0</v>
      </c>
      <c r="AG344" s="435">
        <v>0</v>
      </c>
      <c r="AH344" s="416">
        <f t="shared" si="197"/>
        <v>0</v>
      </c>
      <c r="AI344" s="65">
        <f t="shared" si="198"/>
        <v>0</v>
      </c>
      <c r="AJ344" s="63">
        <f t="shared" si="199"/>
        <v>0</v>
      </c>
      <c r="AK344" s="32">
        <v>0</v>
      </c>
      <c r="AL344" s="63">
        <f t="shared" si="200"/>
        <v>0</v>
      </c>
      <c r="AM344" s="62"/>
    </row>
    <row r="345" spans="1:39" s="2" customFormat="1" x14ac:dyDescent="0.3">
      <c r="A345" s="56" t="s">
        <v>87</v>
      </c>
      <c r="B345" s="74">
        <f>13800/12</f>
        <v>1150</v>
      </c>
      <c r="C345" s="38">
        <f>1800/1.1</f>
        <v>1636.3636363636363</v>
      </c>
      <c r="D345" s="73">
        <v>12</v>
      </c>
      <c r="E345" s="44">
        <v>0</v>
      </c>
      <c r="F345" s="391">
        <f t="shared" si="181"/>
        <v>0</v>
      </c>
      <c r="G345" s="72">
        <v>0</v>
      </c>
      <c r="H345" s="69">
        <f t="shared" si="182"/>
        <v>0</v>
      </c>
      <c r="I345" s="74">
        <v>0</v>
      </c>
      <c r="J345" s="37">
        <f t="shared" si="183"/>
        <v>0</v>
      </c>
      <c r="K345" s="51">
        <v>0</v>
      </c>
      <c r="L345" s="37">
        <f t="shared" si="184"/>
        <v>0</v>
      </c>
      <c r="M345" s="74">
        <v>0</v>
      </c>
      <c r="N345" s="37">
        <f t="shared" si="185"/>
        <v>0</v>
      </c>
      <c r="O345" s="38">
        <v>0</v>
      </c>
      <c r="P345" s="71">
        <f t="shared" si="186"/>
        <v>0</v>
      </c>
      <c r="Q345" s="57">
        <f t="shared" si="187"/>
        <v>0</v>
      </c>
      <c r="R345" s="70">
        <f t="shared" si="188"/>
        <v>0</v>
      </c>
      <c r="S345" s="42">
        <v>0</v>
      </c>
      <c r="T345" s="69">
        <f t="shared" si="189"/>
        <v>0</v>
      </c>
      <c r="U345" s="38">
        <v>0</v>
      </c>
      <c r="V345" s="69">
        <f t="shared" si="190"/>
        <v>0</v>
      </c>
      <c r="W345" s="38">
        <v>0</v>
      </c>
      <c r="X345" s="69">
        <f t="shared" si="191"/>
        <v>0</v>
      </c>
      <c r="Y345" s="38">
        <v>0</v>
      </c>
      <c r="Z345" s="69">
        <f t="shared" si="192"/>
        <v>0</v>
      </c>
      <c r="AA345" s="74">
        <v>0</v>
      </c>
      <c r="AB345" s="68">
        <f t="shared" si="193"/>
        <v>0</v>
      </c>
      <c r="AC345" s="67">
        <f t="shared" si="194"/>
        <v>0</v>
      </c>
      <c r="AD345" s="66">
        <f t="shared" si="195"/>
        <v>0</v>
      </c>
      <c r="AE345" s="57">
        <v>0</v>
      </c>
      <c r="AF345" s="60">
        <f t="shared" si="196"/>
        <v>0</v>
      </c>
      <c r="AG345" s="435">
        <v>0</v>
      </c>
      <c r="AH345" s="416">
        <f t="shared" si="197"/>
        <v>0</v>
      </c>
      <c r="AI345" s="65">
        <f t="shared" si="198"/>
        <v>0</v>
      </c>
      <c r="AJ345" s="63">
        <f t="shared" si="199"/>
        <v>0</v>
      </c>
      <c r="AK345" s="32">
        <v>0</v>
      </c>
      <c r="AL345" s="63">
        <f t="shared" si="200"/>
        <v>0</v>
      </c>
      <c r="AM345" s="62"/>
    </row>
    <row r="346" spans="1:39" s="2" customFormat="1" x14ac:dyDescent="0.3">
      <c r="A346" s="56" t="s">
        <v>46</v>
      </c>
      <c r="B346" s="74">
        <f>13800/12</f>
        <v>1150</v>
      </c>
      <c r="C346" s="38">
        <v>1636</v>
      </c>
      <c r="D346" s="73">
        <v>12</v>
      </c>
      <c r="E346" s="44">
        <v>0</v>
      </c>
      <c r="F346" s="391">
        <f t="shared" si="181"/>
        <v>0</v>
      </c>
      <c r="G346" s="72">
        <v>0</v>
      </c>
      <c r="H346" s="69">
        <f t="shared" si="182"/>
        <v>0</v>
      </c>
      <c r="I346" s="74">
        <v>0</v>
      </c>
      <c r="J346" s="37">
        <f t="shared" si="183"/>
        <v>0</v>
      </c>
      <c r="K346" s="51">
        <v>0</v>
      </c>
      <c r="L346" s="37">
        <f t="shared" si="184"/>
        <v>0</v>
      </c>
      <c r="M346" s="74">
        <v>0</v>
      </c>
      <c r="N346" s="37">
        <f t="shared" si="185"/>
        <v>0</v>
      </c>
      <c r="O346" s="38">
        <v>0</v>
      </c>
      <c r="P346" s="71">
        <f t="shared" si="186"/>
        <v>0</v>
      </c>
      <c r="Q346" s="57">
        <f t="shared" si="187"/>
        <v>0</v>
      </c>
      <c r="R346" s="70">
        <f t="shared" si="188"/>
        <v>0</v>
      </c>
      <c r="S346" s="42">
        <v>0</v>
      </c>
      <c r="T346" s="69">
        <f t="shared" si="189"/>
        <v>0</v>
      </c>
      <c r="U346" s="38">
        <v>0</v>
      </c>
      <c r="V346" s="69">
        <f t="shared" si="190"/>
        <v>0</v>
      </c>
      <c r="W346" s="38">
        <v>0</v>
      </c>
      <c r="X346" s="69">
        <f t="shared" si="191"/>
        <v>0</v>
      </c>
      <c r="Y346" s="38">
        <v>0</v>
      </c>
      <c r="Z346" s="69">
        <f t="shared" si="192"/>
        <v>0</v>
      </c>
      <c r="AA346" s="74">
        <v>0</v>
      </c>
      <c r="AB346" s="68">
        <f t="shared" si="193"/>
        <v>0</v>
      </c>
      <c r="AC346" s="67">
        <f t="shared" si="194"/>
        <v>0</v>
      </c>
      <c r="AD346" s="66">
        <f t="shared" si="195"/>
        <v>0</v>
      </c>
      <c r="AE346" s="57">
        <v>0</v>
      </c>
      <c r="AF346" s="60">
        <f t="shared" si="196"/>
        <v>0</v>
      </c>
      <c r="AG346" s="435">
        <v>0</v>
      </c>
      <c r="AH346" s="416">
        <f t="shared" si="197"/>
        <v>0</v>
      </c>
      <c r="AI346" s="65">
        <f t="shared" si="198"/>
        <v>0</v>
      </c>
      <c r="AJ346" s="63">
        <f t="shared" si="199"/>
        <v>0</v>
      </c>
      <c r="AK346" s="32">
        <v>0</v>
      </c>
      <c r="AL346" s="63">
        <f t="shared" si="200"/>
        <v>0</v>
      </c>
      <c r="AM346" s="62"/>
    </row>
    <row r="347" spans="1:39" s="2" customFormat="1" x14ac:dyDescent="0.3">
      <c r="A347" s="56" t="s">
        <v>8</v>
      </c>
      <c r="B347" s="47">
        <f>24800/16</f>
        <v>1550</v>
      </c>
      <c r="C347" s="46">
        <f>2800/1.1</f>
        <v>2545.454545454545</v>
      </c>
      <c r="D347" s="54">
        <v>16</v>
      </c>
      <c r="E347" s="44">
        <v>0</v>
      </c>
      <c r="F347" s="391">
        <f t="shared" si="181"/>
        <v>0</v>
      </c>
      <c r="G347" s="72">
        <v>0</v>
      </c>
      <c r="H347" s="69">
        <f t="shared" si="182"/>
        <v>0</v>
      </c>
      <c r="I347" s="74">
        <v>0</v>
      </c>
      <c r="J347" s="37">
        <f t="shared" si="183"/>
        <v>0</v>
      </c>
      <c r="K347" s="51">
        <v>0</v>
      </c>
      <c r="L347" s="37">
        <f t="shared" si="184"/>
        <v>0</v>
      </c>
      <c r="M347" s="74">
        <v>0</v>
      </c>
      <c r="N347" s="37">
        <f t="shared" si="185"/>
        <v>0</v>
      </c>
      <c r="O347" s="38">
        <v>0</v>
      </c>
      <c r="P347" s="71">
        <f t="shared" si="186"/>
        <v>0</v>
      </c>
      <c r="Q347" s="57">
        <f t="shared" si="187"/>
        <v>0</v>
      </c>
      <c r="R347" s="70">
        <f t="shared" si="188"/>
        <v>0</v>
      </c>
      <c r="S347" s="42">
        <v>0</v>
      </c>
      <c r="T347" s="69">
        <f t="shared" si="189"/>
        <v>0</v>
      </c>
      <c r="U347" s="38">
        <v>0</v>
      </c>
      <c r="V347" s="69">
        <f t="shared" si="190"/>
        <v>0</v>
      </c>
      <c r="W347" s="38">
        <v>0</v>
      </c>
      <c r="X347" s="69">
        <f t="shared" si="191"/>
        <v>0</v>
      </c>
      <c r="Y347" s="38">
        <v>0</v>
      </c>
      <c r="Z347" s="69">
        <f t="shared" si="192"/>
        <v>0</v>
      </c>
      <c r="AA347" s="74">
        <v>0</v>
      </c>
      <c r="AB347" s="68">
        <f t="shared" si="193"/>
        <v>0</v>
      </c>
      <c r="AC347" s="67">
        <f t="shared" si="194"/>
        <v>0</v>
      </c>
      <c r="AD347" s="66">
        <f t="shared" si="195"/>
        <v>0</v>
      </c>
      <c r="AE347" s="57">
        <v>0</v>
      </c>
      <c r="AF347" s="60">
        <f t="shared" si="196"/>
        <v>0</v>
      </c>
      <c r="AG347" s="435">
        <v>0</v>
      </c>
      <c r="AH347" s="416">
        <f t="shared" si="197"/>
        <v>0</v>
      </c>
      <c r="AI347" s="65">
        <f t="shared" si="198"/>
        <v>0</v>
      </c>
      <c r="AJ347" s="63">
        <f t="shared" si="199"/>
        <v>0</v>
      </c>
      <c r="AK347" s="32">
        <v>0</v>
      </c>
      <c r="AL347" s="63">
        <f t="shared" si="200"/>
        <v>0</v>
      </c>
      <c r="AM347" s="62"/>
    </row>
    <row r="348" spans="1:39" s="2" customFormat="1" x14ac:dyDescent="0.3">
      <c r="A348" s="58" t="s">
        <v>66</v>
      </c>
      <c r="B348" s="47">
        <f>30400/16</f>
        <v>1900</v>
      </c>
      <c r="C348" s="46">
        <f>2800/1.1</f>
        <v>2545.454545454545</v>
      </c>
      <c r="D348" s="54">
        <v>16</v>
      </c>
      <c r="E348" s="44">
        <v>0</v>
      </c>
      <c r="F348" s="391">
        <f t="shared" si="181"/>
        <v>0</v>
      </c>
      <c r="G348" s="72">
        <v>0</v>
      </c>
      <c r="H348" s="69">
        <f t="shared" si="182"/>
        <v>0</v>
      </c>
      <c r="I348" s="74">
        <v>0</v>
      </c>
      <c r="J348" s="37">
        <f t="shared" si="183"/>
        <v>0</v>
      </c>
      <c r="K348" s="51">
        <v>0</v>
      </c>
      <c r="L348" s="37">
        <f t="shared" si="184"/>
        <v>0</v>
      </c>
      <c r="M348" s="74">
        <v>0</v>
      </c>
      <c r="N348" s="37">
        <f t="shared" si="185"/>
        <v>0</v>
      </c>
      <c r="O348" s="38">
        <v>0</v>
      </c>
      <c r="P348" s="71">
        <f t="shared" si="186"/>
        <v>0</v>
      </c>
      <c r="Q348" s="57">
        <f t="shared" si="187"/>
        <v>0</v>
      </c>
      <c r="R348" s="70">
        <f t="shared" si="188"/>
        <v>0</v>
      </c>
      <c r="S348" s="42">
        <v>0</v>
      </c>
      <c r="T348" s="69">
        <f t="shared" si="189"/>
        <v>0</v>
      </c>
      <c r="U348" s="38">
        <v>0</v>
      </c>
      <c r="V348" s="69">
        <f t="shared" si="190"/>
        <v>0</v>
      </c>
      <c r="W348" s="38">
        <v>0</v>
      </c>
      <c r="X348" s="69">
        <f t="shared" si="191"/>
        <v>0</v>
      </c>
      <c r="Y348" s="38">
        <v>0</v>
      </c>
      <c r="Z348" s="69">
        <f t="shared" si="192"/>
        <v>0</v>
      </c>
      <c r="AA348" s="74">
        <v>0</v>
      </c>
      <c r="AB348" s="68">
        <f t="shared" si="193"/>
        <v>0</v>
      </c>
      <c r="AC348" s="67">
        <f t="shared" si="194"/>
        <v>0</v>
      </c>
      <c r="AD348" s="66">
        <f t="shared" si="195"/>
        <v>0</v>
      </c>
      <c r="AE348" s="57">
        <v>0</v>
      </c>
      <c r="AF348" s="60">
        <f t="shared" si="196"/>
        <v>0</v>
      </c>
      <c r="AG348" s="435">
        <v>0</v>
      </c>
      <c r="AH348" s="416">
        <f t="shared" si="197"/>
        <v>0</v>
      </c>
      <c r="AI348" s="65">
        <f t="shared" si="198"/>
        <v>0</v>
      </c>
      <c r="AJ348" s="63">
        <f t="shared" si="199"/>
        <v>0</v>
      </c>
      <c r="AK348" s="32">
        <v>0</v>
      </c>
      <c r="AL348" s="63">
        <f t="shared" si="200"/>
        <v>0</v>
      </c>
      <c r="AM348" s="62"/>
    </row>
    <row r="349" spans="1:39" s="2" customFormat="1" x14ac:dyDescent="0.3">
      <c r="A349" s="56" t="s">
        <v>9</v>
      </c>
      <c r="B349" s="47">
        <f>3600/6</f>
        <v>600</v>
      </c>
      <c r="C349" s="46">
        <f>2000/1.1</f>
        <v>1818.181818181818</v>
      </c>
      <c r="D349" s="54">
        <v>6</v>
      </c>
      <c r="E349" s="44">
        <v>0</v>
      </c>
      <c r="F349" s="391">
        <f t="shared" si="181"/>
        <v>0</v>
      </c>
      <c r="G349" s="72">
        <v>0</v>
      </c>
      <c r="H349" s="69">
        <f t="shared" si="182"/>
        <v>0</v>
      </c>
      <c r="I349" s="74">
        <v>0</v>
      </c>
      <c r="J349" s="37">
        <f t="shared" si="183"/>
        <v>0</v>
      </c>
      <c r="K349" s="51">
        <v>0</v>
      </c>
      <c r="L349" s="37">
        <f t="shared" si="184"/>
        <v>0</v>
      </c>
      <c r="M349" s="74">
        <v>0</v>
      </c>
      <c r="N349" s="37">
        <f t="shared" si="185"/>
        <v>0</v>
      </c>
      <c r="O349" s="38">
        <v>0</v>
      </c>
      <c r="P349" s="71">
        <f t="shared" si="186"/>
        <v>0</v>
      </c>
      <c r="Q349" s="57">
        <f t="shared" si="187"/>
        <v>0</v>
      </c>
      <c r="R349" s="70">
        <f t="shared" si="188"/>
        <v>0</v>
      </c>
      <c r="S349" s="42">
        <v>0</v>
      </c>
      <c r="T349" s="69">
        <f t="shared" si="189"/>
        <v>0</v>
      </c>
      <c r="U349" s="38">
        <v>0</v>
      </c>
      <c r="V349" s="69">
        <f t="shared" si="190"/>
        <v>0</v>
      </c>
      <c r="W349" s="38">
        <v>0</v>
      </c>
      <c r="X349" s="69">
        <f t="shared" si="191"/>
        <v>0</v>
      </c>
      <c r="Y349" s="38">
        <v>0</v>
      </c>
      <c r="Z349" s="69">
        <f t="shared" si="192"/>
        <v>0</v>
      </c>
      <c r="AA349" s="74">
        <v>0</v>
      </c>
      <c r="AB349" s="68">
        <f t="shared" si="193"/>
        <v>0</v>
      </c>
      <c r="AC349" s="67">
        <f t="shared" si="194"/>
        <v>0</v>
      </c>
      <c r="AD349" s="66">
        <f t="shared" si="195"/>
        <v>0</v>
      </c>
      <c r="AE349" s="57">
        <v>0</v>
      </c>
      <c r="AF349" s="60">
        <f t="shared" si="196"/>
        <v>0</v>
      </c>
      <c r="AG349" s="435">
        <v>0</v>
      </c>
      <c r="AH349" s="416">
        <f t="shared" si="197"/>
        <v>0</v>
      </c>
      <c r="AI349" s="65">
        <f t="shared" si="198"/>
        <v>0</v>
      </c>
      <c r="AJ349" s="63">
        <f t="shared" si="199"/>
        <v>0</v>
      </c>
      <c r="AK349" s="32">
        <v>0</v>
      </c>
      <c r="AL349" s="63">
        <f t="shared" si="200"/>
        <v>0</v>
      </c>
      <c r="AM349" s="62"/>
    </row>
    <row r="350" spans="1:39" s="2" customFormat="1" x14ac:dyDescent="0.3">
      <c r="A350" s="55" t="s">
        <v>47</v>
      </c>
      <c r="B350" s="47">
        <f>3600/6</f>
        <v>600</v>
      </c>
      <c r="C350" s="46">
        <f>2000/1.1</f>
        <v>1818.181818181818</v>
      </c>
      <c r="D350" s="54">
        <v>6</v>
      </c>
      <c r="E350" s="44">
        <v>0</v>
      </c>
      <c r="F350" s="391">
        <f t="shared" si="181"/>
        <v>0</v>
      </c>
      <c r="G350" s="72">
        <v>0</v>
      </c>
      <c r="H350" s="69">
        <f t="shared" si="182"/>
        <v>0</v>
      </c>
      <c r="I350" s="74">
        <v>0</v>
      </c>
      <c r="J350" s="37">
        <f t="shared" si="183"/>
        <v>0</v>
      </c>
      <c r="K350" s="51">
        <v>0</v>
      </c>
      <c r="L350" s="37">
        <f t="shared" si="184"/>
        <v>0</v>
      </c>
      <c r="M350" s="74">
        <v>0</v>
      </c>
      <c r="N350" s="37">
        <f t="shared" si="185"/>
        <v>0</v>
      </c>
      <c r="O350" s="38">
        <v>0</v>
      </c>
      <c r="P350" s="71">
        <f t="shared" si="186"/>
        <v>0</v>
      </c>
      <c r="Q350" s="57">
        <f t="shared" si="187"/>
        <v>0</v>
      </c>
      <c r="R350" s="70">
        <f t="shared" si="188"/>
        <v>0</v>
      </c>
      <c r="S350" s="42">
        <v>0</v>
      </c>
      <c r="T350" s="69">
        <f t="shared" si="189"/>
        <v>0</v>
      </c>
      <c r="U350" s="38">
        <v>0</v>
      </c>
      <c r="V350" s="69">
        <f t="shared" si="190"/>
        <v>0</v>
      </c>
      <c r="W350" s="38">
        <v>0</v>
      </c>
      <c r="X350" s="69">
        <f t="shared" si="191"/>
        <v>0</v>
      </c>
      <c r="Y350" s="38">
        <v>0</v>
      </c>
      <c r="Z350" s="69">
        <f t="shared" si="192"/>
        <v>0</v>
      </c>
      <c r="AA350" s="74">
        <v>0</v>
      </c>
      <c r="AB350" s="68">
        <f t="shared" si="193"/>
        <v>0</v>
      </c>
      <c r="AC350" s="67">
        <f t="shared" si="194"/>
        <v>0</v>
      </c>
      <c r="AD350" s="66">
        <f t="shared" si="195"/>
        <v>0</v>
      </c>
      <c r="AE350" s="57">
        <v>0</v>
      </c>
      <c r="AF350" s="60">
        <f t="shared" si="196"/>
        <v>0</v>
      </c>
      <c r="AG350" s="435">
        <v>0</v>
      </c>
      <c r="AH350" s="416">
        <f t="shared" si="197"/>
        <v>0</v>
      </c>
      <c r="AI350" s="65">
        <f t="shared" si="198"/>
        <v>0</v>
      </c>
      <c r="AJ350" s="63">
        <f t="shared" si="199"/>
        <v>0</v>
      </c>
      <c r="AK350" s="32">
        <v>0</v>
      </c>
      <c r="AL350" s="63">
        <f t="shared" si="200"/>
        <v>0</v>
      </c>
      <c r="AM350" s="62"/>
    </row>
    <row r="351" spans="1:39" s="2" customFormat="1" x14ac:dyDescent="0.3">
      <c r="A351" s="55" t="s">
        <v>48</v>
      </c>
      <c r="B351" s="47">
        <f>3600/6</f>
        <v>600</v>
      </c>
      <c r="C351" s="46">
        <f>2000/1.1</f>
        <v>1818.181818181818</v>
      </c>
      <c r="D351" s="54">
        <v>6</v>
      </c>
      <c r="E351" s="44">
        <v>0</v>
      </c>
      <c r="F351" s="391">
        <f t="shared" si="181"/>
        <v>0</v>
      </c>
      <c r="G351" s="72">
        <v>0</v>
      </c>
      <c r="H351" s="69">
        <f t="shared" si="182"/>
        <v>0</v>
      </c>
      <c r="I351" s="74">
        <v>0</v>
      </c>
      <c r="J351" s="37">
        <f t="shared" si="183"/>
        <v>0</v>
      </c>
      <c r="K351" s="51">
        <v>0</v>
      </c>
      <c r="L351" s="37">
        <f t="shared" si="184"/>
        <v>0</v>
      </c>
      <c r="M351" s="74">
        <v>0</v>
      </c>
      <c r="N351" s="37">
        <f t="shared" si="185"/>
        <v>0</v>
      </c>
      <c r="O351" s="38">
        <v>0</v>
      </c>
      <c r="P351" s="71">
        <f t="shared" si="186"/>
        <v>0</v>
      </c>
      <c r="Q351" s="57">
        <f t="shared" si="187"/>
        <v>0</v>
      </c>
      <c r="R351" s="70">
        <f t="shared" si="188"/>
        <v>0</v>
      </c>
      <c r="S351" s="42">
        <v>0</v>
      </c>
      <c r="T351" s="69">
        <f t="shared" si="189"/>
        <v>0</v>
      </c>
      <c r="U351" s="38">
        <v>0</v>
      </c>
      <c r="V351" s="69">
        <f t="shared" si="190"/>
        <v>0</v>
      </c>
      <c r="W351" s="38">
        <v>0</v>
      </c>
      <c r="X351" s="69">
        <f t="shared" si="191"/>
        <v>0</v>
      </c>
      <c r="Y351" s="38">
        <v>0</v>
      </c>
      <c r="Z351" s="69">
        <f t="shared" si="192"/>
        <v>0</v>
      </c>
      <c r="AA351" s="74">
        <v>0</v>
      </c>
      <c r="AB351" s="68">
        <f t="shared" si="193"/>
        <v>0</v>
      </c>
      <c r="AC351" s="67">
        <f t="shared" si="194"/>
        <v>0</v>
      </c>
      <c r="AD351" s="66">
        <f t="shared" si="195"/>
        <v>0</v>
      </c>
      <c r="AE351" s="57">
        <v>0</v>
      </c>
      <c r="AF351" s="60">
        <f t="shared" si="196"/>
        <v>0</v>
      </c>
      <c r="AG351" s="435">
        <v>0</v>
      </c>
      <c r="AH351" s="416">
        <f t="shared" si="197"/>
        <v>0</v>
      </c>
      <c r="AI351" s="65">
        <f t="shared" si="198"/>
        <v>0</v>
      </c>
      <c r="AJ351" s="63">
        <f t="shared" si="199"/>
        <v>0</v>
      </c>
      <c r="AK351" s="32">
        <v>0</v>
      </c>
      <c r="AL351" s="63">
        <f t="shared" si="200"/>
        <v>0</v>
      </c>
      <c r="AM351" s="62"/>
    </row>
    <row r="352" spans="1:39" s="2" customFormat="1" x14ac:dyDescent="0.3">
      <c r="A352" s="48" t="s">
        <v>59</v>
      </c>
      <c r="B352" s="47">
        <f>8100/6</f>
        <v>1350</v>
      </c>
      <c r="C352" s="46">
        <f>2800/1.1</f>
        <v>2545.454545454545</v>
      </c>
      <c r="D352" s="50">
        <v>6</v>
      </c>
      <c r="E352" s="44">
        <v>0</v>
      </c>
      <c r="F352" s="391">
        <f t="shared" si="181"/>
        <v>0</v>
      </c>
      <c r="G352" s="72">
        <v>0</v>
      </c>
      <c r="H352" s="69">
        <f t="shared" si="182"/>
        <v>0</v>
      </c>
      <c r="I352" s="74">
        <v>0</v>
      </c>
      <c r="J352" s="37">
        <f t="shared" si="183"/>
        <v>0</v>
      </c>
      <c r="K352" s="51">
        <v>0</v>
      </c>
      <c r="L352" s="37">
        <f t="shared" si="184"/>
        <v>0</v>
      </c>
      <c r="M352" s="74">
        <v>0</v>
      </c>
      <c r="N352" s="37">
        <f t="shared" si="185"/>
        <v>0</v>
      </c>
      <c r="O352" s="38">
        <v>0</v>
      </c>
      <c r="P352" s="71">
        <f t="shared" si="186"/>
        <v>0</v>
      </c>
      <c r="Q352" s="57">
        <f t="shared" si="187"/>
        <v>0</v>
      </c>
      <c r="R352" s="70">
        <f t="shared" si="188"/>
        <v>0</v>
      </c>
      <c r="S352" s="42">
        <v>0</v>
      </c>
      <c r="T352" s="69">
        <f t="shared" si="189"/>
        <v>0</v>
      </c>
      <c r="U352" s="38">
        <v>0</v>
      </c>
      <c r="V352" s="69">
        <f t="shared" si="190"/>
        <v>0</v>
      </c>
      <c r="W352" s="38">
        <v>0</v>
      </c>
      <c r="X352" s="69">
        <f t="shared" si="191"/>
        <v>0</v>
      </c>
      <c r="Y352" s="38">
        <v>0</v>
      </c>
      <c r="Z352" s="69">
        <f t="shared" si="192"/>
        <v>0</v>
      </c>
      <c r="AA352" s="74">
        <v>0</v>
      </c>
      <c r="AB352" s="68">
        <f t="shared" si="193"/>
        <v>0</v>
      </c>
      <c r="AC352" s="67">
        <f t="shared" si="194"/>
        <v>0</v>
      </c>
      <c r="AD352" s="66">
        <f t="shared" si="195"/>
        <v>0</v>
      </c>
      <c r="AE352" s="57">
        <v>0</v>
      </c>
      <c r="AF352" s="60">
        <f t="shared" si="196"/>
        <v>0</v>
      </c>
      <c r="AG352" s="435">
        <v>0</v>
      </c>
      <c r="AH352" s="416">
        <f t="shared" si="197"/>
        <v>0</v>
      </c>
      <c r="AI352" s="65">
        <f t="shared" si="198"/>
        <v>0</v>
      </c>
      <c r="AJ352" s="63">
        <f t="shared" si="199"/>
        <v>0</v>
      </c>
      <c r="AK352" s="32">
        <v>0</v>
      </c>
      <c r="AL352" s="63">
        <f t="shared" si="200"/>
        <v>0</v>
      </c>
      <c r="AM352" s="62"/>
    </row>
    <row r="353" spans="1:39" s="2" customFormat="1" x14ac:dyDescent="0.3">
      <c r="A353" s="48" t="s">
        <v>65</v>
      </c>
      <c r="B353" s="53">
        <f>6600/6</f>
        <v>1100</v>
      </c>
      <c r="C353" s="46">
        <f>2800/1.1</f>
        <v>2545.454545454545</v>
      </c>
      <c r="D353" s="50">
        <v>6</v>
      </c>
      <c r="E353" s="44">
        <v>0</v>
      </c>
      <c r="F353" s="391">
        <f t="shared" si="181"/>
        <v>0</v>
      </c>
      <c r="G353" s="72">
        <v>0</v>
      </c>
      <c r="H353" s="69">
        <f t="shared" si="182"/>
        <v>0</v>
      </c>
      <c r="I353" s="74">
        <v>0</v>
      </c>
      <c r="J353" s="37">
        <f t="shared" si="183"/>
        <v>0</v>
      </c>
      <c r="K353" s="51">
        <v>0</v>
      </c>
      <c r="L353" s="37">
        <f t="shared" si="184"/>
        <v>0</v>
      </c>
      <c r="M353" s="74">
        <v>0</v>
      </c>
      <c r="N353" s="37">
        <f t="shared" si="185"/>
        <v>0</v>
      </c>
      <c r="O353" s="38">
        <v>0</v>
      </c>
      <c r="P353" s="71">
        <f t="shared" si="186"/>
        <v>0</v>
      </c>
      <c r="Q353" s="57">
        <f t="shared" si="187"/>
        <v>0</v>
      </c>
      <c r="R353" s="70">
        <f t="shared" si="188"/>
        <v>0</v>
      </c>
      <c r="S353" s="42">
        <v>0</v>
      </c>
      <c r="T353" s="69">
        <f t="shared" si="189"/>
        <v>0</v>
      </c>
      <c r="U353" s="38">
        <v>0</v>
      </c>
      <c r="V353" s="69">
        <f t="shared" si="190"/>
        <v>0</v>
      </c>
      <c r="W353" s="38">
        <v>0</v>
      </c>
      <c r="X353" s="69">
        <f t="shared" si="191"/>
        <v>0</v>
      </c>
      <c r="Y353" s="38">
        <v>0</v>
      </c>
      <c r="Z353" s="69">
        <f t="shared" si="192"/>
        <v>0</v>
      </c>
      <c r="AA353" s="74">
        <v>0</v>
      </c>
      <c r="AB353" s="68">
        <f t="shared" si="193"/>
        <v>0</v>
      </c>
      <c r="AC353" s="67">
        <f t="shared" si="194"/>
        <v>0</v>
      </c>
      <c r="AD353" s="66">
        <f t="shared" si="195"/>
        <v>0</v>
      </c>
      <c r="AE353" s="57">
        <v>0</v>
      </c>
      <c r="AF353" s="60">
        <f t="shared" si="196"/>
        <v>0</v>
      </c>
      <c r="AG353" s="435">
        <v>0</v>
      </c>
      <c r="AH353" s="416">
        <f t="shared" si="197"/>
        <v>0</v>
      </c>
      <c r="AI353" s="65">
        <f t="shared" si="198"/>
        <v>0</v>
      </c>
      <c r="AJ353" s="63">
        <f t="shared" si="199"/>
        <v>0</v>
      </c>
      <c r="AK353" s="32">
        <v>0</v>
      </c>
      <c r="AL353" s="63">
        <f t="shared" si="200"/>
        <v>0</v>
      </c>
      <c r="AM353" s="62"/>
    </row>
    <row r="354" spans="1:39" s="2" customFormat="1" x14ac:dyDescent="0.3">
      <c r="A354" s="48" t="s">
        <v>64</v>
      </c>
      <c r="B354" s="47">
        <f>16200/12</f>
        <v>1350</v>
      </c>
      <c r="C354" s="46">
        <f>2800/1.1</f>
        <v>2545.454545454545</v>
      </c>
      <c r="D354" s="50">
        <v>12</v>
      </c>
      <c r="E354" s="44">
        <v>0</v>
      </c>
      <c r="F354" s="391">
        <f t="shared" si="181"/>
        <v>0</v>
      </c>
      <c r="G354" s="72">
        <v>0</v>
      </c>
      <c r="H354" s="69">
        <f t="shared" si="182"/>
        <v>0</v>
      </c>
      <c r="I354" s="74">
        <v>0</v>
      </c>
      <c r="J354" s="37">
        <f t="shared" si="183"/>
        <v>0</v>
      </c>
      <c r="K354" s="51">
        <v>0</v>
      </c>
      <c r="L354" s="37">
        <f t="shared" si="184"/>
        <v>0</v>
      </c>
      <c r="M354" s="74">
        <v>0</v>
      </c>
      <c r="N354" s="37">
        <f t="shared" si="185"/>
        <v>0</v>
      </c>
      <c r="O354" s="38">
        <v>0</v>
      </c>
      <c r="P354" s="71">
        <f t="shared" si="186"/>
        <v>0</v>
      </c>
      <c r="Q354" s="57">
        <f t="shared" si="187"/>
        <v>0</v>
      </c>
      <c r="R354" s="70">
        <f t="shared" si="188"/>
        <v>0</v>
      </c>
      <c r="S354" s="42">
        <v>0</v>
      </c>
      <c r="T354" s="69">
        <f t="shared" si="189"/>
        <v>0</v>
      </c>
      <c r="U354" s="38">
        <v>0</v>
      </c>
      <c r="V354" s="69">
        <f t="shared" si="190"/>
        <v>0</v>
      </c>
      <c r="W354" s="38">
        <v>0</v>
      </c>
      <c r="X354" s="69">
        <f t="shared" si="191"/>
        <v>0</v>
      </c>
      <c r="Y354" s="38">
        <v>0</v>
      </c>
      <c r="Z354" s="69">
        <f t="shared" si="192"/>
        <v>0</v>
      </c>
      <c r="AA354" s="74">
        <v>0</v>
      </c>
      <c r="AB354" s="68">
        <f t="shared" si="193"/>
        <v>0</v>
      </c>
      <c r="AC354" s="67">
        <f t="shared" si="194"/>
        <v>0</v>
      </c>
      <c r="AD354" s="66">
        <f t="shared" si="195"/>
        <v>0</v>
      </c>
      <c r="AE354" s="57">
        <v>0</v>
      </c>
      <c r="AF354" s="60">
        <f t="shared" si="196"/>
        <v>0</v>
      </c>
      <c r="AG354" s="435">
        <v>0</v>
      </c>
      <c r="AH354" s="416">
        <f t="shared" si="197"/>
        <v>0</v>
      </c>
      <c r="AI354" s="65">
        <f t="shared" si="198"/>
        <v>0</v>
      </c>
      <c r="AJ354" s="63">
        <f t="shared" si="199"/>
        <v>0</v>
      </c>
      <c r="AK354" s="32">
        <v>0</v>
      </c>
      <c r="AL354" s="63">
        <f t="shared" si="200"/>
        <v>0</v>
      </c>
      <c r="AM354" s="62"/>
    </row>
    <row r="355" spans="1:39" s="2" customFormat="1" x14ac:dyDescent="0.3">
      <c r="A355" s="48" t="s">
        <v>63</v>
      </c>
      <c r="B355" s="47">
        <f>16200/12</f>
        <v>1350</v>
      </c>
      <c r="C355" s="46">
        <f>2800/1.1</f>
        <v>2545.454545454545</v>
      </c>
      <c r="D355" s="50">
        <v>12</v>
      </c>
      <c r="E355" s="44">
        <v>0</v>
      </c>
      <c r="F355" s="391">
        <f t="shared" si="181"/>
        <v>0</v>
      </c>
      <c r="G355" s="72">
        <v>0</v>
      </c>
      <c r="H355" s="69">
        <f t="shared" si="182"/>
        <v>0</v>
      </c>
      <c r="I355" s="74">
        <v>0</v>
      </c>
      <c r="J355" s="37">
        <f t="shared" si="183"/>
        <v>0</v>
      </c>
      <c r="K355" s="51">
        <v>0</v>
      </c>
      <c r="L355" s="37">
        <f t="shared" si="184"/>
        <v>0</v>
      </c>
      <c r="M355" s="74">
        <v>0</v>
      </c>
      <c r="N355" s="37">
        <f t="shared" si="185"/>
        <v>0</v>
      </c>
      <c r="O355" s="38">
        <v>0</v>
      </c>
      <c r="P355" s="71">
        <f t="shared" si="186"/>
        <v>0</v>
      </c>
      <c r="Q355" s="57">
        <f t="shared" si="187"/>
        <v>0</v>
      </c>
      <c r="R355" s="70">
        <f t="shared" si="188"/>
        <v>0</v>
      </c>
      <c r="S355" s="42">
        <v>0</v>
      </c>
      <c r="T355" s="69">
        <f t="shared" si="189"/>
        <v>0</v>
      </c>
      <c r="U355" s="38">
        <v>0</v>
      </c>
      <c r="V355" s="69">
        <f t="shared" si="190"/>
        <v>0</v>
      </c>
      <c r="W355" s="38">
        <v>0</v>
      </c>
      <c r="X355" s="69">
        <f t="shared" si="191"/>
        <v>0</v>
      </c>
      <c r="Y355" s="38">
        <v>0</v>
      </c>
      <c r="Z355" s="69">
        <f t="shared" si="192"/>
        <v>0</v>
      </c>
      <c r="AA355" s="74">
        <v>0</v>
      </c>
      <c r="AB355" s="68">
        <f t="shared" si="193"/>
        <v>0</v>
      </c>
      <c r="AC355" s="67">
        <f t="shared" si="194"/>
        <v>0</v>
      </c>
      <c r="AD355" s="66">
        <f t="shared" si="195"/>
        <v>0</v>
      </c>
      <c r="AE355" s="57">
        <v>0</v>
      </c>
      <c r="AF355" s="60">
        <f t="shared" si="196"/>
        <v>0</v>
      </c>
      <c r="AG355" s="435">
        <v>0</v>
      </c>
      <c r="AH355" s="416">
        <f t="shared" si="197"/>
        <v>0</v>
      </c>
      <c r="AI355" s="65">
        <f t="shared" si="198"/>
        <v>0</v>
      </c>
      <c r="AJ355" s="63">
        <f t="shared" si="199"/>
        <v>0</v>
      </c>
      <c r="AK355" s="32">
        <v>0</v>
      </c>
      <c r="AL355" s="63">
        <f t="shared" si="200"/>
        <v>0</v>
      </c>
      <c r="AM355" s="62"/>
    </row>
    <row r="356" spans="1:39" s="2" customFormat="1" x14ac:dyDescent="0.3">
      <c r="A356" s="48" t="s">
        <v>62</v>
      </c>
      <c r="B356" s="47">
        <f>42000/20</f>
        <v>2100</v>
      </c>
      <c r="C356" s="46">
        <f>3200/1.1</f>
        <v>2909.090909090909</v>
      </c>
      <c r="D356" s="50">
        <v>20</v>
      </c>
      <c r="E356" s="44">
        <v>0</v>
      </c>
      <c r="F356" s="391">
        <f t="shared" si="181"/>
        <v>0</v>
      </c>
      <c r="G356" s="72">
        <v>0</v>
      </c>
      <c r="H356" s="69">
        <f t="shared" si="182"/>
        <v>0</v>
      </c>
      <c r="I356" s="74">
        <v>0</v>
      </c>
      <c r="J356" s="37">
        <f t="shared" si="183"/>
        <v>0</v>
      </c>
      <c r="K356" s="51">
        <v>0</v>
      </c>
      <c r="L356" s="37">
        <f t="shared" si="184"/>
        <v>0</v>
      </c>
      <c r="M356" s="74">
        <v>0</v>
      </c>
      <c r="N356" s="37">
        <f t="shared" si="185"/>
        <v>0</v>
      </c>
      <c r="O356" s="38">
        <v>0</v>
      </c>
      <c r="P356" s="71">
        <f t="shared" si="186"/>
        <v>0</v>
      </c>
      <c r="Q356" s="57">
        <f t="shared" si="187"/>
        <v>0</v>
      </c>
      <c r="R356" s="70">
        <f t="shared" si="188"/>
        <v>0</v>
      </c>
      <c r="S356" s="42">
        <v>0</v>
      </c>
      <c r="T356" s="69">
        <f t="shared" si="189"/>
        <v>0</v>
      </c>
      <c r="U356" s="38">
        <v>0</v>
      </c>
      <c r="V356" s="69">
        <f t="shared" si="190"/>
        <v>0</v>
      </c>
      <c r="W356" s="38">
        <v>0</v>
      </c>
      <c r="X356" s="69">
        <f t="shared" si="191"/>
        <v>0</v>
      </c>
      <c r="Y356" s="38">
        <v>0</v>
      </c>
      <c r="Z356" s="69">
        <f t="shared" si="192"/>
        <v>0</v>
      </c>
      <c r="AA356" s="74">
        <v>0</v>
      </c>
      <c r="AB356" s="68">
        <f t="shared" si="193"/>
        <v>0</v>
      </c>
      <c r="AC356" s="67">
        <f t="shared" si="194"/>
        <v>0</v>
      </c>
      <c r="AD356" s="66">
        <f t="shared" si="195"/>
        <v>0</v>
      </c>
      <c r="AE356" s="57">
        <v>0</v>
      </c>
      <c r="AF356" s="60">
        <f t="shared" si="196"/>
        <v>0</v>
      </c>
      <c r="AG356" s="435">
        <v>0</v>
      </c>
      <c r="AH356" s="416">
        <f t="shared" si="197"/>
        <v>0</v>
      </c>
      <c r="AI356" s="65">
        <f t="shared" si="198"/>
        <v>0</v>
      </c>
      <c r="AJ356" s="63">
        <f t="shared" si="199"/>
        <v>0</v>
      </c>
      <c r="AK356" s="32">
        <v>0</v>
      </c>
      <c r="AL356" s="63">
        <f t="shared" si="200"/>
        <v>0</v>
      </c>
      <c r="AM356" s="62"/>
    </row>
    <row r="357" spans="1:39" s="2" customFormat="1" x14ac:dyDescent="0.3">
      <c r="A357" s="48" t="s">
        <v>114</v>
      </c>
      <c r="B357" s="47">
        <f>13800/12</f>
        <v>1150</v>
      </c>
      <c r="C357" s="46">
        <f>2300/1.1</f>
        <v>2090.9090909090905</v>
      </c>
      <c r="D357" s="50">
        <v>12</v>
      </c>
      <c r="E357" s="44">
        <v>0</v>
      </c>
      <c r="F357" s="391">
        <f t="shared" si="181"/>
        <v>0</v>
      </c>
      <c r="G357" s="72">
        <v>0</v>
      </c>
      <c r="H357" s="69">
        <f t="shared" si="182"/>
        <v>0</v>
      </c>
      <c r="I357" s="74">
        <v>0</v>
      </c>
      <c r="J357" s="37">
        <f t="shared" si="183"/>
        <v>0</v>
      </c>
      <c r="K357" s="51">
        <v>0</v>
      </c>
      <c r="L357" s="37">
        <f t="shared" si="184"/>
        <v>0</v>
      </c>
      <c r="M357" s="74">
        <v>0</v>
      </c>
      <c r="N357" s="37">
        <f t="shared" si="185"/>
        <v>0</v>
      </c>
      <c r="O357" s="38">
        <v>0</v>
      </c>
      <c r="P357" s="71">
        <f t="shared" si="186"/>
        <v>0</v>
      </c>
      <c r="Q357" s="57">
        <f t="shared" si="187"/>
        <v>0</v>
      </c>
      <c r="R357" s="70">
        <f t="shared" si="188"/>
        <v>0</v>
      </c>
      <c r="S357" s="42">
        <v>0</v>
      </c>
      <c r="T357" s="69">
        <f t="shared" si="189"/>
        <v>0</v>
      </c>
      <c r="U357" s="38">
        <v>0</v>
      </c>
      <c r="V357" s="69">
        <f t="shared" si="190"/>
        <v>0</v>
      </c>
      <c r="W357" s="38">
        <v>0</v>
      </c>
      <c r="X357" s="69">
        <f t="shared" si="191"/>
        <v>0</v>
      </c>
      <c r="Y357" s="38">
        <v>0</v>
      </c>
      <c r="Z357" s="69">
        <f t="shared" si="192"/>
        <v>0</v>
      </c>
      <c r="AA357" s="74">
        <v>0</v>
      </c>
      <c r="AB357" s="68">
        <f t="shared" si="193"/>
        <v>0</v>
      </c>
      <c r="AC357" s="67">
        <f t="shared" si="194"/>
        <v>0</v>
      </c>
      <c r="AD357" s="66">
        <f t="shared" si="195"/>
        <v>0</v>
      </c>
      <c r="AE357" s="57">
        <v>0</v>
      </c>
      <c r="AF357" s="60">
        <f t="shared" si="196"/>
        <v>0</v>
      </c>
      <c r="AG357" s="435">
        <v>0</v>
      </c>
      <c r="AH357" s="416">
        <f t="shared" si="197"/>
        <v>0</v>
      </c>
      <c r="AI357" s="65">
        <f t="shared" si="198"/>
        <v>0</v>
      </c>
      <c r="AJ357" s="63">
        <f t="shared" si="199"/>
        <v>0</v>
      </c>
      <c r="AK357" s="32">
        <v>0</v>
      </c>
      <c r="AL357" s="63">
        <f t="shared" si="200"/>
        <v>0</v>
      </c>
      <c r="AM357" s="62"/>
    </row>
    <row r="358" spans="1:39" s="2" customFormat="1" x14ac:dyDescent="0.3">
      <c r="A358" s="48" t="s">
        <v>60</v>
      </c>
      <c r="B358" s="47">
        <f>30000/24</f>
        <v>1250</v>
      </c>
      <c r="C358" s="46">
        <f>2800/1.1</f>
        <v>2545.454545454545</v>
      </c>
      <c r="D358" s="50">
        <v>24</v>
      </c>
      <c r="E358" s="44">
        <v>0</v>
      </c>
      <c r="F358" s="391">
        <f t="shared" si="181"/>
        <v>0</v>
      </c>
      <c r="G358" s="72">
        <v>0</v>
      </c>
      <c r="H358" s="69">
        <f t="shared" si="182"/>
        <v>0</v>
      </c>
      <c r="I358" s="74">
        <v>0</v>
      </c>
      <c r="J358" s="37">
        <f t="shared" si="183"/>
        <v>0</v>
      </c>
      <c r="K358" s="51">
        <v>0</v>
      </c>
      <c r="L358" s="37">
        <f t="shared" si="184"/>
        <v>0</v>
      </c>
      <c r="M358" s="74">
        <v>0</v>
      </c>
      <c r="N358" s="37">
        <f t="shared" si="185"/>
        <v>0</v>
      </c>
      <c r="O358" s="38">
        <v>0</v>
      </c>
      <c r="P358" s="71">
        <f t="shared" si="186"/>
        <v>0</v>
      </c>
      <c r="Q358" s="57">
        <f t="shared" si="187"/>
        <v>0</v>
      </c>
      <c r="R358" s="70">
        <f t="shared" si="188"/>
        <v>0</v>
      </c>
      <c r="S358" s="42">
        <v>0</v>
      </c>
      <c r="T358" s="69">
        <f t="shared" si="189"/>
        <v>0</v>
      </c>
      <c r="U358" s="38">
        <v>0</v>
      </c>
      <c r="V358" s="69">
        <f t="shared" si="190"/>
        <v>0</v>
      </c>
      <c r="W358" s="38">
        <v>0</v>
      </c>
      <c r="X358" s="69">
        <f t="shared" si="191"/>
        <v>0</v>
      </c>
      <c r="Y358" s="38">
        <v>0</v>
      </c>
      <c r="Z358" s="69">
        <f t="shared" si="192"/>
        <v>0</v>
      </c>
      <c r="AA358" s="74">
        <v>0</v>
      </c>
      <c r="AB358" s="68">
        <f t="shared" si="193"/>
        <v>0</v>
      </c>
      <c r="AC358" s="67">
        <f t="shared" si="194"/>
        <v>0</v>
      </c>
      <c r="AD358" s="66">
        <f t="shared" si="195"/>
        <v>0</v>
      </c>
      <c r="AE358" s="57">
        <v>0</v>
      </c>
      <c r="AF358" s="60">
        <f t="shared" si="196"/>
        <v>0</v>
      </c>
      <c r="AG358" s="435">
        <v>0</v>
      </c>
      <c r="AH358" s="416">
        <f t="shared" si="197"/>
        <v>0</v>
      </c>
      <c r="AI358" s="65">
        <f t="shared" si="198"/>
        <v>0</v>
      </c>
      <c r="AJ358" s="63">
        <f t="shared" si="199"/>
        <v>0</v>
      </c>
      <c r="AK358" s="32">
        <v>0</v>
      </c>
      <c r="AL358" s="63">
        <f t="shared" si="200"/>
        <v>0</v>
      </c>
      <c r="AM358" s="62"/>
    </row>
    <row r="359" spans="1:39" s="2" customFormat="1" x14ac:dyDescent="0.3">
      <c r="A359" s="48" t="s">
        <v>61</v>
      </c>
      <c r="B359" s="47">
        <f>14400/24</f>
        <v>600</v>
      </c>
      <c r="C359" s="46">
        <f>800/1.1</f>
        <v>727.27272727272725</v>
      </c>
      <c r="D359" s="54">
        <v>24</v>
      </c>
      <c r="E359" s="44">
        <v>0</v>
      </c>
      <c r="F359" s="391">
        <f t="shared" si="181"/>
        <v>0</v>
      </c>
      <c r="G359" s="72">
        <v>0</v>
      </c>
      <c r="H359" s="69">
        <f t="shared" si="182"/>
        <v>0</v>
      </c>
      <c r="I359" s="74">
        <v>0</v>
      </c>
      <c r="J359" s="37">
        <f t="shared" si="183"/>
        <v>0</v>
      </c>
      <c r="K359" s="51">
        <v>0</v>
      </c>
      <c r="L359" s="37">
        <f t="shared" si="184"/>
        <v>0</v>
      </c>
      <c r="M359" s="74">
        <v>0</v>
      </c>
      <c r="N359" s="37">
        <f t="shared" si="185"/>
        <v>0</v>
      </c>
      <c r="O359" s="38">
        <v>0</v>
      </c>
      <c r="P359" s="71">
        <f t="shared" si="186"/>
        <v>0</v>
      </c>
      <c r="Q359" s="57">
        <f t="shared" si="187"/>
        <v>0</v>
      </c>
      <c r="R359" s="70">
        <f t="shared" si="188"/>
        <v>0</v>
      </c>
      <c r="S359" s="42">
        <v>0</v>
      </c>
      <c r="T359" s="69">
        <f t="shared" si="189"/>
        <v>0</v>
      </c>
      <c r="U359" s="38">
        <v>0</v>
      </c>
      <c r="V359" s="69">
        <f t="shared" si="190"/>
        <v>0</v>
      </c>
      <c r="W359" s="38">
        <v>0</v>
      </c>
      <c r="X359" s="69">
        <f t="shared" si="191"/>
        <v>0</v>
      </c>
      <c r="Y359" s="38">
        <v>0</v>
      </c>
      <c r="Z359" s="69">
        <f t="shared" si="192"/>
        <v>0</v>
      </c>
      <c r="AA359" s="74">
        <v>0</v>
      </c>
      <c r="AB359" s="68">
        <f t="shared" si="193"/>
        <v>0</v>
      </c>
      <c r="AC359" s="67">
        <f t="shared" si="194"/>
        <v>0</v>
      </c>
      <c r="AD359" s="66">
        <f t="shared" si="195"/>
        <v>0</v>
      </c>
      <c r="AE359" s="57">
        <v>0</v>
      </c>
      <c r="AF359" s="60">
        <f t="shared" si="196"/>
        <v>0</v>
      </c>
      <c r="AG359" s="435">
        <v>0</v>
      </c>
      <c r="AH359" s="416">
        <f t="shared" si="197"/>
        <v>0</v>
      </c>
      <c r="AI359" s="65">
        <f t="shared" si="198"/>
        <v>0</v>
      </c>
      <c r="AJ359" s="63">
        <f t="shared" si="199"/>
        <v>0</v>
      </c>
      <c r="AK359" s="32">
        <v>0</v>
      </c>
      <c r="AL359" s="63">
        <f t="shared" si="200"/>
        <v>0</v>
      </c>
      <c r="AM359" s="62"/>
    </row>
    <row r="360" spans="1:39" s="2" customFormat="1" x14ac:dyDescent="0.3">
      <c r="A360" s="188" t="s">
        <v>153</v>
      </c>
      <c r="B360" s="182">
        <f>16000/10</f>
        <v>1600</v>
      </c>
      <c r="C360" s="183">
        <f>2700/1.1</f>
        <v>2454.5454545454545</v>
      </c>
      <c r="D360" s="433">
        <v>10</v>
      </c>
      <c r="E360" s="44">
        <v>0</v>
      </c>
      <c r="F360" s="391">
        <f t="shared" si="181"/>
        <v>0</v>
      </c>
      <c r="G360" s="72">
        <v>0</v>
      </c>
      <c r="H360" s="69">
        <f t="shared" si="182"/>
        <v>0</v>
      </c>
      <c r="I360" s="74">
        <v>0</v>
      </c>
      <c r="J360" s="37">
        <f t="shared" si="183"/>
        <v>0</v>
      </c>
      <c r="K360" s="51">
        <v>0</v>
      </c>
      <c r="L360" s="37">
        <f t="shared" si="184"/>
        <v>0</v>
      </c>
      <c r="M360" s="74">
        <v>0</v>
      </c>
      <c r="N360" s="37">
        <f t="shared" si="185"/>
        <v>0</v>
      </c>
      <c r="O360" s="38">
        <v>0</v>
      </c>
      <c r="P360" s="71">
        <f t="shared" si="186"/>
        <v>0</v>
      </c>
      <c r="Q360" s="57">
        <f t="shared" si="187"/>
        <v>0</v>
      </c>
      <c r="R360" s="70">
        <f t="shared" si="188"/>
        <v>0</v>
      </c>
      <c r="S360" s="42">
        <v>0</v>
      </c>
      <c r="T360" s="69">
        <f t="shared" si="189"/>
        <v>0</v>
      </c>
      <c r="U360" s="38">
        <v>0</v>
      </c>
      <c r="V360" s="69">
        <f t="shared" si="190"/>
        <v>0</v>
      </c>
      <c r="W360" s="38">
        <v>0</v>
      </c>
      <c r="X360" s="69">
        <f t="shared" si="191"/>
        <v>0</v>
      </c>
      <c r="Y360" s="38">
        <v>0</v>
      </c>
      <c r="Z360" s="69">
        <f t="shared" si="192"/>
        <v>0</v>
      </c>
      <c r="AA360" s="74">
        <v>0</v>
      </c>
      <c r="AB360" s="68">
        <f t="shared" si="193"/>
        <v>0</v>
      </c>
      <c r="AC360" s="67">
        <f t="shared" si="194"/>
        <v>0</v>
      </c>
      <c r="AD360" s="66">
        <f t="shared" si="195"/>
        <v>0</v>
      </c>
      <c r="AE360" s="57">
        <v>0</v>
      </c>
      <c r="AF360" s="60">
        <f t="shared" si="196"/>
        <v>0</v>
      </c>
      <c r="AG360" s="435">
        <v>0</v>
      </c>
      <c r="AH360" s="416">
        <f t="shared" si="197"/>
        <v>0</v>
      </c>
      <c r="AI360" s="65">
        <f t="shared" si="198"/>
        <v>0</v>
      </c>
      <c r="AJ360" s="63">
        <f t="shared" si="199"/>
        <v>0</v>
      </c>
      <c r="AK360" s="32">
        <v>0</v>
      </c>
      <c r="AL360" s="63">
        <f t="shared" si="200"/>
        <v>0</v>
      </c>
      <c r="AM360" s="62"/>
    </row>
    <row r="361" spans="1:39" s="2" customFormat="1" x14ac:dyDescent="0.3">
      <c r="A361" s="188" t="s">
        <v>680</v>
      </c>
      <c r="B361" s="47">
        <f>16000/10</f>
        <v>1600</v>
      </c>
      <c r="C361" s="183">
        <f>2700/1.1</f>
        <v>2454.5454545454545</v>
      </c>
      <c r="D361" s="54">
        <v>10</v>
      </c>
      <c r="E361" s="44">
        <v>0</v>
      </c>
      <c r="F361" s="391">
        <f t="shared" si="181"/>
        <v>0</v>
      </c>
      <c r="G361" s="72">
        <v>0</v>
      </c>
      <c r="H361" s="69">
        <f t="shared" si="182"/>
        <v>0</v>
      </c>
      <c r="I361" s="74">
        <v>0</v>
      </c>
      <c r="J361" s="37">
        <f t="shared" si="183"/>
        <v>0</v>
      </c>
      <c r="K361" s="51">
        <v>0</v>
      </c>
      <c r="L361" s="37">
        <f t="shared" si="184"/>
        <v>0</v>
      </c>
      <c r="M361" s="74">
        <v>0</v>
      </c>
      <c r="N361" s="37">
        <f t="shared" si="185"/>
        <v>0</v>
      </c>
      <c r="O361" s="38">
        <v>0</v>
      </c>
      <c r="P361" s="71">
        <f t="shared" si="186"/>
        <v>0</v>
      </c>
      <c r="Q361" s="57">
        <f t="shared" si="187"/>
        <v>0</v>
      </c>
      <c r="R361" s="70">
        <f t="shared" si="188"/>
        <v>0</v>
      </c>
      <c r="S361" s="42">
        <v>0</v>
      </c>
      <c r="T361" s="69">
        <f t="shared" si="189"/>
        <v>0</v>
      </c>
      <c r="U361" s="38">
        <v>0</v>
      </c>
      <c r="V361" s="69">
        <f t="shared" si="190"/>
        <v>0</v>
      </c>
      <c r="W361" s="38">
        <v>0</v>
      </c>
      <c r="X361" s="69">
        <f t="shared" si="191"/>
        <v>0</v>
      </c>
      <c r="Y361" s="38">
        <v>0</v>
      </c>
      <c r="Z361" s="69">
        <f t="shared" si="192"/>
        <v>0</v>
      </c>
      <c r="AA361" s="74">
        <v>0</v>
      </c>
      <c r="AB361" s="68">
        <f t="shared" si="193"/>
        <v>0</v>
      </c>
      <c r="AC361" s="67">
        <f t="shared" si="194"/>
        <v>0</v>
      </c>
      <c r="AD361" s="66">
        <f t="shared" si="195"/>
        <v>0</v>
      </c>
      <c r="AE361" s="57">
        <v>0</v>
      </c>
      <c r="AF361" s="60">
        <f t="shared" si="196"/>
        <v>0</v>
      </c>
      <c r="AG361" s="435">
        <v>0</v>
      </c>
      <c r="AH361" s="416">
        <f t="shared" si="197"/>
        <v>0</v>
      </c>
      <c r="AI361" s="65">
        <f t="shared" si="198"/>
        <v>0</v>
      </c>
      <c r="AJ361" s="63">
        <f t="shared" si="199"/>
        <v>0</v>
      </c>
      <c r="AK361" s="32">
        <v>0</v>
      </c>
      <c r="AL361" s="63">
        <f t="shared" si="200"/>
        <v>0</v>
      </c>
      <c r="AM361" s="62"/>
    </row>
    <row r="362" spans="1:39" s="2" customFormat="1" x14ac:dyDescent="0.3">
      <c r="A362" s="188" t="s">
        <v>647</v>
      </c>
      <c r="B362" s="47">
        <f>16000/10</f>
        <v>1600</v>
      </c>
      <c r="C362" s="183">
        <f>2700/1.1</f>
        <v>2454.5454545454545</v>
      </c>
      <c r="D362" s="54">
        <v>10</v>
      </c>
      <c r="E362" s="44">
        <v>0</v>
      </c>
      <c r="F362" s="391">
        <f t="shared" si="181"/>
        <v>0</v>
      </c>
      <c r="G362" s="72">
        <v>0</v>
      </c>
      <c r="H362" s="69">
        <f t="shared" si="182"/>
        <v>0</v>
      </c>
      <c r="I362" s="74">
        <v>0</v>
      </c>
      <c r="J362" s="37">
        <f t="shared" si="183"/>
        <v>0</v>
      </c>
      <c r="K362" s="51">
        <v>0</v>
      </c>
      <c r="L362" s="37">
        <f t="shared" si="184"/>
        <v>0</v>
      </c>
      <c r="M362" s="74">
        <v>0</v>
      </c>
      <c r="N362" s="37">
        <f t="shared" si="185"/>
        <v>0</v>
      </c>
      <c r="O362" s="38">
        <v>0</v>
      </c>
      <c r="P362" s="71">
        <f t="shared" si="186"/>
        <v>0</v>
      </c>
      <c r="Q362" s="57">
        <f t="shared" si="187"/>
        <v>0</v>
      </c>
      <c r="R362" s="70">
        <f t="shared" si="188"/>
        <v>0</v>
      </c>
      <c r="S362" s="42">
        <v>0</v>
      </c>
      <c r="T362" s="69">
        <f t="shared" si="189"/>
        <v>0</v>
      </c>
      <c r="U362" s="38">
        <v>0</v>
      </c>
      <c r="V362" s="69">
        <f t="shared" si="190"/>
        <v>0</v>
      </c>
      <c r="W362" s="38">
        <v>0</v>
      </c>
      <c r="X362" s="69">
        <f t="shared" si="191"/>
        <v>0</v>
      </c>
      <c r="Y362" s="38">
        <v>0</v>
      </c>
      <c r="Z362" s="69">
        <f t="shared" si="192"/>
        <v>0</v>
      </c>
      <c r="AA362" s="74">
        <v>0</v>
      </c>
      <c r="AB362" s="68">
        <f t="shared" si="193"/>
        <v>0</v>
      </c>
      <c r="AC362" s="67">
        <f t="shared" si="194"/>
        <v>0</v>
      </c>
      <c r="AD362" s="66">
        <f t="shared" si="195"/>
        <v>0</v>
      </c>
      <c r="AE362" s="57">
        <v>0</v>
      </c>
      <c r="AF362" s="60">
        <f t="shared" si="196"/>
        <v>0</v>
      </c>
      <c r="AG362" s="435">
        <v>0</v>
      </c>
      <c r="AH362" s="416">
        <f t="shared" si="197"/>
        <v>0</v>
      </c>
      <c r="AI362" s="65">
        <f t="shared" si="198"/>
        <v>0</v>
      </c>
      <c r="AJ362" s="63">
        <f t="shared" si="199"/>
        <v>0</v>
      </c>
      <c r="AK362" s="32">
        <v>0</v>
      </c>
      <c r="AL362" s="63">
        <f t="shared" si="200"/>
        <v>0</v>
      </c>
      <c r="AM362" s="62"/>
    </row>
    <row r="363" spans="1:39" s="2" customFormat="1" x14ac:dyDescent="0.3">
      <c r="A363" s="188" t="s">
        <v>768</v>
      </c>
      <c r="B363" s="47">
        <f>16000/10</f>
        <v>1600</v>
      </c>
      <c r="C363" s="183">
        <f>2700/1.1</f>
        <v>2454.5454545454545</v>
      </c>
      <c r="D363" s="54">
        <v>10</v>
      </c>
      <c r="E363" s="44">
        <v>0</v>
      </c>
      <c r="F363" s="391">
        <f t="shared" si="181"/>
        <v>0</v>
      </c>
      <c r="G363" s="72">
        <v>0</v>
      </c>
      <c r="H363" s="69">
        <f t="shared" si="182"/>
        <v>0</v>
      </c>
      <c r="I363" s="74">
        <v>0</v>
      </c>
      <c r="J363" s="37">
        <f t="shared" si="183"/>
        <v>0</v>
      </c>
      <c r="K363" s="51">
        <v>0</v>
      </c>
      <c r="L363" s="37">
        <f t="shared" si="184"/>
        <v>0</v>
      </c>
      <c r="M363" s="74">
        <v>0</v>
      </c>
      <c r="N363" s="37">
        <f t="shared" si="185"/>
        <v>0</v>
      </c>
      <c r="O363" s="38">
        <v>0</v>
      </c>
      <c r="P363" s="71">
        <f t="shared" si="186"/>
        <v>0</v>
      </c>
      <c r="Q363" s="57">
        <f t="shared" si="187"/>
        <v>0</v>
      </c>
      <c r="R363" s="70">
        <f t="shared" si="188"/>
        <v>0</v>
      </c>
      <c r="S363" s="42">
        <v>0</v>
      </c>
      <c r="T363" s="69">
        <f t="shared" si="189"/>
        <v>0</v>
      </c>
      <c r="U363" s="38">
        <v>0</v>
      </c>
      <c r="V363" s="69">
        <f t="shared" si="190"/>
        <v>0</v>
      </c>
      <c r="W363" s="38">
        <v>0</v>
      </c>
      <c r="X363" s="69">
        <f t="shared" si="191"/>
        <v>0</v>
      </c>
      <c r="Y363" s="38">
        <v>0</v>
      </c>
      <c r="Z363" s="69">
        <f t="shared" si="192"/>
        <v>0</v>
      </c>
      <c r="AA363" s="74">
        <v>0</v>
      </c>
      <c r="AB363" s="68">
        <f t="shared" si="193"/>
        <v>0</v>
      </c>
      <c r="AC363" s="67">
        <f t="shared" si="194"/>
        <v>0</v>
      </c>
      <c r="AD363" s="66">
        <f t="shared" si="195"/>
        <v>0</v>
      </c>
      <c r="AE363" s="57">
        <v>0</v>
      </c>
      <c r="AF363" s="60">
        <f t="shared" si="196"/>
        <v>0</v>
      </c>
      <c r="AG363" s="435">
        <v>0</v>
      </c>
      <c r="AH363" s="416">
        <f t="shared" si="197"/>
        <v>0</v>
      </c>
      <c r="AI363" s="65">
        <f t="shared" si="198"/>
        <v>0</v>
      </c>
      <c r="AJ363" s="63">
        <f t="shared" si="199"/>
        <v>0</v>
      </c>
      <c r="AK363" s="32">
        <v>0</v>
      </c>
      <c r="AL363" s="63">
        <f t="shared" si="200"/>
        <v>0</v>
      </c>
      <c r="AM363" s="62"/>
    </row>
    <row r="364" spans="1:39" s="2" customFormat="1" x14ac:dyDescent="0.3">
      <c r="A364" s="188" t="s">
        <v>645</v>
      </c>
      <c r="B364" s="47">
        <f>16000/10</f>
        <v>1600</v>
      </c>
      <c r="C364" s="183">
        <f>2700/1.1</f>
        <v>2454.5454545454545</v>
      </c>
      <c r="D364" s="54">
        <v>11</v>
      </c>
      <c r="E364" s="44">
        <v>0</v>
      </c>
      <c r="F364" s="391">
        <f t="shared" si="181"/>
        <v>0</v>
      </c>
      <c r="G364" s="72">
        <v>0</v>
      </c>
      <c r="H364" s="69">
        <f t="shared" si="182"/>
        <v>0</v>
      </c>
      <c r="I364" s="74">
        <v>0</v>
      </c>
      <c r="J364" s="37">
        <f t="shared" si="183"/>
        <v>0</v>
      </c>
      <c r="K364" s="51">
        <v>0</v>
      </c>
      <c r="L364" s="37">
        <f t="shared" si="184"/>
        <v>0</v>
      </c>
      <c r="M364" s="74">
        <v>0</v>
      </c>
      <c r="N364" s="37">
        <f t="shared" si="185"/>
        <v>0</v>
      </c>
      <c r="O364" s="38">
        <v>0</v>
      </c>
      <c r="P364" s="71">
        <f t="shared" si="186"/>
        <v>0</v>
      </c>
      <c r="Q364" s="57">
        <f t="shared" si="187"/>
        <v>0</v>
      </c>
      <c r="R364" s="70">
        <f t="shared" si="188"/>
        <v>0</v>
      </c>
      <c r="S364" s="42">
        <v>0</v>
      </c>
      <c r="T364" s="69">
        <f t="shared" si="189"/>
        <v>0</v>
      </c>
      <c r="U364" s="38">
        <v>0</v>
      </c>
      <c r="V364" s="69">
        <f t="shared" si="190"/>
        <v>0</v>
      </c>
      <c r="W364" s="38">
        <v>0</v>
      </c>
      <c r="X364" s="69">
        <f t="shared" si="191"/>
        <v>0</v>
      </c>
      <c r="Y364" s="38">
        <v>0</v>
      </c>
      <c r="Z364" s="69">
        <f t="shared" si="192"/>
        <v>0</v>
      </c>
      <c r="AA364" s="74">
        <v>0</v>
      </c>
      <c r="AB364" s="68">
        <f t="shared" si="193"/>
        <v>0</v>
      </c>
      <c r="AC364" s="67">
        <f t="shared" si="194"/>
        <v>0</v>
      </c>
      <c r="AD364" s="66">
        <f t="shared" si="195"/>
        <v>0</v>
      </c>
      <c r="AE364" s="57">
        <v>0</v>
      </c>
      <c r="AF364" s="60">
        <f t="shared" si="196"/>
        <v>0</v>
      </c>
      <c r="AG364" s="435">
        <v>0</v>
      </c>
      <c r="AH364" s="416">
        <f t="shared" si="197"/>
        <v>0</v>
      </c>
      <c r="AI364" s="65">
        <f t="shared" si="198"/>
        <v>0</v>
      </c>
      <c r="AJ364" s="63">
        <f t="shared" si="199"/>
        <v>0</v>
      </c>
      <c r="AK364" s="32">
        <v>0</v>
      </c>
      <c r="AL364" s="63">
        <f t="shared" si="200"/>
        <v>0</v>
      </c>
      <c r="AM364" s="62"/>
    </row>
    <row r="365" spans="1:39" s="2" customFormat="1" x14ac:dyDescent="0.3">
      <c r="A365" s="188" t="s">
        <v>644</v>
      </c>
      <c r="B365" s="47">
        <f>14400/12</f>
        <v>1200</v>
      </c>
      <c r="C365" s="46">
        <f>1800/1.1</f>
        <v>1636.3636363636363</v>
      </c>
      <c r="D365" s="54">
        <v>12</v>
      </c>
      <c r="E365" s="44">
        <v>0</v>
      </c>
      <c r="F365" s="391">
        <f t="shared" si="181"/>
        <v>0</v>
      </c>
      <c r="G365" s="72">
        <v>0</v>
      </c>
      <c r="H365" s="69">
        <f t="shared" si="182"/>
        <v>0</v>
      </c>
      <c r="I365" s="74">
        <v>0</v>
      </c>
      <c r="J365" s="37">
        <f t="shared" si="183"/>
        <v>0</v>
      </c>
      <c r="K365" s="51">
        <v>0</v>
      </c>
      <c r="L365" s="37">
        <f t="shared" si="184"/>
        <v>0</v>
      </c>
      <c r="M365" s="74">
        <v>0</v>
      </c>
      <c r="N365" s="37">
        <f t="shared" si="185"/>
        <v>0</v>
      </c>
      <c r="O365" s="38">
        <v>0</v>
      </c>
      <c r="P365" s="71">
        <f t="shared" si="186"/>
        <v>0</v>
      </c>
      <c r="Q365" s="57">
        <f t="shared" si="187"/>
        <v>0</v>
      </c>
      <c r="R365" s="70">
        <f t="shared" si="188"/>
        <v>0</v>
      </c>
      <c r="S365" s="42">
        <v>0</v>
      </c>
      <c r="T365" s="69">
        <f t="shared" si="189"/>
        <v>0</v>
      </c>
      <c r="U365" s="38">
        <v>0</v>
      </c>
      <c r="V365" s="69">
        <f t="shared" si="190"/>
        <v>0</v>
      </c>
      <c r="W365" s="38">
        <v>0</v>
      </c>
      <c r="X365" s="69">
        <f t="shared" si="191"/>
        <v>0</v>
      </c>
      <c r="Y365" s="38">
        <v>0</v>
      </c>
      <c r="Z365" s="69">
        <f t="shared" si="192"/>
        <v>0</v>
      </c>
      <c r="AA365" s="74">
        <v>0</v>
      </c>
      <c r="AB365" s="68">
        <f t="shared" si="193"/>
        <v>0</v>
      </c>
      <c r="AC365" s="67">
        <f t="shared" si="194"/>
        <v>0</v>
      </c>
      <c r="AD365" s="66">
        <f t="shared" si="195"/>
        <v>0</v>
      </c>
      <c r="AE365" s="57">
        <v>0</v>
      </c>
      <c r="AF365" s="60">
        <f t="shared" si="196"/>
        <v>0</v>
      </c>
      <c r="AG365" s="435">
        <v>0</v>
      </c>
      <c r="AH365" s="416">
        <f t="shared" si="197"/>
        <v>0</v>
      </c>
      <c r="AI365" s="65">
        <f t="shared" si="198"/>
        <v>0</v>
      </c>
      <c r="AJ365" s="63">
        <f t="shared" si="199"/>
        <v>0</v>
      </c>
      <c r="AK365" s="32">
        <v>0</v>
      </c>
      <c r="AL365" s="63">
        <f t="shared" si="200"/>
        <v>0</v>
      </c>
      <c r="AM365" s="62"/>
    </row>
    <row r="366" spans="1:39" s="2" customFormat="1" x14ac:dyDescent="0.3">
      <c r="A366" s="188" t="s">
        <v>154</v>
      </c>
      <c r="B366" s="47">
        <f>14400/12</f>
        <v>1200</v>
      </c>
      <c r="C366" s="46">
        <f>1800/1.1</f>
        <v>1636.3636363636363</v>
      </c>
      <c r="D366" s="54">
        <v>13</v>
      </c>
      <c r="E366" s="44">
        <v>0</v>
      </c>
      <c r="F366" s="391">
        <f t="shared" si="181"/>
        <v>0</v>
      </c>
      <c r="G366" s="72">
        <v>0</v>
      </c>
      <c r="H366" s="69">
        <f t="shared" si="182"/>
        <v>0</v>
      </c>
      <c r="I366" s="74">
        <v>0</v>
      </c>
      <c r="J366" s="37">
        <f t="shared" si="183"/>
        <v>0</v>
      </c>
      <c r="K366" s="51">
        <v>0</v>
      </c>
      <c r="L366" s="37">
        <f t="shared" si="184"/>
        <v>0</v>
      </c>
      <c r="M366" s="74">
        <v>0</v>
      </c>
      <c r="N366" s="37">
        <f t="shared" si="185"/>
        <v>0</v>
      </c>
      <c r="O366" s="38">
        <v>0</v>
      </c>
      <c r="P366" s="71">
        <f t="shared" si="186"/>
        <v>0</v>
      </c>
      <c r="Q366" s="57">
        <f t="shared" si="187"/>
        <v>0</v>
      </c>
      <c r="R366" s="70">
        <f t="shared" si="188"/>
        <v>0</v>
      </c>
      <c r="S366" s="42">
        <v>0</v>
      </c>
      <c r="T366" s="69">
        <f t="shared" si="189"/>
        <v>0</v>
      </c>
      <c r="U366" s="38">
        <v>0</v>
      </c>
      <c r="V366" s="69">
        <f t="shared" si="190"/>
        <v>0</v>
      </c>
      <c r="W366" s="38">
        <v>0</v>
      </c>
      <c r="X366" s="69">
        <f t="shared" si="191"/>
        <v>0</v>
      </c>
      <c r="Y366" s="38">
        <v>0</v>
      </c>
      <c r="Z366" s="69">
        <f t="shared" si="192"/>
        <v>0</v>
      </c>
      <c r="AA366" s="74">
        <v>0</v>
      </c>
      <c r="AB366" s="68">
        <f t="shared" si="193"/>
        <v>0</v>
      </c>
      <c r="AC366" s="67">
        <f t="shared" si="194"/>
        <v>0</v>
      </c>
      <c r="AD366" s="66">
        <f t="shared" si="195"/>
        <v>0</v>
      </c>
      <c r="AE366" s="57">
        <v>0</v>
      </c>
      <c r="AF366" s="60">
        <f t="shared" si="196"/>
        <v>0</v>
      </c>
      <c r="AG366" s="435">
        <v>0</v>
      </c>
      <c r="AH366" s="416">
        <f t="shared" si="197"/>
        <v>0</v>
      </c>
      <c r="AI366" s="65">
        <f t="shared" si="198"/>
        <v>0</v>
      </c>
      <c r="AJ366" s="63">
        <f t="shared" si="199"/>
        <v>0</v>
      </c>
      <c r="AK366" s="32">
        <v>0</v>
      </c>
      <c r="AL366" s="63">
        <f t="shared" si="200"/>
        <v>0</v>
      </c>
      <c r="AM366" s="62"/>
    </row>
    <row r="367" spans="1:39" s="2" customFormat="1" x14ac:dyDescent="0.3">
      <c r="A367" s="186" t="s">
        <v>767</v>
      </c>
      <c r="B367" s="47">
        <f>3900/6</f>
        <v>650</v>
      </c>
      <c r="C367" s="46">
        <f>2000/1.1</f>
        <v>1818.181818181818</v>
      </c>
      <c r="D367" s="54">
        <v>6</v>
      </c>
      <c r="E367" s="44">
        <v>0</v>
      </c>
      <c r="F367" s="391">
        <f t="shared" si="181"/>
        <v>0</v>
      </c>
      <c r="G367" s="72">
        <v>0</v>
      </c>
      <c r="H367" s="69">
        <f t="shared" si="182"/>
        <v>0</v>
      </c>
      <c r="I367" s="74">
        <v>0</v>
      </c>
      <c r="J367" s="37">
        <f t="shared" si="183"/>
        <v>0</v>
      </c>
      <c r="K367" s="51">
        <v>0</v>
      </c>
      <c r="L367" s="37">
        <f t="shared" si="184"/>
        <v>0</v>
      </c>
      <c r="M367" s="74">
        <v>0</v>
      </c>
      <c r="N367" s="37">
        <f t="shared" si="185"/>
        <v>0</v>
      </c>
      <c r="O367" s="38">
        <v>0</v>
      </c>
      <c r="P367" s="71">
        <f t="shared" si="186"/>
        <v>0</v>
      </c>
      <c r="Q367" s="57">
        <f t="shared" si="187"/>
        <v>0</v>
      </c>
      <c r="R367" s="70">
        <f t="shared" si="188"/>
        <v>0</v>
      </c>
      <c r="S367" s="42">
        <v>0</v>
      </c>
      <c r="T367" s="69">
        <f t="shared" si="189"/>
        <v>0</v>
      </c>
      <c r="U367" s="38">
        <v>0</v>
      </c>
      <c r="V367" s="69">
        <f t="shared" si="190"/>
        <v>0</v>
      </c>
      <c r="W367" s="38">
        <v>0</v>
      </c>
      <c r="X367" s="69">
        <f t="shared" si="191"/>
        <v>0</v>
      </c>
      <c r="Y367" s="38">
        <v>0</v>
      </c>
      <c r="Z367" s="69">
        <f t="shared" si="192"/>
        <v>0</v>
      </c>
      <c r="AA367" s="74">
        <v>0</v>
      </c>
      <c r="AB367" s="68">
        <f t="shared" si="193"/>
        <v>0</v>
      </c>
      <c r="AC367" s="67">
        <f t="shared" si="194"/>
        <v>0</v>
      </c>
      <c r="AD367" s="66">
        <f t="shared" si="195"/>
        <v>0</v>
      </c>
      <c r="AE367" s="57">
        <v>0</v>
      </c>
      <c r="AF367" s="60">
        <f t="shared" si="196"/>
        <v>0</v>
      </c>
      <c r="AG367" s="435">
        <v>0</v>
      </c>
      <c r="AH367" s="416">
        <f t="shared" si="197"/>
        <v>0</v>
      </c>
      <c r="AI367" s="65">
        <f t="shared" si="198"/>
        <v>0</v>
      </c>
      <c r="AJ367" s="63">
        <f t="shared" si="199"/>
        <v>0</v>
      </c>
      <c r="AK367" s="32">
        <v>0</v>
      </c>
      <c r="AL367" s="63">
        <f t="shared" si="200"/>
        <v>0</v>
      </c>
      <c r="AM367" s="62"/>
    </row>
    <row r="368" spans="1:39" s="2" customFormat="1" x14ac:dyDescent="0.3">
      <c r="A368" s="186" t="s">
        <v>641</v>
      </c>
      <c r="B368" s="47">
        <f>3900/6</f>
        <v>650</v>
      </c>
      <c r="C368" s="46">
        <f>2000/1.1</f>
        <v>1818.181818181818</v>
      </c>
      <c r="D368" s="54">
        <v>6</v>
      </c>
      <c r="E368" s="44">
        <v>0</v>
      </c>
      <c r="F368" s="391">
        <f t="shared" si="181"/>
        <v>0</v>
      </c>
      <c r="G368" s="72">
        <v>0</v>
      </c>
      <c r="H368" s="69">
        <f t="shared" si="182"/>
        <v>0</v>
      </c>
      <c r="I368" s="74">
        <v>0</v>
      </c>
      <c r="J368" s="37">
        <f t="shared" si="183"/>
        <v>0</v>
      </c>
      <c r="K368" s="51">
        <v>0</v>
      </c>
      <c r="L368" s="37">
        <f t="shared" si="184"/>
        <v>0</v>
      </c>
      <c r="M368" s="74">
        <v>0</v>
      </c>
      <c r="N368" s="37">
        <f t="shared" si="185"/>
        <v>0</v>
      </c>
      <c r="O368" s="38">
        <v>0</v>
      </c>
      <c r="P368" s="71">
        <f t="shared" si="186"/>
        <v>0</v>
      </c>
      <c r="Q368" s="57">
        <f t="shared" si="187"/>
        <v>0</v>
      </c>
      <c r="R368" s="70">
        <f t="shared" si="188"/>
        <v>0</v>
      </c>
      <c r="S368" s="42">
        <v>0</v>
      </c>
      <c r="T368" s="69">
        <f t="shared" si="189"/>
        <v>0</v>
      </c>
      <c r="U368" s="38">
        <v>0</v>
      </c>
      <c r="V368" s="69">
        <f t="shared" si="190"/>
        <v>0</v>
      </c>
      <c r="W368" s="38">
        <v>0</v>
      </c>
      <c r="X368" s="69">
        <f t="shared" si="191"/>
        <v>0</v>
      </c>
      <c r="Y368" s="38">
        <v>0</v>
      </c>
      <c r="Z368" s="69">
        <f t="shared" si="192"/>
        <v>0</v>
      </c>
      <c r="AA368" s="74">
        <v>0</v>
      </c>
      <c r="AB368" s="68">
        <f t="shared" si="193"/>
        <v>0</v>
      </c>
      <c r="AC368" s="67">
        <f t="shared" si="194"/>
        <v>0</v>
      </c>
      <c r="AD368" s="66">
        <f t="shared" si="195"/>
        <v>0</v>
      </c>
      <c r="AE368" s="57">
        <v>0</v>
      </c>
      <c r="AF368" s="60">
        <f t="shared" si="196"/>
        <v>0</v>
      </c>
      <c r="AG368" s="435">
        <v>0</v>
      </c>
      <c r="AH368" s="416">
        <f t="shared" si="197"/>
        <v>0</v>
      </c>
      <c r="AI368" s="65">
        <f t="shared" si="198"/>
        <v>0</v>
      </c>
      <c r="AJ368" s="63">
        <f t="shared" si="199"/>
        <v>0</v>
      </c>
      <c r="AK368" s="32">
        <v>0</v>
      </c>
      <c r="AL368" s="63">
        <f t="shared" si="200"/>
        <v>0</v>
      </c>
      <c r="AM368" s="62"/>
    </row>
    <row r="369" spans="1:39" s="2" customFormat="1" x14ac:dyDescent="0.3">
      <c r="A369" s="186" t="s">
        <v>750</v>
      </c>
      <c r="B369" s="47">
        <f>3900/6</f>
        <v>650</v>
      </c>
      <c r="C369" s="46">
        <f>2000/1.1</f>
        <v>1818.181818181818</v>
      </c>
      <c r="D369" s="54">
        <v>6</v>
      </c>
      <c r="E369" s="44">
        <v>0</v>
      </c>
      <c r="F369" s="391">
        <f t="shared" si="181"/>
        <v>0</v>
      </c>
      <c r="G369" s="72">
        <v>0</v>
      </c>
      <c r="H369" s="69">
        <f t="shared" si="182"/>
        <v>0</v>
      </c>
      <c r="I369" s="74">
        <v>0</v>
      </c>
      <c r="J369" s="37">
        <f t="shared" si="183"/>
        <v>0</v>
      </c>
      <c r="K369" s="51">
        <v>0</v>
      </c>
      <c r="L369" s="37">
        <f t="shared" si="184"/>
        <v>0</v>
      </c>
      <c r="M369" s="74">
        <v>0</v>
      </c>
      <c r="N369" s="37">
        <f t="shared" si="185"/>
        <v>0</v>
      </c>
      <c r="O369" s="38">
        <v>0</v>
      </c>
      <c r="P369" s="71">
        <f t="shared" si="186"/>
        <v>0</v>
      </c>
      <c r="Q369" s="57">
        <f t="shared" si="187"/>
        <v>0</v>
      </c>
      <c r="R369" s="70">
        <f t="shared" si="188"/>
        <v>0</v>
      </c>
      <c r="S369" s="42">
        <v>0</v>
      </c>
      <c r="T369" s="69">
        <f t="shared" si="189"/>
        <v>0</v>
      </c>
      <c r="U369" s="38">
        <v>0</v>
      </c>
      <c r="V369" s="69">
        <f t="shared" si="190"/>
        <v>0</v>
      </c>
      <c r="W369" s="38">
        <v>0</v>
      </c>
      <c r="X369" s="69">
        <f t="shared" si="191"/>
        <v>0</v>
      </c>
      <c r="Y369" s="38">
        <v>0</v>
      </c>
      <c r="Z369" s="69">
        <f t="shared" si="192"/>
        <v>0</v>
      </c>
      <c r="AA369" s="74">
        <v>0</v>
      </c>
      <c r="AB369" s="68">
        <f t="shared" si="193"/>
        <v>0</v>
      </c>
      <c r="AC369" s="67">
        <f t="shared" si="194"/>
        <v>0</v>
      </c>
      <c r="AD369" s="66">
        <f t="shared" si="195"/>
        <v>0</v>
      </c>
      <c r="AE369" s="57">
        <v>0</v>
      </c>
      <c r="AF369" s="60">
        <f t="shared" si="196"/>
        <v>0</v>
      </c>
      <c r="AG369" s="435">
        <v>0</v>
      </c>
      <c r="AH369" s="416">
        <f t="shared" si="197"/>
        <v>0</v>
      </c>
      <c r="AI369" s="65">
        <f t="shared" si="198"/>
        <v>0</v>
      </c>
      <c r="AJ369" s="63">
        <f t="shared" si="199"/>
        <v>0</v>
      </c>
      <c r="AK369" s="32">
        <v>0</v>
      </c>
      <c r="AL369" s="63">
        <f t="shared" si="200"/>
        <v>0</v>
      </c>
      <c r="AM369" s="62"/>
    </row>
    <row r="370" spans="1:39" s="2" customFormat="1" ht="17.25" thickBot="1" x14ac:dyDescent="0.35">
      <c r="A370" s="185" t="s">
        <v>766</v>
      </c>
      <c r="B370" s="193">
        <f>31200/24</f>
        <v>1300</v>
      </c>
      <c r="C370" s="194">
        <f>2800/1.1</f>
        <v>2545.454545454545</v>
      </c>
      <c r="D370" s="50">
        <v>24</v>
      </c>
      <c r="E370" s="403">
        <v>0</v>
      </c>
      <c r="F370" s="434">
        <f t="shared" si="181"/>
        <v>0</v>
      </c>
      <c r="G370" s="461">
        <v>0</v>
      </c>
      <c r="H370" s="404">
        <f t="shared" si="182"/>
        <v>0</v>
      </c>
      <c r="I370" s="145">
        <v>0</v>
      </c>
      <c r="J370" s="197">
        <f t="shared" si="183"/>
        <v>0</v>
      </c>
      <c r="K370" s="387">
        <v>0</v>
      </c>
      <c r="L370" s="197">
        <f t="shared" si="184"/>
        <v>0</v>
      </c>
      <c r="M370" s="145">
        <v>0</v>
      </c>
      <c r="N370" s="197">
        <f t="shared" si="185"/>
        <v>0</v>
      </c>
      <c r="O370" s="388">
        <v>0</v>
      </c>
      <c r="P370" s="405">
        <f t="shared" si="186"/>
        <v>0</v>
      </c>
      <c r="Q370" s="406">
        <f t="shared" si="187"/>
        <v>0</v>
      </c>
      <c r="R370" s="149">
        <f t="shared" si="188"/>
        <v>0</v>
      </c>
      <c r="S370" s="376">
        <v>0</v>
      </c>
      <c r="T370" s="404">
        <f t="shared" si="189"/>
        <v>0</v>
      </c>
      <c r="U370" s="388">
        <v>0</v>
      </c>
      <c r="V370" s="404">
        <f t="shared" si="190"/>
        <v>0</v>
      </c>
      <c r="W370" s="388">
        <v>0</v>
      </c>
      <c r="X370" s="404">
        <f t="shared" si="191"/>
        <v>0</v>
      </c>
      <c r="Y370" s="388">
        <v>0</v>
      </c>
      <c r="Z370" s="404">
        <f t="shared" si="192"/>
        <v>0</v>
      </c>
      <c r="AA370" s="145">
        <v>0</v>
      </c>
      <c r="AB370" s="390">
        <f t="shared" si="193"/>
        <v>0</v>
      </c>
      <c r="AC370" s="407">
        <f t="shared" si="194"/>
        <v>0</v>
      </c>
      <c r="AD370" s="408">
        <f t="shared" si="195"/>
        <v>0</v>
      </c>
      <c r="AE370" s="406">
        <v>0</v>
      </c>
      <c r="AF370" s="392">
        <f t="shared" si="196"/>
        <v>0</v>
      </c>
      <c r="AG370" s="436">
        <v>0</v>
      </c>
      <c r="AH370" s="438">
        <f t="shared" si="197"/>
        <v>0</v>
      </c>
      <c r="AI370" s="426">
        <f t="shared" si="198"/>
        <v>0</v>
      </c>
      <c r="AJ370" s="393">
        <f t="shared" si="199"/>
        <v>0</v>
      </c>
      <c r="AK370" s="462">
        <v>0</v>
      </c>
      <c r="AL370" s="393">
        <f t="shared" si="200"/>
        <v>0</v>
      </c>
      <c r="AM370" s="62"/>
    </row>
    <row r="371" spans="1:39" s="2" customFormat="1" ht="17.25" thickBot="1" x14ac:dyDescent="0.35">
      <c r="A371" s="573" t="s">
        <v>57</v>
      </c>
      <c r="B371" s="574"/>
      <c r="C371" s="574"/>
      <c r="D371" s="574"/>
      <c r="E371" s="440">
        <f t="shared" ref="E371:AL371" si="201">SUM(E337:E370)</f>
        <v>7</v>
      </c>
      <c r="F371" s="446">
        <f t="shared" si="201"/>
        <v>12600</v>
      </c>
      <c r="G371" s="395">
        <f t="shared" si="201"/>
        <v>0</v>
      </c>
      <c r="H371" s="459">
        <f t="shared" si="201"/>
        <v>0</v>
      </c>
      <c r="I371" s="459">
        <f t="shared" si="201"/>
        <v>4</v>
      </c>
      <c r="J371" s="459">
        <f t="shared" si="201"/>
        <v>7200</v>
      </c>
      <c r="K371" s="459">
        <f t="shared" si="201"/>
        <v>0</v>
      </c>
      <c r="L371" s="459">
        <f t="shared" si="201"/>
        <v>0</v>
      </c>
      <c r="M371" s="459">
        <f t="shared" si="201"/>
        <v>0</v>
      </c>
      <c r="N371" s="459">
        <f t="shared" si="201"/>
        <v>0</v>
      </c>
      <c r="O371" s="459">
        <f t="shared" si="201"/>
        <v>0</v>
      </c>
      <c r="P371" s="459">
        <f t="shared" si="201"/>
        <v>0</v>
      </c>
      <c r="Q371" s="442">
        <f t="shared" si="201"/>
        <v>4</v>
      </c>
      <c r="R371" s="443">
        <f t="shared" si="201"/>
        <v>7200</v>
      </c>
      <c r="S371" s="395">
        <f t="shared" si="201"/>
        <v>0</v>
      </c>
      <c r="T371" s="459">
        <f t="shared" si="201"/>
        <v>0</v>
      </c>
      <c r="U371" s="459">
        <f t="shared" si="201"/>
        <v>2</v>
      </c>
      <c r="V371" s="459">
        <f t="shared" si="201"/>
        <v>5090.9090909090901</v>
      </c>
      <c r="W371" s="459">
        <f t="shared" si="201"/>
        <v>2</v>
      </c>
      <c r="X371" s="459">
        <f t="shared" si="201"/>
        <v>5090.9090909090901</v>
      </c>
      <c r="Y371" s="459">
        <f t="shared" si="201"/>
        <v>2</v>
      </c>
      <c r="Z371" s="459">
        <f t="shared" si="201"/>
        <v>5090.9090909090901</v>
      </c>
      <c r="AA371" s="459">
        <f t="shared" si="201"/>
        <v>5</v>
      </c>
      <c r="AB371" s="459">
        <f t="shared" si="201"/>
        <v>12727.272727272724</v>
      </c>
      <c r="AC371" s="442">
        <f t="shared" si="201"/>
        <v>11</v>
      </c>
      <c r="AD371" s="442">
        <f t="shared" si="201"/>
        <v>27999.999999999996</v>
      </c>
      <c r="AE371" s="442">
        <f t="shared" si="201"/>
        <v>0</v>
      </c>
      <c r="AF371" s="443">
        <f t="shared" si="201"/>
        <v>8199.9999999999964</v>
      </c>
      <c r="AG371" s="378">
        <f t="shared" si="201"/>
        <v>0</v>
      </c>
      <c r="AH371" s="463">
        <f t="shared" si="201"/>
        <v>0</v>
      </c>
      <c r="AI371" s="395">
        <f t="shared" si="201"/>
        <v>0</v>
      </c>
      <c r="AJ371" s="367">
        <f t="shared" si="201"/>
        <v>0</v>
      </c>
      <c r="AK371" s="395">
        <f t="shared" si="201"/>
        <v>0</v>
      </c>
      <c r="AL371" s="367">
        <f t="shared" si="201"/>
        <v>0</v>
      </c>
      <c r="AM371" s="11"/>
    </row>
    <row r="372" spans="1:39" s="2" customFormat="1" ht="17.25" thickBot="1" x14ac:dyDescent="0.35">
      <c r="A372" s="10"/>
      <c r="B372" s="10"/>
      <c r="C372" s="10"/>
      <c r="D372" s="10"/>
      <c r="E372" s="4"/>
      <c r="F372" s="5"/>
      <c r="G372" s="4"/>
      <c r="H372" s="9">
        <f>H371*1.1</f>
        <v>0</v>
      </c>
      <c r="I372" s="5"/>
      <c r="J372" s="9">
        <f>J371*1.1</f>
        <v>7920.0000000000009</v>
      </c>
      <c r="K372" s="5"/>
      <c r="L372" s="9">
        <f>L371*1.1</f>
        <v>0</v>
      </c>
      <c r="M372" s="5"/>
      <c r="N372" s="9">
        <f>N371*1.1</f>
        <v>0</v>
      </c>
      <c r="O372" s="5"/>
      <c r="P372" s="9">
        <f>P371*1.1</f>
        <v>0</v>
      </c>
      <c r="Q372" s="5"/>
      <c r="R372" s="8">
        <f>R371*1.1</f>
        <v>7920.0000000000009</v>
      </c>
      <c r="S372" s="586" t="s">
        <v>50</v>
      </c>
      <c r="T372" s="587"/>
      <c r="U372" s="587"/>
      <c r="V372" s="587"/>
      <c r="W372" s="587"/>
      <c r="X372" s="587"/>
      <c r="Y372" s="587"/>
      <c r="Z372" s="587"/>
      <c r="AA372" s="587"/>
      <c r="AB372" s="587"/>
      <c r="AC372" s="587"/>
      <c r="AD372" s="587"/>
      <c r="AE372" s="383"/>
      <c r="AF372" s="7">
        <f>AF371/(R371+F371)</f>
        <v>0.41414141414141398</v>
      </c>
      <c r="AG372" s="5"/>
      <c r="AH372" s="5"/>
      <c r="AI372" s="4"/>
      <c r="AJ372" s="6"/>
      <c r="AK372" s="4"/>
      <c r="AL372" s="3"/>
    </row>
    <row r="373" spans="1:39" s="2" customFormat="1" x14ac:dyDescent="0.3"/>
  </sheetData>
  <mergeCells count="387">
    <mergeCell ref="AC4:AC5"/>
    <mergeCell ref="AD4:AD5"/>
    <mergeCell ref="AE4:AE5"/>
    <mergeCell ref="AF4:AF5"/>
    <mergeCell ref="I4:I5"/>
    <mergeCell ref="J4:J5"/>
    <mergeCell ref="G3:R3"/>
    <mergeCell ref="S3:AF3"/>
    <mergeCell ref="X4:X5"/>
    <mergeCell ref="Y4:Y5"/>
    <mergeCell ref="Z4:Z5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O4:O5"/>
    <mergeCell ref="P4:P5"/>
    <mergeCell ref="Q4:Q5"/>
    <mergeCell ref="R4:R5"/>
    <mergeCell ref="U4:U5"/>
    <mergeCell ref="V4:V5"/>
    <mergeCell ref="S4:S5"/>
    <mergeCell ref="T4:T5"/>
    <mergeCell ref="K4:K5"/>
    <mergeCell ref="L4:L5"/>
    <mergeCell ref="M4:M5"/>
    <mergeCell ref="N4:N5"/>
    <mergeCell ref="F46:F47"/>
    <mergeCell ref="G46:G47"/>
    <mergeCell ref="H46:H47"/>
    <mergeCell ref="I46:I47"/>
    <mergeCell ref="J46:J47"/>
    <mergeCell ref="K46:K47"/>
    <mergeCell ref="AM4:AM5"/>
    <mergeCell ref="A40:D40"/>
    <mergeCell ref="S41:AD41"/>
    <mergeCell ref="G45:R45"/>
    <mergeCell ref="S45:AF45"/>
    <mergeCell ref="A46:A47"/>
    <mergeCell ref="B46:B47"/>
    <mergeCell ref="C46:C47"/>
    <mergeCell ref="D46:D47"/>
    <mergeCell ref="E46:E47"/>
    <mergeCell ref="AG4:AG5"/>
    <mergeCell ref="AH4:AH5"/>
    <mergeCell ref="AI4:AI5"/>
    <mergeCell ref="AJ4:AJ5"/>
    <mergeCell ref="AK4:AK5"/>
    <mergeCell ref="AL4:AL5"/>
    <mergeCell ref="AA4:AA5"/>
    <mergeCell ref="AB4:AB5"/>
    <mergeCell ref="AJ46:AJ47"/>
    <mergeCell ref="AK46:AK47"/>
    <mergeCell ref="AL46:AL47"/>
    <mergeCell ref="AM46:AM47"/>
    <mergeCell ref="AH46:AH47"/>
    <mergeCell ref="AI46:AI47"/>
    <mergeCell ref="A82:D82"/>
    <mergeCell ref="S83:AD83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R46:R47"/>
    <mergeCell ref="S46:S47"/>
    <mergeCell ref="T46:T47"/>
    <mergeCell ref="U46:U47"/>
    <mergeCell ref="L46:L47"/>
    <mergeCell ref="M46:M47"/>
    <mergeCell ref="N46:N47"/>
    <mergeCell ref="O46:O47"/>
    <mergeCell ref="V46:V47"/>
    <mergeCell ref="W46:W47"/>
    <mergeCell ref="G87:R87"/>
    <mergeCell ref="S87:AF87"/>
    <mergeCell ref="G88:G89"/>
    <mergeCell ref="H88:H89"/>
    <mergeCell ref="W88:W89"/>
    <mergeCell ref="X88:X89"/>
    <mergeCell ref="S88:S89"/>
    <mergeCell ref="T88:T89"/>
    <mergeCell ref="I88:I89"/>
    <mergeCell ref="J88:J89"/>
    <mergeCell ref="AB46:AB47"/>
    <mergeCell ref="AC46:AC47"/>
    <mergeCell ref="Y88:Y89"/>
    <mergeCell ref="Z88:Z89"/>
    <mergeCell ref="O88:O89"/>
    <mergeCell ref="P88:P89"/>
    <mergeCell ref="Q88:Q89"/>
    <mergeCell ref="R88:R89"/>
    <mergeCell ref="U88:U89"/>
    <mergeCell ref="V88:V89"/>
    <mergeCell ref="P46:P47"/>
    <mergeCell ref="Q46:Q47"/>
    <mergeCell ref="A129:A130"/>
    <mergeCell ref="B129:B130"/>
    <mergeCell ref="C129:C130"/>
    <mergeCell ref="D129:D130"/>
    <mergeCell ref="E129:E130"/>
    <mergeCell ref="AJ88:AJ89"/>
    <mergeCell ref="AK88:AK89"/>
    <mergeCell ref="AL88:AL89"/>
    <mergeCell ref="AA88:AA89"/>
    <mergeCell ref="AB88:AB89"/>
    <mergeCell ref="AC88:AC89"/>
    <mergeCell ref="AD88:AD89"/>
    <mergeCell ref="AE88:AE89"/>
    <mergeCell ref="AF88:AF89"/>
    <mergeCell ref="A88:A89"/>
    <mergeCell ref="B88:B89"/>
    <mergeCell ref="C88:C89"/>
    <mergeCell ref="D88:D89"/>
    <mergeCell ref="E88:E89"/>
    <mergeCell ref="F88:F89"/>
    <mergeCell ref="AJ129:AJ130"/>
    <mergeCell ref="Q129:Q130"/>
    <mergeCell ref="AG88:AG89"/>
    <mergeCell ref="AH88:AH89"/>
    <mergeCell ref="AI88:AI89"/>
    <mergeCell ref="AK129:AK130"/>
    <mergeCell ref="AL129:AL130"/>
    <mergeCell ref="AM129:AM130"/>
    <mergeCell ref="A165:D165"/>
    <mergeCell ref="R129:R130"/>
    <mergeCell ref="L129:L130"/>
    <mergeCell ref="M129:M130"/>
    <mergeCell ref="N129:N130"/>
    <mergeCell ref="O129:O130"/>
    <mergeCell ref="P129:P130"/>
    <mergeCell ref="F129:F130"/>
    <mergeCell ref="G129:G130"/>
    <mergeCell ref="H129:H130"/>
    <mergeCell ref="I129:I130"/>
    <mergeCell ref="J129:J130"/>
    <mergeCell ref="K129:K130"/>
    <mergeCell ref="AM88:AM89"/>
    <mergeCell ref="A124:D124"/>
    <mergeCell ref="S125:AD125"/>
    <mergeCell ref="AI129:AI130"/>
    <mergeCell ref="X129:X130"/>
    <mergeCell ref="Y129:Y130"/>
    <mergeCell ref="Z129:Z130"/>
    <mergeCell ref="K88:K89"/>
    <mergeCell ref="L88:L89"/>
    <mergeCell ref="M88:M89"/>
    <mergeCell ref="N88:N89"/>
    <mergeCell ref="G128:R128"/>
    <mergeCell ref="S128:AF128"/>
    <mergeCell ref="AD129:AD130"/>
    <mergeCell ref="AE129:AE130"/>
    <mergeCell ref="AF129:AF130"/>
    <mergeCell ref="S166:AD166"/>
    <mergeCell ref="AC170:AC171"/>
    <mergeCell ref="AD170:AD171"/>
    <mergeCell ref="AE170:AE171"/>
    <mergeCell ref="AF170:AF171"/>
    <mergeCell ref="AG129:AG130"/>
    <mergeCell ref="AH129:AH130"/>
    <mergeCell ref="S129:S130"/>
    <mergeCell ref="T129:T130"/>
    <mergeCell ref="U129:U130"/>
    <mergeCell ref="V129:V130"/>
    <mergeCell ref="U170:U171"/>
    <mergeCell ref="V170:V171"/>
    <mergeCell ref="S170:S171"/>
    <mergeCell ref="T170:T171"/>
    <mergeCell ref="AA129:AA130"/>
    <mergeCell ref="AB129:AB130"/>
    <mergeCell ref="AC129:AC130"/>
    <mergeCell ref="W129:W130"/>
    <mergeCell ref="G169:R169"/>
    <mergeCell ref="S169:AF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K170:K171"/>
    <mergeCell ref="L170:L171"/>
    <mergeCell ref="M170:M171"/>
    <mergeCell ref="N170:N171"/>
    <mergeCell ref="AM170:AM171"/>
    <mergeCell ref="A206:D206"/>
    <mergeCell ref="S207:AD207"/>
    <mergeCell ref="G210:R210"/>
    <mergeCell ref="S210:AF210"/>
    <mergeCell ref="A211:A212"/>
    <mergeCell ref="B211:B212"/>
    <mergeCell ref="C211:C212"/>
    <mergeCell ref="D211:D212"/>
    <mergeCell ref="E211:E212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I170:I171"/>
    <mergeCell ref="J170:J171"/>
    <mergeCell ref="P211:P212"/>
    <mergeCell ref="Q211:Q212"/>
    <mergeCell ref="AJ211:AJ212"/>
    <mergeCell ref="AK211:AK212"/>
    <mergeCell ref="S248:AD248"/>
    <mergeCell ref="AD211:AD212"/>
    <mergeCell ref="AE211:AE212"/>
    <mergeCell ref="AF211:AF212"/>
    <mergeCell ref="AG211:AG212"/>
    <mergeCell ref="X211:X212"/>
    <mergeCell ref="Y211:Y212"/>
    <mergeCell ref="Z211:Z212"/>
    <mergeCell ref="AA211:AA212"/>
    <mergeCell ref="S211:S212"/>
    <mergeCell ref="T211:T212"/>
    <mergeCell ref="U211:U212"/>
    <mergeCell ref="AL211:AL212"/>
    <mergeCell ref="AM211:AM212"/>
    <mergeCell ref="AH211:AH212"/>
    <mergeCell ref="AI211:AI212"/>
    <mergeCell ref="A247:D247"/>
    <mergeCell ref="R211:R212"/>
    <mergeCell ref="L211:L212"/>
    <mergeCell ref="M211:M212"/>
    <mergeCell ref="N211:N212"/>
    <mergeCell ref="O211:O212"/>
    <mergeCell ref="F211:F212"/>
    <mergeCell ref="G211:G212"/>
    <mergeCell ref="H211:H212"/>
    <mergeCell ref="I211:I212"/>
    <mergeCell ref="J211:J212"/>
    <mergeCell ref="K211:K212"/>
    <mergeCell ref="D252:D253"/>
    <mergeCell ref="E252:E253"/>
    <mergeCell ref="F252:F253"/>
    <mergeCell ref="AJ294:AJ295"/>
    <mergeCell ref="Q294:Q295"/>
    <mergeCell ref="AG252:AG253"/>
    <mergeCell ref="AH252:AH253"/>
    <mergeCell ref="V211:V212"/>
    <mergeCell ref="W211:W212"/>
    <mergeCell ref="G251:R251"/>
    <mergeCell ref="S251:AF251"/>
    <mergeCell ref="G252:G253"/>
    <mergeCell ref="H252:H253"/>
    <mergeCell ref="W252:W253"/>
    <mergeCell ref="X252:X253"/>
    <mergeCell ref="S252:S253"/>
    <mergeCell ref="T252:T253"/>
    <mergeCell ref="I252:I253"/>
    <mergeCell ref="J252:J253"/>
    <mergeCell ref="AB211:AB212"/>
    <mergeCell ref="AC211:AC212"/>
    <mergeCell ref="Y252:Y253"/>
    <mergeCell ref="Z252:Z253"/>
    <mergeCell ref="O252:O253"/>
    <mergeCell ref="AM252:AM253"/>
    <mergeCell ref="A288:D288"/>
    <mergeCell ref="S289:AD289"/>
    <mergeCell ref="AI294:AI295"/>
    <mergeCell ref="X294:X295"/>
    <mergeCell ref="Y294:Y295"/>
    <mergeCell ref="Z294:Z295"/>
    <mergeCell ref="A294:A295"/>
    <mergeCell ref="B294:B295"/>
    <mergeCell ref="C294:C295"/>
    <mergeCell ref="D294:D295"/>
    <mergeCell ref="E294:E295"/>
    <mergeCell ref="AJ252:AJ253"/>
    <mergeCell ref="AK252:AK253"/>
    <mergeCell ref="AL252:AL253"/>
    <mergeCell ref="AA252:AA253"/>
    <mergeCell ref="AB252:AB253"/>
    <mergeCell ref="AC252:AC253"/>
    <mergeCell ref="AD252:AD253"/>
    <mergeCell ref="AE252:AE253"/>
    <mergeCell ref="AF252:AF253"/>
    <mergeCell ref="A252:A253"/>
    <mergeCell ref="B252:B253"/>
    <mergeCell ref="C252:C253"/>
    <mergeCell ref="AM294:AM295"/>
    <mergeCell ref="A330:D330"/>
    <mergeCell ref="R294:R295"/>
    <mergeCell ref="L294:L295"/>
    <mergeCell ref="M294:M295"/>
    <mergeCell ref="N294:N295"/>
    <mergeCell ref="O294:O295"/>
    <mergeCell ref="P294:P295"/>
    <mergeCell ref="F294:F295"/>
    <mergeCell ref="G294:G295"/>
    <mergeCell ref="H294:H295"/>
    <mergeCell ref="I294:I295"/>
    <mergeCell ref="J294:J295"/>
    <mergeCell ref="K294:K295"/>
    <mergeCell ref="K252:K253"/>
    <mergeCell ref="L252:L253"/>
    <mergeCell ref="M252:M253"/>
    <mergeCell ref="N252:N253"/>
    <mergeCell ref="G293:R293"/>
    <mergeCell ref="S293:AF293"/>
    <mergeCell ref="AI252:AI253"/>
    <mergeCell ref="AK294:AK295"/>
    <mergeCell ref="AL294:AL295"/>
    <mergeCell ref="P252:P253"/>
    <mergeCell ref="Q252:Q253"/>
    <mergeCell ref="R252:R253"/>
    <mergeCell ref="U252:U253"/>
    <mergeCell ref="V252:V253"/>
    <mergeCell ref="S331:AD331"/>
    <mergeCell ref="AD294:AD295"/>
    <mergeCell ref="AE294:AE295"/>
    <mergeCell ref="AF294:AF295"/>
    <mergeCell ref="AG294:AG295"/>
    <mergeCell ref="AH294:AH295"/>
    <mergeCell ref="S294:S295"/>
    <mergeCell ref="T294:T295"/>
    <mergeCell ref="U294:U295"/>
    <mergeCell ref="V294:V295"/>
    <mergeCell ref="AA294:AA295"/>
    <mergeCell ref="AB294:AB295"/>
    <mergeCell ref="AC294:AC295"/>
    <mergeCell ref="W294:W295"/>
    <mergeCell ref="G334:R334"/>
    <mergeCell ref="S334:AF334"/>
    <mergeCell ref="G335:G336"/>
    <mergeCell ref="H335:H336"/>
    <mergeCell ref="R335:R336"/>
    <mergeCell ref="S335:S336"/>
    <mergeCell ref="A335:A336"/>
    <mergeCell ref="B335:B336"/>
    <mergeCell ref="C335:C336"/>
    <mergeCell ref="D335:D336"/>
    <mergeCell ref="E335:E336"/>
    <mergeCell ref="F335:F336"/>
    <mergeCell ref="T335:T336"/>
    <mergeCell ref="I335:I336"/>
    <mergeCell ref="J335:J336"/>
    <mergeCell ref="K335:K336"/>
    <mergeCell ref="L335:L336"/>
    <mergeCell ref="M335:M336"/>
    <mergeCell ref="N335:N336"/>
    <mergeCell ref="AM335:AM336"/>
    <mergeCell ref="A371:D371"/>
    <mergeCell ref="S372:AD372"/>
    <mergeCell ref="AG335:AG336"/>
    <mergeCell ref="AH335:AH336"/>
    <mergeCell ref="AI335:AI336"/>
    <mergeCell ref="AJ335:AJ336"/>
    <mergeCell ref="AK335:AK336"/>
    <mergeCell ref="AL335:AL336"/>
    <mergeCell ref="AA335:AA336"/>
    <mergeCell ref="AB335:AB336"/>
    <mergeCell ref="AC335:AC336"/>
    <mergeCell ref="AD335:AD336"/>
    <mergeCell ref="AE335:AE336"/>
    <mergeCell ref="AF335:AF336"/>
    <mergeCell ref="U335:U336"/>
    <mergeCell ref="V335:V336"/>
    <mergeCell ref="W335:W336"/>
    <mergeCell ref="X335:X336"/>
    <mergeCell ref="Y335:Y336"/>
    <mergeCell ref="Z335:Z336"/>
    <mergeCell ref="O335:O336"/>
    <mergeCell ref="P335:P336"/>
    <mergeCell ref="Q335:Q336"/>
  </mergeCells>
  <phoneticPr fontId="2" type="noConversion"/>
  <conditionalFormatting sqref="S2:S4 G5 R5:AB5 R47:AB47 R171:AB171 R130:AB130 R295:AB295 R212:AB212 R253:AB253 AE213:AE214 AD212:AD214 AJ129:AJ131 AL3:AM3 AL334:AM334 AL293:AM293 AK211:AM213 AJ88:AM89 B26:D26 N84:AC84 AI5 AJ170:AM171 AJ211:AJ212 AK4:AM5 A90:A91 AK46:AM47 AK129:AM130 AK131:AL131 A4:D25 A48:A60 A131:A143 A170:D171 A254:A263 A296:A308 I5:P5 H2:R2 H44:R44 H168:R168 H127:R127 H292:R292 I47:P47 I171:P171 I130:P130 I295:P295 H209:R209 I212:P212 H250:R250 I253:P253 H333:R333 I336:P336 H86:R86 I89:P89 T44:AF44 T168:AF168 T127:AF127 T209:AF209 T250:AF250 T335:AF335 T86:AF86 A213:A222 A172:A184 A27:D28 AD130:AD164 AE131:AE164 AB131:AC164 V131:V164 X131:X164 Z131:Z164 N131:N164 J131:J164 P131:T164 L131:L164 P91:R123 V91:V123 X91:X123 Z91:Z123 J91:J123 T91:T123 L90:L123 S90:S123 AE48:AE81 AD47:AD81 AB48:AC81 T48:T81 X48:X81 Z48:Z81 L48:L81 J48:J81 N48:N81 AD171:AD205 AB172:AC205 Z172:Z205 V172:V205 X172:X205 J172:J205 L172:L205 N172:N205 P172:T205 AD253:AD287 AB254:AC287 AE254:AF287 T254:T287 V254:V287 N254:N287 X254:X287 Z254:Z287 L254:L287 J254:J287 P254:R287 AK252:AM287 AD295:AD329 AE296:AE329 AB296:AC329 AK294:AM329 Z296:Z329 V296:V329 X296:X329 J296:J329 L296:T329 AK335:AM370 V337:V370 X337:X370 Z337:Z370 N337:T370 J337:L370 P48:R81 AF5:AH39 AE6:AE39 AD5:AD39 W6:AC39 A2:G3 A44:G45 A168:G169 A127:G128 A292:G293 A209:G210 A250:G251 A333:G334 A86:G87 N90:N123 AF89:AI89 AF171:AI171 AF130:AI131 AF212:AI212 T4:AI4 T170:AI170 T211:AI211 T129:AI129 T88:AI88 F4:R4 G46:R46 G170:R170 G129:R129 G294:R294 G211:R211 G252:R252 G335:R335 G88:R88 F48:H81 F172:H205 F296:H329 A84:L84 A207:AC208 A166:AC166 A331:AC331 A248:AC248 A289:AC289 A83:AC83 A125:AC126 A372:AC372 E213:AC214 E131:H164 E215:AE246 E254:H287 E337:H370 E6:U39 E90:H123 A41:AC42 AL48:AM81 AI338:AJ370 AI6:AL39 AI90:AM123 AG127:AK128 AG86:AK87 AF336:AJ337 AG3:AJ3 AG334:AJ335 AG293:AJ293 AF213:AJ213 AF125:AK126 AF166:AK166 AG44:AK45 AF83:AK84 AG168:AK169 AF207:AK208 AG209:AK210 AF248:AK248 AG250:AK251 AF289:AK289 AF331:AK331 AF372:AK372 AF253:AJ253 AF41:AK42 T46:AJ46 T252:AJ252 T294:AJ294 T2:AK2 T292:AK292 AM82 T333:AK333 AF132:AM132 AF47:AJ81 AF214:AM246 AH254:AJ287 AF295:AJ329 AE172:AM205 AM371 AM330 AM124 AM165 AF134:AM164 AF133:AL133 A40:AM40 E206:AM206 E247:AM247 E288:AM288">
    <cfRule type="cellIs" dxfId="2852" priority="465" operator="lessThan">
      <formula>0</formula>
    </cfRule>
  </conditionalFormatting>
  <conditionalFormatting sqref="AA40 Y40 AA206 AL337 K206 U206 W206 Y206 M206 O206 U40 F40 W40 M40 O40 V131:V164 X131:X164 Z131:Z164 N131:N164 J131:J164 P131:T164 L131:L164 P91:R123 H91:H123 T91:T123 S90:S123 V91:V123 X91:X123 Z91:Z123 J91:J123 L90:L123 T48:T81 AL48:AL81 X48:X81 Z48:Z81 L48:L81 J48:J81 N48:N81 V172:V205 X172:X205 Z172:Z205 L172:L205 N172:N205 J172:J205 P172:T205 T254:T287 N254:N287 V254:V287 X254:X287 Z254:Z287 L254:L287 J254:J287 AB254:AF287 P254:R287 Z296:Z329 V296:V329 X296:X329 J296:J329 L296:T329 V337:V370 X337:X370 Z337:Z370 N337:T370 J337:L370 P48:R81 G6:G17 I40 K40 H8:L17 B6:F28 E29:F39 E90:G123 H6:U7 M8:U39 N90:N123 G18:L39 F48:H81 F172:H205 F296:H329 E131:H164 E254:H287 E337:H370 AB131:AL164 AB48:AJ81 AH254:AL287 AB296:AL329 AB337:AK370 W6:AL39 AB90:AL123 AB172:AL205 E213:AL246 E288:AL288">
    <cfRule type="cellIs" dxfId="2851" priority="464" operator="lessThan">
      <formula>0</formula>
    </cfRule>
  </conditionalFormatting>
  <conditionalFormatting sqref="S44:S46 G47 A82:D82 A46:D47">
    <cfRule type="cellIs" dxfId="2850" priority="463" operator="lessThan">
      <formula>0</formula>
    </cfRule>
  </conditionalFormatting>
  <conditionalFormatting sqref="G171 S168:S170 A206:D206">
    <cfRule type="cellIs" dxfId="2849" priority="462" operator="lessThan">
      <formula>0</formula>
    </cfRule>
  </conditionalFormatting>
  <conditionalFormatting sqref="G130 S127:S129 A129:D130 A165:D165">
    <cfRule type="cellIs" dxfId="2848" priority="461" operator="lessThan">
      <formula>0</formula>
    </cfRule>
  </conditionalFormatting>
  <conditionalFormatting sqref="G295 S292:S294 A294:D295 A330:D330">
    <cfRule type="cellIs" dxfId="2847" priority="458" operator="lessThan">
      <formula>0</formula>
    </cfRule>
  </conditionalFormatting>
  <conditionalFormatting sqref="E4">
    <cfRule type="cellIs" dxfId="2846" priority="457" operator="lessThan">
      <formula>0</formula>
    </cfRule>
  </conditionalFormatting>
  <conditionalFormatting sqref="E46 E82:AL82">
    <cfRule type="cellIs" dxfId="2845" priority="456" operator="lessThan">
      <formula>0</formula>
    </cfRule>
  </conditionalFormatting>
  <conditionalFormatting sqref="F46">
    <cfRule type="cellIs" dxfId="2844" priority="455" operator="lessThan">
      <formula>0</formula>
    </cfRule>
  </conditionalFormatting>
  <conditionalFormatting sqref="E129 E165:AL165">
    <cfRule type="cellIs" dxfId="2843" priority="454" operator="lessThan">
      <formula>0</formula>
    </cfRule>
  </conditionalFormatting>
  <conditionalFormatting sqref="E170">
    <cfRule type="cellIs" dxfId="2842" priority="453" operator="lessThan">
      <formula>0</formula>
    </cfRule>
  </conditionalFormatting>
  <conditionalFormatting sqref="E294 E330:AL330">
    <cfRule type="cellIs" dxfId="2841" priority="452" operator="lessThan">
      <formula>0</formula>
    </cfRule>
  </conditionalFormatting>
  <conditionalFormatting sqref="F129">
    <cfRule type="cellIs" dxfId="2840" priority="451" operator="lessThan">
      <formula>0</formula>
    </cfRule>
  </conditionalFormatting>
  <conditionalFormatting sqref="F170">
    <cfRule type="cellIs" dxfId="2839" priority="450" operator="lessThan">
      <formula>0</formula>
    </cfRule>
  </conditionalFormatting>
  <conditionalFormatting sqref="F294">
    <cfRule type="cellIs" dxfId="2838" priority="449" operator="lessThan">
      <formula>0</formula>
    </cfRule>
  </conditionalFormatting>
  <conditionalFormatting sqref="E48:E81">
    <cfRule type="cellIs" dxfId="2837" priority="378" operator="lessThan">
      <formula>0</formula>
    </cfRule>
  </conditionalFormatting>
  <conditionalFormatting sqref="E48:E81">
    <cfRule type="cellIs" dxfId="2836" priority="377" operator="lessThan">
      <formula>0</formula>
    </cfRule>
  </conditionalFormatting>
  <conditionalFormatting sqref="A101">
    <cfRule type="cellIs" dxfId="2835" priority="398" operator="lessThan">
      <formula>0</formula>
    </cfRule>
  </conditionalFormatting>
  <conditionalFormatting sqref="R336:AB336 A349 A337:A347 AD336:AD370 AB337:AC370 AE337:AE370 AF338:AH370">
    <cfRule type="cellIs" dxfId="2834" priority="432" operator="lessThan">
      <formula>0</formula>
    </cfRule>
  </conditionalFormatting>
  <conditionalFormatting sqref="AL338:AL370">
    <cfRule type="cellIs" dxfId="2833" priority="431" operator="lessThan">
      <formula>0</formula>
    </cfRule>
  </conditionalFormatting>
  <conditionalFormatting sqref="A211:D212 A223 A225">
    <cfRule type="cellIs" dxfId="2832" priority="448" operator="lessThan">
      <formula>0</formula>
    </cfRule>
  </conditionalFormatting>
  <conditionalFormatting sqref="E211">
    <cfRule type="cellIs" dxfId="2831" priority="445" operator="lessThan">
      <formula>0</formula>
    </cfRule>
  </conditionalFormatting>
  <conditionalFormatting sqref="O247 M247 K247 U247:AB247">
    <cfRule type="cellIs" dxfId="2830" priority="447" operator="lessThan">
      <formula>0</formula>
    </cfRule>
  </conditionalFormatting>
  <conditionalFormatting sqref="G212 S209:S211 A247:D247">
    <cfRule type="cellIs" dxfId="2829" priority="446" operator="lessThan">
      <formula>0</formula>
    </cfRule>
  </conditionalFormatting>
  <conditionalFormatting sqref="F211">
    <cfRule type="cellIs" dxfId="2828" priority="444" operator="lessThan">
      <formula>0</formula>
    </cfRule>
  </conditionalFormatting>
  <conditionalFormatting sqref="A252:D253 A264 A266">
    <cfRule type="cellIs" dxfId="2827" priority="443" operator="lessThan">
      <formula>0</formula>
    </cfRule>
  </conditionalFormatting>
  <conditionalFormatting sqref="E252">
    <cfRule type="cellIs" dxfId="2826" priority="440" operator="lessThan">
      <formula>0</formula>
    </cfRule>
  </conditionalFormatting>
  <conditionalFormatting sqref="AA288 K288 U288 W288 Y288 O288 M288">
    <cfRule type="cellIs" dxfId="2825" priority="442" operator="lessThan">
      <formula>0</formula>
    </cfRule>
  </conditionalFormatting>
  <conditionalFormatting sqref="G253 S250:S252 A288:D288">
    <cfRule type="cellIs" dxfId="2824" priority="441" operator="lessThan">
      <formula>0</formula>
    </cfRule>
  </conditionalFormatting>
  <conditionalFormatting sqref="F252">
    <cfRule type="cellIs" dxfId="2823" priority="439" operator="lessThan">
      <formula>0</formula>
    </cfRule>
  </conditionalFormatting>
  <conditionalFormatting sqref="A318">
    <cfRule type="cellIs" dxfId="2822" priority="414" operator="lessThan">
      <formula>0</formula>
    </cfRule>
  </conditionalFormatting>
  <conditionalFormatting sqref="AK48:AK81">
    <cfRule type="cellIs" dxfId="2821" priority="392" operator="lessThan">
      <formula>0</formula>
    </cfRule>
  </conditionalFormatting>
  <conditionalFormatting sqref="AK48:AK81">
    <cfRule type="cellIs" dxfId="2820" priority="391" operator="lessThan">
      <formula>0</formula>
    </cfRule>
  </conditionalFormatting>
  <conditionalFormatting sqref="A146:A152">
    <cfRule type="cellIs" dxfId="2819" priority="405" operator="lessThan">
      <formula>0</formula>
    </cfRule>
  </conditionalFormatting>
  <conditionalFormatting sqref="A153">
    <cfRule type="cellIs" dxfId="2818" priority="418" operator="lessThan">
      <formula>0</formula>
    </cfRule>
  </conditionalFormatting>
  <conditionalFormatting sqref="A144:A145">
    <cfRule type="cellIs" dxfId="2817" priority="438" operator="lessThan">
      <formula>0</formula>
    </cfRule>
  </conditionalFormatting>
  <conditionalFormatting sqref="I48:I81">
    <cfRule type="cellIs" dxfId="2816" priority="381" operator="lessThan">
      <formula>0</formula>
    </cfRule>
  </conditionalFormatting>
  <conditionalFormatting sqref="A185:A186">
    <cfRule type="cellIs" dxfId="2815" priority="437" operator="lessThan">
      <formula>0</formula>
    </cfRule>
  </conditionalFormatting>
  <conditionalFormatting sqref="A226:A227">
    <cfRule type="cellIs" dxfId="2814" priority="436" operator="lessThan">
      <formula>0</formula>
    </cfRule>
  </conditionalFormatting>
  <conditionalFormatting sqref="A267:A268">
    <cfRule type="cellIs" dxfId="2813" priority="435" operator="lessThan">
      <formula>0</formula>
    </cfRule>
  </conditionalFormatting>
  <conditionalFormatting sqref="A309:A310">
    <cfRule type="cellIs" dxfId="2812" priority="434" operator="lessThan">
      <formula>0</formula>
    </cfRule>
  </conditionalFormatting>
  <conditionalFormatting sqref="A61:A62">
    <cfRule type="cellIs" dxfId="2811" priority="433" operator="lessThan">
      <formula>0</formula>
    </cfRule>
  </conditionalFormatting>
  <conditionalFormatting sqref="G336 S333:S335 A335:D336 A371:D371">
    <cfRule type="cellIs" dxfId="2810" priority="430" operator="lessThan">
      <formula>0</formula>
    </cfRule>
  </conditionalFormatting>
  <conditionalFormatting sqref="E335 E371:AL371">
    <cfRule type="cellIs" dxfId="2809" priority="429" operator="lessThan">
      <formula>0</formula>
    </cfRule>
  </conditionalFormatting>
  <conditionalFormatting sqref="F335">
    <cfRule type="cellIs" dxfId="2808" priority="428" operator="lessThan">
      <formula>0</formula>
    </cfRule>
  </conditionalFormatting>
  <conditionalFormatting sqref="A350:A351">
    <cfRule type="cellIs" dxfId="2807" priority="427" operator="lessThan">
      <formula>0</formula>
    </cfRule>
  </conditionalFormatting>
  <conditionalFormatting sqref="R89:AB89 A102 P90:R90 T90 V90 X90 Z90 J90 A92:A94 A96:A100 AD89:AD123 AB90:AC123 AE90:AH123">
    <cfRule type="cellIs" dxfId="2806" priority="426" operator="lessThan">
      <formula>0</formula>
    </cfRule>
  </conditionalFormatting>
  <conditionalFormatting sqref="P90:R90 T90 V90 X90 Z90 J90 H90">
    <cfRule type="cellIs" dxfId="2805" priority="425" operator="lessThan">
      <formula>0</formula>
    </cfRule>
  </conditionalFormatting>
  <conditionalFormatting sqref="G89 S86:S88 A88:D89 A124:D124">
    <cfRule type="cellIs" dxfId="2804" priority="424" operator="lessThan">
      <formula>0</formula>
    </cfRule>
  </conditionalFormatting>
  <conditionalFormatting sqref="E88 E124:AL124">
    <cfRule type="cellIs" dxfId="2803" priority="423" operator="lessThan">
      <formula>0</formula>
    </cfRule>
  </conditionalFormatting>
  <conditionalFormatting sqref="F88">
    <cfRule type="cellIs" dxfId="2802" priority="422" operator="lessThan">
      <formula>0</formula>
    </cfRule>
  </conditionalFormatting>
  <conditionalFormatting sqref="A103:A104">
    <cfRule type="cellIs" dxfId="2801" priority="421" operator="lessThan">
      <formula>0</formula>
    </cfRule>
  </conditionalFormatting>
  <conditionalFormatting sqref="A70">
    <cfRule type="cellIs" dxfId="2800" priority="420" operator="lessThan">
      <formula>0</formula>
    </cfRule>
  </conditionalFormatting>
  <conditionalFormatting sqref="A112">
    <cfRule type="cellIs" dxfId="2799" priority="419" operator="lessThan">
      <formula>0</formula>
    </cfRule>
  </conditionalFormatting>
  <conditionalFormatting sqref="A194">
    <cfRule type="cellIs" dxfId="2798" priority="417" operator="lessThan">
      <formula>0</formula>
    </cfRule>
  </conditionalFormatting>
  <conditionalFormatting sqref="A235">
    <cfRule type="cellIs" dxfId="2797" priority="416" operator="lessThan">
      <formula>0</formula>
    </cfRule>
  </conditionalFormatting>
  <conditionalFormatting sqref="A276">
    <cfRule type="cellIs" dxfId="2796" priority="415" operator="lessThan">
      <formula>0</formula>
    </cfRule>
  </conditionalFormatting>
  <conditionalFormatting sqref="A359">
    <cfRule type="cellIs" dxfId="2795" priority="413" operator="lessThan">
      <formula>0</formula>
    </cfRule>
  </conditionalFormatting>
  <conditionalFormatting sqref="AM251">
    <cfRule type="cellIs" dxfId="2794" priority="412" operator="lessThan">
      <formula>0</formula>
    </cfRule>
  </conditionalFormatting>
  <conditionalFormatting sqref="AM210">
    <cfRule type="cellIs" dxfId="2793" priority="411" operator="lessThan">
      <formula>0</formula>
    </cfRule>
  </conditionalFormatting>
  <conditionalFormatting sqref="AM169">
    <cfRule type="cellIs" dxfId="2792" priority="410" operator="lessThan">
      <formula>0</formula>
    </cfRule>
  </conditionalFormatting>
  <conditionalFormatting sqref="AM128">
    <cfRule type="cellIs" dxfId="2791" priority="409" operator="lessThan">
      <formula>0</formula>
    </cfRule>
  </conditionalFormatting>
  <conditionalFormatting sqref="AM87">
    <cfRule type="cellIs" dxfId="2790" priority="408" operator="lessThan">
      <formula>0</formula>
    </cfRule>
  </conditionalFormatting>
  <conditionalFormatting sqref="AM45">
    <cfRule type="cellIs" dxfId="2789" priority="407" operator="lessThan">
      <formula>0</formula>
    </cfRule>
  </conditionalFormatting>
  <conditionalFormatting sqref="A26">
    <cfRule type="cellIs" dxfId="2788" priority="394" operator="lessThan">
      <formula>0</formula>
    </cfRule>
  </conditionalFormatting>
  <conditionalFormatting sqref="A265">
    <cfRule type="cellIs" dxfId="2787" priority="396" operator="lessThan">
      <formula>0</formula>
    </cfRule>
  </conditionalFormatting>
  <conditionalFormatting sqref="A105:A111">
    <cfRule type="cellIs" dxfId="2786" priority="406" operator="lessThan">
      <formula>0</formula>
    </cfRule>
  </conditionalFormatting>
  <conditionalFormatting sqref="A63:A69">
    <cfRule type="cellIs" dxfId="2785" priority="404" operator="lessThan">
      <formula>0</formula>
    </cfRule>
  </conditionalFormatting>
  <conditionalFormatting sqref="A187:A193">
    <cfRule type="cellIs" dxfId="2784" priority="403" operator="lessThan">
      <formula>0</formula>
    </cfRule>
  </conditionalFormatting>
  <conditionalFormatting sqref="A228:A234">
    <cfRule type="cellIs" dxfId="2783" priority="402" operator="lessThan">
      <formula>0</formula>
    </cfRule>
  </conditionalFormatting>
  <conditionalFormatting sqref="A269:A275">
    <cfRule type="cellIs" dxfId="2782" priority="401" operator="lessThan">
      <formula>0</formula>
    </cfRule>
  </conditionalFormatting>
  <conditionalFormatting sqref="A311:A317">
    <cfRule type="cellIs" dxfId="2781" priority="400" operator="lessThan">
      <formula>0</formula>
    </cfRule>
  </conditionalFormatting>
  <conditionalFormatting sqref="O131:O164">
    <cfRule type="cellIs" dxfId="2780" priority="379" operator="lessThan">
      <formula>0</formula>
    </cfRule>
  </conditionalFormatting>
  <conditionalFormatting sqref="A352:A358">
    <cfRule type="cellIs" dxfId="2779" priority="399" operator="lessThan">
      <formula>0</formula>
    </cfRule>
  </conditionalFormatting>
  <conditionalFormatting sqref="A224">
    <cfRule type="cellIs" dxfId="2778" priority="397" operator="lessThan">
      <formula>0</formula>
    </cfRule>
  </conditionalFormatting>
  <conditionalFormatting sqref="A348">
    <cfRule type="cellIs" dxfId="2777" priority="395" operator="lessThan">
      <formula>0</formula>
    </cfRule>
  </conditionalFormatting>
  <conditionalFormatting sqref="AJ4:AJ5">
    <cfRule type="cellIs" dxfId="2776" priority="393" operator="lessThan">
      <formula>0</formula>
    </cfRule>
  </conditionalFormatting>
  <conditionalFormatting sqref="AM6:AM39">
    <cfRule type="cellIs" dxfId="2775" priority="390" operator="lessThan">
      <formula>0</formula>
    </cfRule>
  </conditionalFormatting>
  <conditionalFormatting sqref="AG254:AG287">
    <cfRule type="cellIs" dxfId="2774" priority="388" operator="lessThan">
      <formula>0</formula>
    </cfRule>
  </conditionalFormatting>
  <conditionalFormatting sqref="AG254:AG287">
    <cfRule type="cellIs" dxfId="2773" priority="389" operator="lessThan">
      <formula>0</formula>
    </cfRule>
  </conditionalFormatting>
  <conditionalFormatting sqref="E172:E205">
    <cfRule type="cellIs" dxfId="2772" priority="387" operator="lessThan">
      <formula>0</formula>
    </cfRule>
  </conditionalFormatting>
  <conditionalFormatting sqref="E172:E205">
    <cfRule type="cellIs" dxfId="2771" priority="386" operator="lessThan">
      <formula>0</formula>
    </cfRule>
  </conditionalFormatting>
  <conditionalFormatting sqref="E296:E329">
    <cfRule type="cellIs" dxfId="2770" priority="385" operator="lessThan">
      <formula>0</formula>
    </cfRule>
  </conditionalFormatting>
  <conditionalFormatting sqref="E296:E329">
    <cfRule type="cellIs" dxfId="2769" priority="384" operator="lessThan">
      <formula>0</formula>
    </cfRule>
  </conditionalFormatting>
  <conditionalFormatting sqref="AM131">
    <cfRule type="cellIs" dxfId="2768" priority="383" operator="lessThan">
      <formula>0</formula>
    </cfRule>
  </conditionalFormatting>
  <conditionalFormatting sqref="I48:I81">
    <cfRule type="cellIs" dxfId="2767" priority="382" operator="lessThan">
      <formula>0</formula>
    </cfRule>
  </conditionalFormatting>
  <conditionalFormatting sqref="O131:O164">
    <cfRule type="cellIs" dxfId="2766" priority="380" operator="lessThan">
      <formula>0</formula>
    </cfRule>
  </conditionalFormatting>
  <conditionalFormatting sqref="O254:O287">
    <cfRule type="cellIs" dxfId="2765" priority="371" operator="lessThan">
      <formula>0</formula>
    </cfRule>
  </conditionalFormatting>
  <conditionalFormatting sqref="O254:O287">
    <cfRule type="cellIs" dxfId="2764" priority="370" operator="lessThan">
      <formula>0</formula>
    </cfRule>
  </conditionalFormatting>
  <conditionalFormatting sqref="I337:I370">
    <cfRule type="cellIs" dxfId="2763" priority="367" operator="lessThan">
      <formula>0</formula>
    </cfRule>
  </conditionalFormatting>
  <conditionalFormatting sqref="I337:I370">
    <cfRule type="cellIs" dxfId="2762" priority="366" operator="lessThan">
      <formula>0</formula>
    </cfRule>
  </conditionalFormatting>
  <conditionalFormatting sqref="A95">
    <cfRule type="cellIs" dxfId="2761" priority="376" operator="lessThan">
      <formula>0</formula>
    </cfRule>
  </conditionalFormatting>
  <conditionalFormatting sqref="O48:O81">
    <cfRule type="cellIs" dxfId="2760" priority="375" operator="lessThan">
      <formula>0</formula>
    </cfRule>
  </conditionalFormatting>
  <conditionalFormatting sqref="O48:O81">
    <cfRule type="cellIs" dxfId="2759" priority="374" operator="lessThan">
      <formula>0</formula>
    </cfRule>
  </conditionalFormatting>
  <conditionalFormatting sqref="I90:I123">
    <cfRule type="cellIs" dxfId="2758" priority="373" operator="lessThan">
      <formula>0</formula>
    </cfRule>
  </conditionalFormatting>
  <conditionalFormatting sqref="I90:I123">
    <cfRule type="cellIs" dxfId="2757" priority="372" operator="lessThan">
      <formula>0</formula>
    </cfRule>
  </conditionalFormatting>
  <conditionalFormatting sqref="AA337:AA370">
    <cfRule type="cellIs" dxfId="2756" priority="365" operator="lessThan">
      <formula>0</formula>
    </cfRule>
  </conditionalFormatting>
  <conditionalFormatting sqref="AA337:AA370">
    <cfRule type="cellIs" dxfId="2755" priority="364" operator="lessThan">
      <formula>0</formula>
    </cfRule>
  </conditionalFormatting>
  <conditionalFormatting sqref="Y296:Y329">
    <cfRule type="cellIs" dxfId="2754" priority="363" operator="lessThan">
      <formula>0</formula>
    </cfRule>
  </conditionalFormatting>
  <conditionalFormatting sqref="Y296:Y329">
    <cfRule type="cellIs" dxfId="2753" priority="362" operator="lessThan">
      <formula>0</formula>
    </cfRule>
  </conditionalFormatting>
  <conditionalFormatting sqref="W337:W370">
    <cfRule type="cellIs" dxfId="2752" priority="351" operator="lessThan">
      <formula>0</formula>
    </cfRule>
  </conditionalFormatting>
  <conditionalFormatting sqref="W337:W370">
    <cfRule type="cellIs" dxfId="2751" priority="350" operator="lessThan">
      <formula>0</formula>
    </cfRule>
  </conditionalFormatting>
  <conditionalFormatting sqref="S254:S287">
    <cfRule type="cellIs" dxfId="2750" priority="347" operator="lessThan">
      <formula>0</formula>
    </cfRule>
  </conditionalFormatting>
  <conditionalFormatting sqref="S254:S287">
    <cfRule type="cellIs" dxfId="2749" priority="346" operator="lessThan">
      <formula>0</formula>
    </cfRule>
  </conditionalFormatting>
  <conditionalFormatting sqref="K296:K329">
    <cfRule type="cellIs" dxfId="2748" priority="369" operator="lessThan">
      <formula>0</formula>
    </cfRule>
  </conditionalFormatting>
  <conditionalFormatting sqref="K296:K329">
    <cfRule type="cellIs" dxfId="2747" priority="368" operator="lessThan">
      <formula>0</formula>
    </cfRule>
  </conditionalFormatting>
  <conditionalFormatting sqref="AA296:AA329">
    <cfRule type="cellIs" dxfId="2746" priority="361" operator="lessThan">
      <formula>0</formula>
    </cfRule>
  </conditionalFormatting>
  <conditionalFormatting sqref="AA296:AA329">
    <cfRule type="cellIs" dxfId="2745" priority="360" operator="lessThan">
      <formula>0</formula>
    </cfRule>
  </conditionalFormatting>
  <conditionalFormatting sqref="W296:W329">
    <cfRule type="cellIs" dxfId="2744" priority="359" operator="lessThan">
      <formula>0</formula>
    </cfRule>
  </conditionalFormatting>
  <conditionalFormatting sqref="W296:W329">
    <cfRule type="cellIs" dxfId="2743" priority="358" operator="lessThan">
      <formula>0</formula>
    </cfRule>
  </conditionalFormatting>
  <conditionalFormatting sqref="U296:U329">
    <cfRule type="cellIs" dxfId="2742" priority="357" operator="lessThan">
      <formula>0</formula>
    </cfRule>
  </conditionalFormatting>
  <conditionalFormatting sqref="U296:U329">
    <cfRule type="cellIs" dxfId="2741" priority="356" operator="lessThan">
      <formula>0</formula>
    </cfRule>
  </conditionalFormatting>
  <conditionalFormatting sqref="I296:I329">
    <cfRule type="cellIs" dxfId="2740" priority="355" operator="lessThan">
      <formula>0</formula>
    </cfRule>
  </conditionalFormatting>
  <conditionalFormatting sqref="I296:I329">
    <cfRule type="cellIs" dxfId="2739" priority="354" operator="lessThan">
      <formula>0</formula>
    </cfRule>
  </conditionalFormatting>
  <conditionalFormatting sqref="U337:U370">
    <cfRule type="cellIs" dxfId="2738" priority="353" operator="lessThan">
      <formula>0</formula>
    </cfRule>
  </conditionalFormatting>
  <conditionalFormatting sqref="U337:U370">
    <cfRule type="cellIs" dxfId="2737" priority="352" operator="lessThan">
      <formula>0</formula>
    </cfRule>
  </conditionalFormatting>
  <conditionalFormatting sqref="Y337:Y370">
    <cfRule type="cellIs" dxfId="2736" priority="349" operator="lessThan">
      <formula>0</formula>
    </cfRule>
  </conditionalFormatting>
  <conditionalFormatting sqref="Y337:Y370">
    <cfRule type="cellIs" dxfId="2735" priority="348" operator="lessThan">
      <formula>0</formula>
    </cfRule>
  </conditionalFormatting>
  <conditionalFormatting sqref="Y48:Y81">
    <cfRule type="cellIs" dxfId="2734" priority="337" operator="lessThan">
      <formula>0</formula>
    </cfRule>
  </conditionalFormatting>
  <conditionalFormatting sqref="Y48:Y81">
    <cfRule type="cellIs" dxfId="2733" priority="336" operator="lessThan">
      <formula>0</formula>
    </cfRule>
  </conditionalFormatting>
  <conditionalFormatting sqref="M337:M370">
    <cfRule type="cellIs" dxfId="2732" priority="345" operator="lessThan">
      <formula>0</formula>
    </cfRule>
  </conditionalFormatting>
  <conditionalFormatting sqref="M337:M370">
    <cfRule type="cellIs" dxfId="2731" priority="344" operator="lessThan">
      <formula>0</formula>
    </cfRule>
  </conditionalFormatting>
  <conditionalFormatting sqref="Y90:Y123">
    <cfRule type="cellIs" dxfId="2730" priority="343" operator="lessThan">
      <formula>0</formula>
    </cfRule>
  </conditionalFormatting>
  <conditionalFormatting sqref="Y90:Y123">
    <cfRule type="cellIs" dxfId="2729" priority="342" operator="lessThan">
      <formula>0</formula>
    </cfRule>
  </conditionalFormatting>
  <conditionalFormatting sqref="AA90:AA123">
    <cfRule type="cellIs" dxfId="2728" priority="341" operator="lessThan">
      <formula>0</formula>
    </cfRule>
  </conditionalFormatting>
  <conditionalFormatting sqref="AA90:AA123">
    <cfRule type="cellIs" dxfId="2727" priority="340" operator="lessThan">
      <formula>0</formula>
    </cfRule>
  </conditionalFormatting>
  <conditionalFormatting sqref="AA48:AA81">
    <cfRule type="cellIs" dxfId="2726" priority="339" operator="lessThan">
      <formula>0</formula>
    </cfRule>
  </conditionalFormatting>
  <conditionalFormatting sqref="AA48:AA81">
    <cfRule type="cellIs" dxfId="2725" priority="338" operator="lessThan">
      <formula>0</formula>
    </cfRule>
  </conditionalFormatting>
  <conditionalFormatting sqref="W48:W81">
    <cfRule type="cellIs" dxfId="2724" priority="335" operator="lessThan">
      <formula>0</formula>
    </cfRule>
  </conditionalFormatting>
  <conditionalFormatting sqref="W48:W81">
    <cfRule type="cellIs" dxfId="2723" priority="334" operator="lessThan">
      <formula>0</formula>
    </cfRule>
  </conditionalFormatting>
  <conditionalFormatting sqref="V48:V81">
    <cfRule type="cellIs" dxfId="2722" priority="333" operator="lessThan">
      <formula>0</formula>
    </cfRule>
  </conditionalFormatting>
  <conditionalFormatting sqref="V48:V81">
    <cfRule type="cellIs" dxfId="2721" priority="332" operator="lessThan">
      <formula>0</formula>
    </cfRule>
  </conditionalFormatting>
  <conditionalFormatting sqref="S48:S81">
    <cfRule type="cellIs" dxfId="2720" priority="331" operator="lessThan">
      <formula>0</formula>
    </cfRule>
  </conditionalFormatting>
  <conditionalFormatting sqref="S48:S81">
    <cfRule type="cellIs" dxfId="2719" priority="330" operator="lessThan">
      <formula>0</formula>
    </cfRule>
  </conditionalFormatting>
  <conditionalFormatting sqref="M48:M81">
    <cfRule type="cellIs" dxfId="2718" priority="329" operator="lessThan">
      <formula>0</formula>
    </cfRule>
  </conditionalFormatting>
  <conditionalFormatting sqref="M48:M81">
    <cfRule type="cellIs" dxfId="2717" priority="328" operator="lessThan">
      <formula>0</formula>
    </cfRule>
  </conditionalFormatting>
  <conditionalFormatting sqref="K48:K81">
    <cfRule type="cellIs" dxfId="2716" priority="327" operator="lessThan">
      <formula>0</formula>
    </cfRule>
  </conditionalFormatting>
  <conditionalFormatting sqref="K48:K81">
    <cfRule type="cellIs" dxfId="2715" priority="326" operator="lessThan">
      <formula>0</formula>
    </cfRule>
  </conditionalFormatting>
  <conditionalFormatting sqref="U48:U81">
    <cfRule type="cellIs" dxfId="2714" priority="325" operator="lessThan">
      <formula>0</formula>
    </cfRule>
  </conditionalFormatting>
  <conditionalFormatting sqref="U48:U81">
    <cfRule type="cellIs" dxfId="2713" priority="324" operator="lessThan">
      <formula>0</formula>
    </cfRule>
  </conditionalFormatting>
  <conditionalFormatting sqref="A120">
    <cfRule type="cellIs" dxfId="2712" priority="269" operator="lessThan">
      <formula>0</formula>
    </cfRule>
  </conditionalFormatting>
  <conditionalFormatting sqref="A121">
    <cfRule type="cellIs" dxfId="2711" priority="268" operator="lessThan">
      <formula>0</formula>
    </cfRule>
  </conditionalFormatting>
  <conditionalFormatting sqref="A122">
    <cfRule type="cellIs" dxfId="2710" priority="267" operator="lessThan">
      <formula>0</formula>
    </cfRule>
  </conditionalFormatting>
  <conditionalFormatting sqref="A123">
    <cfRule type="cellIs" dxfId="2709" priority="266" operator="lessThan">
      <formula>0</formula>
    </cfRule>
  </conditionalFormatting>
  <conditionalFormatting sqref="A71">
    <cfRule type="cellIs" dxfId="2708" priority="265" operator="lessThan">
      <formula>0</formula>
    </cfRule>
  </conditionalFormatting>
  <conditionalFormatting sqref="A72">
    <cfRule type="cellIs" dxfId="2707" priority="264" operator="lessThan">
      <formula>0</formula>
    </cfRule>
  </conditionalFormatting>
  <conditionalFormatting sqref="A73">
    <cfRule type="cellIs" dxfId="2706" priority="263" operator="lessThan">
      <formula>0</formula>
    </cfRule>
  </conditionalFormatting>
  <conditionalFormatting sqref="A74:A75">
    <cfRule type="cellIs" dxfId="2705" priority="262" operator="lessThan">
      <formula>0</formula>
    </cfRule>
  </conditionalFormatting>
  <conditionalFormatting sqref="B29:D29">
    <cfRule type="cellIs" dxfId="2704" priority="323" operator="lessThan">
      <formula>0</formula>
    </cfRule>
  </conditionalFormatting>
  <conditionalFormatting sqref="B29:D29">
    <cfRule type="cellIs" dxfId="2703" priority="322" operator="lessThan">
      <formula>0</formula>
    </cfRule>
  </conditionalFormatting>
  <conditionalFormatting sqref="B30:D30">
    <cfRule type="cellIs" dxfId="2702" priority="321" operator="lessThan">
      <formula>0</formula>
    </cfRule>
  </conditionalFormatting>
  <conditionalFormatting sqref="B30:D30">
    <cfRule type="cellIs" dxfId="2701" priority="320" operator="lessThan">
      <formula>0</formula>
    </cfRule>
  </conditionalFormatting>
  <conditionalFormatting sqref="B31:D31">
    <cfRule type="cellIs" dxfId="2700" priority="319" operator="lessThan">
      <formula>0</formula>
    </cfRule>
  </conditionalFormatting>
  <conditionalFormatting sqref="B31:D31">
    <cfRule type="cellIs" dxfId="2699" priority="318" operator="lessThan">
      <formula>0</formula>
    </cfRule>
  </conditionalFormatting>
  <conditionalFormatting sqref="B32:D33">
    <cfRule type="cellIs" dxfId="2698" priority="317" operator="lessThan">
      <formula>0</formula>
    </cfRule>
  </conditionalFormatting>
  <conditionalFormatting sqref="B32:D33">
    <cfRule type="cellIs" dxfId="2697" priority="316" operator="lessThan">
      <formula>0</formula>
    </cfRule>
  </conditionalFormatting>
  <conditionalFormatting sqref="B34:D35">
    <cfRule type="cellIs" dxfId="2696" priority="315" operator="lessThan">
      <formula>0</formula>
    </cfRule>
  </conditionalFormatting>
  <conditionalFormatting sqref="B34:D35">
    <cfRule type="cellIs" dxfId="2695" priority="314" operator="lessThan">
      <formula>0</formula>
    </cfRule>
  </conditionalFormatting>
  <conditionalFormatting sqref="A163">
    <cfRule type="cellIs" dxfId="2694" priority="275" operator="lessThan">
      <formula>0</formula>
    </cfRule>
  </conditionalFormatting>
  <conditionalFormatting sqref="B36:D36">
    <cfRule type="cellIs" dxfId="2693" priority="313" operator="lessThan">
      <formula>0</formula>
    </cfRule>
  </conditionalFormatting>
  <conditionalFormatting sqref="B36:D36">
    <cfRule type="cellIs" dxfId="2692" priority="312" operator="lessThan">
      <formula>0</formula>
    </cfRule>
  </conditionalFormatting>
  <conditionalFormatting sqref="B37:D37">
    <cfRule type="cellIs" dxfId="2691" priority="311" operator="lessThan">
      <formula>0</formula>
    </cfRule>
  </conditionalFormatting>
  <conditionalFormatting sqref="B37:D37">
    <cfRule type="cellIs" dxfId="2690" priority="310" operator="lessThan">
      <formula>0</formula>
    </cfRule>
  </conditionalFormatting>
  <conditionalFormatting sqref="B38:D38">
    <cfRule type="cellIs" dxfId="2689" priority="309" operator="lessThan">
      <formula>0</formula>
    </cfRule>
  </conditionalFormatting>
  <conditionalFormatting sqref="B38:D38">
    <cfRule type="cellIs" dxfId="2688" priority="308" operator="lessThan">
      <formula>0</formula>
    </cfRule>
  </conditionalFormatting>
  <conditionalFormatting sqref="B39:D39">
    <cfRule type="cellIs" dxfId="2687" priority="307" operator="lessThan">
      <formula>0</formula>
    </cfRule>
  </conditionalFormatting>
  <conditionalFormatting sqref="B39:D39">
    <cfRule type="cellIs" dxfId="2686" priority="306" operator="lessThan">
      <formula>0</formula>
    </cfRule>
  </conditionalFormatting>
  <conditionalFormatting sqref="A328">
    <cfRule type="cellIs" dxfId="2685" priority="233" operator="lessThan">
      <formula>0</formula>
    </cfRule>
  </conditionalFormatting>
  <conditionalFormatting sqref="A329">
    <cfRule type="cellIs" dxfId="2684" priority="232" operator="lessThan">
      <formula>0</formula>
    </cfRule>
  </conditionalFormatting>
  <conditionalFormatting sqref="A81">
    <cfRule type="cellIs" dxfId="2683" priority="258" operator="lessThan">
      <formula>0</formula>
    </cfRule>
  </conditionalFormatting>
  <conditionalFormatting sqref="A30">
    <cfRule type="cellIs" dxfId="2682" priority="256" operator="lessThan">
      <formula>0</formula>
    </cfRule>
  </conditionalFormatting>
  <conditionalFormatting sqref="A32:A33">
    <cfRule type="cellIs" dxfId="2681" priority="254" operator="lessThan">
      <formula>0</formula>
    </cfRule>
  </conditionalFormatting>
  <conditionalFormatting sqref="A37">
    <cfRule type="cellIs" dxfId="2680" priority="251" operator="lessThan">
      <formula>0</formula>
    </cfRule>
  </conditionalFormatting>
  <conditionalFormatting sqref="A39">
    <cfRule type="cellIs" dxfId="2679" priority="249" operator="lessThan">
      <formula>0</formula>
    </cfRule>
  </conditionalFormatting>
  <conditionalFormatting sqref="A361">
    <cfRule type="cellIs" dxfId="2678" priority="247" operator="lessThan">
      <formula>0</formula>
    </cfRule>
  </conditionalFormatting>
  <conditionalFormatting sqref="A363:A364">
    <cfRule type="cellIs" dxfId="2677" priority="245" operator="lessThan">
      <formula>0</formula>
    </cfRule>
  </conditionalFormatting>
  <conditionalFormatting sqref="A365">
    <cfRule type="cellIs" dxfId="2676" priority="244" operator="lessThan">
      <formula>0</formula>
    </cfRule>
  </conditionalFormatting>
  <conditionalFormatting sqref="A368">
    <cfRule type="cellIs" dxfId="2675" priority="242" operator="lessThan">
      <formula>0</formula>
    </cfRule>
  </conditionalFormatting>
  <conditionalFormatting sqref="A370">
    <cfRule type="cellIs" dxfId="2674" priority="240" operator="lessThan">
      <formula>0</formula>
    </cfRule>
  </conditionalFormatting>
  <conditionalFormatting sqref="A367">
    <cfRule type="cellIs" dxfId="2673" priority="243" operator="lessThan">
      <formula>0</formula>
    </cfRule>
  </conditionalFormatting>
  <conditionalFormatting sqref="A369">
    <cfRule type="cellIs" dxfId="2672" priority="241" operator="lessThan">
      <formula>0</formula>
    </cfRule>
  </conditionalFormatting>
  <conditionalFormatting sqref="A319">
    <cfRule type="cellIs" dxfId="2671" priority="239" operator="lessThan">
      <formula>0</formula>
    </cfRule>
  </conditionalFormatting>
  <conditionalFormatting sqref="A321">
    <cfRule type="cellIs" dxfId="2670" priority="237" operator="lessThan">
      <formula>0</formula>
    </cfRule>
  </conditionalFormatting>
  <conditionalFormatting sqref="A326">
    <cfRule type="cellIs" dxfId="2669" priority="235" operator="lessThan">
      <formula>0</formula>
    </cfRule>
  </conditionalFormatting>
  <conditionalFormatting sqref="B115:D115">
    <cfRule type="cellIs" dxfId="2668" priority="205" operator="lessThan">
      <formula>0</formula>
    </cfRule>
  </conditionalFormatting>
  <conditionalFormatting sqref="B116:D117">
    <cfRule type="cellIs" dxfId="2667" priority="203" operator="lessThan">
      <formula>0</formula>
    </cfRule>
  </conditionalFormatting>
  <conditionalFormatting sqref="B118:D119">
    <cfRule type="cellIs" dxfId="2666" priority="201" operator="lessThan">
      <formula>0</formula>
    </cfRule>
  </conditionalFormatting>
  <conditionalFormatting sqref="B120:D120">
    <cfRule type="cellIs" dxfId="2665" priority="199" operator="lessThan">
      <formula>0</formula>
    </cfRule>
  </conditionalFormatting>
  <conditionalFormatting sqref="B121:D121">
    <cfRule type="cellIs" dxfId="2664" priority="197" operator="lessThan">
      <formula>0</formula>
    </cfRule>
  </conditionalFormatting>
  <conditionalFormatting sqref="B122:D122">
    <cfRule type="cellIs" dxfId="2663" priority="195" operator="lessThan">
      <formula>0</formula>
    </cfRule>
  </conditionalFormatting>
  <conditionalFormatting sqref="A277">
    <cfRule type="cellIs" dxfId="2662" priority="305" operator="lessThan">
      <formula>0</formula>
    </cfRule>
  </conditionalFormatting>
  <conditionalFormatting sqref="A278">
    <cfRule type="cellIs" dxfId="2661" priority="304" operator="lessThan">
      <formula>0</formula>
    </cfRule>
  </conditionalFormatting>
  <conditionalFormatting sqref="A279">
    <cfRule type="cellIs" dxfId="2660" priority="303" operator="lessThan">
      <formula>0</formula>
    </cfRule>
  </conditionalFormatting>
  <conditionalFormatting sqref="A280:A281">
    <cfRule type="cellIs" dxfId="2659" priority="302" operator="lessThan">
      <formula>0</formula>
    </cfRule>
  </conditionalFormatting>
  <conditionalFormatting sqref="A284">
    <cfRule type="cellIs" dxfId="2658" priority="301" operator="lessThan">
      <formula>0</formula>
    </cfRule>
  </conditionalFormatting>
  <conditionalFormatting sqref="A285">
    <cfRule type="cellIs" dxfId="2657" priority="300" operator="lessThan">
      <formula>0</formula>
    </cfRule>
  </conditionalFormatting>
  <conditionalFormatting sqref="A286">
    <cfRule type="cellIs" dxfId="2656" priority="299" operator="lessThan">
      <formula>0</formula>
    </cfRule>
  </conditionalFormatting>
  <conditionalFormatting sqref="A287">
    <cfRule type="cellIs" dxfId="2655" priority="298" operator="lessThan">
      <formula>0</formula>
    </cfRule>
  </conditionalFormatting>
  <conditionalFormatting sqref="B113:D113">
    <cfRule type="cellIs" dxfId="2654" priority="209" operator="lessThan">
      <formula>0</formula>
    </cfRule>
  </conditionalFormatting>
  <conditionalFormatting sqref="B114:D114">
    <cfRule type="cellIs" dxfId="2653" priority="207" operator="lessThan">
      <formula>0</formula>
    </cfRule>
  </conditionalFormatting>
  <conditionalFormatting sqref="B197:D197">
    <cfRule type="cellIs" dxfId="2652" priority="165" operator="lessThan">
      <formula>0</formula>
    </cfRule>
  </conditionalFormatting>
  <conditionalFormatting sqref="B198:D199">
    <cfRule type="cellIs" dxfId="2651" priority="163" operator="lessThan">
      <formula>0</formula>
    </cfRule>
  </conditionalFormatting>
  <conditionalFormatting sqref="B200:D201">
    <cfRule type="cellIs" dxfId="2650" priority="161" operator="lessThan">
      <formula>0</formula>
    </cfRule>
  </conditionalFormatting>
  <conditionalFormatting sqref="B202:D202">
    <cfRule type="cellIs" dxfId="2649" priority="159" operator="lessThan">
      <formula>0</formula>
    </cfRule>
  </conditionalFormatting>
  <conditionalFormatting sqref="B203:D203">
    <cfRule type="cellIs" dxfId="2648" priority="157" operator="lessThan">
      <formula>0</formula>
    </cfRule>
  </conditionalFormatting>
  <conditionalFormatting sqref="A236">
    <cfRule type="cellIs" dxfId="2647" priority="297" operator="lessThan">
      <formula>0</formula>
    </cfRule>
  </conditionalFormatting>
  <conditionalFormatting sqref="A237">
    <cfRule type="cellIs" dxfId="2646" priority="296" operator="lessThan">
      <formula>0</formula>
    </cfRule>
  </conditionalFormatting>
  <conditionalFormatting sqref="A238">
    <cfRule type="cellIs" dxfId="2645" priority="295" operator="lessThan">
      <formula>0</formula>
    </cfRule>
  </conditionalFormatting>
  <conditionalFormatting sqref="A239:A240">
    <cfRule type="cellIs" dxfId="2644" priority="294" operator="lessThan">
      <formula>0</formula>
    </cfRule>
  </conditionalFormatting>
  <conditionalFormatting sqref="A243">
    <cfRule type="cellIs" dxfId="2643" priority="293" operator="lessThan">
      <formula>0</formula>
    </cfRule>
  </conditionalFormatting>
  <conditionalFormatting sqref="A244">
    <cfRule type="cellIs" dxfId="2642" priority="292" operator="lessThan">
      <formula>0</formula>
    </cfRule>
  </conditionalFormatting>
  <conditionalFormatting sqref="A245">
    <cfRule type="cellIs" dxfId="2641" priority="291" operator="lessThan">
      <formula>0</formula>
    </cfRule>
  </conditionalFormatting>
  <conditionalFormatting sqref="A246">
    <cfRule type="cellIs" dxfId="2640" priority="290" operator="lessThan">
      <formula>0</formula>
    </cfRule>
  </conditionalFormatting>
  <conditionalFormatting sqref="A195">
    <cfRule type="cellIs" dxfId="2639" priority="289" operator="lessThan">
      <formula>0</formula>
    </cfRule>
  </conditionalFormatting>
  <conditionalFormatting sqref="A196">
    <cfRule type="cellIs" dxfId="2638" priority="288" operator="lessThan">
      <formula>0</formula>
    </cfRule>
  </conditionalFormatting>
  <conditionalFormatting sqref="A197">
    <cfRule type="cellIs" dxfId="2637" priority="287" operator="lessThan">
      <formula>0</formula>
    </cfRule>
  </conditionalFormatting>
  <conditionalFormatting sqref="A198:A199">
    <cfRule type="cellIs" dxfId="2636" priority="286" operator="lessThan">
      <formula>0</formula>
    </cfRule>
  </conditionalFormatting>
  <conditionalFormatting sqref="A202">
    <cfRule type="cellIs" dxfId="2635" priority="285" operator="lessThan">
      <formula>0</formula>
    </cfRule>
  </conditionalFormatting>
  <conditionalFormatting sqref="A203">
    <cfRule type="cellIs" dxfId="2634" priority="284" operator="lessThan">
      <formula>0</formula>
    </cfRule>
  </conditionalFormatting>
  <conditionalFormatting sqref="A204">
    <cfRule type="cellIs" dxfId="2633" priority="283" operator="lessThan">
      <formula>0</formula>
    </cfRule>
  </conditionalFormatting>
  <conditionalFormatting sqref="A205">
    <cfRule type="cellIs" dxfId="2632" priority="282" operator="lessThan">
      <formula>0</formula>
    </cfRule>
  </conditionalFormatting>
  <conditionalFormatting sqref="A154">
    <cfRule type="cellIs" dxfId="2631" priority="281" operator="lessThan">
      <formula>0</formula>
    </cfRule>
  </conditionalFormatting>
  <conditionalFormatting sqref="A155">
    <cfRule type="cellIs" dxfId="2630" priority="280" operator="lessThan">
      <formula>0</formula>
    </cfRule>
  </conditionalFormatting>
  <conditionalFormatting sqref="A156">
    <cfRule type="cellIs" dxfId="2629" priority="279" operator="lessThan">
      <formula>0</formula>
    </cfRule>
  </conditionalFormatting>
  <conditionalFormatting sqref="A157:A158">
    <cfRule type="cellIs" dxfId="2628" priority="278" operator="lessThan">
      <formula>0</formula>
    </cfRule>
  </conditionalFormatting>
  <conditionalFormatting sqref="A161">
    <cfRule type="cellIs" dxfId="2627" priority="277" operator="lessThan">
      <formula>0</formula>
    </cfRule>
  </conditionalFormatting>
  <conditionalFormatting sqref="A162">
    <cfRule type="cellIs" dxfId="2626" priority="276" operator="lessThan">
      <formula>0</formula>
    </cfRule>
  </conditionalFormatting>
  <conditionalFormatting sqref="A164">
    <cfRule type="cellIs" dxfId="2625" priority="274" operator="lessThan">
      <formula>0</formula>
    </cfRule>
  </conditionalFormatting>
  <conditionalFormatting sqref="A113">
    <cfRule type="cellIs" dxfId="2624" priority="273" operator="lessThan">
      <formula>0</formula>
    </cfRule>
  </conditionalFormatting>
  <conditionalFormatting sqref="A114">
    <cfRule type="cellIs" dxfId="2623" priority="272" operator="lessThan">
      <formula>0</formula>
    </cfRule>
  </conditionalFormatting>
  <conditionalFormatting sqref="A115">
    <cfRule type="cellIs" dxfId="2622" priority="271" operator="lessThan">
      <formula>0</formula>
    </cfRule>
  </conditionalFormatting>
  <conditionalFormatting sqref="A116:A117">
    <cfRule type="cellIs" dxfId="2621" priority="270" operator="lessThan">
      <formula>0</formula>
    </cfRule>
  </conditionalFormatting>
  <conditionalFormatting sqref="A78">
    <cfRule type="cellIs" dxfId="2620" priority="261" operator="lessThan">
      <formula>0</formula>
    </cfRule>
  </conditionalFormatting>
  <conditionalFormatting sqref="A79">
    <cfRule type="cellIs" dxfId="2619" priority="260" operator="lessThan">
      <formula>0</formula>
    </cfRule>
  </conditionalFormatting>
  <conditionalFormatting sqref="A80">
    <cfRule type="cellIs" dxfId="2618" priority="259" operator="lessThan">
      <formula>0</formula>
    </cfRule>
  </conditionalFormatting>
  <conditionalFormatting sqref="A29">
    <cfRule type="cellIs" dxfId="2617" priority="257" operator="lessThan">
      <formula>0</formula>
    </cfRule>
  </conditionalFormatting>
  <conditionalFormatting sqref="A31">
    <cfRule type="cellIs" dxfId="2616" priority="255" operator="lessThan">
      <formula>0</formula>
    </cfRule>
  </conditionalFormatting>
  <conditionalFormatting sqref="A35">
    <cfRule type="cellIs" dxfId="2615" priority="253" operator="lessThan">
      <formula>0</formula>
    </cfRule>
  </conditionalFormatting>
  <conditionalFormatting sqref="A36">
    <cfRule type="cellIs" dxfId="2614" priority="252" operator="lessThan">
      <formula>0</formula>
    </cfRule>
  </conditionalFormatting>
  <conditionalFormatting sqref="A38">
    <cfRule type="cellIs" dxfId="2613" priority="250" operator="lessThan">
      <formula>0</formula>
    </cfRule>
  </conditionalFormatting>
  <conditionalFormatting sqref="A360">
    <cfRule type="cellIs" dxfId="2612" priority="248" operator="lessThan">
      <formula>0</formula>
    </cfRule>
  </conditionalFormatting>
  <conditionalFormatting sqref="A362">
    <cfRule type="cellIs" dxfId="2611" priority="246" operator="lessThan">
      <formula>0</formula>
    </cfRule>
  </conditionalFormatting>
  <conditionalFormatting sqref="A320">
    <cfRule type="cellIs" dxfId="2610" priority="238" operator="lessThan">
      <formula>0</formula>
    </cfRule>
  </conditionalFormatting>
  <conditionalFormatting sqref="A322:A323">
    <cfRule type="cellIs" dxfId="2609" priority="236" operator="lessThan">
      <formula>0</formula>
    </cfRule>
  </conditionalFormatting>
  <conditionalFormatting sqref="A327">
    <cfRule type="cellIs" dxfId="2608" priority="234" operator="lessThan">
      <formula>0</formula>
    </cfRule>
  </conditionalFormatting>
  <conditionalFormatting sqref="B80:D80">
    <cfRule type="cellIs" dxfId="2607" priority="215" operator="lessThan">
      <formula>0</formula>
    </cfRule>
  </conditionalFormatting>
  <conditionalFormatting sqref="B80:D80">
    <cfRule type="cellIs" dxfId="2606" priority="214" operator="lessThan">
      <formula>0</formula>
    </cfRule>
  </conditionalFormatting>
  <conditionalFormatting sqref="B81:D81">
    <cfRule type="cellIs" dxfId="2605" priority="213" operator="lessThan">
      <formula>0</formula>
    </cfRule>
  </conditionalFormatting>
  <conditionalFormatting sqref="B81:D81">
    <cfRule type="cellIs" dxfId="2604" priority="212" operator="lessThan">
      <formula>0</formula>
    </cfRule>
  </conditionalFormatting>
  <conditionalFormatting sqref="B90:D112">
    <cfRule type="cellIs" dxfId="2603" priority="211" operator="lessThan">
      <formula>0</formula>
    </cfRule>
  </conditionalFormatting>
  <conditionalFormatting sqref="B90:D112">
    <cfRule type="cellIs" dxfId="2602" priority="210" operator="lessThan">
      <formula>0</formula>
    </cfRule>
  </conditionalFormatting>
  <conditionalFormatting sqref="B113:D113">
    <cfRule type="cellIs" dxfId="2601" priority="208" operator="lessThan">
      <formula>0</formula>
    </cfRule>
  </conditionalFormatting>
  <conditionalFormatting sqref="B114:D114">
    <cfRule type="cellIs" dxfId="2600" priority="206" operator="lessThan">
      <formula>0</formula>
    </cfRule>
  </conditionalFormatting>
  <conditionalFormatting sqref="B115:D115">
    <cfRule type="cellIs" dxfId="2599" priority="204" operator="lessThan">
      <formula>0</formula>
    </cfRule>
  </conditionalFormatting>
  <conditionalFormatting sqref="B116:D117">
    <cfRule type="cellIs" dxfId="2598" priority="202" operator="lessThan">
      <formula>0</formula>
    </cfRule>
  </conditionalFormatting>
  <conditionalFormatting sqref="B118:D119">
    <cfRule type="cellIs" dxfId="2597" priority="200" operator="lessThan">
      <formula>0</formula>
    </cfRule>
  </conditionalFormatting>
  <conditionalFormatting sqref="B120:D120">
    <cfRule type="cellIs" dxfId="2596" priority="198" operator="lessThan">
      <formula>0</formula>
    </cfRule>
  </conditionalFormatting>
  <conditionalFormatting sqref="B79:D79">
    <cfRule type="cellIs" dxfId="2595" priority="217" operator="lessThan">
      <formula>0</formula>
    </cfRule>
  </conditionalFormatting>
  <conditionalFormatting sqref="B79:D79">
    <cfRule type="cellIs" dxfId="2594" priority="216" operator="lessThan">
      <formula>0</formula>
    </cfRule>
  </conditionalFormatting>
  <conditionalFormatting sqref="B78:D78">
    <cfRule type="cellIs" dxfId="2593" priority="219" operator="lessThan">
      <formula>0</formula>
    </cfRule>
  </conditionalFormatting>
  <conditionalFormatting sqref="B78:D78">
    <cfRule type="cellIs" dxfId="2592" priority="218" operator="lessThan">
      <formula>0</formula>
    </cfRule>
  </conditionalFormatting>
  <conditionalFormatting sqref="B76:D77">
    <cfRule type="cellIs" dxfId="2591" priority="221" operator="lessThan">
      <formula>0</formula>
    </cfRule>
  </conditionalFormatting>
  <conditionalFormatting sqref="B76:D77">
    <cfRule type="cellIs" dxfId="2590" priority="220" operator="lessThan">
      <formula>0</formula>
    </cfRule>
  </conditionalFormatting>
  <conditionalFormatting sqref="B74:D75">
    <cfRule type="cellIs" dxfId="2589" priority="223" operator="lessThan">
      <formula>0</formula>
    </cfRule>
  </conditionalFormatting>
  <conditionalFormatting sqref="B74:D75">
    <cfRule type="cellIs" dxfId="2588" priority="222" operator="lessThan">
      <formula>0</formula>
    </cfRule>
  </conditionalFormatting>
  <conditionalFormatting sqref="B73:D73">
    <cfRule type="cellIs" dxfId="2587" priority="225" operator="lessThan">
      <formula>0</formula>
    </cfRule>
  </conditionalFormatting>
  <conditionalFormatting sqref="B73:D73">
    <cfRule type="cellIs" dxfId="2586" priority="224" operator="lessThan">
      <formula>0</formula>
    </cfRule>
  </conditionalFormatting>
  <conditionalFormatting sqref="B72:D72">
    <cfRule type="cellIs" dxfId="2585" priority="227" operator="lessThan">
      <formula>0</formula>
    </cfRule>
  </conditionalFormatting>
  <conditionalFormatting sqref="B72:D72">
    <cfRule type="cellIs" dxfId="2584" priority="226" operator="lessThan">
      <formula>0</formula>
    </cfRule>
  </conditionalFormatting>
  <conditionalFormatting sqref="B71:D71">
    <cfRule type="cellIs" dxfId="2583" priority="229" operator="lessThan">
      <formula>0</formula>
    </cfRule>
  </conditionalFormatting>
  <conditionalFormatting sqref="B71:D71">
    <cfRule type="cellIs" dxfId="2582" priority="228" operator="lessThan">
      <formula>0</formula>
    </cfRule>
  </conditionalFormatting>
  <conditionalFormatting sqref="B48:D70">
    <cfRule type="cellIs" dxfId="2581" priority="231" operator="lessThan">
      <formula>0</formula>
    </cfRule>
  </conditionalFormatting>
  <conditionalFormatting sqref="B48:D70">
    <cfRule type="cellIs" dxfId="2580" priority="230" operator="lessThan">
      <formula>0</formula>
    </cfRule>
  </conditionalFormatting>
  <conditionalFormatting sqref="B121:D121">
    <cfRule type="cellIs" dxfId="2579" priority="196" operator="lessThan">
      <formula>0</formula>
    </cfRule>
  </conditionalFormatting>
  <conditionalFormatting sqref="B122:D122">
    <cfRule type="cellIs" dxfId="2578" priority="194" operator="lessThan">
      <formula>0</formula>
    </cfRule>
  </conditionalFormatting>
  <conditionalFormatting sqref="B123:D123">
    <cfRule type="cellIs" dxfId="2577" priority="193" operator="lessThan">
      <formula>0</formula>
    </cfRule>
  </conditionalFormatting>
  <conditionalFormatting sqref="B123:D123">
    <cfRule type="cellIs" dxfId="2576" priority="192" operator="lessThan">
      <formula>0</formula>
    </cfRule>
  </conditionalFormatting>
  <conditionalFormatting sqref="B131:D153">
    <cfRule type="cellIs" dxfId="2575" priority="191" operator="lessThan">
      <formula>0</formula>
    </cfRule>
  </conditionalFormatting>
  <conditionalFormatting sqref="B131:D153">
    <cfRule type="cellIs" dxfId="2574" priority="190" operator="lessThan">
      <formula>0</formula>
    </cfRule>
  </conditionalFormatting>
  <conditionalFormatting sqref="B154:D154">
    <cfRule type="cellIs" dxfId="2573" priority="189" operator="lessThan">
      <formula>0</formula>
    </cfRule>
  </conditionalFormatting>
  <conditionalFormatting sqref="B154:D154">
    <cfRule type="cellIs" dxfId="2572" priority="188" operator="lessThan">
      <formula>0</formula>
    </cfRule>
  </conditionalFormatting>
  <conditionalFormatting sqref="B155:D155">
    <cfRule type="cellIs" dxfId="2571" priority="187" operator="lessThan">
      <formula>0</formula>
    </cfRule>
  </conditionalFormatting>
  <conditionalFormatting sqref="B155:D155">
    <cfRule type="cellIs" dxfId="2570" priority="186" operator="lessThan">
      <formula>0</formula>
    </cfRule>
  </conditionalFormatting>
  <conditionalFormatting sqref="B156:D156">
    <cfRule type="cellIs" dxfId="2569" priority="185" operator="lessThan">
      <formula>0</formula>
    </cfRule>
  </conditionalFormatting>
  <conditionalFormatting sqref="B156:D156">
    <cfRule type="cellIs" dxfId="2568" priority="184" operator="lessThan">
      <formula>0</formula>
    </cfRule>
  </conditionalFormatting>
  <conditionalFormatting sqref="B157:D158">
    <cfRule type="cellIs" dxfId="2567" priority="183" operator="lessThan">
      <formula>0</formula>
    </cfRule>
  </conditionalFormatting>
  <conditionalFormatting sqref="B157:D158">
    <cfRule type="cellIs" dxfId="2566" priority="182" operator="lessThan">
      <formula>0</formula>
    </cfRule>
  </conditionalFormatting>
  <conditionalFormatting sqref="B159:D160">
    <cfRule type="cellIs" dxfId="2565" priority="181" operator="lessThan">
      <formula>0</formula>
    </cfRule>
  </conditionalFormatting>
  <conditionalFormatting sqref="B159:D160">
    <cfRule type="cellIs" dxfId="2564" priority="180" operator="lessThan">
      <formula>0</formula>
    </cfRule>
  </conditionalFormatting>
  <conditionalFormatting sqref="B161:D161">
    <cfRule type="cellIs" dxfId="2563" priority="179" operator="lessThan">
      <formula>0</formula>
    </cfRule>
  </conditionalFormatting>
  <conditionalFormatting sqref="B161:D161">
    <cfRule type="cellIs" dxfId="2562" priority="178" operator="lessThan">
      <formula>0</formula>
    </cfRule>
  </conditionalFormatting>
  <conditionalFormatting sqref="B162:D162">
    <cfRule type="cellIs" dxfId="2561" priority="177" operator="lessThan">
      <formula>0</formula>
    </cfRule>
  </conditionalFormatting>
  <conditionalFormatting sqref="B162:D162">
    <cfRule type="cellIs" dxfId="2560" priority="176" operator="lessThan">
      <formula>0</formula>
    </cfRule>
  </conditionalFormatting>
  <conditionalFormatting sqref="B163:D163">
    <cfRule type="cellIs" dxfId="2559" priority="175" operator="lessThan">
      <formula>0</formula>
    </cfRule>
  </conditionalFormatting>
  <conditionalFormatting sqref="B163:D163">
    <cfRule type="cellIs" dxfId="2558" priority="174" operator="lessThan">
      <formula>0</formula>
    </cfRule>
  </conditionalFormatting>
  <conditionalFormatting sqref="B164:D164">
    <cfRule type="cellIs" dxfId="2557" priority="173" operator="lessThan">
      <formula>0</formula>
    </cfRule>
  </conditionalFormatting>
  <conditionalFormatting sqref="B164:D164">
    <cfRule type="cellIs" dxfId="2556" priority="172" operator="lessThan">
      <formula>0</formula>
    </cfRule>
  </conditionalFormatting>
  <conditionalFormatting sqref="B172:D194">
    <cfRule type="cellIs" dxfId="2555" priority="171" operator="lessThan">
      <formula>0</formula>
    </cfRule>
  </conditionalFormatting>
  <conditionalFormatting sqref="B172:D194">
    <cfRule type="cellIs" dxfId="2554" priority="170" operator="lessThan">
      <formula>0</formula>
    </cfRule>
  </conditionalFormatting>
  <conditionalFormatting sqref="B195:D195">
    <cfRule type="cellIs" dxfId="2553" priority="169" operator="lessThan">
      <formula>0</formula>
    </cfRule>
  </conditionalFormatting>
  <conditionalFormatting sqref="B195:D195">
    <cfRule type="cellIs" dxfId="2552" priority="168" operator="lessThan">
      <formula>0</formula>
    </cfRule>
  </conditionalFormatting>
  <conditionalFormatting sqref="B196:D196">
    <cfRule type="cellIs" dxfId="2551" priority="167" operator="lessThan">
      <formula>0</formula>
    </cfRule>
  </conditionalFormatting>
  <conditionalFormatting sqref="B196:D196">
    <cfRule type="cellIs" dxfId="2550" priority="166" operator="lessThan">
      <formula>0</formula>
    </cfRule>
  </conditionalFormatting>
  <conditionalFormatting sqref="B197:D197">
    <cfRule type="cellIs" dxfId="2549" priority="164" operator="lessThan">
      <formula>0</formula>
    </cfRule>
  </conditionalFormatting>
  <conditionalFormatting sqref="B198:D199">
    <cfRule type="cellIs" dxfId="2548" priority="162" operator="lessThan">
      <formula>0</formula>
    </cfRule>
  </conditionalFormatting>
  <conditionalFormatting sqref="B200:D201">
    <cfRule type="cellIs" dxfId="2547" priority="160" operator="lessThan">
      <formula>0</formula>
    </cfRule>
  </conditionalFormatting>
  <conditionalFormatting sqref="B202:D202">
    <cfRule type="cellIs" dxfId="2546" priority="158" operator="lessThan">
      <formula>0</formula>
    </cfRule>
  </conditionalFormatting>
  <conditionalFormatting sqref="B203:D203">
    <cfRule type="cellIs" dxfId="2545" priority="156" operator="lessThan">
      <formula>0</formula>
    </cfRule>
  </conditionalFormatting>
  <conditionalFormatting sqref="B204:D204">
    <cfRule type="cellIs" dxfId="2544" priority="155" operator="lessThan">
      <formula>0</formula>
    </cfRule>
  </conditionalFormatting>
  <conditionalFormatting sqref="B204:D204">
    <cfRule type="cellIs" dxfId="2543" priority="154" operator="lessThan">
      <formula>0</formula>
    </cfRule>
  </conditionalFormatting>
  <conditionalFormatting sqref="B205:D205">
    <cfRule type="cellIs" dxfId="2542" priority="153" operator="lessThan">
      <formula>0</formula>
    </cfRule>
  </conditionalFormatting>
  <conditionalFormatting sqref="B205:D205">
    <cfRule type="cellIs" dxfId="2541" priority="152" operator="lessThan">
      <formula>0</formula>
    </cfRule>
  </conditionalFormatting>
  <conditionalFormatting sqref="B213:D235">
    <cfRule type="cellIs" dxfId="2540" priority="151" operator="lessThan">
      <formula>0</formula>
    </cfRule>
  </conditionalFormatting>
  <conditionalFormatting sqref="B213:D235">
    <cfRule type="cellIs" dxfId="2539" priority="150" operator="lessThan">
      <formula>0</formula>
    </cfRule>
  </conditionalFormatting>
  <conditionalFormatting sqref="B236:D236">
    <cfRule type="cellIs" dxfId="2538" priority="149" operator="lessThan">
      <formula>0</formula>
    </cfRule>
  </conditionalFormatting>
  <conditionalFormatting sqref="B236:D236">
    <cfRule type="cellIs" dxfId="2537" priority="148" operator="lessThan">
      <formula>0</formula>
    </cfRule>
  </conditionalFormatting>
  <conditionalFormatting sqref="B237:D237">
    <cfRule type="cellIs" dxfId="2536" priority="147" operator="lessThan">
      <formula>0</formula>
    </cfRule>
  </conditionalFormatting>
  <conditionalFormatting sqref="B237:D237">
    <cfRule type="cellIs" dxfId="2535" priority="146" operator="lessThan">
      <formula>0</formula>
    </cfRule>
  </conditionalFormatting>
  <conditionalFormatting sqref="B238:D238">
    <cfRule type="cellIs" dxfId="2534" priority="145" operator="lessThan">
      <formula>0</formula>
    </cfRule>
  </conditionalFormatting>
  <conditionalFormatting sqref="B238:D238">
    <cfRule type="cellIs" dxfId="2533" priority="144" operator="lessThan">
      <formula>0</formula>
    </cfRule>
  </conditionalFormatting>
  <conditionalFormatting sqref="B239:D240">
    <cfRule type="cellIs" dxfId="2532" priority="143" operator="lessThan">
      <formula>0</formula>
    </cfRule>
  </conditionalFormatting>
  <conditionalFormatting sqref="B239:D240">
    <cfRule type="cellIs" dxfId="2531" priority="142" operator="lessThan">
      <formula>0</formula>
    </cfRule>
  </conditionalFormatting>
  <conditionalFormatting sqref="B241:D242">
    <cfRule type="cellIs" dxfId="2530" priority="141" operator="lessThan">
      <formula>0</formula>
    </cfRule>
  </conditionalFormatting>
  <conditionalFormatting sqref="B241:D242">
    <cfRule type="cellIs" dxfId="2529" priority="140" operator="lessThan">
      <formula>0</formula>
    </cfRule>
  </conditionalFormatting>
  <conditionalFormatting sqref="B243:D243">
    <cfRule type="cellIs" dxfId="2528" priority="139" operator="lessThan">
      <formula>0</formula>
    </cfRule>
  </conditionalFormatting>
  <conditionalFormatting sqref="B243:D243">
    <cfRule type="cellIs" dxfId="2527" priority="138" operator="lessThan">
      <formula>0</formula>
    </cfRule>
  </conditionalFormatting>
  <conditionalFormatting sqref="B244:D244">
    <cfRule type="cellIs" dxfId="2526" priority="137" operator="lessThan">
      <formula>0</formula>
    </cfRule>
  </conditionalFormatting>
  <conditionalFormatting sqref="B244:D244">
    <cfRule type="cellIs" dxfId="2525" priority="136" operator="lessThan">
      <formula>0</formula>
    </cfRule>
  </conditionalFormatting>
  <conditionalFormatting sqref="B245:D245">
    <cfRule type="cellIs" dxfId="2524" priority="135" operator="lessThan">
      <formula>0</formula>
    </cfRule>
  </conditionalFormatting>
  <conditionalFormatting sqref="B245:D245">
    <cfRule type="cellIs" dxfId="2523" priority="134" operator="lessThan">
      <formula>0</formula>
    </cfRule>
  </conditionalFormatting>
  <conditionalFormatting sqref="B246:D246">
    <cfRule type="cellIs" dxfId="2522" priority="133" operator="lessThan">
      <formula>0</formula>
    </cfRule>
  </conditionalFormatting>
  <conditionalFormatting sqref="B246:D246">
    <cfRule type="cellIs" dxfId="2521" priority="132" operator="lessThan">
      <formula>0</formula>
    </cfRule>
  </conditionalFormatting>
  <conditionalFormatting sqref="B254:D276">
    <cfRule type="cellIs" dxfId="2520" priority="131" operator="lessThan">
      <formula>0</formula>
    </cfRule>
  </conditionalFormatting>
  <conditionalFormatting sqref="B254:D276">
    <cfRule type="cellIs" dxfId="2519" priority="130" operator="lessThan">
      <formula>0</formula>
    </cfRule>
  </conditionalFormatting>
  <conditionalFormatting sqref="B277:D277">
    <cfRule type="cellIs" dxfId="2518" priority="129" operator="lessThan">
      <formula>0</formula>
    </cfRule>
  </conditionalFormatting>
  <conditionalFormatting sqref="B277:D277">
    <cfRule type="cellIs" dxfId="2517" priority="128" operator="lessThan">
      <formula>0</formula>
    </cfRule>
  </conditionalFormatting>
  <conditionalFormatting sqref="B278:D278">
    <cfRule type="cellIs" dxfId="2516" priority="127" operator="lessThan">
      <formula>0</formula>
    </cfRule>
  </conditionalFormatting>
  <conditionalFormatting sqref="B278:D278">
    <cfRule type="cellIs" dxfId="2515" priority="126" operator="lessThan">
      <formula>0</formula>
    </cfRule>
  </conditionalFormatting>
  <conditionalFormatting sqref="B279:D279">
    <cfRule type="cellIs" dxfId="2514" priority="125" operator="lessThan">
      <formula>0</formula>
    </cfRule>
  </conditionalFormatting>
  <conditionalFormatting sqref="B279:D279">
    <cfRule type="cellIs" dxfId="2513" priority="124" operator="lessThan">
      <formula>0</formula>
    </cfRule>
  </conditionalFormatting>
  <conditionalFormatting sqref="B280:D281">
    <cfRule type="cellIs" dxfId="2512" priority="123" operator="lessThan">
      <formula>0</formula>
    </cfRule>
  </conditionalFormatting>
  <conditionalFormatting sqref="B280:D281">
    <cfRule type="cellIs" dxfId="2511" priority="122" operator="lessThan">
      <formula>0</formula>
    </cfRule>
  </conditionalFormatting>
  <conditionalFormatting sqref="B282:D283">
    <cfRule type="cellIs" dxfId="2510" priority="121" operator="lessThan">
      <formula>0</formula>
    </cfRule>
  </conditionalFormatting>
  <conditionalFormatting sqref="B282:D283">
    <cfRule type="cellIs" dxfId="2509" priority="120" operator="lessThan">
      <formula>0</formula>
    </cfRule>
  </conditionalFormatting>
  <conditionalFormatting sqref="B284:D284">
    <cfRule type="cellIs" dxfId="2508" priority="119" operator="lessThan">
      <formula>0</formula>
    </cfRule>
  </conditionalFormatting>
  <conditionalFormatting sqref="B284:D284">
    <cfRule type="cellIs" dxfId="2507" priority="118" operator="lessThan">
      <formula>0</formula>
    </cfRule>
  </conditionalFormatting>
  <conditionalFormatting sqref="B285:D285">
    <cfRule type="cellIs" dxfId="2506" priority="117" operator="lessThan">
      <formula>0</formula>
    </cfRule>
  </conditionalFormatting>
  <conditionalFormatting sqref="B285:D285">
    <cfRule type="cellIs" dxfId="2505" priority="116" operator="lessThan">
      <formula>0</formula>
    </cfRule>
  </conditionalFormatting>
  <conditionalFormatting sqref="B286:D286">
    <cfRule type="cellIs" dxfId="2504" priority="115" operator="lessThan">
      <formula>0</formula>
    </cfRule>
  </conditionalFormatting>
  <conditionalFormatting sqref="B286:D286">
    <cfRule type="cellIs" dxfId="2503" priority="114" operator="lessThan">
      <formula>0</formula>
    </cfRule>
  </conditionalFormatting>
  <conditionalFormatting sqref="B287:D287">
    <cfRule type="cellIs" dxfId="2502" priority="113" operator="lessThan">
      <formula>0</formula>
    </cfRule>
  </conditionalFormatting>
  <conditionalFormatting sqref="B287:D287">
    <cfRule type="cellIs" dxfId="2501" priority="112" operator="lessThan">
      <formula>0</formula>
    </cfRule>
  </conditionalFormatting>
  <conditionalFormatting sqref="B296:D318">
    <cfRule type="cellIs" dxfId="2500" priority="111" operator="lessThan">
      <formula>0</formula>
    </cfRule>
  </conditionalFormatting>
  <conditionalFormatting sqref="B296:D318">
    <cfRule type="cellIs" dxfId="2499" priority="110" operator="lessThan">
      <formula>0</formula>
    </cfRule>
  </conditionalFormatting>
  <conditionalFormatting sqref="B319:D319">
    <cfRule type="cellIs" dxfId="2498" priority="109" operator="lessThan">
      <formula>0</formula>
    </cfRule>
  </conditionalFormatting>
  <conditionalFormatting sqref="B319:D319">
    <cfRule type="cellIs" dxfId="2497" priority="108" operator="lessThan">
      <formula>0</formula>
    </cfRule>
  </conditionalFormatting>
  <conditionalFormatting sqref="B320:D320">
    <cfRule type="cellIs" dxfId="2496" priority="107" operator="lessThan">
      <formula>0</formula>
    </cfRule>
  </conditionalFormatting>
  <conditionalFormatting sqref="B320:D320">
    <cfRule type="cellIs" dxfId="2495" priority="106" operator="lessThan">
      <formula>0</formula>
    </cfRule>
  </conditionalFormatting>
  <conditionalFormatting sqref="B321:D321">
    <cfRule type="cellIs" dxfId="2494" priority="105" operator="lessThan">
      <formula>0</formula>
    </cfRule>
  </conditionalFormatting>
  <conditionalFormatting sqref="B321:D321">
    <cfRule type="cellIs" dxfId="2493" priority="104" operator="lessThan">
      <formula>0</formula>
    </cfRule>
  </conditionalFormatting>
  <conditionalFormatting sqref="B322:D323">
    <cfRule type="cellIs" dxfId="2492" priority="103" operator="lessThan">
      <formula>0</formula>
    </cfRule>
  </conditionalFormatting>
  <conditionalFormatting sqref="B322:D323">
    <cfRule type="cellIs" dxfId="2491" priority="102" operator="lessThan">
      <formula>0</formula>
    </cfRule>
  </conditionalFormatting>
  <conditionalFormatting sqref="B324:D325">
    <cfRule type="cellIs" dxfId="2490" priority="101" operator="lessThan">
      <formula>0</formula>
    </cfRule>
  </conditionalFormatting>
  <conditionalFormatting sqref="B324:D325">
    <cfRule type="cellIs" dxfId="2489" priority="100" operator="lessThan">
      <formula>0</formula>
    </cfRule>
  </conditionalFormatting>
  <conditionalFormatting sqref="B326:D326">
    <cfRule type="cellIs" dxfId="2488" priority="99" operator="lessThan">
      <formula>0</formula>
    </cfRule>
  </conditionalFormatting>
  <conditionalFormatting sqref="B326:D326">
    <cfRule type="cellIs" dxfId="2487" priority="98" operator="lessThan">
      <formula>0</formula>
    </cfRule>
  </conditionalFormatting>
  <conditionalFormatting sqref="B327:D327">
    <cfRule type="cellIs" dxfId="2486" priority="97" operator="lessThan">
      <formula>0</formula>
    </cfRule>
  </conditionalFormatting>
  <conditionalFormatting sqref="B327:D327">
    <cfRule type="cellIs" dxfId="2485" priority="96" operator="lessThan">
      <formula>0</formula>
    </cfRule>
  </conditionalFormatting>
  <conditionalFormatting sqref="B328:D328">
    <cfRule type="cellIs" dxfId="2484" priority="95" operator="lessThan">
      <formula>0</formula>
    </cfRule>
  </conditionalFormatting>
  <conditionalFormatting sqref="B328:D328">
    <cfRule type="cellIs" dxfId="2483" priority="94" operator="lessThan">
      <formula>0</formula>
    </cfRule>
  </conditionalFormatting>
  <conditionalFormatting sqref="B329:D329">
    <cfRule type="cellIs" dxfId="2482" priority="93" operator="lessThan">
      <formula>0</formula>
    </cfRule>
  </conditionalFormatting>
  <conditionalFormatting sqref="B329:D329">
    <cfRule type="cellIs" dxfId="2481" priority="92" operator="lessThan">
      <formula>0</formula>
    </cfRule>
  </conditionalFormatting>
  <conditionalFormatting sqref="B337:D359">
    <cfRule type="cellIs" dxfId="2480" priority="91" operator="lessThan">
      <formula>0</formula>
    </cfRule>
  </conditionalFormatting>
  <conditionalFormatting sqref="B337:D359">
    <cfRule type="cellIs" dxfId="2479" priority="90" operator="lessThan">
      <formula>0</formula>
    </cfRule>
  </conditionalFormatting>
  <conditionalFormatting sqref="B360:D360">
    <cfRule type="cellIs" dxfId="2478" priority="89" operator="lessThan">
      <formula>0</formula>
    </cfRule>
  </conditionalFormatting>
  <conditionalFormatting sqref="B360:D360">
    <cfRule type="cellIs" dxfId="2477" priority="88" operator="lessThan">
      <formula>0</formula>
    </cfRule>
  </conditionalFormatting>
  <conditionalFormatting sqref="B361:D361">
    <cfRule type="cellIs" dxfId="2476" priority="87" operator="lessThan">
      <formula>0</formula>
    </cfRule>
  </conditionalFormatting>
  <conditionalFormatting sqref="B361:D361">
    <cfRule type="cellIs" dxfId="2475" priority="86" operator="lessThan">
      <formula>0</formula>
    </cfRule>
  </conditionalFormatting>
  <conditionalFormatting sqref="B362:D362">
    <cfRule type="cellIs" dxfId="2474" priority="85" operator="lessThan">
      <formula>0</formula>
    </cfRule>
  </conditionalFormatting>
  <conditionalFormatting sqref="B362:D362">
    <cfRule type="cellIs" dxfId="2473" priority="84" operator="lessThan">
      <formula>0</formula>
    </cfRule>
  </conditionalFormatting>
  <conditionalFormatting sqref="B363:D364">
    <cfRule type="cellIs" dxfId="2472" priority="83" operator="lessThan">
      <formula>0</formula>
    </cfRule>
  </conditionalFormatting>
  <conditionalFormatting sqref="B363:D364">
    <cfRule type="cellIs" dxfId="2471" priority="82" operator="lessThan">
      <formula>0</formula>
    </cfRule>
  </conditionalFormatting>
  <conditionalFormatting sqref="B365:D366">
    <cfRule type="cellIs" dxfId="2470" priority="81" operator="lessThan">
      <formula>0</formula>
    </cfRule>
  </conditionalFormatting>
  <conditionalFormatting sqref="B365:D366">
    <cfRule type="cellIs" dxfId="2469" priority="80" operator="lessThan">
      <formula>0</formula>
    </cfRule>
  </conditionalFormatting>
  <conditionalFormatting sqref="B367:D367">
    <cfRule type="cellIs" dxfId="2468" priority="79" operator="lessThan">
      <formula>0</formula>
    </cfRule>
  </conditionalFormatting>
  <conditionalFormatting sqref="B367:D367">
    <cfRule type="cellIs" dxfId="2467" priority="78" operator="lessThan">
      <formula>0</formula>
    </cfRule>
  </conditionalFormatting>
  <conditionalFormatting sqref="B368:D368">
    <cfRule type="cellIs" dxfId="2466" priority="77" operator="lessThan">
      <formula>0</formula>
    </cfRule>
  </conditionalFormatting>
  <conditionalFormatting sqref="B368:D368">
    <cfRule type="cellIs" dxfId="2465" priority="76" operator="lessThan">
      <formula>0</formula>
    </cfRule>
  </conditionalFormatting>
  <conditionalFormatting sqref="B369:D369">
    <cfRule type="cellIs" dxfId="2464" priority="75" operator="lessThan">
      <formula>0</formula>
    </cfRule>
  </conditionalFormatting>
  <conditionalFormatting sqref="B369:D369">
    <cfRule type="cellIs" dxfId="2463" priority="74" operator="lessThan">
      <formula>0</formula>
    </cfRule>
  </conditionalFormatting>
  <conditionalFormatting sqref="B370:D370">
    <cfRule type="cellIs" dxfId="2462" priority="73" operator="lessThan">
      <formula>0</formula>
    </cfRule>
  </conditionalFormatting>
  <conditionalFormatting sqref="B370:D370">
    <cfRule type="cellIs" dxfId="2461" priority="72" operator="lessThan">
      <formula>0</formula>
    </cfRule>
  </conditionalFormatting>
  <conditionalFormatting sqref="A76">
    <cfRule type="cellIs" dxfId="2460" priority="71" operator="lessThan">
      <formula>0</formula>
    </cfRule>
  </conditionalFormatting>
  <conditionalFormatting sqref="A34">
    <cfRule type="cellIs" dxfId="2459" priority="70" operator="lessThan">
      <formula>0</formula>
    </cfRule>
  </conditionalFormatting>
  <conditionalFormatting sqref="A77">
    <cfRule type="cellIs" dxfId="2458" priority="69" operator="lessThan">
      <formula>0</formula>
    </cfRule>
  </conditionalFormatting>
  <conditionalFormatting sqref="A119">
    <cfRule type="cellIs" dxfId="2457" priority="68" operator="lessThan">
      <formula>0</formula>
    </cfRule>
  </conditionalFormatting>
  <conditionalFormatting sqref="A160">
    <cfRule type="cellIs" dxfId="2456" priority="67" operator="lessThan">
      <formula>0</formula>
    </cfRule>
  </conditionalFormatting>
  <conditionalFormatting sqref="A201">
    <cfRule type="cellIs" dxfId="2455" priority="66" operator="lessThan">
      <formula>0</formula>
    </cfRule>
  </conditionalFormatting>
  <conditionalFormatting sqref="A242">
    <cfRule type="cellIs" dxfId="2454" priority="65" operator="lessThan">
      <formula>0</formula>
    </cfRule>
  </conditionalFormatting>
  <conditionalFormatting sqref="A283">
    <cfRule type="cellIs" dxfId="2453" priority="64" operator="lessThan">
      <formula>0</formula>
    </cfRule>
  </conditionalFormatting>
  <conditionalFormatting sqref="A325">
    <cfRule type="cellIs" dxfId="2452" priority="63" operator="lessThan">
      <formula>0</formula>
    </cfRule>
  </conditionalFormatting>
  <conditionalFormatting sqref="A366">
    <cfRule type="cellIs" dxfId="2451" priority="62" operator="lessThan">
      <formula>0</formula>
    </cfRule>
  </conditionalFormatting>
  <conditionalFormatting sqref="A324">
    <cfRule type="cellIs" dxfId="2450" priority="61" operator="lessThan">
      <formula>0</formula>
    </cfRule>
  </conditionalFormatting>
  <conditionalFormatting sqref="A282">
    <cfRule type="cellIs" dxfId="2449" priority="60" operator="lessThan">
      <formula>0</formula>
    </cfRule>
  </conditionalFormatting>
  <conditionalFormatting sqref="A241">
    <cfRule type="cellIs" dxfId="2448" priority="59" operator="lessThan">
      <formula>0</formula>
    </cfRule>
  </conditionalFormatting>
  <conditionalFormatting sqref="A200">
    <cfRule type="cellIs" dxfId="2447" priority="58" operator="lessThan">
      <formula>0</formula>
    </cfRule>
  </conditionalFormatting>
  <conditionalFormatting sqref="A159">
    <cfRule type="cellIs" dxfId="2446" priority="57" operator="lessThan">
      <formula>0</formula>
    </cfRule>
  </conditionalFormatting>
  <conditionalFormatting sqref="A118">
    <cfRule type="cellIs" dxfId="2445" priority="56" operator="lessThan">
      <formula>0</formula>
    </cfRule>
  </conditionalFormatting>
  <conditionalFormatting sqref="W90:W123">
    <cfRule type="cellIs" dxfId="2444" priority="55" operator="lessThan">
      <formula>0</formula>
    </cfRule>
  </conditionalFormatting>
  <conditionalFormatting sqref="W90:W123">
    <cfRule type="cellIs" dxfId="2443" priority="54" operator="lessThan">
      <formula>0</formula>
    </cfRule>
  </conditionalFormatting>
  <conditionalFormatting sqref="U90:U123">
    <cfRule type="cellIs" dxfId="2442" priority="53" operator="lessThan">
      <formula>0</formula>
    </cfRule>
  </conditionalFormatting>
  <conditionalFormatting sqref="U90:U123">
    <cfRule type="cellIs" dxfId="2441" priority="52" operator="lessThan">
      <formula>0</formula>
    </cfRule>
  </conditionalFormatting>
  <conditionalFormatting sqref="O90:O123">
    <cfRule type="cellIs" dxfId="2440" priority="51" operator="lessThan">
      <formula>0</formula>
    </cfRule>
  </conditionalFormatting>
  <conditionalFormatting sqref="O90:O123">
    <cfRule type="cellIs" dxfId="2439" priority="50" operator="lessThan">
      <formula>0</formula>
    </cfRule>
  </conditionalFormatting>
  <conditionalFormatting sqref="M90:M123">
    <cfRule type="cellIs" dxfId="2438" priority="49" operator="lessThan">
      <formula>0</formula>
    </cfRule>
  </conditionalFormatting>
  <conditionalFormatting sqref="M90:M123">
    <cfRule type="cellIs" dxfId="2437" priority="48" operator="lessThan">
      <formula>0</formula>
    </cfRule>
  </conditionalFormatting>
  <conditionalFormatting sqref="K90:K123">
    <cfRule type="cellIs" dxfId="2436" priority="47" operator="lessThan">
      <formula>0</formula>
    </cfRule>
  </conditionalFormatting>
  <conditionalFormatting sqref="K90:K123">
    <cfRule type="cellIs" dxfId="2435" priority="46" operator="lessThan">
      <formula>0</formula>
    </cfRule>
  </conditionalFormatting>
  <conditionalFormatting sqref="I131:I164">
    <cfRule type="cellIs" dxfId="2434" priority="45" operator="lessThan">
      <formula>0</formula>
    </cfRule>
  </conditionalFormatting>
  <conditionalFormatting sqref="I131:I164">
    <cfRule type="cellIs" dxfId="2433" priority="44" operator="lessThan">
      <formula>0</formula>
    </cfRule>
  </conditionalFormatting>
  <conditionalFormatting sqref="K131:K164">
    <cfRule type="cellIs" dxfId="2432" priority="43" operator="lessThan">
      <formula>0</formula>
    </cfRule>
  </conditionalFormatting>
  <conditionalFormatting sqref="K131:K164">
    <cfRule type="cellIs" dxfId="2431" priority="42" operator="lessThan">
      <formula>0</formula>
    </cfRule>
  </conditionalFormatting>
  <conditionalFormatting sqref="M131:M164">
    <cfRule type="cellIs" dxfId="2430" priority="41" operator="lessThan">
      <formula>0</formula>
    </cfRule>
  </conditionalFormatting>
  <conditionalFormatting sqref="M131:M164">
    <cfRule type="cellIs" dxfId="2429" priority="40" operator="lessThan">
      <formula>0</formula>
    </cfRule>
  </conditionalFormatting>
  <conditionalFormatting sqref="U131:U164">
    <cfRule type="cellIs" dxfId="2428" priority="39" operator="lessThan">
      <formula>0</formula>
    </cfRule>
  </conditionalFormatting>
  <conditionalFormatting sqref="U131:U164">
    <cfRule type="cellIs" dxfId="2427" priority="38" operator="lessThan">
      <formula>0</formula>
    </cfRule>
  </conditionalFormatting>
  <conditionalFormatting sqref="W131:W164">
    <cfRule type="cellIs" dxfId="2426" priority="37" operator="lessThan">
      <formula>0</formula>
    </cfRule>
  </conditionalFormatting>
  <conditionalFormatting sqref="W131:W164">
    <cfRule type="cellIs" dxfId="2425" priority="36" operator="lessThan">
      <formula>0</formula>
    </cfRule>
  </conditionalFormatting>
  <conditionalFormatting sqref="Y131:Y164">
    <cfRule type="cellIs" dxfId="2424" priority="35" operator="lessThan">
      <formula>0</formula>
    </cfRule>
  </conditionalFormatting>
  <conditionalFormatting sqref="Y131:Y164">
    <cfRule type="cellIs" dxfId="2423" priority="34" operator="lessThan">
      <formula>0</formula>
    </cfRule>
  </conditionalFormatting>
  <conditionalFormatting sqref="AA131:AA164">
    <cfRule type="cellIs" dxfId="2422" priority="33" operator="lessThan">
      <formula>0</formula>
    </cfRule>
  </conditionalFormatting>
  <conditionalFormatting sqref="AA131:AA164">
    <cfRule type="cellIs" dxfId="2421" priority="32" operator="lessThan">
      <formula>0</formula>
    </cfRule>
  </conditionalFormatting>
  <conditionalFormatting sqref="AA172:AA205">
    <cfRule type="cellIs" dxfId="2420" priority="31" operator="lessThan">
      <formula>0</formula>
    </cfRule>
  </conditionalFormatting>
  <conditionalFormatting sqref="AA172:AA205">
    <cfRule type="cellIs" dxfId="2419" priority="30" operator="lessThan">
      <formula>0</formula>
    </cfRule>
  </conditionalFormatting>
  <conditionalFormatting sqref="Y172:Y205">
    <cfRule type="cellIs" dxfId="2418" priority="29" operator="lessThan">
      <formula>0</formula>
    </cfRule>
  </conditionalFormatting>
  <conditionalFormatting sqref="Y172:Y205">
    <cfRule type="cellIs" dxfId="2417" priority="28" operator="lessThan">
      <formula>0</formula>
    </cfRule>
  </conditionalFormatting>
  <conditionalFormatting sqref="W172:W205">
    <cfRule type="cellIs" dxfId="2416" priority="27" operator="lessThan">
      <formula>0</formula>
    </cfRule>
  </conditionalFormatting>
  <conditionalFormatting sqref="W172:W205">
    <cfRule type="cellIs" dxfId="2415" priority="26" operator="lessThan">
      <formula>0</formula>
    </cfRule>
  </conditionalFormatting>
  <conditionalFormatting sqref="U172:U205">
    <cfRule type="cellIs" dxfId="2414" priority="25" operator="lessThan">
      <formula>0</formula>
    </cfRule>
  </conditionalFormatting>
  <conditionalFormatting sqref="U172:U205">
    <cfRule type="cellIs" dxfId="2413" priority="24" operator="lessThan">
      <formula>0</formula>
    </cfRule>
  </conditionalFormatting>
  <conditionalFormatting sqref="O172:O205">
    <cfRule type="cellIs" dxfId="2412" priority="23" operator="lessThan">
      <formula>0</formula>
    </cfRule>
  </conditionalFormatting>
  <conditionalFormatting sqref="O172:O205">
    <cfRule type="cellIs" dxfId="2411" priority="22" operator="lessThan">
      <formula>0</formula>
    </cfRule>
  </conditionalFormatting>
  <conditionalFormatting sqref="M172:M205">
    <cfRule type="cellIs" dxfId="2410" priority="21" operator="lessThan">
      <formula>0</formula>
    </cfRule>
  </conditionalFormatting>
  <conditionalFormatting sqref="M172:M205">
    <cfRule type="cellIs" dxfId="2409" priority="20" operator="lessThan">
      <formula>0</formula>
    </cfRule>
  </conditionalFormatting>
  <conditionalFormatting sqref="K172:K205">
    <cfRule type="cellIs" dxfId="2408" priority="19" operator="lessThan">
      <formula>0</formula>
    </cfRule>
  </conditionalFormatting>
  <conditionalFormatting sqref="K172:K205">
    <cfRule type="cellIs" dxfId="2407" priority="18" operator="lessThan">
      <formula>0</formula>
    </cfRule>
  </conditionalFormatting>
  <conditionalFormatting sqref="I172:I205">
    <cfRule type="cellIs" dxfId="2406" priority="17" operator="lessThan">
      <formula>0</formula>
    </cfRule>
  </conditionalFormatting>
  <conditionalFormatting sqref="I172:I205">
    <cfRule type="cellIs" dxfId="2405" priority="16" operator="lessThan">
      <formula>0</formula>
    </cfRule>
  </conditionalFormatting>
  <conditionalFormatting sqref="I254:I287">
    <cfRule type="cellIs" dxfId="2404" priority="15" operator="lessThan">
      <formula>0</formula>
    </cfRule>
  </conditionalFormatting>
  <conditionalFormatting sqref="I254:I287">
    <cfRule type="cellIs" dxfId="2403" priority="14" operator="lessThan">
      <formula>0</formula>
    </cfRule>
  </conditionalFormatting>
  <conditionalFormatting sqref="K254:K287">
    <cfRule type="cellIs" dxfId="2402" priority="13" operator="lessThan">
      <formula>0</formula>
    </cfRule>
  </conditionalFormatting>
  <conditionalFormatting sqref="K254:K287">
    <cfRule type="cellIs" dxfId="2401" priority="12" operator="lessThan">
      <formula>0</formula>
    </cfRule>
  </conditionalFormatting>
  <conditionalFormatting sqref="M254:M287">
    <cfRule type="cellIs" dxfId="2400" priority="11" operator="lessThan">
      <formula>0</formula>
    </cfRule>
  </conditionalFormatting>
  <conditionalFormatting sqref="M254:M287">
    <cfRule type="cellIs" dxfId="2399" priority="10" operator="lessThan">
      <formula>0</formula>
    </cfRule>
  </conditionalFormatting>
  <conditionalFormatting sqref="U254:U287">
    <cfRule type="cellIs" dxfId="2398" priority="9" operator="lessThan">
      <formula>0</formula>
    </cfRule>
  </conditionalFormatting>
  <conditionalFormatting sqref="U254:U287">
    <cfRule type="cellIs" dxfId="2397" priority="8" operator="lessThan">
      <formula>0</formula>
    </cfRule>
  </conditionalFormatting>
  <conditionalFormatting sqref="W254:W287">
    <cfRule type="cellIs" dxfId="2396" priority="7" operator="lessThan">
      <formula>0</formula>
    </cfRule>
  </conditionalFormatting>
  <conditionalFormatting sqref="W254:W287">
    <cfRule type="cellIs" dxfId="2395" priority="6" operator="lessThan">
      <formula>0</formula>
    </cfRule>
  </conditionalFormatting>
  <conditionalFormatting sqref="Y254:Y287">
    <cfRule type="cellIs" dxfId="2394" priority="5" operator="lessThan">
      <formula>0</formula>
    </cfRule>
  </conditionalFormatting>
  <conditionalFormatting sqref="Y254:Y287">
    <cfRule type="cellIs" dxfId="2393" priority="4" operator="lessThan">
      <formula>0</formula>
    </cfRule>
  </conditionalFormatting>
  <conditionalFormatting sqref="AA254:AA287">
    <cfRule type="cellIs" dxfId="2392" priority="3" operator="lessThan">
      <formula>0</formula>
    </cfRule>
  </conditionalFormatting>
  <conditionalFormatting sqref="AA254:AA287">
    <cfRule type="cellIs" dxfId="2391" priority="2" operator="lessThan">
      <formula>0</formula>
    </cfRule>
  </conditionalFormatting>
  <conditionalFormatting sqref="AM133">
    <cfRule type="cellIs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73"/>
  <sheetViews>
    <sheetView zoomScale="70" zoomScaleNormal="70" workbookViewId="0">
      <pane xSplit="4" topLeftCell="E1" activePane="topRight" state="frozen"/>
      <selection activeCell="A19" sqref="A19"/>
      <selection pane="topRight" activeCell="Z355" sqref="Z355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41" s="2" customFormat="1" x14ac:dyDescent="0.3"/>
    <row r="2" spans="1:41" s="2" customFormat="1" ht="17.25" thickBot="1" x14ac:dyDescent="0.35">
      <c r="A2" s="98" t="s">
        <v>955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41" s="2" customFormat="1" ht="17.25" thickBot="1" x14ac:dyDescent="0.35">
      <c r="A3" s="10"/>
      <c r="B3" s="10"/>
      <c r="C3" s="167"/>
      <c r="D3" s="167"/>
      <c r="E3" s="115"/>
      <c r="F3" s="114"/>
      <c r="G3" s="596" t="s">
        <v>957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898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1"/>
      <c r="AH3" s="91"/>
      <c r="AI3" s="92"/>
      <c r="AJ3" s="89"/>
      <c r="AK3" s="90"/>
      <c r="AL3" s="134"/>
      <c r="AM3" s="88" t="s">
        <v>11</v>
      </c>
    </row>
    <row r="4" spans="1:41" s="2" customFormat="1" ht="16.5" customHeight="1" x14ac:dyDescent="0.3">
      <c r="A4" s="561" t="s">
        <v>1004</v>
      </c>
      <c r="B4" s="563" t="s">
        <v>13</v>
      </c>
      <c r="C4" s="565" t="s">
        <v>917</v>
      </c>
      <c r="D4" s="671" t="s">
        <v>916</v>
      </c>
      <c r="E4" s="569" t="s">
        <v>935</v>
      </c>
      <c r="F4" s="571" t="s">
        <v>934</v>
      </c>
      <c r="G4" s="707" t="s">
        <v>985</v>
      </c>
      <c r="H4" s="578" t="s">
        <v>894</v>
      </c>
      <c r="I4" s="580" t="s">
        <v>0</v>
      </c>
      <c r="J4" s="582" t="s">
        <v>222</v>
      </c>
      <c r="K4" s="584" t="s">
        <v>1</v>
      </c>
      <c r="L4" s="582" t="s">
        <v>868</v>
      </c>
      <c r="M4" s="632" t="s">
        <v>2</v>
      </c>
      <c r="N4" s="582" t="s">
        <v>941</v>
      </c>
      <c r="O4" s="632" t="s">
        <v>3</v>
      </c>
      <c r="P4" s="582" t="s">
        <v>867</v>
      </c>
      <c r="Q4" s="592" t="s">
        <v>891</v>
      </c>
      <c r="R4" s="711" t="s">
        <v>866</v>
      </c>
      <c r="S4" s="588" t="s">
        <v>940</v>
      </c>
      <c r="T4" s="590" t="s">
        <v>25</v>
      </c>
      <c r="U4" s="576" t="s">
        <v>4</v>
      </c>
      <c r="V4" s="578" t="s">
        <v>1051</v>
      </c>
      <c r="W4" s="576" t="s">
        <v>5</v>
      </c>
      <c r="X4" s="578" t="s">
        <v>27</v>
      </c>
      <c r="Y4" s="576" t="s">
        <v>6</v>
      </c>
      <c r="Z4" s="578" t="s">
        <v>1050</v>
      </c>
      <c r="AA4" s="576" t="s">
        <v>7</v>
      </c>
      <c r="AB4" s="617" t="s">
        <v>948</v>
      </c>
      <c r="AC4" s="592" t="s">
        <v>956</v>
      </c>
      <c r="AD4" s="594" t="s">
        <v>981</v>
      </c>
      <c r="AE4" s="592" t="s">
        <v>947</v>
      </c>
      <c r="AF4" s="613" t="s">
        <v>910</v>
      </c>
      <c r="AG4" s="694" t="s">
        <v>1002</v>
      </c>
      <c r="AH4" s="647" t="s">
        <v>52</v>
      </c>
      <c r="AI4" s="629" t="s">
        <v>1018</v>
      </c>
      <c r="AJ4" s="627" t="s">
        <v>933</v>
      </c>
      <c r="AK4" s="634" t="s">
        <v>35</v>
      </c>
      <c r="AL4" s="627" t="s">
        <v>909</v>
      </c>
      <c r="AM4" s="605" t="s">
        <v>924</v>
      </c>
    </row>
    <row r="5" spans="1:41" s="2" customFormat="1" ht="17.25" customHeight="1" thickBot="1" x14ac:dyDescent="0.35">
      <c r="A5" s="562"/>
      <c r="B5" s="564"/>
      <c r="C5" s="566"/>
      <c r="D5" s="672"/>
      <c r="E5" s="570"/>
      <c r="F5" s="572"/>
      <c r="G5" s="635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712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95"/>
      <c r="AH5" s="585"/>
      <c r="AI5" s="630"/>
      <c r="AJ5" s="631"/>
      <c r="AK5" s="635"/>
      <c r="AL5" s="628"/>
      <c r="AM5" s="606"/>
    </row>
    <row r="6" spans="1:41" s="2" customFormat="1" x14ac:dyDescent="0.3">
      <c r="A6" s="122" t="s">
        <v>38</v>
      </c>
      <c r="B6" s="61">
        <f>15500/10</f>
        <v>1550</v>
      </c>
      <c r="C6" s="77">
        <f>2700/1.1</f>
        <v>2454.5454545454545</v>
      </c>
      <c r="D6" s="86">
        <v>10</v>
      </c>
      <c r="E6" s="201">
        <f t="shared" ref="E6:E39" si="0">E48+E90+E131+E172+E213+E254+E296+E337</f>
        <v>0</v>
      </c>
      <c r="F6" s="76">
        <f t="shared" ref="F6:F39" si="1">B6*E6</f>
        <v>0</v>
      </c>
      <c r="G6" s="72">
        <f t="shared" ref="G6:G39" si="2">G48+G90+G131+G172+G213+G254+G296+G337</f>
        <v>0</v>
      </c>
      <c r="H6" s="82">
        <f t="shared" ref="H6:H39" si="3">B6*G6</f>
        <v>0</v>
      </c>
      <c r="I6" s="61">
        <f t="shared" ref="I6:I39" si="4">I48+I90+I131+I172+I213+I254+I296+I337</f>
        <v>0</v>
      </c>
      <c r="J6" s="37">
        <f t="shared" ref="J6:J39" si="5">B6*I6</f>
        <v>0</v>
      </c>
      <c r="K6" s="61">
        <f t="shared" ref="K6:K39" si="6">K48+K90+K131+K172+K213+K254+K296+K337</f>
        <v>0</v>
      </c>
      <c r="L6" s="37">
        <f t="shared" ref="L6:L39" si="7">B6*K6</f>
        <v>0</v>
      </c>
      <c r="M6" s="61">
        <f t="shared" ref="M6:M39" si="8">M48+M90+M131+M172+M213+M254+M296+M337</f>
        <v>0</v>
      </c>
      <c r="N6" s="37">
        <f t="shared" ref="N6:N39" si="9">B6*M6</f>
        <v>0</v>
      </c>
      <c r="O6" s="51">
        <f t="shared" ref="O6:O39" si="10">O48+O90+O131+O172+O213+O254+O296+O337</f>
        <v>0</v>
      </c>
      <c r="P6" s="71">
        <f t="shared" ref="P6:P39" si="11">B6*O6</f>
        <v>0</v>
      </c>
      <c r="Q6" s="57">
        <f t="shared" ref="Q6:Q39" si="12">G6+I6+K6+M6+O6</f>
        <v>0</v>
      </c>
      <c r="R6" s="172">
        <f t="shared" ref="R6:R39" si="13">H6+J6+L6+N6+P6</f>
        <v>0</v>
      </c>
      <c r="S6" s="72">
        <f t="shared" ref="S6:S39" si="14">S48+S90+S131+S172+S213+S254+S296+S337</f>
        <v>0</v>
      </c>
      <c r="T6" s="109">
        <f t="shared" ref="T6:T39" si="15">C6*S6</f>
        <v>0</v>
      </c>
      <c r="U6" s="61">
        <f t="shared" ref="U6:U39" si="16">U48+U90+U131+U172+U213+U254+U296+U337</f>
        <v>0</v>
      </c>
      <c r="V6" s="109">
        <f t="shared" ref="V6:V39" si="17">C6*U6</f>
        <v>0</v>
      </c>
      <c r="W6" s="61">
        <f t="shared" ref="W6:W39" si="18">W48+W90+W131+W172+W213+W254+W296+W337</f>
        <v>0</v>
      </c>
      <c r="X6" s="109">
        <f t="shared" ref="X6:X39" si="19">C6*W6</f>
        <v>0</v>
      </c>
      <c r="Y6" s="61">
        <f t="shared" ref="Y6:Y39" si="20">Y48+Y90+Y131+Y172+Y213+Y254+Y296+Y337</f>
        <v>0</v>
      </c>
      <c r="Z6" s="109">
        <f t="shared" ref="Z6:Z39" si="21">C6*Y6</f>
        <v>0</v>
      </c>
      <c r="AA6" s="61">
        <f t="shared" ref="AA6:AA39" si="22">AA48+AA90+AA131+AA172+AA213+AA254+AA296+AA337</f>
        <v>0</v>
      </c>
      <c r="AB6" s="68">
        <f t="shared" ref="AB6:AB39" si="23">C6*AA6</f>
        <v>0</v>
      </c>
      <c r="AC6" s="67">
        <f t="shared" ref="AC6:AC39" si="24">S6+U6+W6+Y6+AA6</f>
        <v>0</v>
      </c>
      <c r="AD6" s="66">
        <f t="shared" ref="AD6:AD39" si="25">AC6*C6</f>
        <v>0</v>
      </c>
      <c r="AE6" s="57">
        <f t="shared" ref="AE6:AE39" si="26">AE48+AE131+AE172+AE213+AE254+AE296</f>
        <v>0</v>
      </c>
      <c r="AF6" s="60">
        <f t="shared" ref="AF6:AF39" si="27">((C6-B6)*AC6)-AE6</f>
        <v>0</v>
      </c>
      <c r="AG6" s="435">
        <f t="shared" ref="AG6:AG39" si="28">AG48+AG90+AG131+AG172+AG213+AG254+AG296+AG337</f>
        <v>0</v>
      </c>
      <c r="AH6" s="416">
        <f t="shared" ref="AH6:AH39" si="29">B6*AG6</f>
        <v>0</v>
      </c>
      <c r="AI6" s="65">
        <f t="shared" ref="AI6:AI39" si="30">E6+Q6-AC6-AG6</f>
        <v>0</v>
      </c>
      <c r="AJ6" s="150">
        <f t="shared" ref="AJ6:AJ39" si="31">B6*AI6</f>
        <v>0</v>
      </c>
      <c r="AK6" s="65">
        <f t="shared" ref="AK6:AK39" si="32">AK48+AK90+AK131+AK172+AK213+AK254+AK296+AK337</f>
        <v>0</v>
      </c>
      <c r="AL6" s="164">
        <f t="shared" ref="AL6:AL39" si="33">AK6*B6</f>
        <v>0</v>
      </c>
      <c r="AM6" s="130"/>
    </row>
    <row r="7" spans="1:41" s="2" customFormat="1" x14ac:dyDescent="0.3">
      <c r="A7" s="120" t="s">
        <v>907</v>
      </c>
      <c r="B7" s="74">
        <f>15500/10</f>
        <v>1550</v>
      </c>
      <c r="C7" s="77">
        <f>2700/1.1</f>
        <v>2454.5454545454545</v>
      </c>
      <c r="D7" s="73">
        <v>10</v>
      </c>
      <c r="E7" s="201">
        <f t="shared" si="0"/>
        <v>0</v>
      </c>
      <c r="F7" s="76">
        <f t="shared" si="1"/>
        <v>0</v>
      </c>
      <c r="G7" s="72">
        <f t="shared" si="2"/>
        <v>0</v>
      </c>
      <c r="H7" s="109">
        <f t="shared" si="3"/>
        <v>0</v>
      </c>
      <c r="I7" s="61">
        <f t="shared" si="4"/>
        <v>0</v>
      </c>
      <c r="J7" s="37">
        <f t="shared" si="5"/>
        <v>0</v>
      </c>
      <c r="K7" s="61">
        <f t="shared" si="6"/>
        <v>0</v>
      </c>
      <c r="L7" s="37">
        <f t="shared" si="7"/>
        <v>0</v>
      </c>
      <c r="M7" s="61">
        <f t="shared" si="8"/>
        <v>0</v>
      </c>
      <c r="N7" s="37">
        <f t="shared" si="9"/>
        <v>0</v>
      </c>
      <c r="O7" s="51">
        <f t="shared" si="10"/>
        <v>0</v>
      </c>
      <c r="P7" s="71">
        <f t="shared" si="11"/>
        <v>0</v>
      </c>
      <c r="Q7" s="57">
        <f t="shared" si="12"/>
        <v>0</v>
      </c>
      <c r="R7" s="39">
        <f t="shared" si="13"/>
        <v>0</v>
      </c>
      <c r="S7" s="72">
        <f t="shared" si="14"/>
        <v>0</v>
      </c>
      <c r="T7" s="109">
        <f t="shared" si="15"/>
        <v>0</v>
      </c>
      <c r="U7" s="61">
        <f t="shared" si="16"/>
        <v>0</v>
      </c>
      <c r="V7" s="109">
        <f t="shared" si="17"/>
        <v>0</v>
      </c>
      <c r="W7" s="61">
        <f t="shared" si="18"/>
        <v>0</v>
      </c>
      <c r="X7" s="109">
        <f t="shared" si="19"/>
        <v>0</v>
      </c>
      <c r="Y7" s="61">
        <f t="shared" si="20"/>
        <v>0</v>
      </c>
      <c r="Z7" s="109">
        <f t="shared" si="21"/>
        <v>0</v>
      </c>
      <c r="AA7" s="61">
        <f t="shared" si="22"/>
        <v>0</v>
      </c>
      <c r="AB7" s="68">
        <f t="shared" si="23"/>
        <v>0</v>
      </c>
      <c r="AC7" s="67">
        <f t="shared" si="24"/>
        <v>0</v>
      </c>
      <c r="AD7" s="66">
        <f t="shared" si="25"/>
        <v>0</v>
      </c>
      <c r="AE7" s="57">
        <f t="shared" si="26"/>
        <v>0</v>
      </c>
      <c r="AF7" s="60">
        <f t="shared" si="27"/>
        <v>0</v>
      </c>
      <c r="AG7" s="435">
        <f t="shared" si="28"/>
        <v>0</v>
      </c>
      <c r="AH7" s="416">
        <f t="shared" si="29"/>
        <v>0</v>
      </c>
      <c r="AI7" s="65">
        <f t="shared" si="30"/>
        <v>0</v>
      </c>
      <c r="AJ7" s="31">
        <f t="shared" si="31"/>
        <v>0</v>
      </c>
      <c r="AK7" s="65">
        <f t="shared" si="32"/>
        <v>0</v>
      </c>
      <c r="AL7" s="164">
        <f t="shared" si="33"/>
        <v>0</v>
      </c>
      <c r="AM7" s="130"/>
    </row>
    <row r="8" spans="1:41" s="2" customFormat="1" x14ac:dyDescent="0.3">
      <c r="A8" s="120" t="s">
        <v>906</v>
      </c>
      <c r="B8" s="74">
        <f>18000/10</f>
        <v>1800</v>
      </c>
      <c r="C8" s="77">
        <f>2800/1.1</f>
        <v>2545.454545454545</v>
      </c>
      <c r="D8" s="73">
        <v>10</v>
      </c>
      <c r="E8" s="201">
        <f t="shared" si="0"/>
        <v>62</v>
      </c>
      <c r="F8" s="76">
        <f t="shared" si="1"/>
        <v>111600</v>
      </c>
      <c r="G8" s="72">
        <f t="shared" si="2"/>
        <v>80</v>
      </c>
      <c r="H8" s="109">
        <f t="shared" si="3"/>
        <v>144000</v>
      </c>
      <c r="I8" s="61">
        <f t="shared" si="4"/>
        <v>20</v>
      </c>
      <c r="J8" s="37">
        <f t="shared" si="5"/>
        <v>36000</v>
      </c>
      <c r="K8" s="61">
        <f t="shared" si="6"/>
        <v>20</v>
      </c>
      <c r="L8" s="37">
        <f t="shared" si="7"/>
        <v>36000</v>
      </c>
      <c r="M8" s="61">
        <f t="shared" si="8"/>
        <v>0</v>
      </c>
      <c r="N8" s="37">
        <f t="shared" si="9"/>
        <v>0</v>
      </c>
      <c r="O8" s="51">
        <f t="shared" si="10"/>
        <v>0</v>
      </c>
      <c r="P8" s="71">
        <f t="shared" si="11"/>
        <v>0</v>
      </c>
      <c r="Q8" s="57">
        <f t="shared" si="12"/>
        <v>120</v>
      </c>
      <c r="R8" s="39">
        <f t="shared" si="13"/>
        <v>216000</v>
      </c>
      <c r="S8" s="72">
        <f t="shared" si="14"/>
        <v>61</v>
      </c>
      <c r="T8" s="109">
        <f t="shared" si="15"/>
        <v>155272.72727272724</v>
      </c>
      <c r="U8" s="61">
        <f t="shared" si="16"/>
        <v>60</v>
      </c>
      <c r="V8" s="109">
        <f t="shared" si="17"/>
        <v>152727.27272727271</v>
      </c>
      <c r="W8" s="61">
        <f t="shared" si="18"/>
        <v>34</v>
      </c>
      <c r="X8" s="109">
        <f t="shared" si="19"/>
        <v>86545.45454545453</v>
      </c>
      <c r="Y8" s="61">
        <f t="shared" si="20"/>
        <v>9</v>
      </c>
      <c r="Z8" s="109">
        <f t="shared" si="21"/>
        <v>22909.090909090904</v>
      </c>
      <c r="AA8" s="61">
        <f t="shared" si="22"/>
        <v>0</v>
      </c>
      <c r="AB8" s="68">
        <f t="shared" si="23"/>
        <v>0</v>
      </c>
      <c r="AC8" s="67">
        <f t="shared" si="24"/>
        <v>164</v>
      </c>
      <c r="AD8" s="66">
        <f t="shared" si="25"/>
        <v>417454.54545454541</v>
      </c>
      <c r="AE8" s="57">
        <f t="shared" si="26"/>
        <v>0</v>
      </c>
      <c r="AF8" s="60">
        <f t="shared" si="27"/>
        <v>122254.54545454538</v>
      </c>
      <c r="AG8" s="435">
        <f t="shared" si="28"/>
        <v>4</v>
      </c>
      <c r="AH8" s="416">
        <f t="shared" si="29"/>
        <v>7200</v>
      </c>
      <c r="AI8" s="65">
        <f t="shared" si="30"/>
        <v>14</v>
      </c>
      <c r="AJ8" s="31">
        <f t="shared" si="31"/>
        <v>25200</v>
      </c>
      <c r="AK8" s="65">
        <f t="shared" si="32"/>
        <v>0</v>
      </c>
      <c r="AL8" s="164">
        <f t="shared" si="33"/>
        <v>0</v>
      </c>
      <c r="AM8" s="130" t="s">
        <v>965</v>
      </c>
    </row>
    <row r="9" spans="1:41" s="2" customFormat="1" x14ac:dyDescent="0.3">
      <c r="A9" s="78" t="s">
        <v>922</v>
      </c>
      <c r="B9" s="47">
        <f>15500/10</f>
        <v>1550</v>
      </c>
      <c r="C9" s="77">
        <f>2700/1.1</f>
        <v>2454.5454545454545</v>
      </c>
      <c r="D9" s="54">
        <v>10</v>
      </c>
      <c r="E9" s="201">
        <f t="shared" si="0"/>
        <v>16</v>
      </c>
      <c r="F9" s="76">
        <f t="shared" si="1"/>
        <v>24800</v>
      </c>
      <c r="G9" s="72">
        <f t="shared" si="2"/>
        <v>0</v>
      </c>
      <c r="H9" s="109">
        <f t="shared" si="3"/>
        <v>0</v>
      </c>
      <c r="I9" s="61">
        <f t="shared" si="4"/>
        <v>0</v>
      </c>
      <c r="J9" s="37">
        <f t="shared" si="5"/>
        <v>0</v>
      </c>
      <c r="K9" s="61">
        <f t="shared" si="6"/>
        <v>0</v>
      </c>
      <c r="L9" s="37">
        <f t="shared" si="7"/>
        <v>0</v>
      </c>
      <c r="M9" s="61">
        <f t="shared" si="8"/>
        <v>0</v>
      </c>
      <c r="N9" s="37">
        <f t="shared" si="9"/>
        <v>0</v>
      </c>
      <c r="O9" s="51">
        <f t="shared" si="10"/>
        <v>0</v>
      </c>
      <c r="P9" s="71">
        <f t="shared" si="11"/>
        <v>0</v>
      </c>
      <c r="Q9" s="57">
        <f t="shared" si="12"/>
        <v>0</v>
      </c>
      <c r="R9" s="39">
        <f t="shared" si="13"/>
        <v>0</v>
      </c>
      <c r="S9" s="72">
        <f t="shared" si="14"/>
        <v>3</v>
      </c>
      <c r="T9" s="109">
        <f t="shared" si="15"/>
        <v>7363.636363636364</v>
      </c>
      <c r="U9" s="61">
        <f t="shared" si="16"/>
        <v>2</v>
      </c>
      <c r="V9" s="109">
        <f t="shared" si="17"/>
        <v>4909.090909090909</v>
      </c>
      <c r="W9" s="61">
        <f t="shared" si="18"/>
        <v>4</v>
      </c>
      <c r="X9" s="109">
        <f t="shared" si="19"/>
        <v>9818.181818181818</v>
      </c>
      <c r="Y9" s="61">
        <f t="shared" si="20"/>
        <v>3</v>
      </c>
      <c r="Z9" s="109">
        <f t="shared" si="21"/>
        <v>7363.636363636364</v>
      </c>
      <c r="AA9" s="61">
        <f t="shared" si="22"/>
        <v>0</v>
      </c>
      <c r="AB9" s="68">
        <f t="shared" si="23"/>
        <v>0</v>
      </c>
      <c r="AC9" s="67">
        <f t="shared" si="24"/>
        <v>12</v>
      </c>
      <c r="AD9" s="66">
        <f t="shared" si="25"/>
        <v>29454.545454545456</v>
      </c>
      <c r="AE9" s="57">
        <f t="shared" si="26"/>
        <v>0</v>
      </c>
      <c r="AF9" s="60">
        <f t="shared" si="27"/>
        <v>10854.545454545454</v>
      </c>
      <c r="AG9" s="435">
        <f t="shared" si="28"/>
        <v>0</v>
      </c>
      <c r="AH9" s="416">
        <f t="shared" si="29"/>
        <v>0</v>
      </c>
      <c r="AI9" s="65">
        <f t="shared" si="30"/>
        <v>4</v>
      </c>
      <c r="AJ9" s="31">
        <f t="shared" si="31"/>
        <v>6200</v>
      </c>
      <c r="AK9" s="65">
        <f t="shared" si="32"/>
        <v>0</v>
      </c>
      <c r="AL9" s="164">
        <f t="shared" si="33"/>
        <v>0</v>
      </c>
      <c r="AM9" s="130"/>
      <c r="AO9" s="236"/>
    </row>
    <row r="10" spans="1:41" s="2" customFormat="1" x14ac:dyDescent="0.3">
      <c r="A10" s="78" t="s">
        <v>1016</v>
      </c>
      <c r="B10" s="47">
        <f>15500/10</f>
        <v>1550</v>
      </c>
      <c r="C10" s="77">
        <f>2700/1.1</f>
        <v>2454.5454545454545</v>
      </c>
      <c r="D10" s="54">
        <v>10</v>
      </c>
      <c r="E10" s="201">
        <f t="shared" si="0"/>
        <v>4</v>
      </c>
      <c r="F10" s="76">
        <f t="shared" si="1"/>
        <v>6200</v>
      </c>
      <c r="G10" s="72">
        <f t="shared" si="2"/>
        <v>0</v>
      </c>
      <c r="H10" s="109">
        <f t="shared" si="3"/>
        <v>0</v>
      </c>
      <c r="I10" s="61">
        <f t="shared" si="4"/>
        <v>0</v>
      </c>
      <c r="J10" s="37">
        <f t="shared" si="5"/>
        <v>0</v>
      </c>
      <c r="K10" s="61">
        <f t="shared" si="6"/>
        <v>0</v>
      </c>
      <c r="L10" s="37">
        <f t="shared" si="7"/>
        <v>0</v>
      </c>
      <c r="M10" s="61">
        <f t="shared" si="8"/>
        <v>0</v>
      </c>
      <c r="N10" s="37">
        <f t="shared" si="9"/>
        <v>0</v>
      </c>
      <c r="O10" s="51">
        <f t="shared" si="10"/>
        <v>0</v>
      </c>
      <c r="P10" s="71">
        <f t="shared" si="11"/>
        <v>0</v>
      </c>
      <c r="Q10" s="57">
        <f t="shared" si="12"/>
        <v>0</v>
      </c>
      <c r="R10" s="39">
        <f t="shared" si="13"/>
        <v>0</v>
      </c>
      <c r="S10" s="72">
        <f t="shared" si="14"/>
        <v>2</v>
      </c>
      <c r="T10" s="109">
        <f t="shared" si="15"/>
        <v>4909.090909090909</v>
      </c>
      <c r="U10" s="61">
        <f t="shared" si="16"/>
        <v>0</v>
      </c>
      <c r="V10" s="109">
        <f t="shared" si="17"/>
        <v>0</v>
      </c>
      <c r="W10" s="61">
        <f t="shared" si="18"/>
        <v>0</v>
      </c>
      <c r="X10" s="109">
        <f t="shared" si="19"/>
        <v>0</v>
      </c>
      <c r="Y10" s="61">
        <f t="shared" si="20"/>
        <v>0</v>
      </c>
      <c r="Z10" s="109">
        <f t="shared" si="21"/>
        <v>0</v>
      </c>
      <c r="AA10" s="61">
        <f t="shared" si="22"/>
        <v>0</v>
      </c>
      <c r="AB10" s="68">
        <f t="shared" si="23"/>
        <v>0</v>
      </c>
      <c r="AC10" s="67">
        <f t="shared" si="24"/>
        <v>2</v>
      </c>
      <c r="AD10" s="66">
        <f t="shared" si="25"/>
        <v>4909.090909090909</v>
      </c>
      <c r="AE10" s="57">
        <f t="shared" si="26"/>
        <v>0</v>
      </c>
      <c r="AF10" s="60">
        <f t="shared" si="27"/>
        <v>1809.090909090909</v>
      </c>
      <c r="AG10" s="435">
        <f t="shared" si="28"/>
        <v>1</v>
      </c>
      <c r="AH10" s="416">
        <f t="shared" si="29"/>
        <v>1550</v>
      </c>
      <c r="AI10" s="65">
        <f t="shared" si="30"/>
        <v>1</v>
      </c>
      <c r="AJ10" s="31">
        <f t="shared" si="31"/>
        <v>1550</v>
      </c>
      <c r="AK10" s="65">
        <f t="shared" si="32"/>
        <v>0</v>
      </c>
      <c r="AL10" s="230">
        <f t="shared" si="33"/>
        <v>0</v>
      </c>
      <c r="AM10" s="130" t="s">
        <v>952</v>
      </c>
    </row>
    <row r="11" spans="1:41" s="2" customFormat="1" x14ac:dyDescent="0.3">
      <c r="A11" s="78" t="s">
        <v>885</v>
      </c>
      <c r="B11" s="47">
        <f>15500/10</f>
        <v>1550</v>
      </c>
      <c r="C11" s="77">
        <f>2700/1.1</f>
        <v>2454.5454545454545</v>
      </c>
      <c r="D11" s="54">
        <v>10</v>
      </c>
      <c r="E11" s="201">
        <f t="shared" si="0"/>
        <v>0</v>
      </c>
      <c r="F11" s="76">
        <f t="shared" si="1"/>
        <v>0</v>
      </c>
      <c r="G11" s="72">
        <f t="shared" si="2"/>
        <v>0</v>
      </c>
      <c r="H11" s="109">
        <f t="shared" si="3"/>
        <v>0</v>
      </c>
      <c r="I11" s="61">
        <f t="shared" si="4"/>
        <v>0</v>
      </c>
      <c r="J11" s="37">
        <f t="shared" si="5"/>
        <v>0</v>
      </c>
      <c r="K11" s="61">
        <f t="shared" si="6"/>
        <v>0</v>
      </c>
      <c r="L11" s="37">
        <f t="shared" si="7"/>
        <v>0</v>
      </c>
      <c r="M11" s="61">
        <f t="shared" si="8"/>
        <v>0</v>
      </c>
      <c r="N11" s="37">
        <f t="shared" si="9"/>
        <v>0</v>
      </c>
      <c r="O11" s="51">
        <f t="shared" si="10"/>
        <v>0</v>
      </c>
      <c r="P11" s="71">
        <f t="shared" si="11"/>
        <v>0</v>
      </c>
      <c r="Q11" s="57">
        <f t="shared" si="12"/>
        <v>0</v>
      </c>
      <c r="R11" s="39">
        <f t="shared" si="13"/>
        <v>0</v>
      </c>
      <c r="S11" s="72">
        <f t="shared" si="14"/>
        <v>0</v>
      </c>
      <c r="T11" s="109">
        <f t="shared" si="15"/>
        <v>0</v>
      </c>
      <c r="U11" s="61">
        <f t="shared" si="16"/>
        <v>0</v>
      </c>
      <c r="V11" s="109">
        <f t="shared" si="17"/>
        <v>0</v>
      </c>
      <c r="W11" s="61">
        <f t="shared" si="18"/>
        <v>0</v>
      </c>
      <c r="X11" s="109">
        <f t="shared" si="19"/>
        <v>0</v>
      </c>
      <c r="Y11" s="61">
        <f t="shared" si="20"/>
        <v>0</v>
      </c>
      <c r="Z11" s="109">
        <f t="shared" si="21"/>
        <v>0</v>
      </c>
      <c r="AA11" s="61">
        <f t="shared" si="22"/>
        <v>0</v>
      </c>
      <c r="AB11" s="68">
        <f t="shared" si="23"/>
        <v>0</v>
      </c>
      <c r="AC11" s="67">
        <f t="shared" si="24"/>
        <v>0</v>
      </c>
      <c r="AD11" s="66">
        <f t="shared" si="25"/>
        <v>0</v>
      </c>
      <c r="AE11" s="57">
        <f t="shared" si="26"/>
        <v>0</v>
      </c>
      <c r="AF11" s="60">
        <f t="shared" si="27"/>
        <v>0</v>
      </c>
      <c r="AG11" s="435">
        <f t="shared" si="28"/>
        <v>0</v>
      </c>
      <c r="AH11" s="416">
        <f t="shared" si="29"/>
        <v>0</v>
      </c>
      <c r="AI11" s="65">
        <f t="shared" si="30"/>
        <v>0</v>
      </c>
      <c r="AJ11" s="31">
        <f t="shared" si="31"/>
        <v>0</v>
      </c>
      <c r="AK11" s="65">
        <f t="shared" si="32"/>
        <v>0</v>
      </c>
      <c r="AL11" s="230">
        <f t="shared" si="33"/>
        <v>0</v>
      </c>
      <c r="AM11" s="130"/>
    </row>
    <row r="12" spans="1:41" s="2" customFormat="1" x14ac:dyDescent="0.3">
      <c r="A12" s="78" t="s">
        <v>958</v>
      </c>
      <c r="B12" s="47">
        <f>18000/10</f>
        <v>1800</v>
      </c>
      <c r="C12" s="77">
        <f>2800/1.1</f>
        <v>2545.454545454545</v>
      </c>
      <c r="D12" s="54">
        <v>10</v>
      </c>
      <c r="E12" s="201">
        <f t="shared" si="0"/>
        <v>69</v>
      </c>
      <c r="F12" s="76">
        <f t="shared" si="1"/>
        <v>124200</v>
      </c>
      <c r="G12" s="72">
        <f t="shared" si="2"/>
        <v>10</v>
      </c>
      <c r="H12" s="109">
        <f t="shared" si="3"/>
        <v>18000</v>
      </c>
      <c r="I12" s="61">
        <f t="shared" si="4"/>
        <v>10</v>
      </c>
      <c r="J12" s="37">
        <f t="shared" si="5"/>
        <v>18000</v>
      </c>
      <c r="K12" s="61">
        <f t="shared" si="6"/>
        <v>0</v>
      </c>
      <c r="L12" s="37">
        <f t="shared" si="7"/>
        <v>0</v>
      </c>
      <c r="M12" s="61">
        <f t="shared" si="8"/>
        <v>0</v>
      </c>
      <c r="N12" s="37">
        <f t="shared" si="9"/>
        <v>0</v>
      </c>
      <c r="O12" s="51">
        <f t="shared" si="10"/>
        <v>0</v>
      </c>
      <c r="P12" s="71">
        <f t="shared" si="11"/>
        <v>0</v>
      </c>
      <c r="Q12" s="57">
        <f t="shared" si="12"/>
        <v>20</v>
      </c>
      <c r="R12" s="39">
        <f t="shared" si="13"/>
        <v>36000</v>
      </c>
      <c r="S12" s="72">
        <f t="shared" si="14"/>
        <v>24</v>
      </c>
      <c r="T12" s="109">
        <f t="shared" si="15"/>
        <v>61090.909090909081</v>
      </c>
      <c r="U12" s="61">
        <f t="shared" si="16"/>
        <v>16</v>
      </c>
      <c r="V12" s="109">
        <f t="shared" si="17"/>
        <v>40727.272727272721</v>
      </c>
      <c r="W12" s="61">
        <f t="shared" si="18"/>
        <v>19</v>
      </c>
      <c r="X12" s="109">
        <f t="shared" si="19"/>
        <v>48363.636363636353</v>
      </c>
      <c r="Y12" s="61">
        <f t="shared" si="20"/>
        <v>8</v>
      </c>
      <c r="Z12" s="109">
        <f t="shared" si="21"/>
        <v>20363.63636363636</v>
      </c>
      <c r="AA12" s="61">
        <f t="shared" si="22"/>
        <v>0</v>
      </c>
      <c r="AB12" s="68">
        <f t="shared" si="23"/>
        <v>0</v>
      </c>
      <c r="AC12" s="67">
        <f t="shared" si="24"/>
        <v>67</v>
      </c>
      <c r="AD12" s="66">
        <f t="shared" si="25"/>
        <v>170545.45454545453</v>
      </c>
      <c r="AE12" s="57">
        <f t="shared" si="26"/>
        <v>0</v>
      </c>
      <c r="AF12" s="60">
        <f t="shared" si="27"/>
        <v>49945.454545454515</v>
      </c>
      <c r="AG12" s="435">
        <f t="shared" si="28"/>
        <v>2</v>
      </c>
      <c r="AH12" s="416">
        <f t="shared" si="29"/>
        <v>3600</v>
      </c>
      <c r="AI12" s="65">
        <f t="shared" si="30"/>
        <v>20</v>
      </c>
      <c r="AJ12" s="31">
        <f t="shared" si="31"/>
        <v>36000</v>
      </c>
      <c r="AK12" s="65">
        <f t="shared" si="32"/>
        <v>0</v>
      </c>
      <c r="AL12" s="230">
        <f t="shared" si="33"/>
        <v>0</v>
      </c>
      <c r="AM12" s="130" t="s">
        <v>1049</v>
      </c>
    </row>
    <row r="13" spans="1:41" s="2" customFormat="1" x14ac:dyDescent="0.3">
      <c r="A13" s="78" t="s">
        <v>855</v>
      </c>
      <c r="B13" s="47">
        <f>17000/10</f>
        <v>1700</v>
      </c>
      <c r="C13" s="77">
        <f>2700/1.1</f>
        <v>2454.5454545454545</v>
      </c>
      <c r="D13" s="54">
        <v>10</v>
      </c>
      <c r="E13" s="201">
        <f t="shared" si="0"/>
        <v>20</v>
      </c>
      <c r="F13" s="76">
        <f t="shared" si="1"/>
        <v>34000</v>
      </c>
      <c r="G13" s="72">
        <f t="shared" si="2"/>
        <v>0</v>
      </c>
      <c r="H13" s="109">
        <f t="shared" si="3"/>
        <v>0</v>
      </c>
      <c r="I13" s="61">
        <f t="shared" si="4"/>
        <v>0</v>
      </c>
      <c r="J13" s="37">
        <f t="shared" si="5"/>
        <v>0</v>
      </c>
      <c r="K13" s="61">
        <f t="shared" si="6"/>
        <v>20</v>
      </c>
      <c r="L13" s="37">
        <f t="shared" si="7"/>
        <v>34000</v>
      </c>
      <c r="M13" s="61">
        <f t="shared" si="8"/>
        <v>20</v>
      </c>
      <c r="N13" s="37">
        <f t="shared" si="9"/>
        <v>34000</v>
      </c>
      <c r="O13" s="51">
        <f t="shared" si="10"/>
        <v>0</v>
      </c>
      <c r="P13" s="71">
        <f t="shared" si="11"/>
        <v>0</v>
      </c>
      <c r="Q13" s="57">
        <f t="shared" si="12"/>
        <v>40</v>
      </c>
      <c r="R13" s="39">
        <f t="shared" si="13"/>
        <v>68000</v>
      </c>
      <c r="S13" s="72">
        <f t="shared" si="14"/>
        <v>10</v>
      </c>
      <c r="T13" s="109">
        <f t="shared" si="15"/>
        <v>24545.454545454544</v>
      </c>
      <c r="U13" s="61">
        <f t="shared" si="16"/>
        <v>3</v>
      </c>
      <c r="V13" s="109">
        <f t="shared" si="17"/>
        <v>7363.636363636364</v>
      </c>
      <c r="W13" s="61">
        <f t="shared" si="18"/>
        <v>20</v>
      </c>
      <c r="X13" s="109">
        <f t="shared" si="19"/>
        <v>49090.909090909088</v>
      </c>
      <c r="Y13" s="61">
        <f t="shared" si="20"/>
        <v>11</v>
      </c>
      <c r="Z13" s="109">
        <f t="shared" si="21"/>
        <v>27000</v>
      </c>
      <c r="AA13" s="61">
        <f t="shared" si="22"/>
        <v>0</v>
      </c>
      <c r="AB13" s="68">
        <f t="shared" si="23"/>
        <v>0</v>
      </c>
      <c r="AC13" s="67">
        <f t="shared" si="24"/>
        <v>44</v>
      </c>
      <c r="AD13" s="66">
        <f t="shared" si="25"/>
        <v>108000</v>
      </c>
      <c r="AE13" s="57">
        <f t="shared" si="26"/>
        <v>0</v>
      </c>
      <c r="AF13" s="60">
        <f t="shared" si="27"/>
        <v>33200</v>
      </c>
      <c r="AG13" s="435">
        <f t="shared" si="28"/>
        <v>1</v>
      </c>
      <c r="AH13" s="416">
        <f t="shared" si="29"/>
        <v>1700</v>
      </c>
      <c r="AI13" s="65">
        <f t="shared" si="30"/>
        <v>15</v>
      </c>
      <c r="AJ13" s="31">
        <f t="shared" si="31"/>
        <v>25500</v>
      </c>
      <c r="AK13" s="65">
        <f t="shared" si="32"/>
        <v>0</v>
      </c>
      <c r="AL13" s="230">
        <f t="shared" si="33"/>
        <v>0</v>
      </c>
      <c r="AM13" s="130" t="s">
        <v>951</v>
      </c>
    </row>
    <row r="14" spans="1:41" s="2" customFormat="1" x14ac:dyDescent="0.3">
      <c r="A14" s="120" t="s">
        <v>939</v>
      </c>
      <c r="B14" s="74">
        <f>13800/12</f>
        <v>1150</v>
      </c>
      <c r="C14" s="38">
        <f>1800/1.1</f>
        <v>1636.3636363636363</v>
      </c>
      <c r="D14" s="73">
        <v>12</v>
      </c>
      <c r="E14" s="201">
        <f t="shared" si="0"/>
        <v>0</v>
      </c>
      <c r="F14" s="76">
        <f t="shared" si="1"/>
        <v>0</v>
      </c>
      <c r="G14" s="72">
        <f t="shared" si="2"/>
        <v>0</v>
      </c>
      <c r="H14" s="109">
        <f t="shared" si="3"/>
        <v>0</v>
      </c>
      <c r="I14" s="61">
        <f t="shared" si="4"/>
        <v>0</v>
      </c>
      <c r="J14" s="37">
        <f t="shared" si="5"/>
        <v>0</v>
      </c>
      <c r="K14" s="61">
        <f t="shared" si="6"/>
        <v>0</v>
      </c>
      <c r="L14" s="37">
        <f t="shared" si="7"/>
        <v>0</v>
      </c>
      <c r="M14" s="61">
        <f t="shared" si="8"/>
        <v>0</v>
      </c>
      <c r="N14" s="37">
        <f t="shared" si="9"/>
        <v>0</v>
      </c>
      <c r="O14" s="51">
        <f t="shared" si="10"/>
        <v>0</v>
      </c>
      <c r="P14" s="71">
        <f t="shared" si="11"/>
        <v>0</v>
      </c>
      <c r="Q14" s="57">
        <f t="shared" si="12"/>
        <v>0</v>
      </c>
      <c r="R14" s="39">
        <f t="shared" si="13"/>
        <v>0</v>
      </c>
      <c r="S14" s="72">
        <f t="shared" si="14"/>
        <v>0</v>
      </c>
      <c r="T14" s="109">
        <f t="shared" si="15"/>
        <v>0</v>
      </c>
      <c r="U14" s="61">
        <f t="shared" si="16"/>
        <v>0</v>
      </c>
      <c r="V14" s="109">
        <f t="shared" si="17"/>
        <v>0</v>
      </c>
      <c r="W14" s="61">
        <f t="shared" si="18"/>
        <v>0</v>
      </c>
      <c r="X14" s="109">
        <f t="shared" si="19"/>
        <v>0</v>
      </c>
      <c r="Y14" s="61">
        <f t="shared" si="20"/>
        <v>0</v>
      </c>
      <c r="Z14" s="109">
        <f t="shared" si="21"/>
        <v>0</v>
      </c>
      <c r="AA14" s="61">
        <f t="shared" si="22"/>
        <v>0</v>
      </c>
      <c r="AB14" s="68">
        <f t="shared" si="23"/>
        <v>0</v>
      </c>
      <c r="AC14" s="67">
        <f t="shared" si="24"/>
        <v>0</v>
      </c>
      <c r="AD14" s="66">
        <f t="shared" si="25"/>
        <v>0</v>
      </c>
      <c r="AE14" s="57">
        <f t="shared" si="26"/>
        <v>0</v>
      </c>
      <c r="AF14" s="60">
        <f t="shared" si="27"/>
        <v>0</v>
      </c>
      <c r="AG14" s="435">
        <f t="shared" si="28"/>
        <v>0</v>
      </c>
      <c r="AH14" s="416">
        <f t="shared" si="29"/>
        <v>0</v>
      </c>
      <c r="AI14" s="65">
        <f t="shared" si="30"/>
        <v>0</v>
      </c>
      <c r="AJ14" s="31">
        <f t="shared" si="31"/>
        <v>0</v>
      </c>
      <c r="AK14" s="65">
        <f t="shared" si="32"/>
        <v>0</v>
      </c>
      <c r="AL14" s="230">
        <f t="shared" si="33"/>
        <v>0</v>
      </c>
      <c r="AM14" s="130"/>
    </row>
    <row r="15" spans="1:41" s="2" customFormat="1" x14ac:dyDescent="0.3">
      <c r="A15" s="120" t="s">
        <v>904</v>
      </c>
      <c r="B15" s="74">
        <f>13800/12</f>
        <v>1150</v>
      </c>
      <c r="C15" s="38">
        <v>1636</v>
      </c>
      <c r="D15" s="73">
        <v>12</v>
      </c>
      <c r="E15" s="201">
        <f t="shared" si="0"/>
        <v>0</v>
      </c>
      <c r="F15" s="76">
        <f t="shared" si="1"/>
        <v>0</v>
      </c>
      <c r="G15" s="72">
        <f t="shared" si="2"/>
        <v>0</v>
      </c>
      <c r="H15" s="109">
        <f t="shared" si="3"/>
        <v>0</v>
      </c>
      <c r="I15" s="61">
        <f t="shared" si="4"/>
        <v>0</v>
      </c>
      <c r="J15" s="37">
        <f t="shared" si="5"/>
        <v>0</v>
      </c>
      <c r="K15" s="61">
        <f t="shared" si="6"/>
        <v>0</v>
      </c>
      <c r="L15" s="37">
        <f t="shared" si="7"/>
        <v>0</v>
      </c>
      <c r="M15" s="61">
        <f t="shared" si="8"/>
        <v>0</v>
      </c>
      <c r="N15" s="37">
        <f t="shared" si="9"/>
        <v>0</v>
      </c>
      <c r="O15" s="51">
        <f t="shared" si="10"/>
        <v>0</v>
      </c>
      <c r="P15" s="71">
        <f t="shared" si="11"/>
        <v>0</v>
      </c>
      <c r="Q15" s="57">
        <f t="shared" si="12"/>
        <v>0</v>
      </c>
      <c r="R15" s="39">
        <f t="shared" si="13"/>
        <v>0</v>
      </c>
      <c r="S15" s="72">
        <f t="shared" si="14"/>
        <v>0</v>
      </c>
      <c r="T15" s="109">
        <f t="shared" si="15"/>
        <v>0</v>
      </c>
      <c r="U15" s="61">
        <f t="shared" si="16"/>
        <v>0</v>
      </c>
      <c r="V15" s="109">
        <f t="shared" si="17"/>
        <v>0</v>
      </c>
      <c r="W15" s="61">
        <f t="shared" si="18"/>
        <v>0</v>
      </c>
      <c r="X15" s="109">
        <f t="shared" si="19"/>
        <v>0</v>
      </c>
      <c r="Y15" s="61">
        <f t="shared" si="20"/>
        <v>0</v>
      </c>
      <c r="Z15" s="109">
        <f t="shared" si="21"/>
        <v>0</v>
      </c>
      <c r="AA15" s="61">
        <f t="shared" si="22"/>
        <v>0</v>
      </c>
      <c r="AB15" s="68">
        <f t="shared" si="23"/>
        <v>0</v>
      </c>
      <c r="AC15" s="67">
        <f t="shared" si="24"/>
        <v>0</v>
      </c>
      <c r="AD15" s="66">
        <f t="shared" si="25"/>
        <v>0</v>
      </c>
      <c r="AE15" s="57">
        <f t="shared" si="26"/>
        <v>0</v>
      </c>
      <c r="AF15" s="60">
        <f t="shared" si="27"/>
        <v>0</v>
      </c>
      <c r="AG15" s="435">
        <f t="shared" si="28"/>
        <v>0</v>
      </c>
      <c r="AH15" s="416">
        <f t="shared" si="29"/>
        <v>0</v>
      </c>
      <c r="AI15" s="65">
        <f t="shared" si="30"/>
        <v>0</v>
      </c>
      <c r="AJ15" s="31">
        <f t="shared" si="31"/>
        <v>0</v>
      </c>
      <c r="AK15" s="65">
        <f t="shared" si="32"/>
        <v>0</v>
      </c>
      <c r="AL15" s="230">
        <f t="shared" si="33"/>
        <v>0</v>
      </c>
      <c r="AM15" s="130"/>
    </row>
    <row r="16" spans="1:41" s="2" customFormat="1" x14ac:dyDescent="0.3">
      <c r="A16" s="55" t="s">
        <v>1048</v>
      </c>
      <c r="B16" s="47">
        <f>24800/16</f>
        <v>1550</v>
      </c>
      <c r="C16" s="46">
        <f>2800/1.1</f>
        <v>2545.454545454545</v>
      </c>
      <c r="D16" s="54">
        <v>16</v>
      </c>
      <c r="E16" s="201">
        <f t="shared" si="0"/>
        <v>0</v>
      </c>
      <c r="F16" s="76">
        <f t="shared" si="1"/>
        <v>0</v>
      </c>
      <c r="G16" s="72">
        <f t="shared" si="2"/>
        <v>0</v>
      </c>
      <c r="H16" s="109">
        <f t="shared" si="3"/>
        <v>0</v>
      </c>
      <c r="I16" s="61">
        <f t="shared" si="4"/>
        <v>0</v>
      </c>
      <c r="J16" s="37">
        <f t="shared" si="5"/>
        <v>0</v>
      </c>
      <c r="K16" s="61">
        <f t="shared" si="6"/>
        <v>0</v>
      </c>
      <c r="L16" s="37">
        <f t="shared" si="7"/>
        <v>0</v>
      </c>
      <c r="M16" s="61">
        <f t="shared" si="8"/>
        <v>0</v>
      </c>
      <c r="N16" s="37">
        <f t="shared" si="9"/>
        <v>0</v>
      </c>
      <c r="O16" s="51">
        <f t="shared" si="10"/>
        <v>0</v>
      </c>
      <c r="P16" s="71">
        <f t="shared" si="11"/>
        <v>0</v>
      </c>
      <c r="Q16" s="57">
        <f t="shared" si="12"/>
        <v>0</v>
      </c>
      <c r="R16" s="39">
        <f t="shared" si="13"/>
        <v>0</v>
      </c>
      <c r="S16" s="72">
        <f t="shared" si="14"/>
        <v>0</v>
      </c>
      <c r="T16" s="109">
        <f t="shared" si="15"/>
        <v>0</v>
      </c>
      <c r="U16" s="61">
        <f t="shared" si="16"/>
        <v>0</v>
      </c>
      <c r="V16" s="109">
        <f t="shared" si="17"/>
        <v>0</v>
      </c>
      <c r="W16" s="61">
        <f t="shared" si="18"/>
        <v>0</v>
      </c>
      <c r="X16" s="109">
        <f t="shared" si="19"/>
        <v>0</v>
      </c>
      <c r="Y16" s="61">
        <f t="shared" si="20"/>
        <v>0</v>
      </c>
      <c r="Z16" s="109">
        <f t="shared" si="21"/>
        <v>0</v>
      </c>
      <c r="AA16" s="61">
        <f t="shared" si="22"/>
        <v>0</v>
      </c>
      <c r="AB16" s="68">
        <f t="shared" si="23"/>
        <v>0</v>
      </c>
      <c r="AC16" s="67">
        <f t="shared" si="24"/>
        <v>0</v>
      </c>
      <c r="AD16" s="66">
        <f t="shared" si="25"/>
        <v>0</v>
      </c>
      <c r="AE16" s="57">
        <f t="shared" si="26"/>
        <v>0</v>
      </c>
      <c r="AF16" s="60">
        <f t="shared" si="27"/>
        <v>0</v>
      </c>
      <c r="AG16" s="435">
        <f t="shared" si="28"/>
        <v>0</v>
      </c>
      <c r="AH16" s="416">
        <f t="shared" si="29"/>
        <v>0</v>
      </c>
      <c r="AI16" s="65">
        <f t="shared" si="30"/>
        <v>0</v>
      </c>
      <c r="AJ16" s="31">
        <f t="shared" si="31"/>
        <v>0</v>
      </c>
      <c r="AK16" s="65">
        <f t="shared" si="32"/>
        <v>0</v>
      </c>
      <c r="AL16" s="230">
        <f t="shared" si="33"/>
        <v>0</v>
      </c>
      <c r="AM16" s="130"/>
    </row>
    <row r="17" spans="1:40" s="2" customFormat="1" x14ac:dyDescent="0.3">
      <c r="A17" s="58" t="s">
        <v>882</v>
      </c>
      <c r="B17" s="47">
        <f>30400/16</f>
        <v>1900</v>
      </c>
      <c r="C17" s="46">
        <f>2800/1.1</f>
        <v>2545.454545454545</v>
      </c>
      <c r="D17" s="54">
        <v>16</v>
      </c>
      <c r="E17" s="201">
        <f t="shared" si="0"/>
        <v>20</v>
      </c>
      <c r="F17" s="76">
        <f t="shared" si="1"/>
        <v>38000</v>
      </c>
      <c r="G17" s="72">
        <f t="shared" si="2"/>
        <v>16</v>
      </c>
      <c r="H17" s="109">
        <f t="shared" si="3"/>
        <v>30400</v>
      </c>
      <c r="I17" s="61">
        <f t="shared" si="4"/>
        <v>0</v>
      </c>
      <c r="J17" s="37">
        <f t="shared" si="5"/>
        <v>0</v>
      </c>
      <c r="K17" s="61">
        <f t="shared" si="6"/>
        <v>0</v>
      </c>
      <c r="L17" s="37">
        <f t="shared" si="7"/>
        <v>0</v>
      </c>
      <c r="M17" s="61">
        <f t="shared" si="8"/>
        <v>0</v>
      </c>
      <c r="N17" s="37">
        <f t="shared" si="9"/>
        <v>0</v>
      </c>
      <c r="O17" s="51">
        <f t="shared" si="10"/>
        <v>0</v>
      </c>
      <c r="P17" s="71">
        <f t="shared" si="11"/>
        <v>0</v>
      </c>
      <c r="Q17" s="57">
        <f t="shared" si="12"/>
        <v>16</v>
      </c>
      <c r="R17" s="39">
        <f t="shared" si="13"/>
        <v>30400</v>
      </c>
      <c r="S17" s="72">
        <f t="shared" si="14"/>
        <v>5</v>
      </c>
      <c r="T17" s="109">
        <f t="shared" si="15"/>
        <v>12727.272727272724</v>
      </c>
      <c r="U17" s="61">
        <f t="shared" si="16"/>
        <v>5</v>
      </c>
      <c r="V17" s="109">
        <f t="shared" si="17"/>
        <v>12727.272727272724</v>
      </c>
      <c r="W17" s="61">
        <f t="shared" si="18"/>
        <v>11</v>
      </c>
      <c r="X17" s="109">
        <f t="shared" si="19"/>
        <v>27999.999999999996</v>
      </c>
      <c r="Y17" s="61">
        <f t="shared" si="20"/>
        <v>6</v>
      </c>
      <c r="Z17" s="109">
        <f t="shared" si="21"/>
        <v>15272.72727272727</v>
      </c>
      <c r="AA17" s="61">
        <f t="shared" si="22"/>
        <v>0</v>
      </c>
      <c r="AB17" s="68">
        <f t="shared" si="23"/>
        <v>0</v>
      </c>
      <c r="AC17" s="67">
        <f t="shared" si="24"/>
        <v>27</v>
      </c>
      <c r="AD17" s="66">
        <f t="shared" si="25"/>
        <v>68727.272727272721</v>
      </c>
      <c r="AE17" s="57">
        <f t="shared" si="26"/>
        <v>0</v>
      </c>
      <c r="AF17" s="60">
        <f t="shared" si="27"/>
        <v>17427.272727272717</v>
      </c>
      <c r="AG17" s="435">
        <f t="shared" si="28"/>
        <v>0</v>
      </c>
      <c r="AH17" s="416">
        <f t="shared" si="29"/>
        <v>0</v>
      </c>
      <c r="AI17" s="65">
        <f t="shared" si="30"/>
        <v>9</v>
      </c>
      <c r="AJ17" s="31">
        <f t="shared" si="31"/>
        <v>17100</v>
      </c>
      <c r="AK17" s="65">
        <f t="shared" si="32"/>
        <v>0</v>
      </c>
      <c r="AL17" s="230">
        <f t="shared" si="33"/>
        <v>0</v>
      </c>
      <c r="AM17" s="130"/>
    </row>
    <row r="18" spans="1:40" s="2" customFormat="1" x14ac:dyDescent="0.3">
      <c r="A18" s="55" t="s">
        <v>1047</v>
      </c>
      <c r="B18" s="47">
        <f>3600/6</f>
        <v>600</v>
      </c>
      <c r="C18" s="46">
        <f>2000/1.1</f>
        <v>1818.181818181818</v>
      </c>
      <c r="D18" s="54">
        <v>6</v>
      </c>
      <c r="E18" s="201">
        <f t="shared" si="0"/>
        <v>0</v>
      </c>
      <c r="F18" s="76">
        <f t="shared" si="1"/>
        <v>0</v>
      </c>
      <c r="G18" s="72">
        <f t="shared" si="2"/>
        <v>0</v>
      </c>
      <c r="H18" s="109">
        <f t="shared" si="3"/>
        <v>0</v>
      </c>
      <c r="I18" s="61">
        <f t="shared" si="4"/>
        <v>0</v>
      </c>
      <c r="J18" s="37">
        <f t="shared" si="5"/>
        <v>0</v>
      </c>
      <c r="K18" s="61">
        <f t="shared" si="6"/>
        <v>0</v>
      </c>
      <c r="L18" s="37">
        <f t="shared" si="7"/>
        <v>0</v>
      </c>
      <c r="M18" s="61">
        <f t="shared" si="8"/>
        <v>0</v>
      </c>
      <c r="N18" s="37">
        <f t="shared" si="9"/>
        <v>0</v>
      </c>
      <c r="O18" s="51">
        <f t="shared" si="10"/>
        <v>0</v>
      </c>
      <c r="P18" s="71">
        <f t="shared" si="11"/>
        <v>0</v>
      </c>
      <c r="Q18" s="57">
        <f t="shared" si="12"/>
        <v>0</v>
      </c>
      <c r="R18" s="39">
        <f t="shared" si="13"/>
        <v>0</v>
      </c>
      <c r="S18" s="72">
        <f t="shared" si="14"/>
        <v>0</v>
      </c>
      <c r="T18" s="109">
        <f t="shared" si="15"/>
        <v>0</v>
      </c>
      <c r="U18" s="61">
        <f t="shared" si="16"/>
        <v>0</v>
      </c>
      <c r="V18" s="109">
        <f t="shared" si="17"/>
        <v>0</v>
      </c>
      <c r="W18" s="61">
        <f t="shared" si="18"/>
        <v>0</v>
      </c>
      <c r="X18" s="109">
        <f t="shared" si="19"/>
        <v>0</v>
      </c>
      <c r="Y18" s="61">
        <f t="shared" si="20"/>
        <v>0</v>
      </c>
      <c r="Z18" s="109">
        <f t="shared" si="21"/>
        <v>0</v>
      </c>
      <c r="AA18" s="61">
        <f t="shared" si="22"/>
        <v>0</v>
      </c>
      <c r="AB18" s="68">
        <f t="shared" si="23"/>
        <v>0</v>
      </c>
      <c r="AC18" s="67">
        <f t="shared" si="24"/>
        <v>0</v>
      </c>
      <c r="AD18" s="66">
        <f t="shared" si="25"/>
        <v>0</v>
      </c>
      <c r="AE18" s="57">
        <f t="shared" si="26"/>
        <v>0</v>
      </c>
      <c r="AF18" s="60">
        <f t="shared" si="27"/>
        <v>0</v>
      </c>
      <c r="AG18" s="435">
        <f t="shared" si="28"/>
        <v>0</v>
      </c>
      <c r="AH18" s="416">
        <f t="shared" si="29"/>
        <v>0</v>
      </c>
      <c r="AI18" s="65">
        <f t="shared" si="30"/>
        <v>0</v>
      </c>
      <c r="AJ18" s="31">
        <f t="shared" si="31"/>
        <v>0</v>
      </c>
      <c r="AK18" s="65">
        <f t="shared" si="32"/>
        <v>0</v>
      </c>
      <c r="AL18" s="230">
        <f t="shared" si="33"/>
        <v>0</v>
      </c>
      <c r="AM18" s="130"/>
    </row>
    <row r="19" spans="1:40" s="2" customFormat="1" x14ac:dyDescent="0.3">
      <c r="A19" s="55" t="s">
        <v>67</v>
      </c>
      <c r="B19" s="47">
        <f>3600/6</f>
        <v>600</v>
      </c>
      <c r="C19" s="46">
        <f>2000/1.1</f>
        <v>1818.181818181818</v>
      </c>
      <c r="D19" s="54">
        <v>6</v>
      </c>
      <c r="E19" s="201">
        <f t="shared" si="0"/>
        <v>0</v>
      </c>
      <c r="F19" s="76">
        <f t="shared" si="1"/>
        <v>0</v>
      </c>
      <c r="G19" s="72">
        <f t="shared" si="2"/>
        <v>0</v>
      </c>
      <c r="H19" s="37">
        <f t="shared" si="3"/>
        <v>0</v>
      </c>
      <c r="I19" s="61">
        <f t="shared" si="4"/>
        <v>0</v>
      </c>
      <c r="J19" s="37">
        <f t="shared" si="5"/>
        <v>0</v>
      </c>
      <c r="K19" s="61">
        <f t="shared" si="6"/>
        <v>0</v>
      </c>
      <c r="L19" s="37">
        <f t="shared" si="7"/>
        <v>0</v>
      </c>
      <c r="M19" s="61">
        <f t="shared" si="8"/>
        <v>0</v>
      </c>
      <c r="N19" s="37">
        <f t="shared" si="9"/>
        <v>0</v>
      </c>
      <c r="O19" s="51">
        <f t="shared" si="10"/>
        <v>0</v>
      </c>
      <c r="P19" s="71">
        <f t="shared" si="11"/>
        <v>0</v>
      </c>
      <c r="Q19" s="57">
        <f t="shared" si="12"/>
        <v>0</v>
      </c>
      <c r="R19" s="39">
        <f t="shared" si="13"/>
        <v>0</v>
      </c>
      <c r="S19" s="72">
        <f t="shared" si="14"/>
        <v>0</v>
      </c>
      <c r="T19" s="109">
        <f t="shared" si="15"/>
        <v>0</v>
      </c>
      <c r="U19" s="61">
        <f t="shared" si="16"/>
        <v>0</v>
      </c>
      <c r="V19" s="109">
        <f t="shared" si="17"/>
        <v>0</v>
      </c>
      <c r="W19" s="61">
        <f t="shared" si="18"/>
        <v>0</v>
      </c>
      <c r="X19" s="109">
        <f t="shared" si="19"/>
        <v>0</v>
      </c>
      <c r="Y19" s="61">
        <f t="shared" si="20"/>
        <v>0</v>
      </c>
      <c r="Z19" s="109">
        <f t="shared" si="21"/>
        <v>0</v>
      </c>
      <c r="AA19" s="61">
        <f t="shared" si="22"/>
        <v>0</v>
      </c>
      <c r="AB19" s="68">
        <f t="shared" si="23"/>
        <v>0</v>
      </c>
      <c r="AC19" s="67">
        <f t="shared" si="24"/>
        <v>0</v>
      </c>
      <c r="AD19" s="66">
        <f t="shared" si="25"/>
        <v>0</v>
      </c>
      <c r="AE19" s="57">
        <f t="shared" si="26"/>
        <v>0</v>
      </c>
      <c r="AF19" s="60">
        <f t="shared" si="27"/>
        <v>0</v>
      </c>
      <c r="AG19" s="435">
        <f t="shared" si="28"/>
        <v>0</v>
      </c>
      <c r="AH19" s="416">
        <f t="shared" si="29"/>
        <v>0</v>
      </c>
      <c r="AI19" s="65">
        <f t="shared" si="30"/>
        <v>0</v>
      </c>
      <c r="AJ19" s="31">
        <f t="shared" si="31"/>
        <v>0</v>
      </c>
      <c r="AK19" s="65">
        <f t="shared" si="32"/>
        <v>0</v>
      </c>
      <c r="AL19" s="230">
        <f t="shared" si="33"/>
        <v>0</v>
      </c>
      <c r="AM19" s="130"/>
    </row>
    <row r="20" spans="1:40" s="2" customFormat="1" x14ac:dyDescent="0.3">
      <c r="A20" s="55" t="s">
        <v>1046</v>
      </c>
      <c r="B20" s="47">
        <f>3600/6</f>
        <v>600</v>
      </c>
      <c r="C20" s="46">
        <f>2000/1.1</f>
        <v>1818.181818181818</v>
      </c>
      <c r="D20" s="54">
        <v>6</v>
      </c>
      <c r="E20" s="201">
        <f t="shared" si="0"/>
        <v>0</v>
      </c>
      <c r="F20" s="76">
        <f t="shared" si="1"/>
        <v>0</v>
      </c>
      <c r="G20" s="72">
        <f t="shared" si="2"/>
        <v>0</v>
      </c>
      <c r="H20" s="37">
        <f t="shared" si="3"/>
        <v>0</v>
      </c>
      <c r="I20" s="61">
        <f t="shared" si="4"/>
        <v>0</v>
      </c>
      <c r="J20" s="37">
        <f t="shared" si="5"/>
        <v>0</v>
      </c>
      <c r="K20" s="61">
        <f t="shared" si="6"/>
        <v>0</v>
      </c>
      <c r="L20" s="37">
        <f t="shared" si="7"/>
        <v>0</v>
      </c>
      <c r="M20" s="61">
        <f t="shared" si="8"/>
        <v>0</v>
      </c>
      <c r="N20" s="37">
        <f t="shared" si="9"/>
        <v>0</v>
      </c>
      <c r="O20" s="51">
        <f t="shared" si="10"/>
        <v>0</v>
      </c>
      <c r="P20" s="71">
        <f t="shared" si="11"/>
        <v>0</v>
      </c>
      <c r="Q20" s="57">
        <f t="shared" si="12"/>
        <v>0</v>
      </c>
      <c r="R20" s="39">
        <f t="shared" si="13"/>
        <v>0</v>
      </c>
      <c r="S20" s="72">
        <f t="shared" si="14"/>
        <v>0</v>
      </c>
      <c r="T20" s="109">
        <f t="shared" si="15"/>
        <v>0</v>
      </c>
      <c r="U20" s="61">
        <f t="shared" si="16"/>
        <v>0</v>
      </c>
      <c r="V20" s="109">
        <f t="shared" si="17"/>
        <v>0</v>
      </c>
      <c r="W20" s="61">
        <f t="shared" si="18"/>
        <v>0</v>
      </c>
      <c r="X20" s="109">
        <f t="shared" si="19"/>
        <v>0</v>
      </c>
      <c r="Y20" s="61">
        <f t="shared" si="20"/>
        <v>0</v>
      </c>
      <c r="Z20" s="109">
        <f t="shared" si="21"/>
        <v>0</v>
      </c>
      <c r="AA20" s="61">
        <f t="shared" si="22"/>
        <v>0</v>
      </c>
      <c r="AB20" s="68">
        <f t="shared" si="23"/>
        <v>0</v>
      </c>
      <c r="AC20" s="67">
        <f t="shared" si="24"/>
        <v>0</v>
      </c>
      <c r="AD20" s="66">
        <f t="shared" si="25"/>
        <v>0</v>
      </c>
      <c r="AE20" s="57">
        <f t="shared" si="26"/>
        <v>0</v>
      </c>
      <c r="AF20" s="60">
        <f t="shared" si="27"/>
        <v>0</v>
      </c>
      <c r="AG20" s="435">
        <f t="shared" si="28"/>
        <v>0</v>
      </c>
      <c r="AH20" s="416">
        <f t="shared" si="29"/>
        <v>0</v>
      </c>
      <c r="AI20" s="65">
        <f t="shared" si="30"/>
        <v>0</v>
      </c>
      <c r="AJ20" s="31">
        <f t="shared" si="31"/>
        <v>0</v>
      </c>
      <c r="AK20" s="65">
        <f t="shared" si="32"/>
        <v>0</v>
      </c>
      <c r="AL20" s="164">
        <f t="shared" si="33"/>
        <v>0</v>
      </c>
      <c r="AM20" s="130"/>
      <c r="AN20" s="162"/>
    </row>
    <row r="21" spans="1:40" s="2" customFormat="1" x14ac:dyDescent="0.3">
      <c r="A21" s="48" t="s">
        <v>903</v>
      </c>
      <c r="B21" s="47">
        <f>8100/6</f>
        <v>1350</v>
      </c>
      <c r="C21" s="46">
        <f>2800/1.1</f>
        <v>2545.454545454545</v>
      </c>
      <c r="D21" s="50">
        <v>6</v>
      </c>
      <c r="E21" s="201">
        <f t="shared" si="0"/>
        <v>0</v>
      </c>
      <c r="F21" s="76">
        <f t="shared" si="1"/>
        <v>0</v>
      </c>
      <c r="G21" s="72">
        <f t="shared" si="2"/>
        <v>0</v>
      </c>
      <c r="H21" s="37">
        <f t="shared" si="3"/>
        <v>0</v>
      </c>
      <c r="I21" s="61">
        <f t="shared" si="4"/>
        <v>0</v>
      </c>
      <c r="J21" s="37">
        <f t="shared" si="5"/>
        <v>0</v>
      </c>
      <c r="K21" s="61">
        <f t="shared" si="6"/>
        <v>0</v>
      </c>
      <c r="L21" s="37">
        <f t="shared" si="7"/>
        <v>0</v>
      </c>
      <c r="M21" s="61">
        <f t="shared" si="8"/>
        <v>0</v>
      </c>
      <c r="N21" s="37">
        <f t="shared" si="9"/>
        <v>0</v>
      </c>
      <c r="O21" s="51">
        <f t="shared" si="10"/>
        <v>0</v>
      </c>
      <c r="P21" s="71">
        <f t="shared" si="11"/>
        <v>0</v>
      </c>
      <c r="Q21" s="57">
        <f t="shared" si="12"/>
        <v>0</v>
      </c>
      <c r="R21" s="39">
        <f t="shared" si="13"/>
        <v>0</v>
      </c>
      <c r="S21" s="72">
        <f t="shared" si="14"/>
        <v>0</v>
      </c>
      <c r="T21" s="109">
        <f t="shared" si="15"/>
        <v>0</v>
      </c>
      <c r="U21" s="61">
        <f t="shared" si="16"/>
        <v>0</v>
      </c>
      <c r="V21" s="109">
        <f t="shared" si="17"/>
        <v>0</v>
      </c>
      <c r="W21" s="61">
        <f t="shared" si="18"/>
        <v>0</v>
      </c>
      <c r="X21" s="109">
        <f t="shared" si="19"/>
        <v>0</v>
      </c>
      <c r="Y21" s="61">
        <f t="shared" si="20"/>
        <v>0</v>
      </c>
      <c r="Z21" s="109">
        <f t="shared" si="21"/>
        <v>0</v>
      </c>
      <c r="AA21" s="61">
        <f t="shared" si="22"/>
        <v>0</v>
      </c>
      <c r="AB21" s="68">
        <f t="shared" si="23"/>
        <v>0</v>
      </c>
      <c r="AC21" s="67">
        <f t="shared" si="24"/>
        <v>0</v>
      </c>
      <c r="AD21" s="66">
        <f t="shared" si="25"/>
        <v>0</v>
      </c>
      <c r="AE21" s="57">
        <f t="shared" si="26"/>
        <v>0</v>
      </c>
      <c r="AF21" s="60">
        <f t="shared" si="27"/>
        <v>0</v>
      </c>
      <c r="AG21" s="435">
        <f t="shared" si="28"/>
        <v>0</v>
      </c>
      <c r="AH21" s="416">
        <f t="shared" si="29"/>
        <v>0</v>
      </c>
      <c r="AI21" s="65">
        <f t="shared" si="30"/>
        <v>0</v>
      </c>
      <c r="AJ21" s="31">
        <f t="shared" si="31"/>
        <v>0</v>
      </c>
      <c r="AK21" s="65">
        <f t="shared" si="32"/>
        <v>0</v>
      </c>
      <c r="AL21" s="164">
        <f t="shared" si="33"/>
        <v>0</v>
      </c>
      <c r="AM21" s="130"/>
    </row>
    <row r="22" spans="1:40" s="2" customFormat="1" x14ac:dyDescent="0.3">
      <c r="A22" s="48" t="s">
        <v>999</v>
      </c>
      <c r="B22" s="53">
        <f>6600/6</f>
        <v>1100</v>
      </c>
      <c r="C22" s="46">
        <f>2800/1.1</f>
        <v>2545.454545454545</v>
      </c>
      <c r="D22" s="50">
        <v>6</v>
      </c>
      <c r="E22" s="201">
        <f t="shared" si="0"/>
        <v>0</v>
      </c>
      <c r="F22" s="76">
        <f t="shared" si="1"/>
        <v>0</v>
      </c>
      <c r="G22" s="72">
        <f t="shared" si="2"/>
        <v>0</v>
      </c>
      <c r="H22" s="37">
        <f t="shared" si="3"/>
        <v>0</v>
      </c>
      <c r="I22" s="61">
        <f t="shared" si="4"/>
        <v>0</v>
      </c>
      <c r="J22" s="37">
        <f t="shared" si="5"/>
        <v>0</v>
      </c>
      <c r="K22" s="61">
        <f t="shared" si="6"/>
        <v>0</v>
      </c>
      <c r="L22" s="37">
        <f t="shared" si="7"/>
        <v>0</v>
      </c>
      <c r="M22" s="61">
        <f t="shared" si="8"/>
        <v>0</v>
      </c>
      <c r="N22" s="37">
        <f t="shared" si="9"/>
        <v>0</v>
      </c>
      <c r="O22" s="51">
        <f t="shared" si="10"/>
        <v>0</v>
      </c>
      <c r="P22" s="71">
        <f t="shared" si="11"/>
        <v>0</v>
      </c>
      <c r="Q22" s="57">
        <f t="shared" si="12"/>
        <v>0</v>
      </c>
      <c r="R22" s="39">
        <f t="shared" si="13"/>
        <v>0</v>
      </c>
      <c r="S22" s="72">
        <f t="shared" si="14"/>
        <v>0</v>
      </c>
      <c r="T22" s="109">
        <f t="shared" si="15"/>
        <v>0</v>
      </c>
      <c r="U22" s="61">
        <f t="shared" si="16"/>
        <v>0</v>
      </c>
      <c r="V22" s="109">
        <f t="shared" si="17"/>
        <v>0</v>
      </c>
      <c r="W22" s="61">
        <f t="shared" si="18"/>
        <v>0</v>
      </c>
      <c r="X22" s="109">
        <f t="shared" si="19"/>
        <v>0</v>
      </c>
      <c r="Y22" s="61">
        <f t="shared" si="20"/>
        <v>0</v>
      </c>
      <c r="Z22" s="109">
        <f t="shared" si="21"/>
        <v>0</v>
      </c>
      <c r="AA22" s="61">
        <f t="shared" si="22"/>
        <v>0</v>
      </c>
      <c r="AB22" s="68">
        <f t="shared" si="23"/>
        <v>0</v>
      </c>
      <c r="AC22" s="67">
        <f t="shared" si="24"/>
        <v>0</v>
      </c>
      <c r="AD22" s="66">
        <f t="shared" si="25"/>
        <v>0</v>
      </c>
      <c r="AE22" s="57">
        <f t="shared" si="26"/>
        <v>0</v>
      </c>
      <c r="AF22" s="60">
        <f t="shared" si="27"/>
        <v>0</v>
      </c>
      <c r="AG22" s="435">
        <f t="shared" si="28"/>
        <v>0</v>
      </c>
      <c r="AH22" s="416">
        <f t="shared" si="29"/>
        <v>0</v>
      </c>
      <c r="AI22" s="65">
        <f t="shared" si="30"/>
        <v>0</v>
      </c>
      <c r="AJ22" s="31">
        <f t="shared" si="31"/>
        <v>0</v>
      </c>
      <c r="AK22" s="65">
        <f t="shared" si="32"/>
        <v>0</v>
      </c>
      <c r="AL22" s="164">
        <f t="shared" si="33"/>
        <v>0</v>
      </c>
      <c r="AM22" s="130"/>
    </row>
    <row r="23" spans="1:40" s="2" customFormat="1" x14ac:dyDescent="0.3">
      <c r="A23" s="48" t="s">
        <v>944</v>
      </c>
      <c r="B23" s="47">
        <f>16200/12</f>
        <v>1350</v>
      </c>
      <c r="C23" s="46">
        <f>2800/1.1</f>
        <v>2545.454545454545</v>
      </c>
      <c r="D23" s="50">
        <v>12</v>
      </c>
      <c r="E23" s="201">
        <f t="shared" si="0"/>
        <v>0</v>
      </c>
      <c r="F23" s="76">
        <f t="shared" si="1"/>
        <v>0</v>
      </c>
      <c r="G23" s="72">
        <f t="shared" si="2"/>
        <v>0</v>
      </c>
      <c r="H23" s="37">
        <f t="shared" si="3"/>
        <v>0</v>
      </c>
      <c r="I23" s="61">
        <f t="shared" si="4"/>
        <v>0</v>
      </c>
      <c r="J23" s="37">
        <f t="shared" si="5"/>
        <v>0</v>
      </c>
      <c r="K23" s="61">
        <f t="shared" si="6"/>
        <v>0</v>
      </c>
      <c r="L23" s="37">
        <f t="shared" si="7"/>
        <v>0</v>
      </c>
      <c r="M23" s="61">
        <f t="shared" si="8"/>
        <v>0</v>
      </c>
      <c r="N23" s="37">
        <f t="shared" si="9"/>
        <v>0</v>
      </c>
      <c r="O23" s="51">
        <f t="shared" si="10"/>
        <v>0</v>
      </c>
      <c r="P23" s="71">
        <f t="shared" si="11"/>
        <v>0</v>
      </c>
      <c r="Q23" s="57">
        <f t="shared" si="12"/>
        <v>0</v>
      </c>
      <c r="R23" s="39">
        <f t="shared" si="13"/>
        <v>0</v>
      </c>
      <c r="S23" s="72">
        <f t="shared" si="14"/>
        <v>0</v>
      </c>
      <c r="T23" s="109">
        <f t="shared" si="15"/>
        <v>0</v>
      </c>
      <c r="U23" s="61">
        <f t="shared" si="16"/>
        <v>0</v>
      </c>
      <c r="V23" s="109">
        <f t="shared" si="17"/>
        <v>0</v>
      </c>
      <c r="W23" s="61">
        <f t="shared" si="18"/>
        <v>0</v>
      </c>
      <c r="X23" s="109">
        <f t="shared" si="19"/>
        <v>0</v>
      </c>
      <c r="Y23" s="61">
        <f t="shared" si="20"/>
        <v>0</v>
      </c>
      <c r="Z23" s="109">
        <f t="shared" si="21"/>
        <v>0</v>
      </c>
      <c r="AA23" s="61">
        <f t="shared" si="22"/>
        <v>0</v>
      </c>
      <c r="AB23" s="68">
        <f t="shared" si="23"/>
        <v>0</v>
      </c>
      <c r="AC23" s="67">
        <f t="shared" si="24"/>
        <v>0</v>
      </c>
      <c r="AD23" s="66">
        <f t="shared" si="25"/>
        <v>0</v>
      </c>
      <c r="AE23" s="57">
        <f t="shared" si="26"/>
        <v>0</v>
      </c>
      <c r="AF23" s="60">
        <f t="shared" si="27"/>
        <v>0</v>
      </c>
      <c r="AG23" s="435">
        <f t="shared" si="28"/>
        <v>0</v>
      </c>
      <c r="AH23" s="416">
        <f t="shared" si="29"/>
        <v>0</v>
      </c>
      <c r="AI23" s="65">
        <f t="shared" si="30"/>
        <v>0</v>
      </c>
      <c r="AJ23" s="31">
        <f t="shared" si="31"/>
        <v>0</v>
      </c>
      <c r="AK23" s="65">
        <f t="shared" si="32"/>
        <v>0</v>
      </c>
      <c r="AL23" s="164">
        <f t="shared" si="33"/>
        <v>0</v>
      </c>
      <c r="AM23" s="130"/>
    </row>
    <row r="24" spans="1:40" s="2" customFormat="1" x14ac:dyDescent="0.3">
      <c r="A24" s="48" t="s">
        <v>879</v>
      </c>
      <c r="B24" s="47">
        <f>16200/12</f>
        <v>1350</v>
      </c>
      <c r="C24" s="46">
        <f>2800/1.1</f>
        <v>2545.454545454545</v>
      </c>
      <c r="D24" s="50">
        <v>12</v>
      </c>
      <c r="E24" s="201">
        <f t="shared" si="0"/>
        <v>0</v>
      </c>
      <c r="F24" s="76">
        <f t="shared" si="1"/>
        <v>0</v>
      </c>
      <c r="G24" s="72">
        <f t="shared" si="2"/>
        <v>0</v>
      </c>
      <c r="H24" s="37">
        <f t="shared" si="3"/>
        <v>0</v>
      </c>
      <c r="I24" s="61">
        <f t="shared" si="4"/>
        <v>0</v>
      </c>
      <c r="J24" s="37">
        <f t="shared" si="5"/>
        <v>0</v>
      </c>
      <c r="K24" s="61">
        <f t="shared" si="6"/>
        <v>0</v>
      </c>
      <c r="L24" s="37">
        <f t="shared" si="7"/>
        <v>0</v>
      </c>
      <c r="M24" s="61">
        <f t="shared" si="8"/>
        <v>0</v>
      </c>
      <c r="N24" s="37">
        <f t="shared" si="9"/>
        <v>0</v>
      </c>
      <c r="O24" s="51">
        <f t="shared" si="10"/>
        <v>0</v>
      </c>
      <c r="P24" s="71">
        <f t="shared" si="11"/>
        <v>0</v>
      </c>
      <c r="Q24" s="57">
        <f t="shared" si="12"/>
        <v>0</v>
      </c>
      <c r="R24" s="39">
        <f t="shared" si="13"/>
        <v>0</v>
      </c>
      <c r="S24" s="72">
        <f t="shared" si="14"/>
        <v>0</v>
      </c>
      <c r="T24" s="109">
        <f t="shared" si="15"/>
        <v>0</v>
      </c>
      <c r="U24" s="61">
        <f t="shared" si="16"/>
        <v>0</v>
      </c>
      <c r="V24" s="109">
        <f t="shared" si="17"/>
        <v>0</v>
      </c>
      <c r="W24" s="61">
        <f t="shared" si="18"/>
        <v>0</v>
      </c>
      <c r="X24" s="109">
        <f t="shared" si="19"/>
        <v>0</v>
      </c>
      <c r="Y24" s="61">
        <f t="shared" si="20"/>
        <v>0</v>
      </c>
      <c r="Z24" s="109">
        <f t="shared" si="21"/>
        <v>0</v>
      </c>
      <c r="AA24" s="61">
        <f t="shared" si="22"/>
        <v>0</v>
      </c>
      <c r="AB24" s="68">
        <f t="shared" si="23"/>
        <v>0</v>
      </c>
      <c r="AC24" s="67">
        <f t="shared" si="24"/>
        <v>0</v>
      </c>
      <c r="AD24" s="66">
        <f t="shared" si="25"/>
        <v>0</v>
      </c>
      <c r="AE24" s="57">
        <f t="shared" si="26"/>
        <v>0</v>
      </c>
      <c r="AF24" s="60">
        <f t="shared" si="27"/>
        <v>0</v>
      </c>
      <c r="AG24" s="435">
        <f t="shared" si="28"/>
        <v>0</v>
      </c>
      <c r="AH24" s="416">
        <f t="shared" si="29"/>
        <v>0</v>
      </c>
      <c r="AI24" s="65">
        <f t="shared" si="30"/>
        <v>0</v>
      </c>
      <c r="AJ24" s="31">
        <f t="shared" si="31"/>
        <v>0</v>
      </c>
      <c r="AK24" s="65">
        <f t="shared" si="32"/>
        <v>0</v>
      </c>
      <c r="AL24" s="164">
        <f t="shared" si="33"/>
        <v>0</v>
      </c>
      <c r="AM24" s="130"/>
    </row>
    <row r="25" spans="1:40" s="2" customFormat="1" x14ac:dyDescent="0.3">
      <c r="A25" s="48" t="s">
        <v>919</v>
      </c>
      <c r="B25" s="47">
        <f>42000/20</f>
        <v>2100</v>
      </c>
      <c r="C25" s="46">
        <f>3200/1.1</f>
        <v>2909.090909090909</v>
      </c>
      <c r="D25" s="50">
        <v>20</v>
      </c>
      <c r="E25" s="201">
        <f t="shared" si="0"/>
        <v>0</v>
      </c>
      <c r="F25" s="76">
        <f t="shared" si="1"/>
        <v>0</v>
      </c>
      <c r="G25" s="72">
        <f t="shared" si="2"/>
        <v>0</v>
      </c>
      <c r="H25" s="37">
        <f t="shared" si="3"/>
        <v>0</v>
      </c>
      <c r="I25" s="61">
        <f t="shared" si="4"/>
        <v>0</v>
      </c>
      <c r="J25" s="37">
        <f t="shared" si="5"/>
        <v>0</v>
      </c>
      <c r="K25" s="61">
        <f t="shared" si="6"/>
        <v>0</v>
      </c>
      <c r="L25" s="37">
        <f t="shared" si="7"/>
        <v>0</v>
      </c>
      <c r="M25" s="61">
        <f t="shared" si="8"/>
        <v>0</v>
      </c>
      <c r="N25" s="37">
        <f t="shared" si="9"/>
        <v>0</v>
      </c>
      <c r="O25" s="51">
        <f t="shared" si="10"/>
        <v>0</v>
      </c>
      <c r="P25" s="71">
        <f t="shared" si="11"/>
        <v>0</v>
      </c>
      <c r="Q25" s="57">
        <f t="shared" si="12"/>
        <v>0</v>
      </c>
      <c r="R25" s="39">
        <f t="shared" si="13"/>
        <v>0</v>
      </c>
      <c r="S25" s="72">
        <f t="shared" si="14"/>
        <v>0</v>
      </c>
      <c r="T25" s="109">
        <f t="shared" si="15"/>
        <v>0</v>
      </c>
      <c r="U25" s="61">
        <f t="shared" si="16"/>
        <v>0</v>
      </c>
      <c r="V25" s="109">
        <f t="shared" si="17"/>
        <v>0</v>
      </c>
      <c r="W25" s="61">
        <f t="shared" si="18"/>
        <v>0</v>
      </c>
      <c r="X25" s="109">
        <f t="shared" si="19"/>
        <v>0</v>
      </c>
      <c r="Y25" s="61">
        <f t="shared" si="20"/>
        <v>0</v>
      </c>
      <c r="Z25" s="109">
        <f t="shared" si="21"/>
        <v>0</v>
      </c>
      <c r="AA25" s="61">
        <f t="shared" si="22"/>
        <v>0</v>
      </c>
      <c r="AB25" s="68">
        <f t="shared" si="23"/>
        <v>0</v>
      </c>
      <c r="AC25" s="67">
        <f t="shared" si="24"/>
        <v>0</v>
      </c>
      <c r="AD25" s="66">
        <f t="shared" si="25"/>
        <v>0</v>
      </c>
      <c r="AE25" s="57">
        <f t="shared" si="26"/>
        <v>0</v>
      </c>
      <c r="AF25" s="60">
        <f t="shared" si="27"/>
        <v>0</v>
      </c>
      <c r="AG25" s="435">
        <f t="shared" si="28"/>
        <v>0</v>
      </c>
      <c r="AH25" s="416">
        <f t="shared" si="29"/>
        <v>0</v>
      </c>
      <c r="AI25" s="65">
        <f t="shared" si="30"/>
        <v>0</v>
      </c>
      <c r="AJ25" s="31">
        <f t="shared" si="31"/>
        <v>0</v>
      </c>
      <c r="AK25" s="65">
        <f t="shared" si="32"/>
        <v>0</v>
      </c>
      <c r="AL25" s="164">
        <f t="shared" si="33"/>
        <v>0</v>
      </c>
      <c r="AM25" s="130"/>
    </row>
    <row r="26" spans="1:40" s="2" customFormat="1" x14ac:dyDescent="0.3">
      <c r="A26" s="48" t="s">
        <v>217</v>
      </c>
      <c r="B26" s="47">
        <f>13800/12</f>
        <v>1150</v>
      </c>
      <c r="C26" s="46">
        <f>2300/1.1</f>
        <v>2090.9090909090905</v>
      </c>
      <c r="D26" s="50">
        <v>12</v>
      </c>
      <c r="E26" s="201">
        <f t="shared" si="0"/>
        <v>0</v>
      </c>
      <c r="F26" s="76">
        <f t="shared" si="1"/>
        <v>0</v>
      </c>
      <c r="G26" s="72">
        <f t="shared" si="2"/>
        <v>0</v>
      </c>
      <c r="H26" s="37">
        <f t="shared" si="3"/>
        <v>0</v>
      </c>
      <c r="I26" s="61">
        <f t="shared" si="4"/>
        <v>0</v>
      </c>
      <c r="J26" s="37">
        <f t="shared" si="5"/>
        <v>0</v>
      </c>
      <c r="K26" s="61">
        <f t="shared" si="6"/>
        <v>0</v>
      </c>
      <c r="L26" s="37">
        <f t="shared" si="7"/>
        <v>0</v>
      </c>
      <c r="M26" s="61">
        <f t="shared" si="8"/>
        <v>0</v>
      </c>
      <c r="N26" s="37">
        <f t="shared" si="9"/>
        <v>0</v>
      </c>
      <c r="O26" s="51">
        <f t="shared" si="10"/>
        <v>0</v>
      </c>
      <c r="P26" s="71">
        <f t="shared" si="11"/>
        <v>0</v>
      </c>
      <c r="Q26" s="57">
        <f t="shared" si="12"/>
        <v>0</v>
      </c>
      <c r="R26" s="39">
        <f t="shared" si="13"/>
        <v>0</v>
      </c>
      <c r="S26" s="72">
        <f t="shared" si="14"/>
        <v>0</v>
      </c>
      <c r="T26" s="109">
        <f t="shared" si="15"/>
        <v>0</v>
      </c>
      <c r="U26" s="61">
        <f t="shared" si="16"/>
        <v>0</v>
      </c>
      <c r="V26" s="109">
        <f t="shared" si="17"/>
        <v>0</v>
      </c>
      <c r="W26" s="61">
        <f t="shared" si="18"/>
        <v>0</v>
      </c>
      <c r="X26" s="109">
        <f t="shared" si="19"/>
        <v>0</v>
      </c>
      <c r="Y26" s="61">
        <f t="shared" si="20"/>
        <v>0</v>
      </c>
      <c r="Z26" s="109">
        <f t="shared" si="21"/>
        <v>0</v>
      </c>
      <c r="AA26" s="61">
        <f t="shared" si="22"/>
        <v>0</v>
      </c>
      <c r="AB26" s="68">
        <f t="shared" si="23"/>
        <v>0</v>
      </c>
      <c r="AC26" s="67">
        <f t="shared" si="24"/>
        <v>0</v>
      </c>
      <c r="AD26" s="66">
        <f t="shared" si="25"/>
        <v>0</v>
      </c>
      <c r="AE26" s="57">
        <f t="shared" si="26"/>
        <v>0</v>
      </c>
      <c r="AF26" s="60">
        <f t="shared" si="27"/>
        <v>0</v>
      </c>
      <c r="AG26" s="435">
        <f t="shared" si="28"/>
        <v>0</v>
      </c>
      <c r="AH26" s="416">
        <f t="shared" si="29"/>
        <v>0</v>
      </c>
      <c r="AI26" s="65">
        <f t="shared" si="30"/>
        <v>0</v>
      </c>
      <c r="AJ26" s="31">
        <f t="shared" si="31"/>
        <v>0</v>
      </c>
      <c r="AK26" s="65">
        <f t="shared" si="32"/>
        <v>0</v>
      </c>
      <c r="AL26" s="230">
        <f t="shared" si="33"/>
        <v>0</v>
      </c>
      <c r="AM26" s="130"/>
    </row>
    <row r="27" spans="1:40" s="2" customFormat="1" x14ac:dyDescent="0.3">
      <c r="A27" s="48" t="s">
        <v>1045</v>
      </c>
      <c r="B27" s="47">
        <f>30000/24</f>
        <v>1250</v>
      </c>
      <c r="C27" s="46">
        <f>2800/1.1</f>
        <v>2545.454545454545</v>
      </c>
      <c r="D27" s="50">
        <v>24</v>
      </c>
      <c r="E27" s="201">
        <f t="shared" si="0"/>
        <v>0</v>
      </c>
      <c r="F27" s="76">
        <f t="shared" si="1"/>
        <v>0</v>
      </c>
      <c r="G27" s="72">
        <f t="shared" si="2"/>
        <v>0</v>
      </c>
      <c r="H27" s="37">
        <f t="shared" si="3"/>
        <v>0</v>
      </c>
      <c r="I27" s="61">
        <f t="shared" si="4"/>
        <v>0</v>
      </c>
      <c r="J27" s="37">
        <f t="shared" si="5"/>
        <v>0</v>
      </c>
      <c r="K27" s="61">
        <f t="shared" si="6"/>
        <v>0</v>
      </c>
      <c r="L27" s="37">
        <f t="shared" si="7"/>
        <v>0</v>
      </c>
      <c r="M27" s="61">
        <f t="shared" si="8"/>
        <v>0</v>
      </c>
      <c r="N27" s="37">
        <f t="shared" si="9"/>
        <v>0</v>
      </c>
      <c r="O27" s="51">
        <f t="shared" si="10"/>
        <v>0</v>
      </c>
      <c r="P27" s="71">
        <f t="shared" si="11"/>
        <v>0</v>
      </c>
      <c r="Q27" s="57">
        <f t="shared" si="12"/>
        <v>0</v>
      </c>
      <c r="R27" s="39">
        <f t="shared" si="13"/>
        <v>0</v>
      </c>
      <c r="S27" s="72">
        <f t="shared" si="14"/>
        <v>0</v>
      </c>
      <c r="T27" s="109">
        <f t="shared" si="15"/>
        <v>0</v>
      </c>
      <c r="U27" s="61">
        <f t="shared" si="16"/>
        <v>0</v>
      </c>
      <c r="V27" s="109">
        <f t="shared" si="17"/>
        <v>0</v>
      </c>
      <c r="W27" s="61">
        <f t="shared" si="18"/>
        <v>0</v>
      </c>
      <c r="X27" s="109">
        <f t="shared" si="19"/>
        <v>0</v>
      </c>
      <c r="Y27" s="61">
        <f t="shared" si="20"/>
        <v>0</v>
      </c>
      <c r="Z27" s="109">
        <f t="shared" si="21"/>
        <v>0</v>
      </c>
      <c r="AA27" s="61">
        <f t="shared" si="22"/>
        <v>0</v>
      </c>
      <c r="AB27" s="68">
        <f t="shared" si="23"/>
        <v>0</v>
      </c>
      <c r="AC27" s="67">
        <f t="shared" si="24"/>
        <v>0</v>
      </c>
      <c r="AD27" s="66">
        <f t="shared" si="25"/>
        <v>0</v>
      </c>
      <c r="AE27" s="57">
        <f t="shared" si="26"/>
        <v>0</v>
      </c>
      <c r="AF27" s="60">
        <f t="shared" si="27"/>
        <v>0</v>
      </c>
      <c r="AG27" s="435">
        <f t="shared" si="28"/>
        <v>0</v>
      </c>
      <c r="AH27" s="416">
        <f t="shared" si="29"/>
        <v>0</v>
      </c>
      <c r="AI27" s="65">
        <f t="shared" si="30"/>
        <v>0</v>
      </c>
      <c r="AJ27" s="31">
        <f t="shared" si="31"/>
        <v>0</v>
      </c>
      <c r="AK27" s="65">
        <f t="shared" si="32"/>
        <v>0</v>
      </c>
      <c r="AL27" s="230">
        <f t="shared" si="33"/>
        <v>0</v>
      </c>
      <c r="AM27" s="130"/>
    </row>
    <row r="28" spans="1:40" s="2" customFormat="1" x14ac:dyDescent="0.3">
      <c r="A28" s="137" t="s">
        <v>852</v>
      </c>
      <c r="B28" s="47">
        <f>14400/24</f>
        <v>600</v>
      </c>
      <c r="C28" s="46">
        <f>800/1.1</f>
        <v>727.27272727272725</v>
      </c>
      <c r="D28" s="54">
        <v>24</v>
      </c>
      <c r="E28" s="201">
        <f t="shared" si="0"/>
        <v>52</v>
      </c>
      <c r="F28" s="76">
        <f t="shared" si="1"/>
        <v>31200</v>
      </c>
      <c r="G28" s="72">
        <f t="shared" si="2"/>
        <v>24</v>
      </c>
      <c r="H28" s="37">
        <f t="shared" si="3"/>
        <v>14400</v>
      </c>
      <c r="I28" s="61">
        <f t="shared" si="4"/>
        <v>0</v>
      </c>
      <c r="J28" s="37">
        <f t="shared" si="5"/>
        <v>0</v>
      </c>
      <c r="K28" s="61">
        <f t="shared" si="6"/>
        <v>24</v>
      </c>
      <c r="L28" s="37">
        <f t="shared" si="7"/>
        <v>14400</v>
      </c>
      <c r="M28" s="61">
        <f t="shared" si="8"/>
        <v>0</v>
      </c>
      <c r="N28" s="37">
        <f t="shared" si="9"/>
        <v>0</v>
      </c>
      <c r="O28" s="51">
        <f t="shared" si="10"/>
        <v>0</v>
      </c>
      <c r="P28" s="71">
        <f t="shared" si="11"/>
        <v>0</v>
      </c>
      <c r="Q28" s="57">
        <f t="shared" si="12"/>
        <v>48</v>
      </c>
      <c r="R28" s="39">
        <f t="shared" si="13"/>
        <v>28800</v>
      </c>
      <c r="S28" s="72">
        <f t="shared" si="14"/>
        <v>37</v>
      </c>
      <c r="T28" s="109">
        <f t="shared" si="15"/>
        <v>26909.090909090908</v>
      </c>
      <c r="U28" s="61">
        <f t="shared" si="16"/>
        <v>27</v>
      </c>
      <c r="V28" s="109">
        <f t="shared" si="17"/>
        <v>19636.363636363636</v>
      </c>
      <c r="W28" s="61">
        <f t="shared" si="18"/>
        <v>12</v>
      </c>
      <c r="X28" s="109">
        <f t="shared" si="19"/>
        <v>8727.2727272727279</v>
      </c>
      <c r="Y28" s="61">
        <f t="shared" si="20"/>
        <v>7</v>
      </c>
      <c r="Z28" s="109">
        <f t="shared" si="21"/>
        <v>5090.909090909091</v>
      </c>
      <c r="AA28" s="61">
        <f t="shared" si="22"/>
        <v>0</v>
      </c>
      <c r="AB28" s="68">
        <f t="shared" si="23"/>
        <v>0</v>
      </c>
      <c r="AC28" s="67">
        <f t="shared" si="24"/>
        <v>83</v>
      </c>
      <c r="AD28" s="66">
        <f t="shared" si="25"/>
        <v>60363.63636363636</v>
      </c>
      <c r="AE28" s="57">
        <f t="shared" si="26"/>
        <v>0</v>
      </c>
      <c r="AF28" s="60">
        <f t="shared" si="27"/>
        <v>10563.636363636362</v>
      </c>
      <c r="AG28" s="435">
        <f t="shared" si="28"/>
        <v>0</v>
      </c>
      <c r="AH28" s="416">
        <f t="shared" si="29"/>
        <v>0</v>
      </c>
      <c r="AI28" s="65">
        <f t="shared" si="30"/>
        <v>17</v>
      </c>
      <c r="AJ28" s="31">
        <f t="shared" si="31"/>
        <v>10200</v>
      </c>
      <c r="AK28" s="65">
        <f t="shared" si="32"/>
        <v>24</v>
      </c>
      <c r="AL28" s="230">
        <f t="shared" si="33"/>
        <v>14400</v>
      </c>
      <c r="AM28" s="130"/>
    </row>
    <row r="29" spans="1:40" s="2" customFormat="1" x14ac:dyDescent="0.3">
      <c r="A29" s="188" t="s">
        <v>153</v>
      </c>
      <c r="B29" s="182">
        <f>16000/10</f>
        <v>1600</v>
      </c>
      <c r="C29" s="183">
        <f>2700/1.1</f>
        <v>2454.5454545454545</v>
      </c>
      <c r="D29" s="433">
        <v>10</v>
      </c>
      <c r="E29" s="201">
        <f t="shared" si="0"/>
        <v>6</v>
      </c>
      <c r="F29" s="76">
        <f t="shared" si="1"/>
        <v>9600</v>
      </c>
      <c r="G29" s="72">
        <f t="shared" si="2"/>
        <v>130</v>
      </c>
      <c r="H29" s="37">
        <f t="shared" si="3"/>
        <v>208000</v>
      </c>
      <c r="I29" s="61">
        <f t="shared" si="4"/>
        <v>20</v>
      </c>
      <c r="J29" s="37">
        <f t="shared" si="5"/>
        <v>32000</v>
      </c>
      <c r="K29" s="61">
        <f t="shared" si="6"/>
        <v>0</v>
      </c>
      <c r="L29" s="37">
        <f t="shared" si="7"/>
        <v>0</v>
      </c>
      <c r="M29" s="61">
        <f t="shared" si="8"/>
        <v>0</v>
      </c>
      <c r="N29" s="37">
        <f t="shared" si="9"/>
        <v>0</v>
      </c>
      <c r="O29" s="51">
        <f t="shared" si="10"/>
        <v>0</v>
      </c>
      <c r="P29" s="71">
        <f t="shared" si="11"/>
        <v>0</v>
      </c>
      <c r="Q29" s="57">
        <f t="shared" si="12"/>
        <v>150</v>
      </c>
      <c r="R29" s="39">
        <f t="shared" si="13"/>
        <v>240000</v>
      </c>
      <c r="S29" s="72">
        <f t="shared" si="14"/>
        <v>38</v>
      </c>
      <c r="T29" s="109">
        <f t="shared" si="15"/>
        <v>93272.727272727265</v>
      </c>
      <c r="U29" s="61">
        <f t="shared" si="16"/>
        <v>74</v>
      </c>
      <c r="V29" s="109">
        <f t="shared" si="17"/>
        <v>181636.36363636365</v>
      </c>
      <c r="W29" s="61">
        <f t="shared" si="18"/>
        <v>31</v>
      </c>
      <c r="X29" s="109">
        <f t="shared" si="19"/>
        <v>76090.909090909088</v>
      </c>
      <c r="Y29" s="61">
        <f t="shared" si="20"/>
        <v>11</v>
      </c>
      <c r="Z29" s="109">
        <f t="shared" si="21"/>
        <v>27000</v>
      </c>
      <c r="AA29" s="61">
        <f t="shared" si="22"/>
        <v>0</v>
      </c>
      <c r="AB29" s="68">
        <f t="shared" si="23"/>
        <v>0</v>
      </c>
      <c r="AC29" s="67">
        <f t="shared" si="24"/>
        <v>154</v>
      </c>
      <c r="AD29" s="66">
        <f t="shared" si="25"/>
        <v>378000</v>
      </c>
      <c r="AE29" s="57">
        <f t="shared" si="26"/>
        <v>0</v>
      </c>
      <c r="AF29" s="60">
        <f t="shared" si="27"/>
        <v>131600</v>
      </c>
      <c r="AG29" s="435">
        <f t="shared" si="28"/>
        <v>2</v>
      </c>
      <c r="AH29" s="416">
        <f t="shared" si="29"/>
        <v>3200</v>
      </c>
      <c r="AI29" s="65">
        <f t="shared" si="30"/>
        <v>0</v>
      </c>
      <c r="AJ29" s="31">
        <f t="shared" si="31"/>
        <v>0</v>
      </c>
      <c r="AK29" s="65">
        <f t="shared" si="32"/>
        <v>0</v>
      </c>
      <c r="AL29" s="230">
        <f t="shared" si="33"/>
        <v>0</v>
      </c>
      <c r="AM29" s="130" t="s">
        <v>966</v>
      </c>
    </row>
    <row r="30" spans="1:40" s="2" customFormat="1" x14ac:dyDescent="0.3">
      <c r="A30" s="188" t="s">
        <v>972</v>
      </c>
      <c r="B30" s="47">
        <f>16000/10</f>
        <v>1600</v>
      </c>
      <c r="C30" s="183">
        <f>2700/1.1</f>
        <v>2454.5454545454545</v>
      </c>
      <c r="D30" s="54">
        <v>10</v>
      </c>
      <c r="E30" s="201">
        <f t="shared" si="0"/>
        <v>42</v>
      </c>
      <c r="F30" s="76">
        <f t="shared" si="1"/>
        <v>67200</v>
      </c>
      <c r="G30" s="72">
        <f t="shared" si="2"/>
        <v>0</v>
      </c>
      <c r="H30" s="37">
        <f t="shared" si="3"/>
        <v>0</v>
      </c>
      <c r="I30" s="61">
        <f t="shared" si="4"/>
        <v>0</v>
      </c>
      <c r="J30" s="37">
        <f t="shared" si="5"/>
        <v>0</v>
      </c>
      <c r="K30" s="61">
        <f t="shared" si="6"/>
        <v>0</v>
      </c>
      <c r="L30" s="37">
        <f t="shared" si="7"/>
        <v>0</v>
      </c>
      <c r="M30" s="61">
        <f t="shared" si="8"/>
        <v>0</v>
      </c>
      <c r="N30" s="37">
        <f t="shared" si="9"/>
        <v>0</v>
      </c>
      <c r="O30" s="51">
        <f t="shared" si="10"/>
        <v>0</v>
      </c>
      <c r="P30" s="71">
        <f t="shared" si="11"/>
        <v>0</v>
      </c>
      <c r="Q30" s="57">
        <f t="shared" si="12"/>
        <v>0</v>
      </c>
      <c r="R30" s="39">
        <f t="shared" si="13"/>
        <v>0</v>
      </c>
      <c r="S30" s="72">
        <f t="shared" si="14"/>
        <v>15</v>
      </c>
      <c r="T30" s="109">
        <f t="shared" si="15"/>
        <v>36818.181818181816</v>
      </c>
      <c r="U30" s="61">
        <f t="shared" si="16"/>
        <v>20</v>
      </c>
      <c r="V30" s="109">
        <f t="shared" si="17"/>
        <v>49090.909090909088</v>
      </c>
      <c r="W30" s="61">
        <f t="shared" si="18"/>
        <v>2</v>
      </c>
      <c r="X30" s="109">
        <f t="shared" si="19"/>
        <v>4909.090909090909</v>
      </c>
      <c r="Y30" s="61">
        <f t="shared" si="20"/>
        <v>4</v>
      </c>
      <c r="Z30" s="109">
        <f t="shared" si="21"/>
        <v>9818.181818181818</v>
      </c>
      <c r="AA30" s="61">
        <f t="shared" si="22"/>
        <v>0</v>
      </c>
      <c r="AB30" s="68">
        <f t="shared" si="23"/>
        <v>0</v>
      </c>
      <c r="AC30" s="67">
        <f t="shared" si="24"/>
        <v>41</v>
      </c>
      <c r="AD30" s="66">
        <f t="shared" si="25"/>
        <v>100636.36363636363</v>
      </c>
      <c r="AE30" s="57">
        <f t="shared" si="26"/>
        <v>0</v>
      </c>
      <c r="AF30" s="60">
        <f t="shared" si="27"/>
        <v>35036.363636363632</v>
      </c>
      <c r="AG30" s="435">
        <f t="shared" si="28"/>
        <v>1</v>
      </c>
      <c r="AH30" s="416">
        <f t="shared" si="29"/>
        <v>1600</v>
      </c>
      <c r="AI30" s="65">
        <f t="shared" si="30"/>
        <v>0</v>
      </c>
      <c r="AJ30" s="31">
        <f t="shared" si="31"/>
        <v>0</v>
      </c>
      <c r="AK30" s="65">
        <f t="shared" si="32"/>
        <v>0</v>
      </c>
      <c r="AL30" s="230">
        <f t="shared" si="33"/>
        <v>0</v>
      </c>
      <c r="AM30" s="130" t="s">
        <v>951</v>
      </c>
    </row>
    <row r="31" spans="1:40" s="2" customFormat="1" x14ac:dyDescent="0.3">
      <c r="A31" s="188" t="s">
        <v>404</v>
      </c>
      <c r="B31" s="47">
        <f>16000/10</f>
        <v>1600</v>
      </c>
      <c r="C31" s="183">
        <f>2700/1.1</f>
        <v>2454.5454545454545</v>
      </c>
      <c r="D31" s="54">
        <v>10</v>
      </c>
      <c r="E31" s="201">
        <f t="shared" si="0"/>
        <v>10</v>
      </c>
      <c r="F31" s="76">
        <f t="shared" si="1"/>
        <v>16000</v>
      </c>
      <c r="G31" s="72">
        <f t="shared" si="2"/>
        <v>20</v>
      </c>
      <c r="H31" s="37">
        <f t="shared" si="3"/>
        <v>32000</v>
      </c>
      <c r="I31" s="61">
        <f t="shared" si="4"/>
        <v>0</v>
      </c>
      <c r="J31" s="37">
        <f t="shared" si="5"/>
        <v>0</v>
      </c>
      <c r="K31" s="61">
        <f t="shared" si="6"/>
        <v>20</v>
      </c>
      <c r="L31" s="37">
        <f t="shared" si="7"/>
        <v>32000</v>
      </c>
      <c r="M31" s="61">
        <f t="shared" si="8"/>
        <v>20</v>
      </c>
      <c r="N31" s="37">
        <f t="shared" si="9"/>
        <v>32000</v>
      </c>
      <c r="O31" s="51">
        <f t="shared" si="10"/>
        <v>0</v>
      </c>
      <c r="P31" s="71">
        <f t="shared" si="11"/>
        <v>0</v>
      </c>
      <c r="Q31" s="57">
        <f t="shared" si="12"/>
        <v>60</v>
      </c>
      <c r="R31" s="39">
        <f t="shared" si="13"/>
        <v>96000</v>
      </c>
      <c r="S31" s="72">
        <f t="shared" si="14"/>
        <v>4</v>
      </c>
      <c r="T31" s="109">
        <f t="shared" si="15"/>
        <v>9818.181818181818</v>
      </c>
      <c r="U31" s="61">
        <f t="shared" si="16"/>
        <v>22</v>
      </c>
      <c r="V31" s="109">
        <f t="shared" si="17"/>
        <v>54000</v>
      </c>
      <c r="W31" s="61">
        <f t="shared" si="18"/>
        <v>17</v>
      </c>
      <c r="X31" s="109">
        <f t="shared" si="19"/>
        <v>41727.272727272728</v>
      </c>
      <c r="Y31" s="61">
        <f t="shared" si="20"/>
        <v>8</v>
      </c>
      <c r="Z31" s="109">
        <f t="shared" si="21"/>
        <v>19636.363636363636</v>
      </c>
      <c r="AA31" s="61">
        <f t="shared" si="22"/>
        <v>0</v>
      </c>
      <c r="AB31" s="68">
        <f t="shared" si="23"/>
        <v>0</v>
      </c>
      <c r="AC31" s="67">
        <f t="shared" si="24"/>
        <v>51</v>
      </c>
      <c r="AD31" s="66">
        <f t="shared" si="25"/>
        <v>125181.81818181818</v>
      </c>
      <c r="AE31" s="57">
        <f t="shared" si="26"/>
        <v>0</v>
      </c>
      <c r="AF31" s="60">
        <f t="shared" si="27"/>
        <v>43581.818181818177</v>
      </c>
      <c r="AG31" s="435">
        <f t="shared" si="28"/>
        <v>0</v>
      </c>
      <c r="AH31" s="416">
        <f t="shared" si="29"/>
        <v>0</v>
      </c>
      <c r="AI31" s="65">
        <f t="shared" si="30"/>
        <v>19</v>
      </c>
      <c r="AJ31" s="31">
        <f t="shared" si="31"/>
        <v>30400</v>
      </c>
      <c r="AK31" s="65">
        <f t="shared" si="32"/>
        <v>0</v>
      </c>
      <c r="AL31" s="230">
        <f t="shared" si="33"/>
        <v>0</v>
      </c>
      <c r="AM31" s="130"/>
    </row>
    <row r="32" spans="1:40" s="2" customFormat="1" x14ac:dyDescent="0.3">
      <c r="A32" s="188" t="s">
        <v>930</v>
      </c>
      <c r="B32" s="47">
        <f>16000/10</f>
        <v>1600</v>
      </c>
      <c r="C32" s="183">
        <f>2700/1.1</f>
        <v>2454.5454545454545</v>
      </c>
      <c r="D32" s="54">
        <v>10</v>
      </c>
      <c r="E32" s="201">
        <f t="shared" si="0"/>
        <v>4</v>
      </c>
      <c r="F32" s="76">
        <f t="shared" si="1"/>
        <v>6400</v>
      </c>
      <c r="G32" s="72">
        <f t="shared" si="2"/>
        <v>10</v>
      </c>
      <c r="H32" s="37">
        <f t="shared" si="3"/>
        <v>16000</v>
      </c>
      <c r="I32" s="61">
        <f t="shared" si="4"/>
        <v>10</v>
      </c>
      <c r="J32" s="37">
        <f t="shared" si="5"/>
        <v>16000</v>
      </c>
      <c r="K32" s="61">
        <f t="shared" si="6"/>
        <v>0</v>
      </c>
      <c r="L32" s="37">
        <f t="shared" si="7"/>
        <v>0</v>
      </c>
      <c r="M32" s="61">
        <f t="shared" si="8"/>
        <v>20</v>
      </c>
      <c r="N32" s="37">
        <f t="shared" si="9"/>
        <v>32000</v>
      </c>
      <c r="O32" s="51">
        <f t="shared" si="10"/>
        <v>0</v>
      </c>
      <c r="P32" s="71">
        <f t="shared" si="11"/>
        <v>0</v>
      </c>
      <c r="Q32" s="57">
        <f t="shared" si="12"/>
        <v>40</v>
      </c>
      <c r="R32" s="39">
        <f t="shared" si="13"/>
        <v>64000</v>
      </c>
      <c r="S32" s="72">
        <f t="shared" si="14"/>
        <v>4</v>
      </c>
      <c r="T32" s="109">
        <f t="shared" si="15"/>
        <v>9818.181818181818</v>
      </c>
      <c r="U32" s="61">
        <f t="shared" si="16"/>
        <v>5</v>
      </c>
      <c r="V32" s="109">
        <f t="shared" si="17"/>
        <v>12272.727272727272</v>
      </c>
      <c r="W32" s="61">
        <f t="shared" si="18"/>
        <v>3</v>
      </c>
      <c r="X32" s="109">
        <f t="shared" si="19"/>
        <v>7363.636363636364</v>
      </c>
      <c r="Y32" s="61">
        <f t="shared" si="20"/>
        <v>6</v>
      </c>
      <c r="Z32" s="109">
        <f t="shared" si="21"/>
        <v>14727.272727272728</v>
      </c>
      <c r="AA32" s="61">
        <f t="shared" si="22"/>
        <v>0</v>
      </c>
      <c r="AB32" s="68">
        <f t="shared" si="23"/>
        <v>0</v>
      </c>
      <c r="AC32" s="67">
        <f t="shared" si="24"/>
        <v>18</v>
      </c>
      <c r="AD32" s="66">
        <f t="shared" si="25"/>
        <v>44181.818181818184</v>
      </c>
      <c r="AE32" s="57">
        <f t="shared" si="26"/>
        <v>0</v>
      </c>
      <c r="AF32" s="60">
        <f t="shared" si="27"/>
        <v>15381.81818181818</v>
      </c>
      <c r="AG32" s="435">
        <f t="shared" si="28"/>
        <v>0</v>
      </c>
      <c r="AH32" s="416">
        <f t="shared" si="29"/>
        <v>0</v>
      </c>
      <c r="AI32" s="65">
        <f t="shared" si="30"/>
        <v>26</v>
      </c>
      <c r="AJ32" s="31">
        <f t="shared" si="31"/>
        <v>41600</v>
      </c>
      <c r="AK32" s="65">
        <f t="shared" si="32"/>
        <v>0</v>
      </c>
      <c r="AL32" s="230">
        <f t="shared" si="33"/>
        <v>0</v>
      </c>
      <c r="AM32" s="130"/>
    </row>
    <row r="33" spans="1:39" s="2" customFormat="1" x14ac:dyDescent="0.3">
      <c r="A33" s="188" t="s">
        <v>901</v>
      </c>
      <c r="B33" s="47">
        <f>16000/10</f>
        <v>1600</v>
      </c>
      <c r="C33" s="183">
        <f>2700/1.1</f>
        <v>2454.5454545454545</v>
      </c>
      <c r="D33" s="54">
        <v>11</v>
      </c>
      <c r="E33" s="201">
        <f t="shared" si="0"/>
        <v>24</v>
      </c>
      <c r="F33" s="76">
        <f t="shared" si="1"/>
        <v>38400</v>
      </c>
      <c r="G33" s="72">
        <f t="shared" si="2"/>
        <v>0</v>
      </c>
      <c r="H33" s="37">
        <f t="shared" si="3"/>
        <v>0</v>
      </c>
      <c r="I33" s="61">
        <f t="shared" si="4"/>
        <v>0</v>
      </c>
      <c r="J33" s="37">
        <f t="shared" si="5"/>
        <v>0</v>
      </c>
      <c r="K33" s="61">
        <f t="shared" si="6"/>
        <v>0</v>
      </c>
      <c r="L33" s="37">
        <f t="shared" si="7"/>
        <v>0</v>
      </c>
      <c r="M33" s="61">
        <f t="shared" si="8"/>
        <v>0</v>
      </c>
      <c r="N33" s="37">
        <f t="shared" si="9"/>
        <v>0</v>
      </c>
      <c r="O33" s="51">
        <f t="shared" si="10"/>
        <v>0</v>
      </c>
      <c r="P33" s="71">
        <f t="shared" si="11"/>
        <v>0</v>
      </c>
      <c r="Q33" s="57">
        <f t="shared" si="12"/>
        <v>0</v>
      </c>
      <c r="R33" s="39">
        <f t="shared" si="13"/>
        <v>0</v>
      </c>
      <c r="S33" s="72">
        <f t="shared" si="14"/>
        <v>3</v>
      </c>
      <c r="T33" s="109">
        <f t="shared" si="15"/>
        <v>7363.636363636364</v>
      </c>
      <c r="U33" s="61">
        <f t="shared" si="16"/>
        <v>4</v>
      </c>
      <c r="V33" s="109">
        <f t="shared" si="17"/>
        <v>9818.181818181818</v>
      </c>
      <c r="W33" s="61">
        <f t="shared" si="18"/>
        <v>1</v>
      </c>
      <c r="X33" s="109">
        <f t="shared" si="19"/>
        <v>2454.5454545454545</v>
      </c>
      <c r="Y33" s="61">
        <f t="shared" si="20"/>
        <v>3</v>
      </c>
      <c r="Z33" s="109">
        <f t="shared" si="21"/>
        <v>7363.636363636364</v>
      </c>
      <c r="AA33" s="61">
        <f t="shared" si="22"/>
        <v>0</v>
      </c>
      <c r="AB33" s="68">
        <f t="shared" si="23"/>
        <v>0</v>
      </c>
      <c r="AC33" s="67">
        <f t="shared" si="24"/>
        <v>11</v>
      </c>
      <c r="AD33" s="66">
        <f t="shared" si="25"/>
        <v>27000</v>
      </c>
      <c r="AE33" s="57">
        <f t="shared" si="26"/>
        <v>0</v>
      </c>
      <c r="AF33" s="60">
        <f t="shared" si="27"/>
        <v>9400</v>
      </c>
      <c r="AG33" s="435">
        <f t="shared" si="28"/>
        <v>0</v>
      </c>
      <c r="AH33" s="416">
        <f t="shared" si="29"/>
        <v>0</v>
      </c>
      <c r="AI33" s="65">
        <f t="shared" si="30"/>
        <v>13</v>
      </c>
      <c r="AJ33" s="31">
        <f t="shared" si="31"/>
        <v>20800</v>
      </c>
      <c r="AK33" s="65">
        <f t="shared" si="32"/>
        <v>0</v>
      </c>
      <c r="AL33" s="230">
        <f t="shared" si="33"/>
        <v>0</v>
      </c>
      <c r="AM33" s="130"/>
    </row>
    <row r="34" spans="1:39" s="2" customFormat="1" x14ac:dyDescent="0.3">
      <c r="A34" s="188" t="s">
        <v>849</v>
      </c>
      <c r="B34" s="47">
        <f>14400/12</f>
        <v>1200</v>
      </c>
      <c r="C34" s="46">
        <f>1800/1.1</f>
        <v>1636.3636363636363</v>
      </c>
      <c r="D34" s="54">
        <v>12</v>
      </c>
      <c r="E34" s="201">
        <f t="shared" si="0"/>
        <v>36</v>
      </c>
      <c r="F34" s="76">
        <f t="shared" si="1"/>
        <v>43200</v>
      </c>
      <c r="G34" s="72">
        <f t="shared" si="2"/>
        <v>48</v>
      </c>
      <c r="H34" s="37">
        <f t="shared" si="3"/>
        <v>57600</v>
      </c>
      <c r="I34" s="61">
        <f t="shared" si="4"/>
        <v>24</v>
      </c>
      <c r="J34" s="37">
        <f t="shared" si="5"/>
        <v>28800</v>
      </c>
      <c r="K34" s="61">
        <f t="shared" si="6"/>
        <v>72</v>
      </c>
      <c r="L34" s="37">
        <f t="shared" si="7"/>
        <v>86400</v>
      </c>
      <c r="M34" s="61">
        <f t="shared" si="8"/>
        <v>0</v>
      </c>
      <c r="N34" s="37">
        <f t="shared" si="9"/>
        <v>0</v>
      </c>
      <c r="O34" s="51">
        <f t="shared" si="10"/>
        <v>0</v>
      </c>
      <c r="P34" s="71">
        <f t="shared" si="11"/>
        <v>0</v>
      </c>
      <c r="Q34" s="57">
        <f t="shared" si="12"/>
        <v>144</v>
      </c>
      <c r="R34" s="39">
        <f t="shared" si="13"/>
        <v>172800</v>
      </c>
      <c r="S34" s="72">
        <f t="shared" si="14"/>
        <v>62</v>
      </c>
      <c r="T34" s="109">
        <f t="shared" si="15"/>
        <v>101454.54545454544</v>
      </c>
      <c r="U34" s="61">
        <f t="shared" si="16"/>
        <v>19</v>
      </c>
      <c r="V34" s="109">
        <f t="shared" si="17"/>
        <v>31090.909090909088</v>
      </c>
      <c r="W34" s="61">
        <f t="shared" si="18"/>
        <v>26</v>
      </c>
      <c r="X34" s="109">
        <f t="shared" si="19"/>
        <v>42545.454545454544</v>
      </c>
      <c r="Y34" s="61">
        <f t="shared" si="20"/>
        <v>48</v>
      </c>
      <c r="Z34" s="109">
        <f t="shared" si="21"/>
        <v>78545.454545454544</v>
      </c>
      <c r="AA34" s="61">
        <f t="shared" si="22"/>
        <v>0</v>
      </c>
      <c r="AB34" s="68">
        <f t="shared" si="23"/>
        <v>0</v>
      </c>
      <c r="AC34" s="67">
        <f t="shared" si="24"/>
        <v>155</v>
      </c>
      <c r="AD34" s="66">
        <f t="shared" si="25"/>
        <v>253636.36363636362</v>
      </c>
      <c r="AE34" s="57">
        <f t="shared" si="26"/>
        <v>0</v>
      </c>
      <c r="AF34" s="60">
        <f t="shared" si="27"/>
        <v>67636.363636363618</v>
      </c>
      <c r="AG34" s="435">
        <f t="shared" si="28"/>
        <v>1</v>
      </c>
      <c r="AH34" s="416">
        <f t="shared" si="29"/>
        <v>1200</v>
      </c>
      <c r="AI34" s="65">
        <f t="shared" si="30"/>
        <v>24</v>
      </c>
      <c r="AJ34" s="31">
        <f t="shared" si="31"/>
        <v>28800</v>
      </c>
      <c r="AK34" s="65">
        <f t="shared" si="32"/>
        <v>0</v>
      </c>
      <c r="AL34" s="230">
        <f t="shared" si="33"/>
        <v>0</v>
      </c>
      <c r="AM34" s="130" t="s">
        <v>1044</v>
      </c>
    </row>
    <row r="35" spans="1:39" s="2" customFormat="1" x14ac:dyDescent="0.3">
      <c r="A35" s="188" t="s">
        <v>848</v>
      </c>
      <c r="B35" s="47">
        <f>14400/12</f>
        <v>1200</v>
      </c>
      <c r="C35" s="46">
        <f>1800/1.1</f>
        <v>1636.3636363636363</v>
      </c>
      <c r="D35" s="54">
        <v>13</v>
      </c>
      <c r="E35" s="201">
        <f t="shared" si="0"/>
        <v>0</v>
      </c>
      <c r="F35" s="76">
        <f t="shared" si="1"/>
        <v>0</v>
      </c>
      <c r="G35" s="72">
        <f t="shared" si="2"/>
        <v>0</v>
      </c>
      <c r="H35" s="37">
        <f t="shared" si="3"/>
        <v>0</v>
      </c>
      <c r="I35" s="61">
        <f t="shared" si="4"/>
        <v>0</v>
      </c>
      <c r="J35" s="37">
        <f t="shared" si="5"/>
        <v>0</v>
      </c>
      <c r="K35" s="61">
        <f t="shared" si="6"/>
        <v>0</v>
      </c>
      <c r="L35" s="37">
        <f t="shared" si="7"/>
        <v>0</v>
      </c>
      <c r="M35" s="61">
        <f t="shared" si="8"/>
        <v>0</v>
      </c>
      <c r="N35" s="37">
        <f t="shared" si="9"/>
        <v>0</v>
      </c>
      <c r="O35" s="51">
        <f t="shared" si="10"/>
        <v>0</v>
      </c>
      <c r="P35" s="71">
        <f t="shared" si="11"/>
        <v>0</v>
      </c>
      <c r="Q35" s="57">
        <f t="shared" si="12"/>
        <v>0</v>
      </c>
      <c r="R35" s="39">
        <f t="shared" si="13"/>
        <v>0</v>
      </c>
      <c r="S35" s="72">
        <f t="shared" si="14"/>
        <v>0</v>
      </c>
      <c r="T35" s="109">
        <f t="shared" si="15"/>
        <v>0</v>
      </c>
      <c r="U35" s="61">
        <f t="shared" si="16"/>
        <v>0</v>
      </c>
      <c r="V35" s="109">
        <f t="shared" si="17"/>
        <v>0</v>
      </c>
      <c r="W35" s="61">
        <f t="shared" si="18"/>
        <v>0</v>
      </c>
      <c r="X35" s="109">
        <f t="shared" si="19"/>
        <v>0</v>
      </c>
      <c r="Y35" s="61">
        <f t="shared" si="20"/>
        <v>0</v>
      </c>
      <c r="Z35" s="109">
        <f t="shared" si="21"/>
        <v>0</v>
      </c>
      <c r="AA35" s="61">
        <f t="shared" si="22"/>
        <v>0</v>
      </c>
      <c r="AB35" s="68">
        <f t="shared" si="23"/>
        <v>0</v>
      </c>
      <c r="AC35" s="67">
        <f t="shared" si="24"/>
        <v>0</v>
      </c>
      <c r="AD35" s="66">
        <f t="shared" si="25"/>
        <v>0</v>
      </c>
      <c r="AE35" s="57">
        <f t="shared" si="26"/>
        <v>0</v>
      </c>
      <c r="AF35" s="60">
        <f t="shared" si="27"/>
        <v>0</v>
      </c>
      <c r="AG35" s="435">
        <f t="shared" si="28"/>
        <v>0</v>
      </c>
      <c r="AH35" s="416">
        <f t="shared" si="29"/>
        <v>0</v>
      </c>
      <c r="AI35" s="65">
        <f t="shared" si="30"/>
        <v>0</v>
      </c>
      <c r="AJ35" s="31">
        <f t="shared" si="31"/>
        <v>0</v>
      </c>
      <c r="AK35" s="65">
        <f t="shared" si="32"/>
        <v>0</v>
      </c>
      <c r="AL35" s="230">
        <f t="shared" si="33"/>
        <v>0</v>
      </c>
      <c r="AM35" s="130"/>
    </row>
    <row r="36" spans="1:39" s="2" customFormat="1" x14ac:dyDescent="0.3">
      <c r="A36" s="186" t="s">
        <v>847</v>
      </c>
      <c r="B36" s="47">
        <f>3900/6</f>
        <v>650</v>
      </c>
      <c r="C36" s="46">
        <f>2000/1.1</f>
        <v>1818.181818181818</v>
      </c>
      <c r="D36" s="54">
        <v>6</v>
      </c>
      <c r="E36" s="201">
        <f t="shared" si="0"/>
        <v>23</v>
      </c>
      <c r="F36" s="76">
        <f t="shared" si="1"/>
        <v>14950</v>
      </c>
      <c r="G36" s="72">
        <f t="shared" si="2"/>
        <v>6</v>
      </c>
      <c r="H36" s="37">
        <f t="shared" si="3"/>
        <v>3900</v>
      </c>
      <c r="I36" s="61">
        <f t="shared" si="4"/>
        <v>0</v>
      </c>
      <c r="J36" s="37">
        <f t="shared" si="5"/>
        <v>0</v>
      </c>
      <c r="K36" s="61">
        <f t="shared" si="6"/>
        <v>0</v>
      </c>
      <c r="L36" s="37">
        <f t="shared" si="7"/>
        <v>0</v>
      </c>
      <c r="M36" s="61">
        <f t="shared" si="8"/>
        <v>0</v>
      </c>
      <c r="N36" s="37">
        <f t="shared" si="9"/>
        <v>0</v>
      </c>
      <c r="O36" s="51">
        <f t="shared" si="10"/>
        <v>0</v>
      </c>
      <c r="P36" s="71">
        <f t="shared" si="11"/>
        <v>0</v>
      </c>
      <c r="Q36" s="57">
        <f t="shared" si="12"/>
        <v>6</v>
      </c>
      <c r="R36" s="39">
        <f t="shared" si="13"/>
        <v>3900</v>
      </c>
      <c r="S36" s="72">
        <f t="shared" si="14"/>
        <v>7</v>
      </c>
      <c r="T36" s="109">
        <f t="shared" si="15"/>
        <v>12727.272727272726</v>
      </c>
      <c r="U36" s="61">
        <f t="shared" si="16"/>
        <v>4</v>
      </c>
      <c r="V36" s="109">
        <f t="shared" si="17"/>
        <v>7272.7272727272721</v>
      </c>
      <c r="W36" s="61">
        <f t="shared" si="18"/>
        <v>0</v>
      </c>
      <c r="X36" s="109">
        <f t="shared" si="19"/>
        <v>0</v>
      </c>
      <c r="Y36" s="61">
        <f t="shared" si="20"/>
        <v>4</v>
      </c>
      <c r="Z36" s="109">
        <f t="shared" si="21"/>
        <v>7272.7272727272721</v>
      </c>
      <c r="AA36" s="61">
        <f t="shared" si="22"/>
        <v>0</v>
      </c>
      <c r="AB36" s="68">
        <f t="shared" si="23"/>
        <v>0</v>
      </c>
      <c r="AC36" s="67">
        <f t="shared" si="24"/>
        <v>15</v>
      </c>
      <c r="AD36" s="66">
        <f t="shared" si="25"/>
        <v>27272.727272727272</v>
      </c>
      <c r="AE36" s="57">
        <f t="shared" si="26"/>
        <v>0</v>
      </c>
      <c r="AF36" s="60">
        <f t="shared" si="27"/>
        <v>17522.727272727272</v>
      </c>
      <c r="AG36" s="435">
        <f t="shared" si="28"/>
        <v>0</v>
      </c>
      <c r="AH36" s="416">
        <f t="shared" si="29"/>
        <v>0</v>
      </c>
      <c r="AI36" s="65">
        <f t="shared" si="30"/>
        <v>14</v>
      </c>
      <c r="AJ36" s="31">
        <f t="shared" si="31"/>
        <v>9100</v>
      </c>
      <c r="AK36" s="65">
        <f t="shared" si="32"/>
        <v>0</v>
      </c>
      <c r="AL36" s="230">
        <f t="shared" si="33"/>
        <v>0</v>
      </c>
      <c r="AM36" s="130"/>
    </row>
    <row r="37" spans="1:39" s="2" customFormat="1" x14ac:dyDescent="0.3">
      <c r="A37" s="186" t="s">
        <v>874</v>
      </c>
      <c r="B37" s="47">
        <f>3900/6</f>
        <v>650</v>
      </c>
      <c r="C37" s="46">
        <f>2000/1.1</f>
        <v>1818.181818181818</v>
      </c>
      <c r="D37" s="54">
        <v>6</v>
      </c>
      <c r="E37" s="201">
        <f t="shared" si="0"/>
        <v>24</v>
      </c>
      <c r="F37" s="76">
        <f t="shared" si="1"/>
        <v>15600</v>
      </c>
      <c r="G37" s="72">
        <f t="shared" si="2"/>
        <v>18</v>
      </c>
      <c r="H37" s="37">
        <f t="shared" si="3"/>
        <v>11700</v>
      </c>
      <c r="I37" s="61">
        <f t="shared" si="4"/>
        <v>0</v>
      </c>
      <c r="J37" s="37">
        <f t="shared" si="5"/>
        <v>0</v>
      </c>
      <c r="K37" s="61">
        <f t="shared" si="6"/>
        <v>0</v>
      </c>
      <c r="L37" s="37">
        <f t="shared" si="7"/>
        <v>0</v>
      </c>
      <c r="M37" s="61">
        <f t="shared" si="8"/>
        <v>0</v>
      </c>
      <c r="N37" s="37">
        <f t="shared" si="9"/>
        <v>0</v>
      </c>
      <c r="O37" s="51">
        <f t="shared" si="10"/>
        <v>0</v>
      </c>
      <c r="P37" s="71">
        <f t="shared" si="11"/>
        <v>0</v>
      </c>
      <c r="Q37" s="57">
        <f t="shared" si="12"/>
        <v>18</v>
      </c>
      <c r="R37" s="39">
        <f t="shared" si="13"/>
        <v>11700</v>
      </c>
      <c r="S37" s="72">
        <f t="shared" si="14"/>
        <v>21</v>
      </c>
      <c r="T37" s="109">
        <f t="shared" si="15"/>
        <v>38181.818181818177</v>
      </c>
      <c r="U37" s="61">
        <f t="shared" si="16"/>
        <v>13</v>
      </c>
      <c r="V37" s="109">
        <f t="shared" si="17"/>
        <v>23636.363636363632</v>
      </c>
      <c r="W37" s="61">
        <f t="shared" si="18"/>
        <v>7</v>
      </c>
      <c r="X37" s="109">
        <f t="shared" si="19"/>
        <v>12727.272727272726</v>
      </c>
      <c r="Y37" s="61">
        <f t="shared" si="20"/>
        <v>1</v>
      </c>
      <c r="Z37" s="109">
        <f t="shared" si="21"/>
        <v>1818.181818181818</v>
      </c>
      <c r="AA37" s="61">
        <f t="shared" si="22"/>
        <v>0</v>
      </c>
      <c r="AB37" s="68">
        <f t="shared" si="23"/>
        <v>0</v>
      </c>
      <c r="AC37" s="67">
        <f t="shared" si="24"/>
        <v>42</v>
      </c>
      <c r="AD37" s="66">
        <f t="shared" si="25"/>
        <v>76363.636363636353</v>
      </c>
      <c r="AE37" s="57">
        <f t="shared" si="26"/>
        <v>0</v>
      </c>
      <c r="AF37" s="60">
        <f t="shared" si="27"/>
        <v>49063.636363636353</v>
      </c>
      <c r="AG37" s="435">
        <f t="shared" si="28"/>
        <v>0</v>
      </c>
      <c r="AH37" s="416">
        <f t="shared" si="29"/>
        <v>0</v>
      </c>
      <c r="AI37" s="65">
        <f t="shared" si="30"/>
        <v>0</v>
      </c>
      <c r="AJ37" s="31">
        <f t="shared" si="31"/>
        <v>0</v>
      </c>
      <c r="AK37" s="65">
        <f t="shared" si="32"/>
        <v>12</v>
      </c>
      <c r="AL37" s="230">
        <f t="shared" si="33"/>
        <v>7800</v>
      </c>
      <c r="AM37" s="130"/>
    </row>
    <row r="38" spans="1:39" s="2" customFormat="1" x14ac:dyDescent="0.3">
      <c r="A38" s="186" t="s">
        <v>846</v>
      </c>
      <c r="B38" s="47">
        <f>3900/6</f>
        <v>650</v>
      </c>
      <c r="C38" s="46">
        <f>2000/1.1</f>
        <v>1818.181818181818</v>
      </c>
      <c r="D38" s="54">
        <v>6</v>
      </c>
      <c r="E38" s="201">
        <f t="shared" si="0"/>
        <v>15</v>
      </c>
      <c r="F38" s="76">
        <f t="shared" si="1"/>
        <v>9750</v>
      </c>
      <c r="G38" s="72">
        <f t="shared" si="2"/>
        <v>12</v>
      </c>
      <c r="H38" s="37">
        <f t="shared" si="3"/>
        <v>7800</v>
      </c>
      <c r="I38" s="61">
        <f t="shared" si="4"/>
        <v>6</v>
      </c>
      <c r="J38" s="37">
        <f t="shared" si="5"/>
        <v>3900</v>
      </c>
      <c r="K38" s="61">
        <f t="shared" si="6"/>
        <v>0</v>
      </c>
      <c r="L38" s="37">
        <f t="shared" si="7"/>
        <v>0</v>
      </c>
      <c r="M38" s="61">
        <f t="shared" si="8"/>
        <v>0</v>
      </c>
      <c r="N38" s="37">
        <f t="shared" si="9"/>
        <v>0</v>
      </c>
      <c r="O38" s="51">
        <f t="shared" si="10"/>
        <v>0</v>
      </c>
      <c r="P38" s="71">
        <f t="shared" si="11"/>
        <v>0</v>
      </c>
      <c r="Q38" s="57">
        <f t="shared" si="12"/>
        <v>18</v>
      </c>
      <c r="R38" s="39">
        <f t="shared" si="13"/>
        <v>11700</v>
      </c>
      <c r="S38" s="72">
        <f t="shared" si="14"/>
        <v>11</v>
      </c>
      <c r="T38" s="109">
        <f t="shared" si="15"/>
        <v>20000</v>
      </c>
      <c r="U38" s="61">
        <f t="shared" si="16"/>
        <v>10</v>
      </c>
      <c r="V38" s="109">
        <f t="shared" si="17"/>
        <v>18181.81818181818</v>
      </c>
      <c r="W38" s="61">
        <f t="shared" si="18"/>
        <v>8</v>
      </c>
      <c r="X38" s="109">
        <f t="shared" si="19"/>
        <v>14545.454545454544</v>
      </c>
      <c r="Y38" s="61">
        <f t="shared" si="20"/>
        <v>2</v>
      </c>
      <c r="Z38" s="109">
        <f t="shared" si="21"/>
        <v>3636.363636363636</v>
      </c>
      <c r="AA38" s="61">
        <f t="shared" si="22"/>
        <v>0</v>
      </c>
      <c r="AB38" s="68">
        <f t="shared" si="23"/>
        <v>0</v>
      </c>
      <c r="AC38" s="67">
        <f t="shared" si="24"/>
        <v>31</v>
      </c>
      <c r="AD38" s="66">
        <f t="shared" si="25"/>
        <v>56363.63636363636</v>
      </c>
      <c r="AE38" s="57">
        <f t="shared" si="26"/>
        <v>0</v>
      </c>
      <c r="AF38" s="60">
        <f t="shared" si="27"/>
        <v>36213.63636363636</v>
      </c>
      <c r="AG38" s="435">
        <f t="shared" si="28"/>
        <v>0</v>
      </c>
      <c r="AH38" s="416">
        <f t="shared" si="29"/>
        <v>0</v>
      </c>
      <c r="AI38" s="65">
        <f t="shared" si="30"/>
        <v>2</v>
      </c>
      <c r="AJ38" s="31">
        <f t="shared" si="31"/>
        <v>1300</v>
      </c>
      <c r="AK38" s="65">
        <f t="shared" si="32"/>
        <v>12</v>
      </c>
      <c r="AL38" s="230">
        <f t="shared" si="33"/>
        <v>7800</v>
      </c>
      <c r="AM38" s="130" t="s">
        <v>1036</v>
      </c>
    </row>
    <row r="39" spans="1:39" s="2" customFormat="1" ht="17.25" thickBot="1" x14ac:dyDescent="0.35">
      <c r="A39" s="185" t="s">
        <v>900</v>
      </c>
      <c r="B39" s="193">
        <f>31200/24</f>
        <v>1300</v>
      </c>
      <c r="C39" s="194">
        <f>2800/1.1</f>
        <v>2545.454545454545</v>
      </c>
      <c r="D39" s="50">
        <v>24</v>
      </c>
      <c r="E39" s="543">
        <f t="shared" si="0"/>
        <v>51</v>
      </c>
      <c r="F39" s="192">
        <f t="shared" si="1"/>
        <v>66300</v>
      </c>
      <c r="G39" s="461">
        <f t="shared" si="2"/>
        <v>24</v>
      </c>
      <c r="H39" s="197">
        <f t="shared" si="3"/>
        <v>31200</v>
      </c>
      <c r="I39" s="360">
        <f t="shared" si="4"/>
        <v>0</v>
      </c>
      <c r="J39" s="197">
        <f t="shared" si="5"/>
        <v>0</v>
      </c>
      <c r="K39" s="360">
        <f t="shared" si="6"/>
        <v>0</v>
      </c>
      <c r="L39" s="197">
        <f t="shared" si="7"/>
        <v>0</v>
      </c>
      <c r="M39" s="360">
        <f t="shared" si="8"/>
        <v>0</v>
      </c>
      <c r="N39" s="197">
        <f t="shared" si="9"/>
        <v>0</v>
      </c>
      <c r="O39" s="387">
        <f t="shared" si="10"/>
        <v>0</v>
      </c>
      <c r="P39" s="405">
        <f t="shared" si="11"/>
        <v>0</v>
      </c>
      <c r="Q39" s="406">
        <f t="shared" si="12"/>
        <v>24</v>
      </c>
      <c r="R39" s="148">
        <f t="shared" si="13"/>
        <v>31200</v>
      </c>
      <c r="S39" s="461">
        <f t="shared" si="14"/>
        <v>29</v>
      </c>
      <c r="T39" s="119">
        <f t="shared" si="15"/>
        <v>73818.181818181809</v>
      </c>
      <c r="U39" s="360">
        <f t="shared" si="16"/>
        <v>34</v>
      </c>
      <c r="V39" s="119">
        <f t="shared" si="17"/>
        <v>86545.45454545453</v>
      </c>
      <c r="W39" s="360">
        <f t="shared" si="18"/>
        <v>8</v>
      </c>
      <c r="X39" s="119">
        <f t="shared" si="19"/>
        <v>20363.63636363636</v>
      </c>
      <c r="Y39" s="360">
        <f t="shared" si="20"/>
        <v>2</v>
      </c>
      <c r="Z39" s="119">
        <f t="shared" si="21"/>
        <v>5090.9090909090901</v>
      </c>
      <c r="AA39" s="360">
        <f t="shared" si="22"/>
        <v>0</v>
      </c>
      <c r="AB39" s="390">
        <f t="shared" si="23"/>
        <v>0</v>
      </c>
      <c r="AC39" s="407">
        <f t="shared" si="24"/>
        <v>73</v>
      </c>
      <c r="AD39" s="408">
        <f t="shared" si="25"/>
        <v>185818.18181818179</v>
      </c>
      <c r="AE39" s="406">
        <f t="shared" si="26"/>
        <v>0</v>
      </c>
      <c r="AF39" s="392">
        <f t="shared" si="27"/>
        <v>90918.181818181794</v>
      </c>
      <c r="AG39" s="436">
        <f t="shared" si="28"/>
        <v>2</v>
      </c>
      <c r="AH39" s="438">
        <f t="shared" si="29"/>
        <v>2600</v>
      </c>
      <c r="AI39" s="426">
        <f t="shared" si="30"/>
        <v>0</v>
      </c>
      <c r="AJ39" s="456">
        <f t="shared" si="31"/>
        <v>0</v>
      </c>
      <c r="AK39" s="426">
        <f t="shared" si="32"/>
        <v>0</v>
      </c>
      <c r="AL39" s="457">
        <f t="shared" si="33"/>
        <v>0</v>
      </c>
      <c r="AM39" s="130"/>
    </row>
    <row r="40" spans="1:39" s="2" customFormat="1" ht="17.25" thickBot="1" x14ac:dyDescent="0.35">
      <c r="A40" s="573" t="s">
        <v>57</v>
      </c>
      <c r="B40" s="574"/>
      <c r="C40" s="574"/>
      <c r="D40" s="574"/>
      <c r="E40" s="395">
        <f t="shared" ref="E40:AL40" si="34">SUM(E6:E39)</f>
        <v>478</v>
      </c>
      <c r="F40" s="367">
        <f t="shared" si="34"/>
        <v>657400</v>
      </c>
      <c r="G40" s="395">
        <f t="shared" si="34"/>
        <v>398</v>
      </c>
      <c r="H40" s="397">
        <f t="shared" si="34"/>
        <v>575000</v>
      </c>
      <c r="I40" s="397">
        <f t="shared" si="34"/>
        <v>90</v>
      </c>
      <c r="J40" s="397">
        <f t="shared" si="34"/>
        <v>134700</v>
      </c>
      <c r="K40" s="397">
        <f t="shared" si="34"/>
        <v>156</v>
      </c>
      <c r="L40" s="397">
        <f t="shared" si="34"/>
        <v>202800</v>
      </c>
      <c r="M40" s="397">
        <f t="shared" si="34"/>
        <v>60</v>
      </c>
      <c r="N40" s="397">
        <f t="shared" si="34"/>
        <v>98000</v>
      </c>
      <c r="O40" s="397">
        <f t="shared" si="34"/>
        <v>0</v>
      </c>
      <c r="P40" s="397">
        <f t="shared" si="34"/>
        <v>0</v>
      </c>
      <c r="Q40" s="397">
        <f t="shared" si="34"/>
        <v>704</v>
      </c>
      <c r="R40" s="367">
        <f t="shared" si="34"/>
        <v>1010500</v>
      </c>
      <c r="S40" s="395">
        <f t="shared" si="34"/>
        <v>336</v>
      </c>
      <c r="T40" s="397">
        <f t="shared" si="34"/>
        <v>696090.90909090883</v>
      </c>
      <c r="U40" s="397">
        <f t="shared" si="34"/>
        <v>318</v>
      </c>
      <c r="V40" s="397">
        <f t="shared" si="34"/>
        <v>711636.36363636353</v>
      </c>
      <c r="W40" s="397">
        <f t="shared" si="34"/>
        <v>203</v>
      </c>
      <c r="X40" s="397">
        <f t="shared" si="34"/>
        <v>453272.72727272718</v>
      </c>
      <c r="Y40" s="397">
        <f t="shared" si="34"/>
        <v>133</v>
      </c>
      <c r="Z40" s="397">
        <f t="shared" si="34"/>
        <v>272909.09090909094</v>
      </c>
      <c r="AA40" s="397">
        <f t="shared" si="34"/>
        <v>0</v>
      </c>
      <c r="AB40" s="397">
        <f t="shared" si="34"/>
        <v>0</v>
      </c>
      <c r="AC40" s="397">
        <f t="shared" si="34"/>
        <v>990</v>
      </c>
      <c r="AD40" s="397">
        <f t="shared" si="34"/>
        <v>2133909.0909090908</v>
      </c>
      <c r="AE40" s="397">
        <f t="shared" si="34"/>
        <v>0</v>
      </c>
      <c r="AF40" s="367">
        <f t="shared" si="34"/>
        <v>742409.09090909071</v>
      </c>
      <c r="AG40" s="378">
        <f t="shared" si="34"/>
        <v>14</v>
      </c>
      <c r="AH40" s="366">
        <f t="shared" si="34"/>
        <v>22650</v>
      </c>
      <c r="AI40" s="395">
        <f t="shared" si="34"/>
        <v>178</v>
      </c>
      <c r="AJ40" s="367">
        <f t="shared" si="34"/>
        <v>253750</v>
      </c>
      <c r="AK40" s="395">
        <f t="shared" si="34"/>
        <v>48</v>
      </c>
      <c r="AL40" s="367">
        <f t="shared" si="34"/>
        <v>30000</v>
      </c>
      <c r="AM40" s="11"/>
    </row>
    <row r="41" spans="1:39" s="2" customFormat="1" ht="17.25" thickBot="1" x14ac:dyDescent="0.35">
      <c r="A41" s="154"/>
      <c r="B41" s="10"/>
      <c r="C41" s="10"/>
      <c r="D41" s="10"/>
      <c r="E41" s="4"/>
      <c r="F41" s="156"/>
      <c r="G41" s="4"/>
      <c r="H41" s="9">
        <f>H40*1.1</f>
        <v>632500</v>
      </c>
      <c r="I41" s="5"/>
      <c r="J41" s="9">
        <f>J40*1.1</f>
        <v>148170</v>
      </c>
      <c r="K41" s="5"/>
      <c r="L41" s="9">
        <f>L40*1.1</f>
        <v>223080.00000000003</v>
      </c>
      <c r="M41" s="5"/>
      <c r="N41" s="9">
        <f>N40*1.1</f>
        <v>107800.00000000001</v>
      </c>
      <c r="O41" s="5"/>
      <c r="P41" s="9">
        <f>P40*1.1</f>
        <v>0</v>
      </c>
      <c r="Q41" s="5"/>
      <c r="R41" s="8">
        <f>R40*1.1</f>
        <v>1111550</v>
      </c>
      <c r="S41" s="586"/>
      <c r="T41" s="587"/>
      <c r="U41" s="587"/>
      <c r="V41" s="587"/>
      <c r="W41" s="587"/>
      <c r="X41" s="587"/>
      <c r="Y41" s="587"/>
      <c r="Z41" s="587"/>
      <c r="AA41" s="587"/>
      <c r="AB41" s="587"/>
      <c r="AC41" s="587"/>
      <c r="AD41" s="587"/>
      <c r="AE41" s="363"/>
      <c r="AF41" s="7">
        <f>AF40/(R40+F40)</f>
        <v>0.44511606865464998</v>
      </c>
      <c r="AG41" s="5"/>
      <c r="AH41" s="5"/>
      <c r="AI41" s="235"/>
      <c r="AJ41" s="6"/>
      <c r="AK41" s="4"/>
      <c r="AL41" s="458">
        <f>AL40*1.1</f>
        <v>33000</v>
      </c>
    </row>
    <row r="42" spans="1:39" s="2" customFormat="1" x14ac:dyDescent="0.3">
      <c r="A42" s="154"/>
      <c r="B42" s="10"/>
      <c r="C42" s="10"/>
      <c r="D42" s="10"/>
      <c r="E42" s="154">
        <f>E82+E124+E165+E206+E247+E288+E330+E371</f>
        <v>478</v>
      </c>
      <c r="F42" s="154">
        <f>F82+F124+F165+F206+F247+F288+F330+F371</f>
        <v>657400</v>
      </c>
      <c r="G42" s="10"/>
      <c r="H42" s="125"/>
      <c r="I42" s="154"/>
      <c r="J42" s="125"/>
      <c r="K42" s="10"/>
      <c r="L42" s="125"/>
      <c r="M42" s="154"/>
      <c r="N42" s="125"/>
      <c r="O42" s="10"/>
      <c r="P42" s="125"/>
      <c r="Q42" s="125">
        <f>Q82+Q124+Q165+Q206+Q288+Q371</f>
        <v>704</v>
      </c>
      <c r="R42" s="125">
        <f>R82+R124+R165+R206+R288+R371</f>
        <v>1010500</v>
      </c>
      <c r="S42" s="124"/>
      <c r="T42" s="124"/>
      <c r="U42" s="155"/>
      <c r="V42" s="124"/>
      <c r="W42" s="155"/>
      <c r="X42" s="124"/>
      <c r="Y42" s="124"/>
      <c r="Z42" s="124"/>
      <c r="AA42" s="155"/>
      <c r="AB42" s="124"/>
      <c r="AC42" s="124"/>
      <c r="AD42" s="155"/>
      <c r="AE42" s="124"/>
      <c r="AF42" s="123"/>
      <c r="AG42" s="10"/>
      <c r="AH42" s="10"/>
      <c r="AI42" s="154">
        <f>AI82+AI124+AI165+AI206+AI288+AI330+AI371</f>
        <v>178</v>
      </c>
      <c r="AJ42" s="154">
        <f>AJ82+AJ124+AJ165+AJ206+AJ288+AJ330+AJ371</f>
        <v>253750</v>
      </c>
      <c r="AK42" s="154"/>
    </row>
    <row r="43" spans="1:39" s="2" customFormat="1" x14ac:dyDescent="0.3">
      <c r="E43" s="153"/>
      <c r="G43" s="153"/>
      <c r="H43" s="153"/>
      <c r="I43" s="153"/>
      <c r="J43" s="153"/>
      <c r="K43" s="153"/>
      <c r="L43" s="153"/>
      <c r="M43" s="153"/>
      <c r="O43" s="153"/>
      <c r="Q43" s="153"/>
      <c r="R43" s="177"/>
      <c r="S43" s="153"/>
      <c r="T43" s="153"/>
      <c r="U43" s="153"/>
      <c r="V43" s="153"/>
      <c r="W43" s="153"/>
      <c r="X43" s="153"/>
      <c r="Y43" s="153"/>
      <c r="Z43" s="153"/>
      <c r="AA43" s="153"/>
      <c r="AC43" s="153"/>
      <c r="AD43" s="153"/>
      <c r="AE43" s="153"/>
      <c r="AF43" s="153"/>
      <c r="AG43" s="153"/>
      <c r="AH43" s="153"/>
      <c r="AI43" s="153"/>
      <c r="AK43" s="153"/>
    </row>
    <row r="44" spans="1:39" s="2" customFormat="1" ht="17.25" thickBot="1" x14ac:dyDescent="0.35">
      <c r="A44" s="98" t="s">
        <v>1043</v>
      </c>
      <c r="B44" s="97"/>
      <c r="C44" s="97"/>
      <c r="D44" s="94"/>
      <c r="E44" s="95"/>
      <c r="F44" s="95"/>
      <c r="G44" s="95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3"/>
      <c r="AH44" s="93"/>
      <c r="AI44" s="93"/>
      <c r="AJ44" s="93"/>
      <c r="AK44" s="93"/>
    </row>
    <row r="45" spans="1:39" s="2" customFormat="1" ht="17.25" thickBot="1" x14ac:dyDescent="0.35">
      <c r="A45" s="10"/>
      <c r="B45" s="10"/>
      <c r="C45" s="10"/>
      <c r="D45" s="10"/>
      <c r="E45" s="92"/>
      <c r="F45" s="91"/>
      <c r="G45" s="619" t="s">
        <v>957</v>
      </c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1"/>
      <c r="S45" s="622" t="s">
        <v>49</v>
      </c>
      <c r="T45" s="622"/>
      <c r="U45" s="622"/>
      <c r="V45" s="622"/>
      <c r="W45" s="622"/>
      <c r="X45" s="622"/>
      <c r="Y45" s="622"/>
      <c r="Z45" s="622"/>
      <c r="AA45" s="622"/>
      <c r="AB45" s="622"/>
      <c r="AC45" s="622"/>
      <c r="AD45" s="622"/>
      <c r="AE45" s="622"/>
      <c r="AF45" s="622"/>
      <c r="AG45" s="92"/>
      <c r="AH45" s="89"/>
      <c r="AI45" s="91"/>
      <c r="AJ45" s="91"/>
      <c r="AK45" s="112"/>
      <c r="AL45" s="113"/>
      <c r="AM45" s="138" t="s">
        <v>872</v>
      </c>
    </row>
    <row r="46" spans="1:39" s="2" customFormat="1" ht="16.5" customHeight="1" x14ac:dyDescent="0.3">
      <c r="A46" s="643" t="s">
        <v>871</v>
      </c>
      <c r="B46" s="645" t="s">
        <v>870</v>
      </c>
      <c r="C46" s="565" t="s">
        <v>917</v>
      </c>
      <c r="D46" s="647" t="s">
        <v>896</v>
      </c>
      <c r="E46" s="569" t="s">
        <v>935</v>
      </c>
      <c r="F46" s="704" t="s">
        <v>16</v>
      </c>
      <c r="G46" s="629" t="s">
        <v>1042</v>
      </c>
      <c r="H46" s="633" t="s">
        <v>1041</v>
      </c>
      <c r="I46" s="625" t="s">
        <v>0</v>
      </c>
      <c r="J46" s="633" t="s">
        <v>53</v>
      </c>
      <c r="K46" s="625" t="s">
        <v>1</v>
      </c>
      <c r="L46" s="633" t="s">
        <v>893</v>
      </c>
      <c r="M46" s="625" t="s">
        <v>2</v>
      </c>
      <c r="N46" s="633" t="s">
        <v>941</v>
      </c>
      <c r="O46" s="625" t="s">
        <v>3</v>
      </c>
      <c r="P46" s="633" t="s">
        <v>1040</v>
      </c>
      <c r="Q46" s="639" t="s">
        <v>982</v>
      </c>
      <c r="R46" s="607" t="s">
        <v>866</v>
      </c>
      <c r="S46" s="609" t="s">
        <v>940</v>
      </c>
      <c r="T46" s="611" t="s">
        <v>865</v>
      </c>
      <c r="U46" s="609" t="s">
        <v>4</v>
      </c>
      <c r="V46" s="611" t="s">
        <v>864</v>
      </c>
      <c r="W46" s="609" t="s">
        <v>5</v>
      </c>
      <c r="X46" s="611" t="s">
        <v>1032</v>
      </c>
      <c r="Y46" s="640" t="s">
        <v>6</v>
      </c>
      <c r="Z46" s="611" t="s">
        <v>911</v>
      </c>
      <c r="AA46" s="609" t="s">
        <v>7</v>
      </c>
      <c r="AB46" s="611" t="s">
        <v>948</v>
      </c>
      <c r="AC46" s="642" t="s">
        <v>29</v>
      </c>
      <c r="AD46" s="639" t="s">
        <v>30</v>
      </c>
      <c r="AE46" s="639" t="s">
        <v>947</v>
      </c>
      <c r="AF46" s="623" t="s">
        <v>860</v>
      </c>
      <c r="AG46" s="615" t="s">
        <v>1039</v>
      </c>
      <c r="AH46" s="627" t="s">
        <v>925</v>
      </c>
      <c r="AI46" s="658" t="s">
        <v>886</v>
      </c>
      <c r="AJ46" s="647" t="s">
        <v>34</v>
      </c>
      <c r="AK46" s="634" t="s">
        <v>538</v>
      </c>
      <c r="AL46" s="627" t="s">
        <v>537</v>
      </c>
      <c r="AM46" s="605" t="s">
        <v>1038</v>
      </c>
    </row>
    <row r="47" spans="1:39" s="2" customFormat="1" ht="17.25" customHeight="1" thickBot="1" x14ac:dyDescent="0.35">
      <c r="A47" s="644"/>
      <c r="B47" s="646"/>
      <c r="C47" s="566"/>
      <c r="D47" s="648"/>
      <c r="E47" s="651"/>
      <c r="F47" s="705"/>
      <c r="G47" s="630"/>
      <c r="H47" s="583"/>
      <c r="I47" s="626"/>
      <c r="J47" s="583"/>
      <c r="K47" s="626"/>
      <c r="L47" s="583"/>
      <c r="M47" s="626"/>
      <c r="N47" s="583"/>
      <c r="O47" s="626"/>
      <c r="P47" s="583"/>
      <c r="Q47" s="602"/>
      <c r="R47" s="608"/>
      <c r="S47" s="610"/>
      <c r="T47" s="612"/>
      <c r="U47" s="610"/>
      <c r="V47" s="612"/>
      <c r="W47" s="610"/>
      <c r="X47" s="612"/>
      <c r="Y47" s="641"/>
      <c r="Z47" s="612"/>
      <c r="AA47" s="610"/>
      <c r="AB47" s="612"/>
      <c r="AC47" s="593"/>
      <c r="AD47" s="602"/>
      <c r="AE47" s="602"/>
      <c r="AF47" s="624"/>
      <c r="AG47" s="616"/>
      <c r="AH47" s="631"/>
      <c r="AI47" s="659"/>
      <c r="AJ47" s="648"/>
      <c r="AK47" s="638"/>
      <c r="AL47" s="631"/>
      <c r="AM47" s="606"/>
    </row>
    <row r="48" spans="1:39" s="2" customFormat="1" x14ac:dyDescent="0.3">
      <c r="A48" s="122" t="s">
        <v>908</v>
      </c>
      <c r="B48" s="61">
        <f>15500/10</f>
        <v>1550</v>
      </c>
      <c r="C48" s="77">
        <f>2700/1.1</f>
        <v>2454.5454545454545</v>
      </c>
      <c r="D48" s="86">
        <v>10</v>
      </c>
      <c r="E48" s="44">
        <v>0</v>
      </c>
      <c r="F48" s="470">
        <f t="shared" ref="F48:F81" si="35">B48*E48</f>
        <v>0</v>
      </c>
      <c r="G48" s="376">
        <v>0</v>
      </c>
      <c r="H48" s="109">
        <f t="shared" ref="H48:H81" si="36">B48*G48</f>
        <v>0</v>
      </c>
      <c r="I48" s="74">
        <v>0</v>
      </c>
      <c r="J48" s="37">
        <f t="shared" ref="J48:J81" si="37">B48*I48</f>
        <v>0</v>
      </c>
      <c r="K48" s="74">
        <v>0</v>
      </c>
      <c r="L48" s="37">
        <f t="shared" ref="L48:L81" si="38">B48*K48</f>
        <v>0</v>
      </c>
      <c r="M48" s="74">
        <v>0</v>
      </c>
      <c r="N48" s="37">
        <f t="shared" ref="N48:N81" si="39">B48*M48</f>
        <v>0</v>
      </c>
      <c r="O48" s="74">
        <v>0</v>
      </c>
      <c r="P48" s="71">
        <f t="shared" ref="P48:P81" si="40">B48*O48</f>
        <v>0</v>
      </c>
      <c r="Q48" s="57">
        <f t="shared" ref="Q48:Q81" si="41">G48+I48+K48+M48+O48</f>
        <v>0</v>
      </c>
      <c r="R48" s="83">
        <f t="shared" ref="R48:R81" si="42">Q48*B48</f>
        <v>0</v>
      </c>
      <c r="S48" s="74">
        <v>0</v>
      </c>
      <c r="T48" s="82">
        <f t="shared" ref="T48:T81" si="43">C48*S48</f>
        <v>0</v>
      </c>
      <c r="U48" s="74">
        <v>0</v>
      </c>
      <c r="V48" s="237">
        <v>0</v>
      </c>
      <c r="W48" s="74">
        <v>0</v>
      </c>
      <c r="X48" s="82">
        <f t="shared" ref="X48:X81" si="44">C48*W48</f>
        <v>0</v>
      </c>
      <c r="Y48" s="74">
        <v>0</v>
      </c>
      <c r="Z48" s="151">
        <f t="shared" ref="Z48:Z81" si="45">C48*Y48</f>
        <v>0</v>
      </c>
      <c r="AA48" s="74">
        <v>0</v>
      </c>
      <c r="AB48" s="68">
        <f t="shared" ref="AB48:AB81" si="46">C48*AA48</f>
        <v>0</v>
      </c>
      <c r="AC48" s="67">
        <f t="shared" ref="AC48:AC81" si="47">S48+U48+W48+Y48+AA48</f>
        <v>0</v>
      </c>
      <c r="AD48" s="66">
        <f t="shared" ref="AD48:AD81" si="48">AC48*C48</f>
        <v>0</v>
      </c>
      <c r="AE48" s="57">
        <v>0</v>
      </c>
      <c r="AF48" s="57">
        <f t="shared" ref="AF48:AF81" si="49">((C48-B48)*AC48)-AE48</f>
        <v>0</v>
      </c>
      <c r="AG48" s="52">
        <v>0</v>
      </c>
      <c r="AH48" s="63">
        <f t="shared" ref="AH48:AH81" si="50">B48*AG48</f>
        <v>0</v>
      </c>
      <c r="AI48" s="51">
        <f t="shared" ref="AI48:AI81" si="51">E48+Q48-AC48-AG48</f>
        <v>0</v>
      </c>
      <c r="AJ48" s="465">
        <f t="shared" ref="AJ48:AJ81" si="52">B48*AI48</f>
        <v>0</v>
      </c>
      <c r="AK48" s="376">
        <v>0</v>
      </c>
      <c r="AL48" s="63">
        <f t="shared" ref="AL48:AL81" si="53">AK48*B48</f>
        <v>0</v>
      </c>
      <c r="AM48" s="130"/>
    </row>
    <row r="49" spans="1:39" s="2" customFormat="1" x14ac:dyDescent="0.3">
      <c r="A49" s="120" t="s">
        <v>907</v>
      </c>
      <c r="B49" s="74">
        <f>15500/10</f>
        <v>1550</v>
      </c>
      <c r="C49" s="77">
        <f>2700/1.1</f>
        <v>2454.5454545454545</v>
      </c>
      <c r="D49" s="73">
        <v>10</v>
      </c>
      <c r="E49" s="44">
        <v>0</v>
      </c>
      <c r="F49" s="471">
        <f t="shared" si="35"/>
        <v>0</v>
      </c>
      <c r="G49" s="376">
        <v>0</v>
      </c>
      <c r="H49" s="109">
        <f t="shared" si="36"/>
        <v>0</v>
      </c>
      <c r="I49" s="74">
        <v>0</v>
      </c>
      <c r="J49" s="37">
        <f t="shared" si="37"/>
        <v>0</v>
      </c>
      <c r="K49" s="74">
        <v>0</v>
      </c>
      <c r="L49" s="37">
        <f t="shared" si="38"/>
        <v>0</v>
      </c>
      <c r="M49" s="74">
        <v>0</v>
      </c>
      <c r="N49" s="37">
        <f t="shared" si="39"/>
        <v>0</v>
      </c>
      <c r="O49" s="74">
        <v>0</v>
      </c>
      <c r="P49" s="71">
        <f t="shared" si="40"/>
        <v>0</v>
      </c>
      <c r="Q49" s="57">
        <f t="shared" si="41"/>
        <v>0</v>
      </c>
      <c r="R49" s="39">
        <f t="shared" si="42"/>
        <v>0</v>
      </c>
      <c r="S49" s="74">
        <v>0</v>
      </c>
      <c r="T49" s="69">
        <f t="shared" si="43"/>
        <v>0</v>
      </c>
      <c r="U49" s="74">
        <v>0</v>
      </c>
      <c r="V49" s="237">
        <v>0</v>
      </c>
      <c r="W49" s="74">
        <v>0</v>
      </c>
      <c r="X49" s="69">
        <f t="shared" si="44"/>
        <v>0</v>
      </c>
      <c r="Y49" s="74">
        <v>0</v>
      </c>
      <c r="Z49" s="109">
        <f t="shared" si="45"/>
        <v>0</v>
      </c>
      <c r="AA49" s="74">
        <v>0</v>
      </c>
      <c r="AB49" s="68">
        <f t="shared" si="46"/>
        <v>0</v>
      </c>
      <c r="AC49" s="67">
        <f t="shared" si="47"/>
        <v>0</v>
      </c>
      <c r="AD49" s="66">
        <f t="shared" si="48"/>
        <v>0</v>
      </c>
      <c r="AE49" s="57">
        <v>0</v>
      </c>
      <c r="AF49" s="57">
        <f t="shared" si="49"/>
        <v>0</v>
      </c>
      <c r="AG49" s="52">
        <v>0</v>
      </c>
      <c r="AH49" s="63">
        <f t="shared" si="50"/>
        <v>0</v>
      </c>
      <c r="AI49" s="51">
        <f t="shared" si="51"/>
        <v>0</v>
      </c>
      <c r="AJ49" s="416">
        <f t="shared" si="52"/>
        <v>0</v>
      </c>
      <c r="AK49" s="376">
        <v>0</v>
      </c>
      <c r="AL49" s="63">
        <f t="shared" si="53"/>
        <v>0</v>
      </c>
      <c r="AM49" s="130"/>
    </row>
    <row r="50" spans="1:39" s="2" customFormat="1" x14ac:dyDescent="0.3">
      <c r="A50" s="120" t="s">
        <v>906</v>
      </c>
      <c r="B50" s="74">
        <f>18000/10</f>
        <v>1800</v>
      </c>
      <c r="C50" s="77">
        <f>2800/1.1</f>
        <v>2545.454545454545</v>
      </c>
      <c r="D50" s="73">
        <v>10</v>
      </c>
      <c r="E50" s="44">
        <v>10</v>
      </c>
      <c r="F50" s="471">
        <f t="shared" si="35"/>
        <v>18000</v>
      </c>
      <c r="G50" s="376">
        <v>20</v>
      </c>
      <c r="H50" s="109">
        <f t="shared" si="36"/>
        <v>36000</v>
      </c>
      <c r="I50" s="74">
        <v>10</v>
      </c>
      <c r="J50" s="37">
        <f t="shared" si="37"/>
        <v>18000</v>
      </c>
      <c r="K50" s="74">
        <v>0</v>
      </c>
      <c r="L50" s="37">
        <f t="shared" si="38"/>
        <v>0</v>
      </c>
      <c r="M50" s="74">
        <v>0</v>
      </c>
      <c r="N50" s="37">
        <f t="shared" si="39"/>
        <v>0</v>
      </c>
      <c r="O50" s="74">
        <v>0</v>
      </c>
      <c r="P50" s="71">
        <f t="shared" si="40"/>
        <v>0</v>
      </c>
      <c r="Q50" s="57">
        <f t="shared" si="41"/>
        <v>30</v>
      </c>
      <c r="R50" s="39">
        <f t="shared" si="42"/>
        <v>54000</v>
      </c>
      <c r="S50" s="74">
        <v>9</v>
      </c>
      <c r="T50" s="69">
        <f t="shared" si="43"/>
        <v>22909.090909090904</v>
      </c>
      <c r="U50" s="74">
        <v>2</v>
      </c>
      <c r="V50" s="237">
        <v>0</v>
      </c>
      <c r="W50" s="74">
        <v>3</v>
      </c>
      <c r="X50" s="69">
        <f t="shared" si="44"/>
        <v>7636.3636363636351</v>
      </c>
      <c r="Y50" s="74">
        <v>8</v>
      </c>
      <c r="Z50" s="109">
        <f t="shared" si="45"/>
        <v>20363.63636363636</v>
      </c>
      <c r="AA50" s="74">
        <v>0</v>
      </c>
      <c r="AB50" s="68">
        <f t="shared" si="46"/>
        <v>0</v>
      </c>
      <c r="AC50" s="67">
        <f t="shared" si="47"/>
        <v>22</v>
      </c>
      <c r="AD50" s="66">
        <f t="shared" si="48"/>
        <v>55999.999999999993</v>
      </c>
      <c r="AE50" s="57">
        <v>0</v>
      </c>
      <c r="AF50" s="57">
        <f t="shared" si="49"/>
        <v>16399.999999999993</v>
      </c>
      <c r="AG50" s="52">
        <v>4</v>
      </c>
      <c r="AH50" s="63">
        <f t="shared" si="50"/>
        <v>7200</v>
      </c>
      <c r="AI50" s="51">
        <f t="shared" si="51"/>
        <v>14</v>
      </c>
      <c r="AJ50" s="416">
        <f t="shared" si="52"/>
        <v>25200</v>
      </c>
      <c r="AK50" s="376">
        <v>0</v>
      </c>
      <c r="AL50" s="63">
        <f t="shared" si="53"/>
        <v>0</v>
      </c>
      <c r="AM50" s="130" t="s">
        <v>965</v>
      </c>
    </row>
    <row r="51" spans="1:39" s="2" customFormat="1" x14ac:dyDescent="0.3">
      <c r="A51" s="78" t="s">
        <v>41</v>
      </c>
      <c r="B51" s="47">
        <f>15500/10</f>
        <v>1550</v>
      </c>
      <c r="C51" s="77">
        <f>2700/1.1</f>
        <v>2454.5454545454545</v>
      </c>
      <c r="D51" s="54">
        <v>10</v>
      </c>
      <c r="E51" s="44">
        <v>14</v>
      </c>
      <c r="F51" s="471">
        <f t="shared" si="35"/>
        <v>21700</v>
      </c>
      <c r="G51" s="376">
        <v>0</v>
      </c>
      <c r="H51" s="109">
        <f t="shared" si="36"/>
        <v>0</v>
      </c>
      <c r="I51" s="74">
        <v>0</v>
      </c>
      <c r="J51" s="37">
        <f t="shared" si="37"/>
        <v>0</v>
      </c>
      <c r="K51" s="74">
        <v>0</v>
      </c>
      <c r="L51" s="37">
        <f t="shared" si="38"/>
        <v>0</v>
      </c>
      <c r="M51" s="74">
        <v>0</v>
      </c>
      <c r="N51" s="37">
        <f t="shared" si="39"/>
        <v>0</v>
      </c>
      <c r="O51" s="74">
        <v>0</v>
      </c>
      <c r="P51" s="71">
        <f t="shared" si="40"/>
        <v>0</v>
      </c>
      <c r="Q51" s="57">
        <f t="shared" si="41"/>
        <v>0</v>
      </c>
      <c r="R51" s="39">
        <f t="shared" si="42"/>
        <v>0</v>
      </c>
      <c r="S51" s="74">
        <v>1</v>
      </c>
      <c r="T51" s="69">
        <f t="shared" si="43"/>
        <v>2454.5454545454545</v>
      </c>
      <c r="U51" s="74">
        <v>2</v>
      </c>
      <c r="V51" s="237">
        <v>0</v>
      </c>
      <c r="W51" s="74">
        <v>4</v>
      </c>
      <c r="X51" s="69">
        <f t="shared" si="44"/>
        <v>9818.181818181818</v>
      </c>
      <c r="Y51" s="74">
        <v>3</v>
      </c>
      <c r="Z51" s="109">
        <f t="shared" si="45"/>
        <v>7363.636363636364</v>
      </c>
      <c r="AA51" s="74">
        <v>0</v>
      </c>
      <c r="AB51" s="68">
        <f t="shared" si="46"/>
        <v>0</v>
      </c>
      <c r="AC51" s="67">
        <f t="shared" si="47"/>
        <v>10</v>
      </c>
      <c r="AD51" s="66">
        <f t="shared" si="48"/>
        <v>24545.454545454544</v>
      </c>
      <c r="AE51" s="57">
        <v>0</v>
      </c>
      <c r="AF51" s="57">
        <f t="shared" si="49"/>
        <v>9045.4545454545441</v>
      </c>
      <c r="AG51" s="52">
        <v>0</v>
      </c>
      <c r="AH51" s="63">
        <f t="shared" si="50"/>
        <v>0</v>
      </c>
      <c r="AI51" s="51">
        <f t="shared" si="51"/>
        <v>4</v>
      </c>
      <c r="AJ51" s="416">
        <f t="shared" si="52"/>
        <v>6200</v>
      </c>
      <c r="AK51" s="376">
        <v>0</v>
      </c>
      <c r="AL51" s="63">
        <f t="shared" si="53"/>
        <v>0</v>
      </c>
      <c r="AM51" s="130"/>
    </row>
    <row r="52" spans="1:39" s="2" customFormat="1" ht="15" customHeight="1" x14ac:dyDescent="0.3">
      <c r="A52" s="78" t="s">
        <v>343</v>
      </c>
      <c r="B52" s="47">
        <f>15500/10</f>
        <v>1550</v>
      </c>
      <c r="C52" s="77">
        <f>2700/1.1</f>
        <v>2454.5454545454545</v>
      </c>
      <c r="D52" s="54">
        <v>10</v>
      </c>
      <c r="E52" s="44">
        <v>4</v>
      </c>
      <c r="F52" s="471">
        <f t="shared" si="35"/>
        <v>6200</v>
      </c>
      <c r="G52" s="376">
        <v>0</v>
      </c>
      <c r="H52" s="109">
        <f t="shared" si="36"/>
        <v>0</v>
      </c>
      <c r="I52" s="74">
        <v>0</v>
      </c>
      <c r="J52" s="37">
        <f t="shared" si="37"/>
        <v>0</v>
      </c>
      <c r="K52" s="74">
        <v>0</v>
      </c>
      <c r="L52" s="37">
        <f t="shared" si="38"/>
        <v>0</v>
      </c>
      <c r="M52" s="74">
        <v>0</v>
      </c>
      <c r="N52" s="37">
        <f t="shared" si="39"/>
        <v>0</v>
      </c>
      <c r="O52" s="74">
        <v>0</v>
      </c>
      <c r="P52" s="71">
        <f t="shared" si="40"/>
        <v>0</v>
      </c>
      <c r="Q52" s="57">
        <f t="shared" si="41"/>
        <v>0</v>
      </c>
      <c r="R52" s="39">
        <f t="shared" si="42"/>
        <v>0</v>
      </c>
      <c r="S52" s="74">
        <v>2</v>
      </c>
      <c r="T52" s="69">
        <f t="shared" si="43"/>
        <v>4909.090909090909</v>
      </c>
      <c r="U52" s="74">
        <v>0</v>
      </c>
      <c r="V52" s="237">
        <v>0</v>
      </c>
      <c r="W52" s="74">
        <v>0</v>
      </c>
      <c r="X52" s="69">
        <f t="shared" si="44"/>
        <v>0</v>
      </c>
      <c r="Y52" s="74">
        <v>0</v>
      </c>
      <c r="Z52" s="109">
        <f t="shared" si="45"/>
        <v>0</v>
      </c>
      <c r="AA52" s="74">
        <v>0</v>
      </c>
      <c r="AB52" s="68">
        <f t="shared" si="46"/>
        <v>0</v>
      </c>
      <c r="AC52" s="67">
        <f t="shared" si="47"/>
        <v>2</v>
      </c>
      <c r="AD52" s="66">
        <f t="shared" si="48"/>
        <v>4909.090909090909</v>
      </c>
      <c r="AE52" s="57">
        <v>0</v>
      </c>
      <c r="AF52" s="57">
        <f t="shared" si="49"/>
        <v>1809.090909090909</v>
      </c>
      <c r="AG52" s="52">
        <v>1</v>
      </c>
      <c r="AH52" s="63">
        <f t="shared" si="50"/>
        <v>1550</v>
      </c>
      <c r="AI52" s="51">
        <f t="shared" si="51"/>
        <v>1</v>
      </c>
      <c r="AJ52" s="416">
        <f t="shared" si="52"/>
        <v>1550</v>
      </c>
      <c r="AK52" s="376">
        <v>0</v>
      </c>
      <c r="AL52" s="63">
        <f t="shared" si="53"/>
        <v>0</v>
      </c>
      <c r="AM52" s="130" t="s">
        <v>951</v>
      </c>
    </row>
    <row r="53" spans="1:39" s="2" customFormat="1" ht="15.75" customHeight="1" x14ac:dyDescent="0.3">
      <c r="A53" s="78" t="s">
        <v>68</v>
      </c>
      <c r="B53" s="47">
        <f>15500/10</f>
        <v>1550</v>
      </c>
      <c r="C53" s="77">
        <f>2700/1.1</f>
        <v>2454.5454545454545</v>
      </c>
      <c r="D53" s="54">
        <v>10</v>
      </c>
      <c r="E53" s="44">
        <v>0</v>
      </c>
      <c r="F53" s="471">
        <f t="shared" si="35"/>
        <v>0</v>
      </c>
      <c r="G53" s="376">
        <v>0</v>
      </c>
      <c r="H53" s="109">
        <f t="shared" si="36"/>
        <v>0</v>
      </c>
      <c r="I53" s="74">
        <v>0</v>
      </c>
      <c r="J53" s="37">
        <f t="shared" si="37"/>
        <v>0</v>
      </c>
      <c r="K53" s="74">
        <v>0</v>
      </c>
      <c r="L53" s="37">
        <f t="shared" si="38"/>
        <v>0</v>
      </c>
      <c r="M53" s="74">
        <v>0</v>
      </c>
      <c r="N53" s="37">
        <f t="shared" si="39"/>
        <v>0</v>
      </c>
      <c r="O53" s="74">
        <v>0</v>
      </c>
      <c r="P53" s="71">
        <f t="shared" si="40"/>
        <v>0</v>
      </c>
      <c r="Q53" s="57">
        <f t="shared" si="41"/>
        <v>0</v>
      </c>
      <c r="R53" s="39">
        <f t="shared" si="42"/>
        <v>0</v>
      </c>
      <c r="S53" s="74"/>
      <c r="T53" s="69">
        <f t="shared" si="43"/>
        <v>0</v>
      </c>
      <c r="U53" s="74">
        <v>0</v>
      </c>
      <c r="V53" s="237">
        <v>0</v>
      </c>
      <c r="W53" s="74">
        <v>0</v>
      </c>
      <c r="X53" s="69">
        <f t="shared" si="44"/>
        <v>0</v>
      </c>
      <c r="Y53" s="74">
        <v>0</v>
      </c>
      <c r="Z53" s="109">
        <f t="shared" si="45"/>
        <v>0</v>
      </c>
      <c r="AA53" s="74">
        <v>0</v>
      </c>
      <c r="AB53" s="68">
        <f t="shared" si="46"/>
        <v>0</v>
      </c>
      <c r="AC53" s="67">
        <f t="shared" si="47"/>
        <v>0</v>
      </c>
      <c r="AD53" s="66">
        <f t="shared" si="48"/>
        <v>0</v>
      </c>
      <c r="AE53" s="57">
        <v>0</v>
      </c>
      <c r="AF53" s="57">
        <f t="shared" si="49"/>
        <v>0</v>
      </c>
      <c r="AG53" s="52">
        <v>0</v>
      </c>
      <c r="AH53" s="63">
        <f t="shared" si="50"/>
        <v>0</v>
      </c>
      <c r="AI53" s="51">
        <f t="shared" si="51"/>
        <v>0</v>
      </c>
      <c r="AJ53" s="416">
        <f t="shared" si="52"/>
        <v>0</v>
      </c>
      <c r="AK53" s="376">
        <v>0</v>
      </c>
      <c r="AL53" s="63">
        <f t="shared" si="53"/>
        <v>0</v>
      </c>
      <c r="AM53" s="130"/>
    </row>
    <row r="54" spans="1:39" s="2" customFormat="1" x14ac:dyDescent="0.3">
      <c r="A54" s="78" t="s">
        <v>884</v>
      </c>
      <c r="B54" s="47">
        <f>18000/10</f>
        <v>1800</v>
      </c>
      <c r="C54" s="77">
        <f>2800/1.1</f>
        <v>2545.454545454545</v>
      </c>
      <c r="D54" s="54">
        <v>10</v>
      </c>
      <c r="E54" s="44">
        <v>16</v>
      </c>
      <c r="F54" s="471">
        <f t="shared" si="35"/>
        <v>28800</v>
      </c>
      <c r="G54" s="376">
        <v>10</v>
      </c>
      <c r="H54" s="109">
        <f t="shared" si="36"/>
        <v>18000</v>
      </c>
      <c r="I54" s="74">
        <v>10</v>
      </c>
      <c r="J54" s="37">
        <f t="shared" si="37"/>
        <v>18000</v>
      </c>
      <c r="K54" s="74">
        <v>0</v>
      </c>
      <c r="L54" s="37">
        <f t="shared" si="38"/>
        <v>0</v>
      </c>
      <c r="M54" s="74">
        <v>0</v>
      </c>
      <c r="N54" s="37">
        <f t="shared" si="39"/>
        <v>0</v>
      </c>
      <c r="O54" s="74">
        <v>0</v>
      </c>
      <c r="P54" s="71">
        <f t="shared" si="40"/>
        <v>0</v>
      </c>
      <c r="Q54" s="57">
        <f t="shared" si="41"/>
        <v>20</v>
      </c>
      <c r="R54" s="39">
        <f t="shared" si="42"/>
        <v>36000</v>
      </c>
      <c r="S54" s="74">
        <v>3</v>
      </c>
      <c r="T54" s="69">
        <f t="shared" si="43"/>
        <v>7636.3636363636351</v>
      </c>
      <c r="U54" s="74">
        <v>4</v>
      </c>
      <c r="V54" s="237">
        <v>0</v>
      </c>
      <c r="W54" s="74">
        <v>6</v>
      </c>
      <c r="X54" s="69">
        <f t="shared" si="44"/>
        <v>15272.72727272727</v>
      </c>
      <c r="Y54" s="74">
        <v>4</v>
      </c>
      <c r="Z54" s="109">
        <f t="shared" si="45"/>
        <v>10181.81818181818</v>
      </c>
      <c r="AA54" s="74">
        <v>0</v>
      </c>
      <c r="AB54" s="68">
        <f t="shared" si="46"/>
        <v>0</v>
      </c>
      <c r="AC54" s="67">
        <f t="shared" si="47"/>
        <v>17</v>
      </c>
      <c r="AD54" s="66">
        <f t="shared" si="48"/>
        <v>43272.727272727265</v>
      </c>
      <c r="AE54" s="57">
        <v>0</v>
      </c>
      <c r="AF54" s="57">
        <f t="shared" si="49"/>
        <v>12672.727272727265</v>
      </c>
      <c r="AG54" s="52">
        <v>2</v>
      </c>
      <c r="AH54" s="63">
        <f t="shared" si="50"/>
        <v>3600</v>
      </c>
      <c r="AI54" s="51">
        <f t="shared" si="51"/>
        <v>17</v>
      </c>
      <c r="AJ54" s="416">
        <f t="shared" si="52"/>
        <v>30600</v>
      </c>
      <c r="AK54" s="376">
        <v>0</v>
      </c>
      <c r="AL54" s="63">
        <f t="shared" si="53"/>
        <v>0</v>
      </c>
      <c r="AM54" s="130" t="s">
        <v>844</v>
      </c>
    </row>
    <row r="55" spans="1:39" s="2" customFormat="1" x14ac:dyDescent="0.3">
      <c r="A55" s="78" t="s">
        <v>988</v>
      </c>
      <c r="B55" s="47">
        <f>17000/10</f>
        <v>1700</v>
      </c>
      <c r="C55" s="77">
        <f>2700/1.1</f>
        <v>2454.5454545454545</v>
      </c>
      <c r="D55" s="54">
        <v>10</v>
      </c>
      <c r="E55" s="44">
        <v>5</v>
      </c>
      <c r="F55" s="471">
        <f t="shared" si="35"/>
        <v>8500</v>
      </c>
      <c r="G55" s="376">
        <v>0</v>
      </c>
      <c r="H55" s="109">
        <f t="shared" si="36"/>
        <v>0</v>
      </c>
      <c r="I55" s="74">
        <v>0</v>
      </c>
      <c r="J55" s="37">
        <f t="shared" si="37"/>
        <v>0</v>
      </c>
      <c r="K55" s="74">
        <v>0</v>
      </c>
      <c r="L55" s="37">
        <f t="shared" si="38"/>
        <v>0</v>
      </c>
      <c r="M55" s="74">
        <v>0</v>
      </c>
      <c r="N55" s="37">
        <f t="shared" si="39"/>
        <v>0</v>
      </c>
      <c r="O55" s="74">
        <v>0</v>
      </c>
      <c r="P55" s="71">
        <f t="shared" si="40"/>
        <v>0</v>
      </c>
      <c r="Q55" s="57">
        <f t="shared" si="41"/>
        <v>0</v>
      </c>
      <c r="R55" s="39">
        <f t="shared" si="42"/>
        <v>0</v>
      </c>
      <c r="S55" s="74">
        <v>2</v>
      </c>
      <c r="T55" s="69">
        <f t="shared" si="43"/>
        <v>4909.090909090909</v>
      </c>
      <c r="U55" s="74">
        <v>0</v>
      </c>
      <c r="V55" s="237">
        <v>0</v>
      </c>
      <c r="W55" s="74">
        <v>2</v>
      </c>
      <c r="X55" s="69">
        <f t="shared" si="44"/>
        <v>4909.090909090909</v>
      </c>
      <c r="Y55" s="74">
        <v>0</v>
      </c>
      <c r="Z55" s="109">
        <f t="shared" si="45"/>
        <v>0</v>
      </c>
      <c r="AA55" s="74">
        <v>0</v>
      </c>
      <c r="AB55" s="68">
        <f t="shared" si="46"/>
        <v>0</v>
      </c>
      <c r="AC55" s="67">
        <f t="shared" si="47"/>
        <v>4</v>
      </c>
      <c r="AD55" s="66">
        <f t="shared" si="48"/>
        <v>9818.181818181818</v>
      </c>
      <c r="AE55" s="57">
        <v>0</v>
      </c>
      <c r="AF55" s="57">
        <f t="shared" si="49"/>
        <v>3018.181818181818</v>
      </c>
      <c r="AG55" s="52">
        <v>1</v>
      </c>
      <c r="AH55" s="63">
        <f t="shared" si="50"/>
        <v>1700</v>
      </c>
      <c r="AI55" s="51">
        <f t="shared" si="51"/>
        <v>0</v>
      </c>
      <c r="AJ55" s="416">
        <f t="shared" si="52"/>
        <v>0</v>
      </c>
      <c r="AK55" s="376">
        <v>0</v>
      </c>
      <c r="AL55" s="63">
        <f t="shared" si="53"/>
        <v>0</v>
      </c>
      <c r="AM55" s="130" t="s">
        <v>951</v>
      </c>
    </row>
    <row r="56" spans="1:39" s="2" customFormat="1" x14ac:dyDescent="0.3">
      <c r="A56" s="120" t="s">
        <v>883</v>
      </c>
      <c r="B56" s="74">
        <f>13800/12</f>
        <v>1150</v>
      </c>
      <c r="C56" s="38">
        <f>1800/1.1</f>
        <v>1636.3636363636363</v>
      </c>
      <c r="D56" s="73">
        <v>12</v>
      </c>
      <c r="E56" s="44">
        <v>0</v>
      </c>
      <c r="F56" s="471">
        <f t="shared" si="35"/>
        <v>0</v>
      </c>
      <c r="G56" s="376">
        <v>0</v>
      </c>
      <c r="H56" s="109">
        <f t="shared" si="36"/>
        <v>0</v>
      </c>
      <c r="I56" s="74">
        <v>0</v>
      </c>
      <c r="J56" s="37">
        <f t="shared" si="37"/>
        <v>0</v>
      </c>
      <c r="K56" s="74">
        <v>0</v>
      </c>
      <c r="L56" s="37">
        <f t="shared" si="38"/>
        <v>0</v>
      </c>
      <c r="M56" s="74">
        <v>0</v>
      </c>
      <c r="N56" s="37">
        <f t="shared" si="39"/>
        <v>0</v>
      </c>
      <c r="O56" s="74">
        <v>0</v>
      </c>
      <c r="P56" s="71">
        <f t="shared" si="40"/>
        <v>0</v>
      </c>
      <c r="Q56" s="57">
        <f t="shared" si="41"/>
        <v>0</v>
      </c>
      <c r="R56" s="39">
        <f t="shared" si="42"/>
        <v>0</v>
      </c>
      <c r="S56" s="74">
        <v>0</v>
      </c>
      <c r="T56" s="69">
        <f t="shared" si="43"/>
        <v>0</v>
      </c>
      <c r="U56" s="74">
        <v>0</v>
      </c>
      <c r="V56" s="237">
        <v>0</v>
      </c>
      <c r="W56" s="74">
        <v>0</v>
      </c>
      <c r="X56" s="69">
        <f t="shared" si="44"/>
        <v>0</v>
      </c>
      <c r="Y56" s="74">
        <v>0</v>
      </c>
      <c r="Z56" s="109">
        <f t="shared" si="45"/>
        <v>0</v>
      </c>
      <c r="AA56" s="74">
        <v>0</v>
      </c>
      <c r="AB56" s="68">
        <f t="shared" si="46"/>
        <v>0</v>
      </c>
      <c r="AC56" s="67">
        <f t="shared" si="47"/>
        <v>0</v>
      </c>
      <c r="AD56" s="66">
        <f t="shared" si="48"/>
        <v>0</v>
      </c>
      <c r="AE56" s="57">
        <v>0</v>
      </c>
      <c r="AF56" s="57">
        <f t="shared" si="49"/>
        <v>0</v>
      </c>
      <c r="AG56" s="52">
        <v>0</v>
      </c>
      <c r="AH56" s="63">
        <f t="shared" si="50"/>
        <v>0</v>
      </c>
      <c r="AI56" s="51">
        <f t="shared" si="51"/>
        <v>0</v>
      </c>
      <c r="AJ56" s="416">
        <f t="shared" si="52"/>
        <v>0</v>
      </c>
      <c r="AK56" s="376">
        <v>0</v>
      </c>
      <c r="AL56" s="63">
        <f t="shared" si="53"/>
        <v>0</v>
      </c>
      <c r="AM56" s="130"/>
    </row>
    <row r="57" spans="1:39" s="2" customFormat="1" x14ac:dyDescent="0.3">
      <c r="A57" s="120" t="s">
        <v>904</v>
      </c>
      <c r="B57" s="74">
        <f>13800/12</f>
        <v>1150</v>
      </c>
      <c r="C57" s="38">
        <v>1636</v>
      </c>
      <c r="D57" s="73">
        <v>12</v>
      </c>
      <c r="E57" s="44">
        <v>0</v>
      </c>
      <c r="F57" s="471">
        <f t="shared" si="35"/>
        <v>0</v>
      </c>
      <c r="G57" s="376">
        <v>0</v>
      </c>
      <c r="H57" s="109">
        <f t="shared" si="36"/>
        <v>0</v>
      </c>
      <c r="I57" s="74">
        <v>0</v>
      </c>
      <c r="J57" s="37">
        <f t="shared" si="37"/>
        <v>0</v>
      </c>
      <c r="K57" s="74">
        <v>0</v>
      </c>
      <c r="L57" s="37">
        <f t="shared" si="38"/>
        <v>0</v>
      </c>
      <c r="M57" s="74">
        <v>0</v>
      </c>
      <c r="N57" s="37">
        <f t="shared" si="39"/>
        <v>0</v>
      </c>
      <c r="O57" s="74">
        <v>0</v>
      </c>
      <c r="P57" s="71">
        <f t="shared" si="40"/>
        <v>0</v>
      </c>
      <c r="Q57" s="57">
        <f t="shared" si="41"/>
        <v>0</v>
      </c>
      <c r="R57" s="39">
        <f t="shared" si="42"/>
        <v>0</v>
      </c>
      <c r="S57" s="74">
        <v>0</v>
      </c>
      <c r="T57" s="69">
        <f t="shared" si="43"/>
        <v>0</v>
      </c>
      <c r="U57" s="74">
        <v>0</v>
      </c>
      <c r="V57" s="237">
        <v>0</v>
      </c>
      <c r="W57" s="74">
        <v>0</v>
      </c>
      <c r="X57" s="69">
        <f t="shared" si="44"/>
        <v>0</v>
      </c>
      <c r="Y57" s="74">
        <v>0</v>
      </c>
      <c r="Z57" s="109">
        <f t="shared" si="45"/>
        <v>0</v>
      </c>
      <c r="AA57" s="74">
        <v>0</v>
      </c>
      <c r="AB57" s="68">
        <f t="shared" si="46"/>
        <v>0</v>
      </c>
      <c r="AC57" s="67">
        <f t="shared" si="47"/>
        <v>0</v>
      </c>
      <c r="AD57" s="66">
        <f t="shared" si="48"/>
        <v>0</v>
      </c>
      <c r="AE57" s="57">
        <v>0</v>
      </c>
      <c r="AF57" s="57">
        <f t="shared" si="49"/>
        <v>0</v>
      </c>
      <c r="AG57" s="52">
        <v>0</v>
      </c>
      <c r="AH57" s="63">
        <f t="shared" si="50"/>
        <v>0</v>
      </c>
      <c r="AI57" s="51">
        <f t="shared" si="51"/>
        <v>0</v>
      </c>
      <c r="AJ57" s="416">
        <f t="shared" si="52"/>
        <v>0</v>
      </c>
      <c r="AK57" s="376">
        <v>0</v>
      </c>
      <c r="AL57" s="63">
        <f t="shared" si="53"/>
        <v>0</v>
      </c>
      <c r="AM57" s="130"/>
    </row>
    <row r="58" spans="1:39" s="2" customFormat="1" x14ac:dyDescent="0.3">
      <c r="A58" s="58" t="s">
        <v>8</v>
      </c>
      <c r="B58" s="47">
        <f>24800/16</f>
        <v>1550</v>
      </c>
      <c r="C58" s="46">
        <f>2800/1.1</f>
        <v>2545.454545454545</v>
      </c>
      <c r="D58" s="54">
        <v>16</v>
      </c>
      <c r="E58" s="44">
        <v>0</v>
      </c>
      <c r="F58" s="471">
        <f t="shared" si="35"/>
        <v>0</v>
      </c>
      <c r="G58" s="376">
        <v>0</v>
      </c>
      <c r="H58" s="109">
        <f t="shared" si="36"/>
        <v>0</v>
      </c>
      <c r="I58" s="74">
        <v>0</v>
      </c>
      <c r="J58" s="37">
        <f t="shared" si="37"/>
        <v>0</v>
      </c>
      <c r="K58" s="74">
        <v>0</v>
      </c>
      <c r="L58" s="37">
        <f t="shared" si="38"/>
        <v>0</v>
      </c>
      <c r="M58" s="74">
        <v>0</v>
      </c>
      <c r="N58" s="37">
        <f t="shared" si="39"/>
        <v>0</v>
      </c>
      <c r="O58" s="74">
        <v>0</v>
      </c>
      <c r="P58" s="71">
        <f t="shared" si="40"/>
        <v>0</v>
      </c>
      <c r="Q58" s="57">
        <f t="shared" si="41"/>
        <v>0</v>
      </c>
      <c r="R58" s="39">
        <f t="shared" si="42"/>
        <v>0</v>
      </c>
      <c r="S58" s="74">
        <v>0</v>
      </c>
      <c r="T58" s="69">
        <f t="shared" si="43"/>
        <v>0</v>
      </c>
      <c r="U58" s="74">
        <v>0</v>
      </c>
      <c r="V58" s="237">
        <v>0</v>
      </c>
      <c r="W58" s="74">
        <v>0</v>
      </c>
      <c r="X58" s="69">
        <f t="shared" si="44"/>
        <v>0</v>
      </c>
      <c r="Y58" s="74">
        <v>0</v>
      </c>
      <c r="Z58" s="109">
        <f t="shared" si="45"/>
        <v>0</v>
      </c>
      <c r="AA58" s="74">
        <v>0</v>
      </c>
      <c r="AB58" s="68">
        <f t="shared" si="46"/>
        <v>0</v>
      </c>
      <c r="AC58" s="67">
        <f t="shared" si="47"/>
        <v>0</v>
      </c>
      <c r="AD58" s="66">
        <f t="shared" si="48"/>
        <v>0</v>
      </c>
      <c r="AE58" s="57">
        <v>0</v>
      </c>
      <c r="AF58" s="57">
        <f t="shared" si="49"/>
        <v>0</v>
      </c>
      <c r="AG58" s="52">
        <v>0</v>
      </c>
      <c r="AH58" s="63">
        <f t="shared" si="50"/>
        <v>0</v>
      </c>
      <c r="AI58" s="51">
        <f t="shared" si="51"/>
        <v>0</v>
      </c>
      <c r="AJ58" s="416">
        <f t="shared" si="52"/>
        <v>0</v>
      </c>
      <c r="AK58" s="376">
        <v>0</v>
      </c>
      <c r="AL58" s="63">
        <f t="shared" si="53"/>
        <v>0</v>
      </c>
      <c r="AM58" s="130"/>
    </row>
    <row r="59" spans="1:39" s="2" customFormat="1" x14ac:dyDescent="0.3">
      <c r="A59" s="58" t="s">
        <v>66</v>
      </c>
      <c r="B59" s="47">
        <f>30400/16</f>
        <v>1900</v>
      </c>
      <c r="C59" s="46">
        <f>2800/1.1</f>
        <v>2545.454545454545</v>
      </c>
      <c r="D59" s="54">
        <v>16</v>
      </c>
      <c r="E59" s="44">
        <v>14</v>
      </c>
      <c r="F59" s="471">
        <f t="shared" si="35"/>
        <v>26600</v>
      </c>
      <c r="G59" s="376">
        <v>0</v>
      </c>
      <c r="H59" s="109">
        <f t="shared" si="36"/>
        <v>0</v>
      </c>
      <c r="I59" s="74">
        <v>0</v>
      </c>
      <c r="J59" s="37">
        <f t="shared" si="37"/>
        <v>0</v>
      </c>
      <c r="K59" s="74">
        <v>0</v>
      </c>
      <c r="L59" s="37">
        <f t="shared" si="38"/>
        <v>0</v>
      </c>
      <c r="M59" s="74">
        <v>0</v>
      </c>
      <c r="N59" s="37">
        <f t="shared" si="39"/>
        <v>0</v>
      </c>
      <c r="O59" s="74">
        <v>0</v>
      </c>
      <c r="P59" s="71">
        <f t="shared" si="40"/>
        <v>0</v>
      </c>
      <c r="Q59" s="57">
        <f t="shared" si="41"/>
        <v>0</v>
      </c>
      <c r="R59" s="39">
        <f t="shared" si="42"/>
        <v>0</v>
      </c>
      <c r="S59" s="74">
        <v>3</v>
      </c>
      <c r="T59" s="69">
        <f t="shared" si="43"/>
        <v>7636.3636363636351</v>
      </c>
      <c r="U59" s="74">
        <v>3</v>
      </c>
      <c r="V59" s="237">
        <v>0</v>
      </c>
      <c r="W59" s="74">
        <v>1</v>
      </c>
      <c r="X59" s="69">
        <f t="shared" si="44"/>
        <v>2545.454545454545</v>
      </c>
      <c r="Y59" s="74">
        <v>1</v>
      </c>
      <c r="Z59" s="109">
        <f t="shared" si="45"/>
        <v>2545.454545454545</v>
      </c>
      <c r="AA59" s="74">
        <v>0</v>
      </c>
      <c r="AB59" s="68">
        <f t="shared" si="46"/>
        <v>0</v>
      </c>
      <c r="AC59" s="67">
        <f t="shared" si="47"/>
        <v>8</v>
      </c>
      <c r="AD59" s="66">
        <f t="shared" si="48"/>
        <v>20363.63636363636</v>
      </c>
      <c r="AE59" s="57">
        <v>0</v>
      </c>
      <c r="AF59" s="57">
        <f t="shared" si="49"/>
        <v>5163.6363636363603</v>
      </c>
      <c r="AG59" s="52">
        <v>0</v>
      </c>
      <c r="AH59" s="63">
        <f t="shared" si="50"/>
        <v>0</v>
      </c>
      <c r="AI59" s="51">
        <f t="shared" si="51"/>
        <v>6</v>
      </c>
      <c r="AJ59" s="416">
        <f t="shared" si="52"/>
        <v>11400</v>
      </c>
      <c r="AK59" s="376">
        <v>0</v>
      </c>
      <c r="AL59" s="63">
        <f t="shared" si="53"/>
        <v>0</v>
      </c>
      <c r="AM59" s="130"/>
    </row>
    <row r="60" spans="1:39" s="2" customFormat="1" x14ac:dyDescent="0.3">
      <c r="A60" s="55" t="s">
        <v>9</v>
      </c>
      <c r="B60" s="47">
        <f>3600/6</f>
        <v>600</v>
      </c>
      <c r="C60" s="46">
        <f>2000/1.1</f>
        <v>1818.181818181818</v>
      </c>
      <c r="D60" s="54">
        <v>6</v>
      </c>
      <c r="E60" s="44">
        <v>0</v>
      </c>
      <c r="F60" s="471">
        <f t="shared" si="35"/>
        <v>0</v>
      </c>
      <c r="G60" s="376">
        <v>0</v>
      </c>
      <c r="H60" s="109">
        <f t="shared" si="36"/>
        <v>0</v>
      </c>
      <c r="I60" s="74">
        <v>0</v>
      </c>
      <c r="J60" s="37">
        <f t="shared" si="37"/>
        <v>0</v>
      </c>
      <c r="K60" s="74">
        <v>0</v>
      </c>
      <c r="L60" s="37">
        <f t="shared" si="38"/>
        <v>0</v>
      </c>
      <c r="M60" s="74">
        <v>0</v>
      </c>
      <c r="N60" s="37">
        <f t="shared" si="39"/>
        <v>0</v>
      </c>
      <c r="O60" s="74">
        <v>0</v>
      </c>
      <c r="P60" s="71">
        <f t="shared" si="40"/>
        <v>0</v>
      </c>
      <c r="Q60" s="57">
        <f t="shared" si="41"/>
        <v>0</v>
      </c>
      <c r="R60" s="39">
        <f t="shared" si="42"/>
        <v>0</v>
      </c>
      <c r="S60" s="74">
        <v>0</v>
      </c>
      <c r="T60" s="69">
        <f t="shared" si="43"/>
        <v>0</v>
      </c>
      <c r="U60" s="74">
        <v>0</v>
      </c>
      <c r="V60" s="237">
        <v>0</v>
      </c>
      <c r="W60" s="74">
        <v>0</v>
      </c>
      <c r="X60" s="69">
        <f t="shared" si="44"/>
        <v>0</v>
      </c>
      <c r="Y60" s="74">
        <v>0</v>
      </c>
      <c r="Z60" s="109">
        <f t="shared" si="45"/>
        <v>0</v>
      </c>
      <c r="AA60" s="74">
        <v>0</v>
      </c>
      <c r="AB60" s="68">
        <f t="shared" si="46"/>
        <v>0</v>
      </c>
      <c r="AC60" s="67">
        <f t="shared" si="47"/>
        <v>0</v>
      </c>
      <c r="AD60" s="66">
        <f t="shared" si="48"/>
        <v>0</v>
      </c>
      <c r="AE60" s="57">
        <v>0</v>
      </c>
      <c r="AF60" s="57">
        <f t="shared" si="49"/>
        <v>0</v>
      </c>
      <c r="AG60" s="52">
        <v>0</v>
      </c>
      <c r="AH60" s="63">
        <f t="shared" si="50"/>
        <v>0</v>
      </c>
      <c r="AI60" s="51">
        <f t="shared" si="51"/>
        <v>0</v>
      </c>
      <c r="AJ60" s="416">
        <f t="shared" si="52"/>
        <v>0</v>
      </c>
      <c r="AK60" s="376">
        <v>0</v>
      </c>
      <c r="AL60" s="63">
        <f t="shared" si="53"/>
        <v>0</v>
      </c>
      <c r="AM60" s="130"/>
    </row>
    <row r="61" spans="1:39" s="2" customFormat="1" x14ac:dyDescent="0.3">
      <c r="A61" s="55" t="s">
        <v>1009</v>
      </c>
      <c r="B61" s="47">
        <f>3600/6</f>
        <v>600</v>
      </c>
      <c r="C61" s="46">
        <f>2000/1.1</f>
        <v>1818.181818181818</v>
      </c>
      <c r="D61" s="54">
        <v>6</v>
      </c>
      <c r="E61" s="44">
        <v>0</v>
      </c>
      <c r="F61" s="471">
        <f t="shared" si="35"/>
        <v>0</v>
      </c>
      <c r="G61" s="376">
        <v>0</v>
      </c>
      <c r="H61" s="109">
        <f t="shared" si="36"/>
        <v>0</v>
      </c>
      <c r="I61" s="74">
        <v>0</v>
      </c>
      <c r="J61" s="37">
        <f t="shared" si="37"/>
        <v>0</v>
      </c>
      <c r="K61" s="74">
        <v>0</v>
      </c>
      <c r="L61" s="37">
        <f t="shared" si="38"/>
        <v>0</v>
      </c>
      <c r="M61" s="74">
        <v>0</v>
      </c>
      <c r="N61" s="37">
        <f t="shared" si="39"/>
        <v>0</v>
      </c>
      <c r="O61" s="74">
        <v>0</v>
      </c>
      <c r="P61" s="71">
        <f t="shared" si="40"/>
        <v>0</v>
      </c>
      <c r="Q61" s="57">
        <f t="shared" si="41"/>
        <v>0</v>
      </c>
      <c r="R61" s="39">
        <f t="shared" si="42"/>
        <v>0</v>
      </c>
      <c r="S61" s="74">
        <v>0</v>
      </c>
      <c r="T61" s="69">
        <f t="shared" si="43"/>
        <v>0</v>
      </c>
      <c r="U61" s="74">
        <v>0</v>
      </c>
      <c r="V61" s="237">
        <v>0</v>
      </c>
      <c r="W61" s="74">
        <v>0</v>
      </c>
      <c r="X61" s="69">
        <f t="shared" si="44"/>
        <v>0</v>
      </c>
      <c r="Y61" s="74">
        <v>0</v>
      </c>
      <c r="Z61" s="109">
        <f t="shared" si="45"/>
        <v>0</v>
      </c>
      <c r="AA61" s="74">
        <v>0</v>
      </c>
      <c r="AB61" s="68">
        <f t="shared" si="46"/>
        <v>0</v>
      </c>
      <c r="AC61" s="67">
        <f t="shared" si="47"/>
        <v>0</v>
      </c>
      <c r="AD61" s="66">
        <f t="shared" si="48"/>
        <v>0</v>
      </c>
      <c r="AE61" s="57">
        <v>0</v>
      </c>
      <c r="AF61" s="57">
        <f t="shared" si="49"/>
        <v>0</v>
      </c>
      <c r="AG61" s="52">
        <v>0</v>
      </c>
      <c r="AH61" s="63">
        <f t="shared" si="50"/>
        <v>0</v>
      </c>
      <c r="AI61" s="51">
        <f t="shared" si="51"/>
        <v>0</v>
      </c>
      <c r="AJ61" s="416">
        <f t="shared" si="52"/>
        <v>0</v>
      </c>
      <c r="AK61" s="376">
        <v>0</v>
      </c>
      <c r="AL61" s="63">
        <f t="shared" si="53"/>
        <v>0</v>
      </c>
      <c r="AM61" s="130"/>
    </row>
    <row r="62" spans="1:39" s="2" customFormat="1" x14ac:dyDescent="0.3">
      <c r="A62" s="55" t="s">
        <v>961</v>
      </c>
      <c r="B62" s="47">
        <f>3600/6</f>
        <v>600</v>
      </c>
      <c r="C62" s="46">
        <f>2000/1.1</f>
        <v>1818.181818181818</v>
      </c>
      <c r="D62" s="54">
        <v>6</v>
      </c>
      <c r="E62" s="44">
        <v>0</v>
      </c>
      <c r="F62" s="471">
        <f t="shared" si="35"/>
        <v>0</v>
      </c>
      <c r="G62" s="376">
        <v>0</v>
      </c>
      <c r="H62" s="109">
        <f t="shared" si="36"/>
        <v>0</v>
      </c>
      <c r="I62" s="74">
        <v>0</v>
      </c>
      <c r="J62" s="37">
        <f t="shared" si="37"/>
        <v>0</v>
      </c>
      <c r="K62" s="74">
        <v>0</v>
      </c>
      <c r="L62" s="37">
        <f t="shared" si="38"/>
        <v>0</v>
      </c>
      <c r="M62" s="74">
        <v>0</v>
      </c>
      <c r="N62" s="37">
        <f t="shared" si="39"/>
        <v>0</v>
      </c>
      <c r="O62" s="74">
        <v>0</v>
      </c>
      <c r="P62" s="71">
        <f t="shared" si="40"/>
        <v>0</v>
      </c>
      <c r="Q62" s="57">
        <f t="shared" si="41"/>
        <v>0</v>
      </c>
      <c r="R62" s="39">
        <f t="shared" si="42"/>
        <v>0</v>
      </c>
      <c r="S62" s="74">
        <v>0</v>
      </c>
      <c r="T62" s="69">
        <f t="shared" si="43"/>
        <v>0</v>
      </c>
      <c r="U62" s="74">
        <v>0</v>
      </c>
      <c r="V62" s="237">
        <v>0</v>
      </c>
      <c r="W62" s="74">
        <v>0</v>
      </c>
      <c r="X62" s="69">
        <f t="shared" si="44"/>
        <v>0</v>
      </c>
      <c r="Y62" s="74">
        <v>0</v>
      </c>
      <c r="Z62" s="109">
        <f t="shared" si="45"/>
        <v>0</v>
      </c>
      <c r="AA62" s="74">
        <v>0</v>
      </c>
      <c r="AB62" s="68">
        <f t="shared" si="46"/>
        <v>0</v>
      </c>
      <c r="AC62" s="67">
        <f t="shared" si="47"/>
        <v>0</v>
      </c>
      <c r="AD62" s="66">
        <f t="shared" si="48"/>
        <v>0</v>
      </c>
      <c r="AE62" s="57">
        <v>0</v>
      </c>
      <c r="AF62" s="57">
        <f t="shared" si="49"/>
        <v>0</v>
      </c>
      <c r="AG62" s="52">
        <v>0</v>
      </c>
      <c r="AH62" s="63">
        <f t="shared" si="50"/>
        <v>0</v>
      </c>
      <c r="AI62" s="51">
        <f t="shared" si="51"/>
        <v>0</v>
      </c>
      <c r="AJ62" s="416">
        <f t="shared" si="52"/>
        <v>0</v>
      </c>
      <c r="AK62" s="376">
        <v>0</v>
      </c>
      <c r="AL62" s="63">
        <f t="shared" si="53"/>
        <v>0</v>
      </c>
      <c r="AM62" s="130"/>
    </row>
    <row r="63" spans="1:39" s="2" customFormat="1" x14ac:dyDescent="0.3">
      <c r="A63" s="48" t="s">
        <v>59</v>
      </c>
      <c r="B63" s="47">
        <f>8100/6</f>
        <v>1350</v>
      </c>
      <c r="C63" s="46">
        <f>2800/1.1</f>
        <v>2545.454545454545</v>
      </c>
      <c r="D63" s="50">
        <v>6</v>
      </c>
      <c r="E63" s="44">
        <v>0</v>
      </c>
      <c r="F63" s="471">
        <f t="shared" si="35"/>
        <v>0</v>
      </c>
      <c r="G63" s="376">
        <v>0</v>
      </c>
      <c r="H63" s="109">
        <f t="shared" si="36"/>
        <v>0</v>
      </c>
      <c r="I63" s="74">
        <v>0</v>
      </c>
      <c r="J63" s="37">
        <f t="shared" si="37"/>
        <v>0</v>
      </c>
      <c r="K63" s="74">
        <v>0</v>
      </c>
      <c r="L63" s="37">
        <f t="shared" si="38"/>
        <v>0</v>
      </c>
      <c r="M63" s="74">
        <v>0</v>
      </c>
      <c r="N63" s="37">
        <f t="shared" si="39"/>
        <v>0</v>
      </c>
      <c r="O63" s="74">
        <v>0</v>
      </c>
      <c r="P63" s="71">
        <f t="shared" si="40"/>
        <v>0</v>
      </c>
      <c r="Q63" s="57">
        <f t="shared" si="41"/>
        <v>0</v>
      </c>
      <c r="R63" s="39">
        <f t="shared" si="42"/>
        <v>0</v>
      </c>
      <c r="S63" s="74">
        <v>0</v>
      </c>
      <c r="T63" s="69">
        <f t="shared" si="43"/>
        <v>0</v>
      </c>
      <c r="U63" s="74">
        <v>0</v>
      </c>
      <c r="V63" s="237">
        <v>0</v>
      </c>
      <c r="W63" s="74">
        <v>0</v>
      </c>
      <c r="X63" s="69">
        <f t="shared" si="44"/>
        <v>0</v>
      </c>
      <c r="Y63" s="74">
        <v>0</v>
      </c>
      <c r="Z63" s="109">
        <f t="shared" si="45"/>
        <v>0</v>
      </c>
      <c r="AA63" s="74">
        <v>0</v>
      </c>
      <c r="AB63" s="68">
        <f t="shared" si="46"/>
        <v>0</v>
      </c>
      <c r="AC63" s="67">
        <f t="shared" si="47"/>
        <v>0</v>
      </c>
      <c r="AD63" s="66">
        <f t="shared" si="48"/>
        <v>0</v>
      </c>
      <c r="AE63" s="57">
        <v>0</v>
      </c>
      <c r="AF63" s="57">
        <f t="shared" si="49"/>
        <v>0</v>
      </c>
      <c r="AG63" s="52">
        <v>0</v>
      </c>
      <c r="AH63" s="63">
        <f t="shared" si="50"/>
        <v>0</v>
      </c>
      <c r="AI63" s="51">
        <f t="shared" si="51"/>
        <v>0</v>
      </c>
      <c r="AJ63" s="416">
        <f t="shared" si="52"/>
        <v>0</v>
      </c>
      <c r="AK63" s="376">
        <v>0</v>
      </c>
      <c r="AL63" s="63">
        <f t="shared" si="53"/>
        <v>0</v>
      </c>
      <c r="AM63" s="130"/>
    </row>
    <row r="64" spans="1:39" s="2" customFormat="1" x14ac:dyDescent="0.3">
      <c r="A64" s="48" t="s">
        <v>853</v>
      </c>
      <c r="B64" s="53">
        <f>6600/6</f>
        <v>1100</v>
      </c>
      <c r="C64" s="46">
        <f>2800/1.1</f>
        <v>2545.454545454545</v>
      </c>
      <c r="D64" s="50">
        <v>6</v>
      </c>
      <c r="E64" s="44">
        <v>0</v>
      </c>
      <c r="F64" s="471">
        <f t="shared" si="35"/>
        <v>0</v>
      </c>
      <c r="G64" s="376">
        <v>0</v>
      </c>
      <c r="H64" s="109">
        <f t="shared" si="36"/>
        <v>0</v>
      </c>
      <c r="I64" s="74">
        <v>0</v>
      </c>
      <c r="J64" s="37">
        <f t="shared" si="37"/>
        <v>0</v>
      </c>
      <c r="K64" s="74">
        <v>0</v>
      </c>
      <c r="L64" s="37">
        <f t="shared" si="38"/>
        <v>0</v>
      </c>
      <c r="M64" s="74">
        <v>0</v>
      </c>
      <c r="N64" s="37">
        <f t="shared" si="39"/>
        <v>0</v>
      </c>
      <c r="O64" s="74">
        <v>0</v>
      </c>
      <c r="P64" s="71">
        <f t="shared" si="40"/>
        <v>0</v>
      </c>
      <c r="Q64" s="57">
        <f t="shared" si="41"/>
        <v>0</v>
      </c>
      <c r="R64" s="39">
        <f t="shared" si="42"/>
        <v>0</v>
      </c>
      <c r="S64" s="74">
        <v>0</v>
      </c>
      <c r="T64" s="69">
        <f t="shared" si="43"/>
        <v>0</v>
      </c>
      <c r="U64" s="74">
        <v>0</v>
      </c>
      <c r="V64" s="237">
        <v>0</v>
      </c>
      <c r="W64" s="74">
        <v>0</v>
      </c>
      <c r="X64" s="69">
        <f t="shared" si="44"/>
        <v>0</v>
      </c>
      <c r="Y64" s="74">
        <v>0</v>
      </c>
      <c r="Z64" s="109">
        <f t="shared" si="45"/>
        <v>0</v>
      </c>
      <c r="AA64" s="74">
        <v>0</v>
      </c>
      <c r="AB64" s="68">
        <f t="shared" si="46"/>
        <v>0</v>
      </c>
      <c r="AC64" s="67">
        <f t="shared" si="47"/>
        <v>0</v>
      </c>
      <c r="AD64" s="66">
        <f t="shared" si="48"/>
        <v>0</v>
      </c>
      <c r="AE64" s="57">
        <v>0</v>
      </c>
      <c r="AF64" s="57">
        <f t="shared" si="49"/>
        <v>0</v>
      </c>
      <c r="AG64" s="52">
        <v>0</v>
      </c>
      <c r="AH64" s="63">
        <f t="shared" si="50"/>
        <v>0</v>
      </c>
      <c r="AI64" s="51">
        <f t="shared" si="51"/>
        <v>0</v>
      </c>
      <c r="AJ64" s="416">
        <f t="shared" si="52"/>
        <v>0</v>
      </c>
      <c r="AK64" s="376">
        <v>0</v>
      </c>
      <c r="AL64" s="63">
        <f t="shared" si="53"/>
        <v>0</v>
      </c>
      <c r="AM64" s="130"/>
    </row>
    <row r="65" spans="1:39" s="2" customFormat="1" x14ac:dyDescent="0.3">
      <c r="A65" s="48" t="s">
        <v>998</v>
      </c>
      <c r="B65" s="47">
        <f>16200/12</f>
        <v>1350</v>
      </c>
      <c r="C65" s="46">
        <f>2800/1.1</f>
        <v>2545.454545454545</v>
      </c>
      <c r="D65" s="50">
        <v>12</v>
      </c>
      <c r="E65" s="44">
        <v>0</v>
      </c>
      <c r="F65" s="471">
        <f t="shared" si="35"/>
        <v>0</v>
      </c>
      <c r="G65" s="376">
        <v>0</v>
      </c>
      <c r="H65" s="109">
        <f t="shared" si="36"/>
        <v>0</v>
      </c>
      <c r="I65" s="74">
        <v>0</v>
      </c>
      <c r="J65" s="37">
        <f t="shared" si="37"/>
        <v>0</v>
      </c>
      <c r="K65" s="74">
        <v>0</v>
      </c>
      <c r="L65" s="37">
        <f t="shared" si="38"/>
        <v>0</v>
      </c>
      <c r="M65" s="74">
        <v>0</v>
      </c>
      <c r="N65" s="37">
        <f t="shared" si="39"/>
        <v>0</v>
      </c>
      <c r="O65" s="74">
        <v>0</v>
      </c>
      <c r="P65" s="71">
        <f t="shared" si="40"/>
        <v>0</v>
      </c>
      <c r="Q65" s="57">
        <f t="shared" si="41"/>
        <v>0</v>
      </c>
      <c r="R65" s="39">
        <f t="shared" si="42"/>
        <v>0</v>
      </c>
      <c r="S65" s="74">
        <v>0</v>
      </c>
      <c r="T65" s="69">
        <f t="shared" si="43"/>
        <v>0</v>
      </c>
      <c r="U65" s="74">
        <v>0</v>
      </c>
      <c r="V65" s="237">
        <v>0</v>
      </c>
      <c r="W65" s="74">
        <v>0</v>
      </c>
      <c r="X65" s="69">
        <f t="shared" si="44"/>
        <v>0</v>
      </c>
      <c r="Y65" s="74">
        <v>0</v>
      </c>
      <c r="Z65" s="109">
        <f t="shared" si="45"/>
        <v>0</v>
      </c>
      <c r="AA65" s="74">
        <v>0</v>
      </c>
      <c r="AB65" s="68">
        <f t="shared" si="46"/>
        <v>0</v>
      </c>
      <c r="AC65" s="67">
        <f t="shared" si="47"/>
        <v>0</v>
      </c>
      <c r="AD65" s="66">
        <f t="shared" si="48"/>
        <v>0</v>
      </c>
      <c r="AE65" s="57">
        <v>0</v>
      </c>
      <c r="AF65" s="57">
        <f t="shared" si="49"/>
        <v>0</v>
      </c>
      <c r="AG65" s="52">
        <v>0</v>
      </c>
      <c r="AH65" s="63">
        <f t="shared" si="50"/>
        <v>0</v>
      </c>
      <c r="AI65" s="51">
        <f t="shared" si="51"/>
        <v>0</v>
      </c>
      <c r="AJ65" s="416">
        <f t="shared" si="52"/>
        <v>0</v>
      </c>
      <c r="AK65" s="376">
        <v>0</v>
      </c>
      <c r="AL65" s="63">
        <f t="shared" si="53"/>
        <v>0</v>
      </c>
      <c r="AM65" s="130"/>
    </row>
    <row r="66" spans="1:39" s="2" customFormat="1" x14ac:dyDescent="0.3">
      <c r="A66" s="48" t="s">
        <v>937</v>
      </c>
      <c r="B66" s="47">
        <f>16200/12</f>
        <v>1350</v>
      </c>
      <c r="C66" s="46">
        <f>2800/1.1</f>
        <v>2545.454545454545</v>
      </c>
      <c r="D66" s="50">
        <v>12</v>
      </c>
      <c r="E66" s="44">
        <v>0</v>
      </c>
      <c r="F66" s="471">
        <f t="shared" si="35"/>
        <v>0</v>
      </c>
      <c r="G66" s="376">
        <v>0</v>
      </c>
      <c r="H66" s="109">
        <f t="shared" si="36"/>
        <v>0</v>
      </c>
      <c r="I66" s="74">
        <v>0</v>
      </c>
      <c r="J66" s="37">
        <f t="shared" si="37"/>
        <v>0</v>
      </c>
      <c r="K66" s="74">
        <v>0</v>
      </c>
      <c r="L66" s="37">
        <f t="shared" si="38"/>
        <v>0</v>
      </c>
      <c r="M66" s="74">
        <v>0</v>
      </c>
      <c r="N66" s="37">
        <f t="shared" si="39"/>
        <v>0</v>
      </c>
      <c r="O66" s="74">
        <v>0</v>
      </c>
      <c r="P66" s="71">
        <f t="shared" si="40"/>
        <v>0</v>
      </c>
      <c r="Q66" s="57">
        <f t="shared" si="41"/>
        <v>0</v>
      </c>
      <c r="R66" s="39">
        <f t="shared" si="42"/>
        <v>0</v>
      </c>
      <c r="S66" s="74">
        <v>0</v>
      </c>
      <c r="T66" s="69">
        <f t="shared" si="43"/>
        <v>0</v>
      </c>
      <c r="U66" s="74">
        <v>0</v>
      </c>
      <c r="V66" s="237">
        <v>0</v>
      </c>
      <c r="W66" s="74">
        <v>0</v>
      </c>
      <c r="X66" s="69">
        <f t="shared" si="44"/>
        <v>0</v>
      </c>
      <c r="Y66" s="74">
        <v>0</v>
      </c>
      <c r="Z66" s="109">
        <f t="shared" si="45"/>
        <v>0</v>
      </c>
      <c r="AA66" s="74">
        <v>0</v>
      </c>
      <c r="AB66" s="68">
        <f t="shared" si="46"/>
        <v>0</v>
      </c>
      <c r="AC66" s="67">
        <f t="shared" si="47"/>
        <v>0</v>
      </c>
      <c r="AD66" s="66">
        <f t="shared" si="48"/>
        <v>0</v>
      </c>
      <c r="AE66" s="57">
        <v>0</v>
      </c>
      <c r="AF66" s="57">
        <f t="shared" si="49"/>
        <v>0</v>
      </c>
      <c r="AG66" s="52">
        <v>0</v>
      </c>
      <c r="AH66" s="63">
        <f t="shared" si="50"/>
        <v>0</v>
      </c>
      <c r="AI66" s="51">
        <f t="shared" si="51"/>
        <v>0</v>
      </c>
      <c r="AJ66" s="416">
        <f t="shared" si="52"/>
        <v>0</v>
      </c>
      <c r="AK66" s="376">
        <v>0</v>
      </c>
      <c r="AL66" s="63">
        <f t="shared" si="53"/>
        <v>0</v>
      </c>
      <c r="AM66" s="130"/>
    </row>
    <row r="67" spans="1:39" s="2" customFormat="1" x14ac:dyDescent="0.3">
      <c r="A67" s="48" t="s">
        <v>62</v>
      </c>
      <c r="B67" s="47">
        <f>42000/20</f>
        <v>2100</v>
      </c>
      <c r="C67" s="46">
        <f>3200/1.1</f>
        <v>2909.090909090909</v>
      </c>
      <c r="D67" s="50">
        <v>20</v>
      </c>
      <c r="E67" s="44">
        <v>0</v>
      </c>
      <c r="F67" s="471">
        <f t="shared" si="35"/>
        <v>0</v>
      </c>
      <c r="G67" s="376">
        <v>0</v>
      </c>
      <c r="H67" s="109">
        <f t="shared" si="36"/>
        <v>0</v>
      </c>
      <c r="I67" s="74">
        <v>0</v>
      </c>
      <c r="J67" s="37">
        <f t="shared" si="37"/>
        <v>0</v>
      </c>
      <c r="K67" s="74">
        <v>0</v>
      </c>
      <c r="L67" s="37">
        <f t="shared" si="38"/>
        <v>0</v>
      </c>
      <c r="M67" s="74">
        <v>0</v>
      </c>
      <c r="N67" s="37">
        <f t="shared" si="39"/>
        <v>0</v>
      </c>
      <c r="O67" s="74">
        <v>0</v>
      </c>
      <c r="P67" s="71">
        <f t="shared" si="40"/>
        <v>0</v>
      </c>
      <c r="Q67" s="57">
        <f t="shared" si="41"/>
        <v>0</v>
      </c>
      <c r="R67" s="39">
        <f t="shared" si="42"/>
        <v>0</v>
      </c>
      <c r="S67" s="74">
        <v>0</v>
      </c>
      <c r="T67" s="69">
        <f t="shared" si="43"/>
        <v>0</v>
      </c>
      <c r="U67" s="74">
        <v>0</v>
      </c>
      <c r="V67" s="237">
        <v>0</v>
      </c>
      <c r="W67" s="74">
        <v>0</v>
      </c>
      <c r="X67" s="69">
        <f t="shared" si="44"/>
        <v>0</v>
      </c>
      <c r="Y67" s="74">
        <v>0</v>
      </c>
      <c r="Z67" s="109">
        <f t="shared" si="45"/>
        <v>0</v>
      </c>
      <c r="AA67" s="74">
        <v>0</v>
      </c>
      <c r="AB67" s="68">
        <f t="shared" si="46"/>
        <v>0</v>
      </c>
      <c r="AC67" s="67">
        <f t="shared" si="47"/>
        <v>0</v>
      </c>
      <c r="AD67" s="66">
        <f t="shared" si="48"/>
        <v>0</v>
      </c>
      <c r="AE67" s="57">
        <v>0</v>
      </c>
      <c r="AF67" s="57">
        <f t="shared" si="49"/>
        <v>0</v>
      </c>
      <c r="AG67" s="52">
        <v>0</v>
      </c>
      <c r="AH67" s="63">
        <f t="shared" si="50"/>
        <v>0</v>
      </c>
      <c r="AI67" s="51">
        <f t="shared" si="51"/>
        <v>0</v>
      </c>
      <c r="AJ67" s="416">
        <f t="shared" si="52"/>
        <v>0</v>
      </c>
      <c r="AK67" s="376">
        <v>0</v>
      </c>
      <c r="AL67" s="63">
        <f t="shared" si="53"/>
        <v>0</v>
      </c>
      <c r="AM67" s="130"/>
    </row>
    <row r="68" spans="1:39" s="2" customFormat="1" x14ac:dyDescent="0.3">
      <c r="A68" s="48" t="s">
        <v>960</v>
      </c>
      <c r="B68" s="47">
        <f>13800/12</f>
        <v>1150</v>
      </c>
      <c r="C68" s="46">
        <f>2300/1.1</f>
        <v>2090.9090909090905</v>
      </c>
      <c r="D68" s="50">
        <v>12</v>
      </c>
      <c r="E68" s="44">
        <v>0</v>
      </c>
      <c r="F68" s="471">
        <f t="shared" si="35"/>
        <v>0</v>
      </c>
      <c r="G68" s="376">
        <v>0</v>
      </c>
      <c r="H68" s="109">
        <f t="shared" si="36"/>
        <v>0</v>
      </c>
      <c r="I68" s="74">
        <v>0</v>
      </c>
      <c r="J68" s="37">
        <f t="shared" si="37"/>
        <v>0</v>
      </c>
      <c r="K68" s="74">
        <v>0</v>
      </c>
      <c r="L68" s="37">
        <f t="shared" si="38"/>
        <v>0</v>
      </c>
      <c r="M68" s="74">
        <v>0</v>
      </c>
      <c r="N68" s="37">
        <f t="shared" si="39"/>
        <v>0</v>
      </c>
      <c r="O68" s="74">
        <v>0</v>
      </c>
      <c r="P68" s="71">
        <f t="shared" si="40"/>
        <v>0</v>
      </c>
      <c r="Q68" s="57">
        <f t="shared" si="41"/>
        <v>0</v>
      </c>
      <c r="R68" s="39">
        <f t="shared" si="42"/>
        <v>0</v>
      </c>
      <c r="S68" s="74">
        <v>0</v>
      </c>
      <c r="T68" s="69">
        <f t="shared" si="43"/>
        <v>0</v>
      </c>
      <c r="U68" s="74">
        <v>0</v>
      </c>
      <c r="V68" s="237">
        <v>0</v>
      </c>
      <c r="W68" s="74">
        <v>0</v>
      </c>
      <c r="X68" s="69">
        <f t="shared" si="44"/>
        <v>0</v>
      </c>
      <c r="Y68" s="74">
        <v>0</v>
      </c>
      <c r="Z68" s="109">
        <f t="shared" si="45"/>
        <v>0</v>
      </c>
      <c r="AA68" s="74">
        <v>0</v>
      </c>
      <c r="AB68" s="68">
        <f t="shared" si="46"/>
        <v>0</v>
      </c>
      <c r="AC68" s="67">
        <f t="shared" si="47"/>
        <v>0</v>
      </c>
      <c r="AD68" s="66">
        <f t="shared" si="48"/>
        <v>0</v>
      </c>
      <c r="AE68" s="57">
        <v>0</v>
      </c>
      <c r="AF68" s="57">
        <f t="shared" si="49"/>
        <v>0</v>
      </c>
      <c r="AG68" s="52">
        <v>0</v>
      </c>
      <c r="AH68" s="63">
        <f t="shared" si="50"/>
        <v>0</v>
      </c>
      <c r="AI68" s="51">
        <f t="shared" si="51"/>
        <v>0</v>
      </c>
      <c r="AJ68" s="416">
        <f t="shared" si="52"/>
        <v>0</v>
      </c>
      <c r="AK68" s="376">
        <v>0</v>
      </c>
      <c r="AL68" s="63">
        <f t="shared" si="53"/>
        <v>0</v>
      </c>
      <c r="AM68" s="130"/>
    </row>
    <row r="69" spans="1:39" s="2" customFormat="1" x14ac:dyDescent="0.3">
      <c r="A69" s="48" t="s">
        <v>877</v>
      </c>
      <c r="B69" s="47">
        <f>30000/24</f>
        <v>1250</v>
      </c>
      <c r="C69" s="46">
        <f>2800/1.1</f>
        <v>2545.454545454545</v>
      </c>
      <c r="D69" s="50">
        <v>24</v>
      </c>
      <c r="E69" s="44">
        <v>0</v>
      </c>
      <c r="F69" s="471">
        <f t="shared" si="35"/>
        <v>0</v>
      </c>
      <c r="G69" s="376">
        <v>0</v>
      </c>
      <c r="H69" s="109">
        <f t="shared" si="36"/>
        <v>0</v>
      </c>
      <c r="I69" s="74">
        <v>0</v>
      </c>
      <c r="J69" s="37">
        <f t="shared" si="37"/>
        <v>0</v>
      </c>
      <c r="K69" s="74">
        <v>0</v>
      </c>
      <c r="L69" s="37">
        <f t="shared" si="38"/>
        <v>0</v>
      </c>
      <c r="M69" s="74">
        <v>0</v>
      </c>
      <c r="N69" s="37">
        <f t="shared" si="39"/>
        <v>0</v>
      </c>
      <c r="O69" s="74">
        <v>0</v>
      </c>
      <c r="P69" s="71">
        <f t="shared" si="40"/>
        <v>0</v>
      </c>
      <c r="Q69" s="57">
        <f t="shared" si="41"/>
        <v>0</v>
      </c>
      <c r="R69" s="39">
        <f t="shared" si="42"/>
        <v>0</v>
      </c>
      <c r="S69" s="74">
        <v>0</v>
      </c>
      <c r="T69" s="69">
        <f t="shared" si="43"/>
        <v>0</v>
      </c>
      <c r="U69" s="74">
        <v>0</v>
      </c>
      <c r="V69" s="237">
        <v>0</v>
      </c>
      <c r="W69" s="74">
        <v>0</v>
      </c>
      <c r="X69" s="69">
        <f t="shared" si="44"/>
        <v>0</v>
      </c>
      <c r="Y69" s="74">
        <v>0</v>
      </c>
      <c r="Z69" s="109">
        <f t="shared" si="45"/>
        <v>0</v>
      </c>
      <c r="AA69" s="74">
        <v>0</v>
      </c>
      <c r="AB69" s="68">
        <f t="shared" si="46"/>
        <v>0</v>
      </c>
      <c r="AC69" s="67">
        <f t="shared" si="47"/>
        <v>0</v>
      </c>
      <c r="AD69" s="66">
        <f t="shared" si="48"/>
        <v>0</v>
      </c>
      <c r="AE69" s="57">
        <v>0</v>
      </c>
      <c r="AF69" s="57">
        <f t="shared" si="49"/>
        <v>0</v>
      </c>
      <c r="AG69" s="52">
        <v>0</v>
      </c>
      <c r="AH69" s="63">
        <f t="shared" si="50"/>
        <v>0</v>
      </c>
      <c r="AI69" s="51">
        <f t="shared" si="51"/>
        <v>0</v>
      </c>
      <c r="AJ69" s="416">
        <f t="shared" si="52"/>
        <v>0</v>
      </c>
      <c r="AK69" s="376">
        <v>0</v>
      </c>
      <c r="AL69" s="63">
        <f t="shared" si="53"/>
        <v>0</v>
      </c>
      <c r="AM69" s="130"/>
    </row>
    <row r="70" spans="1:39" s="2" customFormat="1" x14ac:dyDescent="0.3">
      <c r="A70" s="137" t="s">
        <v>852</v>
      </c>
      <c r="B70" s="47">
        <f>14400/24</f>
        <v>600</v>
      </c>
      <c r="C70" s="46">
        <f>800/1.1</f>
        <v>727.27272727272725</v>
      </c>
      <c r="D70" s="54">
        <v>24</v>
      </c>
      <c r="E70" s="44">
        <v>0</v>
      </c>
      <c r="F70" s="471">
        <f t="shared" si="35"/>
        <v>0</v>
      </c>
      <c r="G70" s="376">
        <v>0</v>
      </c>
      <c r="H70" s="109">
        <f t="shared" si="36"/>
        <v>0</v>
      </c>
      <c r="I70" s="74">
        <v>0</v>
      </c>
      <c r="J70" s="37">
        <f t="shared" si="37"/>
        <v>0</v>
      </c>
      <c r="K70" s="74">
        <v>0</v>
      </c>
      <c r="L70" s="37">
        <f t="shared" si="38"/>
        <v>0</v>
      </c>
      <c r="M70" s="74">
        <v>0</v>
      </c>
      <c r="N70" s="37">
        <f t="shared" si="39"/>
        <v>0</v>
      </c>
      <c r="O70" s="74">
        <v>0</v>
      </c>
      <c r="P70" s="71">
        <f t="shared" si="40"/>
        <v>0</v>
      </c>
      <c r="Q70" s="57">
        <f t="shared" si="41"/>
        <v>0</v>
      </c>
      <c r="R70" s="39">
        <f t="shared" si="42"/>
        <v>0</v>
      </c>
      <c r="S70" s="74">
        <v>0</v>
      </c>
      <c r="T70" s="69">
        <f t="shared" si="43"/>
        <v>0</v>
      </c>
      <c r="U70" s="74">
        <v>0</v>
      </c>
      <c r="V70" s="237">
        <v>0</v>
      </c>
      <c r="W70" s="74">
        <v>0</v>
      </c>
      <c r="X70" s="69">
        <f t="shared" si="44"/>
        <v>0</v>
      </c>
      <c r="Y70" s="74">
        <v>0</v>
      </c>
      <c r="Z70" s="109">
        <f t="shared" si="45"/>
        <v>0</v>
      </c>
      <c r="AA70" s="74">
        <v>0</v>
      </c>
      <c r="AB70" s="68">
        <f t="shared" si="46"/>
        <v>0</v>
      </c>
      <c r="AC70" s="67">
        <f t="shared" si="47"/>
        <v>0</v>
      </c>
      <c r="AD70" s="66">
        <f t="shared" si="48"/>
        <v>0</v>
      </c>
      <c r="AE70" s="57">
        <v>0</v>
      </c>
      <c r="AF70" s="57">
        <f t="shared" si="49"/>
        <v>0</v>
      </c>
      <c r="AG70" s="52">
        <v>0</v>
      </c>
      <c r="AH70" s="63">
        <f t="shared" si="50"/>
        <v>0</v>
      </c>
      <c r="AI70" s="51">
        <f t="shared" si="51"/>
        <v>0</v>
      </c>
      <c r="AJ70" s="416">
        <f t="shared" si="52"/>
        <v>0</v>
      </c>
      <c r="AK70" s="376">
        <v>24</v>
      </c>
      <c r="AL70" s="63">
        <f t="shared" si="53"/>
        <v>14400</v>
      </c>
      <c r="AM70" s="130"/>
    </row>
    <row r="71" spans="1:39" s="2" customFormat="1" x14ac:dyDescent="0.3">
      <c r="A71" s="188" t="s">
        <v>153</v>
      </c>
      <c r="B71" s="182">
        <f>16000/10</f>
        <v>1600</v>
      </c>
      <c r="C71" s="183">
        <f>2700/1.1</f>
        <v>2454.5454545454545</v>
      </c>
      <c r="D71" s="433">
        <v>10</v>
      </c>
      <c r="E71" s="44">
        <v>6</v>
      </c>
      <c r="F71" s="471">
        <f t="shared" si="35"/>
        <v>9600</v>
      </c>
      <c r="G71" s="376">
        <v>30</v>
      </c>
      <c r="H71" s="109">
        <f t="shared" si="36"/>
        <v>48000</v>
      </c>
      <c r="I71" s="74">
        <v>10</v>
      </c>
      <c r="J71" s="37">
        <f t="shared" si="37"/>
        <v>16000</v>
      </c>
      <c r="K71" s="74">
        <v>0</v>
      </c>
      <c r="L71" s="37">
        <f t="shared" si="38"/>
        <v>0</v>
      </c>
      <c r="M71" s="74">
        <v>0</v>
      </c>
      <c r="N71" s="37">
        <f t="shared" si="39"/>
        <v>0</v>
      </c>
      <c r="O71" s="74">
        <v>0</v>
      </c>
      <c r="P71" s="71">
        <f t="shared" si="40"/>
        <v>0</v>
      </c>
      <c r="Q71" s="57">
        <f t="shared" si="41"/>
        <v>40</v>
      </c>
      <c r="R71" s="39">
        <f t="shared" si="42"/>
        <v>64000</v>
      </c>
      <c r="S71" s="74">
        <v>13</v>
      </c>
      <c r="T71" s="69">
        <f t="shared" si="43"/>
        <v>31909.090909090908</v>
      </c>
      <c r="U71" s="74">
        <v>10</v>
      </c>
      <c r="V71" s="237">
        <v>0</v>
      </c>
      <c r="W71" s="74">
        <v>13</v>
      </c>
      <c r="X71" s="69">
        <f t="shared" si="44"/>
        <v>31909.090909090908</v>
      </c>
      <c r="Y71" s="74">
        <v>8</v>
      </c>
      <c r="Z71" s="109">
        <f t="shared" si="45"/>
        <v>19636.363636363636</v>
      </c>
      <c r="AA71" s="74">
        <v>0</v>
      </c>
      <c r="AB71" s="68">
        <f t="shared" si="46"/>
        <v>0</v>
      </c>
      <c r="AC71" s="67">
        <f t="shared" si="47"/>
        <v>44</v>
      </c>
      <c r="AD71" s="66">
        <f t="shared" si="48"/>
        <v>108000</v>
      </c>
      <c r="AE71" s="57">
        <v>0</v>
      </c>
      <c r="AF71" s="57">
        <f t="shared" si="49"/>
        <v>37600</v>
      </c>
      <c r="AG71" s="52">
        <v>2</v>
      </c>
      <c r="AH71" s="63">
        <f t="shared" si="50"/>
        <v>3200</v>
      </c>
      <c r="AI71" s="51">
        <f t="shared" si="51"/>
        <v>0</v>
      </c>
      <c r="AJ71" s="416">
        <f t="shared" si="52"/>
        <v>0</v>
      </c>
      <c r="AK71" s="376">
        <v>0</v>
      </c>
      <c r="AL71" s="63">
        <f t="shared" si="53"/>
        <v>0</v>
      </c>
      <c r="AM71" s="130" t="s">
        <v>844</v>
      </c>
    </row>
    <row r="72" spans="1:39" s="2" customFormat="1" ht="17.25" customHeight="1" x14ac:dyDescent="0.3">
      <c r="A72" s="188" t="s">
        <v>875</v>
      </c>
      <c r="B72" s="47">
        <f>16000/10</f>
        <v>1600</v>
      </c>
      <c r="C72" s="183">
        <f>2700/1.1</f>
        <v>2454.5454545454545</v>
      </c>
      <c r="D72" s="54">
        <v>10</v>
      </c>
      <c r="E72" s="44">
        <v>10</v>
      </c>
      <c r="F72" s="471">
        <f t="shared" si="35"/>
        <v>16000</v>
      </c>
      <c r="G72" s="376">
        <v>0</v>
      </c>
      <c r="H72" s="109">
        <f t="shared" si="36"/>
        <v>0</v>
      </c>
      <c r="I72" s="74">
        <v>0</v>
      </c>
      <c r="J72" s="37">
        <f t="shared" si="37"/>
        <v>0</v>
      </c>
      <c r="K72" s="74">
        <v>0</v>
      </c>
      <c r="L72" s="37">
        <f t="shared" si="38"/>
        <v>0</v>
      </c>
      <c r="M72" s="74">
        <v>0</v>
      </c>
      <c r="N72" s="37">
        <f t="shared" si="39"/>
        <v>0</v>
      </c>
      <c r="O72" s="74">
        <v>0</v>
      </c>
      <c r="P72" s="71">
        <f t="shared" si="40"/>
        <v>0</v>
      </c>
      <c r="Q72" s="57">
        <f t="shared" si="41"/>
        <v>0</v>
      </c>
      <c r="R72" s="39">
        <f t="shared" si="42"/>
        <v>0</v>
      </c>
      <c r="S72" s="74">
        <v>1</v>
      </c>
      <c r="T72" s="69">
        <f t="shared" si="43"/>
        <v>2454.5454545454545</v>
      </c>
      <c r="U72" s="74">
        <v>2</v>
      </c>
      <c r="V72" s="237">
        <v>0</v>
      </c>
      <c r="W72" s="74">
        <v>2</v>
      </c>
      <c r="X72" s="69">
        <f t="shared" si="44"/>
        <v>4909.090909090909</v>
      </c>
      <c r="Y72" s="74">
        <v>4</v>
      </c>
      <c r="Z72" s="109">
        <f t="shared" si="45"/>
        <v>9818.181818181818</v>
      </c>
      <c r="AA72" s="74">
        <v>0</v>
      </c>
      <c r="AB72" s="68">
        <f t="shared" si="46"/>
        <v>0</v>
      </c>
      <c r="AC72" s="67">
        <f t="shared" si="47"/>
        <v>9</v>
      </c>
      <c r="AD72" s="66">
        <f t="shared" si="48"/>
        <v>22090.909090909092</v>
      </c>
      <c r="AE72" s="57">
        <v>0</v>
      </c>
      <c r="AF72" s="57">
        <f t="shared" si="49"/>
        <v>7690.9090909090901</v>
      </c>
      <c r="AG72" s="52">
        <v>1</v>
      </c>
      <c r="AH72" s="63">
        <f t="shared" si="50"/>
        <v>1600</v>
      </c>
      <c r="AI72" s="51">
        <f t="shared" si="51"/>
        <v>0</v>
      </c>
      <c r="AJ72" s="416">
        <f t="shared" si="52"/>
        <v>0</v>
      </c>
      <c r="AK72" s="376">
        <v>0</v>
      </c>
      <c r="AL72" s="63">
        <f t="shared" si="53"/>
        <v>0</v>
      </c>
      <c r="AM72" s="130" t="s">
        <v>765</v>
      </c>
    </row>
    <row r="73" spans="1:39" s="2" customFormat="1" x14ac:dyDescent="0.3">
      <c r="A73" s="188" t="s">
        <v>850</v>
      </c>
      <c r="B73" s="47">
        <f>16000/10</f>
        <v>1600</v>
      </c>
      <c r="C73" s="183">
        <f>2700/1.1</f>
        <v>2454.5454545454545</v>
      </c>
      <c r="D73" s="54">
        <v>10</v>
      </c>
      <c r="E73" s="44">
        <v>0</v>
      </c>
      <c r="F73" s="471">
        <f t="shared" si="35"/>
        <v>0</v>
      </c>
      <c r="G73" s="376">
        <v>0</v>
      </c>
      <c r="H73" s="109">
        <f t="shared" si="36"/>
        <v>0</v>
      </c>
      <c r="I73" s="74">
        <v>0</v>
      </c>
      <c r="J73" s="37">
        <f t="shared" si="37"/>
        <v>0</v>
      </c>
      <c r="K73" s="74">
        <v>0</v>
      </c>
      <c r="L73" s="37">
        <f t="shared" si="38"/>
        <v>0</v>
      </c>
      <c r="M73" s="74">
        <v>0</v>
      </c>
      <c r="N73" s="37">
        <f t="shared" si="39"/>
        <v>0</v>
      </c>
      <c r="O73" s="74">
        <v>0</v>
      </c>
      <c r="P73" s="71">
        <f t="shared" si="40"/>
        <v>0</v>
      </c>
      <c r="Q73" s="57">
        <f t="shared" si="41"/>
        <v>0</v>
      </c>
      <c r="R73" s="39">
        <f t="shared" si="42"/>
        <v>0</v>
      </c>
      <c r="S73" s="74">
        <v>0</v>
      </c>
      <c r="T73" s="69">
        <f t="shared" si="43"/>
        <v>0</v>
      </c>
      <c r="U73" s="74">
        <v>0</v>
      </c>
      <c r="V73" s="237">
        <v>0</v>
      </c>
      <c r="W73" s="74">
        <v>0</v>
      </c>
      <c r="X73" s="69">
        <f t="shared" si="44"/>
        <v>0</v>
      </c>
      <c r="Y73" s="74">
        <v>0</v>
      </c>
      <c r="Z73" s="109">
        <f t="shared" si="45"/>
        <v>0</v>
      </c>
      <c r="AA73" s="74">
        <v>0</v>
      </c>
      <c r="AB73" s="68">
        <f t="shared" si="46"/>
        <v>0</v>
      </c>
      <c r="AC73" s="67">
        <f t="shared" si="47"/>
        <v>0</v>
      </c>
      <c r="AD73" s="66">
        <f t="shared" si="48"/>
        <v>0</v>
      </c>
      <c r="AE73" s="57">
        <v>0</v>
      </c>
      <c r="AF73" s="57">
        <f t="shared" si="49"/>
        <v>0</v>
      </c>
      <c r="AG73" s="52">
        <v>0</v>
      </c>
      <c r="AH73" s="63">
        <f t="shared" si="50"/>
        <v>0</v>
      </c>
      <c r="AI73" s="51">
        <f t="shared" si="51"/>
        <v>0</v>
      </c>
      <c r="AJ73" s="416">
        <f t="shared" si="52"/>
        <v>0</v>
      </c>
      <c r="AK73" s="376">
        <v>0</v>
      </c>
      <c r="AL73" s="63">
        <f t="shared" si="53"/>
        <v>0</v>
      </c>
      <c r="AM73" s="130"/>
    </row>
    <row r="74" spans="1:39" s="2" customFormat="1" x14ac:dyDescent="0.3">
      <c r="A74" s="188" t="s">
        <v>405</v>
      </c>
      <c r="B74" s="47">
        <f>16000/10</f>
        <v>1600</v>
      </c>
      <c r="C74" s="183">
        <f>2700/1.1</f>
        <v>2454.5454545454545</v>
      </c>
      <c r="D74" s="54">
        <v>10</v>
      </c>
      <c r="E74" s="44">
        <v>0</v>
      </c>
      <c r="F74" s="471">
        <f t="shared" si="35"/>
        <v>0</v>
      </c>
      <c r="G74" s="376">
        <v>10</v>
      </c>
      <c r="H74" s="109">
        <f t="shared" si="36"/>
        <v>16000</v>
      </c>
      <c r="I74" s="74">
        <v>10</v>
      </c>
      <c r="J74" s="37">
        <f t="shared" si="37"/>
        <v>16000</v>
      </c>
      <c r="K74" s="74">
        <v>0</v>
      </c>
      <c r="L74" s="37">
        <f t="shared" si="38"/>
        <v>0</v>
      </c>
      <c r="M74" s="74">
        <v>0</v>
      </c>
      <c r="N74" s="37">
        <f t="shared" si="39"/>
        <v>0</v>
      </c>
      <c r="O74" s="74">
        <v>0</v>
      </c>
      <c r="P74" s="71">
        <f t="shared" si="40"/>
        <v>0</v>
      </c>
      <c r="Q74" s="57">
        <f t="shared" si="41"/>
        <v>20</v>
      </c>
      <c r="R74" s="39">
        <f t="shared" si="42"/>
        <v>32000</v>
      </c>
      <c r="S74" s="74">
        <v>0</v>
      </c>
      <c r="T74" s="69">
        <f t="shared" si="43"/>
        <v>0</v>
      </c>
      <c r="U74" s="74">
        <v>5</v>
      </c>
      <c r="V74" s="237">
        <v>0</v>
      </c>
      <c r="W74" s="74">
        <v>3</v>
      </c>
      <c r="X74" s="69">
        <f t="shared" si="44"/>
        <v>7363.636363636364</v>
      </c>
      <c r="Y74" s="74">
        <v>6</v>
      </c>
      <c r="Z74" s="109">
        <f t="shared" si="45"/>
        <v>14727.272727272728</v>
      </c>
      <c r="AA74" s="74">
        <v>0</v>
      </c>
      <c r="AB74" s="68">
        <f t="shared" si="46"/>
        <v>0</v>
      </c>
      <c r="AC74" s="67">
        <f t="shared" si="47"/>
        <v>14</v>
      </c>
      <c r="AD74" s="66">
        <f t="shared" si="48"/>
        <v>34363.63636363636</v>
      </c>
      <c r="AE74" s="57">
        <v>0</v>
      </c>
      <c r="AF74" s="57">
        <f t="shared" si="49"/>
        <v>11963.636363636364</v>
      </c>
      <c r="AG74" s="52">
        <v>0</v>
      </c>
      <c r="AH74" s="63">
        <f t="shared" si="50"/>
        <v>0</v>
      </c>
      <c r="AI74" s="51">
        <f t="shared" si="51"/>
        <v>6</v>
      </c>
      <c r="AJ74" s="416">
        <f t="shared" si="52"/>
        <v>9600</v>
      </c>
      <c r="AK74" s="376">
        <v>0</v>
      </c>
      <c r="AL74" s="63">
        <f t="shared" si="53"/>
        <v>0</v>
      </c>
      <c r="AM74" s="130"/>
    </row>
    <row r="75" spans="1:39" s="2" customFormat="1" x14ac:dyDescent="0.3">
      <c r="A75" s="188" t="s">
        <v>1014</v>
      </c>
      <c r="B75" s="47">
        <f>16000/10</f>
        <v>1600</v>
      </c>
      <c r="C75" s="183">
        <f>2700/1.1</f>
        <v>2454.5454545454545</v>
      </c>
      <c r="D75" s="54">
        <v>11</v>
      </c>
      <c r="E75" s="44">
        <v>0</v>
      </c>
      <c r="F75" s="471">
        <f t="shared" si="35"/>
        <v>0</v>
      </c>
      <c r="G75" s="376">
        <v>0</v>
      </c>
      <c r="H75" s="109">
        <f t="shared" si="36"/>
        <v>0</v>
      </c>
      <c r="I75" s="74">
        <v>0</v>
      </c>
      <c r="J75" s="37">
        <f t="shared" si="37"/>
        <v>0</v>
      </c>
      <c r="K75" s="74">
        <v>0</v>
      </c>
      <c r="L75" s="37">
        <f t="shared" si="38"/>
        <v>0</v>
      </c>
      <c r="M75" s="74">
        <v>0</v>
      </c>
      <c r="N75" s="37">
        <f t="shared" si="39"/>
        <v>0</v>
      </c>
      <c r="O75" s="74">
        <v>0</v>
      </c>
      <c r="P75" s="71">
        <f t="shared" si="40"/>
        <v>0</v>
      </c>
      <c r="Q75" s="57">
        <f t="shared" si="41"/>
        <v>0</v>
      </c>
      <c r="R75" s="39">
        <f t="shared" si="42"/>
        <v>0</v>
      </c>
      <c r="S75" s="74">
        <v>0</v>
      </c>
      <c r="T75" s="69">
        <f t="shared" si="43"/>
        <v>0</v>
      </c>
      <c r="U75" s="74">
        <v>0</v>
      </c>
      <c r="V75" s="237">
        <v>0</v>
      </c>
      <c r="W75" s="74">
        <v>0</v>
      </c>
      <c r="X75" s="69">
        <f t="shared" si="44"/>
        <v>0</v>
      </c>
      <c r="Y75" s="74">
        <v>0</v>
      </c>
      <c r="Z75" s="109">
        <f t="shared" si="45"/>
        <v>0</v>
      </c>
      <c r="AA75" s="74">
        <v>0</v>
      </c>
      <c r="AB75" s="68">
        <f t="shared" si="46"/>
        <v>0</v>
      </c>
      <c r="AC75" s="67">
        <f t="shared" si="47"/>
        <v>0</v>
      </c>
      <c r="AD75" s="66">
        <f t="shared" si="48"/>
        <v>0</v>
      </c>
      <c r="AE75" s="57">
        <v>0</v>
      </c>
      <c r="AF75" s="57">
        <f t="shared" si="49"/>
        <v>0</v>
      </c>
      <c r="AG75" s="52">
        <v>0</v>
      </c>
      <c r="AH75" s="63">
        <f t="shared" si="50"/>
        <v>0</v>
      </c>
      <c r="AI75" s="51">
        <f t="shared" si="51"/>
        <v>0</v>
      </c>
      <c r="AJ75" s="416">
        <f t="shared" si="52"/>
        <v>0</v>
      </c>
      <c r="AK75" s="376">
        <v>0</v>
      </c>
      <c r="AL75" s="63">
        <f t="shared" si="53"/>
        <v>0</v>
      </c>
      <c r="AM75" s="130"/>
    </row>
    <row r="76" spans="1:39" s="2" customFormat="1" x14ac:dyDescent="0.3">
      <c r="A76" s="188" t="s">
        <v>410</v>
      </c>
      <c r="B76" s="47">
        <f>14400/12</f>
        <v>1200</v>
      </c>
      <c r="C76" s="46">
        <f>1800/1.1</f>
        <v>1636.3636363636363</v>
      </c>
      <c r="D76" s="54">
        <v>12</v>
      </c>
      <c r="E76" s="44">
        <v>22</v>
      </c>
      <c r="F76" s="471">
        <f t="shared" si="35"/>
        <v>26400</v>
      </c>
      <c r="G76" s="376">
        <v>24</v>
      </c>
      <c r="H76" s="109">
        <f t="shared" si="36"/>
        <v>28800</v>
      </c>
      <c r="I76" s="74">
        <v>24</v>
      </c>
      <c r="J76" s="37">
        <f t="shared" si="37"/>
        <v>28800</v>
      </c>
      <c r="K76" s="74">
        <v>48</v>
      </c>
      <c r="L76" s="37">
        <f t="shared" si="38"/>
        <v>57600</v>
      </c>
      <c r="M76" s="74">
        <v>0</v>
      </c>
      <c r="N76" s="37">
        <f t="shared" si="39"/>
        <v>0</v>
      </c>
      <c r="O76" s="74">
        <v>0</v>
      </c>
      <c r="P76" s="71">
        <f t="shared" si="40"/>
        <v>0</v>
      </c>
      <c r="Q76" s="57">
        <f t="shared" si="41"/>
        <v>96</v>
      </c>
      <c r="R76" s="39">
        <f t="shared" si="42"/>
        <v>115200</v>
      </c>
      <c r="S76" s="74">
        <v>38</v>
      </c>
      <c r="T76" s="69">
        <f t="shared" si="43"/>
        <v>62181.818181818177</v>
      </c>
      <c r="U76" s="74">
        <v>6</v>
      </c>
      <c r="V76" s="237">
        <v>0</v>
      </c>
      <c r="W76" s="74">
        <v>8</v>
      </c>
      <c r="X76" s="69">
        <f t="shared" si="44"/>
        <v>13090.90909090909</v>
      </c>
      <c r="Y76" s="74">
        <v>42</v>
      </c>
      <c r="Z76" s="109">
        <f t="shared" si="45"/>
        <v>68727.272727272721</v>
      </c>
      <c r="AA76" s="74">
        <v>0</v>
      </c>
      <c r="AB76" s="68">
        <f t="shared" si="46"/>
        <v>0</v>
      </c>
      <c r="AC76" s="67">
        <f t="shared" si="47"/>
        <v>94</v>
      </c>
      <c r="AD76" s="66">
        <f t="shared" si="48"/>
        <v>153818.18181818179</v>
      </c>
      <c r="AE76" s="57">
        <v>0</v>
      </c>
      <c r="AF76" s="57">
        <f t="shared" si="49"/>
        <v>41018.181818181809</v>
      </c>
      <c r="AG76" s="52">
        <v>0</v>
      </c>
      <c r="AH76" s="63">
        <f t="shared" si="50"/>
        <v>0</v>
      </c>
      <c r="AI76" s="51">
        <f t="shared" si="51"/>
        <v>24</v>
      </c>
      <c r="AJ76" s="416">
        <f t="shared" si="52"/>
        <v>28800</v>
      </c>
      <c r="AK76" s="376">
        <v>0</v>
      </c>
      <c r="AL76" s="63">
        <f t="shared" si="53"/>
        <v>0</v>
      </c>
      <c r="AM76" s="130" t="s">
        <v>845</v>
      </c>
    </row>
    <row r="77" spans="1:39" s="2" customFormat="1" x14ac:dyDescent="0.3">
      <c r="A77" s="188" t="s">
        <v>929</v>
      </c>
      <c r="B77" s="47">
        <f>14400/12</f>
        <v>1200</v>
      </c>
      <c r="C77" s="46">
        <f>1800/1.1</f>
        <v>1636.3636363636363</v>
      </c>
      <c r="D77" s="54">
        <v>13</v>
      </c>
      <c r="E77" s="44">
        <v>0</v>
      </c>
      <c r="F77" s="471">
        <f t="shared" si="35"/>
        <v>0</v>
      </c>
      <c r="G77" s="376">
        <v>0</v>
      </c>
      <c r="H77" s="109">
        <f t="shared" si="36"/>
        <v>0</v>
      </c>
      <c r="I77" s="74">
        <v>0</v>
      </c>
      <c r="J77" s="37">
        <f t="shared" si="37"/>
        <v>0</v>
      </c>
      <c r="K77" s="74">
        <v>0</v>
      </c>
      <c r="L77" s="37">
        <f t="shared" si="38"/>
        <v>0</v>
      </c>
      <c r="M77" s="74">
        <v>0</v>
      </c>
      <c r="N77" s="37">
        <f t="shared" si="39"/>
        <v>0</v>
      </c>
      <c r="O77" s="74">
        <v>0</v>
      </c>
      <c r="P77" s="71">
        <f t="shared" si="40"/>
        <v>0</v>
      </c>
      <c r="Q77" s="57">
        <f t="shared" si="41"/>
        <v>0</v>
      </c>
      <c r="R77" s="39">
        <f t="shared" si="42"/>
        <v>0</v>
      </c>
      <c r="S77" s="74"/>
      <c r="T77" s="69">
        <f t="shared" si="43"/>
        <v>0</v>
      </c>
      <c r="U77" s="74">
        <v>0</v>
      </c>
      <c r="V77" s="237">
        <v>0</v>
      </c>
      <c r="W77" s="74">
        <v>0</v>
      </c>
      <c r="X77" s="69">
        <f t="shared" si="44"/>
        <v>0</v>
      </c>
      <c r="Y77" s="74">
        <v>0</v>
      </c>
      <c r="Z77" s="109">
        <f t="shared" si="45"/>
        <v>0</v>
      </c>
      <c r="AA77" s="74">
        <v>0</v>
      </c>
      <c r="AB77" s="68">
        <f t="shared" si="46"/>
        <v>0</v>
      </c>
      <c r="AC77" s="67">
        <f t="shared" si="47"/>
        <v>0</v>
      </c>
      <c r="AD77" s="66">
        <f t="shared" si="48"/>
        <v>0</v>
      </c>
      <c r="AE77" s="57">
        <v>0</v>
      </c>
      <c r="AF77" s="57">
        <f t="shared" si="49"/>
        <v>0</v>
      </c>
      <c r="AG77" s="52">
        <v>0</v>
      </c>
      <c r="AH77" s="63">
        <f t="shared" si="50"/>
        <v>0</v>
      </c>
      <c r="AI77" s="51">
        <f t="shared" si="51"/>
        <v>0</v>
      </c>
      <c r="AJ77" s="416">
        <f t="shared" si="52"/>
        <v>0</v>
      </c>
      <c r="AK77" s="376">
        <v>0</v>
      </c>
      <c r="AL77" s="63">
        <f t="shared" si="53"/>
        <v>0</v>
      </c>
      <c r="AM77" s="130"/>
    </row>
    <row r="78" spans="1:39" s="2" customFormat="1" x14ac:dyDescent="0.3">
      <c r="A78" s="186" t="s">
        <v>847</v>
      </c>
      <c r="B78" s="47">
        <f>3900/6</f>
        <v>650</v>
      </c>
      <c r="C78" s="46">
        <f>2000/1.1</f>
        <v>1818.181818181818</v>
      </c>
      <c r="D78" s="54">
        <v>6</v>
      </c>
      <c r="E78" s="44">
        <v>0</v>
      </c>
      <c r="F78" s="471">
        <f t="shared" si="35"/>
        <v>0</v>
      </c>
      <c r="G78" s="376">
        <v>0</v>
      </c>
      <c r="H78" s="109">
        <f t="shared" si="36"/>
        <v>0</v>
      </c>
      <c r="I78" s="74">
        <v>0</v>
      </c>
      <c r="J78" s="37">
        <f t="shared" si="37"/>
        <v>0</v>
      </c>
      <c r="K78" s="74">
        <v>0</v>
      </c>
      <c r="L78" s="37">
        <f t="shared" si="38"/>
        <v>0</v>
      </c>
      <c r="M78" s="74">
        <v>0</v>
      </c>
      <c r="N78" s="37">
        <f t="shared" si="39"/>
        <v>0</v>
      </c>
      <c r="O78" s="74">
        <v>0</v>
      </c>
      <c r="P78" s="71">
        <f t="shared" si="40"/>
        <v>0</v>
      </c>
      <c r="Q78" s="57">
        <f t="shared" si="41"/>
        <v>0</v>
      </c>
      <c r="R78" s="39">
        <f t="shared" si="42"/>
        <v>0</v>
      </c>
      <c r="S78" s="74"/>
      <c r="T78" s="69">
        <f t="shared" si="43"/>
        <v>0</v>
      </c>
      <c r="U78" s="74">
        <v>0</v>
      </c>
      <c r="V78" s="237">
        <v>0</v>
      </c>
      <c r="W78" s="74">
        <v>0</v>
      </c>
      <c r="X78" s="69">
        <f t="shared" si="44"/>
        <v>0</v>
      </c>
      <c r="Y78" s="74">
        <v>0</v>
      </c>
      <c r="Z78" s="109">
        <f t="shared" si="45"/>
        <v>0</v>
      </c>
      <c r="AA78" s="74">
        <v>0</v>
      </c>
      <c r="AB78" s="68">
        <f t="shared" si="46"/>
        <v>0</v>
      </c>
      <c r="AC78" s="67">
        <f t="shared" si="47"/>
        <v>0</v>
      </c>
      <c r="AD78" s="66">
        <f t="shared" si="48"/>
        <v>0</v>
      </c>
      <c r="AE78" s="57">
        <v>0</v>
      </c>
      <c r="AF78" s="57">
        <f t="shared" si="49"/>
        <v>0</v>
      </c>
      <c r="AG78" s="52">
        <v>0</v>
      </c>
      <c r="AH78" s="63">
        <f t="shared" si="50"/>
        <v>0</v>
      </c>
      <c r="AI78" s="51">
        <f t="shared" si="51"/>
        <v>0</v>
      </c>
      <c r="AJ78" s="416">
        <f t="shared" si="52"/>
        <v>0</v>
      </c>
      <c r="AK78" s="376">
        <v>0</v>
      </c>
      <c r="AL78" s="63">
        <f t="shared" si="53"/>
        <v>0</v>
      </c>
      <c r="AM78" s="130"/>
    </row>
    <row r="79" spans="1:39" s="2" customFormat="1" x14ac:dyDescent="0.3">
      <c r="A79" s="186" t="s">
        <v>1037</v>
      </c>
      <c r="B79" s="47">
        <f>3900/6</f>
        <v>650</v>
      </c>
      <c r="C79" s="46">
        <f>2000/1.1</f>
        <v>1818.181818181818</v>
      </c>
      <c r="D79" s="54">
        <v>6</v>
      </c>
      <c r="E79" s="44">
        <v>1</v>
      </c>
      <c r="F79" s="471">
        <f t="shared" si="35"/>
        <v>650</v>
      </c>
      <c r="G79" s="376">
        <v>0</v>
      </c>
      <c r="H79" s="109">
        <f t="shared" si="36"/>
        <v>0</v>
      </c>
      <c r="I79" s="74">
        <v>0</v>
      </c>
      <c r="J79" s="37">
        <f t="shared" si="37"/>
        <v>0</v>
      </c>
      <c r="K79" s="74">
        <v>0</v>
      </c>
      <c r="L79" s="37">
        <f t="shared" si="38"/>
        <v>0</v>
      </c>
      <c r="M79" s="74">
        <v>0</v>
      </c>
      <c r="N79" s="37">
        <f t="shared" si="39"/>
        <v>0</v>
      </c>
      <c r="O79" s="74">
        <v>0</v>
      </c>
      <c r="P79" s="71">
        <f t="shared" si="40"/>
        <v>0</v>
      </c>
      <c r="Q79" s="57">
        <f t="shared" si="41"/>
        <v>0</v>
      </c>
      <c r="R79" s="39">
        <f t="shared" si="42"/>
        <v>0</v>
      </c>
      <c r="S79" s="74">
        <v>1</v>
      </c>
      <c r="T79" s="69">
        <f t="shared" si="43"/>
        <v>1818.181818181818</v>
      </c>
      <c r="U79" s="74">
        <v>0</v>
      </c>
      <c r="V79" s="237">
        <v>0</v>
      </c>
      <c r="W79" s="74">
        <v>0</v>
      </c>
      <c r="X79" s="69">
        <f t="shared" si="44"/>
        <v>0</v>
      </c>
      <c r="Y79" s="74">
        <v>0</v>
      </c>
      <c r="Z79" s="109">
        <f t="shared" si="45"/>
        <v>0</v>
      </c>
      <c r="AA79" s="74">
        <v>0</v>
      </c>
      <c r="AB79" s="68">
        <f t="shared" si="46"/>
        <v>0</v>
      </c>
      <c r="AC79" s="67">
        <f t="shared" si="47"/>
        <v>1</v>
      </c>
      <c r="AD79" s="66">
        <f t="shared" si="48"/>
        <v>1818.181818181818</v>
      </c>
      <c r="AE79" s="57">
        <v>0</v>
      </c>
      <c r="AF79" s="57">
        <f t="shared" si="49"/>
        <v>1168.181818181818</v>
      </c>
      <c r="AG79" s="52">
        <v>0</v>
      </c>
      <c r="AH79" s="63">
        <f t="shared" si="50"/>
        <v>0</v>
      </c>
      <c r="AI79" s="51">
        <f t="shared" si="51"/>
        <v>0</v>
      </c>
      <c r="AJ79" s="416">
        <f t="shared" si="52"/>
        <v>0</v>
      </c>
      <c r="AK79" s="376">
        <v>12</v>
      </c>
      <c r="AL79" s="63">
        <f t="shared" si="53"/>
        <v>7800</v>
      </c>
      <c r="AM79" s="130"/>
    </row>
    <row r="80" spans="1:39" s="2" customFormat="1" x14ac:dyDescent="0.3">
      <c r="A80" s="186" t="s">
        <v>531</v>
      </c>
      <c r="B80" s="47">
        <f>3900/6</f>
        <v>650</v>
      </c>
      <c r="C80" s="46">
        <f>2000/1.1</f>
        <v>1818.181818181818</v>
      </c>
      <c r="D80" s="54">
        <v>6</v>
      </c>
      <c r="E80" s="44">
        <v>2</v>
      </c>
      <c r="F80" s="471">
        <f t="shared" si="35"/>
        <v>1300</v>
      </c>
      <c r="G80" s="376">
        <v>0</v>
      </c>
      <c r="H80" s="109">
        <f t="shared" si="36"/>
        <v>0</v>
      </c>
      <c r="I80" s="74">
        <v>0</v>
      </c>
      <c r="J80" s="37">
        <f t="shared" si="37"/>
        <v>0</v>
      </c>
      <c r="K80" s="74">
        <v>0</v>
      </c>
      <c r="L80" s="37">
        <f t="shared" si="38"/>
        <v>0</v>
      </c>
      <c r="M80" s="74">
        <v>0</v>
      </c>
      <c r="N80" s="37">
        <f t="shared" si="39"/>
        <v>0</v>
      </c>
      <c r="O80" s="74">
        <v>0</v>
      </c>
      <c r="P80" s="71">
        <f t="shared" si="40"/>
        <v>0</v>
      </c>
      <c r="Q80" s="57">
        <f t="shared" si="41"/>
        <v>0</v>
      </c>
      <c r="R80" s="39">
        <f t="shared" si="42"/>
        <v>0</v>
      </c>
      <c r="S80" s="74">
        <v>1</v>
      </c>
      <c r="T80" s="69">
        <f t="shared" si="43"/>
        <v>1818.181818181818</v>
      </c>
      <c r="U80" s="74">
        <v>0</v>
      </c>
      <c r="V80" s="237">
        <v>0</v>
      </c>
      <c r="W80" s="74">
        <v>1</v>
      </c>
      <c r="X80" s="69">
        <f t="shared" si="44"/>
        <v>1818.181818181818</v>
      </c>
      <c r="Y80" s="74">
        <v>0</v>
      </c>
      <c r="Z80" s="109">
        <f t="shared" si="45"/>
        <v>0</v>
      </c>
      <c r="AA80" s="74">
        <v>0</v>
      </c>
      <c r="AB80" s="68">
        <f t="shared" si="46"/>
        <v>0</v>
      </c>
      <c r="AC80" s="67">
        <f t="shared" si="47"/>
        <v>2</v>
      </c>
      <c r="AD80" s="66">
        <f t="shared" si="48"/>
        <v>3636.363636363636</v>
      </c>
      <c r="AE80" s="57">
        <v>0</v>
      </c>
      <c r="AF80" s="57">
        <f t="shared" si="49"/>
        <v>2336.363636363636</v>
      </c>
      <c r="AG80" s="52">
        <v>0</v>
      </c>
      <c r="AH80" s="63">
        <f t="shared" si="50"/>
        <v>0</v>
      </c>
      <c r="AI80" s="51">
        <f t="shared" si="51"/>
        <v>0</v>
      </c>
      <c r="AJ80" s="416">
        <f t="shared" si="52"/>
        <v>0</v>
      </c>
      <c r="AK80" s="376">
        <v>12</v>
      </c>
      <c r="AL80" s="63">
        <f t="shared" si="53"/>
        <v>7800</v>
      </c>
      <c r="AM80" s="130" t="s">
        <v>1036</v>
      </c>
    </row>
    <row r="81" spans="1:39" s="2" customFormat="1" ht="17.25" thickBot="1" x14ac:dyDescent="0.35">
      <c r="A81" s="185" t="s">
        <v>918</v>
      </c>
      <c r="B81" s="193">
        <f>31200/24</f>
        <v>1300</v>
      </c>
      <c r="C81" s="194">
        <f>2800/1.1</f>
        <v>2545.454545454545</v>
      </c>
      <c r="D81" s="50">
        <v>24</v>
      </c>
      <c r="E81" s="403">
        <v>0</v>
      </c>
      <c r="F81" s="472">
        <f t="shared" si="35"/>
        <v>0</v>
      </c>
      <c r="G81" s="376">
        <v>0</v>
      </c>
      <c r="H81" s="119">
        <f t="shared" si="36"/>
        <v>0</v>
      </c>
      <c r="I81" s="145">
        <v>0</v>
      </c>
      <c r="J81" s="197">
        <f t="shared" si="37"/>
        <v>0</v>
      </c>
      <c r="K81" s="145">
        <v>0</v>
      </c>
      <c r="L81" s="197">
        <f t="shared" si="38"/>
        <v>0</v>
      </c>
      <c r="M81" s="145">
        <v>0</v>
      </c>
      <c r="N81" s="197">
        <f t="shared" si="39"/>
        <v>0</v>
      </c>
      <c r="O81" s="145">
        <v>0</v>
      </c>
      <c r="P81" s="405">
        <f t="shared" si="40"/>
        <v>0</v>
      </c>
      <c r="Q81" s="406">
        <f t="shared" si="41"/>
        <v>0</v>
      </c>
      <c r="R81" s="149">
        <f t="shared" si="42"/>
        <v>0</v>
      </c>
      <c r="S81" s="145">
        <v>0</v>
      </c>
      <c r="T81" s="404">
        <f t="shared" si="43"/>
        <v>0</v>
      </c>
      <c r="U81" s="145">
        <v>0</v>
      </c>
      <c r="V81" s="460">
        <v>0</v>
      </c>
      <c r="W81" s="145">
        <v>0</v>
      </c>
      <c r="X81" s="404">
        <f t="shared" si="44"/>
        <v>0</v>
      </c>
      <c r="Y81" s="145">
        <v>0</v>
      </c>
      <c r="Z81" s="119">
        <f t="shared" si="45"/>
        <v>0</v>
      </c>
      <c r="AA81" s="145">
        <v>0</v>
      </c>
      <c r="AB81" s="390">
        <f t="shared" si="46"/>
        <v>0</v>
      </c>
      <c r="AC81" s="407">
        <f t="shared" si="47"/>
        <v>0</v>
      </c>
      <c r="AD81" s="408">
        <f t="shared" si="48"/>
        <v>0</v>
      </c>
      <c r="AE81" s="406">
        <v>0</v>
      </c>
      <c r="AF81" s="406">
        <f t="shared" si="49"/>
        <v>0</v>
      </c>
      <c r="AG81" s="425">
        <v>0</v>
      </c>
      <c r="AH81" s="393">
        <f t="shared" si="50"/>
        <v>0</v>
      </c>
      <c r="AI81" s="387">
        <f t="shared" si="51"/>
        <v>0</v>
      </c>
      <c r="AJ81" s="438">
        <f t="shared" si="52"/>
        <v>0</v>
      </c>
      <c r="AK81" s="376">
        <v>0</v>
      </c>
      <c r="AL81" s="393">
        <f t="shared" si="53"/>
        <v>0</v>
      </c>
      <c r="AM81" s="130"/>
    </row>
    <row r="82" spans="1:39" s="2" customFormat="1" ht="17.25" thickBot="1" x14ac:dyDescent="0.35">
      <c r="A82" s="573" t="s">
        <v>950</v>
      </c>
      <c r="B82" s="574"/>
      <c r="C82" s="574"/>
      <c r="D82" s="574"/>
      <c r="E82" s="395">
        <f t="shared" ref="E82:AL82" si="54">SUM(E48:E81)</f>
        <v>104</v>
      </c>
      <c r="F82" s="366">
        <f t="shared" si="54"/>
        <v>163750</v>
      </c>
      <c r="G82" s="395">
        <f t="shared" si="54"/>
        <v>94</v>
      </c>
      <c r="H82" s="397">
        <f t="shared" si="54"/>
        <v>146800</v>
      </c>
      <c r="I82" s="397">
        <f t="shared" si="54"/>
        <v>64</v>
      </c>
      <c r="J82" s="397">
        <f t="shared" si="54"/>
        <v>96800</v>
      </c>
      <c r="K82" s="397">
        <f t="shared" si="54"/>
        <v>48</v>
      </c>
      <c r="L82" s="397">
        <f t="shared" si="54"/>
        <v>57600</v>
      </c>
      <c r="M82" s="397">
        <f t="shared" si="54"/>
        <v>0</v>
      </c>
      <c r="N82" s="397">
        <f t="shared" si="54"/>
        <v>0</v>
      </c>
      <c r="O82" s="397">
        <f t="shared" si="54"/>
        <v>0</v>
      </c>
      <c r="P82" s="397">
        <f t="shared" si="54"/>
        <v>0</v>
      </c>
      <c r="Q82" s="397">
        <f t="shared" si="54"/>
        <v>206</v>
      </c>
      <c r="R82" s="367">
        <f t="shared" si="54"/>
        <v>301200</v>
      </c>
      <c r="S82" s="378">
        <f t="shared" si="54"/>
        <v>74</v>
      </c>
      <c r="T82" s="397">
        <f t="shared" si="54"/>
        <v>150636.36363636365</v>
      </c>
      <c r="U82" s="397">
        <f t="shared" si="54"/>
        <v>34</v>
      </c>
      <c r="V82" s="397">
        <f t="shared" si="54"/>
        <v>0</v>
      </c>
      <c r="W82" s="397">
        <f t="shared" si="54"/>
        <v>43</v>
      </c>
      <c r="X82" s="397">
        <f t="shared" si="54"/>
        <v>99272.727272727279</v>
      </c>
      <c r="Y82" s="397">
        <f t="shared" si="54"/>
        <v>76</v>
      </c>
      <c r="Z82" s="397">
        <f t="shared" si="54"/>
        <v>153363.63636363635</v>
      </c>
      <c r="AA82" s="397">
        <f t="shared" si="54"/>
        <v>0</v>
      </c>
      <c r="AB82" s="397">
        <f t="shared" si="54"/>
        <v>0</v>
      </c>
      <c r="AC82" s="397">
        <f t="shared" si="54"/>
        <v>227</v>
      </c>
      <c r="AD82" s="397">
        <f t="shared" si="54"/>
        <v>482636.36363636359</v>
      </c>
      <c r="AE82" s="397">
        <f t="shared" si="54"/>
        <v>0</v>
      </c>
      <c r="AF82" s="366">
        <f t="shared" si="54"/>
        <v>149886.36363636362</v>
      </c>
      <c r="AG82" s="395">
        <f t="shared" si="54"/>
        <v>11</v>
      </c>
      <c r="AH82" s="367">
        <f t="shared" si="54"/>
        <v>18850</v>
      </c>
      <c r="AI82" s="378">
        <f t="shared" si="54"/>
        <v>72</v>
      </c>
      <c r="AJ82" s="366">
        <f t="shared" si="54"/>
        <v>113350</v>
      </c>
      <c r="AK82" s="395">
        <f t="shared" si="54"/>
        <v>48</v>
      </c>
      <c r="AL82" s="367">
        <f t="shared" si="54"/>
        <v>30000</v>
      </c>
      <c r="AM82" s="11"/>
    </row>
    <row r="83" spans="1:39" s="2" customFormat="1" ht="17.25" thickBot="1" x14ac:dyDescent="0.35">
      <c r="A83" s="10"/>
      <c r="B83" s="126"/>
      <c r="C83" s="126"/>
      <c r="D83" s="10"/>
      <c r="E83" s="4"/>
      <c r="F83" s="5"/>
      <c r="G83" s="4"/>
      <c r="H83" s="9">
        <f>H82*1.1</f>
        <v>161480</v>
      </c>
      <c r="I83" s="5"/>
      <c r="J83" s="9">
        <f>J82*1.1</f>
        <v>106480.00000000001</v>
      </c>
      <c r="K83" s="5"/>
      <c r="L83" s="9">
        <f>L82*1.1</f>
        <v>63360.000000000007</v>
      </c>
      <c r="M83" s="5"/>
      <c r="N83" s="9">
        <f>N82*1.1</f>
        <v>0</v>
      </c>
      <c r="O83" s="5"/>
      <c r="P83" s="9">
        <f>P82*1.1</f>
        <v>0</v>
      </c>
      <c r="Q83" s="5"/>
      <c r="R83" s="8">
        <f>R82*1.1</f>
        <v>331320</v>
      </c>
      <c r="S83" s="710" t="s">
        <v>963</v>
      </c>
      <c r="T83" s="710"/>
      <c r="U83" s="710"/>
      <c r="V83" s="710"/>
      <c r="W83" s="710"/>
      <c r="X83" s="710"/>
      <c r="Y83" s="710"/>
      <c r="Z83" s="710"/>
      <c r="AA83" s="710"/>
      <c r="AB83" s="710"/>
      <c r="AC83" s="710"/>
      <c r="AD83" s="710"/>
      <c r="AE83" s="363"/>
      <c r="AF83" s="127">
        <f>AF82/(R82+F82)</f>
        <v>0.32237092942545137</v>
      </c>
      <c r="AG83" s="4"/>
      <c r="AH83" s="6"/>
      <c r="AI83" s="5"/>
      <c r="AJ83" s="5"/>
      <c r="AK83" s="4"/>
      <c r="AL83" s="3"/>
    </row>
    <row r="84" spans="1:39" s="2" customFormat="1" x14ac:dyDescent="0.3">
      <c r="A84" s="10"/>
      <c r="B84" s="126"/>
      <c r="C84" s="126"/>
      <c r="D84" s="10"/>
      <c r="E84" s="10"/>
      <c r="F84" s="10"/>
      <c r="G84" s="10"/>
      <c r="H84" s="125"/>
      <c r="I84" s="10"/>
      <c r="J84" s="125"/>
      <c r="K84" s="10"/>
      <c r="L84" s="125"/>
      <c r="N84" s="125"/>
      <c r="O84" s="10"/>
      <c r="P84" s="125"/>
      <c r="Q84" s="10"/>
      <c r="R84" s="125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3"/>
      <c r="AG84" s="10"/>
      <c r="AH84" s="10"/>
      <c r="AI84" s="10"/>
      <c r="AJ84" s="10"/>
      <c r="AK84" s="10"/>
    </row>
    <row r="85" spans="1:39" s="2" customFormat="1" x14ac:dyDescent="0.3"/>
    <row r="86" spans="1:39" s="2" customFormat="1" ht="16.5" customHeight="1" thickBot="1" x14ac:dyDescent="0.35">
      <c r="A86" s="98" t="s">
        <v>1035</v>
      </c>
      <c r="B86" s="97"/>
      <c r="C86" s="97"/>
      <c r="D86" s="94"/>
      <c r="E86" s="95"/>
      <c r="F86" s="95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3"/>
      <c r="AH86" s="93"/>
      <c r="AI86" s="93"/>
      <c r="AJ86" s="93"/>
      <c r="AK86" s="93"/>
    </row>
    <row r="87" spans="1:39" s="2" customFormat="1" ht="17.25" thickBot="1" x14ac:dyDescent="0.35">
      <c r="A87" s="10"/>
      <c r="B87" s="10"/>
      <c r="C87" s="10"/>
      <c r="D87" s="10"/>
      <c r="E87" s="92"/>
      <c r="F87" s="422"/>
      <c r="G87" s="619" t="s">
        <v>10</v>
      </c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1"/>
      <c r="S87" s="660" t="s">
        <v>49</v>
      </c>
      <c r="T87" s="622"/>
      <c r="U87" s="622"/>
      <c r="V87" s="622"/>
      <c r="W87" s="622"/>
      <c r="X87" s="622"/>
      <c r="Y87" s="622"/>
      <c r="Z87" s="622"/>
      <c r="AA87" s="622"/>
      <c r="AB87" s="622"/>
      <c r="AC87" s="622"/>
      <c r="AD87" s="622"/>
      <c r="AE87" s="622"/>
      <c r="AF87" s="661"/>
      <c r="AG87" s="91"/>
      <c r="AH87" s="91"/>
      <c r="AI87" s="92"/>
      <c r="AJ87" s="89"/>
      <c r="AK87" s="417"/>
      <c r="AL87" s="139"/>
      <c r="AM87" s="138" t="s">
        <v>1034</v>
      </c>
    </row>
    <row r="88" spans="1:39" s="2" customFormat="1" ht="16.5" customHeight="1" x14ac:dyDescent="0.3">
      <c r="A88" s="652" t="s">
        <v>927</v>
      </c>
      <c r="B88" s="636" t="s">
        <v>870</v>
      </c>
      <c r="C88" s="565" t="s">
        <v>1033</v>
      </c>
      <c r="D88" s="647" t="s">
        <v>916</v>
      </c>
      <c r="E88" s="654" t="s">
        <v>15</v>
      </c>
      <c r="F88" s="701" t="s">
        <v>934</v>
      </c>
      <c r="G88" s="629" t="s">
        <v>869</v>
      </c>
      <c r="H88" s="633" t="s">
        <v>1012</v>
      </c>
      <c r="I88" s="658" t="s">
        <v>0</v>
      </c>
      <c r="J88" s="633" t="s">
        <v>914</v>
      </c>
      <c r="K88" s="625" t="s">
        <v>1</v>
      </c>
      <c r="L88" s="633" t="s">
        <v>19</v>
      </c>
      <c r="M88" s="658" t="s">
        <v>2</v>
      </c>
      <c r="N88" s="633" t="s">
        <v>941</v>
      </c>
      <c r="O88" s="625" t="s">
        <v>3</v>
      </c>
      <c r="P88" s="633" t="s">
        <v>892</v>
      </c>
      <c r="Q88" s="639" t="s">
        <v>982</v>
      </c>
      <c r="R88" s="607" t="s">
        <v>866</v>
      </c>
      <c r="S88" s="664" t="s">
        <v>993</v>
      </c>
      <c r="T88" s="611" t="s">
        <v>967</v>
      </c>
      <c r="U88" s="640" t="s">
        <v>4</v>
      </c>
      <c r="V88" s="611" t="s">
        <v>26</v>
      </c>
      <c r="W88" s="640" t="s">
        <v>5</v>
      </c>
      <c r="X88" s="611" t="s">
        <v>1032</v>
      </c>
      <c r="Y88" s="609" t="s">
        <v>6</v>
      </c>
      <c r="Z88" s="611" t="s">
        <v>911</v>
      </c>
      <c r="AA88" s="640" t="s">
        <v>7</v>
      </c>
      <c r="AB88" s="611" t="s">
        <v>1019</v>
      </c>
      <c r="AC88" s="642" t="s">
        <v>992</v>
      </c>
      <c r="AD88" s="639" t="s">
        <v>862</v>
      </c>
      <c r="AE88" s="639" t="s">
        <v>861</v>
      </c>
      <c r="AF88" s="607" t="s">
        <v>910</v>
      </c>
      <c r="AG88" s="694" t="s">
        <v>887</v>
      </c>
      <c r="AH88" s="647" t="s">
        <v>953</v>
      </c>
      <c r="AI88" s="629" t="s">
        <v>886</v>
      </c>
      <c r="AJ88" s="627" t="s">
        <v>933</v>
      </c>
      <c r="AK88" s="636" t="s">
        <v>35</v>
      </c>
      <c r="AL88" s="627" t="s">
        <v>36</v>
      </c>
      <c r="AM88" s="605" t="s">
        <v>1001</v>
      </c>
    </row>
    <row r="89" spans="1:39" s="2" customFormat="1" ht="17.25" customHeight="1" thickBot="1" x14ac:dyDescent="0.35">
      <c r="A89" s="653"/>
      <c r="B89" s="637"/>
      <c r="C89" s="566"/>
      <c r="D89" s="648"/>
      <c r="E89" s="655"/>
      <c r="F89" s="697"/>
      <c r="G89" s="630"/>
      <c r="H89" s="583"/>
      <c r="I89" s="659"/>
      <c r="J89" s="583"/>
      <c r="K89" s="626"/>
      <c r="L89" s="583"/>
      <c r="M89" s="659"/>
      <c r="N89" s="583"/>
      <c r="O89" s="626"/>
      <c r="P89" s="583"/>
      <c r="Q89" s="602"/>
      <c r="R89" s="608"/>
      <c r="S89" s="665"/>
      <c r="T89" s="612"/>
      <c r="U89" s="641"/>
      <c r="V89" s="612"/>
      <c r="W89" s="641"/>
      <c r="X89" s="612"/>
      <c r="Y89" s="610"/>
      <c r="Z89" s="612"/>
      <c r="AA89" s="641"/>
      <c r="AB89" s="612"/>
      <c r="AC89" s="593"/>
      <c r="AD89" s="602"/>
      <c r="AE89" s="602"/>
      <c r="AF89" s="608"/>
      <c r="AG89" s="695"/>
      <c r="AH89" s="648"/>
      <c r="AI89" s="630"/>
      <c r="AJ89" s="631"/>
      <c r="AK89" s="637"/>
      <c r="AL89" s="631"/>
      <c r="AM89" s="606"/>
    </row>
    <row r="90" spans="1:39" s="2" customFormat="1" x14ac:dyDescent="0.3">
      <c r="A90" s="87" t="s">
        <v>1031</v>
      </c>
      <c r="B90" s="61">
        <f>15500/10</f>
        <v>1550</v>
      </c>
      <c r="C90" s="77">
        <f>2700/1.1</f>
        <v>2454.5454545454545</v>
      </c>
      <c r="D90" s="86">
        <v>10</v>
      </c>
      <c r="E90" s="44">
        <v>0</v>
      </c>
      <c r="F90" s="423">
        <f t="shared" ref="F90:F123" si="55">B90*E90</f>
        <v>0</v>
      </c>
      <c r="G90" s="72">
        <v>0</v>
      </c>
      <c r="H90" s="84">
        <f t="shared" ref="H90:H123" si="56">B90*G90</f>
        <v>0</v>
      </c>
      <c r="I90" s="74">
        <v>0</v>
      </c>
      <c r="J90" s="84">
        <f t="shared" ref="J90:J123" si="57">B90*I90</f>
        <v>0</v>
      </c>
      <c r="K90" s="74">
        <v>0</v>
      </c>
      <c r="L90" s="84">
        <f t="shared" ref="L90:L123" si="58">B90*K90</f>
        <v>0</v>
      </c>
      <c r="M90" s="74">
        <v>0</v>
      </c>
      <c r="N90" s="84">
        <f t="shared" ref="N90:N123" si="59">B90*M90</f>
        <v>0</v>
      </c>
      <c r="O90" s="74">
        <v>0</v>
      </c>
      <c r="P90" s="71">
        <f t="shared" ref="P90:P123" si="60">B90*O90</f>
        <v>0</v>
      </c>
      <c r="Q90" s="57">
        <f t="shared" ref="Q90:Q123" si="61">G90+I90+K90+M90+O90</f>
        <v>0</v>
      </c>
      <c r="R90" s="83">
        <f t="shared" ref="R90:R123" si="62">Q90*B90</f>
        <v>0</v>
      </c>
      <c r="S90" s="42">
        <v>0</v>
      </c>
      <c r="T90" s="82">
        <f t="shared" ref="T90:T123" si="63">C90*S90</f>
        <v>0</v>
      </c>
      <c r="U90" s="74">
        <v>0</v>
      </c>
      <c r="V90" s="82">
        <f t="shared" ref="V90:V123" si="64">C90*U90</f>
        <v>0</v>
      </c>
      <c r="W90" s="74">
        <v>0</v>
      </c>
      <c r="X90" s="82">
        <f t="shared" ref="X90:X123" si="65">C90*W90</f>
        <v>0</v>
      </c>
      <c r="Y90" s="74">
        <v>0</v>
      </c>
      <c r="Z90" s="82">
        <f t="shared" ref="Z90:Z123" si="66">C90*Y90</f>
        <v>0</v>
      </c>
      <c r="AA90" s="74">
        <v>0</v>
      </c>
      <c r="AB90" s="68">
        <f t="shared" ref="AB90:AB123" si="67">C90*AA90</f>
        <v>0</v>
      </c>
      <c r="AC90" s="67">
        <f t="shared" ref="AC90:AC123" si="68">S90+U90+W90+Y90+AA90</f>
        <v>0</v>
      </c>
      <c r="AD90" s="66">
        <f t="shared" ref="AD90:AD123" si="69">AC90*C90</f>
        <v>0</v>
      </c>
      <c r="AE90" s="36">
        <v>0</v>
      </c>
      <c r="AF90" s="60">
        <f t="shared" ref="AF90:AF123" si="70">((C90-B90)*AC90)-AE90</f>
        <v>0</v>
      </c>
      <c r="AG90" s="435">
        <v>0</v>
      </c>
      <c r="AH90" s="416">
        <f t="shared" ref="AH90:AH123" si="71">B90*AG90</f>
        <v>0</v>
      </c>
      <c r="AI90" s="65">
        <f t="shared" ref="AI90:AI123" si="72">E90+Q90-AC90-AG90</f>
        <v>0</v>
      </c>
      <c r="AJ90" s="150">
        <f t="shared" ref="AJ90:AJ123" si="73">B90*AI90</f>
        <v>0</v>
      </c>
      <c r="AK90" s="51">
        <v>0</v>
      </c>
      <c r="AL90" s="63">
        <f t="shared" ref="AL90:AL123" si="74">AK90*B90</f>
        <v>0</v>
      </c>
      <c r="AM90" s="75"/>
    </row>
    <row r="91" spans="1:39" s="2" customFormat="1" x14ac:dyDescent="0.3">
      <c r="A91" s="56" t="s">
        <v>923</v>
      </c>
      <c r="B91" s="74">
        <f>15500/10</f>
        <v>1550</v>
      </c>
      <c r="C91" s="77">
        <f>2700/1.1</f>
        <v>2454.5454545454545</v>
      </c>
      <c r="D91" s="73">
        <v>10</v>
      </c>
      <c r="E91" s="44">
        <v>0</v>
      </c>
      <c r="F91" s="423">
        <f t="shared" si="55"/>
        <v>0</v>
      </c>
      <c r="G91" s="72">
        <v>0</v>
      </c>
      <c r="H91" s="69">
        <f t="shared" si="56"/>
        <v>0</v>
      </c>
      <c r="I91" s="74">
        <v>0</v>
      </c>
      <c r="J91" s="37">
        <f t="shared" si="57"/>
        <v>0</v>
      </c>
      <c r="K91" s="74">
        <v>0</v>
      </c>
      <c r="L91" s="37">
        <f t="shared" si="58"/>
        <v>0</v>
      </c>
      <c r="M91" s="74">
        <v>0</v>
      </c>
      <c r="N91" s="37">
        <f t="shared" si="59"/>
        <v>0</v>
      </c>
      <c r="O91" s="74">
        <v>0</v>
      </c>
      <c r="P91" s="71">
        <f t="shared" si="60"/>
        <v>0</v>
      </c>
      <c r="Q91" s="57">
        <f t="shared" si="61"/>
        <v>0</v>
      </c>
      <c r="R91" s="70">
        <f t="shared" si="62"/>
        <v>0</v>
      </c>
      <c r="S91" s="42">
        <v>0</v>
      </c>
      <c r="T91" s="69">
        <f t="shared" si="63"/>
        <v>0</v>
      </c>
      <c r="U91" s="74">
        <v>0</v>
      </c>
      <c r="V91" s="69">
        <f t="shared" si="64"/>
        <v>0</v>
      </c>
      <c r="W91" s="74">
        <v>0</v>
      </c>
      <c r="X91" s="69">
        <f t="shared" si="65"/>
        <v>0</v>
      </c>
      <c r="Y91" s="74">
        <v>0</v>
      </c>
      <c r="Z91" s="69">
        <f t="shared" si="66"/>
        <v>0</v>
      </c>
      <c r="AA91" s="74">
        <v>0</v>
      </c>
      <c r="AB91" s="68">
        <f t="shared" si="67"/>
        <v>0</v>
      </c>
      <c r="AC91" s="67">
        <f t="shared" si="68"/>
        <v>0</v>
      </c>
      <c r="AD91" s="66">
        <f t="shared" si="69"/>
        <v>0</v>
      </c>
      <c r="AE91" s="36">
        <v>0</v>
      </c>
      <c r="AF91" s="60">
        <f t="shared" si="70"/>
        <v>0</v>
      </c>
      <c r="AG91" s="435">
        <v>0</v>
      </c>
      <c r="AH91" s="416">
        <f t="shared" si="71"/>
        <v>0</v>
      </c>
      <c r="AI91" s="65">
        <f t="shared" si="72"/>
        <v>0</v>
      </c>
      <c r="AJ91" s="63">
        <f t="shared" si="73"/>
        <v>0</v>
      </c>
      <c r="AK91" s="51">
        <v>0</v>
      </c>
      <c r="AL91" s="63">
        <f t="shared" si="74"/>
        <v>0</v>
      </c>
      <c r="AM91" s="62"/>
    </row>
    <row r="92" spans="1:39" s="2" customFormat="1" x14ac:dyDescent="0.3">
      <c r="A92" s="56" t="s">
        <v>906</v>
      </c>
      <c r="B92" s="74">
        <f>18000/10</f>
        <v>1800</v>
      </c>
      <c r="C92" s="77">
        <f>2800/1.1</f>
        <v>2545.454545454545</v>
      </c>
      <c r="D92" s="73">
        <v>10</v>
      </c>
      <c r="E92" s="44">
        <v>9</v>
      </c>
      <c r="F92" s="423">
        <f t="shared" si="55"/>
        <v>16200</v>
      </c>
      <c r="G92" s="72">
        <v>0</v>
      </c>
      <c r="H92" s="69">
        <f t="shared" si="56"/>
        <v>0</v>
      </c>
      <c r="I92" s="74">
        <v>0</v>
      </c>
      <c r="J92" s="37">
        <f t="shared" si="57"/>
        <v>0</v>
      </c>
      <c r="K92" s="74">
        <v>0</v>
      </c>
      <c r="L92" s="37">
        <f t="shared" si="58"/>
        <v>0</v>
      </c>
      <c r="M92" s="74">
        <v>0</v>
      </c>
      <c r="N92" s="37">
        <f t="shared" si="59"/>
        <v>0</v>
      </c>
      <c r="O92" s="74">
        <v>0</v>
      </c>
      <c r="P92" s="71">
        <f t="shared" si="60"/>
        <v>0</v>
      </c>
      <c r="Q92" s="57">
        <f t="shared" si="61"/>
        <v>0</v>
      </c>
      <c r="R92" s="70">
        <f t="shared" si="62"/>
        <v>0</v>
      </c>
      <c r="S92" s="42">
        <v>6</v>
      </c>
      <c r="T92" s="69">
        <f t="shared" si="63"/>
        <v>15272.72727272727</v>
      </c>
      <c r="U92" s="74">
        <v>3</v>
      </c>
      <c r="V92" s="69">
        <f t="shared" si="64"/>
        <v>7636.3636363636351</v>
      </c>
      <c r="W92" s="74">
        <v>0</v>
      </c>
      <c r="X92" s="69">
        <f t="shared" si="65"/>
        <v>0</v>
      </c>
      <c r="Y92" s="74">
        <v>0</v>
      </c>
      <c r="Z92" s="69">
        <f t="shared" si="66"/>
        <v>0</v>
      </c>
      <c r="AA92" s="74">
        <v>0</v>
      </c>
      <c r="AB92" s="68">
        <f t="shared" si="67"/>
        <v>0</v>
      </c>
      <c r="AC92" s="67">
        <f t="shared" si="68"/>
        <v>9</v>
      </c>
      <c r="AD92" s="66">
        <f t="shared" si="69"/>
        <v>22909.090909090904</v>
      </c>
      <c r="AE92" s="36">
        <v>0</v>
      </c>
      <c r="AF92" s="60">
        <f t="shared" si="70"/>
        <v>6709.0909090909054</v>
      </c>
      <c r="AG92" s="435">
        <v>0</v>
      </c>
      <c r="AH92" s="416">
        <f t="shared" si="71"/>
        <v>0</v>
      </c>
      <c r="AI92" s="65">
        <f t="shared" si="72"/>
        <v>0</v>
      </c>
      <c r="AJ92" s="63">
        <f t="shared" si="73"/>
        <v>0</v>
      </c>
      <c r="AK92" s="51">
        <v>0</v>
      </c>
      <c r="AL92" s="63">
        <f t="shared" si="74"/>
        <v>0</v>
      </c>
      <c r="AM92" s="75"/>
    </row>
    <row r="93" spans="1:39" s="2" customFormat="1" x14ac:dyDescent="0.3">
      <c r="A93" s="79" t="s">
        <v>922</v>
      </c>
      <c r="B93" s="47">
        <f>15500/10</f>
        <v>1550</v>
      </c>
      <c r="C93" s="77">
        <f>2700/1.1</f>
        <v>2454.5454545454545</v>
      </c>
      <c r="D93" s="54">
        <v>10</v>
      </c>
      <c r="E93" s="44">
        <v>2</v>
      </c>
      <c r="F93" s="423">
        <f t="shared" si="55"/>
        <v>3100</v>
      </c>
      <c r="G93" s="72">
        <v>0</v>
      </c>
      <c r="H93" s="69">
        <f t="shared" si="56"/>
        <v>0</v>
      </c>
      <c r="I93" s="74">
        <v>0</v>
      </c>
      <c r="J93" s="37">
        <f t="shared" si="57"/>
        <v>0</v>
      </c>
      <c r="K93" s="74">
        <v>0</v>
      </c>
      <c r="L93" s="37">
        <f t="shared" si="58"/>
        <v>0</v>
      </c>
      <c r="M93" s="74">
        <v>0</v>
      </c>
      <c r="N93" s="37">
        <f t="shared" si="59"/>
        <v>0</v>
      </c>
      <c r="O93" s="74">
        <v>0</v>
      </c>
      <c r="P93" s="71">
        <f t="shared" si="60"/>
        <v>0</v>
      </c>
      <c r="Q93" s="57">
        <f t="shared" si="61"/>
        <v>0</v>
      </c>
      <c r="R93" s="70">
        <f t="shared" si="62"/>
        <v>0</v>
      </c>
      <c r="S93" s="42">
        <v>2</v>
      </c>
      <c r="T93" s="69">
        <f t="shared" si="63"/>
        <v>4909.090909090909</v>
      </c>
      <c r="U93" s="74">
        <v>0</v>
      </c>
      <c r="V93" s="69">
        <f t="shared" si="64"/>
        <v>0</v>
      </c>
      <c r="W93" s="74">
        <v>0</v>
      </c>
      <c r="X93" s="69">
        <f t="shared" si="65"/>
        <v>0</v>
      </c>
      <c r="Y93" s="74">
        <v>0</v>
      </c>
      <c r="Z93" s="69">
        <f t="shared" si="66"/>
        <v>0</v>
      </c>
      <c r="AA93" s="74">
        <v>0</v>
      </c>
      <c r="AB93" s="68">
        <f t="shared" si="67"/>
        <v>0</v>
      </c>
      <c r="AC93" s="67">
        <f t="shared" si="68"/>
        <v>2</v>
      </c>
      <c r="AD93" s="66">
        <f t="shared" si="69"/>
        <v>4909.090909090909</v>
      </c>
      <c r="AE93" s="36">
        <v>0</v>
      </c>
      <c r="AF93" s="60">
        <f t="shared" si="70"/>
        <v>1809.090909090909</v>
      </c>
      <c r="AG93" s="435">
        <v>0</v>
      </c>
      <c r="AH93" s="416">
        <f t="shared" si="71"/>
        <v>0</v>
      </c>
      <c r="AI93" s="65">
        <f t="shared" si="72"/>
        <v>0</v>
      </c>
      <c r="AJ93" s="63">
        <f t="shared" si="73"/>
        <v>0</v>
      </c>
      <c r="AK93" s="51">
        <v>0</v>
      </c>
      <c r="AL93" s="63">
        <f t="shared" si="74"/>
        <v>0</v>
      </c>
      <c r="AM93" s="99"/>
    </row>
    <row r="94" spans="1:39" s="2" customFormat="1" x14ac:dyDescent="0.3">
      <c r="A94" s="79" t="s">
        <v>42</v>
      </c>
      <c r="B94" s="47">
        <f>15500/10</f>
        <v>1550</v>
      </c>
      <c r="C94" s="77">
        <f>2700/1.1</f>
        <v>2454.5454545454545</v>
      </c>
      <c r="D94" s="54">
        <v>10</v>
      </c>
      <c r="E94" s="44">
        <v>0</v>
      </c>
      <c r="F94" s="423">
        <f t="shared" si="55"/>
        <v>0</v>
      </c>
      <c r="G94" s="72">
        <v>0</v>
      </c>
      <c r="H94" s="69">
        <f t="shared" si="56"/>
        <v>0</v>
      </c>
      <c r="I94" s="74">
        <v>0</v>
      </c>
      <c r="J94" s="37">
        <f t="shared" si="57"/>
        <v>0</v>
      </c>
      <c r="K94" s="74">
        <v>0</v>
      </c>
      <c r="L94" s="37">
        <f t="shared" si="58"/>
        <v>0</v>
      </c>
      <c r="M94" s="74">
        <v>0</v>
      </c>
      <c r="N94" s="37">
        <f t="shared" si="59"/>
        <v>0</v>
      </c>
      <c r="O94" s="74">
        <v>0</v>
      </c>
      <c r="P94" s="71">
        <f t="shared" si="60"/>
        <v>0</v>
      </c>
      <c r="Q94" s="57">
        <f t="shared" si="61"/>
        <v>0</v>
      </c>
      <c r="R94" s="70">
        <f t="shared" si="62"/>
        <v>0</v>
      </c>
      <c r="S94" s="42">
        <v>0</v>
      </c>
      <c r="T94" s="69">
        <f t="shared" si="63"/>
        <v>0</v>
      </c>
      <c r="U94" s="74">
        <v>0</v>
      </c>
      <c r="V94" s="69">
        <f t="shared" si="64"/>
        <v>0</v>
      </c>
      <c r="W94" s="74">
        <v>0</v>
      </c>
      <c r="X94" s="69">
        <f t="shared" si="65"/>
        <v>0</v>
      </c>
      <c r="Y94" s="74">
        <v>0</v>
      </c>
      <c r="Z94" s="69">
        <f t="shared" si="66"/>
        <v>0</v>
      </c>
      <c r="AA94" s="74">
        <v>0</v>
      </c>
      <c r="AB94" s="68">
        <f t="shared" si="67"/>
        <v>0</v>
      </c>
      <c r="AC94" s="67">
        <f t="shared" si="68"/>
        <v>0</v>
      </c>
      <c r="AD94" s="66">
        <f t="shared" si="69"/>
        <v>0</v>
      </c>
      <c r="AE94" s="36">
        <v>0</v>
      </c>
      <c r="AF94" s="60">
        <f t="shared" si="70"/>
        <v>0</v>
      </c>
      <c r="AG94" s="435">
        <v>0</v>
      </c>
      <c r="AH94" s="416">
        <f t="shared" si="71"/>
        <v>0</v>
      </c>
      <c r="AI94" s="65">
        <f t="shared" si="72"/>
        <v>0</v>
      </c>
      <c r="AJ94" s="63">
        <f t="shared" si="73"/>
        <v>0</v>
      </c>
      <c r="AK94" s="51">
        <v>0</v>
      </c>
      <c r="AL94" s="63">
        <f t="shared" si="74"/>
        <v>0</v>
      </c>
      <c r="AM94" s="75"/>
    </row>
    <row r="95" spans="1:39" s="2" customFormat="1" x14ac:dyDescent="0.3">
      <c r="A95" s="78" t="s">
        <v>885</v>
      </c>
      <c r="B95" s="47">
        <f>15500/10</f>
        <v>1550</v>
      </c>
      <c r="C95" s="77">
        <f>2700/1.1</f>
        <v>2454.5454545454545</v>
      </c>
      <c r="D95" s="54">
        <v>10</v>
      </c>
      <c r="E95" s="44">
        <v>0</v>
      </c>
      <c r="F95" s="423">
        <f t="shared" si="55"/>
        <v>0</v>
      </c>
      <c r="G95" s="72">
        <v>0</v>
      </c>
      <c r="H95" s="69">
        <f t="shared" si="56"/>
        <v>0</v>
      </c>
      <c r="I95" s="74">
        <v>0</v>
      </c>
      <c r="J95" s="37">
        <f t="shared" si="57"/>
        <v>0</v>
      </c>
      <c r="K95" s="74">
        <v>0</v>
      </c>
      <c r="L95" s="37">
        <f t="shared" si="58"/>
        <v>0</v>
      </c>
      <c r="M95" s="74">
        <v>0</v>
      </c>
      <c r="N95" s="37">
        <f t="shared" si="59"/>
        <v>0</v>
      </c>
      <c r="O95" s="74">
        <v>0</v>
      </c>
      <c r="P95" s="71">
        <f t="shared" si="60"/>
        <v>0</v>
      </c>
      <c r="Q95" s="57">
        <f t="shared" si="61"/>
        <v>0</v>
      </c>
      <c r="R95" s="70">
        <f t="shared" si="62"/>
        <v>0</v>
      </c>
      <c r="S95" s="42">
        <v>0</v>
      </c>
      <c r="T95" s="69">
        <f t="shared" si="63"/>
        <v>0</v>
      </c>
      <c r="U95" s="74">
        <v>0</v>
      </c>
      <c r="V95" s="69">
        <f t="shared" si="64"/>
        <v>0</v>
      </c>
      <c r="W95" s="74">
        <v>0</v>
      </c>
      <c r="X95" s="69">
        <f t="shared" si="65"/>
        <v>0</v>
      </c>
      <c r="Y95" s="74">
        <v>0</v>
      </c>
      <c r="Z95" s="69">
        <f t="shared" si="66"/>
        <v>0</v>
      </c>
      <c r="AA95" s="74">
        <v>0</v>
      </c>
      <c r="AB95" s="68">
        <f t="shared" si="67"/>
        <v>0</v>
      </c>
      <c r="AC95" s="67">
        <f t="shared" si="68"/>
        <v>0</v>
      </c>
      <c r="AD95" s="66">
        <f t="shared" si="69"/>
        <v>0</v>
      </c>
      <c r="AE95" s="36">
        <v>0</v>
      </c>
      <c r="AF95" s="60">
        <f t="shared" si="70"/>
        <v>0</v>
      </c>
      <c r="AG95" s="435">
        <v>0</v>
      </c>
      <c r="AH95" s="416">
        <f t="shared" si="71"/>
        <v>0</v>
      </c>
      <c r="AI95" s="65">
        <f t="shared" si="72"/>
        <v>0</v>
      </c>
      <c r="AJ95" s="63">
        <f t="shared" si="73"/>
        <v>0</v>
      </c>
      <c r="AK95" s="51">
        <v>0</v>
      </c>
      <c r="AL95" s="63">
        <f t="shared" si="74"/>
        <v>0</v>
      </c>
      <c r="AM95" s="75"/>
    </row>
    <row r="96" spans="1:39" s="2" customFormat="1" x14ac:dyDescent="0.3">
      <c r="A96" s="79" t="s">
        <v>884</v>
      </c>
      <c r="B96" s="47">
        <f>18000/10</f>
        <v>1800</v>
      </c>
      <c r="C96" s="77">
        <f>2800/1.1</f>
        <v>2545.454545454545</v>
      </c>
      <c r="D96" s="54">
        <v>10</v>
      </c>
      <c r="E96" s="44">
        <v>8</v>
      </c>
      <c r="F96" s="423">
        <f t="shared" si="55"/>
        <v>14400</v>
      </c>
      <c r="G96" s="72">
        <v>0</v>
      </c>
      <c r="H96" s="69">
        <f t="shared" si="56"/>
        <v>0</v>
      </c>
      <c r="I96" s="74">
        <v>0</v>
      </c>
      <c r="J96" s="37">
        <f t="shared" si="57"/>
        <v>0</v>
      </c>
      <c r="K96" s="74">
        <v>0</v>
      </c>
      <c r="L96" s="37">
        <f t="shared" si="58"/>
        <v>0</v>
      </c>
      <c r="M96" s="74">
        <v>0</v>
      </c>
      <c r="N96" s="37">
        <f t="shared" si="59"/>
        <v>0</v>
      </c>
      <c r="O96" s="74">
        <v>0</v>
      </c>
      <c r="P96" s="71">
        <f t="shared" si="60"/>
        <v>0</v>
      </c>
      <c r="Q96" s="57">
        <f t="shared" si="61"/>
        <v>0</v>
      </c>
      <c r="R96" s="70">
        <f t="shared" si="62"/>
        <v>0</v>
      </c>
      <c r="S96" s="42">
        <v>5</v>
      </c>
      <c r="T96" s="69">
        <f t="shared" si="63"/>
        <v>12727.272727272724</v>
      </c>
      <c r="U96" s="74">
        <v>3</v>
      </c>
      <c r="V96" s="69">
        <f t="shared" si="64"/>
        <v>7636.3636363636351</v>
      </c>
      <c r="W96" s="74">
        <v>0</v>
      </c>
      <c r="X96" s="69">
        <f t="shared" si="65"/>
        <v>0</v>
      </c>
      <c r="Y96" s="74">
        <v>0</v>
      </c>
      <c r="Z96" s="69">
        <f t="shared" si="66"/>
        <v>0</v>
      </c>
      <c r="AA96" s="74">
        <v>0</v>
      </c>
      <c r="AB96" s="68">
        <f t="shared" si="67"/>
        <v>0</v>
      </c>
      <c r="AC96" s="67">
        <f t="shared" si="68"/>
        <v>8</v>
      </c>
      <c r="AD96" s="66">
        <f t="shared" si="69"/>
        <v>20363.63636363636</v>
      </c>
      <c r="AE96" s="36">
        <v>0</v>
      </c>
      <c r="AF96" s="60">
        <f t="shared" si="70"/>
        <v>5963.6363636363603</v>
      </c>
      <c r="AG96" s="435">
        <v>0</v>
      </c>
      <c r="AH96" s="416">
        <f t="shared" si="71"/>
        <v>0</v>
      </c>
      <c r="AI96" s="65">
        <f t="shared" si="72"/>
        <v>0</v>
      </c>
      <c r="AJ96" s="63">
        <f t="shared" si="73"/>
        <v>0</v>
      </c>
      <c r="AK96" s="51">
        <v>0</v>
      </c>
      <c r="AL96" s="63">
        <f t="shared" si="74"/>
        <v>0</v>
      </c>
      <c r="AM96" s="75"/>
    </row>
    <row r="97" spans="1:39" s="2" customFormat="1" x14ac:dyDescent="0.3">
      <c r="A97" s="78" t="s">
        <v>988</v>
      </c>
      <c r="B97" s="47">
        <f>17000/10</f>
        <v>1700</v>
      </c>
      <c r="C97" s="77">
        <f>2700/1.1</f>
        <v>2454.5454545454545</v>
      </c>
      <c r="D97" s="54">
        <v>10</v>
      </c>
      <c r="E97" s="44">
        <v>3</v>
      </c>
      <c r="F97" s="423">
        <f t="shared" si="55"/>
        <v>5100</v>
      </c>
      <c r="G97" s="72">
        <v>0</v>
      </c>
      <c r="H97" s="69">
        <f t="shared" si="56"/>
        <v>0</v>
      </c>
      <c r="I97" s="74">
        <v>0</v>
      </c>
      <c r="J97" s="37">
        <f t="shared" si="57"/>
        <v>0</v>
      </c>
      <c r="K97" s="74">
        <v>0</v>
      </c>
      <c r="L97" s="37">
        <f t="shared" si="58"/>
        <v>0</v>
      </c>
      <c r="M97" s="74">
        <v>0</v>
      </c>
      <c r="N97" s="37">
        <f t="shared" si="59"/>
        <v>0</v>
      </c>
      <c r="O97" s="74">
        <v>0</v>
      </c>
      <c r="P97" s="71">
        <f t="shared" si="60"/>
        <v>0</v>
      </c>
      <c r="Q97" s="57">
        <f t="shared" si="61"/>
        <v>0</v>
      </c>
      <c r="R97" s="70">
        <f t="shared" si="62"/>
        <v>0</v>
      </c>
      <c r="S97" s="42">
        <v>2</v>
      </c>
      <c r="T97" s="69">
        <f t="shared" si="63"/>
        <v>4909.090909090909</v>
      </c>
      <c r="U97" s="74">
        <v>1</v>
      </c>
      <c r="V97" s="69">
        <f t="shared" si="64"/>
        <v>2454.5454545454545</v>
      </c>
      <c r="W97" s="74">
        <v>0</v>
      </c>
      <c r="X97" s="69">
        <f t="shared" si="65"/>
        <v>0</v>
      </c>
      <c r="Y97" s="74">
        <v>0</v>
      </c>
      <c r="Z97" s="69">
        <f t="shared" si="66"/>
        <v>0</v>
      </c>
      <c r="AA97" s="74">
        <v>0</v>
      </c>
      <c r="AB97" s="68">
        <f t="shared" si="67"/>
        <v>0</v>
      </c>
      <c r="AC97" s="67">
        <f t="shared" si="68"/>
        <v>3</v>
      </c>
      <c r="AD97" s="66">
        <f t="shared" si="69"/>
        <v>7363.636363636364</v>
      </c>
      <c r="AE97" s="36">
        <v>0</v>
      </c>
      <c r="AF97" s="60">
        <f t="shared" si="70"/>
        <v>2263.6363636363635</v>
      </c>
      <c r="AG97" s="435">
        <v>0</v>
      </c>
      <c r="AH97" s="416">
        <f t="shared" si="71"/>
        <v>0</v>
      </c>
      <c r="AI97" s="65">
        <f t="shared" si="72"/>
        <v>0</v>
      </c>
      <c r="AJ97" s="63">
        <f t="shared" si="73"/>
        <v>0</v>
      </c>
      <c r="AK97" s="51">
        <v>0</v>
      </c>
      <c r="AL97" s="63">
        <f t="shared" si="74"/>
        <v>0</v>
      </c>
      <c r="AM97" s="75"/>
    </row>
    <row r="98" spans="1:39" s="2" customFormat="1" x14ac:dyDescent="0.3">
      <c r="A98" s="56" t="s">
        <v>939</v>
      </c>
      <c r="B98" s="74">
        <f>13800/12</f>
        <v>1150</v>
      </c>
      <c r="C98" s="38">
        <f>1800/1.1</f>
        <v>1636.3636363636363</v>
      </c>
      <c r="D98" s="73">
        <v>12</v>
      </c>
      <c r="E98" s="44">
        <v>0</v>
      </c>
      <c r="F98" s="423">
        <f t="shared" si="55"/>
        <v>0</v>
      </c>
      <c r="G98" s="72">
        <v>0</v>
      </c>
      <c r="H98" s="69">
        <f t="shared" si="56"/>
        <v>0</v>
      </c>
      <c r="I98" s="74">
        <v>0</v>
      </c>
      <c r="J98" s="37">
        <f t="shared" si="57"/>
        <v>0</v>
      </c>
      <c r="K98" s="74">
        <v>0</v>
      </c>
      <c r="L98" s="37">
        <f t="shared" si="58"/>
        <v>0</v>
      </c>
      <c r="M98" s="74">
        <v>0</v>
      </c>
      <c r="N98" s="37">
        <f t="shared" si="59"/>
        <v>0</v>
      </c>
      <c r="O98" s="74">
        <v>0</v>
      </c>
      <c r="P98" s="71">
        <f t="shared" si="60"/>
        <v>0</v>
      </c>
      <c r="Q98" s="57">
        <f t="shared" si="61"/>
        <v>0</v>
      </c>
      <c r="R98" s="70">
        <f t="shared" si="62"/>
        <v>0</v>
      </c>
      <c r="S98" s="42">
        <v>0</v>
      </c>
      <c r="T98" s="69">
        <f t="shared" si="63"/>
        <v>0</v>
      </c>
      <c r="U98" s="74">
        <v>0</v>
      </c>
      <c r="V98" s="69">
        <f t="shared" si="64"/>
        <v>0</v>
      </c>
      <c r="W98" s="74">
        <v>0</v>
      </c>
      <c r="X98" s="69">
        <f t="shared" si="65"/>
        <v>0</v>
      </c>
      <c r="Y98" s="74">
        <v>0</v>
      </c>
      <c r="Z98" s="69">
        <f t="shared" si="66"/>
        <v>0</v>
      </c>
      <c r="AA98" s="74">
        <v>0</v>
      </c>
      <c r="AB98" s="68">
        <f t="shared" si="67"/>
        <v>0</v>
      </c>
      <c r="AC98" s="67">
        <f t="shared" si="68"/>
        <v>0</v>
      </c>
      <c r="AD98" s="66">
        <f t="shared" si="69"/>
        <v>0</v>
      </c>
      <c r="AE98" s="36">
        <v>0</v>
      </c>
      <c r="AF98" s="60">
        <f t="shared" si="70"/>
        <v>0</v>
      </c>
      <c r="AG98" s="435">
        <v>0</v>
      </c>
      <c r="AH98" s="416">
        <f t="shared" si="71"/>
        <v>0</v>
      </c>
      <c r="AI98" s="65">
        <f t="shared" si="72"/>
        <v>0</v>
      </c>
      <c r="AJ98" s="63">
        <f t="shared" si="73"/>
        <v>0</v>
      </c>
      <c r="AK98" s="51">
        <v>0</v>
      </c>
      <c r="AL98" s="63">
        <f t="shared" si="74"/>
        <v>0</v>
      </c>
      <c r="AM98" s="75"/>
    </row>
    <row r="99" spans="1:39" s="2" customFormat="1" ht="21.75" customHeight="1" x14ac:dyDescent="0.3">
      <c r="A99" s="56" t="s">
        <v>904</v>
      </c>
      <c r="B99" s="74">
        <f>13800/12</f>
        <v>1150</v>
      </c>
      <c r="C99" s="38">
        <v>1636</v>
      </c>
      <c r="D99" s="73">
        <v>12</v>
      </c>
      <c r="E99" s="44">
        <v>0</v>
      </c>
      <c r="F99" s="423">
        <f t="shared" si="55"/>
        <v>0</v>
      </c>
      <c r="G99" s="72">
        <v>0</v>
      </c>
      <c r="H99" s="69">
        <f t="shared" si="56"/>
        <v>0</v>
      </c>
      <c r="I99" s="74">
        <v>0</v>
      </c>
      <c r="J99" s="37">
        <f t="shared" si="57"/>
        <v>0</v>
      </c>
      <c r="K99" s="74">
        <v>0</v>
      </c>
      <c r="L99" s="37">
        <f t="shared" si="58"/>
        <v>0</v>
      </c>
      <c r="M99" s="74">
        <v>0</v>
      </c>
      <c r="N99" s="37">
        <f t="shared" si="59"/>
        <v>0</v>
      </c>
      <c r="O99" s="74">
        <v>0</v>
      </c>
      <c r="P99" s="71">
        <f t="shared" si="60"/>
        <v>0</v>
      </c>
      <c r="Q99" s="57">
        <f t="shared" si="61"/>
        <v>0</v>
      </c>
      <c r="R99" s="70">
        <f t="shared" si="62"/>
        <v>0</v>
      </c>
      <c r="S99" s="42">
        <v>0</v>
      </c>
      <c r="T99" s="69">
        <f t="shared" si="63"/>
        <v>0</v>
      </c>
      <c r="U99" s="74">
        <v>0</v>
      </c>
      <c r="V99" s="69">
        <f t="shared" si="64"/>
        <v>0</v>
      </c>
      <c r="W99" s="74">
        <v>0</v>
      </c>
      <c r="X99" s="69">
        <f t="shared" si="65"/>
        <v>0</v>
      </c>
      <c r="Y99" s="74">
        <v>0</v>
      </c>
      <c r="Z99" s="69">
        <f t="shared" si="66"/>
        <v>0</v>
      </c>
      <c r="AA99" s="74">
        <v>0</v>
      </c>
      <c r="AB99" s="68">
        <f t="shared" si="67"/>
        <v>0</v>
      </c>
      <c r="AC99" s="67">
        <f t="shared" si="68"/>
        <v>0</v>
      </c>
      <c r="AD99" s="66">
        <f t="shared" si="69"/>
        <v>0</v>
      </c>
      <c r="AE99" s="36">
        <v>0</v>
      </c>
      <c r="AF99" s="60">
        <f t="shared" si="70"/>
        <v>0</v>
      </c>
      <c r="AG99" s="435">
        <v>0</v>
      </c>
      <c r="AH99" s="416">
        <f t="shared" si="71"/>
        <v>0</v>
      </c>
      <c r="AI99" s="65">
        <f t="shared" si="72"/>
        <v>0</v>
      </c>
      <c r="AJ99" s="63">
        <f t="shared" si="73"/>
        <v>0</v>
      </c>
      <c r="AK99" s="51">
        <v>0</v>
      </c>
      <c r="AL99" s="63">
        <f t="shared" si="74"/>
        <v>0</v>
      </c>
      <c r="AM99" s="62"/>
    </row>
    <row r="100" spans="1:39" s="2" customFormat="1" x14ac:dyDescent="0.3">
      <c r="A100" s="56" t="s">
        <v>8</v>
      </c>
      <c r="B100" s="47">
        <f>24800/16</f>
        <v>1550</v>
      </c>
      <c r="C100" s="46">
        <f>2800/1.1</f>
        <v>2545.454545454545</v>
      </c>
      <c r="D100" s="54">
        <v>16</v>
      </c>
      <c r="E100" s="44">
        <v>0</v>
      </c>
      <c r="F100" s="423">
        <f t="shared" si="55"/>
        <v>0</v>
      </c>
      <c r="G100" s="72">
        <v>0</v>
      </c>
      <c r="H100" s="69">
        <f t="shared" si="56"/>
        <v>0</v>
      </c>
      <c r="I100" s="74">
        <v>0</v>
      </c>
      <c r="J100" s="37">
        <f t="shared" si="57"/>
        <v>0</v>
      </c>
      <c r="K100" s="74">
        <v>0</v>
      </c>
      <c r="L100" s="37">
        <f t="shared" si="58"/>
        <v>0</v>
      </c>
      <c r="M100" s="74">
        <v>0</v>
      </c>
      <c r="N100" s="37">
        <f t="shared" si="59"/>
        <v>0</v>
      </c>
      <c r="O100" s="74">
        <v>0</v>
      </c>
      <c r="P100" s="71">
        <f t="shared" si="60"/>
        <v>0</v>
      </c>
      <c r="Q100" s="57">
        <f t="shared" si="61"/>
        <v>0</v>
      </c>
      <c r="R100" s="70">
        <f t="shared" si="62"/>
        <v>0</v>
      </c>
      <c r="S100" s="42">
        <v>0</v>
      </c>
      <c r="T100" s="69">
        <f t="shared" si="63"/>
        <v>0</v>
      </c>
      <c r="U100" s="74">
        <v>0</v>
      </c>
      <c r="V100" s="69">
        <f t="shared" si="64"/>
        <v>0</v>
      </c>
      <c r="W100" s="74">
        <v>0</v>
      </c>
      <c r="X100" s="69">
        <f t="shared" si="65"/>
        <v>0</v>
      </c>
      <c r="Y100" s="74">
        <v>0</v>
      </c>
      <c r="Z100" s="69">
        <f t="shared" si="66"/>
        <v>0</v>
      </c>
      <c r="AA100" s="74">
        <v>0</v>
      </c>
      <c r="AB100" s="68">
        <f t="shared" si="67"/>
        <v>0</v>
      </c>
      <c r="AC100" s="67">
        <f t="shared" si="68"/>
        <v>0</v>
      </c>
      <c r="AD100" s="66">
        <f t="shared" si="69"/>
        <v>0</v>
      </c>
      <c r="AE100" s="36">
        <v>0</v>
      </c>
      <c r="AF100" s="60">
        <f t="shared" si="70"/>
        <v>0</v>
      </c>
      <c r="AG100" s="435">
        <v>0</v>
      </c>
      <c r="AH100" s="416">
        <f t="shared" si="71"/>
        <v>0</v>
      </c>
      <c r="AI100" s="65">
        <f t="shared" si="72"/>
        <v>0</v>
      </c>
      <c r="AJ100" s="63">
        <f t="shared" si="73"/>
        <v>0</v>
      </c>
      <c r="AK100" s="51">
        <v>0</v>
      </c>
      <c r="AL100" s="63">
        <f t="shared" si="74"/>
        <v>0</v>
      </c>
      <c r="AM100" s="49"/>
    </row>
    <row r="101" spans="1:39" s="2" customFormat="1" x14ac:dyDescent="0.3">
      <c r="A101" s="58" t="s">
        <v>882</v>
      </c>
      <c r="B101" s="47">
        <f>30400/16</f>
        <v>1900</v>
      </c>
      <c r="C101" s="46">
        <f>2800/1.1</f>
        <v>2545.454545454545</v>
      </c>
      <c r="D101" s="54">
        <v>16</v>
      </c>
      <c r="E101" s="44">
        <v>0</v>
      </c>
      <c r="F101" s="423">
        <f t="shared" si="55"/>
        <v>0</v>
      </c>
      <c r="G101" s="72">
        <v>0</v>
      </c>
      <c r="H101" s="69">
        <f t="shared" si="56"/>
        <v>0</v>
      </c>
      <c r="I101" s="74">
        <v>0</v>
      </c>
      <c r="J101" s="37">
        <f t="shared" si="57"/>
        <v>0</v>
      </c>
      <c r="K101" s="74">
        <v>0</v>
      </c>
      <c r="L101" s="37">
        <f t="shared" si="58"/>
        <v>0</v>
      </c>
      <c r="M101" s="74">
        <v>0</v>
      </c>
      <c r="N101" s="37">
        <f t="shared" si="59"/>
        <v>0</v>
      </c>
      <c r="O101" s="74">
        <v>0</v>
      </c>
      <c r="P101" s="71">
        <f t="shared" si="60"/>
        <v>0</v>
      </c>
      <c r="Q101" s="57">
        <f t="shared" si="61"/>
        <v>0</v>
      </c>
      <c r="R101" s="70">
        <f t="shared" si="62"/>
        <v>0</v>
      </c>
      <c r="S101" s="42">
        <v>0</v>
      </c>
      <c r="T101" s="69">
        <f t="shared" si="63"/>
        <v>0</v>
      </c>
      <c r="U101" s="74">
        <v>0</v>
      </c>
      <c r="V101" s="69">
        <f t="shared" si="64"/>
        <v>0</v>
      </c>
      <c r="W101" s="74">
        <v>0</v>
      </c>
      <c r="X101" s="69">
        <f t="shared" si="65"/>
        <v>0</v>
      </c>
      <c r="Y101" s="74">
        <v>0</v>
      </c>
      <c r="Z101" s="69">
        <f t="shared" si="66"/>
        <v>0</v>
      </c>
      <c r="AA101" s="74">
        <v>0</v>
      </c>
      <c r="AB101" s="68">
        <f t="shared" si="67"/>
        <v>0</v>
      </c>
      <c r="AC101" s="67">
        <f t="shared" si="68"/>
        <v>0</v>
      </c>
      <c r="AD101" s="66">
        <f t="shared" si="69"/>
        <v>0</v>
      </c>
      <c r="AE101" s="36">
        <v>0</v>
      </c>
      <c r="AF101" s="60">
        <f t="shared" si="70"/>
        <v>0</v>
      </c>
      <c r="AG101" s="435">
        <v>0</v>
      </c>
      <c r="AH101" s="416">
        <f t="shared" si="71"/>
        <v>0</v>
      </c>
      <c r="AI101" s="65">
        <f t="shared" si="72"/>
        <v>0</v>
      </c>
      <c r="AJ101" s="63">
        <f t="shared" si="73"/>
        <v>0</v>
      </c>
      <c r="AK101" s="51">
        <v>0</v>
      </c>
      <c r="AL101" s="63">
        <f t="shared" si="74"/>
        <v>0</v>
      </c>
      <c r="AM101" s="49"/>
    </row>
    <row r="102" spans="1:39" s="2" customFormat="1" x14ac:dyDescent="0.3">
      <c r="A102" s="56" t="s">
        <v>9</v>
      </c>
      <c r="B102" s="47">
        <f>3600/6</f>
        <v>600</v>
      </c>
      <c r="C102" s="46">
        <f>2000/1.1</f>
        <v>1818.181818181818</v>
      </c>
      <c r="D102" s="54">
        <v>6</v>
      </c>
      <c r="E102" s="44">
        <v>0</v>
      </c>
      <c r="F102" s="423">
        <f t="shared" si="55"/>
        <v>0</v>
      </c>
      <c r="G102" s="72">
        <v>0</v>
      </c>
      <c r="H102" s="69">
        <f t="shared" si="56"/>
        <v>0</v>
      </c>
      <c r="I102" s="74">
        <v>0</v>
      </c>
      <c r="J102" s="37">
        <f t="shared" si="57"/>
        <v>0</v>
      </c>
      <c r="K102" s="74">
        <v>0</v>
      </c>
      <c r="L102" s="37">
        <f t="shared" si="58"/>
        <v>0</v>
      </c>
      <c r="M102" s="74">
        <v>0</v>
      </c>
      <c r="N102" s="37">
        <f t="shared" si="59"/>
        <v>0</v>
      </c>
      <c r="O102" s="74">
        <v>0</v>
      </c>
      <c r="P102" s="71">
        <f t="shared" si="60"/>
        <v>0</v>
      </c>
      <c r="Q102" s="57">
        <f t="shared" si="61"/>
        <v>0</v>
      </c>
      <c r="R102" s="70">
        <f t="shared" si="62"/>
        <v>0</v>
      </c>
      <c r="S102" s="42">
        <v>0</v>
      </c>
      <c r="T102" s="69">
        <f t="shared" si="63"/>
        <v>0</v>
      </c>
      <c r="U102" s="74">
        <v>0</v>
      </c>
      <c r="V102" s="69">
        <f t="shared" si="64"/>
        <v>0</v>
      </c>
      <c r="W102" s="74">
        <v>0</v>
      </c>
      <c r="X102" s="69">
        <f t="shared" si="65"/>
        <v>0</v>
      </c>
      <c r="Y102" s="74">
        <v>0</v>
      </c>
      <c r="Z102" s="69">
        <f t="shared" si="66"/>
        <v>0</v>
      </c>
      <c r="AA102" s="74">
        <v>0</v>
      </c>
      <c r="AB102" s="68">
        <f t="shared" si="67"/>
        <v>0</v>
      </c>
      <c r="AC102" s="67">
        <f t="shared" si="68"/>
        <v>0</v>
      </c>
      <c r="AD102" s="66">
        <f t="shared" si="69"/>
        <v>0</v>
      </c>
      <c r="AE102" s="36">
        <v>0</v>
      </c>
      <c r="AF102" s="60">
        <f t="shared" si="70"/>
        <v>0</v>
      </c>
      <c r="AG102" s="435">
        <v>0</v>
      </c>
      <c r="AH102" s="416">
        <f t="shared" si="71"/>
        <v>0</v>
      </c>
      <c r="AI102" s="65">
        <f t="shared" si="72"/>
        <v>0</v>
      </c>
      <c r="AJ102" s="63">
        <f t="shared" si="73"/>
        <v>0</v>
      </c>
      <c r="AK102" s="51">
        <v>0</v>
      </c>
      <c r="AL102" s="63">
        <f t="shared" si="74"/>
        <v>0</v>
      </c>
      <c r="AM102" s="49"/>
    </row>
    <row r="103" spans="1:39" s="2" customFormat="1" x14ac:dyDescent="0.3">
      <c r="A103" s="55" t="s">
        <v>945</v>
      </c>
      <c r="B103" s="47">
        <f>3600/6</f>
        <v>600</v>
      </c>
      <c r="C103" s="46">
        <f>2000/1.1</f>
        <v>1818.181818181818</v>
      </c>
      <c r="D103" s="54">
        <v>6</v>
      </c>
      <c r="E103" s="44">
        <v>0</v>
      </c>
      <c r="F103" s="423">
        <f t="shared" si="55"/>
        <v>0</v>
      </c>
      <c r="G103" s="72">
        <v>0</v>
      </c>
      <c r="H103" s="69">
        <f t="shared" si="56"/>
        <v>0</v>
      </c>
      <c r="I103" s="74">
        <v>0</v>
      </c>
      <c r="J103" s="37">
        <f t="shared" si="57"/>
        <v>0</v>
      </c>
      <c r="K103" s="74">
        <v>0</v>
      </c>
      <c r="L103" s="37">
        <f t="shared" si="58"/>
        <v>0</v>
      </c>
      <c r="M103" s="74">
        <v>0</v>
      </c>
      <c r="N103" s="37">
        <f t="shared" si="59"/>
        <v>0</v>
      </c>
      <c r="O103" s="74">
        <v>0</v>
      </c>
      <c r="P103" s="71">
        <f t="shared" si="60"/>
        <v>0</v>
      </c>
      <c r="Q103" s="57">
        <f t="shared" si="61"/>
        <v>0</v>
      </c>
      <c r="R103" s="70">
        <f t="shared" si="62"/>
        <v>0</v>
      </c>
      <c r="S103" s="42">
        <v>0</v>
      </c>
      <c r="T103" s="69">
        <f t="shared" si="63"/>
        <v>0</v>
      </c>
      <c r="U103" s="74">
        <v>0</v>
      </c>
      <c r="V103" s="69">
        <f t="shared" si="64"/>
        <v>0</v>
      </c>
      <c r="W103" s="74">
        <v>0</v>
      </c>
      <c r="X103" s="69">
        <f t="shared" si="65"/>
        <v>0</v>
      </c>
      <c r="Y103" s="74">
        <v>0</v>
      </c>
      <c r="Z103" s="69">
        <f t="shared" si="66"/>
        <v>0</v>
      </c>
      <c r="AA103" s="74">
        <v>0</v>
      </c>
      <c r="AB103" s="68">
        <f t="shared" si="67"/>
        <v>0</v>
      </c>
      <c r="AC103" s="67">
        <f t="shared" si="68"/>
        <v>0</v>
      </c>
      <c r="AD103" s="66">
        <f t="shared" si="69"/>
        <v>0</v>
      </c>
      <c r="AE103" s="36">
        <v>0</v>
      </c>
      <c r="AF103" s="60">
        <f t="shared" si="70"/>
        <v>0</v>
      </c>
      <c r="AG103" s="435">
        <v>0</v>
      </c>
      <c r="AH103" s="416">
        <f t="shared" si="71"/>
        <v>0</v>
      </c>
      <c r="AI103" s="65">
        <f t="shared" si="72"/>
        <v>0</v>
      </c>
      <c r="AJ103" s="63">
        <f t="shared" si="73"/>
        <v>0</v>
      </c>
      <c r="AK103" s="51">
        <v>0</v>
      </c>
      <c r="AL103" s="63">
        <f t="shared" si="74"/>
        <v>0</v>
      </c>
      <c r="AM103" s="49"/>
    </row>
    <row r="104" spans="1:39" s="2" customFormat="1" x14ac:dyDescent="0.3">
      <c r="A104" s="55" t="s">
        <v>48</v>
      </c>
      <c r="B104" s="47">
        <f>3600/6</f>
        <v>600</v>
      </c>
      <c r="C104" s="46">
        <f>2000/1.1</f>
        <v>1818.181818181818</v>
      </c>
      <c r="D104" s="54">
        <v>6</v>
      </c>
      <c r="E104" s="44">
        <v>0</v>
      </c>
      <c r="F104" s="423">
        <f t="shared" si="55"/>
        <v>0</v>
      </c>
      <c r="G104" s="72">
        <v>0</v>
      </c>
      <c r="H104" s="69">
        <f t="shared" si="56"/>
        <v>0</v>
      </c>
      <c r="I104" s="74">
        <v>0</v>
      </c>
      <c r="J104" s="37">
        <f t="shared" si="57"/>
        <v>0</v>
      </c>
      <c r="K104" s="74">
        <v>0</v>
      </c>
      <c r="L104" s="37">
        <f t="shared" si="58"/>
        <v>0</v>
      </c>
      <c r="M104" s="74">
        <v>0</v>
      </c>
      <c r="N104" s="37">
        <f t="shared" si="59"/>
        <v>0</v>
      </c>
      <c r="O104" s="74">
        <v>0</v>
      </c>
      <c r="P104" s="71">
        <f t="shared" si="60"/>
        <v>0</v>
      </c>
      <c r="Q104" s="57">
        <f t="shared" si="61"/>
        <v>0</v>
      </c>
      <c r="R104" s="70">
        <f t="shared" si="62"/>
        <v>0</v>
      </c>
      <c r="S104" s="42">
        <v>0</v>
      </c>
      <c r="T104" s="69">
        <f t="shared" si="63"/>
        <v>0</v>
      </c>
      <c r="U104" s="74">
        <v>0</v>
      </c>
      <c r="V104" s="69">
        <f t="shared" si="64"/>
        <v>0</v>
      </c>
      <c r="W104" s="74">
        <v>0</v>
      </c>
      <c r="X104" s="69">
        <f t="shared" si="65"/>
        <v>0</v>
      </c>
      <c r="Y104" s="74">
        <v>0</v>
      </c>
      <c r="Z104" s="69">
        <f t="shared" si="66"/>
        <v>0</v>
      </c>
      <c r="AA104" s="74">
        <v>0</v>
      </c>
      <c r="AB104" s="68">
        <f t="shared" si="67"/>
        <v>0</v>
      </c>
      <c r="AC104" s="67">
        <f t="shared" si="68"/>
        <v>0</v>
      </c>
      <c r="AD104" s="66">
        <f t="shared" si="69"/>
        <v>0</v>
      </c>
      <c r="AE104" s="36">
        <v>0</v>
      </c>
      <c r="AF104" s="60">
        <f t="shared" si="70"/>
        <v>0</v>
      </c>
      <c r="AG104" s="435">
        <v>0</v>
      </c>
      <c r="AH104" s="416">
        <f t="shared" si="71"/>
        <v>0</v>
      </c>
      <c r="AI104" s="65">
        <f t="shared" si="72"/>
        <v>0</v>
      </c>
      <c r="AJ104" s="63">
        <f t="shared" si="73"/>
        <v>0</v>
      </c>
      <c r="AK104" s="51">
        <v>0</v>
      </c>
      <c r="AL104" s="63">
        <f t="shared" si="74"/>
        <v>0</v>
      </c>
      <c r="AM104" s="49"/>
    </row>
    <row r="105" spans="1:39" s="2" customFormat="1" x14ac:dyDescent="0.3">
      <c r="A105" s="48" t="s">
        <v>881</v>
      </c>
      <c r="B105" s="47">
        <f>8100/6</f>
        <v>1350</v>
      </c>
      <c r="C105" s="46">
        <f>2800/1.1</f>
        <v>2545.454545454545</v>
      </c>
      <c r="D105" s="50">
        <v>6</v>
      </c>
      <c r="E105" s="44">
        <v>0</v>
      </c>
      <c r="F105" s="423">
        <f t="shared" si="55"/>
        <v>0</v>
      </c>
      <c r="G105" s="72">
        <v>0</v>
      </c>
      <c r="H105" s="69">
        <f t="shared" si="56"/>
        <v>0</v>
      </c>
      <c r="I105" s="74">
        <v>0</v>
      </c>
      <c r="J105" s="37">
        <f t="shared" si="57"/>
        <v>0</v>
      </c>
      <c r="K105" s="74">
        <v>0</v>
      </c>
      <c r="L105" s="37">
        <f t="shared" si="58"/>
        <v>0</v>
      </c>
      <c r="M105" s="74">
        <v>0</v>
      </c>
      <c r="N105" s="37">
        <f t="shared" si="59"/>
        <v>0</v>
      </c>
      <c r="O105" s="74">
        <v>0</v>
      </c>
      <c r="P105" s="71">
        <f t="shared" si="60"/>
        <v>0</v>
      </c>
      <c r="Q105" s="57">
        <f t="shared" si="61"/>
        <v>0</v>
      </c>
      <c r="R105" s="70">
        <f t="shared" si="62"/>
        <v>0</v>
      </c>
      <c r="S105" s="42">
        <v>0</v>
      </c>
      <c r="T105" s="69">
        <f t="shared" si="63"/>
        <v>0</v>
      </c>
      <c r="U105" s="74">
        <v>0</v>
      </c>
      <c r="V105" s="69">
        <f t="shared" si="64"/>
        <v>0</v>
      </c>
      <c r="W105" s="74">
        <v>0</v>
      </c>
      <c r="X105" s="69">
        <f t="shared" si="65"/>
        <v>0</v>
      </c>
      <c r="Y105" s="74">
        <v>0</v>
      </c>
      <c r="Z105" s="69">
        <f t="shared" si="66"/>
        <v>0</v>
      </c>
      <c r="AA105" s="74">
        <v>0</v>
      </c>
      <c r="AB105" s="68">
        <f t="shared" si="67"/>
        <v>0</v>
      </c>
      <c r="AC105" s="67">
        <f t="shared" si="68"/>
        <v>0</v>
      </c>
      <c r="AD105" s="66">
        <f t="shared" si="69"/>
        <v>0</v>
      </c>
      <c r="AE105" s="36">
        <v>0</v>
      </c>
      <c r="AF105" s="60">
        <f t="shared" si="70"/>
        <v>0</v>
      </c>
      <c r="AG105" s="435">
        <v>0</v>
      </c>
      <c r="AH105" s="416">
        <f t="shared" si="71"/>
        <v>0</v>
      </c>
      <c r="AI105" s="65">
        <f t="shared" si="72"/>
        <v>0</v>
      </c>
      <c r="AJ105" s="63">
        <f t="shared" si="73"/>
        <v>0</v>
      </c>
      <c r="AK105" s="51">
        <v>0</v>
      </c>
      <c r="AL105" s="63">
        <f t="shared" si="74"/>
        <v>0</v>
      </c>
      <c r="AM105" s="49"/>
    </row>
    <row r="106" spans="1:39" s="2" customFormat="1" x14ac:dyDescent="0.3">
      <c r="A106" s="48" t="s">
        <v>880</v>
      </c>
      <c r="B106" s="53">
        <f>6600/6</f>
        <v>1100</v>
      </c>
      <c r="C106" s="46">
        <f>2800/1.1</f>
        <v>2545.454545454545</v>
      </c>
      <c r="D106" s="50">
        <v>6</v>
      </c>
      <c r="E106" s="44">
        <v>0</v>
      </c>
      <c r="F106" s="423">
        <f t="shared" si="55"/>
        <v>0</v>
      </c>
      <c r="G106" s="72">
        <v>0</v>
      </c>
      <c r="H106" s="69">
        <f t="shared" si="56"/>
        <v>0</v>
      </c>
      <c r="I106" s="74">
        <v>0</v>
      </c>
      <c r="J106" s="37">
        <f t="shared" si="57"/>
        <v>0</v>
      </c>
      <c r="K106" s="74">
        <v>0</v>
      </c>
      <c r="L106" s="37">
        <f t="shared" si="58"/>
        <v>0</v>
      </c>
      <c r="M106" s="74">
        <v>0</v>
      </c>
      <c r="N106" s="37">
        <f t="shared" si="59"/>
        <v>0</v>
      </c>
      <c r="O106" s="74">
        <v>0</v>
      </c>
      <c r="P106" s="71">
        <f t="shared" si="60"/>
        <v>0</v>
      </c>
      <c r="Q106" s="57">
        <f t="shared" si="61"/>
        <v>0</v>
      </c>
      <c r="R106" s="70">
        <f t="shared" si="62"/>
        <v>0</v>
      </c>
      <c r="S106" s="42">
        <v>0</v>
      </c>
      <c r="T106" s="69">
        <f t="shared" si="63"/>
        <v>0</v>
      </c>
      <c r="U106" s="74">
        <v>0</v>
      </c>
      <c r="V106" s="69">
        <f t="shared" si="64"/>
        <v>0</v>
      </c>
      <c r="W106" s="74">
        <v>0</v>
      </c>
      <c r="X106" s="69">
        <f t="shared" si="65"/>
        <v>0</v>
      </c>
      <c r="Y106" s="74">
        <v>0</v>
      </c>
      <c r="Z106" s="69">
        <f t="shared" si="66"/>
        <v>0</v>
      </c>
      <c r="AA106" s="74">
        <v>0</v>
      </c>
      <c r="AB106" s="68">
        <f t="shared" si="67"/>
        <v>0</v>
      </c>
      <c r="AC106" s="67">
        <f t="shared" si="68"/>
        <v>0</v>
      </c>
      <c r="AD106" s="66">
        <f t="shared" si="69"/>
        <v>0</v>
      </c>
      <c r="AE106" s="36">
        <v>0</v>
      </c>
      <c r="AF106" s="60">
        <f t="shared" si="70"/>
        <v>0</v>
      </c>
      <c r="AG106" s="435">
        <v>0</v>
      </c>
      <c r="AH106" s="416">
        <f t="shared" si="71"/>
        <v>0</v>
      </c>
      <c r="AI106" s="65">
        <f t="shared" si="72"/>
        <v>0</v>
      </c>
      <c r="AJ106" s="63">
        <f t="shared" si="73"/>
        <v>0</v>
      </c>
      <c r="AK106" s="51">
        <v>0</v>
      </c>
      <c r="AL106" s="63">
        <f t="shared" si="74"/>
        <v>0</v>
      </c>
      <c r="AM106" s="49"/>
    </row>
    <row r="107" spans="1:39" s="2" customFormat="1" x14ac:dyDescent="0.3">
      <c r="A107" s="48" t="s">
        <v>944</v>
      </c>
      <c r="B107" s="47">
        <f>16200/12</f>
        <v>1350</v>
      </c>
      <c r="C107" s="46">
        <f>2800/1.1</f>
        <v>2545.454545454545</v>
      </c>
      <c r="D107" s="50">
        <v>12</v>
      </c>
      <c r="E107" s="44">
        <v>0</v>
      </c>
      <c r="F107" s="423">
        <f t="shared" si="55"/>
        <v>0</v>
      </c>
      <c r="G107" s="72">
        <v>0</v>
      </c>
      <c r="H107" s="69">
        <f t="shared" si="56"/>
        <v>0</v>
      </c>
      <c r="I107" s="74">
        <v>0</v>
      </c>
      <c r="J107" s="37">
        <f t="shared" si="57"/>
        <v>0</v>
      </c>
      <c r="K107" s="74">
        <v>0</v>
      </c>
      <c r="L107" s="37">
        <f t="shared" si="58"/>
        <v>0</v>
      </c>
      <c r="M107" s="74">
        <v>0</v>
      </c>
      <c r="N107" s="37">
        <f t="shared" si="59"/>
        <v>0</v>
      </c>
      <c r="O107" s="74">
        <v>0</v>
      </c>
      <c r="P107" s="71">
        <f t="shared" si="60"/>
        <v>0</v>
      </c>
      <c r="Q107" s="57">
        <f t="shared" si="61"/>
        <v>0</v>
      </c>
      <c r="R107" s="70">
        <f t="shared" si="62"/>
        <v>0</v>
      </c>
      <c r="S107" s="42">
        <v>0</v>
      </c>
      <c r="T107" s="69">
        <f t="shared" si="63"/>
        <v>0</v>
      </c>
      <c r="U107" s="74">
        <v>0</v>
      </c>
      <c r="V107" s="69">
        <f t="shared" si="64"/>
        <v>0</v>
      </c>
      <c r="W107" s="74">
        <v>0</v>
      </c>
      <c r="X107" s="69">
        <f t="shared" si="65"/>
        <v>0</v>
      </c>
      <c r="Y107" s="74">
        <v>0</v>
      </c>
      <c r="Z107" s="69">
        <f t="shared" si="66"/>
        <v>0</v>
      </c>
      <c r="AA107" s="74">
        <v>0</v>
      </c>
      <c r="AB107" s="68">
        <f t="shared" si="67"/>
        <v>0</v>
      </c>
      <c r="AC107" s="67">
        <f t="shared" si="68"/>
        <v>0</v>
      </c>
      <c r="AD107" s="66">
        <f t="shared" si="69"/>
        <v>0</v>
      </c>
      <c r="AE107" s="36">
        <v>0</v>
      </c>
      <c r="AF107" s="60">
        <f t="shared" si="70"/>
        <v>0</v>
      </c>
      <c r="AG107" s="435">
        <v>0</v>
      </c>
      <c r="AH107" s="416">
        <f t="shared" si="71"/>
        <v>0</v>
      </c>
      <c r="AI107" s="65">
        <f t="shared" si="72"/>
        <v>0</v>
      </c>
      <c r="AJ107" s="63">
        <f t="shared" si="73"/>
        <v>0</v>
      </c>
      <c r="AK107" s="51">
        <v>0</v>
      </c>
      <c r="AL107" s="63">
        <f t="shared" si="74"/>
        <v>0</v>
      </c>
      <c r="AM107" s="49"/>
    </row>
    <row r="108" spans="1:39" s="2" customFormat="1" x14ac:dyDescent="0.3">
      <c r="A108" s="48" t="s">
        <v>920</v>
      </c>
      <c r="B108" s="47">
        <f>16200/12</f>
        <v>1350</v>
      </c>
      <c r="C108" s="46">
        <f>2800/1.1</f>
        <v>2545.454545454545</v>
      </c>
      <c r="D108" s="50">
        <v>12</v>
      </c>
      <c r="E108" s="44">
        <v>0</v>
      </c>
      <c r="F108" s="423">
        <f t="shared" si="55"/>
        <v>0</v>
      </c>
      <c r="G108" s="72">
        <v>0</v>
      </c>
      <c r="H108" s="69">
        <f t="shared" si="56"/>
        <v>0</v>
      </c>
      <c r="I108" s="74">
        <v>0</v>
      </c>
      <c r="J108" s="37">
        <f t="shared" si="57"/>
        <v>0</v>
      </c>
      <c r="K108" s="74">
        <v>0</v>
      </c>
      <c r="L108" s="37">
        <f t="shared" si="58"/>
        <v>0</v>
      </c>
      <c r="M108" s="74">
        <v>0</v>
      </c>
      <c r="N108" s="37">
        <f t="shared" si="59"/>
        <v>0</v>
      </c>
      <c r="O108" s="74">
        <v>0</v>
      </c>
      <c r="P108" s="71">
        <f t="shared" si="60"/>
        <v>0</v>
      </c>
      <c r="Q108" s="57">
        <f t="shared" si="61"/>
        <v>0</v>
      </c>
      <c r="R108" s="70">
        <f t="shared" si="62"/>
        <v>0</v>
      </c>
      <c r="S108" s="42">
        <v>0</v>
      </c>
      <c r="T108" s="69">
        <f t="shared" si="63"/>
        <v>0</v>
      </c>
      <c r="U108" s="74">
        <v>0</v>
      </c>
      <c r="V108" s="69">
        <f t="shared" si="64"/>
        <v>0</v>
      </c>
      <c r="W108" s="74">
        <v>0</v>
      </c>
      <c r="X108" s="69">
        <f t="shared" si="65"/>
        <v>0</v>
      </c>
      <c r="Y108" s="74">
        <v>0</v>
      </c>
      <c r="Z108" s="69">
        <f t="shared" si="66"/>
        <v>0</v>
      </c>
      <c r="AA108" s="74">
        <v>0</v>
      </c>
      <c r="AB108" s="68">
        <f t="shared" si="67"/>
        <v>0</v>
      </c>
      <c r="AC108" s="67">
        <f t="shared" si="68"/>
        <v>0</v>
      </c>
      <c r="AD108" s="66">
        <f t="shared" si="69"/>
        <v>0</v>
      </c>
      <c r="AE108" s="36">
        <v>0</v>
      </c>
      <c r="AF108" s="60">
        <f t="shared" si="70"/>
        <v>0</v>
      </c>
      <c r="AG108" s="435">
        <v>0</v>
      </c>
      <c r="AH108" s="416">
        <f t="shared" si="71"/>
        <v>0</v>
      </c>
      <c r="AI108" s="65">
        <f t="shared" si="72"/>
        <v>0</v>
      </c>
      <c r="AJ108" s="63">
        <f t="shared" si="73"/>
        <v>0</v>
      </c>
      <c r="AK108" s="51">
        <v>0</v>
      </c>
      <c r="AL108" s="63">
        <f t="shared" si="74"/>
        <v>0</v>
      </c>
      <c r="AM108" s="49"/>
    </row>
    <row r="109" spans="1:39" s="2" customFormat="1" x14ac:dyDescent="0.3">
      <c r="A109" s="48" t="s">
        <v>976</v>
      </c>
      <c r="B109" s="47">
        <f>42000/20</f>
        <v>2100</v>
      </c>
      <c r="C109" s="46">
        <f>3200/1.1</f>
        <v>2909.090909090909</v>
      </c>
      <c r="D109" s="50">
        <v>20</v>
      </c>
      <c r="E109" s="44">
        <v>0</v>
      </c>
      <c r="F109" s="423">
        <f t="shared" si="55"/>
        <v>0</v>
      </c>
      <c r="G109" s="72">
        <v>0</v>
      </c>
      <c r="H109" s="69">
        <f t="shared" si="56"/>
        <v>0</v>
      </c>
      <c r="I109" s="74">
        <v>0</v>
      </c>
      <c r="J109" s="37">
        <f t="shared" si="57"/>
        <v>0</v>
      </c>
      <c r="K109" s="74">
        <v>0</v>
      </c>
      <c r="L109" s="37">
        <f t="shared" si="58"/>
        <v>0</v>
      </c>
      <c r="M109" s="74">
        <v>0</v>
      </c>
      <c r="N109" s="37">
        <f t="shared" si="59"/>
        <v>0</v>
      </c>
      <c r="O109" s="74">
        <v>0</v>
      </c>
      <c r="P109" s="71">
        <f t="shared" si="60"/>
        <v>0</v>
      </c>
      <c r="Q109" s="57">
        <f t="shared" si="61"/>
        <v>0</v>
      </c>
      <c r="R109" s="70">
        <f t="shared" si="62"/>
        <v>0</v>
      </c>
      <c r="S109" s="42">
        <v>0</v>
      </c>
      <c r="T109" s="69">
        <f t="shared" si="63"/>
        <v>0</v>
      </c>
      <c r="U109" s="74">
        <v>0</v>
      </c>
      <c r="V109" s="69">
        <f t="shared" si="64"/>
        <v>0</v>
      </c>
      <c r="W109" s="74">
        <v>0</v>
      </c>
      <c r="X109" s="69">
        <f t="shared" si="65"/>
        <v>0</v>
      </c>
      <c r="Y109" s="74">
        <v>0</v>
      </c>
      <c r="Z109" s="69">
        <f t="shared" si="66"/>
        <v>0</v>
      </c>
      <c r="AA109" s="74">
        <v>0</v>
      </c>
      <c r="AB109" s="68">
        <f t="shared" si="67"/>
        <v>0</v>
      </c>
      <c r="AC109" s="67">
        <f t="shared" si="68"/>
        <v>0</v>
      </c>
      <c r="AD109" s="66">
        <f t="shared" si="69"/>
        <v>0</v>
      </c>
      <c r="AE109" s="36">
        <v>0</v>
      </c>
      <c r="AF109" s="60">
        <f t="shared" si="70"/>
        <v>0</v>
      </c>
      <c r="AG109" s="435">
        <v>0</v>
      </c>
      <c r="AH109" s="416">
        <f t="shared" si="71"/>
        <v>0</v>
      </c>
      <c r="AI109" s="65">
        <f t="shared" si="72"/>
        <v>0</v>
      </c>
      <c r="AJ109" s="63">
        <f t="shared" si="73"/>
        <v>0</v>
      </c>
      <c r="AK109" s="51">
        <v>0</v>
      </c>
      <c r="AL109" s="63">
        <f t="shared" si="74"/>
        <v>0</v>
      </c>
      <c r="AM109" s="49"/>
    </row>
    <row r="110" spans="1:39" s="2" customFormat="1" x14ac:dyDescent="0.3">
      <c r="A110" s="48" t="s">
        <v>878</v>
      </c>
      <c r="B110" s="47">
        <f>13800/12</f>
        <v>1150</v>
      </c>
      <c r="C110" s="46">
        <f>2300/1.1</f>
        <v>2090.9090909090905</v>
      </c>
      <c r="D110" s="50">
        <v>12</v>
      </c>
      <c r="E110" s="44">
        <v>0</v>
      </c>
      <c r="F110" s="423">
        <f t="shared" si="55"/>
        <v>0</v>
      </c>
      <c r="G110" s="72">
        <v>0</v>
      </c>
      <c r="H110" s="69">
        <f t="shared" si="56"/>
        <v>0</v>
      </c>
      <c r="I110" s="74">
        <v>0</v>
      </c>
      <c r="J110" s="37">
        <f t="shared" si="57"/>
        <v>0</v>
      </c>
      <c r="K110" s="74">
        <v>0</v>
      </c>
      <c r="L110" s="37">
        <f t="shared" si="58"/>
        <v>0</v>
      </c>
      <c r="M110" s="74">
        <v>0</v>
      </c>
      <c r="N110" s="37">
        <f t="shared" si="59"/>
        <v>0</v>
      </c>
      <c r="O110" s="74">
        <v>0</v>
      </c>
      <c r="P110" s="71">
        <f t="shared" si="60"/>
        <v>0</v>
      </c>
      <c r="Q110" s="57">
        <f t="shared" si="61"/>
        <v>0</v>
      </c>
      <c r="R110" s="70">
        <f t="shared" si="62"/>
        <v>0</v>
      </c>
      <c r="S110" s="42">
        <v>0</v>
      </c>
      <c r="T110" s="69">
        <f t="shared" si="63"/>
        <v>0</v>
      </c>
      <c r="U110" s="74">
        <v>0</v>
      </c>
      <c r="V110" s="69">
        <f t="shared" si="64"/>
        <v>0</v>
      </c>
      <c r="W110" s="74">
        <v>0</v>
      </c>
      <c r="X110" s="69">
        <f t="shared" si="65"/>
        <v>0</v>
      </c>
      <c r="Y110" s="74">
        <v>0</v>
      </c>
      <c r="Z110" s="69">
        <f t="shared" si="66"/>
        <v>0</v>
      </c>
      <c r="AA110" s="74">
        <v>0</v>
      </c>
      <c r="AB110" s="68">
        <f t="shared" si="67"/>
        <v>0</v>
      </c>
      <c r="AC110" s="67">
        <f t="shared" si="68"/>
        <v>0</v>
      </c>
      <c r="AD110" s="66">
        <f t="shared" si="69"/>
        <v>0</v>
      </c>
      <c r="AE110" s="36">
        <v>0</v>
      </c>
      <c r="AF110" s="60">
        <f t="shared" si="70"/>
        <v>0</v>
      </c>
      <c r="AG110" s="435">
        <v>0</v>
      </c>
      <c r="AH110" s="416">
        <f t="shared" si="71"/>
        <v>0</v>
      </c>
      <c r="AI110" s="65">
        <f t="shared" si="72"/>
        <v>0</v>
      </c>
      <c r="AJ110" s="63">
        <f t="shared" si="73"/>
        <v>0</v>
      </c>
      <c r="AK110" s="51">
        <v>0</v>
      </c>
      <c r="AL110" s="63">
        <f t="shared" si="74"/>
        <v>0</v>
      </c>
      <c r="AM110" s="49"/>
    </row>
    <row r="111" spans="1:39" s="2" customFormat="1" x14ac:dyDescent="0.3">
      <c r="A111" s="48" t="s">
        <v>974</v>
      </c>
      <c r="B111" s="47">
        <f>30000/24</f>
        <v>1250</v>
      </c>
      <c r="C111" s="46">
        <f>2800/1.1</f>
        <v>2545.454545454545</v>
      </c>
      <c r="D111" s="50">
        <v>24</v>
      </c>
      <c r="E111" s="44">
        <v>0</v>
      </c>
      <c r="F111" s="423">
        <f t="shared" si="55"/>
        <v>0</v>
      </c>
      <c r="G111" s="72">
        <v>0</v>
      </c>
      <c r="H111" s="69">
        <f t="shared" si="56"/>
        <v>0</v>
      </c>
      <c r="I111" s="74">
        <v>0</v>
      </c>
      <c r="J111" s="37">
        <f t="shared" si="57"/>
        <v>0</v>
      </c>
      <c r="K111" s="74">
        <v>0</v>
      </c>
      <c r="L111" s="37">
        <f t="shared" si="58"/>
        <v>0</v>
      </c>
      <c r="M111" s="74">
        <v>0</v>
      </c>
      <c r="N111" s="37">
        <f t="shared" si="59"/>
        <v>0</v>
      </c>
      <c r="O111" s="74">
        <v>0</v>
      </c>
      <c r="P111" s="71">
        <f t="shared" si="60"/>
        <v>0</v>
      </c>
      <c r="Q111" s="57">
        <f t="shared" si="61"/>
        <v>0</v>
      </c>
      <c r="R111" s="70">
        <f t="shared" si="62"/>
        <v>0</v>
      </c>
      <c r="S111" s="42">
        <v>0</v>
      </c>
      <c r="T111" s="69">
        <f t="shared" si="63"/>
        <v>0</v>
      </c>
      <c r="U111" s="74">
        <v>0</v>
      </c>
      <c r="V111" s="69">
        <f t="shared" si="64"/>
        <v>0</v>
      </c>
      <c r="W111" s="74">
        <v>0</v>
      </c>
      <c r="X111" s="69">
        <f t="shared" si="65"/>
        <v>0</v>
      </c>
      <c r="Y111" s="74">
        <v>0</v>
      </c>
      <c r="Z111" s="69">
        <f t="shared" si="66"/>
        <v>0</v>
      </c>
      <c r="AA111" s="74">
        <v>0</v>
      </c>
      <c r="AB111" s="68">
        <f t="shared" si="67"/>
        <v>0</v>
      </c>
      <c r="AC111" s="67">
        <f t="shared" si="68"/>
        <v>0</v>
      </c>
      <c r="AD111" s="66">
        <f t="shared" si="69"/>
        <v>0</v>
      </c>
      <c r="AE111" s="36">
        <v>0</v>
      </c>
      <c r="AF111" s="60">
        <f t="shared" si="70"/>
        <v>0</v>
      </c>
      <c r="AG111" s="435">
        <v>0</v>
      </c>
      <c r="AH111" s="416">
        <f t="shared" si="71"/>
        <v>0</v>
      </c>
      <c r="AI111" s="65">
        <f t="shared" si="72"/>
        <v>0</v>
      </c>
      <c r="AJ111" s="63">
        <f t="shared" si="73"/>
        <v>0</v>
      </c>
      <c r="AK111" s="51">
        <v>0</v>
      </c>
      <c r="AL111" s="63">
        <f t="shared" si="74"/>
        <v>0</v>
      </c>
      <c r="AM111" s="49"/>
    </row>
    <row r="112" spans="1:39" s="2" customFormat="1" x14ac:dyDescent="0.3">
      <c r="A112" s="137" t="s">
        <v>1015</v>
      </c>
      <c r="B112" s="47">
        <f>14400/24</f>
        <v>600</v>
      </c>
      <c r="C112" s="46">
        <f>800/1.1</f>
        <v>727.27272727272725</v>
      </c>
      <c r="D112" s="54">
        <v>24</v>
      </c>
      <c r="E112" s="44">
        <v>0</v>
      </c>
      <c r="F112" s="423">
        <f t="shared" si="55"/>
        <v>0</v>
      </c>
      <c r="G112" s="72">
        <v>0</v>
      </c>
      <c r="H112" s="69">
        <f t="shared" si="56"/>
        <v>0</v>
      </c>
      <c r="I112" s="74">
        <v>0</v>
      </c>
      <c r="J112" s="37">
        <f t="shared" si="57"/>
        <v>0</v>
      </c>
      <c r="K112" s="74">
        <v>0</v>
      </c>
      <c r="L112" s="37">
        <f t="shared" si="58"/>
        <v>0</v>
      </c>
      <c r="M112" s="74">
        <v>0</v>
      </c>
      <c r="N112" s="37">
        <f t="shared" si="59"/>
        <v>0</v>
      </c>
      <c r="O112" s="74">
        <v>0</v>
      </c>
      <c r="P112" s="71">
        <f t="shared" si="60"/>
        <v>0</v>
      </c>
      <c r="Q112" s="57">
        <f t="shared" si="61"/>
        <v>0</v>
      </c>
      <c r="R112" s="70">
        <f t="shared" si="62"/>
        <v>0</v>
      </c>
      <c r="S112" s="42">
        <v>0</v>
      </c>
      <c r="T112" s="69">
        <f t="shared" si="63"/>
        <v>0</v>
      </c>
      <c r="U112" s="74">
        <v>0</v>
      </c>
      <c r="V112" s="69">
        <f t="shared" si="64"/>
        <v>0</v>
      </c>
      <c r="W112" s="74">
        <v>0</v>
      </c>
      <c r="X112" s="69">
        <f t="shared" si="65"/>
        <v>0</v>
      </c>
      <c r="Y112" s="74">
        <v>0</v>
      </c>
      <c r="Z112" s="69">
        <f t="shared" si="66"/>
        <v>0</v>
      </c>
      <c r="AA112" s="74">
        <v>0</v>
      </c>
      <c r="AB112" s="68">
        <f t="shared" si="67"/>
        <v>0</v>
      </c>
      <c r="AC112" s="67">
        <f t="shared" si="68"/>
        <v>0</v>
      </c>
      <c r="AD112" s="66">
        <f t="shared" si="69"/>
        <v>0</v>
      </c>
      <c r="AE112" s="36">
        <v>0</v>
      </c>
      <c r="AF112" s="60">
        <f t="shared" si="70"/>
        <v>0</v>
      </c>
      <c r="AG112" s="435">
        <v>0</v>
      </c>
      <c r="AH112" s="416">
        <f t="shared" si="71"/>
        <v>0</v>
      </c>
      <c r="AI112" s="65">
        <f t="shared" si="72"/>
        <v>0</v>
      </c>
      <c r="AJ112" s="63">
        <f t="shared" si="73"/>
        <v>0</v>
      </c>
      <c r="AK112" s="51">
        <v>0</v>
      </c>
      <c r="AL112" s="63">
        <f t="shared" si="74"/>
        <v>0</v>
      </c>
      <c r="AM112" s="49"/>
    </row>
    <row r="113" spans="1:39" s="2" customFormat="1" x14ac:dyDescent="0.3">
      <c r="A113" s="188" t="s">
        <v>851</v>
      </c>
      <c r="B113" s="182">
        <f>16000/10</f>
        <v>1600</v>
      </c>
      <c r="C113" s="183">
        <f>2700/1.1</f>
        <v>2454.5454545454545</v>
      </c>
      <c r="D113" s="433">
        <v>10</v>
      </c>
      <c r="E113" s="44">
        <v>0</v>
      </c>
      <c r="F113" s="423">
        <f t="shared" si="55"/>
        <v>0</v>
      </c>
      <c r="G113" s="72">
        <v>0</v>
      </c>
      <c r="H113" s="69">
        <f t="shared" si="56"/>
        <v>0</v>
      </c>
      <c r="I113" s="74">
        <v>0</v>
      </c>
      <c r="J113" s="37">
        <f t="shared" si="57"/>
        <v>0</v>
      </c>
      <c r="K113" s="74">
        <v>0</v>
      </c>
      <c r="L113" s="37">
        <f t="shared" si="58"/>
        <v>0</v>
      </c>
      <c r="M113" s="74">
        <v>0</v>
      </c>
      <c r="N113" s="37">
        <f t="shared" si="59"/>
        <v>0</v>
      </c>
      <c r="O113" s="74">
        <v>0</v>
      </c>
      <c r="P113" s="71">
        <f t="shared" si="60"/>
        <v>0</v>
      </c>
      <c r="Q113" s="57">
        <f t="shared" si="61"/>
        <v>0</v>
      </c>
      <c r="R113" s="70">
        <f t="shared" si="62"/>
        <v>0</v>
      </c>
      <c r="S113" s="42">
        <v>0</v>
      </c>
      <c r="T113" s="69">
        <f t="shared" si="63"/>
        <v>0</v>
      </c>
      <c r="U113" s="74">
        <v>0</v>
      </c>
      <c r="V113" s="69">
        <f t="shared" si="64"/>
        <v>0</v>
      </c>
      <c r="W113" s="74">
        <v>0</v>
      </c>
      <c r="X113" s="69">
        <f t="shared" si="65"/>
        <v>0</v>
      </c>
      <c r="Y113" s="74">
        <v>0</v>
      </c>
      <c r="Z113" s="69">
        <f t="shared" si="66"/>
        <v>0</v>
      </c>
      <c r="AA113" s="74">
        <v>0</v>
      </c>
      <c r="AB113" s="68">
        <f t="shared" si="67"/>
        <v>0</v>
      </c>
      <c r="AC113" s="67">
        <f t="shared" si="68"/>
        <v>0</v>
      </c>
      <c r="AD113" s="66">
        <f t="shared" si="69"/>
        <v>0</v>
      </c>
      <c r="AE113" s="36">
        <v>0</v>
      </c>
      <c r="AF113" s="60">
        <f t="shared" si="70"/>
        <v>0</v>
      </c>
      <c r="AG113" s="435">
        <v>0</v>
      </c>
      <c r="AH113" s="416">
        <f t="shared" si="71"/>
        <v>0</v>
      </c>
      <c r="AI113" s="65">
        <f t="shared" si="72"/>
        <v>0</v>
      </c>
      <c r="AJ113" s="63">
        <f t="shared" si="73"/>
        <v>0</v>
      </c>
      <c r="AK113" s="51">
        <v>0</v>
      </c>
      <c r="AL113" s="63">
        <f t="shared" si="74"/>
        <v>0</v>
      </c>
      <c r="AM113" s="49"/>
    </row>
    <row r="114" spans="1:39" s="2" customFormat="1" x14ac:dyDescent="0.3">
      <c r="A114" s="188" t="s">
        <v>972</v>
      </c>
      <c r="B114" s="47">
        <f>16000/10</f>
        <v>1600</v>
      </c>
      <c r="C114" s="183">
        <f>2700/1.1</f>
        <v>2454.5454545454545</v>
      </c>
      <c r="D114" s="54">
        <v>10</v>
      </c>
      <c r="E114" s="44">
        <v>6</v>
      </c>
      <c r="F114" s="423">
        <f t="shared" si="55"/>
        <v>9600</v>
      </c>
      <c r="G114" s="72">
        <v>0</v>
      </c>
      <c r="H114" s="69">
        <f t="shared" si="56"/>
        <v>0</v>
      </c>
      <c r="I114" s="74">
        <v>0</v>
      </c>
      <c r="J114" s="37">
        <f t="shared" si="57"/>
        <v>0</v>
      </c>
      <c r="K114" s="74">
        <v>0</v>
      </c>
      <c r="L114" s="37">
        <f t="shared" si="58"/>
        <v>0</v>
      </c>
      <c r="M114" s="74">
        <v>0</v>
      </c>
      <c r="N114" s="37">
        <f t="shared" si="59"/>
        <v>0</v>
      </c>
      <c r="O114" s="74">
        <v>0</v>
      </c>
      <c r="P114" s="71">
        <f t="shared" si="60"/>
        <v>0</v>
      </c>
      <c r="Q114" s="57">
        <f t="shared" si="61"/>
        <v>0</v>
      </c>
      <c r="R114" s="70">
        <f t="shared" si="62"/>
        <v>0</v>
      </c>
      <c r="S114" s="42">
        <v>4</v>
      </c>
      <c r="T114" s="69">
        <f t="shared" si="63"/>
        <v>9818.181818181818</v>
      </c>
      <c r="U114" s="74">
        <v>2</v>
      </c>
      <c r="V114" s="69">
        <f t="shared" si="64"/>
        <v>4909.090909090909</v>
      </c>
      <c r="W114" s="74">
        <v>0</v>
      </c>
      <c r="X114" s="69">
        <f t="shared" si="65"/>
        <v>0</v>
      </c>
      <c r="Y114" s="74">
        <v>0</v>
      </c>
      <c r="Z114" s="69">
        <f t="shared" si="66"/>
        <v>0</v>
      </c>
      <c r="AA114" s="74">
        <v>0</v>
      </c>
      <c r="AB114" s="68">
        <f t="shared" si="67"/>
        <v>0</v>
      </c>
      <c r="AC114" s="67">
        <f t="shared" si="68"/>
        <v>6</v>
      </c>
      <c r="AD114" s="66">
        <f t="shared" si="69"/>
        <v>14727.272727272728</v>
      </c>
      <c r="AE114" s="36">
        <v>0</v>
      </c>
      <c r="AF114" s="60">
        <f t="shared" si="70"/>
        <v>5127.272727272727</v>
      </c>
      <c r="AG114" s="435">
        <v>0</v>
      </c>
      <c r="AH114" s="416">
        <f t="shared" si="71"/>
        <v>0</v>
      </c>
      <c r="AI114" s="65">
        <f t="shared" si="72"/>
        <v>0</v>
      </c>
      <c r="AJ114" s="63">
        <f t="shared" si="73"/>
        <v>0</v>
      </c>
      <c r="AK114" s="51">
        <v>0</v>
      </c>
      <c r="AL114" s="63">
        <f t="shared" si="74"/>
        <v>0</v>
      </c>
      <c r="AM114" s="49"/>
    </row>
    <row r="115" spans="1:39" s="2" customFormat="1" x14ac:dyDescent="0.3">
      <c r="A115" s="188" t="s">
        <v>850</v>
      </c>
      <c r="B115" s="47">
        <f>16000/10</f>
        <v>1600</v>
      </c>
      <c r="C115" s="183">
        <f>2700/1.1</f>
        <v>2454.5454545454545</v>
      </c>
      <c r="D115" s="54">
        <v>10</v>
      </c>
      <c r="E115" s="44">
        <v>10</v>
      </c>
      <c r="F115" s="423">
        <f t="shared" si="55"/>
        <v>16000</v>
      </c>
      <c r="G115" s="72">
        <v>0</v>
      </c>
      <c r="H115" s="69">
        <f t="shared" si="56"/>
        <v>0</v>
      </c>
      <c r="I115" s="74">
        <v>0</v>
      </c>
      <c r="J115" s="37">
        <f t="shared" si="57"/>
        <v>0</v>
      </c>
      <c r="K115" s="74">
        <v>0</v>
      </c>
      <c r="L115" s="37">
        <f t="shared" si="58"/>
        <v>0</v>
      </c>
      <c r="M115" s="74">
        <v>0</v>
      </c>
      <c r="N115" s="37">
        <f t="shared" si="59"/>
        <v>0</v>
      </c>
      <c r="O115" s="74">
        <v>0</v>
      </c>
      <c r="P115" s="71">
        <f t="shared" si="60"/>
        <v>0</v>
      </c>
      <c r="Q115" s="57">
        <f t="shared" si="61"/>
        <v>0</v>
      </c>
      <c r="R115" s="70">
        <f t="shared" si="62"/>
        <v>0</v>
      </c>
      <c r="S115" s="42">
        <v>2</v>
      </c>
      <c r="T115" s="69">
        <f t="shared" si="63"/>
        <v>4909.090909090909</v>
      </c>
      <c r="U115" s="74">
        <v>4</v>
      </c>
      <c r="V115" s="69">
        <f t="shared" si="64"/>
        <v>9818.181818181818</v>
      </c>
      <c r="W115" s="74">
        <v>4</v>
      </c>
      <c r="X115" s="69">
        <f t="shared" si="65"/>
        <v>9818.181818181818</v>
      </c>
      <c r="Y115" s="74">
        <v>0</v>
      </c>
      <c r="Z115" s="69">
        <f t="shared" si="66"/>
        <v>0</v>
      </c>
      <c r="AA115" s="74">
        <v>0</v>
      </c>
      <c r="AB115" s="68">
        <f t="shared" si="67"/>
        <v>0</v>
      </c>
      <c r="AC115" s="67">
        <f t="shared" si="68"/>
        <v>10</v>
      </c>
      <c r="AD115" s="66">
        <f t="shared" si="69"/>
        <v>24545.454545454544</v>
      </c>
      <c r="AE115" s="36">
        <v>0</v>
      </c>
      <c r="AF115" s="60">
        <f t="shared" si="70"/>
        <v>8545.4545454545441</v>
      </c>
      <c r="AG115" s="435">
        <v>0</v>
      </c>
      <c r="AH115" s="416">
        <f t="shared" si="71"/>
        <v>0</v>
      </c>
      <c r="AI115" s="65">
        <f t="shared" si="72"/>
        <v>0</v>
      </c>
      <c r="AJ115" s="63">
        <f t="shared" si="73"/>
        <v>0</v>
      </c>
      <c r="AK115" s="51">
        <v>0</v>
      </c>
      <c r="AL115" s="63">
        <f t="shared" si="74"/>
        <v>0</v>
      </c>
      <c r="AM115" s="49"/>
    </row>
    <row r="116" spans="1:39" s="2" customFormat="1" x14ac:dyDescent="0.3">
      <c r="A116" s="188" t="s">
        <v>930</v>
      </c>
      <c r="B116" s="47">
        <f>16000/10</f>
        <v>1600</v>
      </c>
      <c r="C116" s="183">
        <f>2700/1.1</f>
        <v>2454.5454545454545</v>
      </c>
      <c r="D116" s="54">
        <v>10</v>
      </c>
      <c r="E116" s="44">
        <v>3</v>
      </c>
      <c r="F116" s="423">
        <f t="shared" si="55"/>
        <v>4800</v>
      </c>
      <c r="G116" s="72">
        <v>0</v>
      </c>
      <c r="H116" s="69">
        <f t="shared" si="56"/>
        <v>0</v>
      </c>
      <c r="I116" s="74">
        <v>0</v>
      </c>
      <c r="J116" s="37">
        <f t="shared" si="57"/>
        <v>0</v>
      </c>
      <c r="K116" s="74">
        <v>0</v>
      </c>
      <c r="L116" s="37">
        <f t="shared" si="58"/>
        <v>0</v>
      </c>
      <c r="M116" s="74">
        <v>0</v>
      </c>
      <c r="N116" s="37">
        <f t="shared" si="59"/>
        <v>0</v>
      </c>
      <c r="O116" s="74">
        <v>0</v>
      </c>
      <c r="P116" s="71">
        <f t="shared" si="60"/>
        <v>0</v>
      </c>
      <c r="Q116" s="57">
        <f t="shared" si="61"/>
        <v>0</v>
      </c>
      <c r="R116" s="70">
        <f t="shared" si="62"/>
        <v>0</v>
      </c>
      <c r="S116" s="42">
        <v>3</v>
      </c>
      <c r="T116" s="69">
        <f t="shared" si="63"/>
        <v>7363.636363636364</v>
      </c>
      <c r="U116" s="74">
        <v>0</v>
      </c>
      <c r="V116" s="69">
        <f t="shared" si="64"/>
        <v>0</v>
      </c>
      <c r="W116" s="74">
        <v>0</v>
      </c>
      <c r="X116" s="69">
        <f t="shared" si="65"/>
        <v>0</v>
      </c>
      <c r="Y116" s="74">
        <v>0</v>
      </c>
      <c r="Z116" s="69">
        <f t="shared" si="66"/>
        <v>0</v>
      </c>
      <c r="AA116" s="74">
        <v>0</v>
      </c>
      <c r="AB116" s="68">
        <f t="shared" si="67"/>
        <v>0</v>
      </c>
      <c r="AC116" s="67">
        <f t="shared" si="68"/>
        <v>3</v>
      </c>
      <c r="AD116" s="66">
        <f t="shared" si="69"/>
        <v>7363.636363636364</v>
      </c>
      <c r="AE116" s="36">
        <v>0</v>
      </c>
      <c r="AF116" s="60">
        <f t="shared" si="70"/>
        <v>2563.6363636363635</v>
      </c>
      <c r="AG116" s="435">
        <v>0</v>
      </c>
      <c r="AH116" s="416">
        <f t="shared" si="71"/>
        <v>0</v>
      </c>
      <c r="AI116" s="65">
        <f t="shared" si="72"/>
        <v>0</v>
      </c>
      <c r="AJ116" s="63">
        <f t="shared" si="73"/>
        <v>0</v>
      </c>
      <c r="AK116" s="51">
        <v>0</v>
      </c>
      <c r="AL116" s="63">
        <f t="shared" si="74"/>
        <v>0</v>
      </c>
      <c r="AM116" s="49"/>
    </row>
    <row r="117" spans="1:39" s="2" customFormat="1" x14ac:dyDescent="0.3">
      <c r="A117" s="188" t="s">
        <v>1014</v>
      </c>
      <c r="B117" s="47">
        <f>16000/10</f>
        <v>1600</v>
      </c>
      <c r="C117" s="183">
        <f>2700/1.1</f>
        <v>2454.5454545454545</v>
      </c>
      <c r="D117" s="54">
        <v>11</v>
      </c>
      <c r="E117" s="44">
        <v>0</v>
      </c>
      <c r="F117" s="423">
        <f t="shared" si="55"/>
        <v>0</v>
      </c>
      <c r="G117" s="72">
        <v>0</v>
      </c>
      <c r="H117" s="69">
        <f t="shared" si="56"/>
        <v>0</v>
      </c>
      <c r="I117" s="74">
        <v>0</v>
      </c>
      <c r="J117" s="37">
        <f t="shared" si="57"/>
        <v>0</v>
      </c>
      <c r="K117" s="74">
        <v>0</v>
      </c>
      <c r="L117" s="37">
        <f t="shared" si="58"/>
        <v>0</v>
      </c>
      <c r="M117" s="74">
        <v>0</v>
      </c>
      <c r="N117" s="37">
        <f t="shared" si="59"/>
        <v>0</v>
      </c>
      <c r="O117" s="74">
        <v>0</v>
      </c>
      <c r="P117" s="71">
        <f t="shared" si="60"/>
        <v>0</v>
      </c>
      <c r="Q117" s="57">
        <f t="shared" si="61"/>
        <v>0</v>
      </c>
      <c r="R117" s="70">
        <f t="shared" si="62"/>
        <v>0</v>
      </c>
      <c r="S117" s="42">
        <v>0</v>
      </c>
      <c r="T117" s="69">
        <f t="shared" si="63"/>
        <v>0</v>
      </c>
      <c r="U117" s="74">
        <v>0</v>
      </c>
      <c r="V117" s="69">
        <f t="shared" si="64"/>
        <v>0</v>
      </c>
      <c r="W117" s="74">
        <v>0</v>
      </c>
      <c r="X117" s="69">
        <f t="shared" si="65"/>
        <v>0</v>
      </c>
      <c r="Y117" s="74">
        <v>0</v>
      </c>
      <c r="Z117" s="69">
        <f t="shared" si="66"/>
        <v>0</v>
      </c>
      <c r="AA117" s="74">
        <v>0</v>
      </c>
      <c r="AB117" s="68">
        <f t="shared" si="67"/>
        <v>0</v>
      </c>
      <c r="AC117" s="67">
        <f t="shared" si="68"/>
        <v>0</v>
      </c>
      <c r="AD117" s="66">
        <f t="shared" si="69"/>
        <v>0</v>
      </c>
      <c r="AE117" s="36">
        <v>0</v>
      </c>
      <c r="AF117" s="60">
        <f t="shared" si="70"/>
        <v>0</v>
      </c>
      <c r="AG117" s="435">
        <v>0</v>
      </c>
      <c r="AH117" s="416">
        <f t="shared" si="71"/>
        <v>0</v>
      </c>
      <c r="AI117" s="65">
        <f t="shared" si="72"/>
        <v>0</v>
      </c>
      <c r="AJ117" s="63">
        <f t="shared" si="73"/>
        <v>0</v>
      </c>
      <c r="AK117" s="51">
        <v>0</v>
      </c>
      <c r="AL117" s="63">
        <f t="shared" si="74"/>
        <v>0</v>
      </c>
      <c r="AM117" s="49"/>
    </row>
    <row r="118" spans="1:39" s="2" customFormat="1" x14ac:dyDescent="0.3">
      <c r="A118" s="188" t="s">
        <v>969</v>
      </c>
      <c r="B118" s="47">
        <f>14400/12</f>
        <v>1200</v>
      </c>
      <c r="C118" s="46">
        <f>1800/1.1</f>
        <v>1636.3636363636363</v>
      </c>
      <c r="D118" s="54">
        <v>12</v>
      </c>
      <c r="E118" s="44">
        <v>8</v>
      </c>
      <c r="F118" s="423">
        <f t="shared" si="55"/>
        <v>9600</v>
      </c>
      <c r="G118" s="72">
        <v>0</v>
      </c>
      <c r="H118" s="69">
        <f t="shared" si="56"/>
        <v>0</v>
      </c>
      <c r="I118" s="74">
        <v>0</v>
      </c>
      <c r="J118" s="37">
        <f t="shared" si="57"/>
        <v>0</v>
      </c>
      <c r="K118" s="74">
        <v>0</v>
      </c>
      <c r="L118" s="37">
        <f t="shared" si="58"/>
        <v>0</v>
      </c>
      <c r="M118" s="74">
        <v>0</v>
      </c>
      <c r="N118" s="37">
        <f t="shared" si="59"/>
        <v>0</v>
      </c>
      <c r="O118" s="74">
        <v>0</v>
      </c>
      <c r="P118" s="71">
        <f t="shared" si="60"/>
        <v>0</v>
      </c>
      <c r="Q118" s="57">
        <f t="shared" si="61"/>
        <v>0</v>
      </c>
      <c r="R118" s="70">
        <f t="shared" si="62"/>
        <v>0</v>
      </c>
      <c r="S118" s="42">
        <v>7</v>
      </c>
      <c r="T118" s="69">
        <f t="shared" si="63"/>
        <v>11454.545454545454</v>
      </c>
      <c r="U118" s="74">
        <v>0</v>
      </c>
      <c r="V118" s="69">
        <f t="shared" si="64"/>
        <v>0</v>
      </c>
      <c r="W118" s="74">
        <v>0</v>
      </c>
      <c r="X118" s="69">
        <f t="shared" si="65"/>
        <v>0</v>
      </c>
      <c r="Y118" s="74">
        <v>0</v>
      </c>
      <c r="Z118" s="69">
        <f t="shared" si="66"/>
        <v>0</v>
      </c>
      <c r="AA118" s="74">
        <v>0</v>
      </c>
      <c r="AB118" s="68">
        <f t="shared" si="67"/>
        <v>0</v>
      </c>
      <c r="AC118" s="67">
        <f t="shared" si="68"/>
        <v>7</v>
      </c>
      <c r="AD118" s="66">
        <f t="shared" si="69"/>
        <v>11454.545454545454</v>
      </c>
      <c r="AE118" s="36">
        <v>0</v>
      </c>
      <c r="AF118" s="60">
        <f t="shared" si="70"/>
        <v>3054.545454545454</v>
      </c>
      <c r="AG118" s="435">
        <v>1</v>
      </c>
      <c r="AH118" s="416">
        <f t="shared" si="71"/>
        <v>1200</v>
      </c>
      <c r="AI118" s="65">
        <f t="shared" si="72"/>
        <v>0</v>
      </c>
      <c r="AJ118" s="63">
        <f t="shared" si="73"/>
        <v>0</v>
      </c>
      <c r="AK118" s="51">
        <v>0</v>
      </c>
      <c r="AL118" s="63">
        <f t="shared" si="74"/>
        <v>0</v>
      </c>
      <c r="AM118" s="49" t="s">
        <v>964</v>
      </c>
    </row>
    <row r="119" spans="1:39" s="2" customFormat="1" x14ac:dyDescent="0.3">
      <c r="A119" s="188" t="s">
        <v>848</v>
      </c>
      <c r="B119" s="47">
        <f>14400/12</f>
        <v>1200</v>
      </c>
      <c r="C119" s="46">
        <f>1800/1.1</f>
        <v>1636.3636363636363</v>
      </c>
      <c r="D119" s="54">
        <v>13</v>
      </c>
      <c r="E119" s="44">
        <v>0</v>
      </c>
      <c r="F119" s="423">
        <f t="shared" si="55"/>
        <v>0</v>
      </c>
      <c r="G119" s="72">
        <v>0</v>
      </c>
      <c r="H119" s="69">
        <f t="shared" si="56"/>
        <v>0</v>
      </c>
      <c r="I119" s="74">
        <v>0</v>
      </c>
      <c r="J119" s="37">
        <f t="shared" si="57"/>
        <v>0</v>
      </c>
      <c r="K119" s="74">
        <v>0</v>
      </c>
      <c r="L119" s="37">
        <f t="shared" si="58"/>
        <v>0</v>
      </c>
      <c r="M119" s="74">
        <v>0</v>
      </c>
      <c r="N119" s="37">
        <f t="shared" si="59"/>
        <v>0</v>
      </c>
      <c r="O119" s="74">
        <v>0</v>
      </c>
      <c r="P119" s="71">
        <f t="shared" si="60"/>
        <v>0</v>
      </c>
      <c r="Q119" s="57">
        <f t="shared" si="61"/>
        <v>0</v>
      </c>
      <c r="R119" s="70">
        <f t="shared" si="62"/>
        <v>0</v>
      </c>
      <c r="S119" s="42">
        <v>0</v>
      </c>
      <c r="T119" s="69">
        <f t="shared" si="63"/>
        <v>0</v>
      </c>
      <c r="U119" s="74">
        <v>0</v>
      </c>
      <c r="V119" s="69">
        <f t="shared" si="64"/>
        <v>0</v>
      </c>
      <c r="W119" s="74">
        <v>0</v>
      </c>
      <c r="X119" s="69">
        <f t="shared" si="65"/>
        <v>0</v>
      </c>
      <c r="Y119" s="74">
        <v>0</v>
      </c>
      <c r="Z119" s="69">
        <f t="shared" si="66"/>
        <v>0</v>
      </c>
      <c r="AA119" s="74">
        <v>0</v>
      </c>
      <c r="AB119" s="68">
        <f t="shared" si="67"/>
        <v>0</v>
      </c>
      <c r="AC119" s="67">
        <f t="shared" si="68"/>
        <v>0</v>
      </c>
      <c r="AD119" s="66">
        <f t="shared" si="69"/>
        <v>0</v>
      </c>
      <c r="AE119" s="36">
        <v>0</v>
      </c>
      <c r="AF119" s="60">
        <f t="shared" si="70"/>
        <v>0</v>
      </c>
      <c r="AG119" s="435">
        <v>0</v>
      </c>
      <c r="AH119" s="416">
        <f t="shared" si="71"/>
        <v>0</v>
      </c>
      <c r="AI119" s="65">
        <f t="shared" si="72"/>
        <v>0</v>
      </c>
      <c r="AJ119" s="63">
        <f t="shared" si="73"/>
        <v>0</v>
      </c>
      <c r="AK119" s="51">
        <v>0</v>
      </c>
      <c r="AL119" s="63">
        <f t="shared" si="74"/>
        <v>0</v>
      </c>
      <c r="AM119" s="49"/>
    </row>
    <row r="120" spans="1:39" s="2" customFormat="1" x14ac:dyDescent="0.3">
      <c r="A120" s="186" t="s">
        <v>1030</v>
      </c>
      <c r="B120" s="47">
        <f>3900/6</f>
        <v>650</v>
      </c>
      <c r="C120" s="46">
        <f>2000/1.1</f>
        <v>1818.181818181818</v>
      </c>
      <c r="D120" s="54">
        <v>6</v>
      </c>
      <c r="E120" s="44">
        <v>0</v>
      </c>
      <c r="F120" s="423">
        <f t="shared" si="55"/>
        <v>0</v>
      </c>
      <c r="G120" s="72">
        <v>0</v>
      </c>
      <c r="H120" s="69">
        <f t="shared" si="56"/>
        <v>0</v>
      </c>
      <c r="I120" s="74">
        <v>0</v>
      </c>
      <c r="J120" s="37">
        <f t="shared" si="57"/>
        <v>0</v>
      </c>
      <c r="K120" s="74">
        <v>0</v>
      </c>
      <c r="L120" s="37">
        <f t="shared" si="58"/>
        <v>0</v>
      </c>
      <c r="M120" s="74">
        <v>0</v>
      </c>
      <c r="N120" s="37">
        <f t="shared" si="59"/>
        <v>0</v>
      </c>
      <c r="O120" s="74">
        <v>0</v>
      </c>
      <c r="P120" s="71">
        <f t="shared" si="60"/>
        <v>0</v>
      </c>
      <c r="Q120" s="57">
        <f t="shared" si="61"/>
        <v>0</v>
      </c>
      <c r="R120" s="70">
        <f t="shared" si="62"/>
        <v>0</v>
      </c>
      <c r="S120" s="42">
        <v>0</v>
      </c>
      <c r="T120" s="69">
        <f t="shared" si="63"/>
        <v>0</v>
      </c>
      <c r="U120" s="74">
        <v>0</v>
      </c>
      <c r="V120" s="69">
        <f t="shared" si="64"/>
        <v>0</v>
      </c>
      <c r="W120" s="74">
        <v>0</v>
      </c>
      <c r="X120" s="69">
        <f t="shared" si="65"/>
        <v>0</v>
      </c>
      <c r="Y120" s="74">
        <v>0</v>
      </c>
      <c r="Z120" s="69">
        <f t="shared" si="66"/>
        <v>0</v>
      </c>
      <c r="AA120" s="74">
        <v>0</v>
      </c>
      <c r="AB120" s="68">
        <f t="shared" si="67"/>
        <v>0</v>
      </c>
      <c r="AC120" s="67">
        <f t="shared" si="68"/>
        <v>0</v>
      </c>
      <c r="AD120" s="66">
        <f t="shared" si="69"/>
        <v>0</v>
      </c>
      <c r="AE120" s="36">
        <v>0</v>
      </c>
      <c r="AF120" s="60">
        <f t="shared" si="70"/>
        <v>0</v>
      </c>
      <c r="AG120" s="435">
        <v>0</v>
      </c>
      <c r="AH120" s="416">
        <f t="shared" si="71"/>
        <v>0</v>
      </c>
      <c r="AI120" s="65">
        <f t="shared" si="72"/>
        <v>0</v>
      </c>
      <c r="AJ120" s="63">
        <f t="shared" si="73"/>
        <v>0</v>
      </c>
      <c r="AK120" s="51">
        <v>0</v>
      </c>
      <c r="AL120" s="63">
        <f t="shared" si="74"/>
        <v>0</v>
      </c>
      <c r="AM120" s="49"/>
    </row>
    <row r="121" spans="1:39" s="2" customFormat="1" x14ac:dyDescent="0.3">
      <c r="A121" s="186" t="s">
        <v>423</v>
      </c>
      <c r="B121" s="47">
        <f>3900/6</f>
        <v>650</v>
      </c>
      <c r="C121" s="46">
        <f>2000/1.1</f>
        <v>1818.181818181818</v>
      </c>
      <c r="D121" s="54">
        <v>6</v>
      </c>
      <c r="E121" s="44">
        <v>0</v>
      </c>
      <c r="F121" s="423">
        <f t="shared" si="55"/>
        <v>0</v>
      </c>
      <c r="G121" s="72">
        <v>0</v>
      </c>
      <c r="H121" s="69">
        <f t="shared" si="56"/>
        <v>0</v>
      </c>
      <c r="I121" s="74">
        <v>0</v>
      </c>
      <c r="J121" s="37">
        <f t="shared" si="57"/>
        <v>0</v>
      </c>
      <c r="K121" s="74">
        <v>0</v>
      </c>
      <c r="L121" s="37">
        <f t="shared" si="58"/>
        <v>0</v>
      </c>
      <c r="M121" s="74">
        <v>0</v>
      </c>
      <c r="N121" s="37">
        <f t="shared" si="59"/>
        <v>0</v>
      </c>
      <c r="O121" s="74">
        <v>0</v>
      </c>
      <c r="P121" s="71">
        <f t="shared" si="60"/>
        <v>0</v>
      </c>
      <c r="Q121" s="57">
        <f t="shared" si="61"/>
        <v>0</v>
      </c>
      <c r="R121" s="70">
        <f t="shared" si="62"/>
        <v>0</v>
      </c>
      <c r="S121" s="42">
        <v>0</v>
      </c>
      <c r="T121" s="69">
        <f t="shared" si="63"/>
        <v>0</v>
      </c>
      <c r="U121" s="74">
        <v>0</v>
      </c>
      <c r="V121" s="69">
        <f t="shared" si="64"/>
        <v>0</v>
      </c>
      <c r="W121" s="74">
        <v>0</v>
      </c>
      <c r="X121" s="69">
        <f t="shared" si="65"/>
        <v>0</v>
      </c>
      <c r="Y121" s="74">
        <v>0</v>
      </c>
      <c r="Z121" s="69">
        <f t="shared" si="66"/>
        <v>0</v>
      </c>
      <c r="AA121" s="74">
        <v>0</v>
      </c>
      <c r="AB121" s="68">
        <f t="shared" si="67"/>
        <v>0</v>
      </c>
      <c r="AC121" s="67">
        <f t="shared" si="68"/>
        <v>0</v>
      </c>
      <c r="AD121" s="66">
        <f t="shared" si="69"/>
        <v>0</v>
      </c>
      <c r="AE121" s="36">
        <v>0</v>
      </c>
      <c r="AF121" s="60">
        <f t="shared" si="70"/>
        <v>0</v>
      </c>
      <c r="AG121" s="435">
        <v>0</v>
      </c>
      <c r="AH121" s="416">
        <f t="shared" si="71"/>
        <v>0</v>
      </c>
      <c r="AI121" s="65">
        <f t="shared" si="72"/>
        <v>0</v>
      </c>
      <c r="AJ121" s="63">
        <f t="shared" si="73"/>
        <v>0</v>
      </c>
      <c r="AK121" s="51">
        <v>0</v>
      </c>
      <c r="AL121" s="63">
        <f t="shared" si="74"/>
        <v>0</v>
      </c>
      <c r="AM121" s="49"/>
    </row>
    <row r="122" spans="1:39" s="2" customFormat="1" x14ac:dyDescent="0.3">
      <c r="A122" s="186" t="s">
        <v>846</v>
      </c>
      <c r="B122" s="47">
        <f>3900/6</f>
        <v>650</v>
      </c>
      <c r="C122" s="46">
        <f>2000/1.1</f>
        <v>1818.181818181818</v>
      </c>
      <c r="D122" s="54">
        <v>6</v>
      </c>
      <c r="E122" s="44">
        <v>0</v>
      </c>
      <c r="F122" s="423">
        <f t="shared" si="55"/>
        <v>0</v>
      </c>
      <c r="G122" s="72">
        <v>0</v>
      </c>
      <c r="H122" s="69">
        <f t="shared" si="56"/>
        <v>0</v>
      </c>
      <c r="I122" s="74">
        <v>0</v>
      </c>
      <c r="J122" s="37">
        <f t="shared" si="57"/>
        <v>0</v>
      </c>
      <c r="K122" s="74">
        <v>0</v>
      </c>
      <c r="L122" s="37">
        <f t="shared" si="58"/>
        <v>0</v>
      </c>
      <c r="M122" s="74">
        <v>0</v>
      </c>
      <c r="N122" s="37">
        <f t="shared" si="59"/>
        <v>0</v>
      </c>
      <c r="O122" s="74">
        <v>0</v>
      </c>
      <c r="P122" s="71">
        <f t="shared" si="60"/>
        <v>0</v>
      </c>
      <c r="Q122" s="57">
        <f t="shared" si="61"/>
        <v>0</v>
      </c>
      <c r="R122" s="70">
        <f t="shared" si="62"/>
        <v>0</v>
      </c>
      <c r="S122" s="42">
        <v>0</v>
      </c>
      <c r="T122" s="69">
        <f t="shared" si="63"/>
        <v>0</v>
      </c>
      <c r="U122" s="74">
        <v>0</v>
      </c>
      <c r="V122" s="69">
        <f t="shared" si="64"/>
        <v>0</v>
      </c>
      <c r="W122" s="74">
        <v>0</v>
      </c>
      <c r="X122" s="69">
        <f t="shared" si="65"/>
        <v>0</v>
      </c>
      <c r="Y122" s="74">
        <v>0</v>
      </c>
      <c r="Z122" s="69">
        <f t="shared" si="66"/>
        <v>0</v>
      </c>
      <c r="AA122" s="74">
        <v>0</v>
      </c>
      <c r="AB122" s="68">
        <f t="shared" si="67"/>
        <v>0</v>
      </c>
      <c r="AC122" s="67">
        <f t="shared" si="68"/>
        <v>0</v>
      </c>
      <c r="AD122" s="66">
        <f t="shared" si="69"/>
        <v>0</v>
      </c>
      <c r="AE122" s="36">
        <v>0</v>
      </c>
      <c r="AF122" s="60">
        <f t="shared" si="70"/>
        <v>0</v>
      </c>
      <c r="AG122" s="435">
        <v>0</v>
      </c>
      <c r="AH122" s="416">
        <f t="shared" si="71"/>
        <v>0</v>
      </c>
      <c r="AI122" s="65">
        <f t="shared" si="72"/>
        <v>0</v>
      </c>
      <c r="AJ122" s="63">
        <f t="shared" si="73"/>
        <v>0</v>
      </c>
      <c r="AK122" s="51">
        <v>0</v>
      </c>
      <c r="AL122" s="63">
        <f t="shared" si="74"/>
        <v>0</v>
      </c>
      <c r="AM122" s="49"/>
    </row>
    <row r="123" spans="1:39" s="2" customFormat="1" ht="17.25" thickBot="1" x14ac:dyDescent="0.35">
      <c r="A123" s="185" t="s">
        <v>918</v>
      </c>
      <c r="B123" s="193">
        <f>31200/24</f>
        <v>1300</v>
      </c>
      <c r="C123" s="194">
        <f>2800/1.1</f>
        <v>2545.454545454545</v>
      </c>
      <c r="D123" s="50">
        <v>24</v>
      </c>
      <c r="E123" s="403">
        <v>2</v>
      </c>
      <c r="F123" s="424">
        <f t="shared" si="55"/>
        <v>2600</v>
      </c>
      <c r="G123" s="461">
        <v>0</v>
      </c>
      <c r="H123" s="404">
        <f t="shared" si="56"/>
        <v>0</v>
      </c>
      <c r="I123" s="145">
        <v>0</v>
      </c>
      <c r="J123" s="197">
        <f t="shared" si="57"/>
        <v>0</v>
      </c>
      <c r="K123" s="145">
        <v>0</v>
      </c>
      <c r="L123" s="197">
        <f t="shared" si="58"/>
        <v>0</v>
      </c>
      <c r="M123" s="145">
        <v>0</v>
      </c>
      <c r="N123" s="197">
        <f t="shared" si="59"/>
        <v>0</v>
      </c>
      <c r="O123" s="145">
        <v>0</v>
      </c>
      <c r="P123" s="405">
        <f t="shared" si="60"/>
        <v>0</v>
      </c>
      <c r="Q123" s="406">
        <f t="shared" si="61"/>
        <v>0</v>
      </c>
      <c r="R123" s="149">
        <f t="shared" si="62"/>
        <v>0</v>
      </c>
      <c r="S123" s="376">
        <v>0</v>
      </c>
      <c r="T123" s="404">
        <f t="shared" si="63"/>
        <v>0</v>
      </c>
      <c r="U123" s="145">
        <v>0</v>
      </c>
      <c r="V123" s="404">
        <f t="shared" si="64"/>
        <v>0</v>
      </c>
      <c r="W123" s="145">
        <v>0</v>
      </c>
      <c r="X123" s="404">
        <f t="shared" si="65"/>
        <v>0</v>
      </c>
      <c r="Y123" s="145">
        <v>0</v>
      </c>
      <c r="Z123" s="404">
        <f t="shared" si="66"/>
        <v>0</v>
      </c>
      <c r="AA123" s="145">
        <v>0</v>
      </c>
      <c r="AB123" s="390">
        <f t="shared" si="67"/>
        <v>0</v>
      </c>
      <c r="AC123" s="407">
        <f t="shared" si="68"/>
        <v>0</v>
      </c>
      <c r="AD123" s="408">
        <f t="shared" si="69"/>
        <v>0</v>
      </c>
      <c r="AE123" s="409">
        <v>0</v>
      </c>
      <c r="AF123" s="392">
        <f t="shared" si="70"/>
        <v>0</v>
      </c>
      <c r="AG123" s="436">
        <v>2</v>
      </c>
      <c r="AH123" s="438">
        <f t="shared" si="71"/>
        <v>2600</v>
      </c>
      <c r="AI123" s="426">
        <f t="shared" si="72"/>
        <v>0</v>
      </c>
      <c r="AJ123" s="393">
        <f t="shared" si="73"/>
        <v>0</v>
      </c>
      <c r="AK123" s="387">
        <v>0</v>
      </c>
      <c r="AL123" s="393">
        <f t="shared" si="74"/>
        <v>0</v>
      </c>
      <c r="AM123" s="49" t="s">
        <v>1029</v>
      </c>
    </row>
    <row r="124" spans="1:39" s="2" customFormat="1" ht="17.25" thickBot="1" x14ac:dyDescent="0.35">
      <c r="A124" s="573" t="s">
        <v>950</v>
      </c>
      <c r="B124" s="574"/>
      <c r="C124" s="574"/>
      <c r="D124" s="574"/>
      <c r="E124" s="395">
        <f t="shared" ref="E124:AL124" si="75">SUM(E90:E123)</f>
        <v>51</v>
      </c>
      <c r="F124" s="366">
        <f t="shared" si="75"/>
        <v>81400</v>
      </c>
      <c r="G124" s="395">
        <f t="shared" si="75"/>
        <v>0</v>
      </c>
      <c r="H124" s="397">
        <f t="shared" si="75"/>
        <v>0</v>
      </c>
      <c r="I124" s="397">
        <f t="shared" si="75"/>
        <v>0</v>
      </c>
      <c r="J124" s="397">
        <f t="shared" si="75"/>
        <v>0</v>
      </c>
      <c r="K124" s="397">
        <f t="shared" si="75"/>
        <v>0</v>
      </c>
      <c r="L124" s="397">
        <f t="shared" si="75"/>
        <v>0</v>
      </c>
      <c r="M124" s="397">
        <f t="shared" si="75"/>
        <v>0</v>
      </c>
      <c r="N124" s="397">
        <f t="shared" si="75"/>
        <v>0</v>
      </c>
      <c r="O124" s="397">
        <f t="shared" si="75"/>
        <v>0</v>
      </c>
      <c r="P124" s="397">
        <f t="shared" si="75"/>
        <v>0</v>
      </c>
      <c r="Q124" s="397">
        <f t="shared" si="75"/>
        <v>0</v>
      </c>
      <c r="R124" s="367">
        <f t="shared" si="75"/>
        <v>0</v>
      </c>
      <c r="S124" s="395">
        <f t="shared" si="75"/>
        <v>31</v>
      </c>
      <c r="T124" s="397">
        <f t="shared" si="75"/>
        <v>71363.636363636368</v>
      </c>
      <c r="U124" s="397">
        <f t="shared" si="75"/>
        <v>13</v>
      </c>
      <c r="V124" s="397">
        <f t="shared" si="75"/>
        <v>32454.545454545449</v>
      </c>
      <c r="W124" s="397">
        <f t="shared" si="75"/>
        <v>4</v>
      </c>
      <c r="X124" s="397">
        <f t="shared" si="75"/>
        <v>9818.181818181818</v>
      </c>
      <c r="Y124" s="397">
        <f t="shared" si="75"/>
        <v>0</v>
      </c>
      <c r="Z124" s="397">
        <f t="shared" si="75"/>
        <v>0</v>
      </c>
      <c r="AA124" s="397">
        <f t="shared" si="75"/>
        <v>0</v>
      </c>
      <c r="AB124" s="397">
        <f t="shared" si="75"/>
        <v>0</v>
      </c>
      <c r="AC124" s="397">
        <f t="shared" si="75"/>
        <v>48</v>
      </c>
      <c r="AD124" s="397">
        <f t="shared" si="75"/>
        <v>113636.36363636363</v>
      </c>
      <c r="AE124" s="397">
        <f t="shared" si="75"/>
        <v>0</v>
      </c>
      <c r="AF124" s="367">
        <f t="shared" si="75"/>
        <v>36036.363636363625</v>
      </c>
      <c r="AG124" s="378">
        <f t="shared" si="75"/>
        <v>3</v>
      </c>
      <c r="AH124" s="366">
        <f t="shared" si="75"/>
        <v>3800</v>
      </c>
      <c r="AI124" s="395">
        <f t="shared" si="75"/>
        <v>0</v>
      </c>
      <c r="AJ124" s="367">
        <f t="shared" si="75"/>
        <v>0</v>
      </c>
      <c r="AK124" s="378">
        <f t="shared" si="75"/>
        <v>0</v>
      </c>
      <c r="AL124" s="367">
        <f t="shared" si="75"/>
        <v>0</v>
      </c>
      <c r="AM124" s="11"/>
    </row>
    <row r="125" spans="1:39" s="2" customFormat="1" ht="17.25" thickBot="1" x14ac:dyDescent="0.35">
      <c r="A125" s="10"/>
      <c r="B125" s="10"/>
      <c r="C125" s="10"/>
      <c r="D125" s="10"/>
      <c r="E125" s="4"/>
      <c r="F125" s="5"/>
      <c r="G125" s="4"/>
      <c r="H125" s="9">
        <f>H124*1.1</f>
        <v>0</v>
      </c>
      <c r="I125" s="5"/>
      <c r="J125" s="9">
        <f>J124*1.1</f>
        <v>0</v>
      </c>
      <c r="K125" s="5"/>
      <c r="L125" s="9">
        <f>L124*1.1</f>
        <v>0</v>
      </c>
      <c r="M125" s="5"/>
      <c r="N125" s="9">
        <f>N124*1.1</f>
        <v>0</v>
      </c>
      <c r="O125" s="5"/>
      <c r="P125" s="9">
        <f>P124*1.1</f>
        <v>0</v>
      </c>
      <c r="Q125" s="5"/>
      <c r="R125" s="8">
        <f>R124*1.1</f>
        <v>0</v>
      </c>
      <c r="S125" s="586" t="s">
        <v>963</v>
      </c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363"/>
      <c r="AF125" s="7">
        <f>AF124/(R124+F124)</f>
        <v>0.44270716997989712</v>
      </c>
      <c r="AG125" s="5"/>
      <c r="AH125" s="5"/>
      <c r="AI125" s="4"/>
      <c r="AJ125" s="6"/>
      <c r="AK125" s="5"/>
      <c r="AL125" s="3"/>
    </row>
    <row r="126" spans="1:39" s="2" customFormat="1" x14ac:dyDescent="0.3">
      <c r="A126" s="10"/>
      <c r="B126" s="10"/>
      <c r="C126" s="10"/>
      <c r="D126" s="10"/>
      <c r="E126" s="91"/>
      <c r="F126" s="10"/>
      <c r="G126" s="10"/>
      <c r="H126" s="125"/>
      <c r="I126" s="10"/>
      <c r="J126" s="125"/>
      <c r="K126" s="10"/>
      <c r="L126" s="125"/>
      <c r="M126" s="10"/>
      <c r="N126" s="125"/>
      <c r="O126" s="10"/>
      <c r="P126" s="125"/>
      <c r="Q126" s="10"/>
      <c r="R126" s="125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3"/>
      <c r="AG126" s="10"/>
      <c r="AH126" s="10"/>
      <c r="AI126" s="10"/>
      <c r="AJ126" s="10"/>
      <c r="AK126" s="10"/>
    </row>
    <row r="127" spans="1:39" s="2" customFormat="1" ht="17.25" thickBot="1" x14ac:dyDescent="0.35">
      <c r="A127" s="98" t="s">
        <v>1028</v>
      </c>
      <c r="B127" s="97"/>
      <c r="C127" s="97"/>
      <c r="D127" s="94"/>
      <c r="E127" s="95"/>
      <c r="F127" s="95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3"/>
      <c r="AH127" s="93"/>
      <c r="AI127" s="93"/>
      <c r="AJ127" s="93"/>
      <c r="AK127" s="93"/>
    </row>
    <row r="128" spans="1:39" s="2" customFormat="1" ht="17.25" thickBot="1" x14ac:dyDescent="0.35">
      <c r="A128" s="10"/>
      <c r="B128" s="10"/>
      <c r="C128" s="10"/>
      <c r="D128" s="10"/>
      <c r="E128" s="92"/>
      <c r="F128" s="422"/>
      <c r="G128" s="619" t="s">
        <v>10</v>
      </c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1"/>
      <c r="S128" s="660" t="s">
        <v>1005</v>
      </c>
      <c r="T128" s="622"/>
      <c r="U128" s="622"/>
      <c r="V128" s="622"/>
      <c r="W128" s="622"/>
      <c r="X128" s="622"/>
      <c r="Y128" s="622"/>
      <c r="Z128" s="622"/>
      <c r="AA128" s="622"/>
      <c r="AB128" s="622"/>
      <c r="AC128" s="622"/>
      <c r="AD128" s="622"/>
      <c r="AE128" s="622"/>
      <c r="AF128" s="661"/>
      <c r="AG128" s="91"/>
      <c r="AH128" s="91"/>
      <c r="AI128" s="92"/>
      <c r="AJ128" s="89"/>
      <c r="AK128" s="152"/>
      <c r="AL128" s="113"/>
      <c r="AM128" s="88" t="s">
        <v>11</v>
      </c>
    </row>
    <row r="129" spans="1:39" s="2" customFormat="1" ht="16.5" customHeight="1" x14ac:dyDescent="0.3">
      <c r="A129" s="652" t="s">
        <v>871</v>
      </c>
      <c r="B129" s="636" t="s">
        <v>870</v>
      </c>
      <c r="C129" s="565" t="s">
        <v>14</v>
      </c>
      <c r="D129" s="647" t="s">
        <v>896</v>
      </c>
      <c r="E129" s="654" t="s">
        <v>935</v>
      </c>
      <c r="F129" s="701" t="s">
        <v>895</v>
      </c>
      <c r="G129" s="629" t="s">
        <v>869</v>
      </c>
      <c r="H129" s="633" t="s">
        <v>1012</v>
      </c>
      <c r="I129" s="658" t="s">
        <v>0</v>
      </c>
      <c r="J129" s="633" t="s">
        <v>222</v>
      </c>
      <c r="K129" s="658" t="s">
        <v>1</v>
      </c>
      <c r="L129" s="633" t="s">
        <v>893</v>
      </c>
      <c r="M129" s="625" t="s">
        <v>2</v>
      </c>
      <c r="N129" s="633" t="s">
        <v>941</v>
      </c>
      <c r="O129" s="625" t="s">
        <v>3</v>
      </c>
      <c r="P129" s="633" t="s">
        <v>892</v>
      </c>
      <c r="Q129" s="639" t="s">
        <v>913</v>
      </c>
      <c r="R129" s="607" t="s">
        <v>1020</v>
      </c>
      <c r="S129" s="664" t="s">
        <v>940</v>
      </c>
      <c r="T129" s="611" t="s">
        <v>1003</v>
      </c>
      <c r="U129" s="640" t="s">
        <v>4</v>
      </c>
      <c r="V129" s="611" t="s">
        <v>864</v>
      </c>
      <c r="W129" s="640" t="s">
        <v>5</v>
      </c>
      <c r="X129" s="611" t="s">
        <v>889</v>
      </c>
      <c r="Y129" s="609" t="s">
        <v>6</v>
      </c>
      <c r="Z129" s="611" t="s">
        <v>54</v>
      </c>
      <c r="AA129" s="640" t="s">
        <v>7</v>
      </c>
      <c r="AB129" s="611" t="s">
        <v>1019</v>
      </c>
      <c r="AC129" s="642" t="s">
        <v>992</v>
      </c>
      <c r="AD129" s="639" t="s">
        <v>862</v>
      </c>
      <c r="AE129" s="639" t="s">
        <v>947</v>
      </c>
      <c r="AF129" s="607" t="s">
        <v>910</v>
      </c>
      <c r="AG129" s="694" t="s">
        <v>887</v>
      </c>
      <c r="AH129" s="647" t="s">
        <v>953</v>
      </c>
      <c r="AI129" s="629" t="s">
        <v>1018</v>
      </c>
      <c r="AJ129" s="627" t="s">
        <v>1027</v>
      </c>
      <c r="AK129" s="636" t="s">
        <v>859</v>
      </c>
      <c r="AL129" s="627" t="s">
        <v>36</v>
      </c>
      <c r="AM129" s="605" t="s">
        <v>962</v>
      </c>
    </row>
    <row r="130" spans="1:39" s="2" customFormat="1" ht="17.25" customHeight="1" thickBot="1" x14ac:dyDescent="0.35">
      <c r="A130" s="653"/>
      <c r="B130" s="637"/>
      <c r="C130" s="566"/>
      <c r="D130" s="648"/>
      <c r="E130" s="655"/>
      <c r="F130" s="697"/>
      <c r="G130" s="630"/>
      <c r="H130" s="583"/>
      <c r="I130" s="659"/>
      <c r="J130" s="583"/>
      <c r="K130" s="659"/>
      <c r="L130" s="583"/>
      <c r="M130" s="626"/>
      <c r="N130" s="583"/>
      <c r="O130" s="626"/>
      <c r="P130" s="583"/>
      <c r="Q130" s="602"/>
      <c r="R130" s="608"/>
      <c r="S130" s="665"/>
      <c r="T130" s="612"/>
      <c r="U130" s="641"/>
      <c r="V130" s="612"/>
      <c r="W130" s="641"/>
      <c r="X130" s="612"/>
      <c r="Y130" s="610"/>
      <c r="Z130" s="612"/>
      <c r="AA130" s="641"/>
      <c r="AB130" s="612"/>
      <c r="AC130" s="593"/>
      <c r="AD130" s="602"/>
      <c r="AE130" s="602"/>
      <c r="AF130" s="608"/>
      <c r="AG130" s="695"/>
      <c r="AH130" s="648"/>
      <c r="AI130" s="630"/>
      <c r="AJ130" s="631"/>
      <c r="AK130" s="637"/>
      <c r="AL130" s="631"/>
      <c r="AM130" s="606"/>
    </row>
    <row r="131" spans="1:39" s="2" customFormat="1" x14ac:dyDescent="0.3">
      <c r="A131" s="87" t="s">
        <v>1026</v>
      </c>
      <c r="B131" s="61">
        <f>15500/10</f>
        <v>1550</v>
      </c>
      <c r="C131" s="77">
        <f>2700/1.1</f>
        <v>2454.5454545454545</v>
      </c>
      <c r="D131" s="86">
        <v>10</v>
      </c>
      <c r="E131" s="44">
        <v>0</v>
      </c>
      <c r="F131" s="423">
        <f t="shared" ref="F131:F164" si="76">B131*E131</f>
        <v>0</v>
      </c>
      <c r="G131" s="72">
        <v>0</v>
      </c>
      <c r="H131" s="84">
        <f t="shared" ref="H131:H164" si="77">B131*G131</f>
        <v>0</v>
      </c>
      <c r="I131" s="74">
        <v>0</v>
      </c>
      <c r="J131" s="84">
        <f t="shared" ref="J131:J164" si="78">B131*I131</f>
        <v>0</v>
      </c>
      <c r="K131" s="74">
        <v>0</v>
      </c>
      <c r="L131" s="37">
        <f t="shared" ref="L131:L164" si="79">B131*K131</f>
        <v>0</v>
      </c>
      <c r="M131" s="74">
        <v>0</v>
      </c>
      <c r="N131" s="84">
        <f t="shared" ref="N131:N164" si="80">B131*M131</f>
        <v>0</v>
      </c>
      <c r="O131" s="74">
        <v>0</v>
      </c>
      <c r="P131" s="71">
        <f t="shared" ref="P131:P164" si="81">B131*O131</f>
        <v>0</v>
      </c>
      <c r="Q131" s="57">
        <f t="shared" ref="Q131:Q164" si="82">G131+I131+K131+M131+O131</f>
        <v>0</v>
      </c>
      <c r="R131" s="83">
        <f t="shared" ref="R131:R164" si="83">Q131*B131</f>
        <v>0</v>
      </c>
      <c r="S131" s="42">
        <v>0</v>
      </c>
      <c r="T131" s="82">
        <f t="shared" ref="T131:T164" si="84">C131*S131</f>
        <v>0</v>
      </c>
      <c r="U131" s="74">
        <v>0</v>
      </c>
      <c r="V131" s="82">
        <f t="shared" ref="V131:V164" si="85">C131*U131</f>
        <v>0</v>
      </c>
      <c r="W131" s="74">
        <v>0</v>
      </c>
      <c r="X131" s="82">
        <f t="shared" ref="X131:X164" si="86">C131*W131</f>
        <v>0</v>
      </c>
      <c r="Y131" s="74">
        <v>0</v>
      </c>
      <c r="Z131" s="82">
        <f t="shared" ref="Z131:Z164" si="87">C131*Y131</f>
        <v>0</v>
      </c>
      <c r="AA131" s="74">
        <v>0</v>
      </c>
      <c r="AB131" s="68">
        <f t="shared" ref="AB131:AB164" si="88">C131*AA131</f>
        <v>0</v>
      </c>
      <c r="AC131" s="67">
        <f t="shared" ref="AC131:AC164" si="89">S131+U131+W131+Y131+AA131</f>
        <v>0</v>
      </c>
      <c r="AD131" s="66">
        <f t="shared" ref="AD131:AD164" si="90">AC131*C131</f>
        <v>0</v>
      </c>
      <c r="AE131" s="57">
        <v>0</v>
      </c>
      <c r="AF131" s="60">
        <f t="shared" ref="AF131:AF164" si="91">((C131-B131)*AC131)-AE131</f>
        <v>0</v>
      </c>
      <c r="AG131" s="435">
        <v>0</v>
      </c>
      <c r="AH131" s="416">
        <f t="shared" ref="AH131:AH164" si="92">B131*AG131</f>
        <v>0</v>
      </c>
      <c r="AI131" s="65">
        <f t="shared" ref="AI131:AI164" si="93">E131+Q131-AC131-AG131</f>
        <v>0</v>
      </c>
      <c r="AJ131" s="150">
        <f t="shared" ref="AJ131:AJ164" si="94">B131*AI131</f>
        <v>0</v>
      </c>
      <c r="AK131" s="51">
        <v>0</v>
      </c>
      <c r="AL131" s="63">
        <f t="shared" ref="AL131:AL164" si="95">AK131*B131</f>
        <v>0</v>
      </c>
      <c r="AM131" s="180"/>
    </row>
    <row r="132" spans="1:39" s="2" customFormat="1" x14ac:dyDescent="0.3">
      <c r="A132" s="56" t="s">
        <v>907</v>
      </c>
      <c r="B132" s="74">
        <f>15500/10</f>
        <v>1550</v>
      </c>
      <c r="C132" s="77">
        <f>2700/1.1</f>
        <v>2454.5454545454545</v>
      </c>
      <c r="D132" s="73">
        <v>10</v>
      </c>
      <c r="E132" s="44">
        <v>0</v>
      </c>
      <c r="F132" s="423">
        <f t="shared" si="76"/>
        <v>0</v>
      </c>
      <c r="G132" s="72">
        <v>0</v>
      </c>
      <c r="H132" s="69">
        <f t="shared" si="77"/>
        <v>0</v>
      </c>
      <c r="I132" s="74">
        <v>0</v>
      </c>
      <c r="J132" s="37">
        <f t="shared" si="78"/>
        <v>0</v>
      </c>
      <c r="K132" s="74">
        <v>0</v>
      </c>
      <c r="L132" s="37">
        <f t="shared" si="79"/>
        <v>0</v>
      </c>
      <c r="M132" s="74">
        <v>0</v>
      </c>
      <c r="N132" s="37">
        <f t="shared" si="80"/>
        <v>0</v>
      </c>
      <c r="O132" s="74">
        <v>0</v>
      </c>
      <c r="P132" s="71">
        <f t="shared" si="81"/>
        <v>0</v>
      </c>
      <c r="Q132" s="57">
        <f t="shared" si="82"/>
        <v>0</v>
      </c>
      <c r="R132" s="70">
        <f t="shared" si="83"/>
        <v>0</v>
      </c>
      <c r="S132" s="42">
        <v>0</v>
      </c>
      <c r="T132" s="69">
        <f t="shared" si="84"/>
        <v>0</v>
      </c>
      <c r="U132" s="74">
        <v>0</v>
      </c>
      <c r="V132" s="69">
        <f t="shared" si="85"/>
        <v>0</v>
      </c>
      <c r="W132" s="74">
        <v>0</v>
      </c>
      <c r="X132" s="69">
        <f t="shared" si="86"/>
        <v>0</v>
      </c>
      <c r="Y132" s="74">
        <v>0</v>
      </c>
      <c r="Z132" s="69">
        <f t="shared" si="87"/>
        <v>0</v>
      </c>
      <c r="AA132" s="74">
        <v>0</v>
      </c>
      <c r="AB132" s="68">
        <f t="shared" si="88"/>
        <v>0</v>
      </c>
      <c r="AC132" s="67">
        <f t="shared" si="89"/>
        <v>0</v>
      </c>
      <c r="AD132" s="66">
        <f t="shared" si="90"/>
        <v>0</v>
      </c>
      <c r="AE132" s="57">
        <v>0</v>
      </c>
      <c r="AF132" s="60">
        <f t="shared" si="91"/>
        <v>0</v>
      </c>
      <c r="AG132" s="435">
        <v>0</v>
      </c>
      <c r="AH132" s="416">
        <f t="shared" si="92"/>
        <v>0</v>
      </c>
      <c r="AI132" s="65">
        <f t="shared" si="93"/>
        <v>0</v>
      </c>
      <c r="AJ132" s="63">
        <f t="shared" si="94"/>
        <v>0</v>
      </c>
      <c r="AK132" s="51">
        <v>0</v>
      </c>
      <c r="AL132" s="63">
        <f t="shared" si="95"/>
        <v>0</v>
      </c>
      <c r="AM132" s="75"/>
    </row>
    <row r="133" spans="1:39" s="2" customFormat="1" x14ac:dyDescent="0.3">
      <c r="A133" s="56" t="s">
        <v>40</v>
      </c>
      <c r="B133" s="74">
        <f>18000/10</f>
        <v>1800</v>
      </c>
      <c r="C133" s="77">
        <f>2800/1.1</f>
        <v>2545.454545454545</v>
      </c>
      <c r="D133" s="73">
        <v>10</v>
      </c>
      <c r="E133" s="44">
        <v>0</v>
      </c>
      <c r="F133" s="423">
        <f t="shared" si="76"/>
        <v>0</v>
      </c>
      <c r="G133" s="72">
        <v>20</v>
      </c>
      <c r="H133" s="69">
        <f t="shared" si="77"/>
        <v>36000</v>
      </c>
      <c r="I133" s="74">
        <v>10</v>
      </c>
      <c r="J133" s="37">
        <f t="shared" si="78"/>
        <v>18000</v>
      </c>
      <c r="K133" s="74">
        <v>0</v>
      </c>
      <c r="L133" s="37">
        <f t="shared" si="79"/>
        <v>0</v>
      </c>
      <c r="M133" s="74">
        <v>0</v>
      </c>
      <c r="N133" s="37">
        <f t="shared" si="80"/>
        <v>0</v>
      </c>
      <c r="O133" s="74">
        <v>0</v>
      </c>
      <c r="P133" s="71">
        <f t="shared" si="81"/>
        <v>0</v>
      </c>
      <c r="Q133" s="57">
        <f t="shared" si="82"/>
        <v>30</v>
      </c>
      <c r="R133" s="70">
        <f t="shared" si="83"/>
        <v>54000</v>
      </c>
      <c r="S133" s="42">
        <v>13</v>
      </c>
      <c r="T133" s="69">
        <f t="shared" si="84"/>
        <v>33090.909090909088</v>
      </c>
      <c r="U133" s="74">
        <v>17</v>
      </c>
      <c r="V133" s="69">
        <f t="shared" si="85"/>
        <v>43272.727272727265</v>
      </c>
      <c r="W133" s="74">
        <v>0</v>
      </c>
      <c r="X133" s="69">
        <f t="shared" si="86"/>
        <v>0</v>
      </c>
      <c r="Y133" s="74">
        <v>0</v>
      </c>
      <c r="Z133" s="69">
        <f t="shared" si="87"/>
        <v>0</v>
      </c>
      <c r="AA133" s="74">
        <v>0</v>
      </c>
      <c r="AB133" s="68">
        <f t="shared" si="88"/>
        <v>0</v>
      </c>
      <c r="AC133" s="67">
        <f t="shared" si="89"/>
        <v>30</v>
      </c>
      <c r="AD133" s="66">
        <f t="shared" si="90"/>
        <v>76363.636363636353</v>
      </c>
      <c r="AE133" s="57">
        <v>0</v>
      </c>
      <c r="AF133" s="60">
        <f t="shared" si="91"/>
        <v>22363.636363636353</v>
      </c>
      <c r="AG133" s="435">
        <v>0</v>
      </c>
      <c r="AH133" s="416">
        <f t="shared" si="92"/>
        <v>0</v>
      </c>
      <c r="AI133" s="65">
        <f t="shared" si="93"/>
        <v>0</v>
      </c>
      <c r="AJ133" s="63">
        <f t="shared" si="94"/>
        <v>0</v>
      </c>
      <c r="AK133" s="51">
        <v>0</v>
      </c>
      <c r="AL133" s="63">
        <f t="shared" si="95"/>
        <v>0</v>
      </c>
      <c r="AM133" s="180"/>
    </row>
    <row r="134" spans="1:39" s="2" customFormat="1" x14ac:dyDescent="0.3">
      <c r="A134" s="79" t="s">
        <v>1025</v>
      </c>
      <c r="B134" s="47">
        <f>15500/10</f>
        <v>1550</v>
      </c>
      <c r="C134" s="77">
        <f>2700/1.1</f>
        <v>2454.5454545454545</v>
      </c>
      <c r="D134" s="54">
        <v>10</v>
      </c>
      <c r="E134" s="44">
        <v>0</v>
      </c>
      <c r="F134" s="423">
        <f t="shared" si="76"/>
        <v>0</v>
      </c>
      <c r="G134" s="72">
        <v>0</v>
      </c>
      <c r="H134" s="69">
        <f t="shared" si="77"/>
        <v>0</v>
      </c>
      <c r="I134" s="74">
        <v>0</v>
      </c>
      <c r="J134" s="37">
        <f t="shared" si="78"/>
        <v>0</v>
      </c>
      <c r="K134" s="74">
        <v>0</v>
      </c>
      <c r="L134" s="37">
        <f t="shared" si="79"/>
        <v>0</v>
      </c>
      <c r="M134" s="74">
        <v>0</v>
      </c>
      <c r="N134" s="37">
        <f t="shared" si="80"/>
        <v>0</v>
      </c>
      <c r="O134" s="74">
        <v>0</v>
      </c>
      <c r="P134" s="71">
        <f t="shared" si="81"/>
        <v>0</v>
      </c>
      <c r="Q134" s="57">
        <f t="shared" si="82"/>
        <v>0</v>
      </c>
      <c r="R134" s="70">
        <f t="shared" si="83"/>
        <v>0</v>
      </c>
      <c r="S134" s="42">
        <v>0</v>
      </c>
      <c r="T134" s="69">
        <f t="shared" si="84"/>
        <v>0</v>
      </c>
      <c r="U134" s="74">
        <v>0</v>
      </c>
      <c r="V134" s="69">
        <f t="shared" si="85"/>
        <v>0</v>
      </c>
      <c r="W134" s="74">
        <v>0</v>
      </c>
      <c r="X134" s="69">
        <f t="shared" si="86"/>
        <v>0</v>
      </c>
      <c r="Y134" s="74">
        <v>0</v>
      </c>
      <c r="Z134" s="69">
        <f t="shared" si="87"/>
        <v>0</v>
      </c>
      <c r="AA134" s="74">
        <v>0</v>
      </c>
      <c r="AB134" s="68">
        <f t="shared" si="88"/>
        <v>0</v>
      </c>
      <c r="AC134" s="67">
        <f t="shared" si="89"/>
        <v>0</v>
      </c>
      <c r="AD134" s="66">
        <f t="shared" si="90"/>
        <v>0</v>
      </c>
      <c r="AE134" s="57">
        <v>0</v>
      </c>
      <c r="AF134" s="60">
        <f t="shared" si="91"/>
        <v>0</v>
      </c>
      <c r="AG134" s="435">
        <v>0</v>
      </c>
      <c r="AH134" s="416">
        <f t="shared" si="92"/>
        <v>0</v>
      </c>
      <c r="AI134" s="65">
        <f t="shared" si="93"/>
        <v>0</v>
      </c>
      <c r="AJ134" s="63">
        <f t="shared" si="94"/>
        <v>0</v>
      </c>
      <c r="AK134" s="51">
        <v>0</v>
      </c>
      <c r="AL134" s="63">
        <f t="shared" si="95"/>
        <v>0</v>
      </c>
      <c r="AM134" s="75"/>
    </row>
    <row r="135" spans="1:39" s="2" customFormat="1" x14ac:dyDescent="0.3">
      <c r="A135" s="79" t="s">
        <v>932</v>
      </c>
      <c r="B135" s="47">
        <f>15500/10</f>
        <v>1550</v>
      </c>
      <c r="C135" s="77">
        <f>2700/1.1</f>
        <v>2454.5454545454545</v>
      </c>
      <c r="D135" s="54">
        <v>10</v>
      </c>
      <c r="E135" s="44">
        <v>0</v>
      </c>
      <c r="F135" s="423">
        <f t="shared" si="76"/>
        <v>0</v>
      </c>
      <c r="G135" s="72">
        <v>0</v>
      </c>
      <c r="H135" s="69">
        <f t="shared" si="77"/>
        <v>0</v>
      </c>
      <c r="I135" s="74">
        <v>0</v>
      </c>
      <c r="J135" s="37">
        <f t="shared" si="78"/>
        <v>0</v>
      </c>
      <c r="K135" s="74">
        <v>0</v>
      </c>
      <c r="L135" s="37">
        <f t="shared" si="79"/>
        <v>0</v>
      </c>
      <c r="M135" s="74">
        <v>0</v>
      </c>
      <c r="N135" s="37">
        <f t="shared" si="80"/>
        <v>0</v>
      </c>
      <c r="O135" s="74">
        <v>0</v>
      </c>
      <c r="P135" s="71">
        <f t="shared" si="81"/>
        <v>0</v>
      </c>
      <c r="Q135" s="57">
        <f t="shared" si="82"/>
        <v>0</v>
      </c>
      <c r="R135" s="70">
        <f t="shared" si="83"/>
        <v>0</v>
      </c>
      <c r="S135" s="42">
        <v>0</v>
      </c>
      <c r="T135" s="69">
        <f t="shared" si="84"/>
        <v>0</v>
      </c>
      <c r="U135" s="74">
        <v>0</v>
      </c>
      <c r="V135" s="69">
        <f t="shared" si="85"/>
        <v>0</v>
      </c>
      <c r="W135" s="74">
        <v>0</v>
      </c>
      <c r="X135" s="69">
        <f t="shared" si="86"/>
        <v>0</v>
      </c>
      <c r="Y135" s="74">
        <v>0</v>
      </c>
      <c r="Z135" s="69">
        <f t="shared" si="87"/>
        <v>0</v>
      </c>
      <c r="AA135" s="74">
        <v>0</v>
      </c>
      <c r="AB135" s="68">
        <f t="shared" si="88"/>
        <v>0</v>
      </c>
      <c r="AC135" s="67">
        <f t="shared" si="89"/>
        <v>0</v>
      </c>
      <c r="AD135" s="66">
        <f t="shared" si="90"/>
        <v>0</v>
      </c>
      <c r="AE135" s="57">
        <v>0</v>
      </c>
      <c r="AF135" s="60">
        <f t="shared" si="91"/>
        <v>0</v>
      </c>
      <c r="AG135" s="435">
        <v>0</v>
      </c>
      <c r="AH135" s="416">
        <f t="shared" si="92"/>
        <v>0</v>
      </c>
      <c r="AI135" s="65">
        <f t="shared" si="93"/>
        <v>0</v>
      </c>
      <c r="AJ135" s="63">
        <f t="shared" si="94"/>
        <v>0</v>
      </c>
      <c r="AK135" s="51">
        <v>0</v>
      </c>
      <c r="AL135" s="63">
        <f t="shared" si="95"/>
        <v>0</v>
      </c>
      <c r="AM135" s="75"/>
    </row>
    <row r="136" spans="1:39" s="2" customFormat="1" x14ac:dyDescent="0.3">
      <c r="A136" s="78" t="s">
        <v>885</v>
      </c>
      <c r="B136" s="47">
        <f>15500/10</f>
        <v>1550</v>
      </c>
      <c r="C136" s="77">
        <f>2700/1.1</f>
        <v>2454.5454545454545</v>
      </c>
      <c r="D136" s="54">
        <v>10</v>
      </c>
      <c r="E136" s="44">
        <v>0</v>
      </c>
      <c r="F136" s="423">
        <f t="shared" si="76"/>
        <v>0</v>
      </c>
      <c r="G136" s="72">
        <v>0</v>
      </c>
      <c r="H136" s="69">
        <f t="shared" si="77"/>
        <v>0</v>
      </c>
      <c r="I136" s="74">
        <v>0</v>
      </c>
      <c r="J136" s="37">
        <f t="shared" si="78"/>
        <v>0</v>
      </c>
      <c r="K136" s="74">
        <v>0</v>
      </c>
      <c r="L136" s="37">
        <f t="shared" si="79"/>
        <v>0</v>
      </c>
      <c r="M136" s="74">
        <v>0</v>
      </c>
      <c r="N136" s="37">
        <f t="shared" si="80"/>
        <v>0</v>
      </c>
      <c r="O136" s="74">
        <v>0</v>
      </c>
      <c r="P136" s="71">
        <f t="shared" si="81"/>
        <v>0</v>
      </c>
      <c r="Q136" s="57">
        <f t="shared" si="82"/>
        <v>0</v>
      </c>
      <c r="R136" s="70">
        <f t="shared" si="83"/>
        <v>0</v>
      </c>
      <c r="S136" s="42">
        <v>0</v>
      </c>
      <c r="T136" s="69">
        <f t="shared" si="84"/>
        <v>0</v>
      </c>
      <c r="U136" s="74">
        <v>0</v>
      </c>
      <c r="V136" s="69">
        <f t="shared" si="85"/>
        <v>0</v>
      </c>
      <c r="W136" s="74">
        <v>0</v>
      </c>
      <c r="X136" s="69">
        <f t="shared" si="86"/>
        <v>0</v>
      </c>
      <c r="Y136" s="74">
        <v>0</v>
      </c>
      <c r="Z136" s="69">
        <f t="shared" si="87"/>
        <v>0</v>
      </c>
      <c r="AA136" s="74">
        <v>0</v>
      </c>
      <c r="AB136" s="68">
        <f t="shared" si="88"/>
        <v>0</v>
      </c>
      <c r="AC136" s="67">
        <f t="shared" si="89"/>
        <v>0</v>
      </c>
      <c r="AD136" s="66">
        <f t="shared" si="90"/>
        <v>0</v>
      </c>
      <c r="AE136" s="57">
        <v>0</v>
      </c>
      <c r="AF136" s="60">
        <f t="shared" si="91"/>
        <v>0</v>
      </c>
      <c r="AG136" s="435">
        <v>0</v>
      </c>
      <c r="AH136" s="416">
        <f t="shared" si="92"/>
        <v>0</v>
      </c>
      <c r="AI136" s="65">
        <f t="shared" si="93"/>
        <v>0</v>
      </c>
      <c r="AJ136" s="63">
        <f t="shared" si="94"/>
        <v>0</v>
      </c>
      <c r="AK136" s="51">
        <v>0</v>
      </c>
      <c r="AL136" s="63">
        <f t="shared" si="95"/>
        <v>0</v>
      </c>
      <c r="AM136" s="75"/>
    </row>
    <row r="137" spans="1:39" s="2" customFormat="1" x14ac:dyDescent="0.3">
      <c r="A137" s="79" t="s">
        <v>1010</v>
      </c>
      <c r="B137" s="47">
        <f>18000/10</f>
        <v>1800</v>
      </c>
      <c r="C137" s="77">
        <f>2800/1.1</f>
        <v>2545.454545454545</v>
      </c>
      <c r="D137" s="54">
        <v>10</v>
      </c>
      <c r="E137" s="44">
        <v>0</v>
      </c>
      <c r="F137" s="423">
        <f t="shared" si="76"/>
        <v>0</v>
      </c>
      <c r="G137" s="72">
        <v>0</v>
      </c>
      <c r="H137" s="69">
        <f t="shared" si="77"/>
        <v>0</v>
      </c>
      <c r="I137" s="74">
        <v>0</v>
      </c>
      <c r="J137" s="37">
        <f t="shared" si="78"/>
        <v>0</v>
      </c>
      <c r="K137" s="74">
        <v>0</v>
      </c>
      <c r="L137" s="37">
        <f t="shared" si="79"/>
        <v>0</v>
      </c>
      <c r="M137" s="74">
        <v>0</v>
      </c>
      <c r="N137" s="37">
        <f t="shared" si="80"/>
        <v>0</v>
      </c>
      <c r="O137" s="74">
        <v>0</v>
      </c>
      <c r="P137" s="71">
        <f t="shared" si="81"/>
        <v>0</v>
      </c>
      <c r="Q137" s="57">
        <f t="shared" si="82"/>
        <v>0</v>
      </c>
      <c r="R137" s="70">
        <f t="shared" si="83"/>
        <v>0</v>
      </c>
      <c r="S137" s="42">
        <v>0</v>
      </c>
      <c r="T137" s="69">
        <f t="shared" si="84"/>
        <v>0</v>
      </c>
      <c r="U137" s="74">
        <v>0</v>
      </c>
      <c r="V137" s="69">
        <f t="shared" si="85"/>
        <v>0</v>
      </c>
      <c r="W137" s="74">
        <v>0</v>
      </c>
      <c r="X137" s="69">
        <f t="shared" si="86"/>
        <v>0</v>
      </c>
      <c r="Y137" s="74">
        <v>0</v>
      </c>
      <c r="Z137" s="69">
        <f t="shared" si="87"/>
        <v>0</v>
      </c>
      <c r="AA137" s="74">
        <v>0</v>
      </c>
      <c r="AB137" s="68">
        <f t="shared" si="88"/>
        <v>0</v>
      </c>
      <c r="AC137" s="67">
        <f t="shared" si="89"/>
        <v>0</v>
      </c>
      <c r="AD137" s="66">
        <f t="shared" si="90"/>
        <v>0</v>
      </c>
      <c r="AE137" s="57">
        <v>0</v>
      </c>
      <c r="AF137" s="60">
        <f t="shared" si="91"/>
        <v>0</v>
      </c>
      <c r="AG137" s="435">
        <v>0</v>
      </c>
      <c r="AH137" s="416">
        <f t="shared" si="92"/>
        <v>0</v>
      </c>
      <c r="AI137" s="65">
        <f t="shared" si="93"/>
        <v>0</v>
      </c>
      <c r="AJ137" s="63">
        <f t="shared" si="94"/>
        <v>0</v>
      </c>
      <c r="AK137" s="51">
        <v>0</v>
      </c>
      <c r="AL137" s="63">
        <f t="shared" si="95"/>
        <v>0</v>
      </c>
      <c r="AM137" s="75"/>
    </row>
    <row r="138" spans="1:39" s="2" customFormat="1" x14ac:dyDescent="0.3">
      <c r="A138" s="78" t="s">
        <v>1024</v>
      </c>
      <c r="B138" s="47">
        <f>17000/10</f>
        <v>1700</v>
      </c>
      <c r="C138" s="77">
        <f>2700/1.1</f>
        <v>2454.5454545454545</v>
      </c>
      <c r="D138" s="54">
        <v>10</v>
      </c>
      <c r="E138" s="44">
        <v>0</v>
      </c>
      <c r="F138" s="423">
        <f t="shared" si="76"/>
        <v>0</v>
      </c>
      <c r="G138" s="72">
        <v>0</v>
      </c>
      <c r="H138" s="69">
        <f t="shared" si="77"/>
        <v>0</v>
      </c>
      <c r="I138" s="74">
        <v>0</v>
      </c>
      <c r="J138" s="37">
        <f t="shared" si="78"/>
        <v>0</v>
      </c>
      <c r="K138" s="74">
        <v>0</v>
      </c>
      <c r="L138" s="37">
        <f t="shared" si="79"/>
        <v>0</v>
      </c>
      <c r="M138" s="74">
        <v>0</v>
      </c>
      <c r="N138" s="37">
        <f t="shared" si="80"/>
        <v>0</v>
      </c>
      <c r="O138" s="74">
        <v>0</v>
      </c>
      <c r="P138" s="71">
        <f t="shared" si="81"/>
        <v>0</v>
      </c>
      <c r="Q138" s="57">
        <f t="shared" si="82"/>
        <v>0</v>
      </c>
      <c r="R138" s="70">
        <f t="shared" si="83"/>
        <v>0</v>
      </c>
      <c r="S138" s="42">
        <v>0</v>
      </c>
      <c r="T138" s="69">
        <f t="shared" si="84"/>
        <v>0</v>
      </c>
      <c r="U138" s="74">
        <v>0</v>
      </c>
      <c r="V138" s="69">
        <f t="shared" si="85"/>
        <v>0</v>
      </c>
      <c r="W138" s="74">
        <v>0</v>
      </c>
      <c r="X138" s="69">
        <f t="shared" si="86"/>
        <v>0</v>
      </c>
      <c r="Y138" s="74">
        <v>0</v>
      </c>
      <c r="Z138" s="69">
        <f t="shared" si="87"/>
        <v>0</v>
      </c>
      <c r="AA138" s="74">
        <v>0</v>
      </c>
      <c r="AB138" s="68">
        <f t="shared" si="88"/>
        <v>0</v>
      </c>
      <c r="AC138" s="67">
        <f t="shared" si="89"/>
        <v>0</v>
      </c>
      <c r="AD138" s="66">
        <f t="shared" si="90"/>
        <v>0</v>
      </c>
      <c r="AE138" s="57">
        <v>0</v>
      </c>
      <c r="AF138" s="60">
        <f t="shared" si="91"/>
        <v>0</v>
      </c>
      <c r="AG138" s="435">
        <v>0</v>
      </c>
      <c r="AH138" s="416">
        <f t="shared" si="92"/>
        <v>0</v>
      </c>
      <c r="AI138" s="65">
        <f t="shared" si="93"/>
        <v>0</v>
      </c>
      <c r="AJ138" s="63">
        <f t="shared" si="94"/>
        <v>0</v>
      </c>
      <c r="AK138" s="51">
        <v>0</v>
      </c>
      <c r="AL138" s="63">
        <f t="shared" si="95"/>
        <v>0</v>
      </c>
      <c r="AM138" s="75"/>
    </row>
    <row r="139" spans="1:39" s="2" customFormat="1" x14ac:dyDescent="0.3">
      <c r="A139" s="56" t="s">
        <v>939</v>
      </c>
      <c r="B139" s="74">
        <f>13800/12</f>
        <v>1150</v>
      </c>
      <c r="C139" s="38">
        <f>1800/1.1</f>
        <v>1636.3636363636363</v>
      </c>
      <c r="D139" s="73">
        <v>12</v>
      </c>
      <c r="E139" s="44">
        <v>0</v>
      </c>
      <c r="F139" s="423">
        <f t="shared" si="76"/>
        <v>0</v>
      </c>
      <c r="G139" s="72">
        <v>0</v>
      </c>
      <c r="H139" s="69">
        <f t="shared" si="77"/>
        <v>0</v>
      </c>
      <c r="I139" s="74">
        <v>0</v>
      </c>
      <c r="J139" s="37">
        <f t="shared" si="78"/>
        <v>0</v>
      </c>
      <c r="K139" s="74">
        <v>0</v>
      </c>
      <c r="L139" s="37">
        <f t="shared" si="79"/>
        <v>0</v>
      </c>
      <c r="M139" s="74">
        <v>0</v>
      </c>
      <c r="N139" s="37">
        <f t="shared" si="80"/>
        <v>0</v>
      </c>
      <c r="O139" s="74">
        <v>0</v>
      </c>
      <c r="P139" s="71">
        <f t="shared" si="81"/>
        <v>0</v>
      </c>
      <c r="Q139" s="57">
        <f t="shared" si="82"/>
        <v>0</v>
      </c>
      <c r="R139" s="70">
        <f t="shared" si="83"/>
        <v>0</v>
      </c>
      <c r="S139" s="42">
        <v>0</v>
      </c>
      <c r="T139" s="69">
        <f t="shared" si="84"/>
        <v>0</v>
      </c>
      <c r="U139" s="74">
        <v>0</v>
      </c>
      <c r="V139" s="69">
        <f t="shared" si="85"/>
        <v>0</v>
      </c>
      <c r="W139" s="74">
        <v>0</v>
      </c>
      <c r="X139" s="69">
        <f t="shared" si="86"/>
        <v>0</v>
      </c>
      <c r="Y139" s="74">
        <v>0</v>
      </c>
      <c r="Z139" s="69">
        <f t="shared" si="87"/>
        <v>0</v>
      </c>
      <c r="AA139" s="74">
        <v>0</v>
      </c>
      <c r="AB139" s="68">
        <f t="shared" si="88"/>
        <v>0</v>
      </c>
      <c r="AC139" s="67">
        <f t="shared" si="89"/>
        <v>0</v>
      </c>
      <c r="AD139" s="66">
        <f t="shared" si="90"/>
        <v>0</v>
      </c>
      <c r="AE139" s="57">
        <v>0</v>
      </c>
      <c r="AF139" s="60">
        <f t="shared" si="91"/>
        <v>0</v>
      </c>
      <c r="AG139" s="435">
        <v>0</v>
      </c>
      <c r="AH139" s="416">
        <f t="shared" si="92"/>
        <v>0</v>
      </c>
      <c r="AI139" s="65">
        <f t="shared" si="93"/>
        <v>0</v>
      </c>
      <c r="AJ139" s="63">
        <f t="shared" si="94"/>
        <v>0</v>
      </c>
      <c r="AK139" s="51">
        <v>0</v>
      </c>
      <c r="AL139" s="63">
        <f t="shared" si="95"/>
        <v>0</v>
      </c>
      <c r="AM139" s="75"/>
    </row>
    <row r="140" spans="1:39" s="2" customFormat="1" x14ac:dyDescent="0.3">
      <c r="A140" s="56" t="s">
        <v>904</v>
      </c>
      <c r="B140" s="74">
        <f>13800/12</f>
        <v>1150</v>
      </c>
      <c r="C140" s="38">
        <v>1636</v>
      </c>
      <c r="D140" s="73">
        <v>12</v>
      </c>
      <c r="E140" s="44">
        <v>0</v>
      </c>
      <c r="F140" s="423">
        <f t="shared" si="76"/>
        <v>0</v>
      </c>
      <c r="G140" s="72">
        <v>0</v>
      </c>
      <c r="H140" s="69">
        <f t="shared" si="77"/>
        <v>0</v>
      </c>
      <c r="I140" s="74">
        <v>0</v>
      </c>
      <c r="J140" s="37">
        <f t="shared" si="78"/>
        <v>0</v>
      </c>
      <c r="K140" s="74">
        <v>0</v>
      </c>
      <c r="L140" s="37">
        <f t="shared" si="79"/>
        <v>0</v>
      </c>
      <c r="M140" s="74">
        <v>0</v>
      </c>
      <c r="N140" s="37">
        <f t="shared" si="80"/>
        <v>0</v>
      </c>
      <c r="O140" s="74">
        <v>0</v>
      </c>
      <c r="P140" s="71">
        <f t="shared" si="81"/>
        <v>0</v>
      </c>
      <c r="Q140" s="57">
        <f t="shared" si="82"/>
        <v>0</v>
      </c>
      <c r="R140" s="70">
        <f t="shared" si="83"/>
        <v>0</v>
      </c>
      <c r="S140" s="42">
        <v>0</v>
      </c>
      <c r="T140" s="69">
        <f t="shared" si="84"/>
        <v>0</v>
      </c>
      <c r="U140" s="74">
        <v>0</v>
      </c>
      <c r="V140" s="69">
        <f t="shared" si="85"/>
        <v>0</v>
      </c>
      <c r="W140" s="74">
        <v>0</v>
      </c>
      <c r="X140" s="69">
        <f t="shared" si="86"/>
        <v>0</v>
      </c>
      <c r="Y140" s="74">
        <v>0</v>
      </c>
      <c r="Z140" s="69">
        <f t="shared" si="87"/>
        <v>0</v>
      </c>
      <c r="AA140" s="74">
        <v>0</v>
      </c>
      <c r="AB140" s="68">
        <f t="shared" si="88"/>
        <v>0</v>
      </c>
      <c r="AC140" s="67">
        <f t="shared" si="89"/>
        <v>0</v>
      </c>
      <c r="AD140" s="66">
        <f t="shared" si="90"/>
        <v>0</v>
      </c>
      <c r="AE140" s="57">
        <v>0</v>
      </c>
      <c r="AF140" s="60">
        <f t="shared" si="91"/>
        <v>0</v>
      </c>
      <c r="AG140" s="435">
        <v>0</v>
      </c>
      <c r="AH140" s="416">
        <f t="shared" si="92"/>
        <v>0</v>
      </c>
      <c r="AI140" s="65">
        <f t="shared" si="93"/>
        <v>0</v>
      </c>
      <c r="AJ140" s="63">
        <f t="shared" si="94"/>
        <v>0</v>
      </c>
      <c r="AK140" s="51">
        <v>0</v>
      </c>
      <c r="AL140" s="63">
        <f t="shared" si="95"/>
        <v>0</v>
      </c>
      <c r="AM140" s="75"/>
    </row>
    <row r="141" spans="1:39" s="2" customFormat="1" x14ac:dyDescent="0.3">
      <c r="A141" s="56" t="s">
        <v>8</v>
      </c>
      <c r="B141" s="47">
        <f>24800/16</f>
        <v>1550</v>
      </c>
      <c r="C141" s="46">
        <f>2800/1.1</f>
        <v>2545.454545454545</v>
      </c>
      <c r="D141" s="54">
        <v>16</v>
      </c>
      <c r="E141" s="44">
        <v>0</v>
      </c>
      <c r="F141" s="423">
        <f t="shared" si="76"/>
        <v>0</v>
      </c>
      <c r="G141" s="72">
        <v>0</v>
      </c>
      <c r="H141" s="69">
        <f t="shared" si="77"/>
        <v>0</v>
      </c>
      <c r="I141" s="74">
        <v>0</v>
      </c>
      <c r="J141" s="37">
        <f t="shared" si="78"/>
        <v>0</v>
      </c>
      <c r="K141" s="74">
        <v>0</v>
      </c>
      <c r="L141" s="37">
        <f t="shared" si="79"/>
        <v>0</v>
      </c>
      <c r="M141" s="74">
        <v>0</v>
      </c>
      <c r="N141" s="37">
        <f t="shared" si="80"/>
        <v>0</v>
      </c>
      <c r="O141" s="74">
        <v>0</v>
      </c>
      <c r="P141" s="71">
        <f t="shared" si="81"/>
        <v>0</v>
      </c>
      <c r="Q141" s="57">
        <f t="shared" si="82"/>
        <v>0</v>
      </c>
      <c r="R141" s="70">
        <f t="shared" si="83"/>
        <v>0</v>
      </c>
      <c r="S141" s="42">
        <v>0</v>
      </c>
      <c r="T141" s="69">
        <f t="shared" si="84"/>
        <v>0</v>
      </c>
      <c r="U141" s="74">
        <v>0</v>
      </c>
      <c r="V141" s="69">
        <f t="shared" si="85"/>
        <v>0</v>
      </c>
      <c r="W141" s="74">
        <v>0</v>
      </c>
      <c r="X141" s="69">
        <f t="shared" si="86"/>
        <v>0</v>
      </c>
      <c r="Y141" s="74">
        <v>0</v>
      </c>
      <c r="Z141" s="69">
        <f t="shared" si="87"/>
        <v>0</v>
      </c>
      <c r="AA141" s="74">
        <v>0</v>
      </c>
      <c r="AB141" s="68">
        <f t="shared" si="88"/>
        <v>0</v>
      </c>
      <c r="AC141" s="67">
        <f t="shared" si="89"/>
        <v>0</v>
      </c>
      <c r="AD141" s="66">
        <f t="shared" si="90"/>
        <v>0</v>
      </c>
      <c r="AE141" s="57">
        <v>0</v>
      </c>
      <c r="AF141" s="60">
        <f t="shared" si="91"/>
        <v>0</v>
      </c>
      <c r="AG141" s="435">
        <v>0</v>
      </c>
      <c r="AH141" s="416">
        <f t="shared" si="92"/>
        <v>0</v>
      </c>
      <c r="AI141" s="65">
        <f t="shared" si="93"/>
        <v>0</v>
      </c>
      <c r="AJ141" s="63">
        <f t="shared" si="94"/>
        <v>0</v>
      </c>
      <c r="AK141" s="51">
        <v>0</v>
      </c>
      <c r="AL141" s="63">
        <f t="shared" si="95"/>
        <v>0</v>
      </c>
      <c r="AM141" s="75"/>
    </row>
    <row r="142" spans="1:39" s="2" customFormat="1" x14ac:dyDescent="0.3">
      <c r="A142" s="58" t="s">
        <v>882</v>
      </c>
      <c r="B142" s="47">
        <f>30400/16</f>
        <v>1900</v>
      </c>
      <c r="C142" s="46">
        <f>2800/1.1</f>
        <v>2545.454545454545</v>
      </c>
      <c r="D142" s="54">
        <v>16</v>
      </c>
      <c r="E142" s="44">
        <v>0</v>
      </c>
      <c r="F142" s="423">
        <f t="shared" si="76"/>
        <v>0</v>
      </c>
      <c r="G142" s="72">
        <v>0</v>
      </c>
      <c r="H142" s="69">
        <f t="shared" si="77"/>
        <v>0</v>
      </c>
      <c r="I142" s="74">
        <v>0</v>
      </c>
      <c r="J142" s="37">
        <f t="shared" si="78"/>
        <v>0</v>
      </c>
      <c r="K142" s="74">
        <v>0</v>
      </c>
      <c r="L142" s="37">
        <f t="shared" si="79"/>
        <v>0</v>
      </c>
      <c r="M142" s="74">
        <v>0</v>
      </c>
      <c r="N142" s="37">
        <f t="shared" si="80"/>
        <v>0</v>
      </c>
      <c r="O142" s="74">
        <v>0</v>
      </c>
      <c r="P142" s="71">
        <f t="shared" si="81"/>
        <v>0</v>
      </c>
      <c r="Q142" s="57">
        <f t="shared" si="82"/>
        <v>0</v>
      </c>
      <c r="R142" s="70">
        <f t="shared" si="83"/>
        <v>0</v>
      </c>
      <c r="S142" s="42">
        <v>0</v>
      </c>
      <c r="T142" s="69">
        <f t="shared" si="84"/>
        <v>0</v>
      </c>
      <c r="U142" s="74">
        <v>0</v>
      </c>
      <c r="V142" s="69">
        <f t="shared" si="85"/>
        <v>0</v>
      </c>
      <c r="W142" s="74">
        <v>0</v>
      </c>
      <c r="X142" s="69">
        <f t="shared" si="86"/>
        <v>0</v>
      </c>
      <c r="Y142" s="74">
        <v>0</v>
      </c>
      <c r="Z142" s="69">
        <f t="shared" si="87"/>
        <v>0</v>
      </c>
      <c r="AA142" s="74">
        <v>0</v>
      </c>
      <c r="AB142" s="68">
        <f t="shared" si="88"/>
        <v>0</v>
      </c>
      <c r="AC142" s="67">
        <f t="shared" si="89"/>
        <v>0</v>
      </c>
      <c r="AD142" s="66">
        <f t="shared" si="90"/>
        <v>0</v>
      </c>
      <c r="AE142" s="57">
        <v>0</v>
      </c>
      <c r="AF142" s="60">
        <f t="shared" si="91"/>
        <v>0</v>
      </c>
      <c r="AG142" s="435">
        <v>0</v>
      </c>
      <c r="AH142" s="416">
        <f t="shared" si="92"/>
        <v>0</v>
      </c>
      <c r="AI142" s="65">
        <f t="shared" si="93"/>
        <v>0</v>
      </c>
      <c r="AJ142" s="63">
        <f t="shared" si="94"/>
        <v>0</v>
      </c>
      <c r="AK142" s="51">
        <v>0</v>
      </c>
      <c r="AL142" s="63">
        <f t="shared" si="95"/>
        <v>0</v>
      </c>
      <c r="AM142" s="75"/>
    </row>
    <row r="143" spans="1:39" s="2" customFormat="1" x14ac:dyDescent="0.3">
      <c r="A143" s="56" t="s">
        <v>9</v>
      </c>
      <c r="B143" s="47">
        <f>3600/6</f>
        <v>600</v>
      </c>
      <c r="C143" s="46">
        <f>2000/1.1</f>
        <v>1818.181818181818</v>
      </c>
      <c r="D143" s="54">
        <v>6</v>
      </c>
      <c r="E143" s="44">
        <v>0</v>
      </c>
      <c r="F143" s="423">
        <f t="shared" si="76"/>
        <v>0</v>
      </c>
      <c r="G143" s="72">
        <v>0</v>
      </c>
      <c r="H143" s="69">
        <f t="shared" si="77"/>
        <v>0</v>
      </c>
      <c r="I143" s="74">
        <v>0</v>
      </c>
      <c r="J143" s="37">
        <f t="shared" si="78"/>
        <v>0</v>
      </c>
      <c r="K143" s="74">
        <v>0</v>
      </c>
      <c r="L143" s="37">
        <f t="shared" si="79"/>
        <v>0</v>
      </c>
      <c r="M143" s="74">
        <v>0</v>
      </c>
      <c r="N143" s="37">
        <f t="shared" si="80"/>
        <v>0</v>
      </c>
      <c r="O143" s="74">
        <v>0</v>
      </c>
      <c r="P143" s="71">
        <f t="shared" si="81"/>
        <v>0</v>
      </c>
      <c r="Q143" s="57">
        <f t="shared" si="82"/>
        <v>0</v>
      </c>
      <c r="R143" s="70">
        <f t="shared" si="83"/>
        <v>0</v>
      </c>
      <c r="S143" s="42">
        <v>0</v>
      </c>
      <c r="T143" s="69">
        <f t="shared" si="84"/>
        <v>0</v>
      </c>
      <c r="U143" s="74">
        <v>0</v>
      </c>
      <c r="V143" s="69">
        <f t="shared" si="85"/>
        <v>0</v>
      </c>
      <c r="W143" s="74">
        <v>0</v>
      </c>
      <c r="X143" s="69">
        <f t="shared" si="86"/>
        <v>0</v>
      </c>
      <c r="Y143" s="74">
        <v>0</v>
      </c>
      <c r="Z143" s="69">
        <f t="shared" si="87"/>
        <v>0</v>
      </c>
      <c r="AA143" s="74">
        <v>0</v>
      </c>
      <c r="AB143" s="68">
        <f t="shared" si="88"/>
        <v>0</v>
      </c>
      <c r="AC143" s="67">
        <f t="shared" si="89"/>
        <v>0</v>
      </c>
      <c r="AD143" s="66">
        <f t="shared" si="90"/>
        <v>0</v>
      </c>
      <c r="AE143" s="57">
        <v>0</v>
      </c>
      <c r="AF143" s="60">
        <f t="shared" si="91"/>
        <v>0</v>
      </c>
      <c r="AG143" s="435">
        <v>0</v>
      </c>
      <c r="AH143" s="416">
        <f t="shared" si="92"/>
        <v>0</v>
      </c>
      <c r="AI143" s="65">
        <f t="shared" si="93"/>
        <v>0</v>
      </c>
      <c r="AJ143" s="63">
        <f t="shared" si="94"/>
        <v>0</v>
      </c>
      <c r="AK143" s="51">
        <v>0</v>
      </c>
      <c r="AL143" s="63">
        <f t="shared" si="95"/>
        <v>0</v>
      </c>
      <c r="AM143" s="75"/>
    </row>
    <row r="144" spans="1:39" s="2" customFormat="1" x14ac:dyDescent="0.3">
      <c r="A144" s="55" t="s">
        <v>945</v>
      </c>
      <c r="B144" s="47">
        <f>3600/6</f>
        <v>600</v>
      </c>
      <c r="C144" s="46">
        <f>2000/1.1</f>
        <v>1818.181818181818</v>
      </c>
      <c r="D144" s="54">
        <v>6</v>
      </c>
      <c r="E144" s="44">
        <v>0</v>
      </c>
      <c r="F144" s="423">
        <f t="shared" si="76"/>
        <v>0</v>
      </c>
      <c r="G144" s="72">
        <v>0</v>
      </c>
      <c r="H144" s="69">
        <f t="shared" si="77"/>
        <v>0</v>
      </c>
      <c r="I144" s="74">
        <v>0</v>
      </c>
      <c r="J144" s="37">
        <f t="shared" si="78"/>
        <v>0</v>
      </c>
      <c r="K144" s="74">
        <v>0</v>
      </c>
      <c r="L144" s="37">
        <f t="shared" si="79"/>
        <v>0</v>
      </c>
      <c r="M144" s="74">
        <v>0</v>
      </c>
      <c r="N144" s="37">
        <f t="shared" si="80"/>
        <v>0</v>
      </c>
      <c r="O144" s="74">
        <v>0</v>
      </c>
      <c r="P144" s="71">
        <f t="shared" si="81"/>
        <v>0</v>
      </c>
      <c r="Q144" s="57">
        <f t="shared" si="82"/>
        <v>0</v>
      </c>
      <c r="R144" s="70">
        <f t="shared" si="83"/>
        <v>0</v>
      </c>
      <c r="S144" s="42">
        <v>0</v>
      </c>
      <c r="T144" s="69">
        <f t="shared" si="84"/>
        <v>0</v>
      </c>
      <c r="U144" s="74">
        <v>0</v>
      </c>
      <c r="V144" s="69">
        <f t="shared" si="85"/>
        <v>0</v>
      </c>
      <c r="W144" s="74">
        <v>0</v>
      </c>
      <c r="X144" s="69">
        <f t="shared" si="86"/>
        <v>0</v>
      </c>
      <c r="Y144" s="74">
        <v>0</v>
      </c>
      <c r="Z144" s="69">
        <f t="shared" si="87"/>
        <v>0</v>
      </c>
      <c r="AA144" s="74">
        <v>0</v>
      </c>
      <c r="AB144" s="68">
        <f t="shared" si="88"/>
        <v>0</v>
      </c>
      <c r="AC144" s="67">
        <f t="shared" si="89"/>
        <v>0</v>
      </c>
      <c r="AD144" s="66">
        <f t="shared" si="90"/>
        <v>0</v>
      </c>
      <c r="AE144" s="57">
        <v>0</v>
      </c>
      <c r="AF144" s="60">
        <f t="shared" si="91"/>
        <v>0</v>
      </c>
      <c r="AG144" s="435">
        <v>0</v>
      </c>
      <c r="AH144" s="416">
        <f t="shared" si="92"/>
        <v>0</v>
      </c>
      <c r="AI144" s="65">
        <f t="shared" si="93"/>
        <v>0</v>
      </c>
      <c r="AJ144" s="63">
        <f t="shared" si="94"/>
        <v>0</v>
      </c>
      <c r="AK144" s="51">
        <v>0</v>
      </c>
      <c r="AL144" s="63">
        <f t="shared" si="95"/>
        <v>0</v>
      </c>
      <c r="AM144" s="75"/>
    </row>
    <row r="145" spans="1:39" s="2" customFormat="1" x14ac:dyDescent="0.3">
      <c r="A145" s="55" t="s">
        <v>48</v>
      </c>
      <c r="B145" s="47">
        <f>3600/6</f>
        <v>600</v>
      </c>
      <c r="C145" s="46">
        <f>2000/1.1</f>
        <v>1818.181818181818</v>
      </c>
      <c r="D145" s="54">
        <v>6</v>
      </c>
      <c r="E145" s="44">
        <v>0</v>
      </c>
      <c r="F145" s="423">
        <f t="shared" si="76"/>
        <v>0</v>
      </c>
      <c r="G145" s="72">
        <v>0</v>
      </c>
      <c r="H145" s="69">
        <f t="shared" si="77"/>
        <v>0</v>
      </c>
      <c r="I145" s="74">
        <v>0</v>
      </c>
      <c r="J145" s="37">
        <f t="shared" si="78"/>
        <v>0</v>
      </c>
      <c r="K145" s="74">
        <v>0</v>
      </c>
      <c r="L145" s="37">
        <f t="shared" si="79"/>
        <v>0</v>
      </c>
      <c r="M145" s="74">
        <v>0</v>
      </c>
      <c r="N145" s="37">
        <f t="shared" si="80"/>
        <v>0</v>
      </c>
      <c r="O145" s="74">
        <v>0</v>
      </c>
      <c r="P145" s="71">
        <f t="shared" si="81"/>
        <v>0</v>
      </c>
      <c r="Q145" s="57">
        <f t="shared" si="82"/>
        <v>0</v>
      </c>
      <c r="R145" s="70">
        <f t="shared" si="83"/>
        <v>0</v>
      </c>
      <c r="S145" s="42">
        <v>0</v>
      </c>
      <c r="T145" s="69">
        <f t="shared" si="84"/>
        <v>0</v>
      </c>
      <c r="U145" s="74">
        <v>0</v>
      </c>
      <c r="V145" s="69">
        <f t="shared" si="85"/>
        <v>0</v>
      </c>
      <c r="W145" s="74">
        <v>0</v>
      </c>
      <c r="X145" s="69">
        <f t="shared" si="86"/>
        <v>0</v>
      </c>
      <c r="Y145" s="74">
        <v>0</v>
      </c>
      <c r="Z145" s="69">
        <f t="shared" si="87"/>
        <v>0</v>
      </c>
      <c r="AA145" s="74">
        <v>0</v>
      </c>
      <c r="AB145" s="68">
        <f t="shared" si="88"/>
        <v>0</v>
      </c>
      <c r="AC145" s="67">
        <f t="shared" si="89"/>
        <v>0</v>
      </c>
      <c r="AD145" s="66">
        <f t="shared" si="90"/>
        <v>0</v>
      </c>
      <c r="AE145" s="57">
        <v>0</v>
      </c>
      <c r="AF145" s="60">
        <f t="shared" si="91"/>
        <v>0</v>
      </c>
      <c r="AG145" s="435">
        <v>0</v>
      </c>
      <c r="AH145" s="416">
        <f t="shared" si="92"/>
        <v>0</v>
      </c>
      <c r="AI145" s="65">
        <f t="shared" si="93"/>
        <v>0</v>
      </c>
      <c r="AJ145" s="63">
        <f t="shared" si="94"/>
        <v>0</v>
      </c>
      <c r="AK145" s="51">
        <v>0</v>
      </c>
      <c r="AL145" s="63">
        <f t="shared" si="95"/>
        <v>0</v>
      </c>
      <c r="AM145" s="75"/>
    </row>
    <row r="146" spans="1:39" s="2" customFormat="1" x14ac:dyDescent="0.3">
      <c r="A146" s="48" t="s">
        <v>903</v>
      </c>
      <c r="B146" s="47">
        <f>8100/6</f>
        <v>1350</v>
      </c>
      <c r="C146" s="46">
        <f>2800/1.1</f>
        <v>2545.454545454545</v>
      </c>
      <c r="D146" s="50">
        <v>6</v>
      </c>
      <c r="E146" s="44">
        <v>0</v>
      </c>
      <c r="F146" s="423">
        <f t="shared" si="76"/>
        <v>0</v>
      </c>
      <c r="G146" s="72">
        <v>0</v>
      </c>
      <c r="H146" s="69">
        <f t="shared" si="77"/>
        <v>0</v>
      </c>
      <c r="I146" s="74">
        <v>0</v>
      </c>
      <c r="J146" s="37">
        <f t="shared" si="78"/>
        <v>0</v>
      </c>
      <c r="K146" s="74">
        <v>0</v>
      </c>
      <c r="L146" s="37">
        <f t="shared" si="79"/>
        <v>0</v>
      </c>
      <c r="M146" s="74">
        <v>0</v>
      </c>
      <c r="N146" s="37">
        <f t="shared" si="80"/>
        <v>0</v>
      </c>
      <c r="O146" s="74">
        <v>0</v>
      </c>
      <c r="P146" s="71">
        <f t="shared" si="81"/>
        <v>0</v>
      </c>
      <c r="Q146" s="57">
        <f t="shared" si="82"/>
        <v>0</v>
      </c>
      <c r="R146" s="70">
        <f t="shared" si="83"/>
        <v>0</v>
      </c>
      <c r="S146" s="42">
        <v>0</v>
      </c>
      <c r="T146" s="69">
        <f t="shared" si="84"/>
        <v>0</v>
      </c>
      <c r="U146" s="74">
        <v>0</v>
      </c>
      <c r="V146" s="69">
        <f t="shared" si="85"/>
        <v>0</v>
      </c>
      <c r="W146" s="74">
        <v>0</v>
      </c>
      <c r="X146" s="69">
        <f t="shared" si="86"/>
        <v>0</v>
      </c>
      <c r="Y146" s="74">
        <v>0</v>
      </c>
      <c r="Z146" s="69">
        <f t="shared" si="87"/>
        <v>0</v>
      </c>
      <c r="AA146" s="74">
        <v>0</v>
      </c>
      <c r="AB146" s="68">
        <f t="shared" si="88"/>
        <v>0</v>
      </c>
      <c r="AC146" s="67">
        <f t="shared" si="89"/>
        <v>0</v>
      </c>
      <c r="AD146" s="66">
        <f t="shared" si="90"/>
        <v>0</v>
      </c>
      <c r="AE146" s="57">
        <v>0</v>
      </c>
      <c r="AF146" s="60">
        <f t="shared" si="91"/>
        <v>0</v>
      </c>
      <c r="AG146" s="435">
        <v>0</v>
      </c>
      <c r="AH146" s="416">
        <f t="shared" si="92"/>
        <v>0</v>
      </c>
      <c r="AI146" s="65">
        <f t="shared" si="93"/>
        <v>0</v>
      </c>
      <c r="AJ146" s="63">
        <f t="shared" si="94"/>
        <v>0</v>
      </c>
      <c r="AK146" s="51">
        <v>0</v>
      </c>
      <c r="AL146" s="63">
        <f t="shared" si="95"/>
        <v>0</v>
      </c>
      <c r="AM146" s="75"/>
    </row>
    <row r="147" spans="1:39" s="2" customFormat="1" x14ac:dyDescent="0.3">
      <c r="A147" s="48" t="s">
        <v>880</v>
      </c>
      <c r="B147" s="53">
        <f>6600/6</f>
        <v>1100</v>
      </c>
      <c r="C147" s="46">
        <f>2800/1.1</f>
        <v>2545.454545454545</v>
      </c>
      <c r="D147" s="50">
        <v>6</v>
      </c>
      <c r="E147" s="44">
        <v>0</v>
      </c>
      <c r="F147" s="423">
        <f t="shared" si="76"/>
        <v>0</v>
      </c>
      <c r="G147" s="72">
        <v>0</v>
      </c>
      <c r="H147" s="69">
        <f t="shared" si="77"/>
        <v>0</v>
      </c>
      <c r="I147" s="74">
        <v>0</v>
      </c>
      <c r="J147" s="37">
        <f t="shared" si="78"/>
        <v>0</v>
      </c>
      <c r="K147" s="74">
        <v>0</v>
      </c>
      <c r="L147" s="37">
        <f t="shared" si="79"/>
        <v>0</v>
      </c>
      <c r="M147" s="74">
        <v>0</v>
      </c>
      <c r="N147" s="37">
        <f t="shared" si="80"/>
        <v>0</v>
      </c>
      <c r="O147" s="74">
        <v>0</v>
      </c>
      <c r="P147" s="71">
        <f t="shared" si="81"/>
        <v>0</v>
      </c>
      <c r="Q147" s="57">
        <f t="shared" si="82"/>
        <v>0</v>
      </c>
      <c r="R147" s="70">
        <f t="shared" si="83"/>
        <v>0</v>
      </c>
      <c r="S147" s="42">
        <v>0</v>
      </c>
      <c r="T147" s="69">
        <f t="shared" si="84"/>
        <v>0</v>
      </c>
      <c r="U147" s="74">
        <v>0</v>
      </c>
      <c r="V147" s="69">
        <f t="shared" si="85"/>
        <v>0</v>
      </c>
      <c r="W147" s="74">
        <v>0</v>
      </c>
      <c r="X147" s="69">
        <f t="shared" si="86"/>
        <v>0</v>
      </c>
      <c r="Y147" s="74">
        <v>0</v>
      </c>
      <c r="Z147" s="69">
        <f t="shared" si="87"/>
        <v>0</v>
      </c>
      <c r="AA147" s="74">
        <v>0</v>
      </c>
      <c r="AB147" s="68">
        <f t="shared" si="88"/>
        <v>0</v>
      </c>
      <c r="AC147" s="67">
        <f t="shared" si="89"/>
        <v>0</v>
      </c>
      <c r="AD147" s="66">
        <f t="shared" si="90"/>
        <v>0</v>
      </c>
      <c r="AE147" s="57">
        <v>0</v>
      </c>
      <c r="AF147" s="60">
        <f t="shared" si="91"/>
        <v>0</v>
      </c>
      <c r="AG147" s="435">
        <v>0</v>
      </c>
      <c r="AH147" s="416">
        <f t="shared" si="92"/>
        <v>0</v>
      </c>
      <c r="AI147" s="65">
        <f t="shared" si="93"/>
        <v>0</v>
      </c>
      <c r="AJ147" s="63">
        <f t="shared" si="94"/>
        <v>0</v>
      </c>
      <c r="AK147" s="51">
        <v>0</v>
      </c>
      <c r="AL147" s="63">
        <f t="shared" si="95"/>
        <v>0</v>
      </c>
      <c r="AM147" s="75"/>
    </row>
    <row r="148" spans="1:39" s="2" customFormat="1" x14ac:dyDescent="0.3">
      <c r="A148" s="48" t="s">
        <v>944</v>
      </c>
      <c r="B148" s="47">
        <f>16200/12</f>
        <v>1350</v>
      </c>
      <c r="C148" s="46">
        <f>2800/1.1</f>
        <v>2545.454545454545</v>
      </c>
      <c r="D148" s="50">
        <v>12</v>
      </c>
      <c r="E148" s="44">
        <v>0</v>
      </c>
      <c r="F148" s="423">
        <f t="shared" si="76"/>
        <v>0</v>
      </c>
      <c r="G148" s="72">
        <v>0</v>
      </c>
      <c r="H148" s="69">
        <f t="shared" si="77"/>
        <v>0</v>
      </c>
      <c r="I148" s="74">
        <v>0</v>
      </c>
      <c r="J148" s="37">
        <f t="shared" si="78"/>
        <v>0</v>
      </c>
      <c r="K148" s="74">
        <v>0</v>
      </c>
      <c r="L148" s="37">
        <f t="shared" si="79"/>
        <v>0</v>
      </c>
      <c r="M148" s="74">
        <v>0</v>
      </c>
      <c r="N148" s="37">
        <f t="shared" si="80"/>
        <v>0</v>
      </c>
      <c r="O148" s="74">
        <v>0</v>
      </c>
      <c r="P148" s="71">
        <f t="shared" si="81"/>
        <v>0</v>
      </c>
      <c r="Q148" s="57">
        <f t="shared" si="82"/>
        <v>0</v>
      </c>
      <c r="R148" s="70">
        <f t="shared" si="83"/>
        <v>0</v>
      </c>
      <c r="S148" s="42">
        <v>0</v>
      </c>
      <c r="T148" s="69">
        <f t="shared" si="84"/>
        <v>0</v>
      </c>
      <c r="U148" s="74">
        <v>0</v>
      </c>
      <c r="V148" s="69">
        <f t="shared" si="85"/>
        <v>0</v>
      </c>
      <c r="W148" s="74">
        <v>0</v>
      </c>
      <c r="X148" s="69">
        <f t="shared" si="86"/>
        <v>0</v>
      </c>
      <c r="Y148" s="74">
        <v>0</v>
      </c>
      <c r="Z148" s="69">
        <f t="shared" si="87"/>
        <v>0</v>
      </c>
      <c r="AA148" s="74">
        <v>0</v>
      </c>
      <c r="AB148" s="68">
        <f t="shared" si="88"/>
        <v>0</v>
      </c>
      <c r="AC148" s="67">
        <f t="shared" si="89"/>
        <v>0</v>
      </c>
      <c r="AD148" s="66">
        <f t="shared" si="90"/>
        <v>0</v>
      </c>
      <c r="AE148" s="57">
        <v>0</v>
      </c>
      <c r="AF148" s="60">
        <f t="shared" si="91"/>
        <v>0</v>
      </c>
      <c r="AG148" s="435">
        <v>0</v>
      </c>
      <c r="AH148" s="416">
        <f t="shared" si="92"/>
        <v>0</v>
      </c>
      <c r="AI148" s="65">
        <f t="shared" si="93"/>
        <v>0</v>
      </c>
      <c r="AJ148" s="63">
        <f t="shared" si="94"/>
        <v>0</v>
      </c>
      <c r="AK148" s="51">
        <v>0</v>
      </c>
      <c r="AL148" s="63">
        <f t="shared" si="95"/>
        <v>0</v>
      </c>
      <c r="AM148" s="75"/>
    </row>
    <row r="149" spans="1:39" s="2" customFormat="1" x14ac:dyDescent="0.3">
      <c r="A149" s="48" t="s">
        <v>1023</v>
      </c>
      <c r="B149" s="47">
        <f>16200/12</f>
        <v>1350</v>
      </c>
      <c r="C149" s="46">
        <f>2800/1.1</f>
        <v>2545.454545454545</v>
      </c>
      <c r="D149" s="50">
        <v>12</v>
      </c>
      <c r="E149" s="44">
        <v>0</v>
      </c>
      <c r="F149" s="423">
        <f t="shared" si="76"/>
        <v>0</v>
      </c>
      <c r="G149" s="72">
        <v>0</v>
      </c>
      <c r="H149" s="69">
        <f t="shared" si="77"/>
        <v>0</v>
      </c>
      <c r="I149" s="74">
        <v>0</v>
      </c>
      <c r="J149" s="37">
        <f t="shared" si="78"/>
        <v>0</v>
      </c>
      <c r="K149" s="74">
        <v>0</v>
      </c>
      <c r="L149" s="37">
        <f t="shared" si="79"/>
        <v>0</v>
      </c>
      <c r="M149" s="74">
        <v>0</v>
      </c>
      <c r="N149" s="37">
        <f t="shared" si="80"/>
        <v>0</v>
      </c>
      <c r="O149" s="74">
        <v>0</v>
      </c>
      <c r="P149" s="71">
        <f t="shared" si="81"/>
        <v>0</v>
      </c>
      <c r="Q149" s="57">
        <f t="shared" si="82"/>
        <v>0</v>
      </c>
      <c r="R149" s="70">
        <f t="shared" si="83"/>
        <v>0</v>
      </c>
      <c r="S149" s="42">
        <v>0</v>
      </c>
      <c r="T149" s="69">
        <f t="shared" si="84"/>
        <v>0</v>
      </c>
      <c r="U149" s="74">
        <v>0</v>
      </c>
      <c r="V149" s="69">
        <f t="shared" si="85"/>
        <v>0</v>
      </c>
      <c r="W149" s="74">
        <v>0</v>
      </c>
      <c r="X149" s="69">
        <f t="shared" si="86"/>
        <v>0</v>
      </c>
      <c r="Y149" s="74">
        <v>0</v>
      </c>
      <c r="Z149" s="69">
        <f t="shared" si="87"/>
        <v>0</v>
      </c>
      <c r="AA149" s="74">
        <v>0</v>
      </c>
      <c r="AB149" s="68">
        <f t="shared" si="88"/>
        <v>0</v>
      </c>
      <c r="AC149" s="67">
        <f t="shared" si="89"/>
        <v>0</v>
      </c>
      <c r="AD149" s="66">
        <f t="shared" si="90"/>
        <v>0</v>
      </c>
      <c r="AE149" s="57">
        <v>0</v>
      </c>
      <c r="AF149" s="60">
        <f t="shared" si="91"/>
        <v>0</v>
      </c>
      <c r="AG149" s="435">
        <v>0</v>
      </c>
      <c r="AH149" s="416">
        <f t="shared" si="92"/>
        <v>0</v>
      </c>
      <c r="AI149" s="65">
        <f t="shared" si="93"/>
        <v>0</v>
      </c>
      <c r="AJ149" s="63">
        <f t="shared" si="94"/>
        <v>0</v>
      </c>
      <c r="AK149" s="51">
        <v>0</v>
      </c>
      <c r="AL149" s="63">
        <f t="shared" si="95"/>
        <v>0</v>
      </c>
      <c r="AM149" s="75"/>
    </row>
    <row r="150" spans="1:39" s="2" customFormat="1" x14ac:dyDescent="0.3">
      <c r="A150" s="48" t="s">
        <v>62</v>
      </c>
      <c r="B150" s="47">
        <f>42000/20</f>
        <v>2100</v>
      </c>
      <c r="C150" s="46">
        <f>3200/1.1</f>
        <v>2909.090909090909</v>
      </c>
      <c r="D150" s="50">
        <v>20</v>
      </c>
      <c r="E150" s="44">
        <v>0</v>
      </c>
      <c r="F150" s="423">
        <f t="shared" si="76"/>
        <v>0</v>
      </c>
      <c r="G150" s="72">
        <v>0</v>
      </c>
      <c r="H150" s="69">
        <f t="shared" si="77"/>
        <v>0</v>
      </c>
      <c r="I150" s="74">
        <v>0</v>
      </c>
      <c r="J150" s="37">
        <f t="shared" si="78"/>
        <v>0</v>
      </c>
      <c r="K150" s="74">
        <v>0</v>
      </c>
      <c r="L150" s="37">
        <f t="shared" si="79"/>
        <v>0</v>
      </c>
      <c r="M150" s="74">
        <v>0</v>
      </c>
      <c r="N150" s="37">
        <f t="shared" si="80"/>
        <v>0</v>
      </c>
      <c r="O150" s="74">
        <v>0</v>
      </c>
      <c r="P150" s="71">
        <f t="shared" si="81"/>
        <v>0</v>
      </c>
      <c r="Q150" s="57">
        <f t="shared" si="82"/>
        <v>0</v>
      </c>
      <c r="R150" s="70">
        <f t="shared" si="83"/>
        <v>0</v>
      </c>
      <c r="S150" s="42">
        <v>0</v>
      </c>
      <c r="T150" s="69">
        <f t="shared" si="84"/>
        <v>0</v>
      </c>
      <c r="U150" s="74">
        <v>0</v>
      </c>
      <c r="V150" s="69">
        <f t="shared" si="85"/>
        <v>0</v>
      </c>
      <c r="W150" s="74">
        <v>0</v>
      </c>
      <c r="X150" s="69">
        <f t="shared" si="86"/>
        <v>0</v>
      </c>
      <c r="Y150" s="74">
        <v>0</v>
      </c>
      <c r="Z150" s="69">
        <f t="shared" si="87"/>
        <v>0</v>
      </c>
      <c r="AA150" s="74">
        <v>0</v>
      </c>
      <c r="AB150" s="68">
        <f t="shared" si="88"/>
        <v>0</v>
      </c>
      <c r="AC150" s="67">
        <f t="shared" si="89"/>
        <v>0</v>
      </c>
      <c r="AD150" s="66">
        <f t="shared" si="90"/>
        <v>0</v>
      </c>
      <c r="AE150" s="57">
        <v>0</v>
      </c>
      <c r="AF150" s="60">
        <f t="shared" si="91"/>
        <v>0</v>
      </c>
      <c r="AG150" s="435">
        <v>0</v>
      </c>
      <c r="AH150" s="416">
        <f t="shared" si="92"/>
        <v>0</v>
      </c>
      <c r="AI150" s="65">
        <f t="shared" si="93"/>
        <v>0</v>
      </c>
      <c r="AJ150" s="63">
        <f t="shared" si="94"/>
        <v>0</v>
      </c>
      <c r="AK150" s="51">
        <v>0</v>
      </c>
      <c r="AL150" s="63">
        <f t="shared" si="95"/>
        <v>0</v>
      </c>
      <c r="AM150" s="75"/>
    </row>
    <row r="151" spans="1:39" s="2" customFormat="1" x14ac:dyDescent="0.3">
      <c r="A151" s="48" t="s">
        <v>217</v>
      </c>
      <c r="B151" s="47">
        <f>13800/12</f>
        <v>1150</v>
      </c>
      <c r="C151" s="46">
        <f>2300/1.1</f>
        <v>2090.9090909090905</v>
      </c>
      <c r="D151" s="50">
        <v>12</v>
      </c>
      <c r="E151" s="44">
        <v>0</v>
      </c>
      <c r="F151" s="423">
        <f t="shared" si="76"/>
        <v>0</v>
      </c>
      <c r="G151" s="72">
        <v>0</v>
      </c>
      <c r="H151" s="69">
        <f t="shared" si="77"/>
        <v>0</v>
      </c>
      <c r="I151" s="74">
        <v>0</v>
      </c>
      <c r="J151" s="37">
        <f t="shared" si="78"/>
        <v>0</v>
      </c>
      <c r="K151" s="74">
        <v>0</v>
      </c>
      <c r="L151" s="37">
        <f t="shared" si="79"/>
        <v>0</v>
      </c>
      <c r="M151" s="74">
        <v>0</v>
      </c>
      <c r="N151" s="37">
        <f t="shared" si="80"/>
        <v>0</v>
      </c>
      <c r="O151" s="74">
        <v>0</v>
      </c>
      <c r="P151" s="71">
        <f t="shared" si="81"/>
        <v>0</v>
      </c>
      <c r="Q151" s="57">
        <f t="shared" si="82"/>
        <v>0</v>
      </c>
      <c r="R151" s="70">
        <f t="shared" si="83"/>
        <v>0</v>
      </c>
      <c r="S151" s="42">
        <v>0</v>
      </c>
      <c r="T151" s="69">
        <f t="shared" si="84"/>
        <v>0</v>
      </c>
      <c r="U151" s="74">
        <v>0</v>
      </c>
      <c r="V151" s="69">
        <f t="shared" si="85"/>
        <v>0</v>
      </c>
      <c r="W151" s="74">
        <v>0</v>
      </c>
      <c r="X151" s="69">
        <f t="shared" si="86"/>
        <v>0</v>
      </c>
      <c r="Y151" s="74">
        <v>0</v>
      </c>
      <c r="Z151" s="69">
        <f t="shared" si="87"/>
        <v>0</v>
      </c>
      <c r="AA151" s="74">
        <v>0</v>
      </c>
      <c r="AB151" s="68">
        <f t="shared" si="88"/>
        <v>0</v>
      </c>
      <c r="AC151" s="67">
        <f t="shared" si="89"/>
        <v>0</v>
      </c>
      <c r="AD151" s="66">
        <f t="shared" si="90"/>
        <v>0</v>
      </c>
      <c r="AE151" s="57">
        <v>0</v>
      </c>
      <c r="AF151" s="60">
        <f t="shared" si="91"/>
        <v>0</v>
      </c>
      <c r="AG151" s="435">
        <v>0</v>
      </c>
      <c r="AH151" s="416">
        <f t="shared" si="92"/>
        <v>0</v>
      </c>
      <c r="AI151" s="65">
        <f t="shared" si="93"/>
        <v>0</v>
      </c>
      <c r="AJ151" s="63">
        <f t="shared" si="94"/>
        <v>0</v>
      </c>
      <c r="AK151" s="51">
        <v>0</v>
      </c>
      <c r="AL151" s="63">
        <f t="shared" si="95"/>
        <v>0</v>
      </c>
      <c r="AM151" s="75"/>
    </row>
    <row r="152" spans="1:39" s="2" customFormat="1" x14ac:dyDescent="0.3">
      <c r="A152" s="48" t="s">
        <v>877</v>
      </c>
      <c r="B152" s="47">
        <f>30000/24</f>
        <v>1250</v>
      </c>
      <c r="C152" s="46">
        <f>2800/1.1</f>
        <v>2545.454545454545</v>
      </c>
      <c r="D152" s="50">
        <v>24</v>
      </c>
      <c r="E152" s="44">
        <v>0</v>
      </c>
      <c r="F152" s="423">
        <f t="shared" si="76"/>
        <v>0</v>
      </c>
      <c r="G152" s="72">
        <v>0</v>
      </c>
      <c r="H152" s="69">
        <f t="shared" si="77"/>
        <v>0</v>
      </c>
      <c r="I152" s="74">
        <v>0</v>
      </c>
      <c r="J152" s="37">
        <f t="shared" si="78"/>
        <v>0</v>
      </c>
      <c r="K152" s="74">
        <v>0</v>
      </c>
      <c r="L152" s="37">
        <f t="shared" si="79"/>
        <v>0</v>
      </c>
      <c r="M152" s="74">
        <v>0</v>
      </c>
      <c r="N152" s="37">
        <f t="shared" si="80"/>
        <v>0</v>
      </c>
      <c r="O152" s="74">
        <v>0</v>
      </c>
      <c r="P152" s="71">
        <f t="shared" si="81"/>
        <v>0</v>
      </c>
      <c r="Q152" s="57">
        <f t="shared" si="82"/>
        <v>0</v>
      </c>
      <c r="R152" s="70">
        <f t="shared" si="83"/>
        <v>0</v>
      </c>
      <c r="S152" s="42">
        <v>0</v>
      </c>
      <c r="T152" s="69">
        <f t="shared" si="84"/>
        <v>0</v>
      </c>
      <c r="U152" s="74">
        <v>0</v>
      </c>
      <c r="V152" s="69">
        <f t="shared" si="85"/>
        <v>0</v>
      </c>
      <c r="W152" s="74">
        <v>0</v>
      </c>
      <c r="X152" s="69">
        <f t="shared" si="86"/>
        <v>0</v>
      </c>
      <c r="Y152" s="74">
        <v>0</v>
      </c>
      <c r="Z152" s="69">
        <f t="shared" si="87"/>
        <v>0</v>
      </c>
      <c r="AA152" s="74">
        <v>0</v>
      </c>
      <c r="AB152" s="68">
        <f t="shared" si="88"/>
        <v>0</v>
      </c>
      <c r="AC152" s="67">
        <f t="shared" si="89"/>
        <v>0</v>
      </c>
      <c r="AD152" s="66">
        <f t="shared" si="90"/>
        <v>0</v>
      </c>
      <c r="AE152" s="57">
        <v>0</v>
      </c>
      <c r="AF152" s="60">
        <f t="shared" si="91"/>
        <v>0</v>
      </c>
      <c r="AG152" s="435">
        <v>0</v>
      </c>
      <c r="AH152" s="416">
        <f t="shared" si="92"/>
        <v>0</v>
      </c>
      <c r="AI152" s="65">
        <f t="shared" si="93"/>
        <v>0</v>
      </c>
      <c r="AJ152" s="63">
        <f t="shared" si="94"/>
        <v>0</v>
      </c>
      <c r="AK152" s="51">
        <v>0</v>
      </c>
      <c r="AL152" s="63">
        <f t="shared" si="95"/>
        <v>0</v>
      </c>
      <c r="AM152" s="75"/>
    </row>
    <row r="153" spans="1:39" s="2" customFormat="1" x14ac:dyDescent="0.3">
      <c r="A153" s="137" t="s">
        <v>852</v>
      </c>
      <c r="B153" s="47">
        <f>14400/24</f>
        <v>600</v>
      </c>
      <c r="C153" s="46">
        <f>800/1.1</f>
        <v>727.27272727272725</v>
      </c>
      <c r="D153" s="54">
        <v>24</v>
      </c>
      <c r="E153" s="44">
        <v>25</v>
      </c>
      <c r="F153" s="423">
        <f t="shared" si="76"/>
        <v>15000</v>
      </c>
      <c r="G153" s="72">
        <v>0</v>
      </c>
      <c r="H153" s="69">
        <f t="shared" si="77"/>
        <v>0</v>
      </c>
      <c r="I153" s="74">
        <v>0</v>
      </c>
      <c r="J153" s="37">
        <f t="shared" si="78"/>
        <v>0</v>
      </c>
      <c r="K153" s="74">
        <v>0</v>
      </c>
      <c r="L153" s="37">
        <f t="shared" si="79"/>
        <v>0</v>
      </c>
      <c r="M153" s="74">
        <v>0</v>
      </c>
      <c r="N153" s="37">
        <f t="shared" si="80"/>
        <v>0</v>
      </c>
      <c r="O153" s="74">
        <v>0</v>
      </c>
      <c r="P153" s="71">
        <f t="shared" si="81"/>
        <v>0</v>
      </c>
      <c r="Q153" s="57">
        <f t="shared" si="82"/>
        <v>0</v>
      </c>
      <c r="R153" s="70">
        <f t="shared" si="83"/>
        <v>0</v>
      </c>
      <c r="S153" s="42">
        <v>9</v>
      </c>
      <c r="T153" s="69">
        <f t="shared" si="84"/>
        <v>6545.454545454545</v>
      </c>
      <c r="U153" s="74">
        <v>5</v>
      </c>
      <c r="V153" s="69">
        <f t="shared" si="85"/>
        <v>3636.363636363636</v>
      </c>
      <c r="W153" s="74">
        <v>11</v>
      </c>
      <c r="X153" s="69">
        <f t="shared" si="86"/>
        <v>8000</v>
      </c>
      <c r="Y153" s="74">
        <v>0</v>
      </c>
      <c r="Z153" s="69">
        <f t="shared" si="87"/>
        <v>0</v>
      </c>
      <c r="AA153" s="74">
        <v>0</v>
      </c>
      <c r="AB153" s="68">
        <f t="shared" si="88"/>
        <v>0</v>
      </c>
      <c r="AC153" s="67">
        <f t="shared" si="89"/>
        <v>25</v>
      </c>
      <c r="AD153" s="66">
        <f t="shared" si="90"/>
        <v>18181.81818181818</v>
      </c>
      <c r="AE153" s="57">
        <v>0</v>
      </c>
      <c r="AF153" s="60">
        <f t="shared" si="91"/>
        <v>3181.8181818181811</v>
      </c>
      <c r="AG153" s="435">
        <v>0</v>
      </c>
      <c r="AH153" s="416">
        <f t="shared" si="92"/>
        <v>0</v>
      </c>
      <c r="AI153" s="65">
        <f t="shared" si="93"/>
        <v>0</v>
      </c>
      <c r="AJ153" s="63">
        <f t="shared" si="94"/>
        <v>0</v>
      </c>
      <c r="AK153" s="51">
        <v>0</v>
      </c>
      <c r="AL153" s="63">
        <f t="shared" si="95"/>
        <v>0</v>
      </c>
      <c r="AM153" s="75" t="s">
        <v>1022</v>
      </c>
    </row>
    <row r="154" spans="1:39" s="2" customFormat="1" x14ac:dyDescent="0.3">
      <c r="A154" s="188" t="s">
        <v>851</v>
      </c>
      <c r="B154" s="182">
        <f>16000/10</f>
        <v>1600</v>
      </c>
      <c r="C154" s="183">
        <f>2700/1.1</f>
        <v>2454.5454545454545</v>
      </c>
      <c r="D154" s="433">
        <v>10</v>
      </c>
      <c r="E154" s="44">
        <v>0</v>
      </c>
      <c r="F154" s="423">
        <f t="shared" si="76"/>
        <v>0</v>
      </c>
      <c r="G154" s="72">
        <v>20</v>
      </c>
      <c r="H154" s="69">
        <f t="shared" si="77"/>
        <v>32000</v>
      </c>
      <c r="I154" s="74">
        <v>10</v>
      </c>
      <c r="J154" s="37">
        <f t="shared" si="78"/>
        <v>16000</v>
      </c>
      <c r="K154" s="74">
        <v>0</v>
      </c>
      <c r="L154" s="37">
        <f t="shared" si="79"/>
        <v>0</v>
      </c>
      <c r="M154" s="74">
        <v>0</v>
      </c>
      <c r="N154" s="37">
        <f t="shared" si="80"/>
        <v>0</v>
      </c>
      <c r="O154" s="74">
        <v>0</v>
      </c>
      <c r="P154" s="71">
        <f t="shared" si="81"/>
        <v>0</v>
      </c>
      <c r="Q154" s="57">
        <f t="shared" si="82"/>
        <v>30</v>
      </c>
      <c r="R154" s="70">
        <f t="shared" si="83"/>
        <v>48000</v>
      </c>
      <c r="S154" s="42">
        <v>12</v>
      </c>
      <c r="T154" s="69">
        <f t="shared" si="84"/>
        <v>29454.545454545456</v>
      </c>
      <c r="U154" s="74">
        <v>18</v>
      </c>
      <c r="V154" s="69">
        <f t="shared" si="85"/>
        <v>44181.818181818184</v>
      </c>
      <c r="W154" s="74">
        <v>0</v>
      </c>
      <c r="X154" s="69">
        <f t="shared" si="86"/>
        <v>0</v>
      </c>
      <c r="Y154" s="74">
        <v>0</v>
      </c>
      <c r="Z154" s="69">
        <f t="shared" si="87"/>
        <v>0</v>
      </c>
      <c r="AA154" s="74">
        <v>0</v>
      </c>
      <c r="AB154" s="68">
        <f t="shared" si="88"/>
        <v>0</v>
      </c>
      <c r="AC154" s="67">
        <f t="shared" si="89"/>
        <v>30</v>
      </c>
      <c r="AD154" s="66">
        <f t="shared" si="90"/>
        <v>73636.363636363632</v>
      </c>
      <c r="AE154" s="57">
        <v>0</v>
      </c>
      <c r="AF154" s="60">
        <f t="shared" si="91"/>
        <v>25636.363636363636</v>
      </c>
      <c r="AG154" s="435">
        <v>0</v>
      </c>
      <c r="AH154" s="416">
        <f t="shared" si="92"/>
        <v>0</v>
      </c>
      <c r="AI154" s="65">
        <f t="shared" si="93"/>
        <v>0</v>
      </c>
      <c r="AJ154" s="63">
        <f t="shared" si="94"/>
        <v>0</v>
      </c>
      <c r="AK154" s="51">
        <v>0</v>
      </c>
      <c r="AL154" s="63">
        <f t="shared" si="95"/>
        <v>0</v>
      </c>
      <c r="AM154" s="75"/>
    </row>
    <row r="155" spans="1:39" s="2" customFormat="1" x14ac:dyDescent="0.3">
      <c r="A155" s="188" t="s">
        <v>403</v>
      </c>
      <c r="B155" s="47">
        <f>16000/10</f>
        <v>1600</v>
      </c>
      <c r="C155" s="183">
        <f>2700/1.1</f>
        <v>2454.5454545454545</v>
      </c>
      <c r="D155" s="54">
        <v>10</v>
      </c>
      <c r="E155" s="44">
        <v>0</v>
      </c>
      <c r="F155" s="423">
        <f t="shared" si="76"/>
        <v>0</v>
      </c>
      <c r="G155" s="72">
        <v>0</v>
      </c>
      <c r="H155" s="69">
        <f t="shared" si="77"/>
        <v>0</v>
      </c>
      <c r="I155" s="74">
        <v>0</v>
      </c>
      <c r="J155" s="37">
        <f t="shared" si="78"/>
        <v>0</v>
      </c>
      <c r="K155" s="74">
        <v>0</v>
      </c>
      <c r="L155" s="37">
        <f t="shared" si="79"/>
        <v>0</v>
      </c>
      <c r="M155" s="74">
        <v>0</v>
      </c>
      <c r="N155" s="37">
        <f t="shared" si="80"/>
        <v>0</v>
      </c>
      <c r="O155" s="74">
        <v>0</v>
      </c>
      <c r="P155" s="71">
        <f t="shared" si="81"/>
        <v>0</v>
      </c>
      <c r="Q155" s="57">
        <f t="shared" si="82"/>
        <v>0</v>
      </c>
      <c r="R155" s="70">
        <f t="shared" si="83"/>
        <v>0</v>
      </c>
      <c r="S155" s="42">
        <v>0</v>
      </c>
      <c r="T155" s="69">
        <f t="shared" si="84"/>
        <v>0</v>
      </c>
      <c r="U155" s="74">
        <v>0</v>
      </c>
      <c r="V155" s="69">
        <f t="shared" si="85"/>
        <v>0</v>
      </c>
      <c r="W155" s="74">
        <v>0</v>
      </c>
      <c r="X155" s="69">
        <f t="shared" si="86"/>
        <v>0</v>
      </c>
      <c r="Y155" s="74">
        <v>0</v>
      </c>
      <c r="Z155" s="69">
        <f t="shared" si="87"/>
        <v>0</v>
      </c>
      <c r="AA155" s="74">
        <v>0</v>
      </c>
      <c r="AB155" s="68">
        <f t="shared" si="88"/>
        <v>0</v>
      </c>
      <c r="AC155" s="67">
        <f t="shared" si="89"/>
        <v>0</v>
      </c>
      <c r="AD155" s="66">
        <f t="shared" si="90"/>
        <v>0</v>
      </c>
      <c r="AE155" s="57">
        <v>0</v>
      </c>
      <c r="AF155" s="60">
        <f t="shared" si="91"/>
        <v>0</v>
      </c>
      <c r="AG155" s="435">
        <v>0</v>
      </c>
      <c r="AH155" s="416">
        <f t="shared" si="92"/>
        <v>0</v>
      </c>
      <c r="AI155" s="65">
        <f t="shared" si="93"/>
        <v>0</v>
      </c>
      <c r="AJ155" s="63">
        <f t="shared" si="94"/>
        <v>0</v>
      </c>
      <c r="AK155" s="51">
        <v>0</v>
      </c>
      <c r="AL155" s="63">
        <f t="shared" si="95"/>
        <v>0</v>
      </c>
      <c r="AM155" s="75"/>
    </row>
    <row r="156" spans="1:39" s="2" customFormat="1" x14ac:dyDescent="0.3">
      <c r="A156" s="188" t="s">
        <v>850</v>
      </c>
      <c r="B156" s="47">
        <f>16000/10</f>
        <v>1600</v>
      </c>
      <c r="C156" s="183">
        <f>2700/1.1</f>
        <v>2454.5454545454545</v>
      </c>
      <c r="D156" s="54">
        <v>10</v>
      </c>
      <c r="E156" s="44">
        <v>0</v>
      </c>
      <c r="F156" s="423">
        <f t="shared" si="76"/>
        <v>0</v>
      </c>
      <c r="G156" s="72">
        <v>0</v>
      </c>
      <c r="H156" s="69">
        <f t="shared" si="77"/>
        <v>0</v>
      </c>
      <c r="I156" s="74">
        <v>0</v>
      </c>
      <c r="J156" s="37">
        <f t="shared" si="78"/>
        <v>0</v>
      </c>
      <c r="K156" s="74">
        <v>0</v>
      </c>
      <c r="L156" s="37">
        <f t="shared" si="79"/>
        <v>0</v>
      </c>
      <c r="M156" s="74">
        <v>0</v>
      </c>
      <c r="N156" s="37">
        <f t="shared" si="80"/>
        <v>0</v>
      </c>
      <c r="O156" s="74">
        <v>0</v>
      </c>
      <c r="P156" s="71">
        <f t="shared" si="81"/>
        <v>0</v>
      </c>
      <c r="Q156" s="57">
        <f t="shared" si="82"/>
        <v>0</v>
      </c>
      <c r="R156" s="70">
        <f t="shared" si="83"/>
        <v>0</v>
      </c>
      <c r="S156" s="42">
        <v>0</v>
      </c>
      <c r="T156" s="69">
        <f t="shared" si="84"/>
        <v>0</v>
      </c>
      <c r="U156" s="74">
        <v>0</v>
      </c>
      <c r="V156" s="69">
        <f t="shared" si="85"/>
        <v>0</v>
      </c>
      <c r="W156" s="74">
        <v>0</v>
      </c>
      <c r="X156" s="69">
        <f t="shared" si="86"/>
        <v>0</v>
      </c>
      <c r="Y156" s="74">
        <v>0</v>
      </c>
      <c r="Z156" s="69">
        <f t="shared" si="87"/>
        <v>0</v>
      </c>
      <c r="AA156" s="74">
        <v>0</v>
      </c>
      <c r="AB156" s="68">
        <f t="shared" si="88"/>
        <v>0</v>
      </c>
      <c r="AC156" s="67">
        <f t="shared" si="89"/>
        <v>0</v>
      </c>
      <c r="AD156" s="66">
        <f t="shared" si="90"/>
        <v>0</v>
      </c>
      <c r="AE156" s="57">
        <v>0</v>
      </c>
      <c r="AF156" s="60">
        <f t="shared" si="91"/>
        <v>0</v>
      </c>
      <c r="AG156" s="435">
        <v>0</v>
      </c>
      <c r="AH156" s="416">
        <f t="shared" si="92"/>
        <v>0</v>
      </c>
      <c r="AI156" s="65">
        <f t="shared" si="93"/>
        <v>0</v>
      </c>
      <c r="AJ156" s="63">
        <f t="shared" si="94"/>
        <v>0</v>
      </c>
      <c r="AK156" s="51">
        <v>0</v>
      </c>
      <c r="AL156" s="63">
        <f t="shared" si="95"/>
        <v>0</v>
      </c>
      <c r="AM156" s="75"/>
    </row>
    <row r="157" spans="1:39" s="2" customFormat="1" x14ac:dyDescent="0.3">
      <c r="A157" s="188" t="s">
        <v>902</v>
      </c>
      <c r="B157" s="47">
        <f>16000/10</f>
        <v>1600</v>
      </c>
      <c r="C157" s="183">
        <f>2700/1.1</f>
        <v>2454.5454545454545</v>
      </c>
      <c r="D157" s="54">
        <v>10</v>
      </c>
      <c r="E157" s="44">
        <v>0</v>
      </c>
      <c r="F157" s="423">
        <f t="shared" si="76"/>
        <v>0</v>
      </c>
      <c r="G157" s="72">
        <v>0</v>
      </c>
      <c r="H157" s="69">
        <f t="shared" si="77"/>
        <v>0</v>
      </c>
      <c r="I157" s="74">
        <v>0</v>
      </c>
      <c r="J157" s="37">
        <f t="shared" si="78"/>
        <v>0</v>
      </c>
      <c r="K157" s="74">
        <v>0</v>
      </c>
      <c r="L157" s="37">
        <f t="shared" si="79"/>
        <v>0</v>
      </c>
      <c r="M157" s="74">
        <v>0</v>
      </c>
      <c r="N157" s="37">
        <f t="shared" si="80"/>
        <v>0</v>
      </c>
      <c r="O157" s="74">
        <v>0</v>
      </c>
      <c r="P157" s="71">
        <f t="shared" si="81"/>
        <v>0</v>
      </c>
      <c r="Q157" s="57">
        <f t="shared" si="82"/>
        <v>0</v>
      </c>
      <c r="R157" s="70">
        <f t="shared" si="83"/>
        <v>0</v>
      </c>
      <c r="S157" s="42">
        <v>0</v>
      </c>
      <c r="T157" s="69">
        <f t="shared" si="84"/>
        <v>0</v>
      </c>
      <c r="U157" s="74">
        <v>0</v>
      </c>
      <c r="V157" s="69">
        <f t="shared" si="85"/>
        <v>0</v>
      </c>
      <c r="W157" s="74">
        <v>0</v>
      </c>
      <c r="X157" s="69">
        <f t="shared" si="86"/>
        <v>0</v>
      </c>
      <c r="Y157" s="74">
        <v>0</v>
      </c>
      <c r="Z157" s="69">
        <f t="shared" si="87"/>
        <v>0</v>
      </c>
      <c r="AA157" s="74">
        <v>0</v>
      </c>
      <c r="AB157" s="68">
        <f t="shared" si="88"/>
        <v>0</v>
      </c>
      <c r="AC157" s="67">
        <f t="shared" si="89"/>
        <v>0</v>
      </c>
      <c r="AD157" s="66">
        <f t="shared" si="90"/>
        <v>0</v>
      </c>
      <c r="AE157" s="57">
        <v>0</v>
      </c>
      <c r="AF157" s="60">
        <f t="shared" si="91"/>
        <v>0</v>
      </c>
      <c r="AG157" s="435">
        <v>0</v>
      </c>
      <c r="AH157" s="416">
        <f t="shared" si="92"/>
        <v>0</v>
      </c>
      <c r="AI157" s="65">
        <f t="shared" si="93"/>
        <v>0</v>
      </c>
      <c r="AJ157" s="63">
        <f t="shared" si="94"/>
        <v>0</v>
      </c>
      <c r="AK157" s="51">
        <v>0</v>
      </c>
      <c r="AL157" s="63">
        <f t="shared" si="95"/>
        <v>0</v>
      </c>
      <c r="AM157" s="75"/>
    </row>
    <row r="158" spans="1:39" s="2" customFormat="1" x14ac:dyDescent="0.3">
      <c r="A158" s="188" t="s">
        <v>901</v>
      </c>
      <c r="B158" s="47">
        <f>16000/10</f>
        <v>1600</v>
      </c>
      <c r="C158" s="183">
        <f>2700/1.1</f>
        <v>2454.5454545454545</v>
      </c>
      <c r="D158" s="54">
        <v>11</v>
      </c>
      <c r="E158" s="44">
        <v>0</v>
      </c>
      <c r="F158" s="423">
        <f t="shared" si="76"/>
        <v>0</v>
      </c>
      <c r="G158" s="72">
        <v>0</v>
      </c>
      <c r="H158" s="69">
        <f t="shared" si="77"/>
        <v>0</v>
      </c>
      <c r="I158" s="74">
        <v>0</v>
      </c>
      <c r="J158" s="37">
        <f t="shared" si="78"/>
        <v>0</v>
      </c>
      <c r="K158" s="74">
        <v>0</v>
      </c>
      <c r="L158" s="37">
        <f t="shared" si="79"/>
        <v>0</v>
      </c>
      <c r="M158" s="74">
        <v>0</v>
      </c>
      <c r="N158" s="37">
        <f t="shared" si="80"/>
        <v>0</v>
      </c>
      <c r="O158" s="74">
        <v>0</v>
      </c>
      <c r="P158" s="71">
        <f t="shared" si="81"/>
        <v>0</v>
      </c>
      <c r="Q158" s="57">
        <f t="shared" si="82"/>
        <v>0</v>
      </c>
      <c r="R158" s="70">
        <f t="shared" si="83"/>
        <v>0</v>
      </c>
      <c r="S158" s="42">
        <v>0</v>
      </c>
      <c r="T158" s="69">
        <f t="shared" si="84"/>
        <v>0</v>
      </c>
      <c r="U158" s="74">
        <v>0</v>
      </c>
      <c r="V158" s="69">
        <f t="shared" si="85"/>
        <v>0</v>
      </c>
      <c r="W158" s="74">
        <v>0</v>
      </c>
      <c r="X158" s="69">
        <f t="shared" si="86"/>
        <v>0</v>
      </c>
      <c r="Y158" s="74">
        <v>0</v>
      </c>
      <c r="Z158" s="69">
        <f t="shared" si="87"/>
        <v>0</v>
      </c>
      <c r="AA158" s="74">
        <v>0</v>
      </c>
      <c r="AB158" s="68">
        <f t="shared" si="88"/>
        <v>0</v>
      </c>
      <c r="AC158" s="67">
        <f t="shared" si="89"/>
        <v>0</v>
      </c>
      <c r="AD158" s="66">
        <f t="shared" si="90"/>
        <v>0</v>
      </c>
      <c r="AE158" s="57">
        <v>0</v>
      </c>
      <c r="AF158" s="60">
        <f t="shared" si="91"/>
        <v>0</v>
      </c>
      <c r="AG158" s="435">
        <v>0</v>
      </c>
      <c r="AH158" s="416">
        <f t="shared" si="92"/>
        <v>0</v>
      </c>
      <c r="AI158" s="65">
        <f t="shared" si="93"/>
        <v>0</v>
      </c>
      <c r="AJ158" s="63">
        <f t="shared" si="94"/>
        <v>0</v>
      </c>
      <c r="AK158" s="51">
        <v>0</v>
      </c>
      <c r="AL158" s="63">
        <f t="shared" si="95"/>
        <v>0</v>
      </c>
      <c r="AM158" s="75"/>
    </row>
    <row r="159" spans="1:39" s="2" customFormat="1" x14ac:dyDescent="0.3">
      <c r="A159" s="188" t="s">
        <v>849</v>
      </c>
      <c r="B159" s="47">
        <f>14400/12</f>
        <v>1200</v>
      </c>
      <c r="C159" s="46">
        <f>1800/1.1</f>
        <v>1636.3636363636363</v>
      </c>
      <c r="D159" s="54">
        <v>12</v>
      </c>
      <c r="E159" s="44">
        <v>0</v>
      </c>
      <c r="F159" s="423">
        <f t="shared" si="76"/>
        <v>0</v>
      </c>
      <c r="G159" s="72">
        <v>0</v>
      </c>
      <c r="H159" s="69">
        <f t="shared" si="77"/>
        <v>0</v>
      </c>
      <c r="I159" s="74">
        <v>0</v>
      </c>
      <c r="J159" s="37">
        <f t="shared" si="78"/>
        <v>0</v>
      </c>
      <c r="K159" s="74">
        <v>0</v>
      </c>
      <c r="L159" s="37">
        <f t="shared" si="79"/>
        <v>0</v>
      </c>
      <c r="M159" s="74">
        <v>0</v>
      </c>
      <c r="N159" s="37">
        <f t="shared" si="80"/>
        <v>0</v>
      </c>
      <c r="O159" s="74">
        <v>0</v>
      </c>
      <c r="P159" s="71">
        <f t="shared" si="81"/>
        <v>0</v>
      </c>
      <c r="Q159" s="57">
        <f t="shared" si="82"/>
        <v>0</v>
      </c>
      <c r="R159" s="70">
        <f t="shared" si="83"/>
        <v>0</v>
      </c>
      <c r="S159" s="42">
        <v>0</v>
      </c>
      <c r="T159" s="69">
        <f t="shared" si="84"/>
        <v>0</v>
      </c>
      <c r="U159" s="74">
        <v>0</v>
      </c>
      <c r="V159" s="69">
        <f t="shared" si="85"/>
        <v>0</v>
      </c>
      <c r="W159" s="74">
        <v>0</v>
      </c>
      <c r="X159" s="69">
        <f t="shared" si="86"/>
        <v>0</v>
      </c>
      <c r="Y159" s="74">
        <v>0</v>
      </c>
      <c r="Z159" s="69">
        <f t="shared" si="87"/>
        <v>0</v>
      </c>
      <c r="AA159" s="74">
        <v>0</v>
      </c>
      <c r="AB159" s="68">
        <f t="shared" si="88"/>
        <v>0</v>
      </c>
      <c r="AC159" s="67">
        <f t="shared" si="89"/>
        <v>0</v>
      </c>
      <c r="AD159" s="66">
        <f t="shared" si="90"/>
        <v>0</v>
      </c>
      <c r="AE159" s="57">
        <v>0</v>
      </c>
      <c r="AF159" s="60">
        <f t="shared" si="91"/>
        <v>0</v>
      </c>
      <c r="AG159" s="435">
        <v>0</v>
      </c>
      <c r="AH159" s="416">
        <f t="shared" si="92"/>
        <v>0</v>
      </c>
      <c r="AI159" s="65">
        <f t="shared" si="93"/>
        <v>0</v>
      </c>
      <c r="AJ159" s="63">
        <f t="shared" si="94"/>
        <v>0</v>
      </c>
      <c r="AK159" s="51">
        <v>0</v>
      </c>
      <c r="AL159" s="63">
        <f t="shared" si="95"/>
        <v>0</v>
      </c>
      <c r="AM159" s="75"/>
    </row>
    <row r="160" spans="1:39" s="2" customFormat="1" x14ac:dyDescent="0.3">
      <c r="A160" s="188" t="s">
        <v>929</v>
      </c>
      <c r="B160" s="47">
        <f>14400/12</f>
        <v>1200</v>
      </c>
      <c r="C160" s="46">
        <f>1800/1.1</f>
        <v>1636.3636363636363</v>
      </c>
      <c r="D160" s="54">
        <v>13</v>
      </c>
      <c r="E160" s="44">
        <v>0</v>
      </c>
      <c r="F160" s="423">
        <f t="shared" si="76"/>
        <v>0</v>
      </c>
      <c r="G160" s="72">
        <v>0</v>
      </c>
      <c r="H160" s="69">
        <f t="shared" si="77"/>
        <v>0</v>
      </c>
      <c r="I160" s="74">
        <v>0</v>
      </c>
      <c r="J160" s="37">
        <f t="shared" si="78"/>
        <v>0</v>
      </c>
      <c r="K160" s="74">
        <v>0</v>
      </c>
      <c r="L160" s="37">
        <f t="shared" si="79"/>
        <v>0</v>
      </c>
      <c r="M160" s="74">
        <v>0</v>
      </c>
      <c r="N160" s="37">
        <f t="shared" si="80"/>
        <v>0</v>
      </c>
      <c r="O160" s="74">
        <v>0</v>
      </c>
      <c r="P160" s="71">
        <f t="shared" si="81"/>
        <v>0</v>
      </c>
      <c r="Q160" s="57">
        <f t="shared" si="82"/>
        <v>0</v>
      </c>
      <c r="R160" s="70">
        <f t="shared" si="83"/>
        <v>0</v>
      </c>
      <c r="S160" s="42">
        <v>0</v>
      </c>
      <c r="T160" s="69">
        <f t="shared" si="84"/>
        <v>0</v>
      </c>
      <c r="U160" s="74">
        <v>0</v>
      </c>
      <c r="V160" s="69">
        <f t="shared" si="85"/>
        <v>0</v>
      </c>
      <c r="W160" s="74">
        <v>0</v>
      </c>
      <c r="X160" s="69">
        <f t="shared" si="86"/>
        <v>0</v>
      </c>
      <c r="Y160" s="74">
        <v>0</v>
      </c>
      <c r="Z160" s="69">
        <f t="shared" si="87"/>
        <v>0</v>
      </c>
      <c r="AA160" s="74">
        <v>0</v>
      </c>
      <c r="AB160" s="68">
        <f t="shared" si="88"/>
        <v>0</v>
      </c>
      <c r="AC160" s="67">
        <f t="shared" si="89"/>
        <v>0</v>
      </c>
      <c r="AD160" s="66">
        <f t="shared" si="90"/>
        <v>0</v>
      </c>
      <c r="AE160" s="57">
        <v>0</v>
      </c>
      <c r="AF160" s="60">
        <f t="shared" si="91"/>
        <v>0</v>
      </c>
      <c r="AG160" s="435">
        <v>0</v>
      </c>
      <c r="AH160" s="416">
        <f t="shared" si="92"/>
        <v>0</v>
      </c>
      <c r="AI160" s="65">
        <f t="shared" si="93"/>
        <v>0</v>
      </c>
      <c r="AJ160" s="63">
        <f t="shared" si="94"/>
        <v>0</v>
      </c>
      <c r="AK160" s="51">
        <v>0</v>
      </c>
      <c r="AL160" s="63">
        <f t="shared" si="95"/>
        <v>0</v>
      </c>
      <c r="AM160" s="75"/>
    </row>
    <row r="161" spans="1:39" s="2" customFormat="1" x14ac:dyDescent="0.3">
      <c r="A161" s="186" t="s">
        <v>406</v>
      </c>
      <c r="B161" s="47">
        <f>3900/6</f>
        <v>650</v>
      </c>
      <c r="C161" s="46">
        <f>2000/1.1</f>
        <v>1818.181818181818</v>
      </c>
      <c r="D161" s="54">
        <v>6</v>
      </c>
      <c r="E161" s="44">
        <v>0</v>
      </c>
      <c r="F161" s="423">
        <f t="shared" si="76"/>
        <v>0</v>
      </c>
      <c r="G161" s="72">
        <v>0</v>
      </c>
      <c r="H161" s="69">
        <f t="shared" si="77"/>
        <v>0</v>
      </c>
      <c r="I161" s="74">
        <v>0</v>
      </c>
      <c r="J161" s="37">
        <f t="shared" si="78"/>
        <v>0</v>
      </c>
      <c r="K161" s="74">
        <v>0</v>
      </c>
      <c r="L161" s="37">
        <f t="shared" si="79"/>
        <v>0</v>
      </c>
      <c r="M161" s="74">
        <v>0</v>
      </c>
      <c r="N161" s="37">
        <f t="shared" si="80"/>
        <v>0</v>
      </c>
      <c r="O161" s="74">
        <v>0</v>
      </c>
      <c r="P161" s="71">
        <f t="shared" si="81"/>
        <v>0</v>
      </c>
      <c r="Q161" s="57">
        <f t="shared" si="82"/>
        <v>0</v>
      </c>
      <c r="R161" s="70">
        <f t="shared" si="83"/>
        <v>0</v>
      </c>
      <c r="S161" s="42">
        <v>0</v>
      </c>
      <c r="T161" s="69">
        <f t="shared" si="84"/>
        <v>0</v>
      </c>
      <c r="U161" s="74">
        <v>0</v>
      </c>
      <c r="V161" s="69">
        <f t="shared" si="85"/>
        <v>0</v>
      </c>
      <c r="W161" s="74">
        <v>0</v>
      </c>
      <c r="X161" s="69">
        <f t="shared" si="86"/>
        <v>0</v>
      </c>
      <c r="Y161" s="74">
        <v>0</v>
      </c>
      <c r="Z161" s="69">
        <f t="shared" si="87"/>
        <v>0</v>
      </c>
      <c r="AA161" s="74">
        <v>0</v>
      </c>
      <c r="AB161" s="68">
        <f t="shared" si="88"/>
        <v>0</v>
      </c>
      <c r="AC161" s="67">
        <f t="shared" si="89"/>
        <v>0</v>
      </c>
      <c r="AD161" s="66">
        <f t="shared" si="90"/>
        <v>0</v>
      </c>
      <c r="AE161" s="57">
        <v>0</v>
      </c>
      <c r="AF161" s="60">
        <f t="shared" si="91"/>
        <v>0</v>
      </c>
      <c r="AG161" s="435">
        <v>0</v>
      </c>
      <c r="AH161" s="416">
        <f t="shared" si="92"/>
        <v>0</v>
      </c>
      <c r="AI161" s="65">
        <f t="shared" si="93"/>
        <v>0</v>
      </c>
      <c r="AJ161" s="63">
        <f t="shared" si="94"/>
        <v>0</v>
      </c>
      <c r="AK161" s="51">
        <v>0</v>
      </c>
      <c r="AL161" s="63">
        <f t="shared" si="95"/>
        <v>0</v>
      </c>
      <c r="AM161" s="75"/>
    </row>
    <row r="162" spans="1:39" s="2" customFormat="1" x14ac:dyDescent="0.3">
      <c r="A162" s="186" t="s">
        <v>874</v>
      </c>
      <c r="B162" s="47">
        <f>3900/6</f>
        <v>650</v>
      </c>
      <c r="C162" s="46">
        <f>2000/1.1</f>
        <v>1818.181818181818</v>
      </c>
      <c r="D162" s="54">
        <v>6</v>
      </c>
      <c r="E162" s="44">
        <v>5</v>
      </c>
      <c r="F162" s="423">
        <f t="shared" si="76"/>
        <v>3250</v>
      </c>
      <c r="G162" s="72">
        <v>6</v>
      </c>
      <c r="H162" s="69">
        <f t="shared" si="77"/>
        <v>3900</v>
      </c>
      <c r="I162" s="74">
        <v>0</v>
      </c>
      <c r="J162" s="37">
        <f t="shared" si="78"/>
        <v>0</v>
      </c>
      <c r="K162" s="74">
        <v>0</v>
      </c>
      <c r="L162" s="37">
        <f t="shared" si="79"/>
        <v>0</v>
      </c>
      <c r="M162" s="74">
        <v>0</v>
      </c>
      <c r="N162" s="37">
        <f t="shared" si="80"/>
        <v>0</v>
      </c>
      <c r="O162" s="74">
        <v>0</v>
      </c>
      <c r="P162" s="71">
        <f t="shared" si="81"/>
        <v>0</v>
      </c>
      <c r="Q162" s="57">
        <f t="shared" si="82"/>
        <v>6</v>
      </c>
      <c r="R162" s="70">
        <f t="shared" si="83"/>
        <v>3900</v>
      </c>
      <c r="S162" s="42">
        <v>4</v>
      </c>
      <c r="T162" s="69">
        <f t="shared" si="84"/>
        <v>7272.7272727272721</v>
      </c>
      <c r="U162" s="74">
        <v>1</v>
      </c>
      <c r="V162" s="69">
        <f t="shared" si="85"/>
        <v>1818.181818181818</v>
      </c>
      <c r="W162" s="74">
        <v>6</v>
      </c>
      <c r="X162" s="69">
        <f t="shared" si="86"/>
        <v>10909.090909090908</v>
      </c>
      <c r="Y162" s="74">
        <v>0</v>
      </c>
      <c r="Z162" s="69">
        <f t="shared" si="87"/>
        <v>0</v>
      </c>
      <c r="AA162" s="74">
        <v>0</v>
      </c>
      <c r="AB162" s="68">
        <f t="shared" si="88"/>
        <v>0</v>
      </c>
      <c r="AC162" s="67">
        <f t="shared" si="89"/>
        <v>11</v>
      </c>
      <c r="AD162" s="66">
        <f t="shared" si="90"/>
        <v>20000</v>
      </c>
      <c r="AE162" s="57">
        <v>0</v>
      </c>
      <c r="AF162" s="60">
        <f t="shared" si="91"/>
        <v>12849.999999999998</v>
      </c>
      <c r="AG162" s="435">
        <v>0</v>
      </c>
      <c r="AH162" s="416">
        <f t="shared" si="92"/>
        <v>0</v>
      </c>
      <c r="AI162" s="65">
        <f t="shared" si="93"/>
        <v>0</v>
      </c>
      <c r="AJ162" s="63">
        <f t="shared" si="94"/>
        <v>0</v>
      </c>
      <c r="AK162" s="51">
        <v>0</v>
      </c>
      <c r="AL162" s="63">
        <f t="shared" si="95"/>
        <v>0</v>
      </c>
      <c r="AM162" s="75"/>
    </row>
    <row r="163" spans="1:39" s="2" customFormat="1" x14ac:dyDescent="0.3">
      <c r="A163" s="186" t="s">
        <v>1021</v>
      </c>
      <c r="B163" s="47">
        <f>3900/6</f>
        <v>650</v>
      </c>
      <c r="C163" s="46">
        <f>2000/1.1</f>
        <v>1818.181818181818</v>
      </c>
      <c r="D163" s="54">
        <v>6</v>
      </c>
      <c r="E163" s="44">
        <v>4</v>
      </c>
      <c r="F163" s="423">
        <f t="shared" si="76"/>
        <v>2600</v>
      </c>
      <c r="G163" s="72">
        <v>6</v>
      </c>
      <c r="H163" s="69">
        <f t="shared" si="77"/>
        <v>3900</v>
      </c>
      <c r="I163" s="74">
        <v>6</v>
      </c>
      <c r="J163" s="37">
        <f t="shared" si="78"/>
        <v>3900</v>
      </c>
      <c r="K163" s="74">
        <v>0</v>
      </c>
      <c r="L163" s="37">
        <f t="shared" si="79"/>
        <v>0</v>
      </c>
      <c r="M163" s="74">
        <v>0</v>
      </c>
      <c r="N163" s="37">
        <f t="shared" si="80"/>
        <v>0</v>
      </c>
      <c r="O163" s="74">
        <v>0</v>
      </c>
      <c r="P163" s="71">
        <f t="shared" si="81"/>
        <v>0</v>
      </c>
      <c r="Q163" s="57">
        <f t="shared" si="82"/>
        <v>12</v>
      </c>
      <c r="R163" s="70">
        <f t="shared" si="83"/>
        <v>7800</v>
      </c>
      <c r="S163" s="42">
        <v>5</v>
      </c>
      <c r="T163" s="69">
        <f t="shared" si="84"/>
        <v>9090.9090909090901</v>
      </c>
      <c r="U163" s="74">
        <v>4</v>
      </c>
      <c r="V163" s="69">
        <f t="shared" si="85"/>
        <v>7272.7272727272721</v>
      </c>
      <c r="W163" s="74">
        <v>7</v>
      </c>
      <c r="X163" s="69">
        <f t="shared" si="86"/>
        <v>12727.272727272726</v>
      </c>
      <c r="Y163" s="74">
        <v>0</v>
      </c>
      <c r="Z163" s="69">
        <f t="shared" si="87"/>
        <v>0</v>
      </c>
      <c r="AA163" s="74">
        <v>0</v>
      </c>
      <c r="AB163" s="68">
        <f t="shared" si="88"/>
        <v>0</v>
      </c>
      <c r="AC163" s="67">
        <f t="shared" si="89"/>
        <v>16</v>
      </c>
      <c r="AD163" s="66">
        <f t="shared" si="90"/>
        <v>29090.909090909088</v>
      </c>
      <c r="AE163" s="57">
        <v>0</v>
      </c>
      <c r="AF163" s="60">
        <f t="shared" si="91"/>
        <v>18690.909090909088</v>
      </c>
      <c r="AG163" s="435">
        <v>0</v>
      </c>
      <c r="AH163" s="416">
        <f t="shared" si="92"/>
        <v>0</v>
      </c>
      <c r="AI163" s="65">
        <f t="shared" si="93"/>
        <v>0</v>
      </c>
      <c r="AJ163" s="63">
        <f t="shared" si="94"/>
        <v>0</v>
      </c>
      <c r="AK163" s="51">
        <v>0</v>
      </c>
      <c r="AL163" s="63">
        <f t="shared" si="95"/>
        <v>0</v>
      </c>
      <c r="AM163" s="75"/>
    </row>
    <row r="164" spans="1:39" s="2" customFormat="1" ht="17.25" thickBot="1" x14ac:dyDescent="0.35">
      <c r="A164" s="185" t="s">
        <v>918</v>
      </c>
      <c r="B164" s="193">
        <f>31200/24</f>
        <v>1300</v>
      </c>
      <c r="C164" s="194">
        <f>2800/1.1</f>
        <v>2545.454545454545</v>
      </c>
      <c r="D164" s="50">
        <v>24</v>
      </c>
      <c r="E164" s="403">
        <v>0</v>
      </c>
      <c r="F164" s="424">
        <f t="shared" si="76"/>
        <v>0</v>
      </c>
      <c r="G164" s="461">
        <v>0</v>
      </c>
      <c r="H164" s="404">
        <f t="shared" si="77"/>
        <v>0</v>
      </c>
      <c r="I164" s="145">
        <v>0</v>
      </c>
      <c r="J164" s="197">
        <f t="shared" si="78"/>
        <v>0</v>
      </c>
      <c r="K164" s="145">
        <v>0</v>
      </c>
      <c r="L164" s="197">
        <f t="shared" si="79"/>
        <v>0</v>
      </c>
      <c r="M164" s="145">
        <v>0</v>
      </c>
      <c r="N164" s="197">
        <f t="shared" si="80"/>
        <v>0</v>
      </c>
      <c r="O164" s="145">
        <v>0</v>
      </c>
      <c r="P164" s="405">
        <f t="shared" si="81"/>
        <v>0</v>
      </c>
      <c r="Q164" s="406">
        <f t="shared" si="82"/>
        <v>0</v>
      </c>
      <c r="R164" s="149">
        <f t="shared" si="83"/>
        <v>0</v>
      </c>
      <c r="S164" s="376">
        <v>0</v>
      </c>
      <c r="T164" s="404">
        <f t="shared" si="84"/>
        <v>0</v>
      </c>
      <c r="U164" s="145">
        <v>0</v>
      </c>
      <c r="V164" s="404">
        <f t="shared" si="85"/>
        <v>0</v>
      </c>
      <c r="W164" s="145">
        <v>0</v>
      </c>
      <c r="X164" s="404">
        <f t="shared" si="86"/>
        <v>0</v>
      </c>
      <c r="Y164" s="145">
        <v>0</v>
      </c>
      <c r="Z164" s="404">
        <f t="shared" si="87"/>
        <v>0</v>
      </c>
      <c r="AA164" s="145">
        <v>0</v>
      </c>
      <c r="AB164" s="390">
        <f t="shared" si="88"/>
        <v>0</v>
      </c>
      <c r="AC164" s="407">
        <f t="shared" si="89"/>
        <v>0</v>
      </c>
      <c r="AD164" s="408">
        <f t="shared" si="90"/>
        <v>0</v>
      </c>
      <c r="AE164" s="406">
        <v>0</v>
      </c>
      <c r="AF164" s="392">
        <f t="shared" si="91"/>
        <v>0</v>
      </c>
      <c r="AG164" s="436">
        <v>0</v>
      </c>
      <c r="AH164" s="438">
        <f t="shared" si="92"/>
        <v>0</v>
      </c>
      <c r="AI164" s="426">
        <f t="shared" si="93"/>
        <v>0</v>
      </c>
      <c r="AJ164" s="393">
        <f t="shared" si="94"/>
        <v>0</v>
      </c>
      <c r="AK164" s="387">
        <v>0</v>
      </c>
      <c r="AL164" s="393">
        <f t="shared" si="95"/>
        <v>0</v>
      </c>
      <c r="AM164" s="75"/>
    </row>
    <row r="165" spans="1:39" s="2" customFormat="1" ht="17.25" thickBot="1" x14ac:dyDescent="0.35">
      <c r="A165" s="573" t="s">
        <v>950</v>
      </c>
      <c r="B165" s="574"/>
      <c r="C165" s="574"/>
      <c r="D165" s="574"/>
      <c r="E165" s="395">
        <f t="shared" ref="E165:AL165" si="96">SUM(E131:E164)</f>
        <v>34</v>
      </c>
      <c r="F165" s="366">
        <f t="shared" si="96"/>
        <v>20850</v>
      </c>
      <c r="G165" s="395">
        <f t="shared" si="96"/>
        <v>52</v>
      </c>
      <c r="H165" s="397">
        <f t="shared" si="96"/>
        <v>75800</v>
      </c>
      <c r="I165" s="397">
        <f t="shared" si="96"/>
        <v>26</v>
      </c>
      <c r="J165" s="397">
        <f t="shared" si="96"/>
        <v>37900</v>
      </c>
      <c r="K165" s="397">
        <f t="shared" si="96"/>
        <v>0</v>
      </c>
      <c r="L165" s="397">
        <f t="shared" si="96"/>
        <v>0</v>
      </c>
      <c r="M165" s="397">
        <f t="shared" si="96"/>
        <v>0</v>
      </c>
      <c r="N165" s="397">
        <f t="shared" si="96"/>
        <v>0</v>
      </c>
      <c r="O165" s="397">
        <f t="shared" si="96"/>
        <v>0</v>
      </c>
      <c r="P165" s="397">
        <f t="shared" si="96"/>
        <v>0</v>
      </c>
      <c r="Q165" s="397">
        <f t="shared" si="96"/>
        <v>78</v>
      </c>
      <c r="R165" s="367">
        <f t="shared" si="96"/>
        <v>113700</v>
      </c>
      <c r="S165" s="395">
        <f t="shared" si="96"/>
        <v>43</v>
      </c>
      <c r="T165" s="397">
        <f t="shared" si="96"/>
        <v>85454.545454545441</v>
      </c>
      <c r="U165" s="397">
        <f t="shared" si="96"/>
        <v>45</v>
      </c>
      <c r="V165" s="397">
        <f t="shared" si="96"/>
        <v>100181.81818181818</v>
      </c>
      <c r="W165" s="397">
        <f t="shared" si="96"/>
        <v>24</v>
      </c>
      <c r="X165" s="397">
        <f t="shared" si="96"/>
        <v>31636.363636363632</v>
      </c>
      <c r="Y165" s="397">
        <f t="shared" si="96"/>
        <v>0</v>
      </c>
      <c r="Z165" s="397">
        <f t="shared" si="96"/>
        <v>0</v>
      </c>
      <c r="AA165" s="397">
        <f t="shared" si="96"/>
        <v>0</v>
      </c>
      <c r="AB165" s="397">
        <f t="shared" si="96"/>
        <v>0</v>
      </c>
      <c r="AC165" s="397">
        <f t="shared" si="96"/>
        <v>112</v>
      </c>
      <c r="AD165" s="397">
        <f t="shared" si="96"/>
        <v>217272.72727272726</v>
      </c>
      <c r="AE165" s="397">
        <f t="shared" si="96"/>
        <v>0</v>
      </c>
      <c r="AF165" s="367">
        <f t="shared" si="96"/>
        <v>82722.727272727265</v>
      </c>
      <c r="AG165" s="378">
        <f t="shared" si="96"/>
        <v>0</v>
      </c>
      <c r="AH165" s="366">
        <f t="shared" si="96"/>
        <v>0</v>
      </c>
      <c r="AI165" s="395">
        <f t="shared" si="96"/>
        <v>0</v>
      </c>
      <c r="AJ165" s="367">
        <f t="shared" si="96"/>
        <v>0</v>
      </c>
      <c r="AK165" s="378">
        <f t="shared" si="96"/>
        <v>0</v>
      </c>
      <c r="AL165" s="367">
        <f t="shared" si="96"/>
        <v>0</v>
      </c>
      <c r="AM165" s="11"/>
    </row>
    <row r="166" spans="1:39" s="2" customFormat="1" ht="17.25" thickBot="1" x14ac:dyDescent="0.35">
      <c r="A166" s="10"/>
      <c r="B166" s="10"/>
      <c r="C166" s="10"/>
      <c r="D166" s="10"/>
      <c r="E166" s="4"/>
      <c r="F166" s="5"/>
      <c r="G166" s="4"/>
      <c r="H166" s="9">
        <f>H165*1.1</f>
        <v>83380</v>
      </c>
      <c r="I166" s="5"/>
      <c r="J166" s="9">
        <f>J165*1.1</f>
        <v>41690</v>
      </c>
      <c r="K166" s="5"/>
      <c r="L166" s="9">
        <f>L165*1.1</f>
        <v>0</v>
      </c>
      <c r="M166" s="5"/>
      <c r="N166" s="9">
        <f>N165*1.1</f>
        <v>0</v>
      </c>
      <c r="O166" s="5"/>
      <c r="P166" s="9">
        <f>P165*1.1</f>
        <v>0</v>
      </c>
      <c r="Q166" s="5"/>
      <c r="R166" s="8">
        <f>R165*1.1</f>
        <v>125070.00000000001</v>
      </c>
      <c r="S166" s="586" t="s">
        <v>963</v>
      </c>
      <c r="T166" s="587"/>
      <c r="U166" s="587"/>
      <c r="V166" s="587"/>
      <c r="W166" s="587"/>
      <c r="X166" s="587"/>
      <c r="Y166" s="587"/>
      <c r="Z166" s="587"/>
      <c r="AA166" s="587"/>
      <c r="AB166" s="587"/>
      <c r="AC166" s="587"/>
      <c r="AD166" s="587"/>
      <c r="AE166" s="363"/>
      <c r="AF166" s="7">
        <f>AF165/(R165+F165)</f>
        <v>0.61481031046248436</v>
      </c>
      <c r="AG166" s="5"/>
      <c r="AH166" s="5"/>
      <c r="AI166" s="4"/>
      <c r="AJ166" s="6"/>
      <c r="AK166" s="5"/>
      <c r="AL166" s="3"/>
    </row>
    <row r="167" spans="1:39" s="2" customFormat="1" x14ac:dyDescent="0.3"/>
    <row r="168" spans="1:39" s="2" customFormat="1" ht="17.25" thickBot="1" x14ac:dyDescent="0.35">
      <c r="A168" s="98" t="s">
        <v>936</v>
      </c>
      <c r="B168" s="97"/>
      <c r="C168" s="97"/>
      <c r="D168" s="94"/>
      <c r="E168" s="95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3"/>
      <c r="AH168" s="93"/>
      <c r="AI168" s="93"/>
      <c r="AJ168" s="93"/>
      <c r="AK168" s="93"/>
    </row>
    <row r="169" spans="1:39" s="2" customFormat="1" ht="17.25" thickBot="1" x14ac:dyDescent="0.35">
      <c r="A169" s="10"/>
      <c r="B169" s="10"/>
      <c r="C169" s="10"/>
      <c r="D169" s="10"/>
      <c r="E169" s="115"/>
      <c r="F169" s="469"/>
      <c r="G169" s="619" t="s">
        <v>10</v>
      </c>
      <c r="H169" s="620"/>
      <c r="I169" s="620"/>
      <c r="J169" s="620"/>
      <c r="K169" s="620"/>
      <c r="L169" s="620"/>
      <c r="M169" s="620"/>
      <c r="N169" s="620"/>
      <c r="O169" s="620"/>
      <c r="P169" s="620"/>
      <c r="Q169" s="620"/>
      <c r="R169" s="621"/>
      <c r="S169" s="660" t="s">
        <v>1005</v>
      </c>
      <c r="T169" s="622"/>
      <c r="U169" s="622"/>
      <c r="V169" s="622"/>
      <c r="W169" s="622"/>
      <c r="X169" s="622"/>
      <c r="Y169" s="622"/>
      <c r="Z169" s="622"/>
      <c r="AA169" s="622"/>
      <c r="AB169" s="622"/>
      <c r="AC169" s="622"/>
      <c r="AD169" s="622"/>
      <c r="AE169" s="622"/>
      <c r="AF169" s="661"/>
      <c r="AG169" s="91"/>
      <c r="AH169" s="91"/>
      <c r="AI169" s="92"/>
      <c r="AJ169" s="89"/>
      <c r="AK169" s="152"/>
      <c r="AL169" s="113"/>
      <c r="AM169" s="88" t="s">
        <v>11</v>
      </c>
    </row>
    <row r="170" spans="1:39" s="2" customFormat="1" ht="16.5" customHeight="1" x14ac:dyDescent="0.3">
      <c r="A170" s="652" t="s">
        <v>871</v>
      </c>
      <c r="B170" s="662" t="s">
        <v>870</v>
      </c>
      <c r="C170" s="565" t="s">
        <v>14</v>
      </c>
      <c r="D170" s="647" t="s">
        <v>896</v>
      </c>
      <c r="E170" s="569" t="s">
        <v>935</v>
      </c>
      <c r="F170" s="696" t="s">
        <v>895</v>
      </c>
      <c r="G170" s="629" t="s">
        <v>869</v>
      </c>
      <c r="H170" s="633" t="s">
        <v>1012</v>
      </c>
      <c r="I170" s="625" t="s">
        <v>0</v>
      </c>
      <c r="J170" s="633" t="s">
        <v>222</v>
      </c>
      <c r="K170" s="658" t="s">
        <v>1</v>
      </c>
      <c r="L170" s="633" t="s">
        <v>893</v>
      </c>
      <c r="M170" s="625" t="s">
        <v>2</v>
      </c>
      <c r="N170" s="633" t="s">
        <v>941</v>
      </c>
      <c r="O170" s="625" t="s">
        <v>3</v>
      </c>
      <c r="P170" s="633" t="s">
        <v>892</v>
      </c>
      <c r="Q170" s="639" t="s">
        <v>913</v>
      </c>
      <c r="R170" s="607" t="s">
        <v>1020</v>
      </c>
      <c r="S170" s="664" t="s">
        <v>940</v>
      </c>
      <c r="T170" s="611" t="s">
        <v>1003</v>
      </c>
      <c r="U170" s="640" t="s">
        <v>4</v>
      </c>
      <c r="V170" s="611" t="s">
        <v>864</v>
      </c>
      <c r="W170" s="640" t="s">
        <v>5</v>
      </c>
      <c r="X170" s="611" t="s">
        <v>889</v>
      </c>
      <c r="Y170" s="640" t="s">
        <v>6</v>
      </c>
      <c r="Z170" s="611" t="s">
        <v>54</v>
      </c>
      <c r="AA170" s="640" t="s">
        <v>7</v>
      </c>
      <c r="AB170" s="611" t="s">
        <v>1019</v>
      </c>
      <c r="AC170" s="642" t="s">
        <v>992</v>
      </c>
      <c r="AD170" s="639" t="s">
        <v>862</v>
      </c>
      <c r="AE170" s="639" t="s">
        <v>947</v>
      </c>
      <c r="AF170" s="607" t="s">
        <v>910</v>
      </c>
      <c r="AG170" s="694" t="s">
        <v>887</v>
      </c>
      <c r="AH170" s="647" t="s">
        <v>953</v>
      </c>
      <c r="AI170" s="629" t="s">
        <v>1018</v>
      </c>
      <c r="AJ170" s="627" t="s">
        <v>946</v>
      </c>
      <c r="AK170" s="636" t="s">
        <v>538</v>
      </c>
      <c r="AL170" s="627" t="s">
        <v>909</v>
      </c>
      <c r="AM170" s="605" t="s">
        <v>1001</v>
      </c>
    </row>
    <row r="171" spans="1:39" s="2" customFormat="1" ht="17.25" customHeight="1" thickBot="1" x14ac:dyDescent="0.35">
      <c r="A171" s="653"/>
      <c r="B171" s="663"/>
      <c r="C171" s="566"/>
      <c r="D171" s="648"/>
      <c r="E171" s="651"/>
      <c r="F171" s="697"/>
      <c r="G171" s="630"/>
      <c r="H171" s="583"/>
      <c r="I171" s="626"/>
      <c r="J171" s="583"/>
      <c r="K171" s="659"/>
      <c r="L171" s="583"/>
      <c r="M171" s="626"/>
      <c r="N171" s="583"/>
      <c r="O171" s="626"/>
      <c r="P171" s="583"/>
      <c r="Q171" s="602"/>
      <c r="R171" s="608"/>
      <c r="S171" s="665"/>
      <c r="T171" s="612"/>
      <c r="U171" s="641"/>
      <c r="V171" s="612"/>
      <c r="W171" s="641"/>
      <c r="X171" s="612"/>
      <c r="Y171" s="641"/>
      <c r="Z171" s="612"/>
      <c r="AA171" s="641"/>
      <c r="AB171" s="612"/>
      <c r="AC171" s="593"/>
      <c r="AD171" s="602"/>
      <c r="AE171" s="602"/>
      <c r="AF171" s="608"/>
      <c r="AG171" s="695"/>
      <c r="AH171" s="648"/>
      <c r="AI171" s="630"/>
      <c r="AJ171" s="631"/>
      <c r="AK171" s="637"/>
      <c r="AL171" s="631"/>
      <c r="AM171" s="606"/>
    </row>
    <row r="172" spans="1:39" s="2" customFormat="1" x14ac:dyDescent="0.3">
      <c r="A172" s="87" t="s">
        <v>908</v>
      </c>
      <c r="B172" s="61">
        <f>15500/10</f>
        <v>1550</v>
      </c>
      <c r="C172" s="77">
        <f>2700/1.1</f>
        <v>2454.5454545454545</v>
      </c>
      <c r="D172" s="86">
        <v>10</v>
      </c>
      <c r="E172" s="44">
        <v>0</v>
      </c>
      <c r="F172" s="470">
        <f t="shared" ref="F172:F205" si="97">B172*E172</f>
        <v>0</v>
      </c>
      <c r="G172" s="42">
        <v>0</v>
      </c>
      <c r="H172" s="84">
        <f t="shared" ref="H172:H205" si="98">B172*G172</f>
        <v>0</v>
      </c>
      <c r="I172" s="74">
        <v>0</v>
      </c>
      <c r="J172" s="84">
        <f t="shared" ref="J172:J205" si="99">B172*I172</f>
        <v>0</v>
      </c>
      <c r="K172" s="74">
        <v>0</v>
      </c>
      <c r="L172" s="37">
        <f t="shared" ref="L172:L205" si="100">B172*K172</f>
        <v>0</v>
      </c>
      <c r="M172" s="74">
        <v>0</v>
      </c>
      <c r="N172" s="37">
        <f t="shared" ref="N172:N205" si="101">B172*M172</f>
        <v>0</v>
      </c>
      <c r="O172" s="74">
        <v>0</v>
      </c>
      <c r="P172" s="71">
        <f t="shared" ref="P172:P205" si="102">B172*O172</f>
        <v>0</v>
      </c>
      <c r="Q172" s="57">
        <f t="shared" ref="Q172:Q205" si="103">G172+I172+K172+M172+O172</f>
        <v>0</v>
      </c>
      <c r="R172" s="83">
        <f t="shared" ref="R172:R205" si="104">Q172*B172</f>
        <v>0</v>
      </c>
      <c r="S172" s="42">
        <v>0</v>
      </c>
      <c r="T172" s="109">
        <f t="shared" ref="T172:T205" si="105">C172*S172</f>
        <v>0</v>
      </c>
      <c r="U172" s="74">
        <v>0</v>
      </c>
      <c r="V172" s="109">
        <f t="shared" ref="V172:V205" si="106">C172*U172</f>
        <v>0</v>
      </c>
      <c r="W172" s="74">
        <v>0</v>
      </c>
      <c r="X172" s="109">
        <f t="shared" ref="X172:X205" si="107">C172*W172</f>
        <v>0</v>
      </c>
      <c r="Y172" s="74">
        <v>0</v>
      </c>
      <c r="Z172" s="109">
        <f t="shared" ref="Z172:Z205" si="108">C172*Y172</f>
        <v>0</v>
      </c>
      <c r="AA172" s="74">
        <v>0</v>
      </c>
      <c r="AB172" s="68">
        <f t="shared" ref="AB172:AB205" si="109">C172*AA172</f>
        <v>0</v>
      </c>
      <c r="AC172" s="67">
        <f t="shared" ref="AC172:AC205" si="110">S172+U172+W172+Y172+AA172</f>
        <v>0</v>
      </c>
      <c r="AD172" s="66">
        <f t="shared" ref="AD172:AD205" si="111">AC172*C172</f>
        <v>0</v>
      </c>
      <c r="AE172" s="57">
        <v>0</v>
      </c>
      <c r="AF172" s="60">
        <f t="shared" ref="AF172:AF205" si="112">((C172-B172)*AC172)-AE172</f>
        <v>0</v>
      </c>
      <c r="AG172" s="435">
        <v>0</v>
      </c>
      <c r="AH172" s="416">
        <f t="shared" ref="AH172:AH205" si="113">B172*AG172</f>
        <v>0</v>
      </c>
      <c r="AI172" s="65">
        <f t="shared" ref="AI172:AI205" si="114">E172+Q172-AC172-AG172</f>
        <v>0</v>
      </c>
      <c r="AJ172" s="150">
        <f t="shared" ref="AJ172:AJ205" si="115">B172*AI172</f>
        <v>0</v>
      </c>
      <c r="AK172" s="74">
        <v>0</v>
      </c>
      <c r="AL172" s="63">
        <f t="shared" ref="AL172:AL205" si="116">AK172*B172</f>
        <v>0</v>
      </c>
      <c r="AM172" s="75"/>
    </row>
    <row r="173" spans="1:39" s="2" customFormat="1" x14ac:dyDescent="0.3">
      <c r="A173" s="56" t="s">
        <v>907</v>
      </c>
      <c r="B173" s="74">
        <f>15500/10</f>
        <v>1550</v>
      </c>
      <c r="C173" s="77">
        <f>2700/1.1</f>
        <v>2454.5454545454545</v>
      </c>
      <c r="D173" s="73">
        <v>10</v>
      </c>
      <c r="E173" s="44">
        <v>0</v>
      </c>
      <c r="F173" s="471">
        <f t="shared" si="97"/>
        <v>0</v>
      </c>
      <c r="G173" s="42">
        <v>0</v>
      </c>
      <c r="H173" s="37">
        <f t="shared" si="98"/>
        <v>0</v>
      </c>
      <c r="I173" s="74">
        <v>0</v>
      </c>
      <c r="J173" s="37">
        <f t="shared" si="99"/>
        <v>0</v>
      </c>
      <c r="K173" s="74">
        <v>0</v>
      </c>
      <c r="L173" s="37">
        <f t="shared" si="100"/>
        <v>0</v>
      </c>
      <c r="M173" s="74">
        <v>0</v>
      </c>
      <c r="N173" s="37">
        <f t="shared" si="101"/>
        <v>0</v>
      </c>
      <c r="O173" s="74">
        <v>0</v>
      </c>
      <c r="P173" s="71">
        <f t="shared" si="102"/>
        <v>0</v>
      </c>
      <c r="Q173" s="57">
        <f t="shared" si="103"/>
        <v>0</v>
      </c>
      <c r="R173" s="70">
        <f t="shared" si="104"/>
        <v>0</v>
      </c>
      <c r="S173" s="42">
        <v>0</v>
      </c>
      <c r="T173" s="109">
        <f t="shared" si="105"/>
        <v>0</v>
      </c>
      <c r="U173" s="74">
        <v>0</v>
      </c>
      <c r="V173" s="109">
        <f t="shared" si="106"/>
        <v>0</v>
      </c>
      <c r="W173" s="74">
        <v>0</v>
      </c>
      <c r="X173" s="109">
        <f t="shared" si="107"/>
        <v>0</v>
      </c>
      <c r="Y173" s="74">
        <v>0</v>
      </c>
      <c r="Z173" s="109">
        <f t="shared" si="108"/>
        <v>0</v>
      </c>
      <c r="AA173" s="74">
        <v>0</v>
      </c>
      <c r="AB173" s="68">
        <f t="shared" si="109"/>
        <v>0</v>
      </c>
      <c r="AC173" s="67">
        <f t="shared" si="110"/>
        <v>0</v>
      </c>
      <c r="AD173" s="66">
        <f t="shared" si="111"/>
        <v>0</v>
      </c>
      <c r="AE173" s="57">
        <v>0</v>
      </c>
      <c r="AF173" s="60">
        <f t="shared" si="112"/>
        <v>0</v>
      </c>
      <c r="AG173" s="435">
        <v>0</v>
      </c>
      <c r="AH173" s="416">
        <f t="shared" si="113"/>
        <v>0</v>
      </c>
      <c r="AI173" s="65">
        <f t="shared" si="114"/>
        <v>0</v>
      </c>
      <c r="AJ173" s="63">
        <f t="shared" si="115"/>
        <v>0</v>
      </c>
      <c r="AK173" s="74">
        <v>0</v>
      </c>
      <c r="AL173" s="63">
        <f t="shared" si="116"/>
        <v>0</v>
      </c>
      <c r="AM173" s="75"/>
    </row>
    <row r="174" spans="1:39" s="2" customFormat="1" x14ac:dyDescent="0.3">
      <c r="A174" s="56" t="s">
        <v>1017</v>
      </c>
      <c r="B174" s="74">
        <f>18000/10</f>
        <v>1800</v>
      </c>
      <c r="C174" s="77">
        <f>2800/1.1</f>
        <v>2545.454545454545</v>
      </c>
      <c r="D174" s="73">
        <v>10</v>
      </c>
      <c r="E174" s="44">
        <v>12</v>
      </c>
      <c r="F174" s="471">
        <f t="shared" si="97"/>
        <v>21600</v>
      </c>
      <c r="G174" s="42">
        <v>30</v>
      </c>
      <c r="H174" s="37">
        <f t="shared" si="98"/>
        <v>54000</v>
      </c>
      <c r="I174" s="74">
        <v>0</v>
      </c>
      <c r="J174" s="37">
        <f t="shared" si="99"/>
        <v>0</v>
      </c>
      <c r="K174" s="74">
        <v>20</v>
      </c>
      <c r="L174" s="37">
        <f t="shared" si="100"/>
        <v>36000</v>
      </c>
      <c r="M174" s="74">
        <v>0</v>
      </c>
      <c r="N174" s="37">
        <f t="shared" si="101"/>
        <v>0</v>
      </c>
      <c r="O174" s="74">
        <v>0</v>
      </c>
      <c r="P174" s="71">
        <f t="shared" si="102"/>
        <v>0</v>
      </c>
      <c r="Q174" s="57">
        <f t="shared" si="103"/>
        <v>50</v>
      </c>
      <c r="R174" s="70">
        <f t="shared" si="104"/>
        <v>90000</v>
      </c>
      <c r="S174" s="42">
        <v>17</v>
      </c>
      <c r="T174" s="109">
        <f t="shared" si="105"/>
        <v>43272.727272727265</v>
      </c>
      <c r="U174" s="74">
        <v>25</v>
      </c>
      <c r="V174" s="109">
        <f t="shared" si="106"/>
        <v>63636.363636363625</v>
      </c>
      <c r="W174" s="74">
        <v>20</v>
      </c>
      <c r="X174" s="109">
        <f t="shared" si="107"/>
        <v>50909.090909090897</v>
      </c>
      <c r="Y174" s="74">
        <v>0</v>
      </c>
      <c r="Z174" s="109">
        <f t="shared" si="108"/>
        <v>0</v>
      </c>
      <c r="AA174" s="74">
        <v>0</v>
      </c>
      <c r="AB174" s="68">
        <f t="shared" si="109"/>
        <v>0</v>
      </c>
      <c r="AC174" s="67">
        <f t="shared" si="110"/>
        <v>62</v>
      </c>
      <c r="AD174" s="66">
        <f t="shared" si="111"/>
        <v>157818.18181818179</v>
      </c>
      <c r="AE174" s="57">
        <v>0</v>
      </c>
      <c r="AF174" s="60">
        <f t="shared" si="112"/>
        <v>46218.181818181794</v>
      </c>
      <c r="AG174" s="435">
        <v>0</v>
      </c>
      <c r="AH174" s="416">
        <f t="shared" si="113"/>
        <v>0</v>
      </c>
      <c r="AI174" s="65">
        <f t="shared" si="114"/>
        <v>0</v>
      </c>
      <c r="AJ174" s="63">
        <f t="shared" si="115"/>
        <v>0</v>
      </c>
      <c r="AK174" s="74">
        <v>0</v>
      </c>
      <c r="AL174" s="63">
        <f t="shared" si="116"/>
        <v>0</v>
      </c>
      <c r="AM174" s="75"/>
    </row>
    <row r="175" spans="1:39" s="2" customFormat="1" x14ac:dyDescent="0.3">
      <c r="A175" s="79" t="s">
        <v>922</v>
      </c>
      <c r="B175" s="47">
        <f>15500/10</f>
        <v>1550</v>
      </c>
      <c r="C175" s="77">
        <f>2700/1.1</f>
        <v>2454.5454545454545</v>
      </c>
      <c r="D175" s="54">
        <v>10</v>
      </c>
      <c r="E175" s="44">
        <v>0</v>
      </c>
      <c r="F175" s="471">
        <f t="shared" si="97"/>
        <v>0</v>
      </c>
      <c r="G175" s="42">
        <v>0</v>
      </c>
      <c r="H175" s="37">
        <f t="shared" si="98"/>
        <v>0</v>
      </c>
      <c r="I175" s="74">
        <v>0</v>
      </c>
      <c r="J175" s="37">
        <f t="shared" si="99"/>
        <v>0</v>
      </c>
      <c r="K175" s="74">
        <v>0</v>
      </c>
      <c r="L175" s="37">
        <f t="shared" si="100"/>
        <v>0</v>
      </c>
      <c r="M175" s="74">
        <v>0</v>
      </c>
      <c r="N175" s="37">
        <f t="shared" si="101"/>
        <v>0</v>
      </c>
      <c r="O175" s="74">
        <v>0</v>
      </c>
      <c r="P175" s="71">
        <f t="shared" si="102"/>
        <v>0</v>
      </c>
      <c r="Q175" s="57">
        <f t="shared" si="103"/>
        <v>0</v>
      </c>
      <c r="R175" s="70">
        <f t="shared" si="104"/>
        <v>0</v>
      </c>
      <c r="S175" s="42">
        <v>0</v>
      </c>
      <c r="T175" s="109">
        <f t="shared" si="105"/>
        <v>0</v>
      </c>
      <c r="U175" s="74">
        <v>0</v>
      </c>
      <c r="V175" s="109">
        <f t="shared" si="106"/>
        <v>0</v>
      </c>
      <c r="W175" s="74">
        <v>0</v>
      </c>
      <c r="X175" s="109">
        <f t="shared" si="107"/>
        <v>0</v>
      </c>
      <c r="Y175" s="74">
        <v>0</v>
      </c>
      <c r="Z175" s="109">
        <f t="shared" si="108"/>
        <v>0</v>
      </c>
      <c r="AA175" s="74">
        <v>0</v>
      </c>
      <c r="AB175" s="68">
        <f t="shared" si="109"/>
        <v>0</v>
      </c>
      <c r="AC175" s="67">
        <f t="shared" si="110"/>
        <v>0</v>
      </c>
      <c r="AD175" s="66">
        <f t="shared" si="111"/>
        <v>0</v>
      </c>
      <c r="AE175" s="57">
        <v>0</v>
      </c>
      <c r="AF175" s="60">
        <f t="shared" si="112"/>
        <v>0</v>
      </c>
      <c r="AG175" s="435">
        <v>0</v>
      </c>
      <c r="AH175" s="416">
        <f t="shared" si="113"/>
        <v>0</v>
      </c>
      <c r="AI175" s="65">
        <f t="shared" si="114"/>
        <v>0</v>
      </c>
      <c r="AJ175" s="63">
        <f t="shared" si="115"/>
        <v>0</v>
      </c>
      <c r="AK175" s="74">
        <v>0</v>
      </c>
      <c r="AL175" s="63">
        <f t="shared" si="116"/>
        <v>0</v>
      </c>
      <c r="AM175" s="75"/>
    </row>
    <row r="176" spans="1:39" s="2" customFormat="1" x14ac:dyDescent="0.3">
      <c r="A176" s="79" t="s">
        <v>1016</v>
      </c>
      <c r="B176" s="47">
        <f>15500/10</f>
        <v>1550</v>
      </c>
      <c r="C176" s="77">
        <f>2700/1.1</f>
        <v>2454.5454545454545</v>
      </c>
      <c r="D176" s="54">
        <v>10</v>
      </c>
      <c r="E176" s="44">
        <v>0</v>
      </c>
      <c r="F176" s="471">
        <f t="shared" si="97"/>
        <v>0</v>
      </c>
      <c r="G176" s="42">
        <v>0</v>
      </c>
      <c r="H176" s="37">
        <f t="shared" si="98"/>
        <v>0</v>
      </c>
      <c r="I176" s="74">
        <v>0</v>
      </c>
      <c r="J176" s="37">
        <f t="shared" si="99"/>
        <v>0</v>
      </c>
      <c r="K176" s="74">
        <v>0</v>
      </c>
      <c r="L176" s="37">
        <f t="shared" si="100"/>
        <v>0</v>
      </c>
      <c r="M176" s="74">
        <v>0</v>
      </c>
      <c r="N176" s="37">
        <f t="shared" si="101"/>
        <v>0</v>
      </c>
      <c r="O176" s="74">
        <v>0</v>
      </c>
      <c r="P176" s="71">
        <f t="shared" si="102"/>
        <v>0</v>
      </c>
      <c r="Q176" s="57">
        <f t="shared" si="103"/>
        <v>0</v>
      </c>
      <c r="R176" s="70">
        <f t="shared" si="104"/>
        <v>0</v>
      </c>
      <c r="S176" s="42">
        <v>0</v>
      </c>
      <c r="T176" s="109">
        <f t="shared" si="105"/>
        <v>0</v>
      </c>
      <c r="U176" s="74">
        <v>0</v>
      </c>
      <c r="V176" s="109">
        <f t="shared" si="106"/>
        <v>0</v>
      </c>
      <c r="W176" s="74">
        <v>0</v>
      </c>
      <c r="X176" s="109">
        <f t="shared" si="107"/>
        <v>0</v>
      </c>
      <c r="Y176" s="74">
        <v>0</v>
      </c>
      <c r="Z176" s="109">
        <f t="shared" si="108"/>
        <v>0</v>
      </c>
      <c r="AA176" s="74">
        <v>0</v>
      </c>
      <c r="AB176" s="68">
        <f t="shared" si="109"/>
        <v>0</v>
      </c>
      <c r="AC176" s="67">
        <f t="shared" si="110"/>
        <v>0</v>
      </c>
      <c r="AD176" s="66">
        <f t="shared" si="111"/>
        <v>0</v>
      </c>
      <c r="AE176" s="57">
        <v>0</v>
      </c>
      <c r="AF176" s="60">
        <f t="shared" si="112"/>
        <v>0</v>
      </c>
      <c r="AG176" s="435">
        <v>0</v>
      </c>
      <c r="AH176" s="416">
        <f t="shared" si="113"/>
        <v>0</v>
      </c>
      <c r="AI176" s="65">
        <f t="shared" si="114"/>
        <v>0</v>
      </c>
      <c r="AJ176" s="63">
        <f t="shared" si="115"/>
        <v>0</v>
      </c>
      <c r="AK176" s="74">
        <v>0</v>
      </c>
      <c r="AL176" s="63">
        <f t="shared" si="116"/>
        <v>0</v>
      </c>
      <c r="AM176" s="75"/>
    </row>
    <row r="177" spans="1:39" s="2" customFormat="1" x14ac:dyDescent="0.3">
      <c r="A177" s="78" t="s">
        <v>905</v>
      </c>
      <c r="B177" s="47">
        <f>15500/10</f>
        <v>1550</v>
      </c>
      <c r="C177" s="77">
        <f>2700/1.1</f>
        <v>2454.5454545454545</v>
      </c>
      <c r="D177" s="54">
        <v>10</v>
      </c>
      <c r="E177" s="44">
        <v>0</v>
      </c>
      <c r="F177" s="471">
        <f t="shared" si="97"/>
        <v>0</v>
      </c>
      <c r="G177" s="42">
        <v>0</v>
      </c>
      <c r="H177" s="37">
        <f t="shared" si="98"/>
        <v>0</v>
      </c>
      <c r="I177" s="74">
        <v>0</v>
      </c>
      <c r="J177" s="37">
        <f t="shared" si="99"/>
        <v>0</v>
      </c>
      <c r="K177" s="74">
        <v>0</v>
      </c>
      <c r="L177" s="37">
        <f t="shared" si="100"/>
        <v>0</v>
      </c>
      <c r="M177" s="74">
        <v>0</v>
      </c>
      <c r="N177" s="37">
        <f t="shared" si="101"/>
        <v>0</v>
      </c>
      <c r="O177" s="74">
        <v>0</v>
      </c>
      <c r="P177" s="71">
        <f t="shared" si="102"/>
        <v>0</v>
      </c>
      <c r="Q177" s="57">
        <f t="shared" si="103"/>
        <v>0</v>
      </c>
      <c r="R177" s="70">
        <f t="shared" si="104"/>
        <v>0</v>
      </c>
      <c r="S177" s="42">
        <v>0</v>
      </c>
      <c r="T177" s="109">
        <f t="shared" si="105"/>
        <v>0</v>
      </c>
      <c r="U177" s="74">
        <v>0</v>
      </c>
      <c r="V177" s="109">
        <f t="shared" si="106"/>
        <v>0</v>
      </c>
      <c r="W177" s="74">
        <v>0</v>
      </c>
      <c r="X177" s="109">
        <f t="shared" si="107"/>
        <v>0</v>
      </c>
      <c r="Y177" s="74">
        <v>0</v>
      </c>
      <c r="Z177" s="109">
        <f t="shared" si="108"/>
        <v>0</v>
      </c>
      <c r="AA177" s="74">
        <v>0</v>
      </c>
      <c r="AB177" s="68">
        <f t="shared" si="109"/>
        <v>0</v>
      </c>
      <c r="AC177" s="67">
        <f t="shared" si="110"/>
        <v>0</v>
      </c>
      <c r="AD177" s="66">
        <f t="shared" si="111"/>
        <v>0</v>
      </c>
      <c r="AE177" s="57">
        <v>0</v>
      </c>
      <c r="AF177" s="60">
        <f t="shared" si="112"/>
        <v>0</v>
      </c>
      <c r="AG177" s="435">
        <v>0</v>
      </c>
      <c r="AH177" s="416">
        <f t="shared" si="113"/>
        <v>0</v>
      </c>
      <c r="AI177" s="65">
        <f t="shared" si="114"/>
        <v>0</v>
      </c>
      <c r="AJ177" s="63">
        <f t="shared" si="115"/>
        <v>0</v>
      </c>
      <c r="AK177" s="74">
        <v>0</v>
      </c>
      <c r="AL177" s="63">
        <f t="shared" si="116"/>
        <v>0</v>
      </c>
      <c r="AM177" s="75"/>
    </row>
    <row r="178" spans="1:39" s="2" customFormat="1" x14ac:dyDescent="0.3">
      <c r="A178" s="79" t="s">
        <v>884</v>
      </c>
      <c r="B178" s="47">
        <f>18000/10</f>
        <v>1800</v>
      </c>
      <c r="C178" s="77">
        <f>2800/1.1</f>
        <v>2545.454545454545</v>
      </c>
      <c r="D178" s="54">
        <v>10</v>
      </c>
      <c r="E178" s="44">
        <v>14</v>
      </c>
      <c r="F178" s="471">
        <f t="shared" si="97"/>
        <v>25200</v>
      </c>
      <c r="G178" s="42">
        <v>0</v>
      </c>
      <c r="H178" s="37">
        <f t="shared" si="98"/>
        <v>0</v>
      </c>
      <c r="I178" s="74">
        <v>0</v>
      </c>
      <c r="J178" s="37">
        <f t="shared" si="99"/>
        <v>0</v>
      </c>
      <c r="K178" s="74"/>
      <c r="L178" s="37">
        <f t="shared" si="100"/>
        <v>0</v>
      </c>
      <c r="M178" s="74">
        <v>0</v>
      </c>
      <c r="N178" s="37">
        <f t="shared" si="101"/>
        <v>0</v>
      </c>
      <c r="O178" s="74">
        <v>0</v>
      </c>
      <c r="P178" s="71">
        <f t="shared" si="102"/>
        <v>0</v>
      </c>
      <c r="Q178" s="57">
        <f t="shared" si="103"/>
        <v>0</v>
      </c>
      <c r="R178" s="70">
        <f t="shared" si="104"/>
        <v>0</v>
      </c>
      <c r="S178" s="42">
        <v>7</v>
      </c>
      <c r="T178" s="109">
        <f t="shared" si="105"/>
        <v>17818.181818181816</v>
      </c>
      <c r="U178" s="74">
        <v>0</v>
      </c>
      <c r="V178" s="109">
        <f t="shared" si="106"/>
        <v>0</v>
      </c>
      <c r="W178" s="74">
        <v>7</v>
      </c>
      <c r="X178" s="109">
        <f t="shared" si="107"/>
        <v>17818.181818181816</v>
      </c>
      <c r="Y178" s="74">
        <v>0</v>
      </c>
      <c r="Z178" s="109">
        <f t="shared" si="108"/>
        <v>0</v>
      </c>
      <c r="AA178" s="74">
        <v>0</v>
      </c>
      <c r="AB178" s="68">
        <f t="shared" si="109"/>
        <v>0</v>
      </c>
      <c r="AC178" s="67">
        <f t="shared" si="110"/>
        <v>14</v>
      </c>
      <c r="AD178" s="66">
        <f t="shared" si="111"/>
        <v>35636.363636363632</v>
      </c>
      <c r="AE178" s="57">
        <v>0</v>
      </c>
      <c r="AF178" s="60">
        <f t="shared" si="112"/>
        <v>10436.363636363631</v>
      </c>
      <c r="AG178" s="435">
        <v>0</v>
      </c>
      <c r="AH178" s="416">
        <f t="shared" si="113"/>
        <v>0</v>
      </c>
      <c r="AI178" s="65">
        <f t="shared" si="114"/>
        <v>0</v>
      </c>
      <c r="AJ178" s="63">
        <f t="shared" si="115"/>
        <v>0</v>
      </c>
      <c r="AK178" s="74">
        <v>0</v>
      </c>
      <c r="AL178" s="63">
        <f t="shared" si="116"/>
        <v>0</v>
      </c>
      <c r="AM178" s="75"/>
    </row>
    <row r="179" spans="1:39" s="2" customFormat="1" x14ac:dyDescent="0.3">
      <c r="A179" s="78" t="s">
        <v>988</v>
      </c>
      <c r="B179" s="47">
        <f>17000/10</f>
        <v>1700</v>
      </c>
      <c r="C179" s="77">
        <f>2700/1.1</f>
        <v>2454.5454545454545</v>
      </c>
      <c r="D179" s="54">
        <v>10</v>
      </c>
      <c r="E179" s="44">
        <v>0</v>
      </c>
      <c r="F179" s="471">
        <f t="shared" si="97"/>
        <v>0</v>
      </c>
      <c r="G179" s="42">
        <v>0</v>
      </c>
      <c r="H179" s="37">
        <f t="shared" si="98"/>
        <v>0</v>
      </c>
      <c r="I179" s="74">
        <v>0</v>
      </c>
      <c r="J179" s="37">
        <f t="shared" si="99"/>
        <v>0</v>
      </c>
      <c r="K179" s="74">
        <v>20</v>
      </c>
      <c r="L179" s="37">
        <f t="shared" si="100"/>
        <v>34000</v>
      </c>
      <c r="M179" s="74">
        <v>20</v>
      </c>
      <c r="N179" s="37">
        <f t="shared" si="101"/>
        <v>34000</v>
      </c>
      <c r="O179" s="74">
        <v>0</v>
      </c>
      <c r="P179" s="71">
        <f t="shared" si="102"/>
        <v>0</v>
      </c>
      <c r="Q179" s="57">
        <f t="shared" si="103"/>
        <v>40</v>
      </c>
      <c r="R179" s="70">
        <f t="shared" si="104"/>
        <v>68000</v>
      </c>
      <c r="S179" s="42">
        <v>0</v>
      </c>
      <c r="T179" s="109">
        <f t="shared" si="105"/>
        <v>0</v>
      </c>
      <c r="U179" s="74">
        <v>0</v>
      </c>
      <c r="V179" s="109">
        <f t="shared" si="106"/>
        <v>0</v>
      </c>
      <c r="W179" s="74">
        <v>14</v>
      </c>
      <c r="X179" s="109">
        <f t="shared" si="107"/>
        <v>34363.63636363636</v>
      </c>
      <c r="Y179" s="74">
        <v>11</v>
      </c>
      <c r="Z179" s="109">
        <f t="shared" si="108"/>
        <v>27000</v>
      </c>
      <c r="AA179" s="74">
        <v>0</v>
      </c>
      <c r="AB179" s="68">
        <f t="shared" si="109"/>
        <v>0</v>
      </c>
      <c r="AC179" s="67">
        <f t="shared" si="110"/>
        <v>25</v>
      </c>
      <c r="AD179" s="66">
        <f t="shared" si="111"/>
        <v>61363.63636363636</v>
      </c>
      <c r="AE179" s="57">
        <v>0</v>
      </c>
      <c r="AF179" s="60">
        <f t="shared" si="112"/>
        <v>18863.636363636364</v>
      </c>
      <c r="AG179" s="435">
        <v>0</v>
      </c>
      <c r="AH179" s="416">
        <f t="shared" si="113"/>
        <v>0</v>
      </c>
      <c r="AI179" s="65">
        <f t="shared" si="114"/>
        <v>15</v>
      </c>
      <c r="AJ179" s="63">
        <f t="shared" si="115"/>
        <v>25500</v>
      </c>
      <c r="AK179" s="74">
        <v>0</v>
      </c>
      <c r="AL179" s="63">
        <f t="shared" si="116"/>
        <v>0</v>
      </c>
      <c r="AM179" s="75"/>
    </row>
    <row r="180" spans="1:39" s="2" customFormat="1" x14ac:dyDescent="0.3">
      <c r="A180" s="79" t="s">
        <v>854</v>
      </c>
      <c r="B180" s="74">
        <f>13800/12</f>
        <v>1150</v>
      </c>
      <c r="C180" s="38">
        <f>1800/1.1</f>
        <v>1636.3636363636363</v>
      </c>
      <c r="D180" s="73">
        <v>12</v>
      </c>
      <c r="E180" s="44">
        <v>0</v>
      </c>
      <c r="F180" s="471">
        <f t="shared" si="97"/>
        <v>0</v>
      </c>
      <c r="G180" s="42">
        <v>0</v>
      </c>
      <c r="H180" s="37">
        <f t="shared" si="98"/>
        <v>0</v>
      </c>
      <c r="I180" s="74">
        <v>0</v>
      </c>
      <c r="J180" s="37">
        <f t="shared" si="99"/>
        <v>0</v>
      </c>
      <c r="K180" s="74">
        <v>0</v>
      </c>
      <c r="L180" s="37">
        <f t="shared" si="100"/>
        <v>0</v>
      </c>
      <c r="M180" s="74">
        <v>0</v>
      </c>
      <c r="N180" s="37">
        <f t="shared" si="101"/>
        <v>0</v>
      </c>
      <c r="O180" s="74">
        <v>0</v>
      </c>
      <c r="P180" s="71">
        <f t="shared" si="102"/>
        <v>0</v>
      </c>
      <c r="Q180" s="57">
        <f t="shared" si="103"/>
        <v>0</v>
      </c>
      <c r="R180" s="70">
        <f t="shared" si="104"/>
        <v>0</v>
      </c>
      <c r="S180" s="42">
        <v>0</v>
      </c>
      <c r="T180" s="109">
        <f t="shared" si="105"/>
        <v>0</v>
      </c>
      <c r="U180" s="74">
        <v>0</v>
      </c>
      <c r="V180" s="109">
        <f t="shared" si="106"/>
        <v>0</v>
      </c>
      <c r="W180" s="74">
        <v>0</v>
      </c>
      <c r="X180" s="109">
        <f t="shared" si="107"/>
        <v>0</v>
      </c>
      <c r="Y180" s="74">
        <v>0</v>
      </c>
      <c r="Z180" s="109">
        <f t="shared" si="108"/>
        <v>0</v>
      </c>
      <c r="AA180" s="74">
        <v>0</v>
      </c>
      <c r="AB180" s="68">
        <f t="shared" si="109"/>
        <v>0</v>
      </c>
      <c r="AC180" s="67">
        <f t="shared" si="110"/>
        <v>0</v>
      </c>
      <c r="AD180" s="66">
        <f t="shared" si="111"/>
        <v>0</v>
      </c>
      <c r="AE180" s="57">
        <v>0</v>
      </c>
      <c r="AF180" s="60">
        <f t="shared" si="112"/>
        <v>0</v>
      </c>
      <c r="AG180" s="435">
        <v>0</v>
      </c>
      <c r="AH180" s="416">
        <f t="shared" si="113"/>
        <v>0</v>
      </c>
      <c r="AI180" s="65">
        <f t="shared" si="114"/>
        <v>0</v>
      </c>
      <c r="AJ180" s="63">
        <f t="shared" si="115"/>
        <v>0</v>
      </c>
      <c r="AK180" s="74">
        <v>0</v>
      </c>
      <c r="AL180" s="63">
        <f t="shared" si="116"/>
        <v>0</v>
      </c>
      <c r="AM180" s="75"/>
    </row>
    <row r="181" spans="1:39" s="2" customFormat="1" x14ac:dyDescent="0.3">
      <c r="A181" s="79" t="s">
        <v>904</v>
      </c>
      <c r="B181" s="74">
        <f>13800/12</f>
        <v>1150</v>
      </c>
      <c r="C181" s="38">
        <v>1636</v>
      </c>
      <c r="D181" s="73">
        <v>12</v>
      </c>
      <c r="E181" s="44">
        <v>0</v>
      </c>
      <c r="F181" s="471">
        <f t="shared" si="97"/>
        <v>0</v>
      </c>
      <c r="G181" s="42">
        <v>0</v>
      </c>
      <c r="H181" s="37">
        <f t="shared" si="98"/>
        <v>0</v>
      </c>
      <c r="I181" s="74">
        <v>0</v>
      </c>
      <c r="J181" s="37">
        <f t="shared" si="99"/>
        <v>0</v>
      </c>
      <c r="K181" s="74">
        <v>0</v>
      </c>
      <c r="L181" s="37">
        <f t="shared" si="100"/>
        <v>0</v>
      </c>
      <c r="M181" s="74">
        <v>0</v>
      </c>
      <c r="N181" s="37">
        <f t="shared" si="101"/>
        <v>0</v>
      </c>
      <c r="O181" s="74">
        <v>0</v>
      </c>
      <c r="P181" s="71">
        <f t="shared" si="102"/>
        <v>0</v>
      </c>
      <c r="Q181" s="57">
        <f t="shared" si="103"/>
        <v>0</v>
      </c>
      <c r="R181" s="70">
        <f t="shared" si="104"/>
        <v>0</v>
      </c>
      <c r="S181" s="42">
        <v>0</v>
      </c>
      <c r="T181" s="109">
        <f t="shared" si="105"/>
        <v>0</v>
      </c>
      <c r="U181" s="74">
        <v>0</v>
      </c>
      <c r="V181" s="109">
        <f t="shared" si="106"/>
        <v>0</v>
      </c>
      <c r="W181" s="74">
        <v>0</v>
      </c>
      <c r="X181" s="109">
        <f t="shared" si="107"/>
        <v>0</v>
      </c>
      <c r="Y181" s="74">
        <v>0</v>
      </c>
      <c r="Z181" s="109">
        <f t="shared" si="108"/>
        <v>0</v>
      </c>
      <c r="AA181" s="74">
        <v>0</v>
      </c>
      <c r="AB181" s="68">
        <f t="shared" si="109"/>
        <v>0</v>
      </c>
      <c r="AC181" s="67">
        <f t="shared" si="110"/>
        <v>0</v>
      </c>
      <c r="AD181" s="66">
        <f t="shared" si="111"/>
        <v>0</v>
      </c>
      <c r="AE181" s="57">
        <v>0</v>
      </c>
      <c r="AF181" s="60">
        <f t="shared" si="112"/>
        <v>0</v>
      </c>
      <c r="AG181" s="435">
        <v>0</v>
      </c>
      <c r="AH181" s="416">
        <f t="shared" si="113"/>
        <v>0</v>
      </c>
      <c r="AI181" s="65">
        <f t="shared" si="114"/>
        <v>0</v>
      </c>
      <c r="AJ181" s="63">
        <f t="shared" si="115"/>
        <v>0</v>
      </c>
      <c r="AK181" s="74">
        <v>0</v>
      </c>
      <c r="AL181" s="63">
        <f t="shared" si="116"/>
        <v>0</v>
      </c>
      <c r="AM181" s="75"/>
    </row>
    <row r="182" spans="1:39" s="2" customFormat="1" x14ac:dyDescent="0.3">
      <c r="A182" s="79" t="s">
        <v>8</v>
      </c>
      <c r="B182" s="47">
        <f>24800/16</f>
        <v>1550</v>
      </c>
      <c r="C182" s="46">
        <f>2800/1.1</f>
        <v>2545.454545454545</v>
      </c>
      <c r="D182" s="54">
        <v>16</v>
      </c>
      <c r="E182" s="44">
        <v>0</v>
      </c>
      <c r="F182" s="471">
        <f t="shared" si="97"/>
        <v>0</v>
      </c>
      <c r="G182" s="42">
        <v>0</v>
      </c>
      <c r="H182" s="37">
        <f t="shared" si="98"/>
        <v>0</v>
      </c>
      <c r="I182" s="74">
        <v>0</v>
      </c>
      <c r="J182" s="37">
        <f t="shared" si="99"/>
        <v>0</v>
      </c>
      <c r="K182" s="74">
        <v>0</v>
      </c>
      <c r="L182" s="37">
        <f t="shared" si="100"/>
        <v>0</v>
      </c>
      <c r="M182" s="74">
        <v>0</v>
      </c>
      <c r="N182" s="37">
        <f t="shared" si="101"/>
        <v>0</v>
      </c>
      <c r="O182" s="74">
        <v>0</v>
      </c>
      <c r="P182" s="71">
        <f t="shared" si="102"/>
        <v>0</v>
      </c>
      <c r="Q182" s="57">
        <f t="shared" si="103"/>
        <v>0</v>
      </c>
      <c r="R182" s="70">
        <f t="shared" si="104"/>
        <v>0</v>
      </c>
      <c r="S182" s="42">
        <v>0</v>
      </c>
      <c r="T182" s="109">
        <f t="shared" si="105"/>
        <v>0</v>
      </c>
      <c r="U182" s="74">
        <v>0</v>
      </c>
      <c r="V182" s="109">
        <f t="shared" si="106"/>
        <v>0</v>
      </c>
      <c r="W182" s="74">
        <v>0</v>
      </c>
      <c r="X182" s="109">
        <f t="shared" si="107"/>
        <v>0</v>
      </c>
      <c r="Y182" s="74">
        <v>0</v>
      </c>
      <c r="Z182" s="109">
        <f t="shared" si="108"/>
        <v>0</v>
      </c>
      <c r="AA182" s="74">
        <v>0</v>
      </c>
      <c r="AB182" s="68">
        <f t="shared" si="109"/>
        <v>0</v>
      </c>
      <c r="AC182" s="67">
        <f t="shared" si="110"/>
        <v>0</v>
      </c>
      <c r="AD182" s="66">
        <f t="shared" si="111"/>
        <v>0</v>
      </c>
      <c r="AE182" s="57">
        <v>0</v>
      </c>
      <c r="AF182" s="60">
        <f t="shared" si="112"/>
        <v>0</v>
      </c>
      <c r="AG182" s="435">
        <v>0</v>
      </c>
      <c r="AH182" s="416">
        <f t="shared" si="113"/>
        <v>0</v>
      </c>
      <c r="AI182" s="65">
        <f t="shared" si="114"/>
        <v>0</v>
      </c>
      <c r="AJ182" s="63">
        <f t="shared" si="115"/>
        <v>0</v>
      </c>
      <c r="AK182" s="74">
        <v>0</v>
      </c>
      <c r="AL182" s="63">
        <f t="shared" si="116"/>
        <v>0</v>
      </c>
      <c r="AM182" s="59"/>
    </row>
    <row r="183" spans="1:39" s="2" customFormat="1" x14ac:dyDescent="0.3">
      <c r="A183" s="58" t="s">
        <v>882</v>
      </c>
      <c r="B183" s="47">
        <f>30400/16</f>
        <v>1900</v>
      </c>
      <c r="C183" s="46">
        <f>2800/1.1</f>
        <v>2545.454545454545</v>
      </c>
      <c r="D183" s="54">
        <v>16</v>
      </c>
      <c r="E183" s="44">
        <v>0</v>
      </c>
      <c r="F183" s="471">
        <f t="shared" si="97"/>
        <v>0</v>
      </c>
      <c r="G183" s="42">
        <v>0</v>
      </c>
      <c r="H183" s="37">
        <f t="shared" si="98"/>
        <v>0</v>
      </c>
      <c r="I183" s="74">
        <v>0</v>
      </c>
      <c r="J183" s="37">
        <f t="shared" si="99"/>
        <v>0</v>
      </c>
      <c r="K183" s="74">
        <v>0</v>
      </c>
      <c r="L183" s="37">
        <f t="shared" si="100"/>
        <v>0</v>
      </c>
      <c r="M183" s="74">
        <v>0</v>
      </c>
      <c r="N183" s="37">
        <f t="shared" si="101"/>
        <v>0</v>
      </c>
      <c r="O183" s="74">
        <v>0</v>
      </c>
      <c r="P183" s="71">
        <f t="shared" si="102"/>
        <v>0</v>
      </c>
      <c r="Q183" s="57">
        <f t="shared" si="103"/>
        <v>0</v>
      </c>
      <c r="R183" s="70">
        <f t="shared" si="104"/>
        <v>0</v>
      </c>
      <c r="S183" s="42">
        <v>0</v>
      </c>
      <c r="T183" s="109">
        <f t="shared" si="105"/>
        <v>0</v>
      </c>
      <c r="U183" s="74">
        <v>0</v>
      </c>
      <c r="V183" s="109">
        <f t="shared" si="106"/>
        <v>0</v>
      </c>
      <c r="W183" s="74">
        <v>0</v>
      </c>
      <c r="X183" s="109">
        <f t="shared" si="107"/>
        <v>0</v>
      </c>
      <c r="Y183" s="74">
        <v>0</v>
      </c>
      <c r="Z183" s="109">
        <f t="shared" si="108"/>
        <v>0</v>
      </c>
      <c r="AA183" s="74">
        <v>0</v>
      </c>
      <c r="AB183" s="68">
        <f t="shared" si="109"/>
        <v>0</v>
      </c>
      <c r="AC183" s="67">
        <f t="shared" si="110"/>
        <v>0</v>
      </c>
      <c r="AD183" s="66">
        <f t="shared" si="111"/>
        <v>0</v>
      </c>
      <c r="AE183" s="57">
        <v>0</v>
      </c>
      <c r="AF183" s="60">
        <f t="shared" si="112"/>
        <v>0</v>
      </c>
      <c r="AG183" s="435">
        <v>0</v>
      </c>
      <c r="AH183" s="416">
        <f t="shared" si="113"/>
        <v>0</v>
      </c>
      <c r="AI183" s="65">
        <f t="shared" si="114"/>
        <v>0</v>
      </c>
      <c r="AJ183" s="63">
        <f t="shared" si="115"/>
        <v>0</v>
      </c>
      <c r="AK183" s="74">
        <v>0</v>
      </c>
      <c r="AL183" s="63">
        <f t="shared" si="116"/>
        <v>0</v>
      </c>
      <c r="AM183" s="59"/>
    </row>
    <row r="184" spans="1:39" s="2" customFormat="1" x14ac:dyDescent="0.3">
      <c r="A184" s="79" t="s">
        <v>9</v>
      </c>
      <c r="B184" s="47">
        <f>3600/6</f>
        <v>600</v>
      </c>
      <c r="C184" s="46">
        <f>2000/1.1</f>
        <v>1818.181818181818</v>
      </c>
      <c r="D184" s="54">
        <v>6</v>
      </c>
      <c r="E184" s="44">
        <v>0</v>
      </c>
      <c r="F184" s="471">
        <f t="shared" si="97"/>
        <v>0</v>
      </c>
      <c r="G184" s="42">
        <v>0</v>
      </c>
      <c r="H184" s="37">
        <f t="shared" si="98"/>
        <v>0</v>
      </c>
      <c r="I184" s="74">
        <v>0</v>
      </c>
      <c r="J184" s="37">
        <f t="shared" si="99"/>
        <v>0</v>
      </c>
      <c r="K184" s="74">
        <v>0</v>
      </c>
      <c r="L184" s="37">
        <f t="shared" si="100"/>
        <v>0</v>
      </c>
      <c r="M184" s="74">
        <v>0</v>
      </c>
      <c r="N184" s="37">
        <f t="shared" si="101"/>
        <v>0</v>
      </c>
      <c r="O184" s="74">
        <v>0</v>
      </c>
      <c r="P184" s="71">
        <f t="shared" si="102"/>
        <v>0</v>
      </c>
      <c r="Q184" s="57">
        <f t="shared" si="103"/>
        <v>0</v>
      </c>
      <c r="R184" s="70">
        <f t="shared" si="104"/>
        <v>0</v>
      </c>
      <c r="S184" s="42">
        <v>0</v>
      </c>
      <c r="T184" s="109">
        <f t="shared" si="105"/>
        <v>0</v>
      </c>
      <c r="U184" s="74">
        <v>0</v>
      </c>
      <c r="V184" s="109">
        <f t="shared" si="106"/>
        <v>0</v>
      </c>
      <c r="W184" s="74">
        <v>0</v>
      </c>
      <c r="X184" s="109">
        <f t="shared" si="107"/>
        <v>0</v>
      </c>
      <c r="Y184" s="74">
        <v>0</v>
      </c>
      <c r="Z184" s="109">
        <f t="shared" si="108"/>
        <v>0</v>
      </c>
      <c r="AA184" s="74">
        <v>0</v>
      </c>
      <c r="AB184" s="68">
        <f t="shared" si="109"/>
        <v>0</v>
      </c>
      <c r="AC184" s="67">
        <f t="shared" si="110"/>
        <v>0</v>
      </c>
      <c r="AD184" s="66">
        <f t="shared" si="111"/>
        <v>0</v>
      </c>
      <c r="AE184" s="57">
        <v>0</v>
      </c>
      <c r="AF184" s="60">
        <f t="shared" si="112"/>
        <v>0</v>
      </c>
      <c r="AG184" s="435">
        <v>0</v>
      </c>
      <c r="AH184" s="416">
        <f t="shared" si="113"/>
        <v>0</v>
      </c>
      <c r="AI184" s="65">
        <f t="shared" si="114"/>
        <v>0</v>
      </c>
      <c r="AJ184" s="63">
        <f t="shared" si="115"/>
        <v>0</v>
      </c>
      <c r="AK184" s="74">
        <v>0</v>
      </c>
      <c r="AL184" s="63">
        <f t="shared" si="116"/>
        <v>0</v>
      </c>
      <c r="AM184" s="59"/>
    </row>
    <row r="185" spans="1:39" s="2" customFormat="1" x14ac:dyDescent="0.3">
      <c r="A185" s="55" t="s">
        <v>945</v>
      </c>
      <c r="B185" s="47">
        <f>3600/6</f>
        <v>600</v>
      </c>
      <c r="C185" s="46">
        <f>2000/1.1</f>
        <v>1818.181818181818</v>
      </c>
      <c r="D185" s="54">
        <v>6</v>
      </c>
      <c r="E185" s="44">
        <v>0</v>
      </c>
      <c r="F185" s="471">
        <f t="shared" si="97"/>
        <v>0</v>
      </c>
      <c r="G185" s="42">
        <v>0</v>
      </c>
      <c r="H185" s="37">
        <f t="shared" si="98"/>
        <v>0</v>
      </c>
      <c r="I185" s="74">
        <v>0</v>
      </c>
      <c r="J185" s="37">
        <f t="shared" si="99"/>
        <v>0</v>
      </c>
      <c r="K185" s="74">
        <v>0</v>
      </c>
      <c r="L185" s="37">
        <f t="shared" si="100"/>
        <v>0</v>
      </c>
      <c r="M185" s="74">
        <v>0</v>
      </c>
      <c r="N185" s="37">
        <f t="shared" si="101"/>
        <v>0</v>
      </c>
      <c r="O185" s="74">
        <v>0</v>
      </c>
      <c r="P185" s="71">
        <f t="shared" si="102"/>
        <v>0</v>
      </c>
      <c r="Q185" s="57">
        <f t="shared" si="103"/>
        <v>0</v>
      </c>
      <c r="R185" s="70">
        <f t="shared" si="104"/>
        <v>0</v>
      </c>
      <c r="S185" s="42">
        <v>0</v>
      </c>
      <c r="T185" s="109">
        <f t="shared" si="105"/>
        <v>0</v>
      </c>
      <c r="U185" s="74">
        <v>0</v>
      </c>
      <c r="V185" s="109">
        <f t="shared" si="106"/>
        <v>0</v>
      </c>
      <c r="W185" s="74">
        <v>0</v>
      </c>
      <c r="X185" s="109">
        <f t="shared" si="107"/>
        <v>0</v>
      </c>
      <c r="Y185" s="74">
        <v>0</v>
      </c>
      <c r="Z185" s="109">
        <f t="shared" si="108"/>
        <v>0</v>
      </c>
      <c r="AA185" s="74">
        <v>0</v>
      </c>
      <c r="AB185" s="68">
        <f t="shared" si="109"/>
        <v>0</v>
      </c>
      <c r="AC185" s="67">
        <f t="shared" si="110"/>
        <v>0</v>
      </c>
      <c r="AD185" s="66">
        <f t="shared" si="111"/>
        <v>0</v>
      </c>
      <c r="AE185" s="57">
        <v>0</v>
      </c>
      <c r="AF185" s="60">
        <f t="shared" si="112"/>
        <v>0</v>
      </c>
      <c r="AG185" s="435">
        <v>0</v>
      </c>
      <c r="AH185" s="416">
        <f t="shared" si="113"/>
        <v>0</v>
      </c>
      <c r="AI185" s="65">
        <f t="shared" si="114"/>
        <v>0</v>
      </c>
      <c r="AJ185" s="63">
        <f t="shared" si="115"/>
        <v>0</v>
      </c>
      <c r="AK185" s="74">
        <v>0</v>
      </c>
      <c r="AL185" s="63">
        <f t="shared" si="116"/>
        <v>0</v>
      </c>
      <c r="AM185" s="130"/>
    </row>
    <row r="186" spans="1:39" s="2" customFormat="1" x14ac:dyDescent="0.3">
      <c r="A186" s="55" t="s">
        <v>961</v>
      </c>
      <c r="B186" s="47">
        <f>3600/6</f>
        <v>600</v>
      </c>
      <c r="C186" s="46">
        <f>2000/1.1</f>
        <v>1818.181818181818</v>
      </c>
      <c r="D186" s="54">
        <v>6</v>
      </c>
      <c r="E186" s="44">
        <v>0</v>
      </c>
      <c r="F186" s="471">
        <f t="shared" si="97"/>
        <v>0</v>
      </c>
      <c r="G186" s="42">
        <v>0</v>
      </c>
      <c r="H186" s="37">
        <f t="shared" si="98"/>
        <v>0</v>
      </c>
      <c r="I186" s="74">
        <v>0</v>
      </c>
      <c r="J186" s="37">
        <f t="shared" si="99"/>
        <v>0</v>
      </c>
      <c r="K186" s="74">
        <v>0</v>
      </c>
      <c r="L186" s="37">
        <f t="shared" si="100"/>
        <v>0</v>
      </c>
      <c r="M186" s="74">
        <v>0</v>
      </c>
      <c r="N186" s="37">
        <f t="shared" si="101"/>
        <v>0</v>
      </c>
      <c r="O186" s="74">
        <v>0</v>
      </c>
      <c r="P186" s="71">
        <f t="shared" si="102"/>
        <v>0</v>
      </c>
      <c r="Q186" s="57">
        <f t="shared" si="103"/>
        <v>0</v>
      </c>
      <c r="R186" s="70">
        <f t="shared" si="104"/>
        <v>0</v>
      </c>
      <c r="S186" s="42">
        <v>0</v>
      </c>
      <c r="T186" s="109">
        <f t="shared" si="105"/>
        <v>0</v>
      </c>
      <c r="U186" s="74">
        <v>0</v>
      </c>
      <c r="V186" s="109">
        <f t="shared" si="106"/>
        <v>0</v>
      </c>
      <c r="W186" s="74">
        <v>0</v>
      </c>
      <c r="X186" s="109">
        <f t="shared" si="107"/>
        <v>0</v>
      </c>
      <c r="Y186" s="74">
        <v>0</v>
      </c>
      <c r="Z186" s="109">
        <f t="shared" si="108"/>
        <v>0</v>
      </c>
      <c r="AA186" s="74">
        <v>0</v>
      </c>
      <c r="AB186" s="68">
        <f t="shared" si="109"/>
        <v>0</v>
      </c>
      <c r="AC186" s="67">
        <f t="shared" si="110"/>
        <v>0</v>
      </c>
      <c r="AD186" s="66">
        <f t="shared" si="111"/>
        <v>0</v>
      </c>
      <c r="AE186" s="57">
        <v>0</v>
      </c>
      <c r="AF186" s="60">
        <f t="shared" si="112"/>
        <v>0</v>
      </c>
      <c r="AG186" s="435">
        <v>0</v>
      </c>
      <c r="AH186" s="416">
        <f t="shared" si="113"/>
        <v>0</v>
      </c>
      <c r="AI186" s="65">
        <f t="shared" si="114"/>
        <v>0</v>
      </c>
      <c r="AJ186" s="63">
        <f t="shared" si="115"/>
        <v>0</v>
      </c>
      <c r="AK186" s="74">
        <v>0</v>
      </c>
      <c r="AL186" s="63">
        <f t="shared" si="116"/>
        <v>0</v>
      </c>
      <c r="AM186" s="59"/>
    </row>
    <row r="187" spans="1:39" s="2" customFormat="1" x14ac:dyDescent="0.3">
      <c r="A187" s="48" t="s">
        <v>59</v>
      </c>
      <c r="B187" s="47">
        <f>8100/6</f>
        <v>1350</v>
      </c>
      <c r="C187" s="46">
        <f>2800/1.1</f>
        <v>2545.454545454545</v>
      </c>
      <c r="D187" s="50">
        <v>6</v>
      </c>
      <c r="E187" s="44">
        <v>0</v>
      </c>
      <c r="F187" s="471">
        <f t="shared" si="97"/>
        <v>0</v>
      </c>
      <c r="G187" s="42">
        <v>0</v>
      </c>
      <c r="H187" s="37">
        <f t="shared" si="98"/>
        <v>0</v>
      </c>
      <c r="I187" s="74">
        <v>0</v>
      </c>
      <c r="J187" s="37">
        <f t="shared" si="99"/>
        <v>0</v>
      </c>
      <c r="K187" s="74">
        <v>0</v>
      </c>
      <c r="L187" s="37">
        <f t="shared" si="100"/>
        <v>0</v>
      </c>
      <c r="M187" s="74">
        <v>0</v>
      </c>
      <c r="N187" s="37">
        <f t="shared" si="101"/>
        <v>0</v>
      </c>
      <c r="O187" s="74">
        <v>0</v>
      </c>
      <c r="P187" s="71">
        <f t="shared" si="102"/>
        <v>0</v>
      </c>
      <c r="Q187" s="57">
        <f t="shared" si="103"/>
        <v>0</v>
      </c>
      <c r="R187" s="70">
        <f t="shared" si="104"/>
        <v>0</v>
      </c>
      <c r="S187" s="42">
        <v>0</v>
      </c>
      <c r="T187" s="109">
        <f t="shared" si="105"/>
        <v>0</v>
      </c>
      <c r="U187" s="74">
        <v>0</v>
      </c>
      <c r="V187" s="109">
        <f t="shared" si="106"/>
        <v>0</v>
      </c>
      <c r="W187" s="74">
        <v>0</v>
      </c>
      <c r="X187" s="109">
        <f t="shared" si="107"/>
        <v>0</v>
      </c>
      <c r="Y187" s="74">
        <v>0</v>
      </c>
      <c r="Z187" s="109">
        <f t="shared" si="108"/>
        <v>0</v>
      </c>
      <c r="AA187" s="74">
        <v>0</v>
      </c>
      <c r="AB187" s="68">
        <f t="shared" si="109"/>
        <v>0</v>
      </c>
      <c r="AC187" s="67">
        <f t="shared" si="110"/>
        <v>0</v>
      </c>
      <c r="AD187" s="66">
        <f t="shared" si="111"/>
        <v>0</v>
      </c>
      <c r="AE187" s="57">
        <v>0</v>
      </c>
      <c r="AF187" s="60">
        <f t="shared" si="112"/>
        <v>0</v>
      </c>
      <c r="AG187" s="435">
        <v>0</v>
      </c>
      <c r="AH187" s="416">
        <f t="shared" si="113"/>
        <v>0</v>
      </c>
      <c r="AI187" s="65">
        <f t="shared" si="114"/>
        <v>0</v>
      </c>
      <c r="AJ187" s="63">
        <f t="shared" si="115"/>
        <v>0</v>
      </c>
      <c r="AK187" s="74">
        <v>0</v>
      </c>
      <c r="AL187" s="63">
        <f t="shared" si="116"/>
        <v>0</v>
      </c>
      <c r="AM187" s="59"/>
    </row>
    <row r="188" spans="1:39" s="2" customFormat="1" x14ac:dyDescent="0.3">
      <c r="A188" s="48" t="s">
        <v>880</v>
      </c>
      <c r="B188" s="53">
        <f>6600/6</f>
        <v>1100</v>
      </c>
      <c r="C188" s="46">
        <f>2800/1.1</f>
        <v>2545.454545454545</v>
      </c>
      <c r="D188" s="50">
        <v>6</v>
      </c>
      <c r="E188" s="44">
        <v>0</v>
      </c>
      <c r="F188" s="471">
        <f t="shared" si="97"/>
        <v>0</v>
      </c>
      <c r="G188" s="42">
        <v>0</v>
      </c>
      <c r="H188" s="37">
        <f t="shared" si="98"/>
        <v>0</v>
      </c>
      <c r="I188" s="74">
        <v>0</v>
      </c>
      <c r="J188" s="37">
        <f t="shared" si="99"/>
        <v>0</v>
      </c>
      <c r="K188" s="74">
        <v>0</v>
      </c>
      <c r="L188" s="37">
        <f t="shared" si="100"/>
        <v>0</v>
      </c>
      <c r="M188" s="74">
        <v>0</v>
      </c>
      <c r="N188" s="37">
        <f t="shared" si="101"/>
        <v>0</v>
      </c>
      <c r="O188" s="74">
        <v>0</v>
      </c>
      <c r="P188" s="71">
        <f t="shared" si="102"/>
        <v>0</v>
      </c>
      <c r="Q188" s="57">
        <f t="shared" si="103"/>
        <v>0</v>
      </c>
      <c r="R188" s="70">
        <f t="shared" si="104"/>
        <v>0</v>
      </c>
      <c r="S188" s="42">
        <v>0</v>
      </c>
      <c r="T188" s="109">
        <f t="shared" si="105"/>
        <v>0</v>
      </c>
      <c r="U188" s="74">
        <v>0</v>
      </c>
      <c r="V188" s="109">
        <f t="shared" si="106"/>
        <v>0</v>
      </c>
      <c r="W188" s="74">
        <v>0</v>
      </c>
      <c r="X188" s="109">
        <f t="shared" si="107"/>
        <v>0</v>
      </c>
      <c r="Y188" s="74">
        <v>0</v>
      </c>
      <c r="Z188" s="109">
        <f t="shared" si="108"/>
        <v>0</v>
      </c>
      <c r="AA188" s="74">
        <v>0</v>
      </c>
      <c r="AB188" s="68">
        <f t="shared" si="109"/>
        <v>0</v>
      </c>
      <c r="AC188" s="67">
        <f t="shared" si="110"/>
        <v>0</v>
      </c>
      <c r="AD188" s="66">
        <f t="shared" si="111"/>
        <v>0</v>
      </c>
      <c r="AE188" s="57">
        <v>0</v>
      </c>
      <c r="AF188" s="60">
        <f t="shared" si="112"/>
        <v>0</v>
      </c>
      <c r="AG188" s="435">
        <v>0</v>
      </c>
      <c r="AH188" s="416">
        <f t="shared" si="113"/>
        <v>0</v>
      </c>
      <c r="AI188" s="65">
        <f t="shared" si="114"/>
        <v>0</v>
      </c>
      <c r="AJ188" s="63">
        <f t="shared" si="115"/>
        <v>0</v>
      </c>
      <c r="AK188" s="74">
        <v>0</v>
      </c>
      <c r="AL188" s="63">
        <f t="shared" si="116"/>
        <v>0</v>
      </c>
      <c r="AM188" s="59"/>
    </row>
    <row r="189" spans="1:39" s="2" customFormat="1" x14ac:dyDescent="0.3">
      <c r="A189" s="48" t="s">
        <v>944</v>
      </c>
      <c r="B189" s="47">
        <f>16200/12</f>
        <v>1350</v>
      </c>
      <c r="C189" s="46">
        <f>2800/1.1</f>
        <v>2545.454545454545</v>
      </c>
      <c r="D189" s="50">
        <v>12</v>
      </c>
      <c r="E189" s="44">
        <v>0</v>
      </c>
      <c r="F189" s="471">
        <f t="shared" si="97"/>
        <v>0</v>
      </c>
      <c r="G189" s="42">
        <v>0</v>
      </c>
      <c r="H189" s="37">
        <f t="shared" si="98"/>
        <v>0</v>
      </c>
      <c r="I189" s="74">
        <v>0</v>
      </c>
      <c r="J189" s="37">
        <f t="shared" si="99"/>
        <v>0</v>
      </c>
      <c r="K189" s="74">
        <v>0</v>
      </c>
      <c r="L189" s="37">
        <f t="shared" si="100"/>
        <v>0</v>
      </c>
      <c r="M189" s="74">
        <v>0</v>
      </c>
      <c r="N189" s="37">
        <f t="shared" si="101"/>
        <v>0</v>
      </c>
      <c r="O189" s="74">
        <v>0</v>
      </c>
      <c r="P189" s="71">
        <f t="shared" si="102"/>
        <v>0</v>
      </c>
      <c r="Q189" s="57">
        <f t="shared" si="103"/>
        <v>0</v>
      </c>
      <c r="R189" s="70">
        <f t="shared" si="104"/>
        <v>0</v>
      </c>
      <c r="S189" s="42">
        <v>0</v>
      </c>
      <c r="T189" s="109">
        <f t="shared" si="105"/>
        <v>0</v>
      </c>
      <c r="U189" s="74">
        <v>0</v>
      </c>
      <c r="V189" s="109">
        <f t="shared" si="106"/>
        <v>0</v>
      </c>
      <c r="W189" s="74">
        <v>0</v>
      </c>
      <c r="X189" s="109">
        <f t="shared" si="107"/>
        <v>0</v>
      </c>
      <c r="Y189" s="74">
        <v>0</v>
      </c>
      <c r="Z189" s="109">
        <f t="shared" si="108"/>
        <v>0</v>
      </c>
      <c r="AA189" s="74">
        <v>0</v>
      </c>
      <c r="AB189" s="68">
        <f t="shared" si="109"/>
        <v>0</v>
      </c>
      <c r="AC189" s="67">
        <f t="shared" si="110"/>
        <v>0</v>
      </c>
      <c r="AD189" s="66">
        <f t="shared" si="111"/>
        <v>0</v>
      </c>
      <c r="AE189" s="57">
        <v>0</v>
      </c>
      <c r="AF189" s="60">
        <f t="shared" si="112"/>
        <v>0</v>
      </c>
      <c r="AG189" s="435">
        <v>0</v>
      </c>
      <c r="AH189" s="416">
        <f t="shared" si="113"/>
        <v>0</v>
      </c>
      <c r="AI189" s="65">
        <f t="shared" si="114"/>
        <v>0</v>
      </c>
      <c r="AJ189" s="63">
        <f t="shared" si="115"/>
        <v>0</v>
      </c>
      <c r="AK189" s="74">
        <v>0</v>
      </c>
      <c r="AL189" s="63">
        <f t="shared" si="116"/>
        <v>0</v>
      </c>
      <c r="AM189" s="59"/>
    </row>
    <row r="190" spans="1:39" s="2" customFormat="1" x14ac:dyDescent="0.3">
      <c r="A190" s="48" t="s">
        <v>937</v>
      </c>
      <c r="B190" s="47">
        <f>16200/12</f>
        <v>1350</v>
      </c>
      <c r="C190" s="46">
        <f>2800/1.1</f>
        <v>2545.454545454545</v>
      </c>
      <c r="D190" s="50">
        <v>12</v>
      </c>
      <c r="E190" s="44">
        <v>0</v>
      </c>
      <c r="F190" s="471">
        <f t="shared" si="97"/>
        <v>0</v>
      </c>
      <c r="G190" s="42">
        <v>0</v>
      </c>
      <c r="H190" s="37">
        <f t="shared" si="98"/>
        <v>0</v>
      </c>
      <c r="I190" s="74">
        <v>0</v>
      </c>
      <c r="J190" s="37">
        <f t="shared" si="99"/>
        <v>0</v>
      </c>
      <c r="K190" s="74">
        <v>0</v>
      </c>
      <c r="L190" s="37">
        <f t="shared" si="100"/>
        <v>0</v>
      </c>
      <c r="M190" s="74">
        <v>0</v>
      </c>
      <c r="N190" s="37">
        <f t="shared" si="101"/>
        <v>0</v>
      </c>
      <c r="O190" s="74">
        <v>0</v>
      </c>
      <c r="P190" s="71">
        <f t="shared" si="102"/>
        <v>0</v>
      </c>
      <c r="Q190" s="57">
        <f t="shared" si="103"/>
        <v>0</v>
      </c>
      <c r="R190" s="70">
        <f t="shared" si="104"/>
        <v>0</v>
      </c>
      <c r="S190" s="42">
        <v>0</v>
      </c>
      <c r="T190" s="109">
        <f t="shared" si="105"/>
        <v>0</v>
      </c>
      <c r="U190" s="74">
        <v>0</v>
      </c>
      <c r="V190" s="109">
        <f t="shared" si="106"/>
        <v>0</v>
      </c>
      <c r="W190" s="74">
        <v>0</v>
      </c>
      <c r="X190" s="109">
        <f t="shared" si="107"/>
        <v>0</v>
      </c>
      <c r="Y190" s="74">
        <v>0</v>
      </c>
      <c r="Z190" s="109">
        <f t="shared" si="108"/>
        <v>0</v>
      </c>
      <c r="AA190" s="74">
        <v>0</v>
      </c>
      <c r="AB190" s="68">
        <f t="shared" si="109"/>
        <v>0</v>
      </c>
      <c r="AC190" s="67">
        <f t="shared" si="110"/>
        <v>0</v>
      </c>
      <c r="AD190" s="66">
        <f t="shared" si="111"/>
        <v>0</v>
      </c>
      <c r="AE190" s="57">
        <v>0</v>
      </c>
      <c r="AF190" s="60">
        <f t="shared" si="112"/>
        <v>0</v>
      </c>
      <c r="AG190" s="435">
        <v>0</v>
      </c>
      <c r="AH190" s="416">
        <f t="shared" si="113"/>
        <v>0</v>
      </c>
      <c r="AI190" s="65">
        <f t="shared" si="114"/>
        <v>0</v>
      </c>
      <c r="AJ190" s="63">
        <f t="shared" si="115"/>
        <v>0</v>
      </c>
      <c r="AK190" s="74">
        <v>0</v>
      </c>
      <c r="AL190" s="63">
        <f t="shared" si="116"/>
        <v>0</v>
      </c>
      <c r="AM190" s="59"/>
    </row>
    <row r="191" spans="1:39" s="2" customFormat="1" x14ac:dyDescent="0.3">
      <c r="A191" s="48" t="s">
        <v>976</v>
      </c>
      <c r="B191" s="47">
        <f>42000/20</f>
        <v>2100</v>
      </c>
      <c r="C191" s="46">
        <f>3200/1.1</f>
        <v>2909.090909090909</v>
      </c>
      <c r="D191" s="50">
        <v>20</v>
      </c>
      <c r="E191" s="44">
        <v>0</v>
      </c>
      <c r="F191" s="471">
        <f t="shared" si="97"/>
        <v>0</v>
      </c>
      <c r="G191" s="42">
        <v>0</v>
      </c>
      <c r="H191" s="37">
        <f t="shared" si="98"/>
        <v>0</v>
      </c>
      <c r="I191" s="74">
        <v>0</v>
      </c>
      <c r="J191" s="37">
        <f t="shared" si="99"/>
        <v>0</v>
      </c>
      <c r="K191" s="74">
        <v>0</v>
      </c>
      <c r="L191" s="37">
        <f t="shared" si="100"/>
        <v>0</v>
      </c>
      <c r="M191" s="74">
        <v>0</v>
      </c>
      <c r="N191" s="37">
        <f t="shared" si="101"/>
        <v>0</v>
      </c>
      <c r="O191" s="74">
        <v>0</v>
      </c>
      <c r="P191" s="71">
        <f t="shared" si="102"/>
        <v>0</v>
      </c>
      <c r="Q191" s="57">
        <f t="shared" si="103"/>
        <v>0</v>
      </c>
      <c r="R191" s="70">
        <f t="shared" si="104"/>
        <v>0</v>
      </c>
      <c r="S191" s="42">
        <v>0</v>
      </c>
      <c r="T191" s="109">
        <f t="shared" si="105"/>
        <v>0</v>
      </c>
      <c r="U191" s="74">
        <v>0</v>
      </c>
      <c r="V191" s="109">
        <f t="shared" si="106"/>
        <v>0</v>
      </c>
      <c r="W191" s="74">
        <v>0</v>
      </c>
      <c r="X191" s="109">
        <f t="shared" si="107"/>
        <v>0</v>
      </c>
      <c r="Y191" s="74">
        <v>0</v>
      </c>
      <c r="Z191" s="109">
        <f t="shared" si="108"/>
        <v>0</v>
      </c>
      <c r="AA191" s="74">
        <v>0</v>
      </c>
      <c r="AB191" s="68">
        <f t="shared" si="109"/>
        <v>0</v>
      </c>
      <c r="AC191" s="67">
        <f t="shared" si="110"/>
        <v>0</v>
      </c>
      <c r="AD191" s="66">
        <f t="shared" si="111"/>
        <v>0</v>
      </c>
      <c r="AE191" s="57">
        <v>0</v>
      </c>
      <c r="AF191" s="60">
        <f t="shared" si="112"/>
        <v>0</v>
      </c>
      <c r="AG191" s="435">
        <v>0</v>
      </c>
      <c r="AH191" s="416">
        <f t="shared" si="113"/>
        <v>0</v>
      </c>
      <c r="AI191" s="65">
        <f t="shared" si="114"/>
        <v>0</v>
      </c>
      <c r="AJ191" s="63">
        <f t="shared" si="115"/>
        <v>0</v>
      </c>
      <c r="AK191" s="74">
        <v>0</v>
      </c>
      <c r="AL191" s="63">
        <f t="shared" si="116"/>
        <v>0</v>
      </c>
      <c r="AM191" s="59"/>
    </row>
    <row r="192" spans="1:39" s="2" customFormat="1" x14ac:dyDescent="0.3">
      <c r="A192" s="48" t="s">
        <v>217</v>
      </c>
      <c r="B192" s="47">
        <f>13800/12</f>
        <v>1150</v>
      </c>
      <c r="C192" s="46">
        <f>2300/1.1</f>
        <v>2090.9090909090905</v>
      </c>
      <c r="D192" s="50">
        <v>12</v>
      </c>
      <c r="E192" s="44">
        <v>0</v>
      </c>
      <c r="F192" s="471">
        <f t="shared" si="97"/>
        <v>0</v>
      </c>
      <c r="G192" s="42">
        <v>0</v>
      </c>
      <c r="H192" s="37">
        <f t="shared" si="98"/>
        <v>0</v>
      </c>
      <c r="I192" s="74">
        <v>0</v>
      </c>
      <c r="J192" s="37">
        <f t="shared" si="99"/>
        <v>0</v>
      </c>
      <c r="K192" s="74">
        <v>0</v>
      </c>
      <c r="L192" s="37">
        <f t="shared" si="100"/>
        <v>0</v>
      </c>
      <c r="M192" s="74">
        <v>0</v>
      </c>
      <c r="N192" s="37">
        <f t="shared" si="101"/>
        <v>0</v>
      </c>
      <c r="O192" s="74">
        <v>0</v>
      </c>
      <c r="P192" s="71">
        <f t="shared" si="102"/>
        <v>0</v>
      </c>
      <c r="Q192" s="57">
        <f t="shared" si="103"/>
        <v>0</v>
      </c>
      <c r="R192" s="70">
        <f t="shared" si="104"/>
        <v>0</v>
      </c>
      <c r="S192" s="42">
        <v>0</v>
      </c>
      <c r="T192" s="109">
        <f t="shared" si="105"/>
        <v>0</v>
      </c>
      <c r="U192" s="74">
        <v>0</v>
      </c>
      <c r="V192" s="109">
        <f t="shared" si="106"/>
        <v>0</v>
      </c>
      <c r="W192" s="74">
        <v>0</v>
      </c>
      <c r="X192" s="109">
        <f t="shared" si="107"/>
        <v>0</v>
      </c>
      <c r="Y192" s="74">
        <v>0</v>
      </c>
      <c r="Z192" s="109">
        <f t="shared" si="108"/>
        <v>0</v>
      </c>
      <c r="AA192" s="74">
        <v>0</v>
      </c>
      <c r="AB192" s="68">
        <f t="shared" si="109"/>
        <v>0</v>
      </c>
      <c r="AC192" s="67">
        <f t="shared" si="110"/>
        <v>0</v>
      </c>
      <c r="AD192" s="66">
        <f t="shared" si="111"/>
        <v>0</v>
      </c>
      <c r="AE192" s="57">
        <v>0</v>
      </c>
      <c r="AF192" s="60">
        <f t="shared" si="112"/>
        <v>0</v>
      </c>
      <c r="AG192" s="435">
        <v>0</v>
      </c>
      <c r="AH192" s="416">
        <f t="shared" si="113"/>
        <v>0</v>
      </c>
      <c r="AI192" s="65">
        <f t="shared" si="114"/>
        <v>0</v>
      </c>
      <c r="AJ192" s="63">
        <f t="shared" si="115"/>
        <v>0</v>
      </c>
      <c r="AK192" s="74">
        <v>0</v>
      </c>
      <c r="AL192" s="63">
        <f t="shared" si="116"/>
        <v>0</v>
      </c>
      <c r="AM192" s="59"/>
    </row>
    <row r="193" spans="1:39" s="2" customFormat="1" x14ac:dyDescent="0.3">
      <c r="A193" s="48" t="s">
        <v>60</v>
      </c>
      <c r="B193" s="47">
        <f>30000/24</f>
        <v>1250</v>
      </c>
      <c r="C193" s="46">
        <f>2800/1.1</f>
        <v>2545.454545454545</v>
      </c>
      <c r="D193" s="50">
        <v>24</v>
      </c>
      <c r="E193" s="44">
        <v>0</v>
      </c>
      <c r="F193" s="471">
        <f t="shared" si="97"/>
        <v>0</v>
      </c>
      <c r="G193" s="42">
        <v>0</v>
      </c>
      <c r="H193" s="37">
        <f t="shared" si="98"/>
        <v>0</v>
      </c>
      <c r="I193" s="74">
        <v>0</v>
      </c>
      <c r="J193" s="37">
        <f t="shared" si="99"/>
        <v>0</v>
      </c>
      <c r="K193" s="74">
        <v>0</v>
      </c>
      <c r="L193" s="37">
        <f t="shared" si="100"/>
        <v>0</v>
      </c>
      <c r="M193" s="74">
        <v>0</v>
      </c>
      <c r="N193" s="37">
        <f t="shared" si="101"/>
        <v>0</v>
      </c>
      <c r="O193" s="74">
        <v>0</v>
      </c>
      <c r="P193" s="71">
        <f t="shared" si="102"/>
        <v>0</v>
      </c>
      <c r="Q193" s="57">
        <f t="shared" si="103"/>
        <v>0</v>
      </c>
      <c r="R193" s="70">
        <f t="shared" si="104"/>
        <v>0</v>
      </c>
      <c r="S193" s="42">
        <v>0</v>
      </c>
      <c r="T193" s="109">
        <f t="shared" si="105"/>
        <v>0</v>
      </c>
      <c r="U193" s="74">
        <v>0</v>
      </c>
      <c r="V193" s="109">
        <f t="shared" si="106"/>
        <v>0</v>
      </c>
      <c r="W193" s="74">
        <v>0</v>
      </c>
      <c r="X193" s="109">
        <f t="shared" si="107"/>
        <v>0</v>
      </c>
      <c r="Y193" s="74">
        <v>0</v>
      </c>
      <c r="Z193" s="109">
        <f t="shared" si="108"/>
        <v>0</v>
      </c>
      <c r="AA193" s="74">
        <v>0</v>
      </c>
      <c r="AB193" s="68">
        <f t="shared" si="109"/>
        <v>0</v>
      </c>
      <c r="AC193" s="67">
        <f t="shared" si="110"/>
        <v>0</v>
      </c>
      <c r="AD193" s="66">
        <f t="shared" si="111"/>
        <v>0</v>
      </c>
      <c r="AE193" s="57">
        <v>0</v>
      </c>
      <c r="AF193" s="60">
        <f t="shared" si="112"/>
        <v>0</v>
      </c>
      <c r="AG193" s="435">
        <v>0</v>
      </c>
      <c r="AH193" s="416">
        <f t="shared" si="113"/>
        <v>0</v>
      </c>
      <c r="AI193" s="65">
        <f t="shared" si="114"/>
        <v>0</v>
      </c>
      <c r="AJ193" s="63">
        <f t="shared" si="115"/>
        <v>0</v>
      </c>
      <c r="AK193" s="74">
        <v>0</v>
      </c>
      <c r="AL193" s="63">
        <f t="shared" si="116"/>
        <v>0</v>
      </c>
      <c r="AM193" s="59"/>
    </row>
    <row r="194" spans="1:39" s="2" customFormat="1" x14ac:dyDescent="0.3">
      <c r="A194" s="137" t="s">
        <v>1015</v>
      </c>
      <c r="B194" s="47">
        <f>14400/24</f>
        <v>600</v>
      </c>
      <c r="C194" s="46">
        <f>800/1.1</f>
        <v>727.27272727272725</v>
      </c>
      <c r="D194" s="54">
        <v>24</v>
      </c>
      <c r="E194" s="44">
        <v>8</v>
      </c>
      <c r="F194" s="471">
        <f t="shared" si="97"/>
        <v>4800</v>
      </c>
      <c r="G194" s="42">
        <v>0</v>
      </c>
      <c r="H194" s="37">
        <f t="shared" si="98"/>
        <v>0</v>
      </c>
      <c r="I194" s="74">
        <v>0</v>
      </c>
      <c r="J194" s="37">
        <f t="shared" si="99"/>
        <v>0</v>
      </c>
      <c r="K194" s="74">
        <v>0</v>
      </c>
      <c r="L194" s="37">
        <f t="shared" si="100"/>
        <v>0</v>
      </c>
      <c r="M194" s="74">
        <v>0</v>
      </c>
      <c r="N194" s="37">
        <f t="shared" si="101"/>
        <v>0</v>
      </c>
      <c r="O194" s="74">
        <v>0</v>
      </c>
      <c r="P194" s="71">
        <f t="shared" si="102"/>
        <v>0</v>
      </c>
      <c r="Q194" s="57">
        <f t="shared" si="103"/>
        <v>0</v>
      </c>
      <c r="R194" s="70">
        <f t="shared" si="104"/>
        <v>0</v>
      </c>
      <c r="S194" s="42">
        <v>8</v>
      </c>
      <c r="T194" s="109">
        <f t="shared" si="105"/>
        <v>5818.181818181818</v>
      </c>
      <c r="U194" s="74">
        <v>0</v>
      </c>
      <c r="V194" s="109">
        <f t="shared" si="106"/>
        <v>0</v>
      </c>
      <c r="W194" s="74">
        <v>0</v>
      </c>
      <c r="X194" s="109">
        <f t="shared" si="107"/>
        <v>0</v>
      </c>
      <c r="Y194" s="74">
        <v>0</v>
      </c>
      <c r="Z194" s="109">
        <f t="shared" si="108"/>
        <v>0</v>
      </c>
      <c r="AA194" s="74">
        <v>0</v>
      </c>
      <c r="AB194" s="68">
        <f t="shared" si="109"/>
        <v>0</v>
      </c>
      <c r="AC194" s="67">
        <f t="shared" si="110"/>
        <v>8</v>
      </c>
      <c r="AD194" s="66">
        <f t="shared" si="111"/>
        <v>5818.181818181818</v>
      </c>
      <c r="AE194" s="57">
        <v>0</v>
      </c>
      <c r="AF194" s="60">
        <f t="shared" si="112"/>
        <v>1018.181818181818</v>
      </c>
      <c r="AG194" s="435">
        <v>0</v>
      </c>
      <c r="AH194" s="416">
        <f t="shared" si="113"/>
        <v>0</v>
      </c>
      <c r="AI194" s="65">
        <f t="shared" si="114"/>
        <v>0</v>
      </c>
      <c r="AJ194" s="63">
        <f t="shared" si="115"/>
        <v>0</v>
      </c>
      <c r="AK194" s="74">
        <v>0</v>
      </c>
      <c r="AL194" s="63">
        <f t="shared" si="116"/>
        <v>0</v>
      </c>
      <c r="AM194" s="130"/>
    </row>
    <row r="195" spans="1:39" s="2" customFormat="1" x14ac:dyDescent="0.3">
      <c r="A195" s="188" t="s">
        <v>851</v>
      </c>
      <c r="B195" s="182">
        <f>16000/10</f>
        <v>1600</v>
      </c>
      <c r="C195" s="183">
        <f>2700/1.1</f>
        <v>2454.5454545454545</v>
      </c>
      <c r="D195" s="433">
        <v>10</v>
      </c>
      <c r="E195" s="44">
        <v>0</v>
      </c>
      <c r="F195" s="471">
        <f t="shared" si="97"/>
        <v>0</v>
      </c>
      <c r="G195" s="42">
        <v>30</v>
      </c>
      <c r="H195" s="37">
        <f t="shared" si="98"/>
        <v>48000</v>
      </c>
      <c r="I195" s="74">
        <v>0</v>
      </c>
      <c r="J195" s="37">
        <f t="shared" si="99"/>
        <v>0</v>
      </c>
      <c r="K195" s="74">
        <v>0</v>
      </c>
      <c r="L195" s="37">
        <f t="shared" si="100"/>
        <v>0</v>
      </c>
      <c r="M195" s="74">
        <v>0</v>
      </c>
      <c r="N195" s="37">
        <f t="shared" si="101"/>
        <v>0</v>
      </c>
      <c r="O195" s="74">
        <v>0</v>
      </c>
      <c r="P195" s="71">
        <f t="shared" si="102"/>
        <v>0</v>
      </c>
      <c r="Q195" s="57">
        <f t="shared" si="103"/>
        <v>30</v>
      </c>
      <c r="R195" s="70">
        <f t="shared" si="104"/>
        <v>48000</v>
      </c>
      <c r="S195" s="42">
        <v>0</v>
      </c>
      <c r="T195" s="109">
        <f t="shared" si="105"/>
        <v>0</v>
      </c>
      <c r="U195" s="74">
        <v>25</v>
      </c>
      <c r="V195" s="109">
        <f t="shared" si="106"/>
        <v>61363.63636363636</v>
      </c>
      <c r="W195" s="74">
        <v>5</v>
      </c>
      <c r="X195" s="109">
        <f t="shared" si="107"/>
        <v>12272.727272727272</v>
      </c>
      <c r="Y195" s="74">
        <v>0</v>
      </c>
      <c r="Z195" s="109">
        <f t="shared" si="108"/>
        <v>0</v>
      </c>
      <c r="AA195" s="74">
        <v>0</v>
      </c>
      <c r="AB195" s="68">
        <f t="shared" si="109"/>
        <v>0</v>
      </c>
      <c r="AC195" s="67">
        <f t="shared" si="110"/>
        <v>30</v>
      </c>
      <c r="AD195" s="66">
        <f t="shared" si="111"/>
        <v>73636.363636363632</v>
      </c>
      <c r="AE195" s="57">
        <v>0</v>
      </c>
      <c r="AF195" s="60">
        <f t="shared" si="112"/>
        <v>25636.363636363636</v>
      </c>
      <c r="AG195" s="435">
        <v>0</v>
      </c>
      <c r="AH195" s="416">
        <f t="shared" si="113"/>
        <v>0</v>
      </c>
      <c r="AI195" s="65">
        <f t="shared" si="114"/>
        <v>0</v>
      </c>
      <c r="AJ195" s="63">
        <f t="shared" si="115"/>
        <v>0</v>
      </c>
      <c r="AK195" s="74">
        <v>0</v>
      </c>
      <c r="AL195" s="63">
        <f t="shared" si="116"/>
        <v>0</v>
      </c>
      <c r="AM195" s="130"/>
    </row>
    <row r="196" spans="1:39" s="2" customFormat="1" x14ac:dyDescent="0.3">
      <c r="A196" s="188" t="s">
        <v>403</v>
      </c>
      <c r="B196" s="47">
        <f>16000/10</f>
        <v>1600</v>
      </c>
      <c r="C196" s="183">
        <f>2700/1.1</f>
        <v>2454.5454545454545</v>
      </c>
      <c r="D196" s="54">
        <v>10</v>
      </c>
      <c r="E196" s="44">
        <v>26</v>
      </c>
      <c r="F196" s="471">
        <f t="shared" si="97"/>
        <v>41600</v>
      </c>
      <c r="G196" s="42">
        <v>0</v>
      </c>
      <c r="H196" s="37">
        <f t="shared" si="98"/>
        <v>0</v>
      </c>
      <c r="I196" s="74">
        <v>0</v>
      </c>
      <c r="J196" s="37">
        <f t="shared" si="99"/>
        <v>0</v>
      </c>
      <c r="K196" s="74">
        <v>0</v>
      </c>
      <c r="L196" s="37">
        <f t="shared" si="100"/>
        <v>0</v>
      </c>
      <c r="M196" s="74">
        <v>0</v>
      </c>
      <c r="N196" s="37">
        <f t="shared" si="101"/>
        <v>0</v>
      </c>
      <c r="O196" s="74">
        <v>0</v>
      </c>
      <c r="P196" s="71">
        <f t="shared" si="102"/>
        <v>0</v>
      </c>
      <c r="Q196" s="57">
        <f t="shared" si="103"/>
        <v>0</v>
      </c>
      <c r="R196" s="70">
        <f t="shared" si="104"/>
        <v>0</v>
      </c>
      <c r="S196" s="42">
        <v>10</v>
      </c>
      <c r="T196" s="109">
        <f t="shared" si="105"/>
        <v>24545.454545454544</v>
      </c>
      <c r="U196" s="74">
        <v>16</v>
      </c>
      <c r="V196" s="109">
        <f t="shared" si="106"/>
        <v>39272.727272727272</v>
      </c>
      <c r="W196" s="74">
        <v>0</v>
      </c>
      <c r="X196" s="109">
        <f t="shared" si="107"/>
        <v>0</v>
      </c>
      <c r="Y196" s="74">
        <v>0</v>
      </c>
      <c r="Z196" s="109">
        <f t="shared" si="108"/>
        <v>0</v>
      </c>
      <c r="AA196" s="74">
        <v>0</v>
      </c>
      <c r="AB196" s="68">
        <f t="shared" si="109"/>
        <v>0</v>
      </c>
      <c r="AC196" s="67">
        <f t="shared" si="110"/>
        <v>26</v>
      </c>
      <c r="AD196" s="66">
        <f t="shared" si="111"/>
        <v>63818.181818181816</v>
      </c>
      <c r="AE196" s="57">
        <v>0</v>
      </c>
      <c r="AF196" s="60">
        <f t="shared" si="112"/>
        <v>22218.181818181816</v>
      </c>
      <c r="AG196" s="435">
        <v>0</v>
      </c>
      <c r="AH196" s="416">
        <f t="shared" si="113"/>
        <v>0</v>
      </c>
      <c r="AI196" s="65">
        <f t="shared" si="114"/>
        <v>0</v>
      </c>
      <c r="AJ196" s="63">
        <f t="shared" si="115"/>
        <v>0</v>
      </c>
      <c r="AK196" s="74">
        <v>0</v>
      </c>
      <c r="AL196" s="63">
        <f t="shared" si="116"/>
        <v>0</v>
      </c>
      <c r="AM196" s="130"/>
    </row>
    <row r="197" spans="1:39" s="2" customFormat="1" x14ac:dyDescent="0.3">
      <c r="A197" s="188" t="s">
        <v>850</v>
      </c>
      <c r="B197" s="47">
        <f>16000/10</f>
        <v>1600</v>
      </c>
      <c r="C197" s="183">
        <f>2700/1.1</f>
        <v>2454.5454545454545</v>
      </c>
      <c r="D197" s="54">
        <v>10</v>
      </c>
      <c r="E197" s="44">
        <v>0</v>
      </c>
      <c r="F197" s="471">
        <f t="shared" si="97"/>
        <v>0</v>
      </c>
      <c r="G197" s="42">
        <v>20</v>
      </c>
      <c r="H197" s="37">
        <f t="shared" si="98"/>
        <v>32000</v>
      </c>
      <c r="I197" s="74">
        <v>0</v>
      </c>
      <c r="J197" s="37">
        <f t="shared" si="99"/>
        <v>0</v>
      </c>
      <c r="K197" s="74">
        <v>20</v>
      </c>
      <c r="L197" s="37">
        <f t="shared" si="100"/>
        <v>32000</v>
      </c>
      <c r="M197" s="74">
        <v>20</v>
      </c>
      <c r="N197" s="37">
        <f t="shared" si="101"/>
        <v>32000</v>
      </c>
      <c r="O197" s="74">
        <v>0</v>
      </c>
      <c r="P197" s="71">
        <f t="shared" si="102"/>
        <v>0</v>
      </c>
      <c r="Q197" s="57">
        <f t="shared" si="103"/>
        <v>60</v>
      </c>
      <c r="R197" s="70">
        <f t="shared" si="104"/>
        <v>96000</v>
      </c>
      <c r="S197" s="42">
        <v>2</v>
      </c>
      <c r="T197" s="109">
        <f t="shared" si="105"/>
        <v>4909.090909090909</v>
      </c>
      <c r="U197" s="74">
        <v>18</v>
      </c>
      <c r="V197" s="109">
        <f t="shared" si="106"/>
        <v>44181.818181818184</v>
      </c>
      <c r="W197" s="74">
        <v>13</v>
      </c>
      <c r="X197" s="109">
        <f t="shared" si="107"/>
        <v>31909.090909090908</v>
      </c>
      <c r="Y197" s="74">
        <v>8</v>
      </c>
      <c r="Z197" s="109">
        <f t="shared" si="108"/>
        <v>19636.363636363636</v>
      </c>
      <c r="AA197" s="74">
        <v>0</v>
      </c>
      <c r="AB197" s="68">
        <f t="shared" si="109"/>
        <v>0</v>
      </c>
      <c r="AC197" s="67">
        <f t="shared" si="110"/>
        <v>41</v>
      </c>
      <c r="AD197" s="66">
        <f t="shared" si="111"/>
        <v>100636.36363636363</v>
      </c>
      <c r="AE197" s="57">
        <v>0</v>
      </c>
      <c r="AF197" s="60">
        <f t="shared" si="112"/>
        <v>35036.363636363632</v>
      </c>
      <c r="AG197" s="435">
        <v>0</v>
      </c>
      <c r="AH197" s="416">
        <f t="shared" si="113"/>
        <v>0</v>
      </c>
      <c r="AI197" s="65">
        <f t="shared" si="114"/>
        <v>19</v>
      </c>
      <c r="AJ197" s="63">
        <f t="shared" si="115"/>
        <v>30400</v>
      </c>
      <c r="AK197" s="74">
        <v>0</v>
      </c>
      <c r="AL197" s="63">
        <f t="shared" si="116"/>
        <v>0</v>
      </c>
      <c r="AM197" s="130"/>
    </row>
    <row r="198" spans="1:39" s="2" customFormat="1" x14ac:dyDescent="0.3">
      <c r="A198" s="188" t="s">
        <v>902</v>
      </c>
      <c r="B198" s="47">
        <f>16000/10</f>
        <v>1600</v>
      </c>
      <c r="C198" s="183">
        <f>2700/1.1</f>
        <v>2454.5454545454545</v>
      </c>
      <c r="D198" s="54">
        <v>10</v>
      </c>
      <c r="E198" s="44">
        <v>1</v>
      </c>
      <c r="F198" s="471">
        <f t="shared" si="97"/>
        <v>1600</v>
      </c>
      <c r="G198" s="42">
        <v>0</v>
      </c>
      <c r="H198" s="37">
        <f t="shared" si="98"/>
        <v>0</v>
      </c>
      <c r="I198" s="74">
        <v>0</v>
      </c>
      <c r="J198" s="37">
        <f t="shared" si="99"/>
        <v>0</v>
      </c>
      <c r="K198" s="74">
        <v>0</v>
      </c>
      <c r="L198" s="37">
        <f t="shared" si="100"/>
        <v>0</v>
      </c>
      <c r="M198" s="74">
        <v>20</v>
      </c>
      <c r="N198" s="37">
        <f t="shared" si="101"/>
        <v>32000</v>
      </c>
      <c r="O198" s="74">
        <v>0</v>
      </c>
      <c r="P198" s="71">
        <f t="shared" si="102"/>
        <v>0</v>
      </c>
      <c r="Q198" s="57">
        <f t="shared" si="103"/>
        <v>20</v>
      </c>
      <c r="R198" s="70">
        <f t="shared" si="104"/>
        <v>32000</v>
      </c>
      <c r="S198" s="42">
        <v>1</v>
      </c>
      <c r="T198" s="109">
        <f t="shared" si="105"/>
        <v>2454.5454545454545</v>
      </c>
      <c r="U198" s="74">
        <v>0</v>
      </c>
      <c r="V198" s="109">
        <f t="shared" si="106"/>
        <v>0</v>
      </c>
      <c r="W198" s="74">
        <v>0</v>
      </c>
      <c r="X198" s="109">
        <f t="shared" si="107"/>
        <v>0</v>
      </c>
      <c r="Y198" s="74">
        <v>0</v>
      </c>
      <c r="Z198" s="109">
        <f t="shared" si="108"/>
        <v>0</v>
      </c>
      <c r="AA198" s="74">
        <v>0</v>
      </c>
      <c r="AB198" s="68">
        <f t="shared" si="109"/>
        <v>0</v>
      </c>
      <c r="AC198" s="67">
        <f t="shared" si="110"/>
        <v>1</v>
      </c>
      <c r="AD198" s="66">
        <f t="shared" si="111"/>
        <v>2454.5454545454545</v>
      </c>
      <c r="AE198" s="57">
        <v>0</v>
      </c>
      <c r="AF198" s="60">
        <f t="shared" si="112"/>
        <v>854.5454545454545</v>
      </c>
      <c r="AG198" s="435">
        <v>0</v>
      </c>
      <c r="AH198" s="416">
        <f t="shared" si="113"/>
        <v>0</v>
      </c>
      <c r="AI198" s="65">
        <f t="shared" si="114"/>
        <v>20</v>
      </c>
      <c r="AJ198" s="63">
        <f t="shared" si="115"/>
        <v>32000</v>
      </c>
      <c r="AK198" s="74">
        <v>0</v>
      </c>
      <c r="AL198" s="63">
        <f t="shared" si="116"/>
        <v>0</v>
      </c>
      <c r="AM198" s="130"/>
    </row>
    <row r="199" spans="1:39" s="2" customFormat="1" x14ac:dyDescent="0.3">
      <c r="A199" s="188" t="s">
        <v>1014</v>
      </c>
      <c r="B199" s="47">
        <f>16000/10</f>
        <v>1600</v>
      </c>
      <c r="C199" s="183">
        <f>2700/1.1</f>
        <v>2454.5454545454545</v>
      </c>
      <c r="D199" s="54">
        <v>10</v>
      </c>
      <c r="E199" s="44">
        <v>0</v>
      </c>
      <c r="F199" s="471">
        <f t="shared" si="97"/>
        <v>0</v>
      </c>
      <c r="G199" s="42">
        <v>0</v>
      </c>
      <c r="H199" s="37">
        <f t="shared" si="98"/>
        <v>0</v>
      </c>
      <c r="I199" s="74">
        <v>0</v>
      </c>
      <c r="J199" s="37">
        <f t="shared" si="99"/>
        <v>0</v>
      </c>
      <c r="K199" s="74">
        <v>0</v>
      </c>
      <c r="L199" s="37">
        <f t="shared" si="100"/>
        <v>0</v>
      </c>
      <c r="M199" s="74">
        <v>0</v>
      </c>
      <c r="N199" s="37">
        <f t="shared" si="101"/>
        <v>0</v>
      </c>
      <c r="O199" s="74">
        <v>0</v>
      </c>
      <c r="P199" s="71">
        <f t="shared" si="102"/>
        <v>0</v>
      </c>
      <c r="Q199" s="57">
        <f t="shared" si="103"/>
        <v>0</v>
      </c>
      <c r="R199" s="70">
        <f t="shared" si="104"/>
        <v>0</v>
      </c>
      <c r="S199" s="42">
        <v>0</v>
      </c>
      <c r="T199" s="109">
        <f t="shared" si="105"/>
        <v>0</v>
      </c>
      <c r="U199" s="74">
        <v>0</v>
      </c>
      <c r="V199" s="109">
        <f t="shared" si="106"/>
        <v>0</v>
      </c>
      <c r="W199" s="74">
        <v>0</v>
      </c>
      <c r="X199" s="109">
        <f t="shared" si="107"/>
        <v>0</v>
      </c>
      <c r="Y199" s="74">
        <v>0</v>
      </c>
      <c r="Z199" s="109">
        <f t="shared" si="108"/>
        <v>0</v>
      </c>
      <c r="AA199" s="74">
        <v>0</v>
      </c>
      <c r="AB199" s="68">
        <f t="shared" si="109"/>
        <v>0</v>
      </c>
      <c r="AC199" s="67">
        <f t="shared" si="110"/>
        <v>0</v>
      </c>
      <c r="AD199" s="66">
        <f t="shared" si="111"/>
        <v>0</v>
      </c>
      <c r="AE199" s="57">
        <v>0</v>
      </c>
      <c r="AF199" s="60">
        <f t="shared" si="112"/>
        <v>0</v>
      </c>
      <c r="AG199" s="435">
        <v>0</v>
      </c>
      <c r="AH199" s="416">
        <f t="shared" si="113"/>
        <v>0</v>
      </c>
      <c r="AI199" s="65">
        <f t="shared" si="114"/>
        <v>0</v>
      </c>
      <c r="AJ199" s="63">
        <f t="shared" si="115"/>
        <v>0</v>
      </c>
      <c r="AK199" s="74">
        <v>0</v>
      </c>
      <c r="AL199" s="63">
        <f t="shared" si="116"/>
        <v>0</v>
      </c>
      <c r="AM199" s="130"/>
    </row>
    <row r="200" spans="1:39" s="2" customFormat="1" x14ac:dyDescent="0.3">
      <c r="A200" s="188" t="s">
        <v>410</v>
      </c>
      <c r="B200" s="47">
        <f>14400/12</f>
        <v>1200</v>
      </c>
      <c r="C200" s="46">
        <f>1800/1.1</f>
        <v>1636.3636363636363</v>
      </c>
      <c r="D200" s="54">
        <v>12</v>
      </c>
      <c r="E200" s="44">
        <v>6</v>
      </c>
      <c r="F200" s="471">
        <f t="shared" si="97"/>
        <v>7200</v>
      </c>
      <c r="G200" s="42">
        <v>24</v>
      </c>
      <c r="H200" s="37">
        <f t="shared" si="98"/>
        <v>28800</v>
      </c>
      <c r="I200" s="74">
        <v>0</v>
      </c>
      <c r="J200" s="37">
        <f t="shared" si="99"/>
        <v>0</v>
      </c>
      <c r="K200" s="74">
        <v>24</v>
      </c>
      <c r="L200" s="37">
        <f t="shared" si="100"/>
        <v>28800</v>
      </c>
      <c r="M200" s="74">
        <v>0</v>
      </c>
      <c r="N200" s="37">
        <f t="shared" si="101"/>
        <v>0</v>
      </c>
      <c r="O200" s="74">
        <v>0</v>
      </c>
      <c r="P200" s="71">
        <f t="shared" si="102"/>
        <v>0</v>
      </c>
      <c r="Q200" s="57">
        <f t="shared" si="103"/>
        <v>48</v>
      </c>
      <c r="R200" s="70">
        <f t="shared" si="104"/>
        <v>57600</v>
      </c>
      <c r="S200" s="42">
        <v>17</v>
      </c>
      <c r="T200" s="109">
        <f t="shared" si="105"/>
        <v>27818.181818181816</v>
      </c>
      <c r="U200" s="74">
        <v>13</v>
      </c>
      <c r="V200" s="109">
        <f t="shared" si="106"/>
        <v>21272.727272727272</v>
      </c>
      <c r="W200" s="74">
        <v>18</v>
      </c>
      <c r="X200" s="109">
        <f t="shared" si="107"/>
        <v>29454.545454545452</v>
      </c>
      <c r="Y200" s="74">
        <v>6</v>
      </c>
      <c r="Z200" s="109">
        <f t="shared" si="108"/>
        <v>9818.181818181818</v>
      </c>
      <c r="AA200" s="74">
        <v>0</v>
      </c>
      <c r="AB200" s="68">
        <f t="shared" si="109"/>
        <v>0</v>
      </c>
      <c r="AC200" s="67">
        <f t="shared" si="110"/>
        <v>54</v>
      </c>
      <c r="AD200" s="66">
        <f t="shared" si="111"/>
        <v>88363.636363636353</v>
      </c>
      <c r="AE200" s="57">
        <v>0</v>
      </c>
      <c r="AF200" s="60">
        <f t="shared" si="112"/>
        <v>23563.636363636357</v>
      </c>
      <c r="AG200" s="435">
        <v>0</v>
      </c>
      <c r="AH200" s="416">
        <f t="shared" si="113"/>
        <v>0</v>
      </c>
      <c r="AI200" s="65">
        <f t="shared" si="114"/>
        <v>0</v>
      </c>
      <c r="AJ200" s="63">
        <f t="shared" si="115"/>
        <v>0</v>
      </c>
      <c r="AK200" s="74">
        <v>0</v>
      </c>
      <c r="AL200" s="63">
        <f t="shared" si="116"/>
        <v>0</v>
      </c>
      <c r="AM200" s="130"/>
    </row>
    <row r="201" spans="1:39" s="2" customFormat="1" x14ac:dyDescent="0.3">
      <c r="A201" s="188" t="s">
        <v>929</v>
      </c>
      <c r="B201" s="47">
        <f>14400/12</f>
        <v>1200</v>
      </c>
      <c r="C201" s="46">
        <f>1800/1.1</f>
        <v>1636.3636363636363</v>
      </c>
      <c r="D201" s="54">
        <v>13</v>
      </c>
      <c r="E201" s="44">
        <v>0</v>
      </c>
      <c r="F201" s="471">
        <f t="shared" si="97"/>
        <v>0</v>
      </c>
      <c r="G201" s="42">
        <v>0</v>
      </c>
      <c r="H201" s="37">
        <f t="shared" si="98"/>
        <v>0</v>
      </c>
      <c r="I201" s="74">
        <v>0</v>
      </c>
      <c r="J201" s="37">
        <f t="shared" si="99"/>
        <v>0</v>
      </c>
      <c r="K201" s="74">
        <v>0</v>
      </c>
      <c r="L201" s="37">
        <f t="shared" si="100"/>
        <v>0</v>
      </c>
      <c r="M201" s="74">
        <v>0</v>
      </c>
      <c r="N201" s="37">
        <f t="shared" si="101"/>
        <v>0</v>
      </c>
      <c r="O201" s="74">
        <v>0</v>
      </c>
      <c r="P201" s="71">
        <f t="shared" si="102"/>
        <v>0</v>
      </c>
      <c r="Q201" s="57">
        <f t="shared" si="103"/>
        <v>0</v>
      </c>
      <c r="R201" s="70">
        <f t="shared" si="104"/>
        <v>0</v>
      </c>
      <c r="S201" s="42">
        <v>0</v>
      </c>
      <c r="T201" s="109">
        <f t="shared" si="105"/>
        <v>0</v>
      </c>
      <c r="U201" s="74">
        <v>0</v>
      </c>
      <c r="V201" s="109">
        <f t="shared" si="106"/>
        <v>0</v>
      </c>
      <c r="W201" s="74">
        <v>0</v>
      </c>
      <c r="X201" s="109">
        <f t="shared" si="107"/>
        <v>0</v>
      </c>
      <c r="Y201" s="74">
        <v>0</v>
      </c>
      <c r="Z201" s="109">
        <f t="shared" si="108"/>
        <v>0</v>
      </c>
      <c r="AA201" s="74">
        <v>0</v>
      </c>
      <c r="AB201" s="68">
        <f t="shared" si="109"/>
        <v>0</v>
      </c>
      <c r="AC201" s="67">
        <f t="shared" si="110"/>
        <v>0</v>
      </c>
      <c r="AD201" s="66">
        <f t="shared" si="111"/>
        <v>0</v>
      </c>
      <c r="AE201" s="57">
        <v>0</v>
      </c>
      <c r="AF201" s="60">
        <f t="shared" si="112"/>
        <v>0</v>
      </c>
      <c r="AG201" s="435">
        <v>0</v>
      </c>
      <c r="AH201" s="416">
        <f t="shared" si="113"/>
        <v>0</v>
      </c>
      <c r="AI201" s="65">
        <f t="shared" si="114"/>
        <v>0</v>
      </c>
      <c r="AJ201" s="63">
        <f t="shared" si="115"/>
        <v>0</v>
      </c>
      <c r="AK201" s="74">
        <v>0</v>
      </c>
      <c r="AL201" s="63">
        <f t="shared" si="116"/>
        <v>0</v>
      </c>
      <c r="AM201" s="130"/>
    </row>
    <row r="202" spans="1:39" s="2" customFormat="1" x14ac:dyDescent="0.3">
      <c r="A202" s="186" t="s">
        <v>487</v>
      </c>
      <c r="B202" s="47">
        <f>3900/6</f>
        <v>650</v>
      </c>
      <c r="C202" s="46">
        <f>2000/1.1</f>
        <v>1818.181818181818</v>
      </c>
      <c r="D202" s="54">
        <v>6</v>
      </c>
      <c r="E202" s="44">
        <v>0</v>
      </c>
      <c r="F202" s="471">
        <f t="shared" si="97"/>
        <v>0</v>
      </c>
      <c r="G202" s="42">
        <v>0</v>
      </c>
      <c r="H202" s="37">
        <f t="shared" si="98"/>
        <v>0</v>
      </c>
      <c r="I202" s="74">
        <v>0</v>
      </c>
      <c r="J202" s="37">
        <f t="shared" si="99"/>
        <v>0</v>
      </c>
      <c r="K202" s="74">
        <v>0</v>
      </c>
      <c r="L202" s="37">
        <f t="shared" si="100"/>
        <v>0</v>
      </c>
      <c r="M202" s="74">
        <v>0</v>
      </c>
      <c r="N202" s="37">
        <f t="shared" si="101"/>
        <v>0</v>
      </c>
      <c r="O202" s="74">
        <v>0</v>
      </c>
      <c r="P202" s="71">
        <f t="shared" si="102"/>
        <v>0</v>
      </c>
      <c r="Q202" s="57">
        <f t="shared" si="103"/>
        <v>0</v>
      </c>
      <c r="R202" s="70">
        <f t="shared" si="104"/>
        <v>0</v>
      </c>
      <c r="S202" s="42">
        <v>0</v>
      </c>
      <c r="T202" s="109">
        <f t="shared" si="105"/>
        <v>0</v>
      </c>
      <c r="U202" s="74">
        <v>0</v>
      </c>
      <c r="V202" s="109">
        <f t="shared" si="106"/>
        <v>0</v>
      </c>
      <c r="W202" s="74">
        <v>0</v>
      </c>
      <c r="X202" s="109">
        <f t="shared" si="107"/>
        <v>0</v>
      </c>
      <c r="Y202" s="74">
        <v>0</v>
      </c>
      <c r="Z202" s="109">
        <f t="shared" si="108"/>
        <v>0</v>
      </c>
      <c r="AA202" s="74">
        <v>0</v>
      </c>
      <c r="AB202" s="68">
        <f t="shared" si="109"/>
        <v>0</v>
      </c>
      <c r="AC202" s="67">
        <f t="shared" si="110"/>
        <v>0</v>
      </c>
      <c r="AD202" s="66">
        <f t="shared" si="111"/>
        <v>0</v>
      </c>
      <c r="AE202" s="57">
        <v>0</v>
      </c>
      <c r="AF202" s="60">
        <f t="shared" si="112"/>
        <v>0</v>
      </c>
      <c r="AG202" s="435">
        <v>0</v>
      </c>
      <c r="AH202" s="416">
        <f t="shared" si="113"/>
        <v>0</v>
      </c>
      <c r="AI202" s="65">
        <f t="shared" si="114"/>
        <v>0</v>
      </c>
      <c r="AJ202" s="63">
        <f t="shared" si="115"/>
        <v>0</v>
      </c>
      <c r="AK202" s="74">
        <v>0</v>
      </c>
      <c r="AL202" s="63">
        <f t="shared" si="116"/>
        <v>0</v>
      </c>
      <c r="AM202" s="130"/>
    </row>
    <row r="203" spans="1:39" s="2" customFormat="1" x14ac:dyDescent="0.3">
      <c r="A203" s="186" t="s">
        <v>874</v>
      </c>
      <c r="B203" s="47">
        <f>3900/6</f>
        <v>650</v>
      </c>
      <c r="C203" s="46">
        <f>2000/1.1</f>
        <v>1818.181818181818</v>
      </c>
      <c r="D203" s="54">
        <v>6</v>
      </c>
      <c r="E203" s="44">
        <v>0</v>
      </c>
      <c r="F203" s="471">
        <f t="shared" si="97"/>
        <v>0</v>
      </c>
      <c r="G203" s="42">
        <v>6</v>
      </c>
      <c r="H203" s="37">
        <f t="shared" si="98"/>
        <v>3900</v>
      </c>
      <c r="I203" s="74">
        <v>0</v>
      </c>
      <c r="J203" s="37">
        <f t="shared" si="99"/>
        <v>0</v>
      </c>
      <c r="K203" s="74">
        <v>0</v>
      </c>
      <c r="L203" s="37">
        <f t="shared" si="100"/>
        <v>0</v>
      </c>
      <c r="M203" s="74">
        <v>0</v>
      </c>
      <c r="N203" s="37">
        <f t="shared" si="101"/>
        <v>0</v>
      </c>
      <c r="O203" s="74">
        <v>0</v>
      </c>
      <c r="P203" s="71">
        <f t="shared" si="102"/>
        <v>0</v>
      </c>
      <c r="Q203" s="57">
        <f t="shared" si="103"/>
        <v>6</v>
      </c>
      <c r="R203" s="70">
        <f t="shared" si="104"/>
        <v>3900</v>
      </c>
      <c r="S203" s="42">
        <v>6</v>
      </c>
      <c r="T203" s="109">
        <f t="shared" si="105"/>
        <v>10909.090909090908</v>
      </c>
      <c r="U203" s="74">
        <v>0</v>
      </c>
      <c r="V203" s="109">
        <f t="shared" si="106"/>
        <v>0</v>
      </c>
      <c r="W203" s="74">
        <v>0</v>
      </c>
      <c r="X203" s="109">
        <f t="shared" si="107"/>
        <v>0</v>
      </c>
      <c r="Y203" s="74">
        <v>0</v>
      </c>
      <c r="Z203" s="109">
        <f t="shared" si="108"/>
        <v>0</v>
      </c>
      <c r="AA203" s="74">
        <v>0</v>
      </c>
      <c r="AB203" s="68">
        <f t="shared" si="109"/>
        <v>0</v>
      </c>
      <c r="AC203" s="67">
        <f t="shared" si="110"/>
        <v>6</v>
      </c>
      <c r="AD203" s="66">
        <f t="shared" si="111"/>
        <v>10909.090909090908</v>
      </c>
      <c r="AE203" s="57">
        <v>0</v>
      </c>
      <c r="AF203" s="60">
        <f t="shared" si="112"/>
        <v>7009.0909090909081</v>
      </c>
      <c r="AG203" s="435">
        <v>0</v>
      </c>
      <c r="AH203" s="416">
        <f t="shared" si="113"/>
        <v>0</v>
      </c>
      <c r="AI203" s="65">
        <f t="shared" si="114"/>
        <v>0</v>
      </c>
      <c r="AJ203" s="63">
        <f t="shared" si="115"/>
        <v>0</v>
      </c>
      <c r="AK203" s="74">
        <v>0</v>
      </c>
      <c r="AL203" s="63">
        <f t="shared" si="116"/>
        <v>0</v>
      </c>
      <c r="AM203" s="130"/>
    </row>
    <row r="204" spans="1:39" s="2" customFormat="1" x14ac:dyDescent="0.3">
      <c r="A204" s="186" t="s">
        <v>408</v>
      </c>
      <c r="B204" s="47">
        <f>3900/6</f>
        <v>650</v>
      </c>
      <c r="C204" s="46">
        <f>2000/1.1</f>
        <v>1818.181818181818</v>
      </c>
      <c r="D204" s="54">
        <v>6</v>
      </c>
      <c r="E204" s="44">
        <v>2</v>
      </c>
      <c r="F204" s="471">
        <f t="shared" si="97"/>
        <v>1300</v>
      </c>
      <c r="G204" s="42">
        <v>0</v>
      </c>
      <c r="H204" s="37">
        <f t="shared" si="98"/>
        <v>0</v>
      </c>
      <c r="I204" s="74">
        <v>0</v>
      </c>
      <c r="J204" s="37">
        <f t="shared" si="99"/>
        <v>0</v>
      </c>
      <c r="K204" s="74">
        <v>0</v>
      </c>
      <c r="L204" s="37">
        <f t="shared" si="100"/>
        <v>0</v>
      </c>
      <c r="M204" s="74">
        <v>0</v>
      </c>
      <c r="N204" s="37">
        <f t="shared" si="101"/>
        <v>0</v>
      </c>
      <c r="O204" s="74">
        <v>0</v>
      </c>
      <c r="P204" s="71">
        <f t="shared" si="102"/>
        <v>0</v>
      </c>
      <c r="Q204" s="57">
        <f t="shared" si="103"/>
        <v>0</v>
      </c>
      <c r="R204" s="70">
        <f t="shared" si="104"/>
        <v>0</v>
      </c>
      <c r="S204" s="42">
        <v>2</v>
      </c>
      <c r="T204" s="109">
        <f t="shared" si="105"/>
        <v>3636.363636363636</v>
      </c>
      <c r="U204" s="74">
        <v>0</v>
      </c>
      <c r="V204" s="109">
        <f t="shared" si="106"/>
        <v>0</v>
      </c>
      <c r="W204" s="74">
        <v>0</v>
      </c>
      <c r="X204" s="109">
        <f t="shared" si="107"/>
        <v>0</v>
      </c>
      <c r="Y204" s="74">
        <v>0</v>
      </c>
      <c r="Z204" s="109">
        <f t="shared" si="108"/>
        <v>0</v>
      </c>
      <c r="AA204" s="74">
        <v>0</v>
      </c>
      <c r="AB204" s="68">
        <f t="shared" si="109"/>
        <v>0</v>
      </c>
      <c r="AC204" s="67">
        <f t="shared" si="110"/>
        <v>2</v>
      </c>
      <c r="AD204" s="66">
        <f t="shared" si="111"/>
        <v>3636.363636363636</v>
      </c>
      <c r="AE204" s="57">
        <v>0</v>
      </c>
      <c r="AF204" s="60">
        <f t="shared" si="112"/>
        <v>2336.363636363636</v>
      </c>
      <c r="AG204" s="435">
        <v>0</v>
      </c>
      <c r="AH204" s="416">
        <f t="shared" si="113"/>
        <v>0</v>
      </c>
      <c r="AI204" s="65">
        <f t="shared" si="114"/>
        <v>0</v>
      </c>
      <c r="AJ204" s="63">
        <f t="shared" si="115"/>
        <v>0</v>
      </c>
      <c r="AK204" s="74">
        <v>0</v>
      </c>
      <c r="AL204" s="63">
        <f t="shared" si="116"/>
        <v>0</v>
      </c>
      <c r="AM204" s="130"/>
    </row>
    <row r="205" spans="1:39" s="2" customFormat="1" ht="17.25" thickBot="1" x14ac:dyDescent="0.35">
      <c r="A205" s="185" t="s">
        <v>900</v>
      </c>
      <c r="B205" s="193">
        <f>31200/24</f>
        <v>1300</v>
      </c>
      <c r="C205" s="194">
        <f>2800/1.1</f>
        <v>2545.454545454545</v>
      </c>
      <c r="D205" s="50">
        <v>24</v>
      </c>
      <c r="E205" s="403">
        <v>27</v>
      </c>
      <c r="F205" s="472">
        <f t="shared" si="97"/>
        <v>35100</v>
      </c>
      <c r="G205" s="376">
        <v>0</v>
      </c>
      <c r="H205" s="197">
        <f t="shared" si="98"/>
        <v>0</v>
      </c>
      <c r="I205" s="145">
        <v>0</v>
      </c>
      <c r="J205" s="197">
        <f t="shared" si="99"/>
        <v>0</v>
      </c>
      <c r="K205" s="145">
        <v>0</v>
      </c>
      <c r="L205" s="197">
        <f t="shared" si="100"/>
        <v>0</v>
      </c>
      <c r="M205" s="145">
        <v>0</v>
      </c>
      <c r="N205" s="197">
        <f t="shared" si="101"/>
        <v>0</v>
      </c>
      <c r="O205" s="145">
        <v>0</v>
      </c>
      <c r="P205" s="405">
        <f t="shared" si="102"/>
        <v>0</v>
      </c>
      <c r="Q205" s="406">
        <f t="shared" si="103"/>
        <v>0</v>
      </c>
      <c r="R205" s="149">
        <f t="shared" si="104"/>
        <v>0</v>
      </c>
      <c r="S205" s="376">
        <v>8</v>
      </c>
      <c r="T205" s="119">
        <f t="shared" si="105"/>
        <v>20363.63636363636</v>
      </c>
      <c r="U205" s="145">
        <v>18</v>
      </c>
      <c r="V205" s="119">
        <f t="shared" si="106"/>
        <v>45818.181818181809</v>
      </c>
      <c r="W205" s="145">
        <v>1</v>
      </c>
      <c r="X205" s="119">
        <f t="shared" si="107"/>
        <v>2545.454545454545</v>
      </c>
      <c r="Y205" s="145">
        <v>0</v>
      </c>
      <c r="Z205" s="119">
        <f t="shared" si="108"/>
        <v>0</v>
      </c>
      <c r="AA205" s="145">
        <v>0</v>
      </c>
      <c r="AB205" s="390">
        <f t="shared" si="109"/>
        <v>0</v>
      </c>
      <c r="AC205" s="407">
        <f t="shared" si="110"/>
        <v>27</v>
      </c>
      <c r="AD205" s="408">
        <f t="shared" si="111"/>
        <v>68727.272727272721</v>
      </c>
      <c r="AE205" s="406">
        <v>0</v>
      </c>
      <c r="AF205" s="392">
        <f t="shared" si="112"/>
        <v>33627.272727272713</v>
      </c>
      <c r="AG205" s="436">
        <v>0</v>
      </c>
      <c r="AH205" s="438">
        <f t="shared" si="113"/>
        <v>0</v>
      </c>
      <c r="AI205" s="426">
        <f t="shared" si="114"/>
        <v>0</v>
      </c>
      <c r="AJ205" s="393">
        <f t="shared" si="115"/>
        <v>0</v>
      </c>
      <c r="AK205" s="145">
        <v>0</v>
      </c>
      <c r="AL205" s="393">
        <f t="shared" si="116"/>
        <v>0</v>
      </c>
      <c r="AM205" s="130"/>
    </row>
    <row r="206" spans="1:39" s="2" customFormat="1" ht="17.25" thickBot="1" x14ac:dyDescent="0.35">
      <c r="A206" s="573" t="s">
        <v>950</v>
      </c>
      <c r="B206" s="574"/>
      <c r="C206" s="574"/>
      <c r="D206" s="574"/>
      <c r="E206" s="395">
        <f t="shared" ref="E206:AL206" si="117">SUM(E172:E205)</f>
        <v>96</v>
      </c>
      <c r="F206" s="366">
        <f t="shared" si="117"/>
        <v>138400</v>
      </c>
      <c r="G206" s="395">
        <f t="shared" si="117"/>
        <v>110</v>
      </c>
      <c r="H206" s="397">
        <f t="shared" si="117"/>
        <v>166700</v>
      </c>
      <c r="I206" s="397">
        <f t="shared" si="117"/>
        <v>0</v>
      </c>
      <c r="J206" s="397">
        <f t="shared" si="117"/>
        <v>0</v>
      </c>
      <c r="K206" s="397">
        <f t="shared" si="117"/>
        <v>84</v>
      </c>
      <c r="L206" s="397">
        <f t="shared" si="117"/>
        <v>130800</v>
      </c>
      <c r="M206" s="397">
        <f t="shared" si="117"/>
        <v>60</v>
      </c>
      <c r="N206" s="397">
        <f t="shared" si="117"/>
        <v>98000</v>
      </c>
      <c r="O206" s="397">
        <f t="shared" si="117"/>
        <v>0</v>
      </c>
      <c r="P206" s="397">
        <f t="shared" si="117"/>
        <v>0</v>
      </c>
      <c r="Q206" s="397">
        <f t="shared" si="117"/>
        <v>254</v>
      </c>
      <c r="R206" s="367">
        <f t="shared" si="117"/>
        <v>395500</v>
      </c>
      <c r="S206" s="395">
        <f t="shared" si="117"/>
        <v>78</v>
      </c>
      <c r="T206" s="397">
        <f t="shared" si="117"/>
        <v>161545.45454545453</v>
      </c>
      <c r="U206" s="397">
        <f t="shared" si="117"/>
        <v>115</v>
      </c>
      <c r="V206" s="397">
        <f t="shared" si="117"/>
        <v>275545.45454545453</v>
      </c>
      <c r="W206" s="397">
        <f t="shared" si="117"/>
        <v>78</v>
      </c>
      <c r="X206" s="397">
        <f t="shared" si="117"/>
        <v>179272.72727272724</v>
      </c>
      <c r="Y206" s="397">
        <f t="shared" si="117"/>
        <v>25</v>
      </c>
      <c r="Z206" s="397">
        <f t="shared" si="117"/>
        <v>56454.545454545449</v>
      </c>
      <c r="AA206" s="397">
        <f t="shared" si="117"/>
        <v>0</v>
      </c>
      <c r="AB206" s="397">
        <f t="shared" si="117"/>
        <v>0</v>
      </c>
      <c r="AC206" s="397">
        <f t="shared" si="117"/>
        <v>296</v>
      </c>
      <c r="AD206" s="397">
        <f t="shared" si="117"/>
        <v>672818.18181818188</v>
      </c>
      <c r="AE206" s="397">
        <f t="shared" si="117"/>
        <v>0</v>
      </c>
      <c r="AF206" s="367">
        <f t="shared" si="117"/>
        <v>226818.18181818177</v>
      </c>
      <c r="AG206" s="378">
        <f t="shared" si="117"/>
        <v>0</v>
      </c>
      <c r="AH206" s="366">
        <f t="shared" si="117"/>
        <v>0</v>
      </c>
      <c r="AI206" s="395">
        <f t="shared" si="117"/>
        <v>54</v>
      </c>
      <c r="AJ206" s="367">
        <f t="shared" si="117"/>
        <v>87900</v>
      </c>
      <c r="AK206" s="378">
        <f t="shared" si="117"/>
        <v>0</v>
      </c>
      <c r="AL206" s="367">
        <f t="shared" si="117"/>
        <v>0</v>
      </c>
      <c r="AM206" s="11"/>
    </row>
    <row r="207" spans="1:39" s="2" customFormat="1" ht="17.25" thickBot="1" x14ac:dyDescent="0.35">
      <c r="A207" s="10"/>
      <c r="B207" s="10"/>
      <c r="C207" s="10"/>
      <c r="D207" s="10"/>
      <c r="E207" s="4"/>
      <c r="F207" s="5"/>
      <c r="G207" s="4"/>
      <c r="H207" s="9">
        <f>H206*1.1</f>
        <v>183370.00000000003</v>
      </c>
      <c r="I207" s="5"/>
      <c r="J207" s="101">
        <f>J206*1.1</f>
        <v>0</v>
      </c>
      <c r="K207" s="5"/>
      <c r="L207" s="9">
        <f>L206*1.1</f>
        <v>143880</v>
      </c>
      <c r="M207" s="5"/>
      <c r="N207" s="9">
        <f>N206*1.1</f>
        <v>107800.00000000001</v>
      </c>
      <c r="O207" s="5"/>
      <c r="P207" s="9">
        <f>P206*1.1</f>
        <v>0</v>
      </c>
      <c r="Q207" s="5"/>
      <c r="R207" s="8">
        <f>R206*1.1</f>
        <v>435050.00000000006</v>
      </c>
      <c r="S207" s="586" t="s">
        <v>1013</v>
      </c>
      <c r="T207" s="587"/>
      <c r="U207" s="587"/>
      <c r="V207" s="587"/>
      <c r="W207" s="587"/>
      <c r="X207" s="587"/>
      <c r="Y207" s="587"/>
      <c r="Z207" s="587"/>
      <c r="AA207" s="587"/>
      <c r="AB207" s="587"/>
      <c r="AC207" s="587"/>
      <c r="AD207" s="587"/>
      <c r="AE207" s="363"/>
      <c r="AF207" s="7">
        <f>AF206/(R206+F206)</f>
        <v>0.42483270615879709</v>
      </c>
      <c r="AG207" s="5"/>
      <c r="AH207" s="5"/>
      <c r="AI207" s="4"/>
      <c r="AJ207" s="6"/>
      <c r="AK207" s="5"/>
      <c r="AL207" s="3"/>
    </row>
    <row r="208" spans="1:39" s="2" customFormat="1" x14ac:dyDescent="0.3">
      <c r="A208" s="10"/>
      <c r="B208" s="10"/>
      <c r="C208" s="10"/>
      <c r="D208" s="10"/>
      <c r="E208" s="91"/>
      <c r="F208" s="10"/>
      <c r="G208" s="10"/>
      <c r="H208" s="125"/>
      <c r="I208" s="10"/>
      <c r="J208" s="126"/>
      <c r="K208" s="10"/>
      <c r="L208" s="125"/>
      <c r="M208" s="10"/>
      <c r="N208" s="125"/>
      <c r="O208" s="10"/>
      <c r="P208" s="125"/>
      <c r="Q208" s="10"/>
      <c r="R208" s="125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3"/>
      <c r="AG208" s="10"/>
      <c r="AH208" s="10"/>
      <c r="AI208" s="10"/>
      <c r="AJ208" s="10"/>
      <c r="AK208" s="10"/>
    </row>
    <row r="209" spans="1:39" s="2" customFormat="1" ht="17.25" thickBot="1" x14ac:dyDescent="0.35">
      <c r="A209" s="98" t="s">
        <v>928</v>
      </c>
      <c r="B209" s="97"/>
      <c r="C209" s="97"/>
      <c r="D209" s="94"/>
      <c r="E209" s="95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3"/>
      <c r="AH209" s="93"/>
      <c r="AI209" s="93"/>
      <c r="AJ209" s="93"/>
      <c r="AK209" s="93"/>
    </row>
    <row r="210" spans="1:39" s="2" customFormat="1" ht="17.25" thickBot="1" x14ac:dyDescent="0.35">
      <c r="A210" s="10"/>
      <c r="B210" s="10"/>
      <c r="C210" s="10"/>
      <c r="D210" s="10"/>
      <c r="E210" s="115"/>
      <c r="F210" s="469"/>
      <c r="G210" s="619" t="s">
        <v>957</v>
      </c>
      <c r="H210" s="620"/>
      <c r="I210" s="620"/>
      <c r="J210" s="620"/>
      <c r="K210" s="620"/>
      <c r="L210" s="620"/>
      <c r="M210" s="620"/>
      <c r="N210" s="620"/>
      <c r="O210" s="620"/>
      <c r="P210" s="620"/>
      <c r="Q210" s="620"/>
      <c r="R210" s="621"/>
      <c r="S210" s="660" t="s">
        <v>943</v>
      </c>
      <c r="T210" s="622"/>
      <c r="U210" s="622"/>
      <c r="V210" s="622"/>
      <c r="W210" s="622"/>
      <c r="X210" s="622"/>
      <c r="Y210" s="622"/>
      <c r="Z210" s="622"/>
      <c r="AA210" s="622"/>
      <c r="AB210" s="622"/>
      <c r="AC210" s="622"/>
      <c r="AD210" s="622"/>
      <c r="AE210" s="622"/>
      <c r="AF210" s="661"/>
      <c r="AG210" s="91"/>
      <c r="AH210" s="91"/>
      <c r="AI210" s="92"/>
      <c r="AJ210" s="89"/>
      <c r="AK210" s="152"/>
      <c r="AL210" s="113"/>
      <c r="AM210" s="88" t="s">
        <v>872</v>
      </c>
    </row>
    <row r="211" spans="1:39" s="2" customFormat="1" ht="16.5" customHeight="1" x14ac:dyDescent="0.3">
      <c r="A211" s="561" t="s">
        <v>942</v>
      </c>
      <c r="B211" s="563" t="s">
        <v>870</v>
      </c>
      <c r="C211" s="565" t="s">
        <v>14</v>
      </c>
      <c r="D211" s="671" t="s">
        <v>896</v>
      </c>
      <c r="E211" s="569" t="s">
        <v>935</v>
      </c>
      <c r="F211" s="704" t="s">
        <v>895</v>
      </c>
      <c r="G211" s="629" t="s">
        <v>869</v>
      </c>
      <c r="H211" s="633" t="s">
        <v>1012</v>
      </c>
      <c r="I211" s="647" t="s">
        <v>0</v>
      </c>
      <c r="J211" s="633" t="s">
        <v>222</v>
      </c>
      <c r="K211" s="647" t="s">
        <v>1</v>
      </c>
      <c r="L211" s="633" t="s">
        <v>868</v>
      </c>
      <c r="M211" s="625" t="s">
        <v>2</v>
      </c>
      <c r="N211" s="633" t="s">
        <v>1011</v>
      </c>
      <c r="O211" s="625" t="s">
        <v>3</v>
      </c>
      <c r="P211" s="633" t="s">
        <v>867</v>
      </c>
      <c r="Q211" s="639" t="s">
        <v>891</v>
      </c>
      <c r="R211" s="607" t="s">
        <v>890</v>
      </c>
      <c r="S211" s="667" t="s">
        <v>940</v>
      </c>
      <c r="T211" s="611" t="s">
        <v>865</v>
      </c>
      <c r="U211" s="668" t="s">
        <v>4</v>
      </c>
      <c r="V211" s="670" t="s">
        <v>26</v>
      </c>
      <c r="W211" s="668" t="s">
        <v>5</v>
      </c>
      <c r="X211" s="670" t="s">
        <v>27</v>
      </c>
      <c r="Y211" s="668" t="s">
        <v>6</v>
      </c>
      <c r="Z211" s="670" t="s">
        <v>949</v>
      </c>
      <c r="AA211" s="668" t="s">
        <v>7</v>
      </c>
      <c r="AB211" s="673" t="s">
        <v>954</v>
      </c>
      <c r="AC211" s="642" t="s">
        <v>863</v>
      </c>
      <c r="AD211" s="669" t="s">
        <v>862</v>
      </c>
      <c r="AE211" s="639" t="s">
        <v>861</v>
      </c>
      <c r="AF211" s="607" t="s">
        <v>980</v>
      </c>
      <c r="AG211" s="694" t="s">
        <v>33</v>
      </c>
      <c r="AH211" s="647" t="s">
        <v>925</v>
      </c>
      <c r="AI211" s="629" t="s">
        <v>886</v>
      </c>
      <c r="AJ211" s="627" t="s">
        <v>933</v>
      </c>
      <c r="AK211" s="636" t="s">
        <v>859</v>
      </c>
      <c r="AL211" s="627" t="s">
        <v>537</v>
      </c>
      <c r="AM211" s="605" t="s">
        <v>924</v>
      </c>
    </row>
    <row r="212" spans="1:39" s="2" customFormat="1" ht="17.25" customHeight="1" thickBot="1" x14ac:dyDescent="0.35">
      <c r="A212" s="562"/>
      <c r="B212" s="564"/>
      <c r="C212" s="566"/>
      <c r="D212" s="672"/>
      <c r="E212" s="651"/>
      <c r="F212" s="705"/>
      <c r="G212" s="638"/>
      <c r="H212" s="583"/>
      <c r="I212" s="585"/>
      <c r="J212" s="583"/>
      <c r="K212" s="585"/>
      <c r="L212" s="583"/>
      <c r="M212" s="566"/>
      <c r="N212" s="583"/>
      <c r="O212" s="566"/>
      <c r="P212" s="583"/>
      <c r="Q212" s="602"/>
      <c r="R212" s="614"/>
      <c r="S212" s="589"/>
      <c r="T212" s="612"/>
      <c r="U212" s="577"/>
      <c r="V212" s="579"/>
      <c r="W212" s="577"/>
      <c r="X212" s="579"/>
      <c r="Y212" s="577"/>
      <c r="Z212" s="579"/>
      <c r="AA212" s="577"/>
      <c r="AB212" s="618"/>
      <c r="AC212" s="593"/>
      <c r="AD212" s="595"/>
      <c r="AE212" s="602"/>
      <c r="AF212" s="614"/>
      <c r="AG212" s="695"/>
      <c r="AH212" s="585"/>
      <c r="AI212" s="630"/>
      <c r="AJ212" s="631"/>
      <c r="AK212" s="637"/>
      <c r="AL212" s="628"/>
      <c r="AM212" s="606"/>
    </row>
    <row r="213" spans="1:39" s="2" customFormat="1" x14ac:dyDescent="0.3">
      <c r="A213" s="122" t="s">
        <v>908</v>
      </c>
      <c r="B213" s="61">
        <f>15500/10</f>
        <v>1550</v>
      </c>
      <c r="C213" s="77">
        <f>2700/1.1</f>
        <v>2454.5454545454545</v>
      </c>
      <c r="D213" s="86">
        <v>10</v>
      </c>
      <c r="E213" s="121">
        <v>0</v>
      </c>
      <c r="F213" s="470">
        <f t="shared" ref="F213:F246" si="118">B213*E213</f>
        <v>0</v>
      </c>
      <c r="G213" s="42">
        <v>0</v>
      </c>
      <c r="H213" s="109">
        <f t="shared" ref="H213:H246" si="119">B213*G213</f>
        <v>0</v>
      </c>
      <c r="I213" s="61">
        <v>0</v>
      </c>
      <c r="J213" s="37">
        <f t="shared" ref="J213:J246" si="120">B213*I213</f>
        <v>0</v>
      </c>
      <c r="K213" s="51">
        <v>0</v>
      </c>
      <c r="L213" s="37">
        <f t="shared" ref="L213:L246" si="121">B213*K213</f>
        <v>0</v>
      </c>
      <c r="M213" s="51">
        <v>0</v>
      </c>
      <c r="N213" s="37">
        <f t="shared" ref="N213:N246" si="122">B213*M213</f>
        <v>0</v>
      </c>
      <c r="O213" s="51">
        <v>0</v>
      </c>
      <c r="P213" s="71">
        <f t="shared" ref="P213:P246" si="123">B213*O213</f>
        <v>0</v>
      </c>
      <c r="Q213" s="57">
        <f t="shared" ref="Q213:Q246" si="124">G213+I213+K213+M213+O213</f>
        <v>0</v>
      </c>
      <c r="R213" s="83">
        <f t="shared" ref="R213:R246" si="125">Q213*B213</f>
        <v>0</v>
      </c>
      <c r="S213" s="65">
        <v>0</v>
      </c>
      <c r="T213" s="109">
        <f t="shared" ref="T213:T246" si="126">C213*S213</f>
        <v>0</v>
      </c>
      <c r="U213" s="51">
        <v>0</v>
      </c>
      <c r="V213" s="109">
        <f t="shared" ref="V213:V246" si="127">C213*U213</f>
        <v>0</v>
      </c>
      <c r="W213" s="61">
        <v>0</v>
      </c>
      <c r="X213" s="109">
        <f t="shared" ref="X213:X246" si="128">C213*W213</f>
        <v>0</v>
      </c>
      <c r="Y213" s="61">
        <v>0</v>
      </c>
      <c r="Z213" s="109">
        <f t="shared" ref="Z213:Z246" si="129">C213*Y213</f>
        <v>0</v>
      </c>
      <c r="AA213" s="51">
        <v>0</v>
      </c>
      <c r="AB213" s="68">
        <f t="shared" ref="AB213:AB246" si="130">C213*AA213</f>
        <v>0</v>
      </c>
      <c r="AC213" s="67">
        <f t="shared" ref="AC213:AC246" si="131">S213+U213+W213+Y213+AA213</f>
        <v>0</v>
      </c>
      <c r="AD213" s="66">
        <f t="shared" ref="AD213:AD246" si="132">AC213*C213</f>
        <v>0</v>
      </c>
      <c r="AE213" s="57">
        <v>0</v>
      </c>
      <c r="AF213" s="60">
        <f t="shared" ref="AF213:AF246" si="133">((C213-B213)*AC213)-AE213</f>
        <v>0</v>
      </c>
      <c r="AG213" s="435">
        <v>0</v>
      </c>
      <c r="AH213" s="416">
        <f t="shared" ref="AH213:AH246" si="134">B213*AG213</f>
        <v>0</v>
      </c>
      <c r="AI213" s="65">
        <f t="shared" ref="AI213:AI246" si="135">E213+Q213-AC213-AG213</f>
        <v>0</v>
      </c>
      <c r="AJ213" s="150">
        <f t="shared" ref="AJ213:AJ246" si="136">B213*AI213</f>
        <v>0</v>
      </c>
      <c r="AK213" s="51">
        <v>0</v>
      </c>
      <c r="AL213" s="63">
        <f t="shared" ref="AL213:AL246" si="137">AK213*B213</f>
        <v>0</v>
      </c>
      <c r="AM213" s="75"/>
    </row>
    <row r="214" spans="1:39" s="2" customFormat="1" x14ac:dyDescent="0.3">
      <c r="A214" s="120" t="s">
        <v>907</v>
      </c>
      <c r="B214" s="74">
        <f>15500/10</f>
        <v>1550</v>
      </c>
      <c r="C214" s="77">
        <f>2700/1.1</f>
        <v>2454.5454545454545</v>
      </c>
      <c r="D214" s="73">
        <v>10</v>
      </c>
      <c r="E214" s="44">
        <v>0</v>
      </c>
      <c r="F214" s="471">
        <f t="shared" si="118"/>
        <v>0</v>
      </c>
      <c r="G214" s="108">
        <v>0</v>
      </c>
      <c r="H214" s="109">
        <f t="shared" si="119"/>
        <v>0</v>
      </c>
      <c r="I214" s="61">
        <v>0</v>
      </c>
      <c r="J214" s="37">
        <f t="shared" si="120"/>
        <v>0</v>
      </c>
      <c r="K214" s="51">
        <v>0</v>
      </c>
      <c r="L214" s="37">
        <f t="shared" si="121"/>
        <v>0</v>
      </c>
      <c r="M214" s="51">
        <v>0</v>
      </c>
      <c r="N214" s="37">
        <f t="shared" si="122"/>
        <v>0</v>
      </c>
      <c r="O214" s="51">
        <v>0</v>
      </c>
      <c r="P214" s="71">
        <f t="shared" si="123"/>
        <v>0</v>
      </c>
      <c r="Q214" s="57">
        <f t="shared" si="124"/>
        <v>0</v>
      </c>
      <c r="R214" s="70">
        <f t="shared" si="125"/>
        <v>0</v>
      </c>
      <c r="S214" s="65">
        <v>0</v>
      </c>
      <c r="T214" s="109">
        <f t="shared" si="126"/>
        <v>0</v>
      </c>
      <c r="U214" s="51">
        <v>0</v>
      </c>
      <c r="V214" s="109">
        <f t="shared" si="127"/>
        <v>0</v>
      </c>
      <c r="W214" s="61">
        <v>0</v>
      </c>
      <c r="X214" s="109">
        <f t="shared" si="128"/>
        <v>0</v>
      </c>
      <c r="Y214" s="61">
        <v>0</v>
      </c>
      <c r="Z214" s="109">
        <f t="shared" si="129"/>
        <v>0</v>
      </c>
      <c r="AA214" s="51">
        <v>0</v>
      </c>
      <c r="AB214" s="68">
        <f t="shared" si="130"/>
        <v>0</v>
      </c>
      <c r="AC214" s="67">
        <f t="shared" si="131"/>
        <v>0</v>
      </c>
      <c r="AD214" s="66">
        <f t="shared" si="132"/>
        <v>0</v>
      </c>
      <c r="AE214" s="57">
        <v>0</v>
      </c>
      <c r="AF214" s="60">
        <f t="shared" si="133"/>
        <v>0</v>
      </c>
      <c r="AG214" s="435">
        <v>0</v>
      </c>
      <c r="AH214" s="416">
        <f t="shared" si="134"/>
        <v>0</v>
      </c>
      <c r="AI214" s="65">
        <f t="shared" si="135"/>
        <v>0</v>
      </c>
      <c r="AJ214" s="63">
        <f t="shared" si="136"/>
        <v>0</v>
      </c>
      <c r="AK214" s="51">
        <v>0</v>
      </c>
      <c r="AL214" s="63">
        <f t="shared" si="137"/>
        <v>0</v>
      </c>
      <c r="AM214" s="75"/>
    </row>
    <row r="215" spans="1:39" s="2" customFormat="1" x14ac:dyDescent="0.3">
      <c r="A215" s="120" t="s">
        <v>436</v>
      </c>
      <c r="B215" s="74">
        <f>18000/10</f>
        <v>1800</v>
      </c>
      <c r="C215" s="77">
        <f>2800/1.1</f>
        <v>2545.454545454545</v>
      </c>
      <c r="D215" s="73">
        <v>10</v>
      </c>
      <c r="E215" s="44">
        <v>0</v>
      </c>
      <c r="F215" s="471">
        <f t="shared" si="118"/>
        <v>0</v>
      </c>
      <c r="G215" s="108">
        <v>0</v>
      </c>
      <c r="H215" s="109">
        <f t="shared" si="119"/>
        <v>0</v>
      </c>
      <c r="I215" s="61">
        <v>0</v>
      </c>
      <c r="J215" s="37">
        <f t="shared" si="120"/>
        <v>0</v>
      </c>
      <c r="K215" s="51">
        <v>0</v>
      </c>
      <c r="L215" s="37">
        <f t="shared" si="121"/>
        <v>0</v>
      </c>
      <c r="M215" s="51">
        <v>0</v>
      </c>
      <c r="N215" s="37">
        <f t="shared" si="122"/>
        <v>0</v>
      </c>
      <c r="O215" s="51">
        <v>0</v>
      </c>
      <c r="P215" s="71">
        <f t="shared" si="123"/>
        <v>0</v>
      </c>
      <c r="Q215" s="57">
        <f t="shared" si="124"/>
        <v>0</v>
      </c>
      <c r="R215" s="70">
        <f t="shared" si="125"/>
        <v>0</v>
      </c>
      <c r="S215" s="65">
        <v>0</v>
      </c>
      <c r="T215" s="109">
        <f t="shared" si="126"/>
        <v>0</v>
      </c>
      <c r="U215" s="51">
        <v>0</v>
      </c>
      <c r="V215" s="109">
        <f t="shared" si="127"/>
        <v>0</v>
      </c>
      <c r="W215" s="61">
        <v>0</v>
      </c>
      <c r="X215" s="109">
        <f t="shared" si="128"/>
        <v>0</v>
      </c>
      <c r="Y215" s="61">
        <v>0</v>
      </c>
      <c r="Z215" s="109">
        <f t="shared" si="129"/>
        <v>0</v>
      </c>
      <c r="AA215" s="51">
        <v>0</v>
      </c>
      <c r="AB215" s="68">
        <f t="shared" si="130"/>
        <v>0</v>
      </c>
      <c r="AC215" s="67">
        <f t="shared" si="131"/>
        <v>0</v>
      </c>
      <c r="AD215" s="66">
        <f t="shared" si="132"/>
        <v>0</v>
      </c>
      <c r="AE215" s="57">
        <v>0</v>
      </c>
      <c r="AF215" s="60">
        <f t="shared" si="133"/>
        <v>0</v>
      </c>
      <c r="AG215" s="435">
        <v>0</v>
      </c>
      <c r="AH215" s="416">
        <f t="shared" si="134"/>
        <v>0</v>
      </c>
      <c r="AI215" s="65">
        <f t="shared" si="135"/>
        <v>0</v>
      </c>
      <c r="AJ215" s="63">
        <f t="shared" si="136"/>
        <v>0</v>
      </c>
      <c r="AK215" s="51">
        <v>0</v>
      </c>
      <c r="AL215" s="63">
        <f t="shared" si="137"/>
        <v>0</v>
      </c>
      <c r="AM215" s="75"/>
    </row>
    <row r="216" spans="1:39" s="2" customFormat="1" x14ac:dyDescent="0.3">
      <c r="A216" s="78" t="s">
        <v>41</v>
      </c>
      <c r="B216" s="47">
        <f>15500/10</f>
        <v>1550</v>
      </c>
      <c r="C216" s="77">
        <f>2700/1.1</f>
        <v>2454.5454545454545</v>
      </c>
      <c r="D216" s="54">
        <v>10</v>
      </c>
      <c r="E216" s="44">
        <v>0</v>
      </c>
      <c r="F216" s="471">
        <f t="shared" si="118"/>
        <v>0</v>
      </c>
      <c r="G216" s="108">
        <v>0</v>
      </c>
      <c r="H216" s="109">
        <f t="shared" si="119"/>
        <v>0</v>
      </c>
      <c r="I216" s="61">
        <v>0</v>
      </c>
      <c r="J216" s="37">
        <f t="shared" si="120"/>
        <v>0</v>
      </c>
      <c r="K216" s="51">
        <v>0</v>
      </c>
      <c r="L216" s="37">
        <f t="shared" si="121"/>
        <v>0</v>
      </c>
      <c r="M216" s="51">
        <v>0</v>
      </c>
      <c r="N216" s="37">
        <f t="shared" si="122"/>
        <v>0</v>
      </c>
      <c r="O216" s="51">
        <v>0</v>
      </c>
      <c r="P216" s="71">
        <f t="shared" si="123"/>
        <v>0</v>
      </c>
      <c r="Q216" s="57">
        <f t="shared" si="124"/>
        <v>0</v>
      </c>
      <c r="R216" s="70">
        <f t="shared" si="125"/>
        <v>0</v>
      </c>
      <c r="S216" s="65">
        <v>0</v>
      </c>
      <c r="T216" s="109">
        <f t="shared" si="126"/>
        <v>0</v>
      </c>
      <c r="U216" s="51">
        <v>0</v>
      </c>
      <c r="V216" s="109">
        <f t="shared" si="127"/>
        <v>0</v>
      </c>
      <c r="W216" s="61">
        <v>0</v>
      </c>
      <c r="X216" s="109">
        <f t="shared" si="128"/>
        <v>0</v>
      </c>
      <c r="Y216" s="61">
        <v>0</v>
      </c>
      <c r="Z216" s="109">
        <f t="shared" si="129"/>
        <v>0</v>
      </c>
      <c r="AA216" s="51">
        <v>0</v>
      </c>
      <c r="AB216" s="68">
        <f t="shared" si="130"/>
        <v>0</v>
      </c>
      <c r="AC216" s="67">
        <f t="shared" si="131"/>
        <v>0</v>
      </c>
      <c r="AD216" s="66">
        <f t="shared" si="132"/>
        <v>0</v>
      </c>
      <c r="AE216" s="57">
        <v>0</v>
      </c>
      <c r="AF216" s="60">
        <f t="shared" si="133"/>
        <v>0</v>
      </c>
      <c r="AG216" s="435">
        <v>0</v>
      </c>
      <c r="AH216" s="416">
        <f t="shared" si="134"/>
        <v>0</v>
      </c>
      <c r="AI216" s="65">
        <f t="shared" si="135"/>
        <v>0</v>
      </c>
      <c r="AJ216" s="63">
        <f t="shared" si="136"/>
        <v>0</v>
      </c>
      <c r="AK216" s="51">
        <v>0</v>
      </c>
      <c r="AL216" s="63">
        <f t="shared" si="137"/>
        <v>0</v>
      </c>
      <c r="AM216" s="75"/>
    </row>
    <row r="217" spans="1:39" s="2" customFormat="1" x14ac:dyDescent="0.3">
      <c r="A217" s="78" t="s">
        <v>343</v>
      </c>
      <c r="B217" s="47">
        <f>15500/10</f>
        <v>1550</v>
      </c>
      <c r="C217" s="77">
        <f>2700/1.1</f>
        <v>2454.5454545454545</v>
      </c>
      <c r="D217" s="54">
        <v>10</v>
      </c>
      <c r="E217" s="44">
        <v>0</v>
      </c>
      <c r="F217" s="471">
        <f t="shared" si="118"/>
        <v>0</v>
      </c>
      <c r="G217" s="108">
        <v>0</v>
      </c>
      <c r="H217" s="109">
        <f t="shared" si="119"/>
        <v>0</v>
      </c>
      <c r="I217" s="61">
        <v>0</v>
      </c>
      <c r="J217" s="37">
        <f t="shared" si="120"/>
        <v>0</v>
      </c>
      <c r="K217" s="51">
        <v>0</v>
      </c>
      <c r="L217" s="37">
        <f t="shared" si="121"/>
        <v>0</v>
      </c>
      <c r="M217" s="51">
        <v>0</v>
      </c>
      <c r="N217" s="37">
        <f t="shared" si="122"/>
        <v>0</v>
      </c>
      <c r="O217" s="51">
        <v>0</v>
      </c>
      <c r="P217" s="71">
        <f t="shared" si="123"/>
        <v>0</v>
      </c>
      <c r="Q217" s="57">
        <f t="shared" si="124"/>
        <v>0</v>
      </c>
      <c r="R217" s="70">
        <f t="shared" si="125"/>
        <v>0</v>
      </c>
      <c r="S217" s="65">
        <v>0</v>
      </c>
      <c r="T217" s="109">
        <f t="shared" si="126"/>
        <v>0</v>
      </c>
      <c r="U217" s="51">
        <v>0</v>
      </c>
      <c r="V217" s="109">
        <f t="shared" si="127"/>
        <v>0</v>
      </c>
      <c r="W217" s="61">
        <v>0</v>
      </c>
      <c r="X217" s="109">
        <f t="shared" si="128"/>
        <v>0</v>
      </c>
      <c r="Y217" s="61">
        <v>0</v>
      </c>
      <c r="Z217" s="109">
        <f t="shared" si="129"/>
        <v>0</v>
      </c>
      <c r="AA217" s="51">
        <v>0</v>
      </c>
      <c r="AB217" s="68">
        <f t="shared" si="130"/>
        <v>0</v>
      </c>
      <c r="AC217" s="67">
        <f t="shared" si="131"/>
        <v>0</v>
      </c>
      <c r="AD217" s="66">
        <f t="shared" si="132"/>
        <v>0</v>
      </c>
      <c r="AE217" s="57">
        <v>0</v>
      </c>
      <c r="AF217" s="60">
        <f t="shared" si="133"/>
        <v>0</v>
      </c>
      <c r="AG217" s="435">
        <v>0</v>
      </c>
      <c r="AH217" s="416">
        <f t="shared" si="134"/>
        <v>0</v>
      </c>
      <c r="AI217" s="65">
        <f t="shared" si="135"/>
        <v>0</v>
      </c>
      <c r="AJ217" s="63">
        <f t="shared" si="136"/>
        <v>0</v>
      </c>
      <c r="AK217" s="51">
        <v>0</v>
      </c>
      <c r="AL217" s="63">
        <f t="shared" si="137"/>
        <v>0</v>
      </c>
      <c r="AM217" s="75"/>
    </row>
    <row r="218" spans="1:39" s="2" customFormat="1" x14ac:dyDescent="0.3">
      <c r="A218" s="78" t="s">
        <v>905</v>
      </c>
      <c r="B218" s="47">
        <f>15500/10</f>
        <v>1550</v>
      </c>
      <c r="C218" s="77">
        <f>2700/1.1</f>
        <v>2454.5454545454545</v>
      </c>
      <c r="D218" s="54">
        <v>10</v>
      </c>
      <c r="E218" s="44">
        <v>0</v>
      </c>
      <c r="F218" s="471">
        <f t="shared" si="118"/>
        <v>0</v>
      </c>
      <c r="G218" s="108">
        <v>0</v>
      </c>
      <c r="H218" s="109">
        <f t="shared" si="119"/>
        <v>0</v>
      </c>
      <c r="I218" s="61">
        <v>0</v>
      </c>
      <c r="J218" s="37">
        <f t="shared" si="120"/>
        <v>0</v>
      </c>
      <c r="K218" s="51">
        <v>0</v>
      </c>
      <c r="L218" s="37">
        <f t="shared" si="121"/>
        <v>0</v>
      </c>
      <c r="M218" s="51">
        <v>0</v>
      </c>
      <c r="N218" s="37">
        <f t="shared" si="122"/>
        <v>0</v>
      </c>
      <c r="O218" s="51">
        <v>0</v>
      </c>
      <c r="P218" s="71">
        <f t="shared" si="123"/>
        <v>0</v>
      </c>
      <c r="Q218" s="57">
        <f t="shared" si="124"/>
        <v>0</v>
      </c>
      <c r="R218" s="70">
        <f t="shared" si="125"/>
        <v>0</v>
      </c>
      <c r="S218" s="65">
        <v>0</v>
      </c>
      <c r="T218" s="109">
        <f t="shared" si="126"/>
        <v>0</v>
      </c>
      <c r="U218" s="51">
        <v>0</v>
      </c>
      <c r="V218" s="109">
        <f t="shared" si="127"/>
        <v>0</v>
      </c>
      <c r="W218" s="61">
        <v>0</v>
      </c>
      <c r="X218" s="109">
        <f t="shared" si="128"/>
        <v>0</v>
      </c>
      <c r="Y218" s="61">
        <v>0</v>
      </c>
      <c r="Z218" s="109">
        <f t="shared" si="129"/>
        <v>0</v>
      </c>
      <c r="AA218" s="51">
        <v>0</v>
      </c>
      <c r="AB218" s="68">
        <f t="shared" si="130"/>
        <v>0</v>
      </c>
      <c r="AC218" s="67">
        <f t="shared" si="131"/>
        <v>0</v>
      </c>
      <c r="AD218" s="66">
        <f t="shared" si="132"/>
        <v>0</v>
      </c>
      <c r="AE218" s="57">
        <v>0</v>
      </c>
      <c r="AF218" s="60">
        <f t="shared" si="133"/>
        <v>0</v>
      </c>
      <c r="AG218" s="435">
        <v>0</v>
      </c>
      <c r="AH218" s="416">
        <f t="shared" si="134"/>
        <v>0</v>
      </c>
      <c r="AI218" s="65">
        <f t="shared" si="135"/>
        <v>0</v>
      </c>
      <c r="AJ218" s="63">
        <f t="shared" si="136"/>
        <v>0</v>
      </c>
      <c r="AK218" s="51">
        <v>0</v>
      </c>
      <c r="AL218" s="63">
        <f t="shared" si="137"/>
        <v>0</v>
      </c>
      <c r="AM218" s="75"/>
    </row>
    <row r="219" spans="1:39" s="2" customFormat="1" x14ac:dyDescent="0.3">
      <c r="A219" s="78" t="s">
        <v>1010</v>
      </c>
      <c r="B219" s="47">
        <f>18000/10</f>
        <v>1800</v>
      </c>
      <c r="C219" s="77">
        <f>2800/1.1</f>
        <v>2545.454545454545</v>
      </c>
      <c r="D219" s="54">
        <v>10</v>
      </c>
      <c r="E219" s="44">
        <v>0</v>
      </c>
      <c r="F219" s="471">
        <f t="shared" si="118"/>
        <v>0</v>
      </c>
      <c r="G219" s="108">
        <v>0</v>
      </c>
      <c r="H219" s="109">
        <f t="shared" si="119"/>
        <v>0</v>
      </c>
      <c r="I219" s="61">
        <v>0</v>
      </c>
      <c r="J219" s="37">
        <f t="shared" si="120"/>
        <v>0</v>
      </c>
      <c r="K219" s="51">
        <v>0</v>
      </c>
      <c r="L219" s="37">
        <f t="shared" si="121"/>
        <v>0</v>
      </c>
      <c r="M219" s="51">
        <v>0</v>
      </c>
      <c r="N219" s="37">
        <f t="shared" si="122"/>
        <v>0</v>
      </c>
      <c r="O219" s="51">
        <v>0</v>
      </c>
      <c r="P219" s="71">
        <f t="shared" si="123"/>
        <v>0</v>
      </c>
      <c r="Q219" s="57">
        <f t="shared" si="124"/>
        <v>0</v>
      </c>
      <c r="R219" s="70">
        <f t="shared" si="125"/>
        <v>0</v>
      </c>
      <c r="S219" s="65">
        <v>0</v>
      </c>
      <c r="T219" s="109">
        <f t="shared" si="126"/>
        <v>0</v>
      </c>
      <c r="U219" s="51">
        <v>0</v>
      </c>
      <c r="V219" s="109">
        <f t="shared" si="127"/>
        <v>0</v>
      </c>
      <c r="W219" s="61">
        <v>0</v>
      </c>
      <c r="X219" s="109">
        <f t="shared" si="128"/>
        <v>0</v>
      </c>
      <c r="Y219" s="61">
        <v>0</v>
      </c>
      <c r="Z219" s="109">
        <f t="shared" si="129"/>
        <v>0</v>
      </c>
      <c r="AA219" s="51">
        <v>0</v>
      </c>
      <c r="AB219" s="68">
        <f t="shared" si="130"/>
        <v>0</v>
      </c>
      <c r="AC219" s="67">
        <f t="shared" si="131"/>
        <v>0</v>
      </c>
      <c r="AD219" s="66">
        <f t="shared" si="132"/>
        <v>0</v>
      </c>
      <c r="AE219" s="57">
        <v>0</v>
      </c>
      <c r="AF219" s="60">
        <f t="shared" si="133"/>
        <v>0</v>
      </c>
      <c r="AG219" s="435">
        <v>0</v>
      </c>
      <c r="AH219" s="416">
        <f t="shared" si="134"/>
        <v>0</v>
      </c>
      <c r="AI219" s="65">
        <f t="shared" si="135"/>
        <v>0</v>
      </c>
      <c r="AJ219" s="63">
        <f t="shared" si="136"/>
        <v>0</v>
      </c>
      <c r="AK219" s="51">
        <v>0</v>
      </c>
      <c r="AL219" s="63">
        <f t="shared" si="137"/>
        <v>0</v>
      </c>
      <c r="AM219" s="75"/>
    </row>
    <row r="220" spans="1:39" s="2" customFormat="1" x14ac:dyDescent="0.3">
      <c r="A220" s="78" t="s">
        <v>855</v>
      </c>
      <c r="B220" s="47">
        <f>17000/10</f>
        <v>1700</v>
      </c>
      <c r="C220" s="77">
        <f>2700/1.1</f>
        <v>2454.5454545454545</v>
      </c>
      <c r="D220" s="54">
        <v>10</v>
      </c>
      <c r="E220" s="44">
        <v>0</v>
      </c>
      <c r="F220" s="471">
        <f t="shared" si="118"/>
        <v>0</v>
      </c>
      <c r="G220" s="108">
        <v>0</v>
      </c>
      <c r="H220" s="109">
        <f t="shared" si="119"/>
        <v>0</v>
      </c>
      <c r="I220" s="61">
        <v>0</v>
      </c>
      <c r="J220" s="37">
        <f t="shared" si="120"/>
        <v>0</v>
      </c>
      <c r="K220" s="51">
        <v>0</v>
      </c>
      <c r="L220" s="37">
        <f t="shared" si="121"/>
        <v>0</v>
      </c>
      <c r="M220" s="51">
        <v>0</v>
      </c>
      <c r="N220" s="37">
        <f t="shared" si="122"/>
        <v>0</v>
      </c>
      <c r="O220" s="51">
        <v>0</v>
      </c>
      <c r="P220" s="71">
        <f t="shared" si="123"/>
        <v>0</v>
      </c>
      <c r="Q220" s="57">
        <f t="shared" si="124"/>
        <v>0</v>
      </c>
      <c r="R220" s="70">
        <f t="shared" si="125"/>
        <v>0</v>
      </c>
      <c r="S220" s="65">
        <v>0</v>
      </c>
      <c r="T220" s="109">
        <f t="shared" si="126"/>
        <v>0</v>
      </c>
      <c r="U220" s="51">
        <v>0</v>
      </c>
      <c r="V220" s="109">
        <f t="shared" si="127"/>
        <v>0</v>
      </c>
      <c r="W220" s="61">
        <v>0</v>
      </c>
      <c r="X220" s="109">
        <f t="shared" si="128"/>
        <v>0</v>
      </c>
      <c r="Y220" s="61">
        <v>0</v>
      </c>
      <c r="Z220" s="109">
        <f t="shared" si="129"/>
        <v>0</v>
      </c>
      <c r="AA220" s="51">
        <v>0</v>
      </c>
      <c r="AB220" s="68">
        <f t="shared" si="130"/>
        <v>0</v>
      </c>
      <c r="AC220" s="67">
        <f t="shared" si="131"/>
        <v>0</v>
      </c>
      <c r="AD220" s="66">
        <f t="shared" si="132"/>
        <v>0</v>
      </c>
      <c r="AE220" s="57">
        <v>0</v>
      </c>
      <c r="AF220" s="60">
        <f t="shared" si="133"/>
        <v>0</v>
      </c>
      <c r="AG220" s="435">
        <v>0</v>
      </c>
      <c r="AH220" s="416">
        <f t="shared" si="134"/>
        <v>0</v>
      </c>
      <c r="AI220" s="65">
        <f t="shared" si="135"/>
        <v>0</v>
      </c>
      <c r="AJ220" s="63">
        <f t="shared" si="136"/>
        <v>0</v>
      </c>
      <c r="AK220" s="51">
        <v>0</v>
      </c>
      <c r="AL220" s="63">
        <f t="shared" si="137"/>
        <v>0</v>
      </c>
      <c r="AM220" s="75"/>
    </row>
    <row r="221" spans="1:39" s="2" customFormat="1" x14ac:dyDescent="0.3">
      <c r="A221" s="78" t="s">
        <v>883</v>
      </c>
      <c r="B221" s="74">
        <f>13800/12</f>
        <v>1150</v>
      </c>
      <c r="C221" s="38">
        <f>1800/1.1</f>
        <v>1636.3636363636363</v>
      </c>
      <c r="D221" s="73">
        <v>12</v>
      </c>
      <c r="E221" s="44">
        <v>0</v>
      </c>
      <c r="F221" s="471">
        <f t="shared" si="118"/>
        <v>0</v>
      </c>
      <c r="G221" s="108">
        <v>0</v>
      </c>
      <c r="H221" s="109">
        <f t="shared" si="119"/>
        <v>0</v>
      </c>
      <c r="I221" s="61">
        <v>0</v>
      </c>
      <c r="J221" s="37">
        <f t="shared" si="120"/>
        <v>0</v>
      </c>
      <c r="K221" s="51">
        <v>0</v>
      </c>
      <c r="L221" s="37">
        <f t="shared" si="121"/>
        <v>0</v>
      </c>
      <c r="M221" s="51">
        <v>0</v>
      </c>
      <c r="N221" s="37">
        <f t="shared" si="122"/>
        <v>0</v>
      </c>
      <c r="O221" s="51">
        <v>0</v>
      </c>
      <c r="P221" s="71">
        <f t="shared" si="123"/>
        <v>0</v>
      </c>
      <c r="Q221" s="57">
        <f t="shared" si="124"/>
        <v>0</v>
      </c>
      <c r="R221" s="70">
        <f t="shared" si="125"/>
        <v>0</v>
      </c>
      <c r="S221" s="65">
        <v>0</v>
      </c>
      <c r="T221" s="109">
        <f t="shared" si="126"/>
        <v>0</v>
      </c>
      <c r="U221" s="51">
        <v>0</v>
      </c>
      <c r="V221" s="109">
        <f t="shared" si="127"/>
        <v>0</v>
      </c>
      <c r="W221" s="61">
        <v>0</v>
      </c>
      <c r="X221" s="109">
        <f t="shared" si="128"/>
        <v>0</v>
      </c>
      <c r="Y221" s="61">
        <v>0</v>
      </c>
      <c r="Z221" s="109">
        <f t="shared" si="129"/>
        <v>0</v>
      </c>
      <c r="AA221" s="51">
        <v>0</v>
      </c>
      <c r="AB221" s="68">
        <f t="shared" si="130"/>
        <v>0</v>
      </c>
      <c r="AC221" s="67">
        <f t="shared" si="131"/>
        <v>0</v>
      </c>
      <c r="AD221" s="66">
        <f t="shared" si="132"/>
        <v>0</v>
      </c>
      <c r="AE221" s="57">
        <v>0</v>
      </c>
      <c r="AF221" s="60">
        <f t="shared" si="133"/>
        <v>0</v>
      </c>
      <c r="AG221" s="435">
        <v>0</v>
      </c>
      <c r="AH221" s="416">
        <f t="shared" si="134"/>
        <v>0</v>
      </c>
      <c r="AI221" s="65">
        <f t="shared" si="135"/>
        <v>0</v>
      </c>
      <c r="AJ221" s="63">
        <f t="shared" si="136"/>
        <v>0</v>
      </c>
      <c r="AK221" s="51">
        <v>0</v>
      </c>
      <c r="AL221" s="63">
        <f t="shared" si="137"/>
        <v>0</v>
      </c>
      <c r="AM221" s="75"/>
    </row>
    <row r="222" spans="1:39" s="2" customFormat="1" x14ac:dyDescent="0.3">
      <c r="A222" s="78" t="s">
        <v>904</v>
      </c>
      <c r="B222" s="74">
        <f>13800/12</f>
        <v>1150</v>
      </c>
      <c r="C222" s="38">
        <v>1636</v>
      </c>
      <c r="D222" s="73">
        <v>12</v>
      </c>
      <c r="E222" s="44">
        <v>0</v>
      </c>
      <c r="F222" s="471">
        <f t="shared" si="118"/>
        <v>0</v>
      </c>
      <c r="G222" s="108">
        <v>0</v>
      </c>
      <c r="H222" s="109">
        <f t="shared" si="119"/>
        <v>0</v>
      </c>
      <c r="I222" s="61">
        <v>0</v>
      </c>
      <c r="J222" s="37">
        <f t="shared" si="120"/>
        <v>0</v>
      </c>
      <c r="K222" s="51">
        <v>0</v>
      </c>
      <c r="L222" s="37">
        <f t="shared" si="121"/>
        <v>0</v>
      </c>
      <c r="M222" s="51">
        <v>0</v>
      </c>
      <c r="N222" s="37">
        <f t="shared" si="122"/>
        <v>0</v>
      </c>
      <c r="O222" s="51">
        <v>0</v>
      </c>
      <c r="P222" s="71">
        <f t="shared" si="123"/>
        <v>0</v>
      </c>
      <c r="Q222" s="57">
        <f t="shared" si="124"/>
        <v>0</v>
      </c>
      <c r="R222" s="70">
        <f t="shared" si="125"/>
        <v>0</v>
      </c>
      <c r="S222" s="65">
        <v>0</v>
      </c>
      <c r="T222" s="109">
        <f t="shared" si="126"/>
        <v>0</v>
      </c>
      <c r="U222" s="51">
        <v>0</v>
      </c>
      <c r="V222" s="109">
        <f t="shared" si="127"/>
        <v>0</v>
      </c>
      <c r="W222" s="61">
        <v>0</v>
      </c>
      <c r="X222" s="109">
        <f t="shared" si="128"/>
        <v>0</v>
      </c>
      <c r="Y222" s="61">
        <v>0</v>
      </c>
      <c r="Z222" s="109">
        <f t="shared" si="129"/>
        <v>0</v>
      </c>
      <c r="AA222" s="51">
        <v>0</v>
      </c>
      <c r="AB222" s="68">
        <f t="shared" si="130"/>
        <v>0</v>
      </c>
      <c r="AC222" s="67">
        <f t="shared" si="131"/>
        <v>0</v>
      </c>
      <c r="AD222" s="66">
        <f t="shared" si="132"/>
        <v>0</v>
      </c>
      <c r="AE222" s="57">
        <v>0</v>
      </c>
      <c r="AF222" s="60">
        <f t="shared" si="133"/>
        <v>0</v>
      </c>
      <c r="AG222" s="435">
        <v>0</v>
      </c>
      <c r="AH222" s="416">
        <f t="shared" si="134"/>
        <v>0</v>
      </c>
      <c r="AI222" s="65">
        <f t="shared" si="135"/>
        <v>0</v>
      </c>
      <c r="AJ222" s="63">
        <f t="shared" si="136"/>
        <v>0</v>
      </c>
      <c r="AK222" s="51">
        <v>0</v>
      </c>
      <c r="AL222" s="63">
        <f t="shared" si="137"/>
        <v>0</v>
      </c>
      <c r="AM222" s="75"/>
    </row>
    <row r="223" spans="1:39" s="2" customFormat="1" x14ac:dyDescent="0.3">
      <c r="A223" s="55" t="s">
        <v>8</v>
      </c>
      <c r="B223" s="47">
        <f>24800/16</f>
        <v>1550</v>
      </c>
      <c r="C223" s="46">
        <f>2800/1.1</f>
        <v>2545.454545454545</v>
      </c>
      <c r="D223" s="54">
        <v>16</v>
      </c>
      <c r="E223" s="44">
        <v>0</v>
      </c>
      <c r="F223" s="471">
        <f t="shared" si="118"/>
        <v>0</v>
      </c>
      <c r="G223" s="108">
        <v>0</v>
      </c>
      <c r="H223" s="109">
        <f t="shared" si="119"/>
        <v>0</v>
      </c>
      <c r="I223" s="61">
        <v>0</v>
      </c>
      <c r="J223" s="37">
        <f t="shared" si="120"/>
        <v>0</v>
      </c>
      <c r="K223" s="51">
        <v>0</v>
      </c>
      <c r="L223" s="37">
        <f t="shared" si="121"/>
        <v>0</v>
      </c>
      <c r="M223" s="51">
        <v>0</v>
      </c>
      <c r="N223" s="37">
        <f t="shared" si="122"/>
        <v>0</v>
      </c>
      <c r="O223" s="51">
        <v>0</v>
      </c>
      <c r="P223" s="71">
        <f t="shared" si="123"/>
        <v>0</v>
      </c>
      <c r="Q223" s="57">
        <f t="shared" si="124"/>
        <v>0</v>
      </c>
      <c r="R223" s="70">
        <f t="shared" si="125"/>
        <v>0</v>
      </c>
      <c r="S223" s="65">
        <v>0</v>
      </c>
      <c r="T223" s="109">
        <f t="shared" si="126"/>
        <v>0</v>
      </c>
      <c r="U223" s="51">
        <v>0</v>
      </c>
      <c r="V223" s="109">
        <f t="shared" si="127"/>
        <v>0</v>
      </c>
      <c r="W223" s="61">
        <v>0</v>
      </c>
      <c r="X223" s="109">
        <f t="shared" si="128"/>
        <v>0</v>
      </c>
      <c r="Y223" s="61">
        <v>0</v>
      </c>
      <c r="Z223" s="109">
        <f t="shared" si="129"/>
        <v>0</v>
      </c>
      <c r="AA223" s="51">
        <v>0</v>
      </c>
      <c r="AB223" s="68">
        <f t="shared" si="130"/>
        <v>0</v>
      </c>
      <c r="AC223" s="67">
        <f t="shared" si="131"/>
        <v>0</v>
      </c>
      <c r="AD223" s="66">
        <f t="shared" si="132"/>
        <v>0</v>
      </c>
      <c r="AE223" s="57">
        <v>0</v>
      </c>
      <c r="AF223" s="60">
        <f t="shared" si="133"/>
        <v>0</v>
      </c>
      <c r="AG223" s="435">
        <v>0</v>
      </c>
      <c r="AH223" s="416">
        <f t="shared" si="134"/>
        <v>0</v>
      </c>
      <c r="AI223" s="65">
        <f t="shared" si="135"/>
        <v>0</v>
      </c>
      <c r="AJ223" s="63">
        <f t="shared" si="136"/>
        <v>0</v>
      </c>
      <c r="AK223" s="51">
        <v>0</v>
      </c>
      <c r="AL223" s="63">
        <f t="shared" si="137"/>
        <v>0</v>
      </c>
      <c r="AM223" s="75"/>
    </row>
    <row r="224" spans="1:39" s="2" customFormat="1" x14ac:dyDescent="0.3">
      <c r="A224" s="58" t="s">
        <v>66</v>
      </c>
      <c r="B224" s="47">
        <f>30400/16</f>
        <v>1900</v>
      </c>
      <c r="C224" s="46">
        <f>2800/1.1</f>
        <v>2545.454545454545</v>
      </c>
      <c r="D224" s="54">
        <v>16</v>
      </c>
      <c r="E224" s="44">
        <v>0</v>
      </c>
      <c r="F224" s="471">
        <f t="shared" si="118"/>
        <v>0</v>
      </c>
      <c r="G224" s="108">
        <v>0</v>
      </c>
      <c r="H224" s="109">
        <f t="shared" si="119"/>
        <v>0</v>
      </c>
      <c r="I224" s="61">
        <v>0</v>
      </c>
      <c r="J224" s="37">
        <f t="shared" si="120"/>
        <v>0</v>
      </c>
      <c r="K224" s="51">
        <v>0</v>
      </c>
      <c r="L224" s="37">
        <f t="shared" si="121"/>
        <v>0</v>
      </c>
      <c r="M224" s="51">
        <v>0</v>
      </c>
      <c r="N224" s="37">
        <f t="shared" si="122"/>
        <v>0</v>
      </c>
      <c r="O224" s="51">
        <v>0</v>
      </c>
      <c r="P224" s="71">
        <f t="shared" si="123"/>
        <v>0</v>
      </c>
      <c r="Q224" s="57">
        <f t="shared" si="124"/>
        <v>0</v>
      </c>
      <c r="R224" s="70">
        <f t="shared" si="125"/>
        <v>0</v>
      </c>
      <c r="S224" s="65">
        <v>0</v>
      </c>
      <c r="T224" s="109">
        <f t="shared" si="126"/>
        <v>0</v>
      </c>
      <c r="U224" s="51">
        <v>0</v>
      </c>
      <c r="V224" s="109">
        <f t="shared" si="127"/>
        <v>0</v>
      </c>
      <c r="W224" s="61">
        <v>0</v>
      </c>
      <c r="X224" s="109">
        <f t="shared" si="128"/>
        <v>0</v>
      </c>
      <c r="Y224" s="61">
        <v>0</v>
      </c>
      <c r="Z224" s="109">
        <f t="shared" si="129"/>
        <v>0</v>
      </c>
      <c r="AA224" s="51">
        <v>0</v>
      </c>
      <c r="AB224" s="68">
        <f t="shared" si="130"/>
        <v>0</v>
      </c>
      <c r="AC224" s="67">
        <f t="shared" si="131"/>
        <v>0</v>
      </c>
      <c r="AD224" s="66">
        <f t="shared" si="132"/>
        <v>0</v>
      </c>
      <c r="AE224" s="57">
        <v>0</v>
      </c>
      <c r="AF224" s="60">
        <f t="shared" si="133"/>
        <v>0</v>
      </c>
      <c r="AG224" s="435">
        <v>0</v>
      </c>
      <c r="AH224" s="416">
        <f t="shared" si="134"/>
        <v>0</v>
      </c>
      <c r="AI224" s="65">
        <f t="shared" si="135"/>
        <v>0</v>
      </c>
      <c r="AJ224" s="63">
        <f t="shared" si="136"/>
        <v>0</v>
      </c>
      <c r="AK224" s="51">
        <v>0</v>
      </c>
      <c r="AL224" s="63">
        <f t="shared" si="137"/>
        <v>0</v>
      </c>
      <c r="AM224" s="75"/>
    </row>
    <row r="225" spans="1:39" s="2" customFormat="1" ht="15.75" customHeight="1" x14ac:dyDescent="0.3">
      <c r="A225" s="55" t="s">
        <v>9</v>
      </c>
      <c r="B225" s="47">
        <f>3600/6</f>
        <v>600</v>
      </c>
      <c r="C225" s="46">
        <f>2000/1.1</f>
        <v>1818.181818181818</v>
      </c>
      <c r="D225" s="54">
        <v>6</v>
      </c>
      <c r="E225" s="44">
        <v>0</v>
      </c>
      <c r="F225" s="471">
        <f t="shared" si="118"/>
        <v>0</v>
      </c>
      <c r="G225" s="108">
        <v>0</v>
      </c>
      <c r="H225" s="109">
        <f t="shared" si="119"/>
        <v>0</v>
      </c>
      <c r="I225" s="61">
        <v>0</v>
      </c>
      <c r="J225" s="37">
        <f t="shared" si="120"/>
        <v>0</v>
      </c>
      <c r="K225" s="51">
        <v>0</v>
      </c>
      <c r="L225" s="37">
        <f t="shared" si="121"/>
        <v>0</v>
      </c>
      <c r="M225" s="51">
        <v>0</v>
      </c>
      <c r="N225" s="37">
        <f t="shared" si="122"/>
        <v>0</v>
      </c>
      <c r="O225" s="51">
        <v>0</v>
      </c>
      <c r="P225" s="71">
        <f t="shared" si="123"/>
        <v>0</v>
      </c>
      <c r="Q225" s="57">
        <f t="shared" si="124"/>
        <v>0</v>
      </c>
      <c r="R225" s="70">
        <f t="shared" si="125"/>
        <v>0</v>
      </c>
      <c r="S225" s="65">
        <v>0</v>
      </c>
      <c r="T225" s="109">
        <f t="shared" si="126"/>
        <v>0</v>
      </c>
      <c r="U225" s="51">
        <v>0</v>
      </c>
      <c r="V225" s="109">
        <f t="shared" si="127"/>
        <v>0</v>
      </c>
      <c r="W225" s="61">
        <v>0</v>
      </c>
      <c r="X225" s="109">
        <f t="shared" si="128"/>
        <v>0</v>
      </c>
      <c r="Y225" s="61">
        <v>0</v>
      </c>
      <c r="Z225" s="109">
        <f t="shared" si="129"/>
        <v>0</v>
      </c>
      <c r="AA225" s="51">
        <v>0</v>
      </c>
      <c r="AB225" s="68">
        <f t="shared" si="130"/>
        <v>0</v>
      </c>
      <c r="AC225" s="67">
        <f t="shared" si="131"/>
        <v>0</v>
      </c>
      <c r="AD225" s="66">
        <f t="shared" si="132"/>
        <v>0</v>
      </c>
      <c r="AE225" s="57">
        <v>0</v>
      </c>
      <c r="AF225" s="60">
        <f t="shared" si="133"/>
        <v>0</v>
      </c>
      <c r="AG225" s="435">
        <v>0</v>
      </c>
      <c r="AH225" s="416">
        <f t="shared" si="134"/>
        <v>0</v>
      </c>
      <c r="AI225" s="65">
        <f t="shared" si="135"/>
        <v>0</v>
      </c>
      <c r="AJ225" s="63">
        <f t="shared" si="136"/>
        <v>0</v>
      </c>
      <c r="AK225" s="51">
        <v>0</v>
      </c>
      <c r="AL225" s="63">
        <f t="shared" si="137"/>
        <v>0</v>
      </c>
      <c r="AM225" s="75"/>
    </row>
    <row r="226" spans="1:39" s="2" customFormat="1" x14ac:dyDescent="0.3">
      <c r="A226" s="55" t="s">
        <v>1009</v>
      </c>
      <c r="B226" s="47">
        <f>3600/6</f>
        <v>600</v>
      </c>
      <c r="C226" s="46">
        <f>2000/1.1</f>
        <v>1818.181818181818</v>
      </c>
      <c r="D226" s="54">
        <v>6</v>
      </c>
      <c r="E226" s="44">
        <v>0</v>
      </c>
      <c r="F226" s="471">
        <f t="shared" si="118"/>
        <v>0</v>
      </c>
      <c r="G226" s="108">
        <v>0</v>
      </c>
      <c r="H226" s="109">
        <f t="shared" si="119"/>
        <v>0</v>
      </c>
      <c r="I226" s="61">
        <v>0</v>
      </c>
      <c r="J226" s="37">
        <f t="shared" si="120"/>
        <v>0</v>
      </c>
      <c r="K226" s="51">
        <v>0</v>
      </c>
      <c r="L226" s="37">
        <f t="shared" si="121"/>
        <v>0</v>
      </c>
      <c r="M226" s="51">
        <v>0</v>
      </c>
      <c r="N226" s="37">
        <f t="shared" si="122"/>
        <v>0</v>
      </c>
      <c r="O226" s="51">
        <v>0</v>
      </c>
      <c r="P226" s="71">
        <f t="shared" si="123"/>
        <v>0</v>
      </c>
      <c r="Q226" s="57">
        <f t="shared" si="124"/>
        <v>0</v>
      </c>
      <c r="R226" s="70">
        <f t="shared" si="125"/>
        <v>0</v>
      </c>
      <c r="S226" s="65">
        <v>0</v>
      </c>
      <c r="T226" s="109">
        <f t="shared" si="126"/>
        <v>0</v>
      </c>
      <c r="U226" s="51">
        <v>0</v>
      </c>
      <c r="V226" s="109">
        <f t="shared" si="127"/>
        <v>0</v>
      </c>
      <c r="W226" s="61">
        <v>0</v>
      </c>
      <c r="X226" s="109">
        <f t="shared" si="128"/>
        <v>0</v>
      </c>
      <c r="Y226" s="61">
        <v>0</v>
      </c>
      <c r="Z226" s="109">
        <f t="shared" si="129"/>
        <v>0</v>
      </c>
      <c r="AA226" s="51">
        <v>0</v>
      </c>
      <c r="AB226" s="68">
        <f t="shared" si="130"/>
        <v>0</v>
      </c>
      <c r="AC226" s="67">
        <f t="shared" si="131"/>
        <v>0</v>
      </c>
      <c r="AD226" s="66">
        <f t="shared" si="132"/>
        <v>0</v>
      </c>
      <c r="AE226" s="57">
        <v>0</v>
      </c>
      <c r="AF226" s="60">
        <f t="shared" si="133"/>
        <v>0</v>
      </c>
      <c r="AG226" s="435">
        <v>0</v>
      </c>
      <c r="AH226" s="416">
        <f t="shared" si="134"/>
        <v>0</v>
      </c>
      <c r="AI226" s="65">
        <f t="shared" si="135"/>
        <v>0</v>
      </c>
      <c r="AJ226" s="63">
        <f t="shared" si="136"/>
        <v>0</v>
      </c>
      <c r="AK226" s="51">
        <v>0</v>
      </c>
      <c r="AL226" s="63">
        <f t="shared" si="137"/>
        <v>0</v>
      </c>
      <c r="AM226" s="75"/>
    </row>
    <row r="227" spans="1:39" s="2" customFormat="1" x14ac:dyDescent="0.3">
      <c r="A227" s="55" t="s">
        <v>961</v>
      </c>
      <c r="B227" s="47">
        <f>3600/6</f>
        <v>600</v>
      </c>
      <c r="C227" s="46">
        <f>2000/1.1</f>
        <v>1818.181818181818</v>
      </c>
      <c r="D227" s="54">
        <v>6</v>
      </c>
      <c r="E227" s="44">
        <v>0</v>
      </c>
      <c r="F227" s="471">
        <f t="shared" si="118"/>
        <v>0</v>
      </c>
      <c r="G227" s="108">
        <v>0</v>
      </c>
      <c r="H227" s="109">
        <f t="shared" si="119"/>
        <v>0</v>
      </c>
      <c r="I227" s="61">
        <v>0</v>
      </c>
      <c r="J227" s="37">
        <f t="shared" si="120"/>
        <v>0</v>
      </c>
      <c r="K227" s="51">
        <v>0</v>
      </c>
      <c r="L227" s="37">
        <f t="shared" si="121"/>
        <v>0</v>
      </c>
      <c r="M227" s="51">
        <v>0</v>
      </c>
      <c r="N227" s="37">
        <f t="shared" si="122"/>
        <v>0</v>
      </c>
      <c r="O227" s="51">
        <v>0</v>
      </c>
      <c r="P227" s="71">
        <f t="shared" si="123"/>
        <v>0</v>
      </c>
      <c r="Q227" s="57">
        <f t="shared" si="124"/>
        <v>0</v>
      </c>
      <c r="R227" s="70">
        <f t="shared" si="125"/>
        <v>0</v>
      </c>
      <c r="S227" s="65">
        <v>0</v>
      </c>
      <c r="T227" s="109">
        <f t="shared" si="126"/>
        <v>0</v>
      </c>
      <c r="U227" s="51">
        <v>0</v>
      </c>
      <c r="V227" s="109">
        <f t="shared" si="127"/>
        <v>0</v>
      </c>
      <c r="W227" s="61">
        <v>0</v>
      </c>
      <c r="X227" s="109">
        <f t="shared" si="128"/>
        <v>0</v>
      </c>
      <c r="Y227" s="61">
        <v>0</v>
      </c>
      <c r="Z227" s="109">
        <f t="shared" si="129"/>
        <v>0</v>
      </c>
      <c r="AA227" s="51">
        <v>0</v>
      </c>
      <c r="AB227" s="68">
        <f t="shared" si="130"/>
        <v>0</v>
      </c>
      <c r="AC227" s="67">
        <f t="shared" si="131"/>
        <v>0</v>
      </c>
      <c r="AD227" s="66">
        <f t="shared" si="132"/>
        <v>0</v>
      </c>
      <c r="AE227" s="57">
        <v>0</v>
      </c>
      <c r="AF227" s="60">
        <f t="shared" si="133"/>
        <v>0</v>
      </c>
      <c r="AG227" s="435">
        <v>0</v>
      </c>
      <c r="AH227" s="416">
        <f t="shared" si="134"/>
        <v>0</v>
      </c>
      <c r="AI227" s="65">
        <f t="shared" si="135"/>
        <v>0</v>
      </c>
      <c r="AJ227" s="63">
        <f t="shared" si="136"/>
        <v>0</v>
      </c>
      <c r="AK227" s="51">
        <v>0</v>
      </c>
      <c r="AL227" s="63">
        <f t="shared" si="137"/>
        <v>0</v>
      </c>
      <c r="AM227" s="75"/>
    </row>
    <row r="228" spans="1:39" s="2" customFormat="1" x14ac:dyDescent="0.3">
      <c r="A228" s="48" t="s">
        <v>59</v>
      </c>
      <c r="B228" s="47">
        <f>8100/6</f>
        <v>1350</v>
      </c>
      <c r="C228" s="46">
        <f>2800/1.1</f>
        <v>2545.454545454545</v>
      </c>
      <c r="D228" s="50">
        <v>6</v>
      </c>
      <c r="E228" s="44">
        <v>0</v>
      </c>
      <c r="F228" s="471">
        <f t="shared" si="118"/>
        <v>0</v>
      </c>
      <c r="G228" s="108">
        <v>0</v>
      </c>
      <c r="H228" s="109">
        <f t="shared" si="119"/>
        <v>0</v>
      </c>
      <c r="I228" s="61">
        <v>0</v>
      </c>
      <c r="J228" s="37">
        <f t="shared" si="120"/>
        <v>0</v>
      </c>
      <c r="K228" s="51">
        <v>0</v>
      </c>
      <c r="L228" s="37">
        <f t="shared" si="121"/>
        <v>0</v>
      </c>
      <c r="M228" s="51">
        <v>0</v>
      </c>
      <c r="N228" s="37">
        <f t="shared" si="122"/>
        <v>0</v>
      </c>
      <c r="O228" s="51">
        <v>0</v>
      </c>
      <c r="P228" s="71">
        <f t="shared" si="123"/>
        <v>0</v>
      </c>
      <c r="Q228" s="57">
        <f t="shared" si="124"/>
        <v>0</v>
      </c>
      <c r="R228" s="70">
        <f t="shared" si="125"/>
        <v>0</v>
      </c>
      <c r="S228" s="65">
        <v>0</v>
      </c>
      <c r="T228" s="109">
        <f t="shared" si="126"/>
        <v>0</v>
      </c>
      <c r="U228" s="51">
        <v>0</v>
      </c>
      <c r="V228" s="109">
        <f t="shared" si="127"/>
        <v>0</v>
      </c>
      <c r="W228" s="61">
        <v>0</v>
      </c>
      <c r="X228" s="109">
        <f t="shared" si="128"/>
        <v>0</v>
      </c>
      <c r="Y228" s="61">
        <v>0</v>
      </c>
      <c r="Z228" s="109">
        <f t="shared" si="129"/>
        <v>0</v>
      </c>
      <c r="AA228" s="51">
        <v>0</v>
      </c>
      <c r="AB228" s="68">
        <f t="shared" si="130"/>
        <v>0</v>
      </c>
      <c r="AC228" s="67">
        <f t="shared" si="131"/>
        <v>0</v>
      </c>
      <c r="AD228" s="66">
        <f t="shared" si="132"/>
        <v>0</v>
      </c>
      <c r="AE228" s="57">
        <v>0</v>
      </c>
      <c r="AF228" s="60">
        <f t="shared" si="133"/>
        <v>0</v>
      </c>
      <c r="AG228" s="435">
        <v>0</v>
      </c>
      <c r="AH228" s="416">
        <f t="shared" si="134"/>
        <v>0</v>
      </c>
      <c r="AI228" s="65">
        <f t="shared" si="135"/>
        <v>0</v>
      </c>
      <c r="AJ228" s="63">
        <f t="shared" si="136"/>
        <v>0</v>
      </c>
      <c r="AK228" s="51">
        <v>0</v>
      </c>
      <c r="AL228" s="63">
        <f t="shared" si="137"/>
        <v>0</v>
      </c>
      <c r="AM228" s="75"/>
    </row>
    <row r="229" spans="1:39" s="2" customFormat="1" x14ac:dyDescent="0.3">
      <c r="A229" s="48" t="s">
        <v>853</v>
      </c>
      <c r="B229" s="53">
        <f>6600/6</f>
        <v>1100</v>
      </c>
      <c r="C229" s="46">
        <f>2800/1.1</f>
        <v>2545.454545454545</v>
      </c>
      <c r="D229" s="50">
        <v>6</v>
      </c>
      <c r="E229" s="44">
        <v>0</v>
      </c>
      <c r="F229" s="471">
        <f t="shared" si="118"/>
        <v>0</v>
      </c>
      <c r="G229" s="108">
        <v>0</v>
      </c>
      <c r="H229" s="109">
        <f t="shared" si="119"/>
        <v>0</v>
      </c>
      <c r="I229" s="61">
        <v>0</v>
      </c>
      <c r="J229" s="37">
        <f t="shared" si="120"/>
        <v>0</v>
      </c>
      <c r="K229" s="51">
        <v>0</v>
      </c>
      <c r="L229" s="37">
        <f t="shared" si="121"/>
        <v>0</v>
      </c>
      <c r="M229" s="51">
        <v>0</v>
      </c>
      <c r="N229" s="37">
        <f t="shared" si="122"/>
        <v>0</v>
      </c>
      <c r="O229" s="51">
        <v>0</v>
      </c>
      <c r="P229" s="71">
        <f t="shared" si="123"/>
        <v>0</v>
      </c>
      <c r="Q229" s="57">
        <f t="shared" si="124"/>
        <v>0</v>
      </c>
      <c r="R229" s="70">
        <f t="shared" si="125"/>
        <v>0</v>
      </c>
      <c r="S229" s="65">
        <v>0</v>
      </c>
      <c r="T229" s="109">
        <f t="shared" si="126"/>
        <v>0</v>
      </c>
      <c r="U229" s="51">
        <v>0</v>
      </c>
      <c r="V229" s="109">
        <f t="shared" si="127"/>
        <v>0</v>
      </c>
      <c r="W229" s="61">
        <v>0</v>
      </c>
      <c r="X229" s="109">
        <f t="shared" si="128"/>
        <v>0</v>
      </c>
      <c r="Y229" s="61">
        <v>0</v>
      </c>
      <c r="Z229" s="109">
        <f t="shared" si="129"/>
        <v>0</v>
      </c>
      <c r="AA229" s="51">
        <v>0</v>
      </c>
      <c r="AB229" s="68">
        <f t="shared" si="130"/>
        <v>0</v>
      </c>
      <c r="AC229" s="67">
        <f t="shared" si="131"/>
        <v>0</v>
      </c>
      <c r="AD229" s="66">
        <f t="shared" si="132"/>
        <v>0</v>
      </c>
      <c r="AE229" s="57">
        <v>0</v>
      </c>
      <c r="AF229" s="60">
        <f t="shared" si="133"/>
        <v>0</v>
      </c>
      <c r="AG229" s="435">
        <v>0</v>
      </c>
      <c r="AH229" s="416">
        <f t="shared" si="134"/>
        <v>0</v>
      </c>
      <c r="AI229" s="65">
        <f t="shared" si="135"/>
        <v>0</v>
      </c>
      <c r="AJ229" s="63">
        <f t="shared" si="136"/>
        <v>0</v>
      </c>
      <c r="AK229" s="51">
        <v>0</v>
      </c>
      <c r="AL229" s="63">
        <f t="shared" si="137"/>
        <v>0</v>
      </c>
      <c r="AM229" s="75"/>
    </row>
    <row r="230" spans="1:39" s="2" customFormat="1" x14ac:dyDescent="0.3">
      <c r="A230" s="48" t="s">
        <v>998</v>
      </c>
      <c r="B230" s="47">
        <f>16200/12</f>
        <v>1350</v>
      </c>
      <c r="C230" s="46">
        <f>2800/1.1</f>
        <v>2545.454545454545</v>
      </c>
      <c r="D230" s="50">
        <v>12</v>
      </c>
      <c r="E230" s="44">
        <v>0</v>
      </c>
      <c r="F230" s="471">
        <f t="shared" si="118"/>
        <v>0</v>
      </c>
      <c r="G230" s="108">
        <v>0</v>
      </c>
      <c r="H230" s="109">
        <f t="shared" si="119"/>
        <v>0</v>
      </c>
      <c r="I230" s="61">
        <v>0</v>
      </c>
      <c r="J230" s="37">
        <f t="shared" si="120"/>
        <v>0</v>
      </c>
      <c r="K230" s="51">
        <v>0</v>
      </c>
      <c r="L230" s="37">
        <f t="shared" si="121"/>
        <v>0</v>
      </c>
      <c r="M230" s="51">
        <v>0</v>
      </c>
      <c r="N230" s="37">
        <f t="shared" si="122"/>
        <v>0</v>
      </c>
      <c r="O230" s="51">
        <v>0</v>
      </c>
      <c r="P230" s="71">
        <f t="shared" si="123"/>
        <v>0</v>
      </c>
      <c r="Q230" s="57">
        <f t="shared" si="124"/>
        <v>0</v>
      </c>
      <c r="R230" s="70">
        <f t="shared" si="125"/>
        <v>0</v>
      </c>
      <c r="S230" s="65">
        <v>0</v>
      </c>
      <c r="T230" s="109">
        <f t="shared" si="126"/>
        <v>0</v>
      </c>
      <c r="U230" s="51">
        <v>0</v>
      </c>
      <c r="V230" s="109">
        <f t="shared" si="127"/>
        <v>0</v>
      </c>
      <c r="W230" s="61">
        <v>0</v>
      </c>
      <c r="X230" s="109">
        <f t="shared" si="128"/>
        <v>0</v>
      </c>
      <c r="Y230" s="61">
        <v>0</v>
      </c>
      <c r="Z230" s="109">
        <f t="shared" si="129"/>
        <v>0</v>
      </c>
      <c r="AA230" s="51">
        <v>0</v>
      </c>
      <c r="AB230" s="68">
        <f t="shared" si="130"/>
        <v>0</v>
      </c>
      <c r="AC230" s="67">
        <f t="shared" si="131"/>
        <v>0</v>
      </c>
      <c r="AD230" s="66">
        <f t="shared" si="132"/>
        <v>0</v>
      </c>
      <c r="AE230" s="57">
        <v>0</v>
      </c>
      <c r="AF230" s="60">
        <f t="shared" si="133"/>
        <v>0</v>
      </c>
      <c r="AG230" s="435">
        <v>0</v>
      </c>
      <c r="AH230" s="416">
        <f t="shared" si="134"/>
        <v>0</v>
      </c>
      <c r="AI230" s="65">
        <f t="shared" si="135"/>
        <v>0</v>
      </c>
      <c r="AJ230" s="63">
        <f t="shared" si="136"/>
        <v>0</v>
      </c>
      <c r="AK230" s="51">
        <v>0</v>
      </c>
      <c r="AL230" s="63">
        <f t="shared" si="137"/>
        <v>0</v>
      </c>
      <c r="AM230" s="75"/>
    </row>
    <row r="231" spans="1:39" s="2" customFormat="1" x14ac:dyDescent="0.3">
      <c r="A231" s="48" t="s">
        <v>937</v>
      </c>
      <c r="B231" s="47">
        <f>16200/12</f>
        <v>1350</v>
      </c>
      <c r="C231" s="46">
        <f>2800/1.1</f>
        <v>2545.454545454545</v>
      </c>
      <c r="D231" s="50">
        <v>12</v>
      </c>
      <c r="E231" s="44">
        <v>0</v>
      </c>
      <c r="F231" s="471">
        <f t="shared" si="118"/>
        <v>0</v>
      </c>
      <c r="G231" s="108">
        <v>0</v>
      </c>
      <c r="H231" s="109">
        <f t="shared" si="119"/>
        <v>0</v>
      </c>
      <c r="I231" s="61">
        <v>0</v>
      </c>
      <c r="J231" s="37">
        <f t="shared" si="120"/>
        <v>0</v>
      </c>
      <c r="K231" s="51">
        <v>0</v>
      </c>
      <c r="L231" s="37">
        <f t="shared" si="121"/>
        <v>0</v>
      </c>
      <c r="M231" s="51">
        <v>0</v>
      </c>
      <c r="N231" s="37">
        <f t="shared" si="122"/>
        <v>0</v>
      </c>
      <c r="O231" s="51">
        <v>0</v>
      </c>
      <c r="P231" s="71">
        <f t="shared" si="123"/>
        <v>0</v>
      </c>
      <c r="Q231" s="57">
        <f t="shared" si="124"/>
        <v>0</v>
      </c>
      <c r="R231" s="70">
        <f t="shared" si="125"/>
        <v>0</v>
      </c>
      <c r="S231" s="65">
        <v>0</v>
      </c>
      <c r="T231" s="109">
        <f t="shared" si="126"/>
        <v>0</v>
      </c>
      <c r="U231" s="51">
        <v>0</v>
      </c>
      <c r="V231" s="109">
        <f t="shared" si="127"/>
        <v>0</v>
      </c>
      <c r="W231" s="61">
        <v>0</v>
      </c>
      <c r="X231" s="109">
        <f t="shared" si="128"/>
        <v>0</v>
      </c>
      <c r="Y231" s="61">
        <v>0</v>
      </c>
      <c r="Z231" s="109">
        <f t="shared" si="129"/>
        <v>0</v>
      </c>
      <c r="AA231" s="51">
        <v>0</v>
      </c>
      <c r="AB231" s="68">
        <f t="shared" si="130"/>
        <v>0</v>
      </c>
      <c r="AC231" s="67">
        <f t="shared" si="131"/>
        <v>0</v>
      </c>
      <c r="AD231" s="66">
        <f t="shared" si="132"/>
        <v>0</v>
      </c>
      <c r="AE231" s="57">
        <v>0</v>
      </c>
      <c r="AF231" s="60">
        <f t="shared" si="133"/>
        <v>0</v>
      </c>
      <c r="AG231" s="435">
        <v>0</v>
      </c>
      <c r="AH231" s="416">
        <f t="shared" si="134"/>
        <v>0</v>
      </c>
      <c r="AI231" s="65">
        <f t="shared" si="135"/>
        <v>0</v>
      </c>
      <c r="AJ231" s="63">
        <f t="shared" si="136"/>
        <v>0</v>
      </c>
      <c r="AK231" s="51">
        <v>0</v>
      </c>
      <c r="AL231" s="63">
        <f t="shared" si="137"/>
        <v>0</v>
      </c>
      <c r="AM231" s="75"/>
    </row>
    <row r="232" spans="1:39" s="2" customFormat="1" x14ac:dyDescent="0.3">
      <c r="A232" s="48" t="s">
        <v>62</v>
      </c>
      <c r="B232" s="47">
        <f>42000/20</f>
        <v>2100</v>
      </c>
      <c r="C232" s="46">
        <f>3200/1.1</f>
        <v>2909.090909090909</v>
      </c>
      <c r="D232" s="50">
        <v>20</v>
      </c>
      <c r="E232" s="44">
        <v>0</v>
      </c>
      <c r="F232" s="471">
        <f t="shared" si="118"/>
        <v>0</v>
      </c>
      <c r="G232" s="108">
        <v>0</v>
      </c>
      <c r="H232" s="109">
        <f t="shared" si="119"/>
        <v>0</v>
      </c>
      <c r="I232" s="61">
        <v>0</v>
      </c>
      <c r="J232" s="37">
        <f t="shared" si="120"/>
        <v>0</v>
      </c>
      <c r="K232" s="51">
        <v>0</v>
      </c>
      <c r="L232" s="37">
        <f t="shared" si="121"/>
        <v>0</v>
      </c>
      <c r="M232" s="51">
        <v>0</v>
      </c>
      <c r="N232" s="37">
        <f t="shared" si="122"/>
        <v>0</v>
      </c>
      <c r="O232" s="51">
        <v>0</v>
      </c>
      <c r="P232" s="71">
        <f t="shared" si="123"/>
        <v>0</v>
      </c>
      <c r="Q232" s="57">
        <f t="shared" si="124"/>
        <v>0</v>
      </c>
      <c r="R232" s="70">
        <f t="shared" si="125"/>
        <v>0</v>
      </c>
      <c r="S232" s="65">
        <v>0</v>
      </c>
      <c r="T232" s="109">
        <f t="shared" si="126"/>
        <v>0</v>
      </c>
      <c r="U232" s="51">
        <v>0</v>
      </c>
      <c r="V232" s="109">
        <f t="shared" si="127"/>
        <v>0</v>
      </c>
      <c r="W232" s="61">
        <v>0</v>
      </c>
      <c r="X232" s="109">
        <f t="shared" si="128"/>
        <v>0</v>
      </c>
      <c r="Y232" s="61">
        <v>0</v>
      </c>
      <c r="Z232" s="109">
        <f t="shared" si="129"/>
        <v>0</v>
      </c>
      <c r="AA232" s="51">
        <v>0</v>
      </c>
      <c r="AB232" s="68">
        <f t="shared" si="130"/>
        <v>0</v>
      </c>
      <c r="AC232" s="67">
        <f t="shared" si="131"/>
        <v>0</v>
      </c>
      <c r="AD232" s="66">
        <f t="shared" si="132"/>
        <v>0</v>
      </c>
      <c r="AE232" s="57">
        <v>0</v>
      </c>
      <c r="AF232" s="60">
        <f t="shared" si="133"/>
        <v>0</v>
      </c>
      <c r="AG232" s="435">
        <v>0</v>
      </c>
      <c r="AH232" s="416">
        <f t="shared" si="134"/>
        <v>0</v>
      </c>
      <c r="AI232" s="65">
        <f t="shared" si="135"/>
        <v>0</v>
      </c>
      <c r="AJ232" s="63">
        <f t="shared" si="136"/>
        <v>0</v>
      </c>
      <c r="AK232" s="51">
        <v>0</v>
      </c>
      <c r="AL232" s="63">
        <f t="shared" si="137"/>
        <v>0</v>
      </c>
      <c r="AM232" s="75"/>
    </row>
    <row r="233" spans="1:39" s="2" customFormat="1" x14ac:dyDescent="0.3">
      <c r="A233" s="48" t="s">
        <v>960</v>
      </c>
      <c r="B233" s="47">
        <f>13800/12</f>
        <v>1150</v>
      </c>
      <c r="C233" s="46">
        <f>2300/1.1</f>
        <v>2090.9090909090905</v>
      </c>
      <c r="D233" s="50">
        <v>12</v>
      </c>
      <c r="E233" s="44">
        <v>0</v>
      </c>
      <c r="F233" s="471">
        <f t="shared" si="118"/>
        <v>0</v>
      </c>
      <c r="G233" s="108">
        <v>0</v>
      </c>
      <c r="H233" s="109">
        <f t="shared" si="119"/>
        <v>0</v>
      </c>
      <c r="I233" s="61">
        <v>0</v>
      </c>
      <c r="J233" s="37">
        <f t="shared" si="120"/>
        <v>0</v>
      </c>
      <c r="K233" s="51">
        <v>0</v>
      </c>
      <c r="L233" s="37">
        <f t="shared" si="121"/>
        <v>0</v>
      </c>
      <c r="M233" s="51">
        <v>0</v>
      </c>
      <c r="N233" s="37">
        <f t="shared" si="122"/>
        <v>0</v>
      </c>
      <c r="O233" s="51">
        <v>0</v>
      </c>
      <c r="P233" s="71">
        <f t="shared" si="123"/>
        <v>0</v>
      </c>
      <c r="Q233" s="57">
        <f t="shared" si="124"/>
        <v>0</v>
      </c>
      <c r="R233" s="70">
        <f t="shared" si="125"/>
        <v>0</v>
      </c>
      <c r="S233" s="65">
        <v>0</v>
      </c>
      <c r="T233" s="109">
        <f t="shared" si="126"/>
        <v>0</v>
      </c>
      <c r="U233" s="51">
        <v>0</v>
      </c>
      <c r="V233" s="109">
        <f t="shared" si="127"/>
        <v>0</v>
      </c>
      <c r="W233" s="61">
        <v>0</v>
      </c>
      <c r="X233" s="109">
        <f t="shared" si="128"/>
        <v>0</v>
      </c>
      <c r="Y233" s="61">
        <v>0</v>
      </c>
      <c r="Z233" s="109">
        <f t="shared" si="129"/>
        <v>0</v>
      </c>
      <c r="AA233" s="51">
        <v>0</v>
      </c>
      <c r="AB233" s="68">
        <f t="shared" si="130"/>
        <v>0</v>
      </c>
      <c r="AC233" s="67">
        <f t="shared" si="131"/>
        <v>0</v>
      </c>
      <c r="AD233" s="66">
        <f t="shared" si="132"/>
        <v>0</v>
      </c>
      <c r="AE233" s="57">
        <v>0</v>
      </c>
      <c r="AF233" s="60">
        <f t="shared" si="133"/>
        <v>0</v>
      </c>
      <c r="AG233" s="435">
        <v>0</v>
      </c>
      <c r="AH233" s="416">
        <f t="shared" si="134"/>
        <v>0</v>
      </c>
      <c r="AI233" s="65">
        <f t="shared" si="135"/>
        <v>0</v>
      </c>
      <c r="AJ233" s="63">
        <f t="shared" si="136"/>
        <v>0</v>
      </c>
      <c r="AK233" s="51">
        <v>0</v>
      </c>
      <c r="AL233" s="63">
        <f t="shared" si="137"/>
        <v>0</v>
      </c>
      <c r="AM233" s="75"/>
    </row>
    <row r="234" spans="1:39" s="2" customFormat="1" x14ac:dyDescent="0.3">
      <c r="A234" s="48" t="s">
        <v>877</v>
      </c>
      <c r="B234" s="47">
        <f>30000/24</f>
        <v>1250</v>
      </c>
      <c r="C234" s="46">
        <f>2800/1.1</f>
        <v>2545.454545454545</v>
      </c>
      <c r="D234" s="50">
        <v>24</v>
      </c>
      <c r="E234" s="44">
        <v>0</v>
      </c>
      <c r="F234" s="471">
        <f t="shared" si="118"/>
        <v>0</v>
      </c>
      <c r="G234" s="108">
        <v>0</v>
      </c>
      <c r="H234" s="109">
        <f t="shared" si="119"/>
        <v>0</v>
      </c>
      <c r="I234" s="61">
        <v>0</v>
      </c>
      <c r="J234" s="37">
        <f t="shared" si="120"/>
        <v>0</v>
      </c>
      <c r="K234" s="51">
        <v>0</v>
      </c>
      <c r="L234" s="37">
        <f t="shared" si="121"/>
        <v>0</v>
      </c>
      <c r="M234" s="51">
        <v>0</v>
      </c>
      <c r="N234" s="37">
        <f t="shared" si="122"/>
        <v>0</v>
      </c>
      <c r="O234" s="51">
        <v>0</v>
      </c>
      <c r="P234" s="71">
        <f t="shared" si="123"/>
        <v>0</v>
      </c>
      <c r="Q234" s="57">
        <f t="shared" si="124"/>
        <v>0</v>
      </c>
      <c r="R234" s="70">
        <f t="shared" si="125"/>
        <v>0</v>
      </c>
      <c r="S234" s="65">
        <v>0</v>
      </c>
      <c r="T234" s="109">
        <f t="shared" si="126"/>
        <v>0</v>
      </c>
      <c r="U234" s="51">
        <v>0</v>
      </c>
      <c r="V234" s="109">
        <f t="shared" si="127"/>
        <v>0</v>
      </c>
      <c r="W234" s="61">
        <v>0</v>
      </c>
      <c r="X234" s="109">
        <f t="shared" si="128"/>
        <v>0</v>
      </c>
      <c r="Y234" s="61">
        <v>0</v>
      </c>
      <c r="Z234" s="109">
        <f t="shared" si="129"/>
        <v>0</v>
      </c>
      <c r="AA234" s="51">
        <v>0</v>
      </c>
      <c r="AB234" s="68">
        <f t="shared" si="130"/>
        <v>0</v>
      </c>
      <c r="AC234" s="67">
        <f t="shared" si="131"/>
        <v>0</v>
      </c>
      <c r="AD234" s="66">
        <f t="shared" si="132"/>
        <v>0</v>
      </c>
      <c r="AE234" s="57">
        <v>0</v>
      </c>
      <c r="AF234" s="60">
        <f t="shared" si="133"/>
        <v>0</v>
      </c>
      <c r="AG234" s="435">
        <v>0</v>
      </c>
      <c r="AH234" s="416">
        <f t="shared" si="134"/>
        <v>0</v>
      </c>
      <c r="AI234" s="65">
        <f t="shared" si="135"/>
        <v>0</v>
      </c>
      <c r="AJ234" s="63">
        <f t="shared" si="136"/>
        <v>0</v>
      </c>
      <c r="AK234" s="51">
        <v>0</v>
      </c>
      <c r="AL234" s="63">
        <f t="shared" si="137"/>
        <v>0</v>
      </c>
      <c r="AM234" s="75"/>
    </row>
    <row r="235" spans="1:39" s="2" customFormat="1" x14ac:dyDescent="0.3">
      <c r="A235" s="137" t="s">
        <v>852</v>
      </c>
      <c r="B235" s="47">
        <f>14400/24</f>
        <v>600</v>
      </c>
      <c r="C235" s="46">
        <f>800/1.1</f>
        <v>727.27272727272725</v>
      </c>
      <c r="D235" s="54">
        <v>24</v>
      </c>
      <c r="E235" s="44">
        <v>0</v>
      </c>
      <c r="F235" s="471">
        <f t="shared" si="118"/>
        <v>0</v>
      </c>
      <c r="G235" s="108">
        <v>0</v>
      </c>
      <c r="H235" s="109">
        <f t="shared" si="119"/>
        <v>0</v>
      </c>
      <c r="I235" s="61">
        <v>0</v>
      </c>
      <c r="J235" s="37">
        <f t="shared" si="120"/>
        <v>0</v>
      </c>
      <c r="K235" s="51">
        <v>0</v>
      </c>
      <c r="L235" s="37">
        <f t="shared" si="121"/>
        <v>0</v>
      </c>
      <c r="M235" s="51">
        <v>0</v>
      </c>
      <c r="N235" s="37">
        <f t="shared" si="122"/>
        <v>0</v>
      </c>
      <c r="O235" s="51">
        <v>0</v>
      </c>
      <c r="P235" s="71">
        <f t="shared" si="123"/>
        <v>0</v>
      </c>
      <c r="Q235" s="57">
        <f t="shared" si="124"/>
        <v>0</v>
      </c>
      <c r="R235" s="70">
        <f t="shared" si="125"/>
        <v>0</v>
      </c>
      <c r="S235" s="65">
        <v>0</v>
      </c>
      <c r="T235" s="109">
        <f t="shared" si="126"/>
        <v>0</v>
      </c>
      <c r="U235" s="51">
        <v>0</v>
      </c>
      <c r="V235" s="109">
        <f t="shared" si="127"/>
        <v>0</v>
      </c>
      <c r="W235" s="61">
        <v>0</v>
      </c>
      <c r="X235" s="109">
        <f t="shared" si="128"/>
        <v>0</v>
      </c>
      <c r="Y235" s="61">
        <v>0</v>
      </c>
      <c r="Z235" s="109">
        <f t="shared" si="129"/>
        <v>0</v>
      </c>
      <c r="AA235" s="51">
        <v>0</v>
      </c>
      <c r="AB235" s="68">
        <f t="shared" si="130"/>
        <v>0</v>
      </c>
      <c r="AC235" s="67">
        <f t="shared" si="131"/>
        <v>0</v>
      </c>
      <c r="AD235" s="66">
        <f t="shared" si="132"/>
        <v>0</v>
      </c>
      <c r="AE235" s="57">
        <v>0</v>
      </c>
      <c r="AF235" s="60">
        <f t="shared" si="133"/>
        <v>0</v>
      </c>
      <c r="AG235" s="435">
        <v>0</v>
      </c>
      <c r="AH235" s="416">
        <f t="shared" si="134"/>
        <v>0</v>
      </c>
      <c r="AI235" s="65">
        <f t="shared" si="135"/>
        <v>0</v>
      </c>
      <c r="AJ235" s="63">
        <f t="shared" si="136"/>
        <v>0</v>
      </c>
      <c r="AK235" s="51">
        <v>0</v>
      </c>
      <c r="AL235" s="63">
        <f t="shared" si="137"/>
        <v>0</v>
      </c>
      <c r="AM235" s="75"/>
    </row>
    <row r="236" spans="1:39" s="2" customFormat="1" x14ac:dyDescent="0.3">
      <c r="A236" s="188" t="s">
        <v>153</v>
      </c>
      <c r="B236" s="182">
        <f>16000/10</f>
        <v>1600</v>
      </c>
      <c r="C236" s="183">
        <f>2700/1.1</f>
        <v>2454.5454545454545</v>
      </c>
      <c r="D236" s="433">
        <v>10</v>
      </c>
      <c r="E236" s="44">
        <v>0</v>
      </c>
      <c r="F236" s="471">
        <f t="shared" si="118"/>
        <v>0</v>
      </c>
      <c r="G236" s="108">
        <v>0</v>
      </c>
      <c r="H236" s="109">
        <f t="shared" si="119"/>
        <v>0</v>
      </c>
      <c r="I236" s="61">
        <v>0</v>
      </c>
      <c r="J236" s="37">
        <f t="shared" si="120"/>
        <v>0</v>
      </c>
      <c r="K236" s="51">
        <v>0</v>
      </c>
      <c r="L236" s="37">
        <f t="shared" si="121"/>
        <v>0</v>
      </c>
      <c r="M236" s="51">
        <v>0</v>
      </c>
      <c r="N236" s="37">
        <f t="shared" si="122"/>
        <v>0</v>
      </c>
      <c r="O236" s="51">
        <v>0</v>
      </c>
      <c r="P236" s="71">
        <f t="shared" si="123"/>
        <v>0</v>
      </c>
      <c r="Q236" s="57">
        <f t="shared" si="124"/>
        <v>0</v>
      </c>
      <c r="R236" s="70">
        <f t="shared" si="125"/>
        <v>0</v>
      </c>
      <c r="S236" s="65">
        <v>0</v>
      </c>
      <c r="T236" s="109">
        <f t="shared" si="126"/>
        <v>0</v>
      </c>
      <c r="U236" s="51">
        <v>0</v>
      </c>
      <c r="V236" s="109">
        <f t="shared" si="127"/>
        <v>0</v>
      </c>
      <c r="W236" s="61">
        <v>0</v>
      </c>
      <c r="X236" s="109">
        <f t="shared" si="128"/>
        <v>0</v>
      </c>
      <c r="Y236" s="61">
        <v>0</v>
      </c>
      <c r="Z236" s="109">
        <f t="shared" si="129"/>
        <v>0</v>
      </c>
      <c r="AA236" s="51">
        <v>0</v>
      </c>
      <c r="AB236" s="68">
        <f t="shared" si="130"/>
        <v>0</v>
      </c>
      <c r="AC236" s="67">
        <f t="shared" si="131"/>
        <v>0</v>
      </c>
      <c r="AD236" s="66">
        <f t="shared" si="132"/>
        <v>0</v>
      </c>
      <c r="AE236" s="57">
        <v>0</v>
      </c>
      <c r="AF236" s="60">
        <f t="shared" si="133"/>
        <v>0</v>
      </c>
      <c r="AG236" s="435">
        <v>0</v>
      </c>
      <c r="AH236" s="416">
        <f t="shared" si="134"/>
        <v>0</v>
      </c>
      <c r="AI236" s="65">
        <f t="shared" si="135"/>
        <v>0</v>
      </c>
      <c r="AJ236" s="63">
        <f t="shared" si="136"/>
        <v>0</v>
      </c>
      <c r="AK236" s="51">
        <v>0</v>
      </c>
      <c r="AL236" s="63">
        <f t="shared" si="137"/>
        <v>0</v>
      </c>
      <c r="AM236" s="75"/>
    </row>
    <row r="237" spans="1:39" s="2" customFormat="1" x14ac:dyDescent="0.3">
      <c r="A237" s="188" t="s">
        <v>875</v>
      </c>
      <c r="B237" s="47">
        <f>16000/10</f>
        <v>1600</v>
      </c>
      <c r="C237" s="183">
        <f>2700/1.1</f>
        <v>2454.5454545454545</v>
      </c>
      <c r="D237" s="54">
        <v>10</v>
      </c>
      <c r="E237" s="44">
        <v>0</v>
      </c>
      <c r="F237" s="471">
        <f t="shared" si="118"/>
        <v>0</v>
      </c>
      <c r="G237" s="108">
        <v>0</v>
      </c>
      <c r="H237" s="109">
        <f t="shared" si="119"/>
        <v>0</v>
      </c>
      <c r="I237" s="61">
        <v>0</v>
      </c>
      <c r="J237" s="37">
        <f t="shared" si="120"/>
        <v>0</v>
      </c>
      <c r="K237" s="51">
        <v>0</v>
      </c>
      <c r="L237" s="37">
        <f t="shared" si="121"/>
        <v>0</v>
      </c>
      <c r="M237" s="51">
        <v>0</v>
      </c>
      <c r="N237" s="37">
        <f t="shared" si="122"/>
        <v>0</v>
      </c>
      <c r="O237" s="51">
        <v>0</v>
      </c>
      <c r="P237" s="71">
        <f t="shared" si="123"/>
        <v>0</v>
      </c>
      <c r="Q237" s="57">
        <f t="shared" si="124"/>
        <v>0</v>
      </c>
      <c r="R237" s="70">
        <f t="shared" si="125"/>
        <v>0</v>
      </c>
      <c r="S237" s="65">
        <v>0</v>
      </c>
      <c r="T237" s="109">
        <f t="shared" si="126"/>
        <v>0</v>
      </c>
      <c r="U237" s="51">
        <v>0</v>
      </c>
      <c r="V237" s="109">
        <f t="shared" si="127"/>
        <v>0</v>
      </c>
      <c r="W237" s="61">
        <v>0</v>
      </c>
      <c r="X237" s="109">
        <f t="shared" si="128"/>
        <v>0</v>
      </c>
      <c r="Y237" s="61">
        <v>0</v>
      </c>
      <c r="Z237" s="109">
        <f t="shared" si="129"/>
        <v>0</v>
      </c>
      <c r="AA237" s="51">
        <v>0</v>
      </c>
      <c r="AB237" s="68">
        <f t="shared" si="130"/>
        <v>0</v>
      </c>
      <c r="AC237" s="67">
        <f t="shared" si="131"/>
        <v>0</v>
      </c>
      <c r="AD237" s="66">
        <f t="shared" si="132"/>
        <v>0</v>
      </c>
      <c r="AE237" s="57">
        <v>0</v>
      </c>
      <c r="AF237" s="60">
        <f t="shared" si="133"/>
        <v>0</v>
      </c>
      <c r="AG237" s="435">
        <v>0</v>
      </c>
      <c r="AH237" s="416">
        <f t="shared" si="134"/>
        <v>0</v>
      </c>
      <c r="AI237" s="65">
        <f t="shared" si="135"/>
        <v>0</v>
      </c>
      <c r="AJ237" s="63">
        <f t="shared" si="136"/>
        <v>0</v>
      </c>
      <c r="AK237" s="51">
        <v>0</v>
      </c>
      <c r="AL237" s="63">
        <f t="shared" si="137"/>
        <v>0</v>
      </c>
      <c r="AM237" s="75"/>
    </row>
    <row r="238" spans="1:39" s="2" customFormat="1" x14ac:dyDescent="0.3">
      <c r="A238" s="188" t="s">
        <v>850</v>
      </c>
      <c r="B238" s="47">
        <f>16000/10</f>
        <v>1600</v>
      </c>
      <c r="C238" s="183">
        <f>2700/1.1</f>
        <v>2454.5454545454545</v>
      </c>
      <c r="D238" s="54">
        <v>10</v>
      </c>
      <c r="E238" s="44">
        <v>0</v>
      </c>
      <c r="F238" s="471">
        <f t="shared" si="118"/>
        <v>0</v>
      </c>
      <c r="G238" s="108">
        <v>0</v>
      </c>
      <c r="H238" s="109">
        <f t="shared" si="119"/>
        <v>0</v>
      </c>
      <c r="I238" s="61">
        <v>0</v>
      </c>
      <c r="J238" s="37">
        <f t="shared" si="120"/>
        <v>0</v>
      </c>
      <c r="K238" s="51">
        <v>0</v>
      </c>
      <c r="L238" s="37">
        <f t="shared" si="121"/>
        <v>0</v>
      </c>
      <c r="M238" s="51">
        <v>0</v>
      </c>
      <c r="N238" s="37">
        <f t="shared" si="122"/>
        <v>0</v>
      </c>
      <c r="O238" s="51">
        <v>0</v>
      </c>
      <c r="P238" s="71">
        <f t="shared" si="123"/>
        <v>0</v>
      </c>
      <c r="Q238" s="57">
        <f t="shared" si="124"/>
        <v>0</v>
      </c>
      <c r="R238" s="70">
        <f t="shared" si="125"/>
        <v>0</v>
      </c>
      <c r="S238" s="65">
        <v>0</v>
      </c>
      <c r="T238" s="109">
        <f t="shared" si="126"/>
        <v>0</v>
      </c>
      <c r="U238" s="51">
        <v>0</v>
      </c>
      <c r="V238" s="109">
        <f t="shared" si="127"/>
        <v>0</v>
      </c>
      <c r="W238" s="61">
        <v>0</v>
      </c>
      <c r="X238" s="109">
        <f t="shared" si="128"/>
        <v>0</v>
      </c>
      <c r="Y238" s="61">
        <v>0</v>
      </c>
      <c r="Z238" s="109">
        <f t="shared" si="129"/>
        <v>0</v>
      </c>
      <c r="AA238" s="51">
        <v>0</v>
      </c>
      <c r="AB238" s="68">
        <f t="shared" si="130"/>
        <v>0</v>
      </c>
      <c r="AC238" s="67">
        <f t="shared" si="131"/>
        <v>0</v>
      </c>
      <c r="AD238" s="66">
        <f t="shared" si="132"/>
        <v>0</v>
      </c>
      <c r="AE238" s="57">
        <v>0</v>
      </c>
      <c r="AF238" s="60">
        <f t="shared" si="133"/>
        <v>0</v>
      </c>
      <c r="AG238" s="435">
        <v>0</v>
      </c>
      <c r="AH238" s="416">
        <f t="shared" si="134"/>
        <v>0</v>
      </c>
      <c r="AI238" s="65">
        <f t="shared" si="135"/>
        <v>0</v>
      </c>
      <c r="AJ238" s="63">
        <f t="shared" si="136"/>
        <v>0</v>
      </c>
      <c r="AK238" s="51">
        <v>0</v>
      </c>
      <c r="AL238" s="63">
        <f t="shared" si="137"/>
        <v>0</v>
      </c>
      <c r="AM238" s="75"/>
    </row>
    <row r="239" spans="1:39" s="2" customFormat="1" x14ac:dyDescent="0.3">
      <c r="A239" s="188" t="s">
        <v>405</v>
      </c>
      <c r="B239" s="47">
        <f>16000/10</f>
        <v>1600</v>
      </c>
      <c r="C239" s="183">
        <f>2700/1.1</f>
        <v>2454.5454545454545</v>
      </c>
      <c r="D239" s="54">
        <v>10</v>
      </c>
      <c r="E239" s="44">
        <v>0</v>
      </c>
      <c r="F239" s="471">
        <f t="shared" si="118"/>
        <v>0</v>
      </c>
      <c r="G239" s="108">
        <v>0</v>
      </c>
      <c r="H239" s="109">
        <f t="shared" si="119"/>
        <v>0</v>
      </c>
      <c r="I239" s="61">
        <v>0</v>
      </c>
      <c r="J239" s="37">
        <f t="shared" si="120"/>
        <v>0</v>
      </c>
      <c r="K239" s="51">
        <v>0</v>
      </c>
      <c r="L239" s="37">
        <f t="shared" si="121"/>
        <v>0</v>
      </c>
      <c r="M239" s="51">
        <v>0</v>
      </c>
      <c r="N239" s="37">
        <f t="shared" si="122"/>
        <v>0</v>
      </c>
      <c r="O239" s="51">
        <v>0</v>
      </c>
      <c r="P239" s="71">
        <f t="shared" si="123"/>
        <v>0</v>
      </c>
      <c r="Q239" s="57">
        <f t="shared" si="124"/>
        <v>0</v>
      </c>
      <c r="R239" s="70">
        <f t="shared" si="125"/>
        <v>0</v>
      </c>
      <c r="S239" s="65">
        <v>0</v>
      </c>
      <c r="T239" s="109">
        <f t="shared" si="126"/>
        <v>0</v>
      </c>
      <c r="U239" s="51">
        <v>0</v>
      </c>
      <c r="V239" s="109">
        <f t="shared" si="127"/>
        <v>0</v>
      </c>
      <c r="W239" s="61">
        <v>0</v>
      </c>
      <c r="X239" s="109">
        <f t="shared" si="128"/>
        <v>0</v>
      </c>
      <c r="Y239" s="61">
        <v>0</v>
      </c>
      <c r="Z239" s="109">
        <f t="shared" si="129"/>
        <v>0</v>
      </c>
      <c r="AA239" s="51">
        <v>0</v>
      </c>
      <c r="AB239" s="68">
        <f t="shared" si="130"/>
        <v>0</v>
      </c>
      <c r="AC239" s="67">
        <f t="shared" si="131"/>
        <v>0</v>
      </c>
      <c r="AD239" s="66">
        <f t="shared" si="132"/>
        <v>0</v>
      </c>
      <c r="AE239" s="57">
        <v>0</v>
      </c>
      <c r="AF239" s="60">
        <f t="shared" si="133"/>
        <v>0</v>
      </c>
      <c r="AG239" s="435">
        <v>0</v>
      </c>
      <c r="AH239" s="416">
        <f t="shared" si="134"/>
        <v>0</v>
      </c>
      <c r="AI239" s="65">
        <f t="shared" si="135"/>
        <v>0</v>
      </c>
      <c r="AJ239" s="63">
        <f t="shared" si="136"/>
        <v>0</v>
      </c>
      <c r="AK239" s="51">
        <v>0</v>
      </c>
      <c r="AL239" s="63">
        <f t="shared" si="137"/>
        <v>0</v>
      </c>
      <c r="AM239" s="75"/>
    </row>
    <row r="240" spans="1:39" s="2" customFormat="1" x14ac:dyDescent="0.3">
      <c r="A240" s="188" t="s">
        <v>901</v>
      </c>
      <c r="B240" s="47">
        <f>16000/10</f>
        <v>1600</v>
      </c>
      <c r="C240" s="183">
        <f>2700/1.1</f>
        <v>2454.5454545454545</v>
      </c>
      <c r="D240" s="54">
        <v>11</v>
      </c>
      <c r="E240" s="44">
        <v>0</v>
      </c>
      <c r="F240" s="471">
        <f t="shared" si="118"/>
        <v>0</v>
      </c>
      <c r="G240" s="108">
        <v>0</v>
      </c>
      <c r="H240" s="109">
        <f t="shared" si="119"/>
        <v>0</v>
      </c>
      <c r="I240" s="61">
        <v>0</v>
      </c>
      <c r="J240" s="37">
        <f t="shared" si="120"/>
        <v>0</v>
      </c>
      <c r="K240" s="51">
        <v>0</v>
      </c>
      <c r="L240" s="37">
        <f t="shared" si="121"/>
        <v>0</v>
      </c>
      <c r="M240" s="51">
        <v>0</v>
      </c>
      <c r="N240" s="37">
        <f t="shared" si="122"/>
        <v>0</v>
      </c>
      <c r="O240" s="51">
        <v>0</v>
      </c>
      <c r="P240" s="71">
        <f t="shared" si="123"/>
        <v>0</v>
      </c>
      <c r="Q240" s="57">
        <f t="shared" si="124"/>
        <v>0</v>
      </c>
      <c r="R240" s="70">
        <f t="shared" si="125"/>
        <v>0</v>
      </c>
      <c r="S240" s="65">
        <v>0</v>
      </c>
      <c r="T240" s="109">
        <f t="shared" si="126"/>
        <v>0</v>
      </c>
      <c r="U240" s="51">
        <v>0</v>
      </c>
      <c r="V240" s="109">
        <f t="shared" si="127"/>
        <v>0</v>
      </c>
      <c r="W240" s="61">
        <v>0</v>
      </c>
      <c r="X240" s="109">
        <f t="shared" si="128"/>
        <v>0</v>
      </c>
      <c r="Y240" s="61">
        <v>0</v>
      </c>
      <c r="Z240" s="109">
        <f t="shared" si="129"/>
        <v>0</v>
      </c>
      <c r="AA240" s="51">
        <v>0</v>
      </c>
      <c r="AB240" s="68">
        <f t="shared" si="130"/>
        <v>0</v>
      </c>
      <c r="AC240" s="67">
        <f t="shared" si="131"/>
        <v>0</v>
      </c>
      <c r="AD240" s="66">
        <f t="shared" si="132"/>
        <v>0</v>
      </c>
      <c r="AE240" s="57">
        <v>0</v>
      </c>
      <c r="AF240" s="60">
        <f t="shared" si="133"/>
        <v>0</v>
      </c>
      <c r="AG240" s="435">
        <v>0</v>
      </c>
      <c r="AH240" s="416">
        <f t="shared" si="134"/>
        <v>0</v>
      </c>
      <c r="AI240" s="65">
        <f t="shared" si="135"/>
        <v>0</v>
      </c>
      <c r="AJ240" s="63">
        <f t="shared" si="136"/>
        <v>0</v>
      </c>
      <c r="AK240" s="51">
        <v>0</v>
      </c>
      <c r="AL240" s="63">
        <f t="shared" si="137"/>
        <v>0</v>
      </c>
      <c r="AM240" s="75"/>
    </row>
    <row r="241" spans="1:39" s="2" customFormat="1" x14ac:dyDescent="0.3">
      <c r="A241" s="188" t="s">
        <v>410</v>
      </c>
      <c r="B241" s="47">
        <f>14400/12</f>
        <v>1200</v>
      </c>
      <c r="C241" s="46">
        <f>1800/1.1</f>
        <v>1636.3636363636363</v>
      </c>
      <c r="D241" s="54">
        <v>12</v>
      </c>
      <c r="E241" s="44">
        <v>0</v>
      </c>
      <c r="F241" s="471">
        <f t="shared" si="118"/>
        <v>0</v>
      </c>
      <c r="G241" s="108">
        <v>0</v>
      </c>
      <c r="H241" s="109">
        <f t="shared" si="119"/>
        <v>0</v>
      </c>
      <c r="I241" s="61">
        <v>0</v>
      </c>
      <c r="J241" s="37">
        <f t="shared" si="120"/>
        <v>0</v>
      </c>
      <c r="K241" s="51">
        <v>0</v>
      </c>
      <c r="L241" s="37">
        <f t="shared" si="121"/>
        <v>0</v>
      </c>
      <c r="M241" s="51">
        <v>0</v>
      </c>
      <c r="N241" s="37">
        <f t="shared" si="122"/>
        <v>0</v>
      </c>
      <c r="O241" s="51">
        <v>0</v>
      </c>
      <c r="P241" s="71">
        <f t="shared" si="123"/>
        <v>0</v>
      </c>
      <c r="Q241" s="57">
        <f t="shared" si="124"/>
        <v>0</v>
      </c>
      <c r="R241" s="70">
        <f t="shared" si="125"/>
        <v>0</v>
      </c>
      <c r="S241" s="65">
        <v>0</v>
      </c>
      <c r="T241" s="109">
        <f t="shared" si="126"/>
        <v>0</v>
      </c>
      <c r="U241" s="51">
        <v>0</v>
      </c>
      <c r="V241" s="109">
        <f t="shared" si="127"/>
        <v>0</v>
      </c>
      <c r="W241" s="61">
        <v>0</v>
      </c>
      <c r="X241" s="109">
        <f t="shared" si="128"/>
        <v>0</v>
      </c>
      <c r="Y241" s="61">
        <v>0</v>
      </c>
      <c r="Z241" s="109">
        <f t="shared" si="129"/>
        <v>0</v>
      </c>
      <c r="AA241" s="51">
        <v>0</v>
      </c>
      <c r="AB241" s="68">
        <f t="shared" si="130"/>
        <v>0</v>
      </c>
      <c r="AC241" s="67">
        <f t="shared" si="131"/>
        <v>0</v>
      </c>
      <c r="AD241" s="66">
        <f t="shared" si="132"/>
        <v>0</v>
      </c>
      <c r="AE241" s="57">
        <v>0</v>
      </c>
      <c r="AF241" s="60">
        <f t="shared" si="133"/>
        <v>0</v>
      </c>
      <c r="AG241" s="435">
        <v>0</v>
      </c>
      <c r="AH241" s="416">
        <f t="shared" si="134"/>
        <v>0</v>
      </c>
      <c r="AI241" s="65">
        <f t="shared" si="135"/>
        <v>0</v>
      </c>
      <c r="AJ241" s="63">
        <f t="shared" si="136"/>
        <v>0</v>
      </c>
      <c r="AK241" s="51">
        <v>0</v>
      </c>
      <c r="AL241" s="63">
        <f t="shared" si="137"/>
        <v>0</v>
      </c>
      <c r="AM241" s="75"/>
    </row>
    <row r="242" spans="1:39" s="2" customFormat="1" x14ac:dyDescent="0.3">
      <c r="A242" s="188" t="s">
        <v>1008</v>
      </c>
      <c r="B242" s="47">
        <f>14400/12</f>
        <v>1200</v>
      </c>
      <c r="C242" s="46">
        <f>1800/1.1</f>
        <v>1636.3636363636363</v>
      </c>
      <c r="D242" s="54">
        <v>13</v>
      </c>
      <c r="E242" s="44">
        <v>0</v>
      </c>
      <c r="F242" s="471">
        <f t="shared" si="118"/>
        <v>0</v>
      </c>
      <c r="G242" s="108">
        <v>0</v>
      </c>
      <c r="H242" s="109">
        <f t="shared" si="119"/>
        <v>0</v>
      </c>
      <c r="I242" s="61">
        <v>0</v>
      </c>
      <c r="J242" s="37">
        <f t="shared" si="120"/>
        <v>0</v>
      </c>
      <c r="K242" s="51">
        <v>0</v>
      </c>
      <c r="L242" s="37">
        <f t="shared" si="121"/>
        <v>0</v>
      </c>
      <c r="M242" s="51">
        <v>0</v>
      </c>
      <c r="N242" s="37">
        <f t="shared" si="122"/>
        <v>0</v>
      </c>
      <c r="O242" s="51">
        <v>0</v>
      </c>
      <c r="P242" s="71">
        <f t="shared" si="123"/>
        <v>0</v>
      </c>
      <c r="Q242" s="57">
        <f t="shared" si="124"/>
        <v>0</v>
      </c>
      <c r="R242" s="70">
        <f t="shared" si="125"/>
        <v>0</v>
      </c>
      <c r="S242" s="65">
        <v>0</v>
      </c>
      <c r="T242" s="109">
        <f t="shared" si="126"/>
        <v>0</v>
      </c>
      <c r="U242" s="51">
        <v>0</v>
      </c>
      <c r="V242" s="109">
        <f t="shared" si="127"/>
        <v>0</v>
      </c>
      <c r="W242" s="61">
        <v>0</v>
      </c>
      <c r="X242" s="109">
        <f t="shared" si="128"/>
        <v>0</v>
      </c>
      <c r="Y242" s="61">
        <v>0</v>
      </c>
      <c r="Z242" s="109">
        <f t="shared" si="129"/>
        <v>0</v>
      </c>
      <c r="AA242" s="51">
        <v>0</v>
      </c>
      <c r="AB242" s="68">
        <f t="shared" si="130"/>
        <v>0</v>
      </c>
      <c r="AC242" s="67">
        <f t="shared" si="131"/>
        <v>0</v>
      </c>
      <c r="AD242" s="66">
        <f t="shared" si="132"/>
        <v>0</v>
      </c>
      <c r="AE242" s="57">
        <v>0</v>
      </c>
      <c r="AF242" s="60">
        <f t="shared" si="133"/>
        <v>0</v>
      </c>
      <c r="AG242" s="435">
        <v>0</v>
      </c>
      <c r="AH242" s="416">
        <f t="shared" si="134"/>
        <v>0</v>
      </c>
      <c r="AI242" s="65">
        <f t="shared" si="135"/>
        <v>0</v>
      </c>
      <c r="AJ242" s="63">
        <f t="shared" si="136"/>
        <v>0</v>
      </c>
      <c r="AK242" s="51">
        <v>0</v>
      </c>
      <c r="AL242" s="63">
        <f t="shared" si="137"/>
        <v>0</v>
      </c>
      <c r="AM242" s="75"/>
    </row>
    <row r="243" spans="1:39" s="2" customFormat="1" x14ac:dyDescent="0.3">
      <c r="A243" s="186" t="s">
        <v>406</v>
      </c>
      <c r="B243" s="47">
        <f>3900/6</f>
        <v>650</v>
      </c>
      <c r="C243" s="46">
        <f>2000/1.1</f>
        <v>1818.181818181818</v>
      </c>
      <c r="D243" s="54">
        <v>6</v>
      </c>
      <c r="E243" s="44">
        <v>0</v>
      </c>
      <c r="F243" s="471">
        <f t="shared" si="118"/>
        <v>0</v>
      </c>
      <c r="G243" s="108">
        <v>0</v>
      </c>
      <c r="H243" s="109">
        <f t="shared" si="119"/>
        <v>0</v>
      </c>
      <c r="I243" s="61">
        <v>0</v>
      </c>
      <c r="J243" s="37">
        <f t="shared" si="120"/>
        <v>0</v>
      </c>
      <c r="K243" s="51">
        <v>0</v>
      </c>
      <c r="L243" s="37">
        <f t="shared" si="121"/>
        <v>0</v>
      </c>
      <c r="M243" s="51">
        <v>0</v>
      </c>
      <c r="N243" s="37">
        <f t="shared" si="122"/>
        <v>0</v>
      </c>
      <c r="O243" s="51">
        <v>0</v>
      </c>
      <c r="P243" s="71">
        <f t="shared" si="123"/>
        <v>0</v>
      </c>
      <c r="Q243" s="57">
        <f t="shared" si="124"/>
        <v>0</v>
      </c>
      <c r="R243" s="70">
        <f t="shared" si="125"/>
        <v>0</v>
      </c>
      <c r="S243" s="65">
        <v>0</v>
      </c>
      <c r="T243" s="109">
        <f t="shared" si="126"/>
        <v>0</v>
      </c>
      <c r="U243" s="51">
        <v>0</v>
      </c>
      <c r="V243" s="109">
        <f t="shared" si="127"/>
        <v>0</v>
      </c>
      <c r="W243" s="61">
        <v>0</v>
      </c>
      <c r="X243" s="109">
        <f t="shared" si="128"/>
        <v>0</v>
      </c>
      <c r="Y243" s="61">
        <v>0</v>
      </c>
      <c r="Z243" s="109">
        <f t="shared" si="129"/>
        <v>0</v>
      </c>
      <c r="AA243" s="51">
        <v>0</v>
      </c>
      <c r="AB243" s="68">
        <f t="shared" si="130"/>
        <v>0</v>
      </c>
      <c r="AC243" s="67">
        <f t="shared" si="131"/>
        <v>0</v>
      </c>
      <c r="AD243" s="66">
        <f t="shared" si="132"/>
        <v>0</v>
      </c>
      <c r="AE243" s="57">
        <v>0</v>
      </c>
      <c r="AF243" s="60">
        <f t="shared" si="133"/>
        <v>0</v>
      </c>
      <c r="AG243" s="435">
        <v>0</v>
      </c>
      <c r="AH243" s="416">
        <f t="shared" si="134"/>
        <v>0</v>
      </c>
      <c r="AI243" s="65">
        <f t="shared" si="135"/>
        <v>0</v>
      </c>
      <c r="AJ243" s="63">
        <f t="shared" si="136"/>
        <v>0</v>
      </c>
      <c r="AK243" s="51">
        <v>0</v>
      </c>
      <c r="AL243" s="63">
        <f t="shared" si="137"/>
        <v>0</v>
      </c>
      <c r="AM243" s="75"/>
    </row>
    <row r="244" spans="1:39" s="2" customFormat="1" x14ac:dyDescent="0.3">
      <c r="A244" s="186" t="s">
        <v>874</v>
      </c>
      <c r="B244" s="47">
        <f>3900/6</f>
        <v>650</v>
      </c>
      <c r="C244" s="46">
        <f>2000/1.1</f>
        <v>1818.181818181818</v>
      </c>
      <c r="D244" s="54">
        <v>6</v>
      </c>
      <c r="E244" s="44">
        <v>0</v>
      </c>
      <c r="F244" s="471">
        <f t="shared" si="118"/>
        <v>0</v>
      </c>
      <c r="G244" s="108">
        <v>0</v>
      </c>
      <c r="H244" s="109">
        <f t="shared" si="119"/>
        <v>0</v>
      </c>
      <c r="I244" s="61">
        <v>0</v>
      </c>
      <c r="J244" s="37">
        <f t="shared" si="120"/>
        <v>0</v>
      </c>
      <c r="K244" s="51">
        <v>0</v>
      </c>
      <c r="L244" s="37">
        <f t="shared" si="121"/>
        <v>0</v>
      </c>
      <c r="M244" s="51">
        <v>0</v>
      </c>
      <c r="N244" s="37">
        <f t="shared" si="122"/>
        <v>0</v>
      </c>
      <c r="O244" s="51">
        <v>0</v>
      </c>
      <c r="P244" s="71">
        <f t="shared" si="123"/>
        <v>0</v>
      </c>
      <c r="Q244" s="57">
        <f t="shared" si="124"/>
        <v>0</v>
      </c>
      <c r="R244" s="70">
        <f t="shared" si="125"/>
        <v>0</v>
      </c>
      <c r="S244" s="65">
        <v>0</v>
      </c>
      <c r="T244" s="109">
        <f t="shared" si="126"/>
        <v>0</v>
      </c>
      <c r="U244" s="51">
        <v>0</v>
      </c>
      <c r="V244" s="109">
        <f t="shared" si="127"/>
        <v>0</v>
      </c>
      <c r="W244" s="61">
        <v>0</v>
      </c>
      <c r="X244" s="109">
        <f t="shared" si="128"/>
        <v>0</v>
      </c>
      <c r="Y244" s="61">
        <v>0</v>
      </c>
      <c r="Z244" s="109">
        <f t="shared" si="129"/>
        <v>0</v>
      </c>
      <c r="AA244" s="51">
        <v>0</v>
      </c>
      <c r="AB244" s="68">
        <f t="shared" si="130"/>
        <v>0</v>
      </c>
      <c r="AC244" s="67">
        <f t="shared" si="131"/>
        <v>0</v>
      </c>
      <c r="AD244" s="66">
        <f t="shared" si="132"/>
        <v>0</v>
      </c>
      <c r="AE244" s="57">
        <v>0</v>
      </c>
      <c r="AF244" s="60">
        <f t="shared" si="133"/>
        <v>0</v>
      </c>
      <c r="AG244" s="435">
        <v>0</v>
      </c>
      <c r="AH244" s="416">
        <f t="shared" si="134"/>
        <v>0</v>
      </c>
      <c r="AI244" s="65">
        <f t="shared" si="135"/>
        <v>0</v>
      </c>
      <c r="AJ244" s="63">
        <f t="shared" si="136"/>
        <v>0</v>
      </c>
      <c r="AK244" s="51">
        <v>0</v>
      </c>
      <c r="AL244" s="63">
        <f t="shared" si="137"/>
        <v>0</v>
      </c>
      <c r="AM244" s="75"/>
    </row>
    <row r="245" spans="1:39" s="2" customFormat="1" x14ac:dyDescent="0.3">
      <c r="A245" s="186" t="s">
        <v>846</v>
      </c>
      <c r="B245" s="47">
        <f>3900/6</f>
        <v>650</v>
      </c>
      <c r="C245" s="46">
        <f>2000/1.1</f>
        <v>1818.181818181818</v>
      </c>
      <c r="D245" s="54">
        <v>6</v>
      </c>
      <c r="E245" s="44">
        <v>0</v>
      </c>
      <c r="F245" s="471">
        <f t="shared" si="118"/>
        <v>0</v>
      </c>
      <c r="G245" s="108">
        <v>0</v>
      </c>
      <c r="H245" s="109">
        <f t="shared" si="119"/>
        <v>0</v>
      </c>
      <c r="I245" s="61">
        <v>0</v>
      </c>
      <c r="J245" s="37">
        <f t="shared" si="120"/>
        <v>0</v>
      </c>
      <c r="K245" s="51">
        <v>0</v>
      </c>
      <c r="L245" s="37">
        <f t="shared" si="121"/>
        <v>0</v>
      </c>
      <c r="M245" s="51">
        <v>0</v>
      </c>
      <c r="N245" s="37">
        <f t="shared" si="122"/>
        <v>0</v>
      </c>
      <c r="O245" s="51">
        <v>0</v>
      </c>
      <c r="P245" s="71">
        <f t="shared" si="123"/>
        <v>0</v>
      </c>
      <c r="Q245" s="57">
        <f t="shared" si="124"/>
        <v>0</v>
      </c>
      <c r="R245" s="70">
        <f t="shared" si="125"/>
        <v>0</v>
      </c>
      <c r="S245" s="65">
        <v>0</v>
      </c>
      <c r="T245" s="109">
        <f t="shared" si="126"/>
        <v>0</v>
      </c>
      <c r="U245" s="51">
        <v>0</v>
      </c>
      <c r="V245" s="109">
        <f t="shared" si="127"/>
        <v>0</v>
      </c>
      <c r="W245" s="61">
        <v>0</v>
      </c>
      <c r="X245" s="109">
        <f t="shared" si="128"/>
        <v>0</v>
      </c>
      <c r="Y245" s="61">
        <v>0</v>
      </c>
      <c r="Z245" s="109">
        <f t="shared" si="129"/>
        <v>0</v>
      </c>
      <c r="AA245" s="51">
        <v>0</v>
      </c>
      <c r="AB245" s="68">
        <f t="shared" si="130"/>
        <v>0</v>
      </c>
      <c r="AC245" s="67">
        <f t="shared" si="131"/>
        <v>0</v>
      </c>
      <c r="AD245" s="66">
        <f t="shared" si="132"/>
        <v>0</v>
      </c>
      <c r="AE245" s="57">
        <v>0</v>
      </c>
      <c r="AF245" s="60">
        <f t="shared" si="133"/>
        <v>0</v>
      </c>
      <c r="AG245" s="435">
        <v>0</v>
      </c>
      <c r="AH245" s="416">
        <f t="shared" si="134"/>
        <v>0</v>
      </c>
      <c r="AI245" s="65">
        <f t="shared" si="135"/>
        <v>0</v>
      </c>
      <c r="AJ245" s="63">
        <f t="shared" si="136"/>
        <v>0</v>
      </c>
      <c r="AK245" s="51">
        <v>0</v>
      </c>
      <c r="AL245" s="63">
        <f t="shared" si="137"/>
        <v>0</v>
      </c>
      <c r="AM245" s="75"/>
    </row>
    <row r="246" spans="1:39" s="2" customFormat="1" ht="17.25" thickBot="1" x14ac:dyDescent="0.35">
      <c r="A246" s="185" t="s">
        <v>1007</v>
      </c>
      <c r="B246" s="193">
        <f>31200/24</f>
        <v>1300</v>
      </c>
      <c r="C246" s="194">
        <f>2800/1.1</f>
        <v>2545.454545454545</v>
      </c>
      <c r="D246" s="50">
        <v>24</v>
      </c>
      <c r="E246" s="403">
        <v>0</v>
      </c>
      <c r="F246" s="472">
        <f t="shared" si="118"/>
        <v>0</v>
      </c>
      <c r="G246" s="542">
        <v>0</v>
      </c>
      <c r="H246" s="119">
        <f t="shared" si="119"/>
        <v>0</v>
      </c>
      <c r="I246" s="360">
        <v>0</v>
      </c>
      <c r="J246" s="197">
        <f t="shared" si="120"/>
        <v>0</v>
      </c>
      <c r="K246" s="387">
        <v>0</v>
      </c>
      <c r="L246" s="197">
        <f t="shared" si="121"/>
        <v>0</v>
      </c>
      <c r="M246" s="387">
        <v>0</v>
      </c>
      <c r="N246" s="197">
        <f t="shared" si="122"/>
        <v>0</v>
      </c>
      <c r="O246" s="387">
        <v>0</v>
      </c>
      <c r="P246" s="405">
        <f t="shared" si="123"/>
        <v>0</v>
      </c>
      <c r="Q246" s="406">
        <f t="shared" si="124"/>
        <v>0</v>
      </c>
      <c r="R246" s="149">
        <f t="shared" si="125"/>
        <v>0</v>
      </c>
      <c r="S246" s="426">
        <v>0</v>
      </c>
      <c r="T246" s="119">
        <f t="shared" si="126"/>
        <v>0</v>
      </c>
      <c r="U246" s="387">
        <v>0</v>
      </c>
      <c r="V246" s="119">
        <f t="shared" si="127"/>
        <v>0</v>
      </c>
      <c r="W246" s="360">
        <v>0</v>
      </c>
      <c r="X246" s="119">
        <f t="shared" si="128"/>
        <v>0</v>
      </c>
      <c r="Y246" s="360">
        <v>0</v>
      </c>
      <c r="Z246" s="119">
        <f t="shared" si="129"/>
        <v>0</v>
      </c>
      <c r="AA246" s="387">
        <v>0</v>
      </c>
      <c r="AB246" s="390">
        <f t="shared" si="130"/>
        <v>0</v>
      </c>
      <c r="AC246" s="407">
        <f t="shared" si="131"/>
        <v>0</v>
      </c>
      <c r="AD246" s="408">
        <f t="shared" si="132"/>
        <v>0</v>
      </c>
      <c r="AE246" s="406">
        <v>0</v>
      </c>
      <c r="AF246" s="392">
        <f t="shared" si="133"/>
        <v>0</v>
      </c>
      <c r="AG246" s="436">
        <v>0</v>
      </c>
      <c r="AH246" s="438">
        <f t="shared" si="134"/>
        <v>0</v>
      </c>
      <c r="AI246" s="426">
        <f t="shared" si="135"/>
        <v>0</v>
      </c>
      <c r="AJ246" s="393">
        <f t="shared" si="136"/>
        <v>0</v>
      </c>
      <c r="AK246" s="387">
        <v>0</v>
      </c>
      <c r="AL246" s="393">
        <f t="shared" si="137"/>
        <v>0</v>
      </c>
      <c r="AM246" s="75"/>
    </row>
    <row r="247" spans="1:39" s="2" customFormat="1" ht="17.25" thickBot="1" x14ac:dyDescent="0.35">
      <c r="A247" s="573" t="s">
        <v>57</v>
      </c>
      <c r="B247" s="574"/>
      <c r="C247" s="574"/>
      <c r="D247" s="574"/>
      <c r="E247" s="395">
        <f t="shared" ref="E247:AL247" si="138">SUM(E213:E246)</f>
        <v>0</v>
      </c>
      <c r="F247" s="366">
        <f t="shared" si="138"/>
        <v>0</v>
      </c>
      <c r="G247" s="395">
        <f t="shared" si="138"/>
        <v>0</v>
      </c>
      <c r="H247" s="397">
        <f t="shared" si="138"/>
        <v>0</v>
      </c>
      <c r="I247" s="397">
        <f t="shared" si="138"/>
        <v>0</v>
      </c>
      <c r="J247" s="397">
        <f t="shared" si="138"/>
        <v>0</v>
      </c>
      <c r="K247" s="397">
        <f t="shared" si="138"/>
        <v>0</v>
      </c>
      <c r="L247" s="397">
        <f t="shared" si="138"/>
        <v>0</v>
      </c>
      <c r="M247" s="397">
        <f t="shared" si="138"/>
        <v>0</v>
      </c>
      <c r="N247" s="397">
        <f t="shared" si="138"/>
        <v>0</v>
      </c>
      <c r="O247" s="397">
        <f t="shared" si="138"/>
        <v>0</v>
      </c>
      <c r="P247" s="397">
        <f t="shared" si="138"/>
        <v>0</v>
      </c>
      <c r="Q247" s="397">
        <f t="shared" si="138"/>
        <v>0</v>
      </c>
      <c r="R247" s="367">
        <f t="shared" si="138"/>
        <v>0</v>
      </c>
      <c r="S247" s="395">
        <f t="shared" si="138"/>
        <v>0</v>
      </c>
      <c r="T247" s="397">
        <f t="shared" si="138"/>
        <v>0</v>
      </c>
      <c r="U247" s="397">
        <f t="shared" si="138"/>
        <v>0</v>
      </c>
      <c r="V247" s="397">
        <f t="shared" si="138"/>
        <v>0</v>
      </c>
      <c r="W247" s="397">
        <f t="shared" si="138"/>
        <v>0</v>
      </c>
      <c r="X247" s="397">
        <f t="shared" si="138"/>
        <v>0</v>
      </c>
      <c r="Y247" s="397">
        <f t="shared" si="138"/>
        <v>0</v>
      </c>
      <c r="Z247" s="397">
        <f t="shared" si="138"/>
        <v>0</v>
      </c>
      <c r="AA247" s="397">
        <f t="shared" si="138"/>
        <v>0</v>
      </c>
      <c r="AB247" s="397">
        <f t="shared" si="138"/>
        <v>0</v>
      </c>
      <c r="AC247" s="397">
        <f t="shared" si="138"/>
        <v>0</v>
      </c>
      <c r="AD247" s="397">
        <f t="shared" si="138"/>
        <v>0</v>
      </c>
      <c r="AE247" s="397">
        <f t="shared" si="138"/>
        <v>0</v>
      </c>
      <c r="AF247" s="367">
        <f t="shared" si="138"/>
        <v>0</v>
      </c>
      <c r="AG247" s="378">
        <f t="shared" si="138"/>
        <v>0</v>
      </c>
      <c r="AH247" s="366">
        <f t="shared" si="138"/>
        <v>0</v>
      </c>
      <c r="AI247" s="395">
        <f t="shared" si="138"/>
        <v>0</v>
      </c>
      <c r="AJ247" s="367">
        <f t="shared" si="138"/>
        <v>0</v>
      </c>
      <c r="AK247" s="378">
        <f t="shared" si="138"/>
        <v>0</v>
      </c>
      <c r="AL247" s="367">
        <f t="shared" si="138"/>
        <v>0</v>
      </c>
      <c r="AM247" s="11"/>
    </row>
    <row r="248" spans="1:39" s="2" customFormat="1" ht="17.25" thickBot="1" x14ac:dyDescent="0.35">
      <c r="A248" s="10"/>
      <c r="B248" s="10"/>
      <c r="C248" s="10"/>
      <c r="D248" s="10"/>
      <c r="E248" s="4"/>
      <c r="F248" s="5"/>
      <c r="G248" s="4"/>
      <c r="H248" s="9">
        <f>H247*1.1</f>
        <v>0</v>
      </c>
      <c r="I248" s="5"/>
      <c r="J248" s="101">
        <f>J247*1.1</f>
        <v>0</v>
      </c>
      <c r="K248" s="5"/>
      <c r="L248" s="9">
        <f>L247*1.1</f>
        <v>0</v>
      </c>
      <c r="M248" s="5"/>
      <c r="N248" s="9">
        <f>N247*1.1</f>
        <v>0</v>
      </c>
      <c r="O248" s="5"/>
      <c r="P248" s="9">
        <f>P247*1.1</f>
        <v>0</v>
      </c>
      <c r="Q248" s="5"/>
      <c r="R248" s="8">
        <f>R247*1.1</f>
        <v>0</v>
      </c>
      <c r="S248" s="586" t="s">
        <v>50</v>
      </c>
      <c r="T248" s="587"/>
      <c r="U248" s="587"/>
      <c r="V248" s="587"/>
      <c r="W248" s="587"/>
      <c r="X248" s="587"/>
      <c r="Y248" s="587"/>
      <c r="Z248" s="587"/>
      <c r="AA248" s="587"/>
      <c r="AB248" s="587"/>
      <c r="AC248" s="587"/>
      <c r="AD248" s="587"/>
      <c r="AE248" s="363"/>
      <c r="AF248" s="116" t="e">
        <f>AF247/(R247+F247)</f>
        <v>#DIV/0!</v>
      </c>
      <c r="AG248" s="5"/>
      <c r="AH248" s="5"/>
      <c r="AI248" s="4"/>
      <c r="AJ248" s="6"/>
      <c r="AK248" s="5"/>
      <c r="AL248" s="3"/>
    </row>
    <row r="249" spans="1:39" s="100" customFormat="1" x14ac:dyDescent="0.3"/>
    <row r="250" spans="1:39" s="2" customFormat="1" ht="17.25" thickBot="1" x14ac:dyDescent="0.35">
      <c r="A250" s="98" t="s">
        <v>1006</v>
      </c>
      <c r="B250" s="97"/>
      <c r="C250" s="97"/>
      <c r="D250" s="94"/>
      <c r="E250" s="95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3"/>
      <c r="AH250" s="93"/>
      <c r="AI250" s="93"/>
      <c r="AJ250" s="93"/>
      <c r="AK250" s="93"/>
    </row>
    <row r="251" spans="1:39" s="2" customFormat="1" ht="17.25" thickBot="1" x14ac:dyDescent="0.35">
      <c r="A251" s="10"/>
      <c r="B251" s="10"/>
      <c r="C251" s="10"/>
      <c r="D251" s="10"/>
      <c r="E251" s="115"/>
      <c r="F251" s="469"/>
      <c r="G251" s="619" t="s">
        <v>957</v>
      </c>
      <c r="H251" s="620"/>
      <c r="I251" s="620"/>
      <c r="J251" s="620"/>
      <c r="K251" s="620"/>
      <c r="L251" s="620"/>
      <c r="M251" s="620"/>
      <c r="N251" s="620"/>
      <c r="O251" s="620"/>
      <c r="P251" s="620"/>
      <c r="Q251" s="620"/>
      <c r="R251" s="621"/>
      <c r="S251" s="660" t="s">
        <v>1005</v>
      </c>
      <c r="T251" s="622"/>
      <c r="U251" s="622"/>
      <c r="V251" s="622"/>
      <c r="W251" s="622"/>
      <c r="X251" s="622"/>
      <c r="Y251" s="622"/>
      <c r="Z251" s="622"/>
      <c r="AA251" s="622"/>
      <c r="AB251" s="622"/>
      <c r="AC251" s="622"/>
      <c r="AD251" s="622"/>
      <c r="AE251" s="622"/>
      <c r="AF251" s="661"/>
      <c r="AG251" s="91"/>
      <c r="AH251" s="91"/>
      <c r="AI251" s="92"/>
      <c r="AJ251" s="89"/>
      <c r="AK251" s="152"/>
      <c r="AL251" s="113"/>
      <c r="AM251" s="152" t="s">
        <v>872</v>
      </c>
    </row>
    <row r="252" spans="1:39" s="2" customFormat="1" ht="16.5" customHeight="1" x14ac:dyDescent="0.3">
      <c r="A252" s="674" t="s">
        <v>1004</v>
      </c>
      <c r="B252" s="563" t="s">
        <v>870</v>
      </c>
      <c r="C252" s="565" t="s">
        <v>14</v>
      </c>
      <c r="D252" s="671" t="s">
        <v>896</v>
      </c>
      <c r="E252" s="569" t="s">
        <v>935</v>
      </c>
      <c r="F252" s="704" t="s">
        <v>895</v>
      </c>
      <c r="G252" s="629" t="s">
        <v>17</v>
      </c>
      <c r="H252" s="633" t="s">
        <v>894</v>
      </c>
      <c r="I252" s="647" t="s">
        <v>0</v>
      </c>
      <c r="J252" s="633" t="s">
        <v>914</v>
      </c>
      <c r="K252" s="676" t="s">
        <v>1</v>
      </c>
      <c r="L252" s="633" t="s">
        <v>19</v>
      </c>
      <c r="M252" s="625" t="s">
        <v>2</v>
      </c>
      <c r="N252" s="633" t="s">
        <v>941</v>
      </c>
      <c r="O252" s="625" t="s">
        <v>3</v>
      </c>
      <c r="P252" s="633" t="s">
        <v>21</v>
      </c>
      <c r="Q252" s="639" t="s">
        <v>982</v>
      </c>
      <c r="R252" s="607" t="s">
        <v>23</v>
      </c>
      <c r="S252" s="667" t="s">
        <v>24</v>
      </c>
      <c r="T252" s="611" t="s">
        <v>1003</v>
      </c>
      <c r="U252" s="668" t="s">
        <v>4</v>
      </c>
      <c r="V252" s="670" t="s">
        <v>912</v>
      </c>
      <c r="W252" s="668" t="s">
        <v>5</v>
      </c>
      <c r="X252" s="670" t="s">
        <v>27</v>
      </c>
      <c r="Y252" s="668" t="s">
        <v>6</v>
      </c>
      <c r="Z252" s="670" t="s">
        <v>54</v>
      </c>
      <c r="AA252" s="668" t="s">
        <v>7</v>
      </c>
      <c r="AB252" s="673" t="s">
        <v>948</v>
      </c>
      <c r="AC252" s="642" t="s">
        <v>888</v>
      </c>
      <c r="AD252" s="669" t="s">
        <v>30</v>
      </c>
      <c r="AE252" s="639" t="s">
        <v>861</v>
      </c>
      <c r="AF252" s="607" t="s">
        <v>860</v>
      </c>
      <c r="AG252" s="694" t="s">
        <v>1002</v>
      </c>
      <c r="AH252" s="647" t="s">
        <v>52</v>
      </c>
      <c r="AI252" s="629" t="s">
        <v>886</v>
      </c>
      <c r="AJ252" s="627" t="s">
        <v>946</v>
      </c>
      <c r="AK252" s="636" t="s">
        <v>859</v>
      </c>
      <c r="AL252" s="627" t="s">
        <v>537</v>
      </c>
      <c r="AM252" s="605" t="s">
        <v>1001</v>
      </c>
    </row>
    <row r="253" spans="1:39" s="2" customFormat="1" ht="17.25" customHeight="1" thickBot="1" x14ac:dyDescent="0.35">
      <c r="A253" s="675"/>
      <c r="B253" s="564"/>
      <c r="C253" s="566"/>
      <c r="D253" s="672"/>
      <c r="E253" s="651"/>
      <c r="F253" s="705"/>
      <c r="G253" s="638"/>
      <c r="H253" s="583"/>
      <c r="I253" s="585"/>
      <c r="J253" s="583"/>
      <c r="K253" s="581"/>
      <c r="L253" s="583"/>
      <c r="M253" s="566"/>
      <c r="N253" s="583"/>
      <c r="O253" s="566"/>
      <c r="P253" s="583"/>
      <c r="Q253" s="602"/>
      <c r="R253" s="614"/>
      <c r="S253" s="589"/>
      <c r="T253" s="612"/>
      <c r="U253" s="577"/>
      <c r="V253" s="579"/>
      <c r="W253" s="577"/>
      <c r="X253" s="579"/>
      <c r="Y253" s="577"/>
      <c r="Z253" s="579"/>
      <c r="AA253" s="577"/>
      <c r="AB253" s="618"/>
      <c r="AC253" s="593"/>
      <c r="AD253" s="595"/>
      <c r="AE253" s="602"/>
      <c r="AF253" s="614"/>
      <c r="AG253" s="695"/>
      <c r="AH253" s="585"/>
      <c r="AI253" s="630"/>
      <c r="AJ253" s="631"/>
      <c r="AK253" s="637"/>
      <c r="AL253" s="628"/>
      <c r="AM253" s="606"/>
    </row>
    <row r="254" spans="1:39" s="2" customFormat="1" x14ac:dyDescent="0.3">
      <c r="A254" s="87" t="s">
        <v>908</v>
      </c>
      <c r="B254" s="61">
        <f>15500/10</f>
        <v>1550</v>
      </c>
      <c r="C254" s="77">
        <f>2700/1.1</f>
        <v>2454.5454545454545</v>
      </c>
      <c r="D254" s="86">
        <v>10</v>
      </c>
      <c r="E254" s="44">
        <v>0</v>
      </c>
      <c r="F254" s="470">
        <f t="shared" ref="F254:F287" si="139">B254*E254</f>
        <v>0</v>
      </c>
      <c r="G254" s="108">
        <v>0</v>
      </c>
      <c r="H254" s="84">
        <f t="shared" ref="H254:H287" si="140">B254*G254</f>
        <v>0</v>
      </c>
      <c r="I254" s="74">
        <v>0</v>
      </c>
      <c r="J254" s="84">
        <f t="shared" ref="J254:J287" si="141">B254*I254</f>
        <v>0</v>
      </c>
      <c r="K254" s="74">
        <v>0</v>
      </c>
      <c r="L254" s="37">
        <f t="shared" ref="L254:L287" si="142">B254*K254</f>
        <v>0</v>
      </c>
      <c r="M254" s="74">
        <v>0</v>
      </c>
      <c r="N254" s="37">
        <f t="shared" ref="N254:N287" si="143">B254*M254</f>
        <v>0</v>
      </c>
      <c r="O254" s="74">
        <v>0</v>
      </c>
      <c r="P254" s="71">
        <f t="shared" ref="P254:P287" si="144">B254*O254</f>
        <v>0</v>
      </c>
      <c r="Q254" s="57">
        <f t="shared" ref="Q254:Q287" si="145">G254+I254+K254+M254+O254</f>
        <v>0</v>
      </c>
      <c r="R254" s="83">
        <f t="shared" ref="R254:R287" si="146">Q254*B254</f>
        <v>0</v>
      </c>
      <c r="S254" s="42">
        <v>0</v>
      </c>
      <c r="T254" s="109">
        <f t="shared" ref="T254:T287" si="147">C254*S254</f>
        <v>0</v>
      </c>
      <c r="U254" s="74">
        <v>0</v>
      </c>
      <c r="V254" s="109">
        <f t="shared" ref="V254:V287" si="148">C254*U254</f>
        <v>0</v>
      </c>
      <c r="W254" s="74">
        <v>0</v>
      </c>
      <c r="X254" s="109">
        <f t="shared" ref="X254:X287" si="149">C254*W254</f>
        <v>0</v>
      </c>
      <c r="Y254" s="74">
        <v>0</v>
      </c>
      <c r="Z254" s="109">
        <f t="shared" ref="Z254:Z287" si="150">C254*Y254</f>
        <v>0</v>
      </c>
      <c r="AA254" s="74">
        <v>0</v>
      </c>
      <c r="AB254" s="68">
        <f t="shared" ref="AB254:AB287" si="151">C254*AA254</f>
        <v>0</v>
      </c>
      <c r="AC254" s="67">
        <f t="shared" ref="AC254:AC287" si="152">S254+U254+W254+Y254+AA254</f>
        <v>0</v>
      </c>
      <c r="AD254" s="66">
        <f t="shared" ref="AD254:AD287" si="153">AC254*C254</f>
        <v>0</v>
      </c>
      <c r="AE254" s="57">
        <v>0</v>
      </c>
      <c r="AF254" s="60">
        <f t="shared" ref="AF254:AF287" si="154">((C254-B254)*AC254)-AE254</f>
        <v>0</v>
      </c>
      <c r="AG254" s="435">
        <v>0</v>
      </c>
      <c r="AH254" s="416">
        <f t="shared" ref="AH254:AH287" si="155">B254*AG254</f>
        <v>0</v>
      </c>
      <c r="AI254" s="65">
        <f t="shared" ref="AI254:AI287" si="156">E254+Q254-AC254-AG254</f>
        <v>0</v>
      </c>
      <c r="AJ254" s="150">
        <f t="shared" ref="AJ254:AJ287" si="157">B254*AI254</f>
        <v>0</v>
      </c>
      <c r="AK254" s="51">
        <v>0</v>
      </c>
      <c r="AL254" s="63">
        <f t="shared" ref="AL254:AL287" si="158">AK254*B254</f>
        <v>0</v>
      </c>
      <c r="AM254" s="75"/>
    </row>
    <row r="255" spans="1:39" s="2" customFormat="1" ht="18" customHeight="1" x14ac:dyDescent="0.3">
      <c r="A255" s="56" t="s">
        <v>923</v>
      </c>
      <c r="B255" s="74">
        <f>15500/10</f>
        <v>1550</v>
      </c>
      <c r="C255" s="77">
        <f>2700/1.1</f>
        <v>2454.5454545454545</v>
      </c>
      <c r="D255" s="73">
        <v>10</v>
      </c>
      <c r="E255" s="44">
        <v>0</v>
      </c>
      <c r="F255" s="471">
        <f t="shared" si="139"/>
        <v>0</v>
      </c>
      <c r="G255" s="108">
        <v>0</v>
      </c>
      <c r="H255" s="69">
        <f t="shared" si="140"/>
        <v>0</v>
      </c>
      <c r="I255" s="74">
        <v>0</v>
      </c>
      <c r="J255" s="37">
        <f t="shared" si="141"/>
        <v>0</v>
      </c>
      <c r="K255" s="74">
        <v>0</v>
      </c>
      <c r="L255" s="37">
        <f t="shared" si="142"/>
        <v>0</v>
      </c>
      <c r="M255" s="74">
        <v>0</v>
      </c>
      <c r="N255" s="37">
        <f t="shared" si="143"/>
        <v>0</v>
      </c>
      <c r="O255" s="74">
        <v>0</v>
      </c>
      <c r="P255" s="71">
        <f t="shared" si="144"/>
        <v>0</v>
      </c>
      <c r="Q255" s="57">
        <f t="shared" si="145"/>
        <v>0</v>
      </c>
      <c r="R255" s="70">
        <f t="shared" si="146"/>
        <v>0</v>
      </c>
      <c r="S255" s="42">
        <v>0</v>
      </c>
      <c r="T255" s="109">
        <f t="shared" si="147"/>
        <v>0</v>
      </c>
      <c r="U255" s="74">
        <v>0</v>
      </c>
      <c r="V255" s="109">
        <f t="shared" si="148"/>
        <v>0</v>
      </c>
      <c r="W255" s="74">
        <v>0</v>
      </c>
      <c r="X255" s="109">
        <f t="shared" si="149"/>
        <v>0</v>
      </c>
      <c r="Y255" s="74">
        <v>0</v>
      </c>
      <c r="Z255" s="109">
        <f t="shared" si="150"/>
        <v>0</v>
      </c>
      <c r="AA255" s="74">
        <v>0</v>
      </c>
      <c r="AB255" s="68">
        <f t="shared" si="151"/>
        <v>0</v>
      </c>
      <c r="AC255" s="67">
        <f t="shared" si="152"/>
        <v>0</v>
      </c>
      <c r="AD255" s="66">
        <f t="shared" si="153"/>
        <v>0</v>
      </c>
      <c r="AE255" s="57">
        <v>0</v>
      </c>
      <c r="AF255" s="60">
        <f t="shared" si="154"/>
        <v>0</v>
      </c>
      <c r="AG255" s="435">
        <v>0</v>
      </c>
      <c r="AH255" s="416">
        <f t="shared" si="155"/>
        <v>0</v>
      </c>
      <c r="AI255" s="65">
        <f t="shared" si="156"/>
        <v>0</v>
      </c>
      <c r="AJ255" s="63">
        <f t="shared" si="157"/>
        <v>0</v>
      </c>
      <c r="AK255" s="51">
        <v>0</v>
      </c>
      <c r="AL255" s="63">
        <f t="shared" si="158"/>
        <v>0</v>
      </c>
      <c r="AM255" s="75"/>
    </row>
    <row r="256" spans="1:39" s="2" customFormat="1" x14ac:dyDescent="0.3">
      <c r="A256" s="56" t="s">
        <v>906</v>
      </c>
      <c r="B256" s="74">
        <f>18000/10</f>
        <v>1800</v>
      </c>
      <c r="C256" s="77">
        <f>2800/1.1</f>
        <v>2545.454545454545</v>
      </c>
      <c r="D256" s="73">
        <v>10</v>
      </c>
      <c r="E256" s="44">
        <v>31</v>
      </c>
      <c r="F256" s="471">
        <f t="shared" si="139"/>
        <v>55800</v>
      </c>
      <c r="G256" s="108">
        <v>10</v>
      </c>
      <c r="H256" s="69">
        <f t="shared" si="140"/>
        <v>18000</v>
      </c>
      <c r="I256" s="74">
        <v>0</v>
      </c>
      <c r="J256" s="37">
        <f t="shared" si="141"/>
        <v>0</v>
      </c>
      <c r="K256" s="74">
        <v>0</v>
      </c>
      <c r="L256" s="37">
        <f t="shared" si="142"/>
        <v>0</v>
      </c>
      <c r="M256" s="74">
        <v>0</v>
      </c>
      <c r="N256" s="37">
        <f t="shared" si="143"/>
        <v>0</v>
      </c>
      <c r="O256" s="74">
        <v>0</v>
      </c>
      <c r="P256" s="71">
        <f t="shared" si="144"/>
        <v>0</v>
      </c>
      <c r="Q256" s="57">
        <f t="shared" si="145"/>
        <v>10</v>
      </c>
      <c r="R256" s="70">
        <f t="shared" si="146"/>
        <v>18000</v>
      </c>
      <c r="S256" s="42">
        <v>16</v>
      </c>
      <c r="T256" s="109">
        <f t="shared" si="147"/>
        <v>40727.272727272721</v>
      </c>
      <c r="U256" s="74">
        <v>13</v>
      </c>
      <c r="V256" s="109">
        <f t="shared" si="148"/>
        <v>33090.909090909088</v>
      </c>
      <c r="W256" s="74">
        <v>11</v>
      </c>
      <c r="X256" s="109">
        <f t="shared" si="149"/>
        <v>27999.999999999996</v>
      </c>
      <c r="Y256" s="74">
        <v>1</v>
      </c>
      <c r="Z256" s="109">
        <f t="shared" si="150"/>
        <v>2545.454545454545</v>
      </c>
      <c r="AA256" s="74">
        <v>0</v>
      </c>
      <c r="AB256" s="68">
        <f t="shared" si="151"/>
        <v>0</v>
      </c>
      <c r="AC256" s="67">
        <f t="shared" si="152"/>
        <v>41</v>
      </c>
      <c r="AD256" s="66">
        <f t="shared" si="153"/>
        <v>104363.63636363635</v>
      </c>
      <c r="AE256" s="57">
        <v>0</v>
      </c>
      <c r="AF256" s="60">
        <f t="shared" si="154"/>
        <v>30563.636363636346</v>
      </c>
      <c r="AG256" s="435">
        <v>0</v>
      </c>
      <c r="AH256" s="416">
        <f t="shared" si="155"/>
        <v>0</v>
      </c>
      <c r="AI256" s="65">
        <f t="shared" si="156"/>
        <v>0</v>
      </c>
      <c r="AJ256" s="63">
        <f t="shared" si="157"/>
        <v>0</v>
      </c>
      <c r="AK256" s="51">
        <v>0</v>
      </c>
      <c r="AL256" s="63">
        <f t="shared" si="158"/>
        <v>0</v>
      </c>
      <c r="AM256" s="75"/>
    </row>
    <row r="257" spans="1:39" s="2" customFormat="1" x14ac:dyDescent="0.3">
      <c r="A257" s="79" t="s">
        <v>922</v>
      </c>
      <c r="B257" s="47">
        <f>15500/10</f>
        <v>1550</v>
      </c>
      <c r="C257" s="77">
        <f>2700/1.1</f>
        <v>2454.5454545454545</v>
      </c>
      <c r="D257" s="54">
        <v>10</v>
      </c>
      <c r="E257" s="44">
        <v>0</v>
      </c>
      <c r="F257" s="471">
        <f t="shared" si="139"/>
        <v>0</v>
      </c>
      <c r="G257" s="108">
        <v>0</v>
      </c>
      <c r="H257" s="69">
        <f t="shared" si="140"/>
        <v>0</v>
      </c>
      <c r="I257" s="74">
        <v>0</v>
      </c>
      <c r="J257" s="37">
        <f t="shared" si="141"/>
        <v>0</v>
      </c>
      <c r="K257" s="74">
        <v>0</v>
      </c>
      <c r="L257" s="37">
        <f t="shared" si="142"/>
        <v>0</v>
      </c>
      <c r="M257" s="74">
        <v>0</v>
      </c>
      <c r="N257" s="37">
        <f t="shared" si="143"/>
        <v>0</v>
      </c>
      <c r="O257" s="74">
        <v>0</v>
      </c>
      <c r="P257" s="71">
        <f t="shared" si="144"/>
        <v>0</v>
      </c>
      <c r="Q257" s="57">
        <f t="shared" si="145"/>
        <v>0</v>
      </c>
      <c r="R257" s="70">
        <f t="shared" si="146"/>
        <v>0</v>
      </c>
      <c r="S257" s="42">
        <v>0</v>
      </c>
      <c r="T257" s="109">
        <f t="shared" si="147"/>
        <v>0</v>
      </c>
      <c r="U257" s="74">
        <v>0</v>
      </c>
      <c r="V257" s="109">
        <f t="shared" si="148"/>
        <v>0</v>
      </c>
      <c r="W257" s="74">
        <v>0</v>
      </c>
      <c r="X257" s="109">
        <f t="shared" si="149"/>
        <v>0</v>
      </c>
      <c r="Y257" s="74">
        <v>0</v>
      </c>
      <c r="Z257" s="109">
        <f t="shared" si="150"/>
        <v>0</v>
      </c>
      <c r="AA257" s="74">
        <v>0</v>
      </c>
      <c r="AB257" s="68">
        <f t="shared" si="151"/>
        <v>0</v>
      </c>
      <c r="AC257" s="67">
        <f t="shared" si="152"/>
        <v>0</v>
      </c>
      <c r="AD257" s="66">
        <f t="shared" si="153"/>
        <v>0</v>
      </c>
      <c r="AE257" s="57">
        <v>0</v>
      </c>
      <c r="AF257" s="60">
        <f t="shared" si="154"/>
        <v>0</v>
      </c>
      <c r="AG257" s="435">
        <v>0</v>
      </c>
      <c r="AH257" s="416">
        <f t="shared" si="155"/>
        <v>0</v>
      </c>
      <c r="AI257" s="65">
        <f t="shared" si="156"/>
        <v>0</v>
      </c>
      <c r="AJ257" s="63">
        <f t="shared" si="157"/>
        <v>0</v>
      </c>
      <c r="AK257" s="51">
        <v>0</v>
      </c>
      <c r="AL257" s="63">
        <f t="shared" si="158"/>
        <v>0</v>
      </c>
      <c r="AM257" s="75"/>
    </row>
    <row r="258" spans="1:39" s="2" customFormat="1" x14ac:dyDescent="0.3">
      <c r="A258" s="79" t="s">
        <v>932</v>
      </c>
      <c r="B258" s="47">
        <f>15500/10</f>
        <v>1550</v>
      </c>
      <c r="C258" s="77">
        <f>2700/1.1</f>
        <v>2454.5454545454545</v>
      </c>
      <c r="D258" s="54">
        <v>10</v>
      </c>
      <c r="E258" s="44">
        <v>0</v>
      </c>
      <c r="F258" s="471">
        <f t="shared" si="139"/>
        <v>0</v>
      </c>
      <c r="G258" s="108">
        <v>0</v>
      </c>
      <c r="H258" s="69">
        <f t="shared" si="140"/>
        <v>0</v>
      </c>
      <c r="I258" s="74">
        <v>0</v>
      </c>
      <c r="J258" s="37">
        <f t="shared" si="141"/>
        <v>0</v>
      </c>
      <c r="K258" s="74">
        <v>0</v>
      </c>
      <c r="L258" s="37">
        <f t="shared" si="142"/>
        <v>0</v>
      </c>
      <c r="M258" s="74">
        <v>0</v>
      </c>
      <c r="N258" s="37">
        <f t="shared" si="143"/>
        <v>0</v>
      </c>
      <c r="O258" s="74">
        <v>0</v>
      </c>
      <c r="P258" s="71">
        <f t="shared" si="144"/>
        <v>0</v>
      </c>
      <c r="Q258" s="57">
        <f t="shared" si="145"/>
        <v>0</v>
      </c>
      <c r="R258" s="70">
        <f t="shared" si="146"/>
        <v>0</v>
      </c>
      <c r="S258" s="42">
        <v>0</v>
      </c>
      <c r="T258" s="109">
        <f t="shared" si="147"/>
        <v>0</v>
      </c>
      <c r="U258" s="74">
        <v>0</v>
      </c>
      <c r="V258" s="109">
        <f t="shared" si="148"/>
        <v>0</v>
      </c>
      <c r="W258" s="74">
        <v>0</v>
      </c>
      <c r="X258" s="109">
        <f t="shared" si="149"/>
        <v>0</v>
      </c>
      <c r="Y258" s="74">
        <v>0</v>
      </c>
      <c r="Z258" s="109">
        <f t="shared" si="150"/>
        <v>0</v>
      </c>
      <c r="AA258" s="74">
        <v>0</v>
      </c>
      <c r="AB258" s="68">
        <f t="shared" si="151"/>
        <v>0</v>
      </c>
      <c r="AC258" s="67">
        <f t="shared" si="152"/>
        <v>0</v>
      </c>
      <c r="AD258" s="66">
        <f t="shared" si="153"/>
        <v>0</v>
      </c>
      <c r="AE258" s="57">
        <v>0</v>
      </c>
      <c r="AF258" s="60">
        <f t="shared" si="154"/>
        <v>0</v>
      </c>
      <c r="AG258" s="435">
        <v>0</v>
      </c>
      <c r="AH258" s="416">
        <f t="shared" si="155"/>
        <v>0</v>
      </c>
      <c r="AI258" s="65">
        <f t="shared" si="156"/>
        <v>0</v>
      </c>
      <c r="AJ258" s="63">
        <f t="shared" si="157"/>
        <v>0</v>
      </c>
      <c r="AK258" s="51">
        <v>0</v>
      </c>
      <c r="AL258" s="63">
        <f t="shared" si="158"/>
        <v>0</v>
      </c>
      <c r="AM258" s="75"/>
    </row>
    <row r="259" spans="1:39" s="2" customFormat="1" x14ac:dyDescent="0.3">
      <c r="A259" s="78" t="s">
        <v>905</v>
      </c>
      <c r="B259" s="47">
        <f>15500/10</f>
        <v>1550</v>
      </c>
      <c r="C259" s="77">
        <f>2700/1.1</f>
        <v>2454.5454545454545</v>
      </c>
      <c r="D259" s="54">
        <v>10</v>
      </c>
      <c r="E259" s="44">
        <v>0</v>
      </c>
      <c r="F259" s="471">
        <f t="shared" si="139"/>
        <v>0</v>
      </c>
      <c r="G259" s="108">
        <v>0</v>
      </c>
      <c r="H259" s="69">
        <f t="shared" si="140"/>
        <v>0</v>
      </c>
      <c r="I259" s="74">
        <v>0</v>
      </c>
      <c r="J259" s="37">
        <f t="shared" si="141"/>
        <v>0</v>
      </c>
      <c r="K259" s="74">
        <v>0</v>
      </c>
      <c r="L259" s="37">
        <f t="shared" si="142"/>
        <v>0</v>
      </c>
      <c r="M259" s="74">
        <v>0</v>
      </c>
      <c r="N259" s="37">
        <f t="shared" si="143"/>
        <v>0</v>
      </c>
      <c r="O259" s="74">
        <v>0</v>
      </c>
      <c r="P259" s="71">
        <f t="shared" si="144"/>
        <v>0</v>
      </c>
      <c r="Q259" s="57">
        <f t="shared" si="145"/>
        <v>0</v>
      </c>
      <c r="R259" s="70">
        <f t="shared" si="146"/>
        <v>0</v>
      </c>
      <c r="S259" s="42">
        <v>0</v>
      </c>
      <c r="T259" s="109">
        <f t="shared" si="147"/>
        <v>0</v>
      </c>
      <c r="U259" s="74">
        <v>0</v>
      </c>
      <c r="V259" s="109">
        <f t="shared" si="148"/>
        <v>0</v>
      </c>
      <c r="W259" s="74">
        <v>0</v>
      </c>
      <c r="X259" s="109">
        <f t="shared" si="149"/>
        <v>0</v>
      </c>
      <c r="Y259" s="74">
        <v>0</v>
      </c>
      <c r="Z259" s="109">
        <f t="shared" si="150"/>
        <v>0</v>
      </c>
      <c r="AA259" s="74">
        <v>0</v>
      </c>
      <c r="AB259" s="68">
        <f t="shared" si="151"/>
        <v>0</v>
      </c>
      <c r="AC259" s="67">
        <f t="shared" si="152"/>
        <v>0</v>
      </c>
      <c r="AD259" s="66">
        <f t="shared" si="153"/>
        <v>0</v>
      </c>
      <c r="AE259" s="57">
        <v>0</v>
      </c>
      <c r="AF259" s="60">
        <f t="shared" si="154"/>
        <v>0</v>
      </c>
      <c r="AG259" s="435">
        <v>0</v>
      </c>
      <c r="AH259" s="416">
        <f t="shared" si="155"/>
        <v>0</v>
      </c>
      <c r="AI259" s="65">
        <f t="shared" si="156"/>
        <v>0</v>
      </c>
      <c r="AJ259" s="63">
        <f t="shared" si="157"/>
        <v>0</v>
      </c>
      <c r="AK259" s="51">
        <v>0</v>
      </c>
      <c r="AL259" s="63">
        <f t="shared" si="158"/>
        <v>0</v>
      </c>
      <c r="AM259" s="75"/>
    </row>
    <row r="260" spans="1:39" s="2" customFormat="1" x14ac:dyDescent="0.3">
      <c r="A260" s="79" t="s">
        <v>958</v>
      </c>
      <c r="B260" s="47">
        <f>18000/10</f>
        <v>1800</v>
      </c>
      <c r="C260" s="77">
        <f>2800/1.1</f>
        <v>2545.454545454545</v>
      </c>
      <c r="D260" s="54">
        <v>10</v>
      </c>
      <c r="E260" s="44">
        <v>31</v>
      </c>
      <c r="F260" s="471">
        <f t="shared" si="139"/>
        <v>55800</v>
      </c>
      <c r="G260" s="108">
        <v>0</v>
      </c>
      <c r="H260" s="69">
        <f t="shared" si="140"/>
        <v>0</v>
      </c>
      <c r="I260" s="74">
        <v>0</v>
      </c>
      <c r="J260" s="37">
        <f t="shared" si="141"/>
        <v>0</v>
      </c>
      <c r="K260" s="74">
        <v>0</v>
      </c>
      <c r="L260" s="37">
        <f t="shared" si="142"/>
        <v>0</v>
      </c>
      <c r="M260" s="74">
        <v>0</v>
      </c>
      <c r="N260" s="37">
        <f t="shared" si="143"/>
        <v>0</v>
      </c>
      <c r="O260" s="74">
        <v>0</v>
      </c>
      <c r="P260" s="71">
        <f t="shared" si="144"/>
        <v>0</v>
      </c>
      <c r="Q260" s="57">
        <f t="shared" si="145"/>
        <v>0</v>
      </c>
      <c r="R260" s="70">
        <f t="shared" si="146"/>
        <v>0</v>
      </c>
      <c r="S260" s="42">
        <v>9</v>
      </c>
      <c r="T260" s="109">
        <f t="shared" si="147"/>
        <v>22909.090909090904</v>
      </c>
      <c r="U260" s="74">
        <v>9</v>
      </c>
      <c r="V260" s="109">
        <f t="shared" si="148"/>
        <v>22909.090909090904</v>
      </c>
      <c r="W260" s="74">
        <v>6</v>
      </c>
      <c r="X260" s="109">
        <f t="shared" si="149"/>
        <v>15272.72727272727</v>
      </c>
      <c r="Y260" s="74">
        <v>4</v>
      </c>
      <c r="Z260" s="109">
        <f t="shared" si="150"/>
        <v>10181.81818181818</v>
      </c>
      <c r="AA260" s="74">
        <v>0</v>
      </c>
      <c r="AB260" s="68">
        <f t="shared" si="151"/>
        <v>0</v>
      </c>
      <c r="AC260" s="67">
        <f t="shared" si="152"/>
        <v>28</v>
      </c>
      <c r="AD260" s="66">
        <f t="shared" si="153"/>
        <v>71272.727272727265</v>
      </c>
      <c r="AE260" s="57">
        <v>0</v>
      </c>
      <c r="AF260" s="60">
        <f t="shared" si="154"/>
        <v>20872.727272727261</v>
      </c>
      <c r="AG260" s="435">
        <v>0</v>
      </c>
      <c r="AH260" s="416">
        <f t="shared" si="155"/>
        <v>0</v>
      </c>
      <c r="AI260" s="65">
        <f t="shared" si="156"/>
        <v>3</v>
      </c>
      <c r="AJ260" s="63">
        <f t="shared" si="157"/>
        <v>5400</v>
      </c>
      <c r="AK260" s="51">
        <v>0</v>
      </c>
      <c r="AL260" s="63">
        <f t="shared" si="158"/>
        <v>0</v>
      </c>
      <c r="AM260" s="75"/>
    </row>
    <row r="261" spans="1:39" s="2" customFormat="1" x14ac:dyDescent="0.3">
      <c r="A261" s="78" t="s">
        <v>855</v>
      </c>
      <c r="B261" s="47">
        <f>17000/10</f>
        <v>1700</v>
      </c>
      <c r="C261" s="77">
        <f>2700/1.1</f>
        <v>2454.5454545454545</v>
      </c>
      <c r="D261" s="54">
        <v>10</v>
      </c>
      <c r="E261" s="44">
        <v>12</v>
      </c>
      <c r="F261" s="471">
        <f t="shared" si="139"/>
        <v>20400</v>
      </c>
      <c r="G261" s="108">
        <v>0</v>
      </c>
      <c r="H261" s="69">
        <f t="shared" si="140"/>
        <v>0</v>
      </c>
      <c r="I261" s="74">
        <v>0</v>
      </c>
      <c r="J261" s="37">
        <f t="shared" si="141"/>
        <v>0</v>
      </c>
      <c r="K261" s="74">
        <v>0</v>
      </c>
      <c r="L261" s="37">
        <f t="shared" si="142"/>
        <v>0</v>
      </c>
      <c r="M261" s="74">
        <v>0</v>
      </c>
      <c r="N261" s="37">
        <f t="shared" si="143"/>
        <v>0</v>
      </c>
      <c r="O261" s="74">
        <v>0</v>
      </c>
      <c r="P261" s="71">
        <f t="shared" si="144"/>
        <v>0</v>
      </c>
      <c r="Q261" s="57">
        <f t="shared" si="145"/>
        <v>0</v>
      </c>
      <c r="R261" s="70">
        <f t="shared" si="146"/>
        <v>0</v>
      </c>
      <c r="S261" s="42">
        <v>6</v>
      </c>
      <c r="T261" s="109">
        <f t="shared" si="147"/>
        <v>14727.272727272728</v>
      </c>
      <c r="U261" s="74">
        <v>2</v>
      </c>
      <c r="V261" s="109">
        <f t="shared" si="148"/>
        <v>4909.090909090909</v>
      </c>
      <c r="W261" s="74">
        <v>4</v>
      </c>
      <c r="X261" s="109">
        <f t="shared" si="149"/>
        <v>9818.181818181818</v>
      </c>
      <c r="Y261" s="74">
        <v>0</v>
      </c>
      <c r="Z261" s="109">
        <f t="shared" si="150"/>
        <v>0</v>
      </c>
      <c r="AA261" s="74">
        <v>0</v>
      </c>
      <c r="AB261" s="68">
        <f t="shared" si="151"/>
        <v>0</v>
      </c>
      <c r="AC261" s="67">
        <f t="shared" si="152"/>
        <v>12</v>
      </c>
      <c r="AD261" s="66">
        <f t="shared" si="153"/>
        <v>29454.545454545456</v>
      </c>
      <c r="AE261" s="57">
        <v>0</v>
      </c>
      <c r="AF261" s="60">
        <f t="shared" si="154"/>
        <v>9054.545454545454</v>
      </c>
      <c r="AG261" s="435">
        <v>0</v>
      </c>
      <c r="AH261" s="416">
        <f t="shared" si="155"/>
        <v>0</v>
      </c>
      <c r="AI261" s="65">
        <f t="shared" si="156"/>
        <v>0</v>
      </c>
      <c r="AJ261" s="63">
        <f t="shared" si="157"/>
        <v>0</v>
      </c>
      <c r="AK261" s="51">
        <v>0</v>
      </c>
      <c r="AL261" s="63">
        <f t="shared" si="158"/>
        <v>0</v>
      </c>
      <c r="AM261" s="75"/>
    </row>
    <row r="262" spans="1:39" s="2" customFormat="1" ht="15.75" customHeight="1" x14ac:dyDescent="0.3">
      <c r="A262" s="79" t="s">
        <v>45</v>
      </c>
      <c r="B262" s="74">
        <f>13800/12</f>
        <v>1150</v>
      </c>
      <c r="C262" s="38">
        <f>1800/1.1</f>
        <v>1636.3636363636363</v>
      </c>
      <c r="D262" s="73">
        <v>12</v>
      </c>
      <c r="E262" s="44">
        <v>0</v>
      </c>
      <c r="F262" s="471">
        <f t="shared" si="139"/>
        <v>0</v>
      </c>
      <c r="G262" s="108">
        <v>0</v>
      </c>
      <c r="H262" s="69">
        <f t="shared" si="140"/>
        <v>0</v>
      </c>
      <c r="I262" s="74">
        <v>0</v>
      </c>
      <c r="J262" s="37">
        <f t="shared" si="141"/>
        <v>0</v>
      </c>
      <c r="K262" s="74">
        <v>0</v>
      </c>
      <c r="L262" s="37">
        <f t="shared" si="142"/>
        <v>0</v>
      </c>
      <c r="M262" s="74">
        <v>0</v>
      </c>
      <c r="N262" s="37">
        <f t="shared" si="143"/>
        <v>0</v>
      </c>
      <c r="O262" s="74">
        <v>0</v>
      </c>
      <c r="P262" s="71">
        <f t="shared" si="144"/>
        <v>0</v>
      </c>
      <c r="Q262" s="57">
        <f t="shared" si="145"/>
        <v>0</v>
      </c>
      <c r="R262" s="70">
        <f t="shared" si="146"/>
        <v>0</v>
      </c>
      <c r="S262" s="42">
        <v>0</v>
      </c>
      <c r="T262" s="109">
        <f t="shared" si="147"/>
        <v>0</v>
      </c>
      <c r="U262" s="74">
        <v>0</v>
      </c>
      <c r="V262" s="109">
        <f t="shared" si="148"/>
        <v>0</v>
      </c>
      <c r="W262" s="74">
        <v>0</v>
      </c>
      <c r="X262" s="109">
        <f t="shared" si="149"/>
        <v>0</v>
      </c>
      <c r="Y262" s="74">
        <v>0</v>
      </c>
      <c r="Z262" s="109">
        <f t="shared" si="150"/>
        <v>0</v>
      </c>
      <c r="AA262" s="74">
        <v>0</v>
      </c>
      <c r="AB262" s="68">
        <f t="shared" si="151"/>
        <v>0</v>
      </c>
      <c r="AC262" s="67">
        <f t="shared" si="152"/>
        <v>0</v>
      </c>
      <c r="AD262" s="66">
        <f t="shared" si="153"/>
        <v>0</v>
      </c>
      <c r="AE262" s="57">
        <v>0</v>
      </c>
      <c r="AF262" s="60">
        <f t="shared" si="154"/>
        <v>0</v>
      </c>
      <c r="AG262" s="435">
        <v>0</v>
      </c>
      <c r="AH262" s="416">
        <f t="shared" si="155"/>
        <v>0</v>
      </c>
      <c r="AI262" s="65">
        <f t="shared" si="156"/>
        <v>0</v>
      </c>
      <c r="AJ262" s="63">
        <f t="shared" si="157"/>
        <v>0</v>
      </c>
      <c r="AK262" s="51">
        <v>0</v>
      </c>
      <c r="AL262" s="63">
        <f t="shared" si="158"/>
        <v>0</v>
      </c>
      <c r="AM262" s="75"/>
    </row>
    <row r="263" spans="1:39" s="2" customFormat="1" x14ac:dyDescent="0.3">
      <c r="A263" s="79" t="s">
        <v>1000</v>
      </c>
      <c r="B263" s="74">
        <f>13800/12</f>
        <v>1150</v>
      </c>
      <c r="C263" s="38">
        <v>1636</v>
      </c>
      <c r="D263" s="73">
        <v>12</v>
      </c>
      <c r="E263" s="44">
        <v>0</v>
      </c>
      <c r="F263" s="471">
        <f t="shared" si="139"/>
        <v>0</v>
      </c>
      <c r="G263" s="108">
        <v>0</v>
      </c>
      <c r="H263" s="69">
        <f t="shared" si="140"/>
        <v>0</v>
      </c>
      <c r="I263" s="74">
        <v>0</v>
      </c>
      <c r="J263" s="37">
        <f t="shared" si="141"/>
        <v>0</v>
      </c>
      <c r="K263" s="74">
        <v>0</v>
      </c>
      <c r="L263" s="37">
        <f t="shared" si="142"/>
        <v>0</v>
      </c>
      <c r="M263" s="74">
        <v>0</v>
      </c>
      <c r="N263" s="37">
        <f t="shared" si="143"/>
        <v>0</v>
      </c>
      <c r="O263" s="74">
        <v>0</v>
      </c>
      <c r="P263" s="71">
        <f t="shared" si="144"/>
        <v>0</v>
      </c>
      <c r="Q263" s="57">
        <f t="shared" si="145"/>
        <v>0</v>
      </c>
      <c r="R263" s="70">
        <f t="shared" si="146"/>
        <v>0</v>
      </c>
      <c r="S263" s="42">
        <v>0</v>
      </c>
      <c r="T263" s="109">
        <f t="shared" si="147"/>
        <v>0</v>
      </c>
      <c r="U263" s="74">
        <v>0</v>
      </c>
      <c r="V263" s="109">
        <f t="shared" si="148"/>
        <v>0</v>
      </c>
      <c r="W263" s="74">
        <v>0</v>
      </c>
      <c r="X263" s="109">
        <f t="shared" si="149"/>
        <v>0</v>
      </c>
      <c r="Y263" s="74">
        <v>0</v>
      </c>
      <c r="Z263" s="109">
        <f t="shared" si="150"/>
        <v>0</v>
      </c>
      <c r="AA263" s="74">
        <v>0</v>
      </c>
      <c r="AB263" s="68">
        <f t="shared" si="151"/>
        <v>0</v>
      </c>
      <c r="AC263" s="67">
        <f t="shared" si="152"/>
        <v>0</v>
      </c>
      <c r="AD263" s="66">
        <f t="shared" si="153"/>
        <v>0</v>
      </c>
      <c r="AE263" s="57">
        <v>0</v>
      </c>
      <c r="AF263" s="60">
        <f t="shared" si="154"/>
        <v>0</v>
      </c>
      <c r="AG263" s="435">
        <v>0</v>
      </c>
      <c r="AH263" s="416">
        <f t="shared" si="155"/>
        <v>0</v>
      </c>
      <c r="AI263" s="65">
        <f t="shared" si="156"/>
        <v>0</v>
      </c>
      <c r="AJ263" s="63">
        <f t="shared" si="157"/>
        <v>0</v>
      </c>
      <c r="AK263" s="51">
        <v>0</v>
      </c>
      <c r="AL263" s="63">
        <f t="shared" si="158"/>
        <v>0</v>
      </c>
      <c r="AM263" s="75"/>
    </row>
    <row r="264" spans="1:39" s="2" customFormat="1" x14ac:dyDescent="0.3">
      <c r="A264" s="79" t="s">
        <v>8</v>
      </c>
      <c r="B264" s="47">
        <f>24800/16</f>
        <v>1550</v>
      </c>
      <c r="C264" s="46">
        <f>2800/1.1</f>
        <v>2545.454545454545</v>
      </c>
      <c r="D264" s="54">
        <v>16</v>
      </c>
      <c r="E264" s="44">
        <v>0</v>
      </c>
      <c r="F264" s="471">
        <f t="shared" si="139"/>
        <v>0</v>
      </c>
      <c r="G264" s="108">
        <v>0</v>
      </c>
      <c r="H264" s="69">
        <f t="shared" si="140"/>
        <v>0</v>
      </c>
      <c r="I264" s="74">
        <v>0</v>
      </c>
      <c r="J264" s="37">
        <f t="shared" si="141"/>
        <v>0</v>
      </c>
      <c r="K264" s="74">
        <v>0</v>
      </c>
      <c r="L264" s="37">
        <f t="shared" si="142"/>
        <v>0</v>
      </c>
      <c r="M264" s="74">
        <v>0</v>
      </c>
      <c r="N264" s="37">
        <f t="shared" si="143"/>
        <v>0</v>
      </c>
      <c r="O264" s="74">
        <v>0</v>
      </c>
      <c r="P264" s="71">
        <f t="shared" si="144"/>
        <v>0</v>
      </c>
      <c r="Q264" s="57">
        <f t="shared" si="145"/>
        <v>0</v>
      </c>
      <c r="R264" s="70">
        <f t="shared" si="146"/>
        <v>0</v>
      </c>
      <c r="S264" s="42">
        <v>0</v>
      </c>
      <c r="T264" s="109">
        <f t="shared" si="147"/>
        <v>0</v>
      </c>
      <c r="U264" s="74">
        <v>0</v>
      </c>
      <c r="V264" s="109">
        <f t="shared" si="148"/>
        <v>0</v>
      </c>
      <c r="W264" s="74">
        <v>0</v>
      </c>
      <c r="X264" s="109">
        <f t="shared" si="149"/>
        <v>0</v>
      </c>
      <c r="Y264" s="74">
        <v>0</v>
      </c>
      <c r="Z264" s="109">
        <f t="shared" si="150"/>
        <v>0</v>
      </c>
      <c r="AA264" s="74">
        <v>0</v>
      </c>
      <c r="AB264" s="68">
        <f t="shared" si="151"/>
        <v>0</v>
      </c>
      <c r="AC264" s="67">
        <f t="shared" si="152"/>
        <v>0</v>
      </c>
      <c r="AD264" s="66">
        <f t="shared" si="153"/>
        <v>0</v>
      </c>
      <c r="AE264" s="57">
        <v>0</v>
      </c>
      <c r="AF264" s="60">
        <f t="shared" si="154"/>
        <v>0</v>
      </c>
      <c r="AG264" s="435">
        <v>0</v>
      </c>
      <c r="AH264" s="416">
        <f t="shared" si="155"/>
        <v>0</v>
      </c>
      <c r="AI264" s="65">
        <f t="shared" si="156"/>
        <v>0</v>
      </c>
      <c r="AJ264" s="63">
        <f t="shared" si="157"/>
        <v>0</v>
      </c>
      <c r="AK264" s="51">
        <v>0</v>
      </c>
      <c r="AL264" s="63">
        <f t="shared" si="158"/>
        <v>0</v>
      </c>
      <c r="AM264" s="75"/>
    </row>
    <row r="265" spans="1:39" s="2" customFormat="1" x14ac:dyDescent="0.3">
      <c r="A265" s="58" t="s">
        <v>938</v>
      </c>
      <c r="B265" s="47">
        <f>30400/16</f>
        <v>1900</v>
      </c>
      <c r="C265" s="46">
        <f>2800/1.1</f>
        <v>2545.454545454545</v>
      </c>
      <c r="D265" s="54">
        <v>16</v>
      </c>
      <c r="E265" s="44">
        <v>6</v>
      </c>
      <c r="F265" s="471">
        <f t="shared" si="139"/>
        <v>11400</v>
      </c>
      <c r="G265" s="108">
        <v>16</v>
      </c>
      <c r="H265" s="69">
        <f t="shared" si="140"/>
        <v>30400</v>
      </c>
      <c r="I265" s="74">
        <v>0</v>
      </c>
      <c r="J265" s="37">
        <f t="shared" si="141"/>
        <v>0</v>
      </c>
      <c r="K265" s="74">
        <v>0</v>
      </c>
      <c r="L265" s="37">
        <f t="shared" si="142"/>
        <v>0</v>
      </c>
      <c r="M265" s="74">
        <v>0</v>
      </c>
      <c r="N265" s="37">
        <f t="shared" si="143"/>
        <v>0</v>
      </c>
      <c r="O265" s="74">
        <v>0</v>
      </c>
      <c r="P265" s="71">
        <f t="shared" si="144"/>
        <v>0</v>
      </c>
      <c r="Q265" s="57">
        <f t="shared" si="145"/>
        <v>16</v>
      </c>
      <c r="R265" s="70">
        <f t="shared" si="146"/>
        <v>30400</v>
      </c>
      <c r="S265" s="42">
        <v>2</v>
      </c>
      <c r="T265" s="109">
        <f t="shared" si="147"/>
        <v>5090.9090909090901</v>
      </c>
      <c r="U265" s="74">
        <v>2</v>
      </c>
      <c r="V265" s="109">
        <f t="shared" si="148"/>
        <v>5090.9090909090901</v>
      </c>
      <c r="W265" s="74">
        <v>10</v>
      </c>
      <c r="X265" s="109">
        <f t="shared" si="149"/>
        <v>25454.545454545449</v>
      </c>
      <c r="Y265" s="74">
        <v>5</v>
      </c>
      <c r="Z265" s="109">
        <f t="shared" si="150"/>
        <v>12727.272727272724</v>
      </c>
      <c r="AA265" s="74">
        <v>0</v>
      </c>
      <c r="AB265" s="68">
        <f t="shared" si="151"/>
        <v>0</v>
      </c>
      <c r="AC265" s="67">
        <f t="shared" si="152"/>
        <v>19</v>
      </c>
      <c r="AD265" s="66">
        <f t="shared" si="153"/>
        <v>48363.636363636353</v>
      </c>
      <c r="AE265" s="57">
        <v>0</v>
      </c>
      <c r="AF265" s="60">
        <f t="shared" si="154"/>
        <v>12263.636363636357</v>
      </c>
      <c r="AG265" s="435">
        <v>0</v>
      </c>
      <c r="AH265" s="416">
        <f t="shared" si="155"/>
        <v>0</v>
      </c>
      <c r="AI265" s="65">
        <f t="shared" si="156"/>
        <v>3</v>
      </c>
      <c r="AJ265" s="63">
        <f t="shared" si="157"/>
        <v>5700</v>
      </c>
      <c r="AK265" s="51">
        <v>0</v>
      </c>
      <c r="AL265" s="63">
        <f t="shared" si="158"/>
        <v>0</v>
      </c>
      <c r="AM265" s="75"/>
    </row>
    <row r="266" spans="1:39" s="2" customFormat="1" x14ac:dyDescent="0.3">
      <c r="A266" s="79" t="s">
        <v>9</v>
      </c>
      <c r="B266" s="47">
        <f>3600/6</f>
        <v>600</v>
      </c>
      <c r="C266" s="46">
        <f>2000/1.1</f>
        <v>1818.181818181818</v>
      </c>
      <c r="D266" s="54">
        <v>6</v>
      </c>
      <c r="E266" s="44">
        <v>0</v>
      </c>
      <c r="F266" s="471">
        <f t="shared" si="139"/>
        <v>0</v>
      </c>
      <c r="G266" s="108">
        <v>0</v>
      </c>
      <c r="H266" s="69">
        <f t="shared" si="140"/>
        <v>0</v>
      </c>
      <c r="I266" s="74">
        <v>0</v>
      </c>
      <c r="J266" s="37">
        <f t="shared" si="141"/>
        <v>0</v>
      </c>
      <c r="K266" s="74">
        <v>0</v>
      </c>
      <c r="L266" s="37">
        <f t="shared" si="142"/>
        <v>0</v>
      </c>
      <c r="M266" s="74">
        <v>0</v>
      </c>
      <c r="N266" s="37">
        <f t="shared" si="143"/>
        <v>0</v>
      </c>
      <c r="O266" s="74">
        <v>0</v>
      </c>
      <c r="P266" s="71">
        <f t="shared" si="144"/>
        <v>0</v>
      </c>
      <c r="Q266" s="57">
        <f t="shared" si="145"/>
        <v>0</v>
      </c>
      <c r="R266" s="70">
        <f t="shared" si="146"/>
        <v>0</v>
      </c>
      <c r="S266" s="42">
        <v>0</v>
      </c>
      <c r="T266" s="109">
        <f t="shared" si="147"/>
        <v>0</v>
      </c>
      <c r="U266" s="74">
        <v>0</v>
      </c>
      <c r="V266" s="109">
        <f t="shared" si="148"/>
        <v>0</v>
      </c>
      <c r="W266" s="74">
        <v>0</v>
      </c>
      <c r="X266" s="109">
        <f t="shared" si="149"/>
        <v>0</v>
      </c>
      <c r="Y266" s="74">
        <v>0</v>
      </c>
      <c r="Z266" s="109">
        <f t="shared" si="150"/>
        <v>0</v>
      </c>
      <c r="AA266" s="74">
        <v>0</v>
      </c>
      <c r="AB266" s="68">
        <f t="shared" si="151"/>
        <v>0</v>
      </c>
      <c r="AC266" s="67">
        <f t="shared" si="152"/>
        <v>0</v>
      </c>
      <c r="AD266" s="66">
        <f t="shared" si="153"/>
        <v>0</v>
      </c>
      <c r="AE266" s="57">
        <v>0</v>
      </c>
      <c r="AF266" s="60">
        <f t="shared" si="154"/>
        <v>0</v>
      </c>
      <c r="AG266" s="435">
        <v>0</v>
      </c>
      <c r="AH266" s="416">
        <f t="shared" si="155"/>
        <v>0</v>
      </c>
      <c r="AI266" s="65">
        <f t="shared" si="156"/>
        <v>0</v>
      </c>
      <c r="AJ266" s="63">
        <f t="shared" si="157"/>
        <v>0</v>
      </c>
      <c r="AK266" s="51">
        <v>0</v>
      </c>
      <c r="AL266" s="63">
        <f t="shared" si="158"/>
        <v>0</v>
      </c>
      <c r="AM266" s="75"/>
    </row>
    <row r="267" spans="1:39" s="2" customFormat="1" x14ac:dyDescent="0.3">
      <c r="A267" s="55" t="s">
        <v>47</v>
      </c>
      <c r="B267" s="47">
        <f>3600/6</f>
        <v>600</v>
      </c>
      <c r="C267" s="46">
        <f>2000/1.1</f>
        <v>1818.181818181818</v>
      </c>
      <c r="D267" s="54">
        <v>6</v>
      </c>
      <c r="E267" s="44">
        <v>0</v>
      </c>
      <c r="F267" s="471">
        <f t="shared" si="139"/>
        <v>0</v>
      </c>
      <c r="G267" s="108">
        <v>0</v>
      </c>
      <c r="H267" s="69">
        <f t="shared" si="140"/>
        <v>0</v>
      </c>
      <c r="I267" s="74">
        <v>0</v>
      </c>
      <c r="J267" s="37">
        <f t="shared" si="141"/>
        <v>0</v>
      </c>
      <c r="K267" s="74">
        <v>0</v>
      </c>
      <c r="L267" s="37">
        <f t="shared" si="142"/>
        <v>0</v>
      </c>
      <c r="M267" s="74">
        <v>0</v>
      </c>
      <c r="N267" s="37">
        <f t="shared" si="143"/>
        <v>0</v>
      </c>
      <c r="O267" s="74">
        <v>0</v>
      </c>
      <c r="P267" s="71">
        <f t="shared" si="144"/>
        <v>0</v>
      </c>
      <c r="Q267" s="57">
        <f t="shared" si="145"/>
        <v>0</v>
      </c>
      <c r="R267" s="70">
        <f t="shared" si="146"/>
        <v>0</v>
      </c>
      <c r="S267" s="42">
        <v>0</v>
      </c>
      <c r="T267" s="109">
        <f t="shared" si="147"/>
        <v>0</v>
      </c>
      <c r="U267" s="74">
        <v>0</v>
      </c>
      <c r="V267" s="109">
        <f t="shared" si="148"/>
        <v>0</v>
      </c>
      <c r="W267" s="74">
        <v>0</v>
      </c>
      <c r="X267" s="109">
        <f t="shared" si="149"/>
        <v>0</v>
      </c>
      <c r="Y267" s="74">
        <v>0</v>
      </c>
      <c r="Z267" s="109">
        <f t="shared" si="150"/>
        <v>0</v>
      </c>
      <c r="AA267" s="74">
        <v>0</v>
      </c>
      <c r="AB267" s="68">
        <f t="shared" si="151"/>
        <v>0</v>
      </c>
      <c r="AC267" s="67">
        <f t="shared" si="152"/>
        <v>0</v>
      </c>
      <c r="AD267" s="66">
        <f t="shared" si="153"/>
        <v>0</v>
      </c>
      <c r="AE267" s="57">
        <v>0</v>
      </c>
      <c r="AF267" s="60">
        <f t="shared" si="154"/>
        <v>0</v>
      </c>
      <c r="AG267" s="435">
        <v>0</v>
      </c>
      <c r="AH267" s="416">
        <f t="shared" si="155"/>
        <v>0</v>
      </c>
      <c r="AI267" s="65">
        <f t="shared" si="156"/>
        <v>0</v>
      </c>
      <c r="AJ267" s="63">
        <f t="shared" si="157"/>
        <v>0</v>
      </c>
      <c r="AK267" s="51">
        <v>0</v>
      </c>
      <c r="AL267" s="63">
        <f t="shared" si="158"/>
        <v>0</v>
      </c>
      <c r="AM267" s="75"/>
    </row>
    <row r="268" spans="1:39" s="2" customFormat="1" x14ac:dyDescent="0.3">
      <c r="A268" s="55" t="s">
        <v>115</v>
      </c>
      <c r="B268" s="47">
        <f>3600/6</f>
        <v>600</v>
      </c>
      <c r="C268" s="46">
        <f>2000/1.1</f>
        <v>1818.181818181818</v>
      </c>
      <c r="D268" s="54">
        <v>6</v>
      </c>
      <c r="E268" s="44">
        <v>0</v>
      </c>
      <c r="F268" s="471">
        <f t="shared" si="139"/>
        <v>0</v>
      </c>
      <c r="G268" s="108">
        <v>0</v>
      </c>
      <c r="H268" s="69">
        <f t="shared" si="140"/>
        <v>0</v>
      </c>
      <c r="I268" s="74">
        <v>0</v>
      </c>
      <c r="J268" s="37">
        <f t="shared" si="141"/>
        <v>0</v>
      </c>
      <c r="K268" s="74">
        <v>0</v>
      </c>
      <c r="L268" s="37">
        <f t="shared" si="142"/>
        <v>0</v>
      </c>
      <c r="M268" s="74">
        <v>0</v>
      </c>
      <c r="N268" s="37">
        <f t="shared" si="143"/>
        <v>0</v>
      </c>
      <c r="O268" s="74">
        <v>0</v>
      </c>
      <c r="P268" s="71">
        <f t="shared" si="144"/>
        <v>0</v>
      </c>
      <c r="Q268" s="57">
        <f t="shared" si="145"/>
        <v>0</v>
      </c>
      <c r="R268" s="70">
        <f t="shared" si="146"/>
        <v>0</v>
      </c>
      <c r="S268" s="42">
        <v>0</v>
      </c>
      <c r="T268" s="109">
        <f t="shared" si="147"/>
        <v>0</v>
      </c>
      <c r="U268" s="74">
        <v>0</v>
      </c>
      <c r="V268" s="109">
        <f t="shared" si="148"/>
        <v>0</v>
      </c>
      <c r="W268" s="74">
        <v>0</v>
      </c>
      <c r="X268" s="109">
        <f t="shared" si="149"/>
        <v>0</v>
      </c>
      <c r="Y268" s="74">
        <v>0</v>
      </c>
      <c r="Z268" s="109">
        <f t="shared" si="150"/>
        <v>0</v>
      </c>
      <c r="AA268" s="74">
        <v>0</v>
      </c>
      <c r="AB268" s="68">
        <f t="shared" si="151"/>
        <v>0</v>
      </c>
      <c r="AC268" s="67">
        <f t="shared" si="152"/>
        <v>0</v>
      </c>
      <c r="AD268" s="66">
        <f t="shared" si="153"/>
        <v>0</v>
      </c>
      <c r="AE268" s="57">
        <v>0</v>
      </c>
      <c r="AF268" s="60">
        <f t="shared" si="154"/>
        <v>0</v>
      </c>
      <c r="AG268" s="435">
        <v>0</v>
      </c>
      <c r="AH268" s="416">
        <f t="shared" si="155"/>
        <v>0</v>
      </c>
      <c r="AI268" s="65">
        <f t="shared" si="156"/>
        <v>0</v>
      </c>
      <c r="AJ268" s="63">
        <f t="shared" si="157"/>
        <v>0</v>
      </c>
      <c r="AK268" s="51">
        <v>0</v>
      </c>
      <c r="AL268" s="63">
        <f t="shared" si="158"/>
        <v>0</v>
      </c>
      <c r="AM268" s="75"/>
    </row>
    <row r="269" spans="1:39" s="2" customFormat="1" x14ac:dyDescent="0.3">
      <c r="A269" s="48" t="s">
        <v>903</v>
      </c>
      <c r="B269" s="47">
        <f>8100/6</f>
        <v>1350</v>
      </c>
      <c r="C269" s="46">
        <f>2800/1.1</f>
        <v>2545.454545454545</v>
      </c>
      <c r="D269" s="50">
        <v>6</v>
      </c>
      <c r="E269" s="44">
        <v>0</v>
      </c>
      <c r="F269" s="471">
        <f t="shared" si="139"/>
        <v>0</v>
      </c>
      <c r="G269" s="108">
        <v>0</v>
      </c>
      <c r="H269" s="69">
        <f t="shared" si="140"/>
        <v>0</v>
      </c>
      <c r="I269" s="74">
        <v>0</v>
      </c>
      <c r="J269" s="37">
        <f t="shared" si="141"/>
        <v>0</v>
      </c>
      <c r="K269" s="74">
        <v>0</v>
      </c>
      <c r="L269" s="37">
        <f t="shared" si="142"/>
        <v>0</v>
      </c>
      <c r="M269" s="74">
        <v>0</v>
      </c>
      <c r="N269" s="37">
        <f t="shared" si="143"/>
        <v>0</v>
      </c>
      <c r="O269" s="74">
        <v>0</v>
      </c>
      <c r="P269" s="71">
        <f t="shared" si="144"/>
        <v>0</v>
      </c>
      <c r="Q269" s="57">
        <f t="shared" si="145"/>
        <v>0</v>
      </c>
      <c r="R269" s="70">
        <f t="shared" si="146"/>
        <v>0</v>
      </c>
      <c r="S269" s="42">
        <v>0</v>
      </c>
      <c r="T269" s="109">
        <f t="shared" si="147"/>
        <v>0</v>
      </c>
      <c r="U269" s="74">
        <v>0</v>
      </c>
      <c r="V269" s="109">
        <f t="shared" si="148"/>
        <v>0</v>
      </c>
      <c r="W269" s="74">
        <v>0</v>
      </c>
      <c r="X269" s="109">
        <f t="shared" si="149"/>
        <v>0</v>
      </c>
      <c r="Y269" s="74">
        <v>0</v>
      </c>
      <c r="Z269" s="109">
        <f t="shared" si="150"/>
        <v>0</v>
      </c>
      <c r="AA269" s="74">
        <v>0</v>
      </c>
      <c r="AB269" s="68">
        <f t="shared" si="151"/>
        <v>0</v>
      </c>
      <c r="AC269" s="67">
        <f t="shared" si="152"/>
        <v>0</v>
      </c>
      <c r="AD269" s="66">
        <f t="shared" si="153"/>
        <v>0</v>
      </c>
      <c r="AE269" s="57">
        <v>0</v>
      </c>
      <c r="AF269" s="60">
        <f t="shared" si="154"/>
        <v>0</v>
      </c>
      <c r="AG269" s="435">
        <v>0</v>
      </c>
      <c r="AH269" s="416">
        <f t="shared" si="155"/>
        <v>0</v>
      </c>
      <c r="AI269" s="65">
        <f t="shared" si="156"/>
        <v>0</v>
      </c>
      <c r="AJ269" s="63">
        <f t="shared" si="157"/>
        <v>0</v>
      </c>
      <c r="AK269" s="51">
        <v>0</v>
      </c>
      <c r="AL269" s="63">
        <f t="shared" si="158"/>
        <v>0</v>
      </c>
      <c r="AM269" s="75"/>
    </row>
    <row r="270" spans="1:39" s="2" customFormat="1" x14ac:dyDescent="0.3">
      <c r="A270" s="48" t="s">
        <v>999</v>
      </c>
      <c r="B270" s="53">
        <f>6600/6</f>
        <v>1100</v>
      </c>
      <c r="C270" s="46">
        <f>2800/1.1</f>
        <v>2545.454545454545</v>
      </c>
      <c r="D270" s="50">
        <v>6</v>
      </c>
      <c r="E270" s="44">
        <v>0</v>
      </c>
      <c r="F270" s="471">
        <f t="shared" si="139"/>
        <v>0</v>
      </c>
      <c r="G270" s="108">
        <v>0</v>
      </c>
      <c r="H270" s="69">
        <f t="shared" si="140"/>
        <v>0</v>
      </c>
      <c r="I270" s="74">
        <v>0</v>
      </c>
      <c r="J270" s="37">
        <f t="shared" si="141"/>
        <v>0</v>
      </c>
      <c r="K270" s="74">
        <v>0</v>
      </c>
      <c r="L270" s="37">
        <f t="shared" si="142"/>
        <v>0</v>
      </c>
      <c r="M270" s="74">
        <v>0</v>
      </c>
      <c r="N270" s="37">
        <f t="shared" si="143"/>
        <v>0</v>
      </c>
      <c r="O270" s="74">
        <v>0</v>
      </c>
      <c r="P270" s="71">
        <f t="shared" si="144"/>
        <v>0</v>
      </c>
      <c r="Q270" s="57">
        <f t="shared" si="145"/>
        <v>0</v>
      </c>
      <c r="R270" s="70">
        <f t="shared" si="146"/>
        <v>0</v>
      </c>
      <c r="S270" s="42">
        <v>0</v>
      </c>
      <c r="T270" s="109">
        <f t="shared" si="147"/>
        <v>0</v>
      </c>
      <c r="U270" s="74">
        <v>0</v>
      </c>
      <c r="V270" s="109">
        <f t="shared" si="148"/>
        <v>0</v>
      </c>
      <c r="W270" s="74">
        <v>0</v>
      </c>
      <c r="X270" s="109">
        <f t="shared" si="149"/>
        <v>0</v>
      </c>
      <c r="Y270" s="74">
        <v>0</v>
      </c>
      <c r="Z270" s="109">
        <f t="shared" si="150"/>
        <v>0</v>
      </c>
      <c r="AA270" s="74">
        <v>0</v>
      </c>
      <c r="AB270" s="68">
        <f t="shared" si="151"/>
        <v>0</v>
      </c>
      <c r="AC270" s="67">
        <f t="shared" si="152"/>
        <v>0</v>
      </c>
      <c r="AD270" s="66">
        <f t="shared" si="153"/>
        <v>0</v>
      </c>
      <c r="AE270" s="57">
        <v>0</v>
      </c>
      <c r="AF270" s="60">
        <f t="shared" si="154"/>
        <v>0</v>
      </c>
      <c r="AG270" s="435">
        <v>0</v>
      </c>
      <c r="AH270" s="416">
        <f t="shared" si="155"/>
        <v>0</v>
      </c>
      <c r="AI270" s="65">
        <f t="shared" si="156"/>
        <v>0</v>
      </c>
      <c r="AJ270" s="63">
        <f t="shared" si="157"/>
        <v>0</v>
      </c>
      <c r="AK270" s="51">
        <v>0</v>
      </c>
      <c r="AL270" s="63">
        <f t="shared" si="158"/>
        <v>0</v>
      </c>
      <c r="AM270" s="75"/>
    </row>
    <row r="271" spans="1:39" s="2" customFormat="1" x14ac:dyDescent="0.3">
      <c r="A271" s="48" t="s">
        <v>998</v>
      </c>
      <c r="B271" s="47">
        <f>16200/12</f>
        <v>1350</v>
      </c>
      <c r="C271" s="46">
        <f>2800/1.1</f>
        <v>2545.454545454545</v>
      </c>
      <c r="D271" s="50">
        <v>12</v>
      </c>
      <c r="E271" s="44">
        <v>0</v>
      </c>
      <c r="F271" s="471">
        <f t="shared" si="139"/>
        <v>0</v>
      </c>
      <c r="G271" s="108">
        <v>0</v>
      </c>
      <c r="H271" s="69">
        <f t="shared" si="140"/>
        <v>0</v>
      </c>
      <c r="I271" s="74">
        <v>0</v>
      </c>
      <c r="J271" s="37">
        <f t="shared" si="141"/>
        <v>0</v>
      </c>
      <c r="K271" s="74">
        <v>0</v>
      </c>
      <c r="L271" s="37">
        <f t="shared" si="142"/>
        <v>0</v>
      </c>
      <c r="M271" s="74">
        <v>0</v>
      </c>
      <c r="N271" s="37">
        <f t="shared" si="143"/>
        <v>0</v>
      </c>
      <c r="O271" s="74">
        <v>0</v>
      </c>
      <c r="P271" s="71">
        <f t="shared" si="144"/>
        <v>0</v>
      </c>
      <c r="Q271" s="57">
        <f t="shared" si="145"/>
        <v>0</v>
      </c>
      <c r="R271" s="70">
        <f t="shared" si="146"/>
        <v>0</v>
      </c>
      <c r="S271" s="42">
        <v>0</v>
      </c>
      <c r="T271" s="109">
        <f t="shared" si="147"/>
        <v>0</v>
      </c>
      <c r="U271" s="74">
        <v>0</v>
      </c>
      <c r="V271" s="109">
        <f t="shared" si="148"/>
        <v>0</v>
      </c>
      <c r="W271" s="74">
        <v>0</v>
      </c>
      <c r="X271" s="109">
        <f t="shared" si="149"/>
        <v>0</v>
      </c>
      <c r="Y271" s="74">
        <v>0</v>
      </c>
      <c r="Z271" s="109">
        <f t="shared" si="150"/>
        <v>0</v>
      </c>
      <c r="AA271" s="74">
        <v>0</v>
      </c>
      <c r="AB271" s="68">
        <f t="shared" si="151"/>
        <v>0</v>
      </c>
      <c r="AC271" s="67">
        <f t="shared" si="152"/>
        <v>0</v>
      </c>
      <c r="AD271" s="66">
        <f t="shared" si="153"/>
        <v>0</v>
      </c>
      <c r="AE271" s="57">
        <v>0</v>
      </c>
      <c r="AF271" s="60">
        <f t="shared" si="154"/>
        <v>0</v>
      </c>
      <c r="AG271" s="435">
        <v>0</v>
      </c>
      <c r="AH271" s="416">
        <f t="shared" si="155"/>
        <v>0</v>
      </c>
      <c r="AI271" s="65">
        <f t="shared" si="156"/>
        <v>0</v>
      </c>
      <c r="AJ271" s="63">
        <f t="shared" si="157"/>
        <v>0</v>
      </c>
      <c r="AK271" s="51">
        <v>0</v>
      </c>
      <c r="AL271" s="63">
        <f t="shared" si="158"/>
        <v>0</v>
      </c>
      <c r="AM271" s="75"/>
    </row>
    <row r="272" spans="1:39" s="2" customFormat="1" x14ac:dyDescent="0.3">
      <c r="A272" s="48" t="s">
        <v>937</v>
      </c>
      <c r="B272" s="47">
        <f>16200/12</f>
        <v>1350</v>
      </c>
      <c r="C272" s="46">
        <f>2800/1.1</f>
        <v>2545.454545454545</v>
      </c>
      <c r="D272" s="50">
        <v>12</v>
      </c>
      <c r="E272" s="44">
        <v>0</v>
      </c>
      <c r="F272" s="471">
        <f t="shared" si="139"/>
        <v>0</v>
      </c>
      <c r="G272" s="108">
        <v>0</v>
      </c>
      <c r="H272" s="69">
        <f t="shared" si="140"/>
        <v>0</v>
      </c>
      <c r="I272" s="74">
        <v>0</v>
      </c>
      <c r="J272" s="37">
        <f t="shared" si="141"/>
        <v>0</v>
      </c>
      <c r="K272" s="74">
        <v>0</v>
      </c>
      <c r="L272" s="37">
        <f t="shared" si="142"/>
        <v>0</v>
      </c>
      <c r="M272" s="74">
        <v>0</v>
      </c>
      <c r="N272" s="37">
        <f t="shared" si="143"/>
        <v>0</v>
      </c>
      <c r="O272" s="74">
        <v>0</v>
      </c>
      <c r="P272" s="71">
        <f t="shared" si="144"/>
        <v>0</v>
      </c>
      <c r="Q272" s="57">
        <f t="shared" si="145"/>
        <v>0</v>
      </c>
      <c r="R272" s="70">
        <f t="shared" si="146"/>
        <v>0</v>
      </c>
      <c r="S272" s="42">
        <v>0</v>
      </c>
      <c r="T272" s="109">
        <f t="shared" si="147"/>
        <v>0</v>
      </c>
      <c r="U272" s="74">
        <v>0</v>
      </c>
      <c r="V272" s="109">
        <f t="shared" si="148"/>
        <v>0</v>
      </c>
      <c r="W272" s="74">
        <v>0</v>
      </c>
      <c r="X272" s="109">
        <f t="shared" si="149"/>
        <v>0</v>
      </c>
      <c r="Y272" s="74">
        <v>0</v>
      </c>
      <c r="Z272" s="109">
        <f t="shared" si="150"/>
        <v>0</v>
      </c>
      <c r="AA272" s="74">
        <v>0</v>
      </c>
      <c r="AB272" s="68">
        <f t="shared" si="151"/>
        <v>0</v>
      </c>
      <c r="AC272" s="67">
        <f t="shared" si="152"/>
        <v>0</v>
      </c>
      <c r="AD272" s="66">
        <f t="shared" si="153"/>
        <v>0</v>
      </c>
      <c r="AE272" s="57">
        <v>0</v>
      </c>
      <c r="AF272" s="60">
        <f t="shared" si="154"/>
        <v>0</v>
      </c>
      <c r="AG272" s="435">
        <v>0</v>
      </c>
      <c r="AH272" s="416">
        <f t="shared" si="155"/>
        <v>0</v>
      </c>
      <c r="AI272" s="65">
        <f t="shared" si="156"/>
        <v>0</v>
      </c>
      <c r="AJ272" s="63">
        <f t="shared" si="157"/>
        <v>0</v>
      </c>
      <c r="AK272" s="51">
        <v>0</v>
      </c>
      <c r="AL272" s="63">
        <f t="shared" si="158"/>
        <v>0</v>
      </c>
      <c r="AM272" s="75"/>
    </row>
    <row r="273" spans="1:39" s="2" customFormat="1" x14ac:dyDescent="0.3">
      <c r="A273" s="48" t="s">
        <v>919</v>
      </c>
      <c r="B273" s="47">
        <f>42000/20</f>
        <v>2100</v>
      </c>
      <c r="C273" s="46">
        <f>3200/1.1</f>
        <v>2909.090909090909</v>
      </c>
      <c r="D273" s="50">
        <v>20</v>
      </c>
      <c r="E273" s="44">
        <v>0</v>
      </c>
      <c r="F273" s="471">
        <f t="shared" si="139"/>
        <v>0</v>
      </c>
      <c r="G273" s="108">
        <v>0</v>
      </c>
      <c r="H273" s="69">
        <f t="shared" si="140"/>
        <v>0</v>
      </c>
      <c r="I273" s="74">
        <v>0</v>
      </c>
      <c r="J273" s="37">
        <f t="shared" si="141"/>
        <v>0</v>
      </c>
      <c r="K273" s="74">
        <v>0</v>
      </c>
      <c r="L273" s="37">
        <f t="shared" si="142"/>
        <v>0</v>
      </c>
      <c r="M273" s="74">
        <v>0</v>
      </c>
      <c r="N273" s="37">
        <f t="shared" si="143"/>
        <v>0</v>
      </c>
      <c r="O273" s="74">
        <v>0</v>
      </c>
      <c r="P273" s="71">
        <f t="shared" si="144"/>
        <v>0</v>
      </c>
      <c r="Q273" s="57">
        <f t="shared" si="145"/>
        <v>0</v>
      </c>
      <c r="R273" s="70">
        <f t="shared" si="146"/>
        <v>0</v>
      </c>
      <c r="S273" s="42">
        <v>0</v>
      </c>
      <c r="T273" s="109">
        <f t="shared" si="147"/>
        <v>0</v>
      </c>
      <c r="U273" s="74">
        <v>0</v>
      </c>
      <c r="V273" s="109">
        <f t="shared" si="148"/>
        <v>0</v>
      </c>
      <c r="W273" s="74">
        <v>0</v>
      </c>
      <c r="X273" s="109">
        <f t="shared" si="149"/>
        <v>0</v>
      </c>
      <c r="Y273" s="74">
        <v>0</v>
      </c>
      <c r="Z273" s="109">
        <f t="shared" si="150"/>
        <v>0</v>
      </c>
      <c r="AA273" s="74">
        <v>0</v>
      </c>
      <c r="AB273" s="68">
        <f t="shared" si="151"/>
        <v>0</v>
      </c>
      <c r="AC273" s="67">
        <f t="shared" si="152"/>
        <v>0</v>
      </c>
      <c r="AD273" s="66">
        <f t="shared" si="153"/>
        <v>0</v>
      </c>
      <c r="AE273" s="57">
        <v>0</v>
      </c>
      <c r="AF273" s="60">
        <f t="shared" si="154"/>
        <v>0</v>
      </c>
      <c r="AG273" s="435">
        <v>0</v>
      </c>
      <c r="AH273" s="416">
        <f t="shared" si="155"/>
        <v>0</v>
      </c>
      <c r="AI273" s="65">
        <f t="shared" si="156"/>
        <v>0</v>
      </c>
      <c r="AJ273" s="63">
        <f t="shared" si="157"/>
        <v>0</v>
      </c>
      <c r="AK273" s="51">
        <v>0</v>
      </c>
      <c r="AL273" s="63">
        <f t="shared" si="158"/>
        <v>0</v>
      </c>
      <c r="AM273" s="75"/>
    </row>
    <row r="274" spans="1:39" s="2" customFormat="1" x14ac:dyDescent="0.3">
      <c r="A274" s="48" t="s">
        <v>960</v>
      </c>
      <c r="B274" s="47">
        <f>13800/12</f>
        <v>1150</v>
      </c>
      <c r="C274" s="46">
        <f>2300/1.1</f>
        <v>2090.9090909090905</v>
      </c>
      <c r="D274" s="50">
        <v>12</v>
      </c>
      <c r="E274" s="44">
        <v>0</v>
      </c>
      <c r="F274" s="471">
        <f t="shared" si="139"/>
        <v>0</v>
      </c>
      <c r="G274" s="108">
        <v>0</v>
      </c>
      <c r="H274" s="69">
        <f t="shared" si="140"/>
        <v>0</v>
      </c>
      <c r="I274" s="74">
        <v>0</v>
      </c>
      <c r="J274" s="37">
        <f t="shared" si="141"/>
        <v>0</v>
      </c>
      <c r="K274" s="74">
        <v>0</v>
      </c>
      <c r="L274" s="37">
        <f t="shared" si="142"/>
        <v>0</v>
      </c>
      <c r="M274" s="74">
        <v>0</v>
      </c>
      <c r="N274" s="37">
        <f t="shared" si="143"/>
        <v>0</v>
      </c>
      <c r="O274" s="74">
        <v>0</v>
      </c>
      <c r="P274" s="71">
        <f t="shared" si="144"/>
        <v>0</v>
      </c>
      <c r="Q274" s="57">
        <f t="shared" si="145"/>
        <v>0</v>
      </c>
      <c r="R274" s="70">
        <f t="shared" si="146"/>
        <v>0</v>
      </c>
      <c r="S274" s="42">
        <v>0</v>
      </c>
      <c r="T274" s="109">
        <f t="shared" si="147"/>
        <v>0</v>
      </c>
      <c r="U274" s="74">
        <v>0</v>
      </c>
      <c r="V274" s="109">
        <f t="shared" si="148"/>
        <v>0</v>
      </c>
      <c r="W274" s="74">
        <v>0</v>
      </c>
      <c r="X274" s="109">
        <f t="shared" si="149"/>
        <v>0</v>
      </c>
      <c r="Y274" s="74">
        <v>0</v>
      </c>
      <c r="Z274" s="109">
        <f t="shared" si="150"/>
        <v>0</v>
      </c>
      <c r="AA274" s="74">
        <v>0</v>
      </c>
      <c r="AB274" s="68">
        <f t="shared" si="151"/>
        <v>0</v>
      </c>
      <c r="AC274" s="67">
        <f t="shared" si="152"/>
        <v>0</v>
      </c>
      <c r="AD274" s="66">
        <f t="shared" si="153"/>
        <v>0</v>
      </c>
      <c r="AE274" s="57">
        <v>0</v>
      </c>
      <c r="AF274" s="60">
        <f t="shared" si="154"/>
        <v>0</v>
      </c>
      <c r="AG274" s="435">
        <v>0</v>
      </c>
      <c r="AH274" s="416">
        <f t="shared" si="155"/>
        <v>0</v>
      </c>
      <c r="AI274" s="65">
        <f t="shared" si="156"/>
        <v>0</v>
      </c>
      <c r="AJ274" s="63">
        <f t="shared" si="157"/>
        <v>0</v>
      </c>
      <c r="AK274" s="51">
        <v>0</v>
      </c>
      <c r="AL274" s="63">
        <f t="shared" si="158"/>
        <v>0</v>
      </c>
      <c r="AM274" s="75"/>
    </row>
    <row r="275" spans="1:39" s="2" customFormat="1" x14ac:dyDescent="0.3">
      <c r="A275" s="48" t="s">
        <v>877</v>
      </c>
      <c r="B275" s="47">
        <f>30000/24</f>
        <v>1250</v>
      </c>
      <c r="C275" s="46">
        <f>2800/1.1</f>
        <v>2545.454545454545</v>
      </c>
      <c r="D275" s="50">
        <v>24</v>
      </c>
      <c r="E275" s="44">
        <v>0</v>
      </c>
      <c r="F275" s="471">
        <f t="shared" si="139"/>
        <v>0</v>
      </c>
      <c r="G275" s="108">
        <v>0</v>
      </c>
      <c r="H275" s="69">
        <f t="shared" si="140"/>
        <v>0</v>
      </c>
      <c r="I275" s="74">
        <v>0</v>
      </c>
      <c r="J275" s="37">
        <f t="shared" si="141"/>
        <v>0</v>
      </c>
      <c r="K275" s="74">
        <v>0</v>
      </c>
      <c r="L275" s="37">
        <f t="shared" si="142"/>
        <v>0</v>
      </c>
      <c r="M275" s="74">
        <v>0</v>
      </c>
      <c r="N275" s="37">
        <f t="shared" si="143"/>
        <v>0</v>
      </c>
      <c r="O275" s="74">
        <v>0</v>
      </c>
      <c r="P275" s="71">
        <f t="shared" si="144"/>
        <v>0</v>
      </c>
      <c r="Q275" s="57">
        <f t="shared" si="145"/>
        <v>0</v>
      </c>
      <c r="R275" s="70">
        <f t="shared" si="146"/>
        <v>0</v>
      </c>
      <c r="S275" s="42">
        <v>0</v>
      </c>
      <c r="T275" s="109">
        <f t="shared" si="147"/>
        <v>0</v>
      </c>
      <c r="U275" s="74">
        <v>0</v>
      </c>
      <c r="V275" s="109">
        <f t="shared" si="148"/>
        <v>0</v>
      </c>
      <c r="W275" s="74">
        <v>0</v>
      </c>
      <c r="X275" s="109">
        <f t="shared" si="149"/>
        <v>0</v>
      </c>
      <c r="Y275" s="74">
        <v>0</v>
      </c>
      <c r="Z275" s="109">
        <f t="shared" si="150"/>
        <v>0</v>
      </c>
      <c r="AA275" s="74">
        <v>0</v>
      </c>
      <c r="AB275" s="68">
        <f t="shared" si="151"/>
        <v>0</v>
      </c>
      <c r="AC275" s="67">
        <f t="shared" si="152"/>
        <v>0</v>
      </c>
      <c r="AD275" s="66">
        <f t="shared" si="153"/>
        <v>0</v>
      </c>
      <c r="AE275" s="57">
        <v>0</v>
      </c>
      <c r="AF275" s="60">
        <f t="shared" si="154"/>
        <v>0</v>
      </c>
      <c r="AG275" s="435">
        <v>0</v>
      </c>
      <c r="AH275" s="416">
        <f t="shared" si="155"/>
        <v>0</v>
      </c>
      <c r="AI275" s="65">
        <f t="shared" si="156"/>
        <v>0</v>
      </c>
      <c r="AJ275" s="63">
        <f t="shared" si="157"/>
        <v>0</v>
      </c>
      <c r="AK275" s="51">
        <v>0</v>
      </c>
      <c r="AL275" s="63">
        <f t="shared" si="158"/>
        <v>0</v>
      </c>
      <c r="AM275" s="75"/>
    </row>
    <row r="276" spans="1:39" s="2" customFormat="1" x14ac:dyDescent="0.3">
      <c r="A276" s="48" t="s">
        <v>876</v>
      </c>
      <c r="B276" s="47">
        <f>14400/24</f>
        <v>600</v>
      </c>
      <c r="C276" s="46">
        <f>800/1.1</f>
        <v>727.27272727272725</v>
      </c>
      <c r="D276" s="54">
        <v>24</v>
      </c>
      <c r="E276" s="44">
        <v>19</v>
      </c>
      <c r="F276" s="471">
        <f t="shared" si="139"/>
        <v>11400</v>
      </c>
      <c r="G276" s="108">
        <v>24</v>
      </c>
      <c r="H276" s="69">
        <f t="shared" si="140"/>
        <v>14400</v>
      </c>
      <c r="I276" s="74">
        <v>0</v>
      </c>
      <c r="J276" s="37">
        <f t="shared" si="141"/>
        <v>0</v>
      </c>
      <c r="K276" s="74">
        <v>24</v>
      </c>
      <c r="L276" s="37">
        <f t="shared" si="142"/>
        <v>14400</v>
      </c>
      <c r="M276" s="74">
        <v>0</v>
      </c>
      <c r="N276" s="37">
        <f t="shared" si="143"/>
        <v>0</v>
      </c>
      <c r="O276" s="74">
        <v>0</v>
      </c>
      <c r="P276" s="71">
        <f t="shared" si="144"/>
        <v>0</v>
      </c>
      <c r="Q276" s="57">
        <f t="shared" si="145"/>
        <v>48</v>
      </c>
      <c r="R276" s="70">
        <f t="shared" si="146"/>
        <v>28800</v>
      </c>
      <c r="S276" s="42">
        <v>20</v>
      </c>
      <c r="T276" s="109">
        <f t="shared" si="147"/>
        <v>14545.454545454544</v>
      </c>
      <c r="U276" s="74">
        <v>22</v>
      </c>
      <c r="V276" s="109">
        <f t="shared" si="148"/>
        <v>16000</v>
      </c>
      <c r="W276" s="74">
        <v>1</v>
      </c>
      <c r="X276" s="109">
        <f t="shared" si="149"/>
        <v>727.27272727272725</v>
      </c>
      <c r="Y276" s="74">
        <v>7</v>
      </c>
      <c r="Z276" s="109">
        <f t="shared" si="150"/>
        <v>5090.909090909091</v>
      </c>
      <c r="AA276" s="74">
        <v>0</v>
      </c>
      <c r="AB276" s="68">
        <f t="shared" si="151"/>
        <v>0</v>
      </c>
      <c r="AC276" s="67">
        <f t="shared" si="152"/>
        <v>50</v>
      </c>
      <c r="AD276" s="66">
        <f t="shared" si="153"/>
        <v>36363.63636363636</v>
      </c>
      <c r="AE276" s="57">
        <v>0</v>
      </c>
      <c r="AF276" s="60">
        <f t="shared" si="154"/>
        <v>6363.6363636363621</v>
      </c>
      <c r="AG276" s="435">
        <v>0</v>
      </c>
      <c r="AH276" s="416">
        <f t="shared" si="155"/>
        <v>0</v>
      </c>
      <c r="AI276" s="65">
        <f t="shared" si="156"/>
        <v>17</v>
      </c>
      <c r="AJ276" s="63">
        <f t="shared" si="157"/>
        <v>10200</v>
      </c>
      <c r="AK276" s="51">
        <v>0</v>
      </c>
      <c r="AL276" s="63">
        <f t="shared" si="158"/>
        <v>0</v>
      </c>
      <c r="AM276" s="75" t="s">
        <v>997</v>
      </c>
    </row>
    <row r="277" spans="1:39" s="2" customFormat="1" x14ac:dyDescent="0.3">
      <c r="A277" s="188" t="s">
        <v>851</v>
      </c>
      <c r="B277" s="182">
        <f>16000/10</f>
        <v>1600</v>
      </c>
      <c r="C277" s="183">
        <f>2700/1.1</f>
        <v>2454.5454545454545</v>
      </c>
      <c r="D277" s="433">
        <v>10</v>
      </c>
      <c r="E277" s="44">
        <v>0</v>
      </c>
      <c r="F277" s="471">
        <f t="shared" si="139"/>
        <v>0</v>
      </c>
      <c r="G277" s="108">
        <v>50</v>
      </c>
      <c r="H277" s="69">
        <f t="shared" si="140"/>
        <v>80000</v>
      </c>
      <c r="I277" s="74">
        <v>0</v>
      </c>
      <c r="J277" s="37">
        <f t="shared" si="141"/>
        <v>0</v>
      </c>
      <c r="K277" s="74">
        <v>0</v>
      </c>
      <c r="L277" s="37">
        <f t="shared" si="142"/>
        <v>0</v>
      </c>
      <c r="M277" s="74">
        <v>0</v>
      </c>
      <c r="N277" s="37">
        <f t="shared" si="143"/>
        <v>0</v>
      </c>
      <c r="O277" s="74">
        <v>0</v>
      </c>
      <c r="P277" s="71">
        <f t="shared" si="144"/>
        <v>0</v>
      </c>
      <c r="Q277" s="57">
        <f t="shared" si="145"/>
        <v>50</v>
      </c>
      <c r="R277" s="70">
        <f t="shared" si="146"/>
        <v>80000</v>
      </c>
      <c r="S277" s="42">
        <v>13</v>
      </c>
      <c r="T277" s="109">
        <f t="shared" si="147"/>
        <v>31909.090909090908</v>
      </c>
      <c r="U277" s="74">
        <v>21</v>
      </c>
      <c r="V277" s="109">
        <f t="shared" si="148"/>
        <v>51545.454545454544</v>
      </c>
      <c r="W277" s="74">
        <v>13</v>
      </c>
      <c r="X277" s="109">
        <f t="shared" si="149"/>
        <v>31909.090909090908</v>
      </c>
      <c r="Y277" s="74">
        <v>3</v>
      </c>
      <c r="Z277" s="109">
        <f t="shared" si="150"/>
        <v>7363.636363636364</v>
      </c>
      <c r="AA277" s="74">
        <v>0</v>
      </c>
      <c r="AB277" s="68">
        <f t="shared" si="151"/>
        <v>0</v>
      </c>
      <c r="AC277" s="67">
        <f t="shared" si="152"/>
        <v>50</v>
      </c>
      <c r="AD277" s="66">
        <f t="shared" si="153"/>
        <v>122727.27272727272</v>
      </c>
      <c r="AE277" s="57">
        <v>0</v>
      </c>
      <c r="AF277" s="60">
        <f t="shared" si="154"/>
        <v>42727.272727272728</v>
      </c>
      <c r="AG277" s="435">
        <v>0</v>
      </c>
      <c r="AH277" s="416">
        <f t="shared" si="155"/>
        <v>0</v>
      </c>
      <c r="AI277" s="65">
        <f t="shared" si="156"/>
        <v>0</v>
      </c>
      <c r="AJ277" s="63">
        <f t="shared" si="157"/>
        <v>0</v>
      </c>
      <c r="AK277" s="51">
        <v>0</v>
      </c>
      <c r="AL277" s="63">
        <f t="shared" si="158"/>
        <v>0</v>
      </c>
      <c r="AM277" s="75"/>
    </row>
    <row r="278" spans="1:39" s="2" customFormat="1" x14ac:dyDescent="0.3">
      <c r="A278" s="188" t="s">
        <v>403</v>
      </c>
      <c r="B278" s="47">
        <f>16000/10</f>
        <v>1600</v>
      </c>
      <c r="C278" s="183">
        <f>2700/1.1</f>
        <v>2454.5454545454545</v>
      </c>
      <c r="D278" s="54">
        <v>10</v>
      </c>
      <c r="E278" s="44">
        <v>0</v>
      </c>
      <c r="F278" s="471">
        <f t="shared" si="139"/>
        <v>0</v>
      </c>
      <c r="G278" s="108">
        <v>0</v>
      </c>
      <c r="H278" s="69">
        <f t="shared" si="140"/>
        <v>0</v>
      </c>
      <c r="I278" s="74">
        <v>0</v>
      </c>
      <c r="J278" s="37">
        <f t="shared" si="141"/>
        <v>0</v>
      </c>
      <c r="K278" s="74">
        <v>0</v>
      </c>
      <c r="L278" s="37">
        <f t="shared" si="142"/>
        <v>0</v>
      </c>
      <c r="M278" s="74">
        <v>0</v>
      </c>
      <c r="N278" s="37">
        <f t="shared" si="143"/>
        <v>0</v>
      </c>
      <c r="O278" s="74">
        <v>0</v>
      </c>
      <c r="P278" s="71">
        <f t="shared" si="144"/>
        <v>0</v>
      </c>
      <c r="Q278" s="57">
        <f t="shared" si="145"/>
        <v>0</v>
      </c>
      <c r="R278" s="70">
        <f t="shared" si="146"/>
        <v>0</v>
      </c>
      <c r="S278" s="42">
        <v>0</v>
      </c>
      <c r="T278" s="109">
        <f t="shared" si="147"/>
        <v>0</v>
      </c>
      <c r="U278" s="74">
        <v>0</v>
      </c>
      <c r="V278" s="109">
        <f t="shared" si="148"/>
        <v>0</v>
      </c>
      <c r="W278" s="74">
        <v>0</v>
      </c>
      <c r="X278" s="109">
        <f t="shared" si="149"/>
        <v>0</v>
      </c>
      <c r="Y278" s="74">
        <v>0</v>
      </c>
      <c r="Z278" s="109">
        <f t="shared" si="150"/>
        <v>0</v>
      </c>
      <c r="AA278" s="74">
        <v>0</v>
      </c>
      <c r="AB278" s="68">
        <f t="shared" si="151"/>
        <v>0</v>
      </c>
      <c r="AC278" s="67">
        <f t="shared" si="152"/>
        <v>0</v>
      </c>
      <c r="AD278" s="66">
        <f t="shared" si="153"/>
        <v>0</v>
      </c>
      <c r="AE278" s="57">
        <v>0</v>
      </c>
      <c r="AF278" s="60">
        <f t="shared" si="154"/>
        <v>0</v>
      </c>
      <c r="AG278" s="435">
        <v>0</v>
      </c>
      <c r="AH278" s="416">
        <f t="shared" si="155"/>
        <v>0</v>
      </c>
      <c r="AI278" s="65">
        <f t="shared" si="156"/>
        <v>0</v>
      </c>
      <c r="AJ278" s="63">
        <f t="shared" si="157"/>
        <v>0</v>
      </c>
      <c r="AK278" s="51">
        <v>0</v>
      </c>
      <c r="AL278" s="63">
        <f t="shared" si="158"/>
        <v>0</v>
      </c>
      <c r="AM278" s="75"/>
    </row>
    <row r="279" spans="1:39" s="2" customFormat="1" x14ac:dyDescent="0.3">
      <c r="A279" s="188" t="s">
        <v>404</v>
      </c>
      <c r="B279" s="47">
        <f>16000/10</f>
        <v>1600</v>
      </c>
      <c r="C279" s="183">
        <f>2700/1.1</f>
        <v>2454.5454545454545</v>
      </c>
      <c r="D279" s="54">
        <v>10</v>
      </c>
      <c r="E279" s="44">
        <v>0</v>
      </c>
      <c r="F279" s="471">
        <f t="shared" si="139"/>
        <v>0</v>
      </c>
      <c r="G279" s="108">
        <v>0</v>
      </c>
      <c r="H279" s="69">
        <f t="shared" si="140"/>
        <v>0</v>
      </c>
      <c r="I279" s="74">
        <v>0</v>
      </c>
      <c r="J279" s="37">
        <f t="shared" si="141"/>
        <v>0</v>
      </c>
      <c r="K279" s="74">
        <v>0</v>
      </c>
      <c r="L279" s="37">
        <f t="shared" si="142"/>
        <v>0</v>
      </c>
      <c r="M279" s="74">
        <v>0</v>
      </c>
      <c r="N279" s="37">
        <f t="shared" si="143"/>
        <v>0</v>
      </c>
      <c r="O279" s="74">
        <v>0</v>
      </c>
      <c r="P279" s="71">
        <f t="shared" si="144"/>
        <v>0</v>
      </c>
      <c r="Q279" s="57">
        <f t="shared" si="145"/>
        <v>0</v>
      </c>
      <c r="R279" s="70">
        <f t="shared" si="146"/>
        <v>0</v>
      </c>
      <c r="S279" s="42">
        <v>0</v>
      </c>
      <c r="T279" s="109">
        <f t="shared" si="147"/>
        <v>0</v>
      </c>
      <c r="U279" s="74">
        <v>0</v>
      </c>
      <c r="V279" s="109">
        <f t="shared" si="148"/>
        <v>0</v>
      </c>
      <c r="W279" s="74">
        <v>0</v>
      </c>
      <c r="X279" s="109">
        <f t="shared" si="149"/>
        <v>0</v>
      </c>
      <c r="Y279" s="74">
        <v>0</v>
      </c>
      <c r="Z279" s="109">
        <f t="shared" si="150"/>
        <v>0</v>
      </c>
      <c r="AA279" s="74">
        <v>0</v>
      </c>
      <c r="AB279" s="68">
        <f t="shared" si="151"/>
        <v>0</v>
      </c>
      <c r="AC279" s="67">
        <f t="shared" si="152"/>
        <v>0</v>
      </c>
      <c r="AD279" s="66">
        <f t="shared" si="153"/>
        <v>0</v>
      </c>
      <c r="AE279" s="57">
        <v>0</v>
      </c>
      <c r="AF279" s="60">
        <f t="shared" si="154"/>
        <v>0</v>
      </c>
      <c r="AG279" s="435">
        <v>0</v>
      </c>
      <c r="AH279" s="416">
        <f t="shared" si="155"/>
        <v>0</v>
      </c>
      <c r="AI279" s="65">
        <f t="shared" si="156"/>
        <v>0</v>
      </c>
      <c r="AJ279" s="63">
        <f t="shared" si="157"/>
        <v>0</v>
      </c>
      <c r="AK279" s="51">
        <v>0</v>
      </c>
      <c r="AL279" s="63">
        <f t="shared" si="158"/>
        <v>0</v>
      </c>
      <c r="AM279" s="75"/>
    </row>
    <row r="280" spans="1:39" s="2" customFormat="1" x14ac:dyDescent="0.3">
      <c r="A280" s="188" t="s">
        <v>902</v>
      </c>
      <c r="B280" s="47">
        <f>16000/10</f>
        <v>1600</v>
      </c>
      <c r="C280" s="183">
        <f>2700/1.1</f>
        <v>2454.5454545454545</v>
      </c>
      <c r="D280" s="54">
        <v>10</v>
      </c>
      <c r="E280" s="44">
        <v>0</v>
      </c>
      <c r="F280" s="471">
        <f t="shared" si="139"/>
        <v>0</v>
      </c>
      <c r="G280" s="108">
        <v>0</v>
      </c>
      <c r="H280" s="69">
        <f t="shared" si="140"/>
        <v>0</v>
      </c>
      <c r="I280" s="74">
        <v>0</v>
      </c>
      <c r="J280" s="37">
        <f t="shared" si="141"/>
        <v>0</v>
      </c>
      <c r="K280" s="74">
        <v>0</v>
      </c>
      <c r="L280" s="37">
        <f t="shared" si="142"/>
        <v>0</v>
      </c>
      <c r="M280" s="74">
        <v>0</v>
      </c>
      <c r="N280" s="37">
        <f t="shared" si="143"/>
        <v>0</v>
      </c>
      <c r="O280" s="74">
        <v>0</v>
      </c>
      <c r="P280" s="71">
        <f t="shared" si="144"/>
        <v>0</v>
      </c>
      <c r="Q280" s="57">
        <f t="shared" si="145"/>
        <v>0</v>
      </c>
      <c r="R280" s="70">
        <f t="shared" si="146"/>
        <v>0</v>
      </c>
      <c r="S280" s="42">
        <v>0</v>
      </c>
      <c r="T280" s="109">
        <f t="shared" si="147"/>
        <v>0</v>
      </c>
      <c r="U280" s="74">
        <v>0</v>
      </c>
      <c r="V280" s="109">
        <f t="shared" si="148"/>
        <v>0</v>
      </c>
      <c r="W280" s="74">
        <v>0</v>
      </c>
      <c r="X280" s="109">
        <f t="shared" si="149"/>
        <v>0</v>
      </c>
      <c r="Y280" s="74">
        <v>0</v>
      </c>
      <c r="Z280" s="109">
        <f t="shared" si="150"/>
        <v>0</v>
      </c>
      <c r="AA280" s="74">
        <v>0</v>
      </c>
      <c r="AB280" s="68">
        <f t="shared" si="151"/>
        <v>0</v>
      </c>
      <c r="AC280" s="67">
        <f t="shared" si="152"/>
        <v>0</v>
      </c>
      <c r="AD280" s="66">
        <f t="shared" si="153"/>
        <v>0</v>
      </c>
      <c r="AE280" s="57">
        <v>0</v>
      </c>
      <c r="AF280" s="60">
        <f t="shared" si="154"/>
        <v>0</v>
      </c>
      <c r="AG280" s="435">
        <v>0</v>
      </c>
      <c r="AH280" s="416">
        <f t="shared" si="155"/>
        <v>0</v>
      </c>
      <c r="AI280" s="65">
        <f t="shared" si="156"/>
        <v>0</v>
      </c>
      <c r="AJ280" s="63">
        <f t="shared" si="157"/>
        <v>0</v>
      </c>
      <c r="AK280" s="51">
        <v>0</v>
      </c>
      <c r="AL280" s="63">
        <f t="shared" si="158"/>
        <v>0</v>
      </c>
      <c r="AM280" s="75"/>
    </row>
    <row r="281" spans="1:39" s="2" customFormat="1" x14ac:dyDescent="0.3">
      <c r="A281" s="188" t="s">
        <v>996</v>
      </c>
      <c r="B281" s="47">
        <f>16000/10</f>
        <v>1600</v>
      </c>
      <c r="C281" s="183">
        <f>2700/1.1</f>
        <v>2454.5454545454545</v>
      </c>
      <c r="D281" s="54">
        <v>11</v>
      </c>
      <c r="E281" s="44">
        <v>24</v>
      </c>
      <c r="F281" s="471">
        <f t="shared" si="139"/>
        <v>38400</v>
      </c>
      <c r="G281" s="108">
        <v>0</v>
      </c>
      <c r="H281" s="69">
        <f t="shared" si="140"/>
        <v>0</v>
      </c>
      <c r="I281" s="74">
        <v>0</v>
      </c>
      <c r="J281" s="37">
        <f t="shared" si="141"/>
        <v>0</v>
      </c>
      <c r="K281" s="74">
        <v>0</v>
      </c>
      <c r="L281" s="37">
        <f t="shared" si="142"/>
        <v>0</v>
      </c>
      <c r="M281" s="74">
        <v>0</v>
      </c>
      <c r="N281" s="37">
        <f t="shared" si="143"/>
        <v>0</v>
      </c>
      <c r="O281" s="74">
        <v>0</v>
      </c>
      <c r="P281" s="71">
        <f t="shared" si="144"/>
        <v>0</v>
      </c>
      <c r="Q281" s="57">
        <f t="shared" si="145"/>
        <v>0</v>
      </c>
      <c r="R281" s="70">
        <f t="shared" si="146"/>
        <v>0</v>
      </c>
      <c r="S281" s="42">
        <v>3</v>
      </c>
      <c r="T281" s="109">
        <f t="shared" si="147"/>
        <v>7363.636363636364</v>
      </c>
      <c r="U281" s="74">
        <v>4</v>
      </c>
      <c r="V281" s="109">
        <f t="shared" si="148"/>
        <v>9818.181818181818</v>
      </c>
      <c r="W281" s="74">
        <v>1</v>
      </c>
      <c r="X281" s="109">
        <f t="shared" si="149"/>
        <v>2454.5454545454545</v>
      </c>
      <c r="Y281" s="74">
        <v>3</v>
      </c>
      <c r="Z281" s="109">
        <f t="shared" si="150"/>
        <v>7363.636363636364</v>
      </c>
      <c r="AA281" s="74">
        <v>0</v>
      </c>
      <c r="AB281" s="68">
        <f t="shared" si="151"/>
        <v>0</v>
      </c>
      <c r="AC281" s="67">
        <f t="shared" si="152"/>
        <v>11</v>
      </c>
      <c r="AD281" s="66">
        <f t="shared" si="153"/>
        <v>27000</v>
      </c>
      <c r="AE281" s="57">
        <v>0</v>
      </c>
      <c r="AF281" s="60">
        <f t="shared" si="154"/>
        <v>9400</v>
      </c>
      <c r="AG281" s="435">
        <v>0</v>
      </c>
      <c r="AH281" s="416">
        <f t="shared" si="155"/>
        <v>0</v>
      </c>
      <c r="AI281" s="65">
        <f t="shared" si="156"/>
        <v>13</v>
      </c>
      <c r="AJ281" s="63">
        <f t="shared" si="157"/>
        <v>20800</v>
      </c>
      <c r="AK281" s="51">
        <v>0</v>
      </c>
      <c r="AL281" s="63">
        <f t="shared" si="158"/>
        <v>0</v>
      </c>
      <c r="AM281" s="75"/>
    </row>
    <row r="282" spans="1:39" s="2" customFormat="1" x14ac:dyDescent="0.3">
      <c r="A282" s="188" t="s">
        <v>995</v>
      </c>
      <c r="B282" s="47">
        <f>14400/12</f>
        <v>1200</v>
      </c>
      <c r="C282" s="46">
        <f>1800/1.1</f>
        <v>1636.3636363636363</v>
      </c>
      <c r="D282" s="54">
        <v>12</v>
      </c>
      <c r="E282" s="44">
        <v>0</v>
      </c>
      <c r="F282" s="471">
        <f t="shared" si="139"/>
        <v>0</v>
      </c>
      <c r="G282" s="108">
        <v>0</v>
      </c>
      <c r="H282" s="69">
        <f t="shared" si="140"/>
        <v>0</v>
      </c>
      <c r="I282" s="74">
        <v>0</v>
      </c>
      <c r="J282" s="37">
        <f t="shared" si="141"/>
        <v>0</v>
      </c>
      <c r="K282" s="74">
        <v>0</v>
      </c>
      <c r="L282" s="37">
        <f t="shared" si="142"/>
        <v>0</v>
      </c>
      <c r="M282" s="74">
        <v>0</v>
      </c>
      <c r="N282" s="37">
        <f t="shared" si="143"/>
        <v>0</v>
      </c>
      <c r="O282" s="74">
        <v>0</v>
      </c>
      <c r="P282" s="71">
        <f t="shared" si="144"/>
        <v>0</v>
      </c>
      <c r="Q282" s="57">
        <f t="shared" si="145"/>
        <v>0</v>
      </c>
      <c r="R282" s="70">
        <f t="shared" si="146"/>
        <v>0</v>
      </c>
      <c r="S282" s="42">
        <v>0</v>
      </c>
      <c r="T282" s="109">
        <f t="shared" si="147"/>
        <v>0</v>
      </c>
      <c r="U282" s="74">
        <v>0</v>
      </c>
      <c r="V282" s="109">
        <f t="shared" si="148"/>
        <v>0</v>
      </c>
      <c r="W282" s="74">
        <v>0</v>
      </c>
      <c r="X282" s="109">
        <f t="shared" si="149"/>
        <v>0</v>
      </c>
      <c r="Y282" s="74">
        <v>0</v>
      </c>
      <c r="Z282" s="109">
        <f t="shared" si="150"/>
        <v>0</v>
      </c>
      <c r="AA282" s="74">
        <v>0</v>
      </c>
      <c r="AB282" s="68">
        <f t="shared" si="151"/>
        <v>0</v>
      </c>
      <c r="AC282" s="67">
        <f t="shared" si="152"/>
        <v>0</v>
      </c>
      <c r="AD282" s="66">
        <f t="shared" si="153"/>
        <v>0</v>
      </c>
      <c r="AE282" s="57">
        <v>0</v>
      </c>
      <c r="AF282" s="60">
        <f t="shared" si="154"/>
        <v>0</v>
      </c>
      <c r="AG282" s="435">
        <v>0</v>
      </c>
      <c r="AH282" s="416">
        <f t="shared" si="155"/>
        <v>0</v>
      </c>
      <c r="AI282" s="65">
        <f t="shared" si="156"/>
        <v>0</v>
      </c>
      <c r="AJ282" s="63">
        <f t="shared" si="157"/>
        <v>0</v>
      </c>
      <c r="AK282" s="51">
        <v>0</v>
      </c>
      <c r="AL282" s="63">
        <f t="shared" si="158"/>
        <v>0</v>
      </c>
      <c r="AM282" s="75"/>
    </row>
    <row r="283" spans="1:39" s="2" customFormat="1" x14ac:dyDescent="0.3">
      <c r="A283" s="188" t="s">
        <v>929</v>
      </c>
      <c r="B283" s="47">
        <f>14400/12</f>
        <v>1200</v>
      </c>
      <c r="C283" s="46">
        <f>1800/1.1</f>
        <v>1636.3636363636363</v>
      </c>
      <c r="D283" s="54">
        <v>13</v>
      </c>
      <c r="E283" s="44">
        <v>0</v>
      </c>
      <c r="F283" s="471">
        <f t="shared" si="139"/>
        <v>0</v>
      </c>
      <c r="G283" s="108">
        <v>0</v>
      </c>
      <c r="H283" s="69">
        <f t="shared" si="140"/>
        <v>0</v>
      </c>
      <c r="I283" s="74">
        <v>0</v>
      </c>
      <c r="J283" s="37">
        <f t="shared" si="141"/>
        <v>0</v>
      </c>
      <c r="K283" s="74">
        <v>0</v>
      </c>
      <c r="L283" s="37">
        <f t="shared" si="142"/>
        <v>0</v>
      </c>
      <c r="M283" s="74">
        <v>0</v>
      </c>
      <c r="N283" s="37">
        <f t="shared" si="143"/>
        <v>0</v>
      </c>
      <c r="O283" s="74">
        <v>0</v>
      </c>
      <c r="P283" s="71">
        <f t="shared" si="144"/>
        <v>0</v>
      </c>
      <c r="Q283" s="57">
        <f t="shared" si="145"/>
        <v>0</v>
      </c>
      <c r="R283" s="70">
        <f t="shared" si="146"/>
        <v>0</v>
      </c>
      <c r="S283" s="42">
        <v>0</v>
      </c>
      <c r="T283" s="109">
        <f t="shared" si="147"/>
        <v>0</v>
      </c>
      <c r="U283" s="74">
        <v>0</v>
      </c>
      <c r="V283" s="109">
        <f t="shared" si="148"/>
        <v>0</v>
      </c>
      <c r="W283" s="74">
        <v>0</v>
      </c>
      <c r="X283" s="109">
        <f t="shared" si="149"/>
        <v>0</v>
      </c>
      <c r="Y283" s="74">
        <v>0</v>
      </c>
      <c r="Z283" s="109">
        <f t="shared" si="150"/>
        <v>0</v>
      </c>
      <c r="AA283" s="74">
        <v>0</v>
      </c>
      <c r="AB283" s="68">
        <f t="shared" si="151"/>
        <v>0</v>
      </c>
      <c r="AC283" s="67">
        <f t="shared" si="152"/>
        <v>0</v>
      </c>
      <c r="AD283" s="66">
        <f t="shared" si="153"/>
        <v>0</v>
      </c>
      <c r="AE283" s="57">
        <v>0</v>
      </c>
      <c r="AF283" s="60">
        <f t="shared" si="154"/>
        <v>0</v>
      </c>
      <c r="AG283" s="435">
        <v>0</v>
      </c>
      <c r="AH283" s="416">
        <f t="shared" si="155"/>
        <v>0</v>
      </c>
      <c r="AI283" s="65">
        <f t="shared" si="156"/>
        <v>0</v>
      </c>
      <c r="AJ283" s="63">
        <f t="shared" si="157"/>
        <v>0</v>
      </c>
      <c r="AK283" s="51">
        <v>0</v>
      </c>
      <c r="AL283" s="63">
        <f t="shared" si="158"/>
        <v>0</v>
      </c>
      <c r="AM283" s="75"/>
    </row>
    <row r="284" spans="1:39" s="2" customFormat="1" x14ac:dyDescent="0.3">
      <c r="A284" s="186" t="s">
        <v>847</v>
      </c>
      <c r="B284" s="47">
        <f>3900/6</f>
        <v>650</v>
      </c>
      <c r="C284" s="46">
        <f>2000/1.1</f>
        <v>1818.181818181818</v>
      </c>
      <c r="D284" s="54">
        <v>6</v>
      </c>
      <c r="E284" s="44">
        <v>23</v>
      </c>
      <c r="F284" s="471">
        <f t="shared" si="139"/>
        <v>14950</v>
      </c>
      <c r="G284" s="108">
        <v>6</v>
      </c>
      <c r="H284" s="69">
        <f t="shared" si="140"/>
        <v>3900</v>
      </c>
      <c r="I284" s="74">
        <v>0</v>
      </c>
      <c r="J284" s="37">
        <f t="shared" si="141"/>
        <v>0</v>
      </c>
      <c r="K284" s="74">
        <v>0</v>
      </c>
      <c r="L284" s="37">
        <f t="shared" si="142"/>
        <v>0</v>
      </c>
      <c r="M284" s="74">
        <v>0</v>
      </c>
      <c r="N284" s="37">
        <f t="shared" si="143"/>
        <v>0</v>
      </c>
      <c r="O284" s="74">
        <v>0</v>
      </c>
      <c r="P284" s="71">
        <f t="shared" si="144"/>
        <v>0</v>
      </c>
      <c r="Q284" s="57">
        <f t="shared" si="145"/>
        <v>6</v>
      </c>
      <c r="R284" s="70">
        <f t="shared" si="146"/>
        <v>3900</v>
      </c>
      <c r="S284" s="42">
        <v>7</v>
      </c>
      <c r="T284" s="109">
        <f t="shared" si="147"/>
        <v>12727.272727272726</v>
      </c>
      <c r="U284" s="74">
        <v>4</v>
      </c>
      <c r="V284" s="109">
        <f t="shared" si="148"/>
        <v>7272.7272727272721</v>
      </c>
      <c r="W284" s="74">
        <v>0</v>
      </c>
      <c r="X284" s="109">
        <f t="shared" si="149"/>
        <v>0</v>
      </c>
      <c r="Y284" s="74">
        <v>4</v>
      </c>
      <c r="Z284" s="109">
        <f t="shared" si="150"/>
        <v>7272.7272727272721</v>
      </c>
      <c r="AA284" s="74">
        <v>0</v>
      </c>
      <c r="AB284" s="68">
        <f t="shared" si="151"/>
        <v>0</v>
      </c>
      <c r="AC284" s="67">
        <f t="shared" si="152"/>
        <v>15</v>
      </c>
      <c r="AD284" s="66">
        <f t="shared" si="153"/>
        <v>27272.727272727272</v>
      </c>
      <c r="AE284" s="57">
        <v>0</v>
      </c>
      <c r="AF284" s="60">
        <f t="shared" si="154"/>
        <v>17522.727272727272</v>
      </c>
      <c r="AG284" s="435">
        <v>0</v>
      </c>
      <c r="AH284" s="416">
        <f t="shared" si="155"/>
        <v>0</v>
      </c>
      <c r="AI284" s="65">
        <f t="shared" si="156"/>
        <v>14</v>
      </c>
      <c r="AJ284" s="63">
        <f t="shared" si="157"/>
        <v>9100</v>
      </c>
      <c r="AK284" s="51">
        <v>0</v>
      </c>
      <c r="AL284" s="63">
        <f t="shared" si="158"/>
        <v>0</v>
      </c>
      <c r="AM284" s="75" t="s">
        <v>994</v>
      </c>
    </row>
    <row r="285" spans="1:39" s="2" customFormat="1" x14ac:dyDescent="0.3">
      <c r="A285" s="186" t="s">
        <v>423</v>
      </c>
      <c r="B285" s="47">
        <f>3900/6</f>
        <v>650</v>
      </c>
      <c r="C285" s="46">
        <f>2000/1.1</f>
        <v>1818.181818181818</v>
      </c>
      <c r="D285" s="54">
        <v>6</v>
      </c>
      <c r="E285" s="44">
        <v>18</v>
      </c>
      <c r="F285" s="471">
        <f t="shared" si="139"/>
        <v>11700</v>
      </c>
      <c r="G285" s="108">
        <v>6</v>
      </c>
      <c r="H285" s="69">
        <f t="shared" si="140"/>
        <v>3900</v>
      </c>
      <c r="I285" s="74">
        <v>0</v>
      </c>
      <c r="J285" s="37">
        <f t="shared" si="141"/>
        <v>0</v>
      </c>
      <c r="K285" s="74">
        <v>0</v>
      </c>
      <c r="L285" s="37">
        <f t="shared" si="142"/>
        <v>0</v>
      </c>
      <c r="M285" s="74">
        <v>0</v>
      </c>
      <c r="N285" s="37">
        <f t="shared" si="143"/>
        <v>0</v>
      </c>
      <c r="O285" s="74">
        <v>0</v>
      </c>
      <c r="P285" s="71">
        <f t="shared" si="144"/>
        <v>0</v>
      </c>
      <c r="Q285" s="57">
        <f t="shared" si="145"/>
        <v>6</v>
      </c>
      <c r="R285" s="70">
        <f t="shared" si="146"/>
        <v>3900</v>
      </c>
      <c r="S285" s="42">
        <v>10</v>
      </c>
      <c r="T285" s="109">
        <f t="shared" si="147"/>
        <v>18181.81818181818</v>
      </c>
      <c r="U285" s="74">
        <v>12</v>
      </c>
      <c r="V285" s="109">
        <f t="shared" si="148"/>
        <v>21818.181818181816</v>
      </c>
      <c r="W285" s="74">
        <v>1</v>
      </c>
      <c r="X285" s="109">
        <f t="shared" si="149"/>
        <v>1818.181818181818</v>
      </c>
      <c r="Y285" s="74">
        <v>1</v>
      </c>
      <c r="Z285" s="109">
        <f t="shared" si="150"/>
        <v>1818.181818181818</v>
      </c>
      <c r="AA285" s="74">
        <v>0</v>
      </c>
      <c r="AB285" s="68">
        <f t="shared" si="151"/>
        <v>0</v>
      </c>
      <c r="AC285" s="67">
        <f t="shared" si="152"/>
        <v>24</v>
      </c>
      <c r="AD285" s="66">
        <f t="shared" si="153"/>
        <v>43636.363636363632</v>
      </c>
      <c r="AE285" s="57">
        <v>0</v>
      </c>
      <c r="AF285" s="60">
        <f t="shared" si="154"/>
        <v>28036.363636363632</v>
      </c>
      <c r="AG285" s="435">
        <v>0</v>
      </c>
      <c r="AH285" s="416">
        <f t="shared" si="155"/>
        <v>0</v>
      </c>
      <c r="AI285" s="65">
        <f t="shared" si="156"/>
        <v>0</v>
      </c>
      <c r="AJ285" s="63">
        <f t="shared" si="157"/>
        <v>0</v>
      </c>
      <c r="AK285" s="51">
        <v>0</v>
      </c>
      <c r="AL285" s="63">
        <f t="shared" si="158"/>
        <v>0</v>
      </c>
      <c r="AM285" s="75"/>
    </row>
    <row r="286" spans="1:39" s="2" customFormat="1" x14ac:dyDescent="0.3">
      <c r="A286" s="186" t="s">
        <v>846</v>
      </c>
      <c r="B286" s="47">
        <f>3900/6</f>
        <v>650</v>
      </c>
      <c r="C286" s="46">
        <f>2000/1.1</f>
        <v>1818.181818181818</v>
      </c>
      <c r="D286" s="54">
        <v>6</v>
      </c>
      <c r="E286" s="44">
        <v>7</v>
      </c>
      <c r="F286" s="471">
        <f t="shared" si="139"/>
        <v>4550</v>
      </c>
      <c r="G286" s="108">
        <v>6</v>
      </c>
      <c r="H286" s="69">
        <f t="shared" si="140"/>
        <v>3900</v>
      </c>
      <c r="I286" s="74">
        <v>0</v>
      </c>
      <c r="J286" s="37">
        <f t="shared" si="141"/>
        <v>0</v>
      </c>
      <c r="K286" s="74">
        <v>0</v>
      </c>
      <c r="L286" s="37">
        <f t="shared" si="142"/>
        <v>0</v>
      </c>
      <c r="M286" s="74">
        <v>0</v>
      </c>
      <c r="N286" s="37">
        <f t="shared" si="143"/>
        <v>0</v>
      </c>
      <c r="O286" s="74">
        <v>0</v>
      </c>
      <c r="P286" s="71">
        <f t="shared" si="144"/>
        <v>0</v>
      </c>
      <c r="Q286" s="57">
        <f t="shared" si="145"/>
        <v>6</v>
      </c>
      <c r="R286" s="70">
        <f t="shared" si="146"/>
        <v>3900</v>
      </c>
      <c r="S286" s="42">
        <v>3</v>
      </c>
      <c r="T286" s="109">
        <f t="shared" si="147"/>
        <v>5454.545454545454</v>
      </c>
      <c r="U286" s="74">
        <v>6</v>
      </c>
      <c r="V286" s="109">
        <f t="shared" si="148"/>
        <v>10909.090909090908</v>
      </c>
      <c r="W286" s="74">
        <v>0</v>
      </c>
      <c r="X286" s="109">
        <f t="shared" si="149"/>
        <v>0</v>
      </c>
      <c r="Y286" s="74">
        <v>2</v>
      </c>
      <c r="Z286" s="109">
        <f t="shared" si="150"/>
        <v>3636.363636363636</v>
      </c>
      <c r="AA286" s="74">
        <v>0</v>
      </c>
      <c r="AB286" s="68">
        <f t="shared" si="151"/>
        <v>0</v>
      </c>
      <c r="AC286" s="67">
        <f t="shared" si="152"/>
        <v>11</v>
      </c>
      <c r="AD286" s="66">
        <f t="shared" si="153"/>
        <v>20000</v>
      </c>
      <c r="AE286" s="57">
        <v>0</v>
      </c>
      <c r="AF286" s="60">
        <f t="shared" si="154"/>
        <v>12849.999999999998</v>
      </c>
      <c r="AG286" s="435">
        <v>0</v>
      </c>
      <c r="AH286" s="416">
        <f t="shared" si="155"/>
        <v>0</v>
      </c>
      <c r="AI286" s="65">
        <f t="shared" si="156"/>
        <v>2</v>
      </c>
      <c r="AJ286" s="63">
        <f t="shared" si="157"/>
        <v>1300</v>
      </c>
      <c r="AK286" s="51">
        <v>0</v>
      </c>
      <c r="AL286" s="63">
        <f t="shared" si="158"/>
        <v>0</v>
      </c>
      <c r="AM286" s="75"/>
    </row>
    <row r="287" spans="1:39" s="2" customFormat="1" ht="17.25" thickBot="1" x14ac:dyDescent="0.35">
      <c r="A287" s="185" t="s">
        <v>900</v>
      </c>
      <c r="B287" s="193">
        <f>31200/24</f>
        <v>1300</v>
      </c>
      <c r="C287" s="194">
        <f>2800/1.1</f>
        <v>2545.454545454545</v>
      </c>
      <c r="D287" s="50">
        <v>24</v>
      </c>
      <c r="E287" s="403">
        <v>22</v>
      </c>
      <c r="F287" s="472">
        <f t="shared" si="139"/>
        <v>28600</v>
      </c>
      <c r="G287" s="542">
        <v>24</v>
      </c>
      <c r="H287" s="404">
        <f t="shared" si="140"/>
        <v>31200</v>
      </c>
      <c r="I287" s="145">
        <v>0</v>
      </c>
      <c r="J287" s="197">
        <f t="shared" si="141"/>
        <v>0</v>
      </c>
      <c r="K287" s="145">
        <v>0</v>
      </c>
      <c r="L287" s="197">
        <f t="shared" si="142"/>
        <v>0</v>
      </c>
      <c r="M287" s="145">
        <v>0</v>
      </c>
      <c r="N287" s="197">
        <f t="shared" si="143"/>
        <v>0</v>
      </c>
      <c r="O287" s="145">
        <v>0</v>
      </c>
      <c r="P287" s="405">
        <f t="shared" si="144"/>
        <v>0</v>
      </c>
      <c r="Q287" s="406">
        <f t="shared" si="145"/>
        <v>24</v>
      </c>
      <c r="R287" s="149">
        <f t="shared" si="146"/>
        <v>31200</v>
      </c>
      <c r="S287" s="376">
        <v>21</v>
      </c>
      <c r="T287" s="119">
        <f t="shared" si="147"/>
        <v>53454.545454545449</v>
      </c>
      <c r="U287" s="145">
        <v>16</v>
      </c>
      <c r="V287" s="119">
        <f t="shared" si="148"/>
        <v>40727.272727272721</v>
      </c>
      <c r="W287" s="145">
        <v>7</v>
      </c>
      <c r="X287" s="119">
        <f t="shared" si="149"/>
        <v>17818.181818181816</v>
      </c>
      <c r="Y287" s="145">
        <v>2</v>
      </c>
      <c r="Z287" s="119">
        <f t="shared" si="150"/>
        <v>5090.9090909090901</v>
      </c>
      <c r="AA287" s="145">
        <v>0</v>
      </c>
      <c r="AB287" s="390">
        <f t="shared" si="151"/>
        <v>0</v>
      </c>
      <c r="AC287" s="407">
        <f t="shared" si="152"/>
        <v>46</v>
      </c>
      <c r="AD287" s="408">
        <f t="shared" si="153"/>
        <v>117090.90909090907</v>
      </c>
      <c r="AE287" s="406">
        <v>0</v>
      </c>
      <c r="AF287" s="392">
        <f t="shared" si="154"/>
        <v>57290.909090909074</v>
      </c>
      <c r="AG287" s="436">
        <v>0</v>
      </c>
      <c r="AH287" s="438">
        <f t="shared" si="155"/>
        <v>0</v>
      </c>
      <c r="AI287" s="426">
        <f t="shared" si="156"/>
        <v>0</v>
      </c>
      <c r="AJ287" s="393">
        <f t="shared" si="157"/>
        <v>0</v>
      </c>
      <c r="AK287" s="387">
        <v>0</v>
      </c>
      <c r="AL287" s="393">
        <f t="shared" si="158"/>
        <v>0</v>
      </c>
      <c r="AM287" s="75"/>
    </row>
    <row r="288" spans="1:39" s="2" customFormat="1" ht="17.25" thickBot="1" x14ac:dyDescent="0.35">
      <c r="A288" s="573" t="s">
        <v>950</v>
      </c>
      <c r="B288" s="574"/>
      <c r="C288" s="574"/>
      <c r="D288" s="574"/>
      <c r="E288" s="544">
        <f t="shared" ref="E288:AL288" si="159">SUM(E254:E287)</f>
        <v>193</v>
      </c>
      <c r="F288" s="546">
        <f t="shared" si="159"/>
        <v>253000</v>
      </c>
      <c r="G288" s="544">
        <f t="shared" si="159"/>
        <v>142</v>
      </c>
      <c r="H288" s="449">
        <f t="shared" si="159"/>
        <v>185700</v>
      </c>
      <c r="I288" s="449">
        <f t="shared" si="159"/>
        <v>0</v>
      </c>
      <c r="J288" s="449">
        <f t="shared" si="159"/>
        <v>0</v>
      </c>
      <c r="K288" s="449">
        <f t="shared" si="159"/>
        <v>24</v>
      </c>
      <c r="L288" s="449">
        <f t="shared" si="159"/>
        <v>14400</v>
      </c>
      <c r="M288" s="449">
        <f t="shared" si="159"/>
        <v>0</v>
      </c>
      <c r="N288" s="449">
        <f t="shared" si="159"/>
        <v>0</v>
      </c>
      <c r="O288" s="449">
        <f t="shared" si="159"/>
        <v>0</v>
      </c>
      <c r="P288" s="449">
        <f t="shared" si="159"/>
        <v>0</v>
      </c>
      <c r="Q288" s="449">
        <f t="shared" si="159"/>
        <v>166</v>
      </c>
      <c r="R288" s="545">
        <f t="shared" si="159"/>
        <v>200100</v>
      </c>
      <c r="S288" s="544">
        <f t="shared" si="159"/>
        <v>110</v>
      </c>
      <c r="T288" s="449">
        <f t="shared" si="159"/>
        <v>227090.90909090906</v>
      </c>
      <c r="U288" s="449">
        <f t="shared" si="159"/>
        <v>111</v>
      </c>
      <c r="V288" s="449">
        <f t="shared" si="159"/>
        <v>224090.90909090906</v>
      </c>
      <c r="W288" s="449">
        <f t="shared" si="159"/>
        <v>54</v>
      </c>
      <c r="X288" s="449">
        <f t="shared" si="159"/>
        <v>133272.72727272726</v>
      </c>
      <c r="Y288" s="449">
        <f t="shared" si="159"/>
        <v>32</v>
      </c>
      <c r="Z288" s="449">
        <f t="shared" si="159"/>
        <v>63090.909090909074</v>
      </c>
      <c r="AA288" s="449">
        <f t="shared" si="159"/>
        <v>0</v>
      </c>
      <c r="AB288" s="449">
        <f t="shared" si="159"/>
        <v>0</v>
      </c>
      <c r="AC288" s="449">
        <f t="shared" si="159"/>
        <v>307</v>
      </c>
      <c r="AD288" s="449">
        <f t="shared" si="159"/>
        <v>647545.45454545447</v>
      </c>
      <c r="AE288" s="449">
        <f t="shared" si="159"/>
        <v>0</v>
      </c>
      <c r="AF288" s="545">
        <f t="shared" si="159"/>
        <v>246945.45454545447</v>
      </c>
      <c r="AG288" s="547">
        <f t="shared" si="159"/>
        <v>0</v>
      </c>
      <c r="AH288" s="546">
        <f t="shared" si="159"/>
        <v>0</v>
      </c>
      <c r="AI288" s="544">
        <f t="shared" si="159"/>
        <v>52</v>
      </c>
      <c r="AJ288" s="545">
        <f t="shared" si="159"/>
        <v>52500</v>
      </c>
      <c r="AK288" s="547">
        <f t="shared" si="159"/>
        <v>0</v>
      </c>
      <c r="AL288" s="545">
        <f t="shared" si="159"/>
        <v>0</v>
      </c>
      <c r="AM288" s="11"/>
    </row>
    <row r="289" spans="1:39" s="2" customFormat="1" ht="17.25" thickBot="1" x14ac:dyDescent="0.35">
      <c r="A289" s="10"/>
      <c r="B289" s="10"/>
      <c r="C289" s="10"/>
      <c r="D289" s="10"/>
      <c r="E289" s="4"/>
      <c r="F289" s="5"/>
      <c r="G289" s="4"/>
      <c r="H289" s="9">
        <f>H288*1.1</f>
        <v>204270.00000000003</v>
      </c>
      <c r="I289" s="5"/>
      <c r="J289" s="101">
        <f>J288*1.1</f>
        <v>0</v>
      </c>
      <c r="K289" s="5"/>
      <c r="L289" s="9">
        <f>L288*1.1</f>
        <v>15840.000000000002</v>
      </c>
      <c r="M289" s="5"/>
      <c r="N289" s="9">
        <f>N288*1.1</f>
        <v>0</v>
      </c>
      <c r="O289" s="5"/>
      <c r="P289" s="9">
        <f>P288*1.1</f>
        <v>0</v>
      </c>
      <c r="Q289" s="5"/>
      <c r="R289" s="8">
        <f>R288*1.1</f>
        <v>220110.00000000003</v>
      </c>
      <c r="S289" s="586" t="s">
        <v>963</v>
      </c>
      <c r="T289" s="587"/>
      <c r="U289" s="587"/>
      <c r="V289" s="587"/>
      <c r="W289" s="587"/>
      <c r="X289" s="587"/>
      <c r="Y289" s="587"/>
      <c r="Z289" s="587"/>
      <c r="AA289" s="587"/>
      <c r="AB289" s="587"/>
      <c r="AC289" s="587"/>
      <c r="AD289" s="587"/>
      <c r="AE289" s="363"/>
      <c r="AF289" s="7">
        <f>AF288/(R288+F288)</f>
        <v>0.54501314179089488</v>
      </c>
      <c r="AG289" s="5"/>
      <c r="AH289" s="5"/>
      <c r="AI289" s="4"/>
      <c r="AJ289" s="6"/>
      <c r="AK289" s="5"/>
      <c r="AL289" s="3"/>
    </row>
    <row r="290" spans="1:39" s="100" customFormat="1" x14ac:dyDescent="0.3"/>
    <row r="291" spans="1:39" s="2" customFormat="1" x14ac:dyDescent="0.3"/>
    <row r="292" spans="1:39" s="2" customFormat="1" ht="17.25" thickBot="1" x14ac:dyDescent="0.35">
      <c r="A292" s="98" t="s">
        <v>899</v>
      </c>
      <c r="B292" s="97"/>
      <c r="C292" s="97"/>
      <c r="D292" s="96"/>
      <c r="E292" s="95"/>
      <c r="F292" s="95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3"/>
      <c r="AH292" s="93"/>
      <c r="AI292" s="93"/>
      <c r="AJ292" s="93"/>
      <c r="AK292" s="93"/>
    </row>
    <row r="293" spans="1:39" s="2" customFormat="1" ht="17.25" thickBot="1" x14ac:dyDescent="0.35">
      <c r="A293" s="10"/>
      <c r="B293" s="10"/>
      <c r="C293" s="10"/>
      <c r="D293" s="10"/>
      <c r="E293" s="92"/>
      <c r="F293" s="91"/>
      <c r="G293" s="619" t="s">
        <v>10</v>
      </c>
      <c r="H293" s="620"/>
      <c r="I293" s="620"/>
      <c r="J293" s="620"/>
      <c r="K293" s="620"/>
      <c r="L293" s="620"/>
      <c r="M293" s="620"/>
      <c r="N293" s="620"/>
      <c r="O293" s="620"/>
      <c r="P293" s="620"/>
      <c r="Q293" s="620"/>
      <c r="R293" s="621"/>
      <c r="S293" s="660" t="s">
        <v>898</v>
      </c>
      <c r="T293" s="622"/>
      <c r="U293" s="622"/>
      <c r="V293" s="622"/>
      <c r="W293" s="622"/>
      <c r="X293" s="622"/>
      <c r="Y293" s="622"/>
      <c r="Z293" s="622"/>
      <c r="AA293" s="622"/>
      <c r="AB293" s="622"/>
      <c r="AC293" s="622"/>
      <c r="AD293" s="622"/>
      <c r="AE293" s="622"/>
      <c r="AF293" s="661"/>
      <c r="AG293" s="92"/>
      <c r="AH293" s="89"/>
      <c r="AI293" s="92"/>
      <c r="AJ293" s="89"/>
      <c r="AK293" s="437"/>
      <c r="AL293" s="89"/>
      <c r="AM293" s="88" t="s">
        <v>872</v>
      </c>
    </row>
    <row r="294" spans="1:39" s="2" customFormat="1" ht="16.5" customHeight="1" x14ac:dyDescent="0.3">
      <c r="A294" s="652" t="s">
        <v>942</v>
      </c>
      <c r="B294" s="636" t="s">
        <v>870</v>
      </c>
      <c r="C294" s="565" t="s">
        <v>917</v>
      </c>
      <c r="D294" s="647" t="s">
        <v>896</v>
      </c>
      <c r="E294" s="569" t="s">
        <v>915</v>
      </c>
      <c r="F294" s="696" t="s">
        <v>895</v>
      </c>
      <c r="G294" s="629" t="s">
        <v>17</v>
      </c>
      <c r="H294" s="633" t="s">
        <v>894</v>
      </c>
      <c r="I294" s="625" t="s">
        <v>0</v>
      </c>
      <c r="J294" s="633" t="s">
        <v>914</v>
      </c>
      <c r="K294" s="625" t="s">
        <v>1</v>
      </c>
      <c r="L294" s="633" t="s">
        <v>19</v>
      </c>
      <c r="M294" s="625" t="s">
        <v>2</v>
      </c>
      <c r="N294" s="633" t="s">
        <v>941</v>
      </c>
      <c r="O294" s="625" t="s">
        <v>3</v>
      </c>
      <c r="P294" s="633" t="s">
        <v>867</v>
      </c>
      <c r="Q294" s="639" t="s">
        <v>891</v>
      </c>
      <c r="R294" s="607" t="s">
        <v>866</v>
      </c>
      <c r="S294" s="664" t="s">
        <v>993</v>
      </c>
      <c r="T294" s="611" t="s">
        <v>926</v>
      </c>
      <c r="U294" s="640" t="s">
        <v>4</v>
      </c>
      <c r="V294" s="611" t="s">
        <v>912</v>
      </c>
      <c r="W294" s="640" t="s">
        <v>5</v>
      </c>
      <c r="X294" s="611" t="s">
        <v>889</v>
      </c>
      <c r="Y294" s="640" t="s">
        <v>6</v>
      </c>
      <c r="Z294" s="611" t="s">
        <v>949</v>
      </c>
      <c r="AA294" s="640" t="s">
        <v>7</v>
      </c>
      <c r="AB294" s="611" t="s">
        <v>954</v>
      </c>
      <c r="AC294" s="642" t="s">
        <v>992</v>
      </c>
      <c r="AD294" s="639" t="s">
        <v>862</v>
      </c>
      <c r="AE294" s="639" t="s">
        <v>861</v>
      </c>
      <c r="AF294" s="607" t="s">
        <v>32</v>
      </c>
      <c r="AG294" s="615" t="s">
        <v>887</v>
      </c>
      <c r="AH294" s="627" t="s">
        <v>953</v>
      </c>
      <c r="AI294" s="629" t="s">
        <v>71</v>
      </c>
      <c r="AJ294" s="627" t="s">
        <v>946</v>
      </c>
      <c r="AK294" s="636" t="s">
        <v>859</v>
      </c>
      <c r="AL294" s="627" t="s">
        <v>991</v>
      </c>
      <c r="AM294" s="605" t="s">
        <v>924</v>
      </c>
    </row>
    <row r="295" spans="1:39" s="2" customFormat="1" ht="17.25" customHeight="1" thickBot="1" x14ac:dyDescent="0.35">
      <c r="A295" s="653"/>
      <c r="B295" s="637"/>
      <c r="C295" s="566"/>
      <c r="D295" s="648"/>
      <c r="E295" s="651"/>
      <c r="F295" s="697"/>
      <c r="G295" s="630"/>
      <c r="H295" s="583"/>
      <c r="I295" s="626"/>
      <c r="J295" s="583"/>
      <c r="K295" s="626"/>
      <c r="L295" s="583"/>
      <c r="M295" s="626"/>
      <c r="N295" s="583"/>
      <c r="O295" s="626"/>
      <c r="P295" s="583"/>
      <c r="Q295" s="602"/>
      <c r="R295" s="608"/>
      <c r="S295" s="665"/>
      <c r="T295" s="612"/>
      <c r="U295" s="641"/>
      <c r="V295" s="612"/>
      <c r="W295" s="641"/>
      <c r="X295" s="612"/>
      <c r="Y295" s="641"/>
      <c r="Z295" s="612"/>
      <c r="AA295" s="641"/>
      <c r="AB295" s="612"/>
      <c r="AC295" s="593"/>
      <c r="AD295" s="602"/>
      <c r="AE295" s="602"/>
      <c r="AF295" s="608"/>
      <c r="AG295" s="616"/>
      <c r="AH295" s="631"/>
      <c r="AI295" s="630"/>
      <c r="AJ295" s="631"/>
      <c r="AK295" s="637"/>
      <c r="AL295" s="631"/>
      <c r="AM295" s="606"/>
    </row>
    <row r="296" spans="1:39" s="2" customFormat="1" x14ac:dyDescent="0.3">
      <c r="A296" s="87" t="s">
        <v>858</v>
      </c>
      <c r="B296" s="61">
        <f>15500/10</f>
        <v>1550</v>
      </c>
      <c r="C296" s="77">
        <f>2700/1.1</f>
        <v>2454.5454545454545</v>
      </c>
      <c r="D296" s="86">
        <v>10</v>
      </c>
      <c r="E296" s="44">
        <v>0</v>
      </c>
      <c r="F296" s="466">
        <f t="shared" ref="F296:F329" si="160">B296*E296</f>
        <v>0</v>
      </c>
      <c r="G296" s="42">
        <v>0</v>
      </c>
      <c r="H296" s="84">
        <f t="shared" ref="H296:H329" si="161">B296*G296</f>
        <v>0</v>
      </c>
      <c r="I296" s="38">
        <v>0</v>
      </c>
      <c r="J296" s="84">
        <f t="shared" ref="J296:J329" si="162">B296*I296</f>
        <v>0</v>
      </c>
      <c r="K296" s="74">
        <v>0</v>
      </c>
      <c r="L296" s="37">
        <f t="shared" ref="L296:L329" si="163">B296*K296</f>
        <v>0</v>
      </c>
      <c r="M296" s="38">
        <v>0</v>
      </c>
      <c r="N296" s="84">
        <f t="shared" ref="N296:N329" si="164">B296*M296</f>
        <v>0</v>
      </c>
      <c r="O296" s="61">
        <v>0</v>
      </c>
      <c r="P296" s="71">
        <f t="shared" ref="P296:P329" si="165">B296*O296</f>
        <v>0</v>
      </c>
      <c r="Q296" s="57">
        <f t="shared" ref="Q296:Q329" si="166">G296+I296+K296+M296+O296</f>
        <v>0</v>
      </c>
      <c r="R296" s="83">
        <f t="shared" ref="R296:R329" si="167">Q296*B296</f>
        <v>0</v>
      </c>
      <c r="S296" s="42">
        <v>0</v>
      </c>
      <c r="T296" s="82">
        <f t="shared" ref="T296:T329" si="168">C296*S296</f>
        <v>0</v>
      </c>
      <c r="U296" s="38">
        <v>0</v>
      </c>
      <c r="V296" s="82">
        <f t="shared" ref="V296:V329" si="169">C296*U296</f>
        <v>0</v>
      </c>
      <c r="W296" s="38">
        <v>0</v>
      </c>
      <c r="X296" s="82">
        <f t="shared" ref="X296:X329" si="170">C296*W296</f>
        <v>0</v>
      </c>
      <c r="Y296" s="74">
        <v>0</v>
      </c>
      <c r="Z296" s="82">
        <f t="shared" ref="Z296:Z329" si="171">C296*Y296</f>
        <v>0</v>
      </c>
      <c r="AA296" s="74">
        <v>0</v>
      </c>
      <c r="AB296" s="68">
        <f t="shared" ref="AB296:AB329" si="172">C296*AA296</f>
        <v>0</v>
      </c>
      <c r="AC296" s="67">
        <f t="shared" ref="AC296:AC329" si="173">S296+U296+W296+Y296+AA296</f>
        <v>0</v>
      </c>
      <c r="AD296" s="66">
        <f t="shared" ref="AD296:AD329" si="174">AC296*C296</f>
        <v>0</v>
      </c>
      <c r="AE296" s="57">
        <v>0</v>
      </c>
      <c r="AF296" s="60">
        <f t="shared" ref="AF296:AF329" si="175">((C296-B296)*AC296)-AE296</f>
        <v>0</v>
      </c>
      <c r="AG296" s="52">
        <v>0</v>
      </c>
      <c r="AH296" s="63">
        <f t="shared" ref="AH296:AH329" si="176">B296*AG296</f>
        <v>0</v>
      </c>
      <c r="AI296" s="65">
        <f t="shared" ref="AI296:AI329" si="177">E296+Q296-AC296-AG296</f>
        <v>0</v>
      </c>
      <c r="AJ296" s="150">
        <f t="shared" ref="AJ296:AJ329" si="178">B296*AI296</f>
        <v>0</v>
      </c>
      <c r="AK296" s="51">
        <v>0</v>
      </c>
      <c r="AL296" s="63">
        <f t="shared" ref="AL296:AL329" si="179">AK296*B296</f>
        <v>0</v>
      </c>
      <c r="AM296" s="75"/>
    </row>
    <row r="297" spans="1:39" s="2" customFormat="1" x14ac:dyDescent="0.3">
      <c r="A297" s="56" t="s">
        <v>990</v>
      </c>
      <c r="B297" s="74">
        <f>15500/10</f>
        <v>1550</v>
      </c>
      <c r="C297" s="77">
        <f>2700/1.1</f>
        <v>2454.5454545454545</v>
      </c>
      <c r="D297" s="73">
        <v>10</v>
      </c>
      <c r="E297" s="44">
        <v>0</v>
      </c>
      <c r="F297" s="391">
        <f t="shared" si="160"/>
        <v>0</v>
      </c>
      <c r="G297" s="42">
        <v>0</v>
      </c>
      <c r="H297" s="69">
        <f t="shared" si="161"/>
        <v>0</v>
      </c>
      <c r="I297" s="38">
        <v>0</v>
      </c>
      <c r="J297" s="37">
        <f t="shared" si="162"/>
        <v>0</v>
      </c>
      <c r="K297" s="74">
        <v>0</v>
      </c>
      <c r="L297" s="37">
        <f t="shared" si="163"/>
        <v>0</v>
      </c>
      <c r="M297" s="38">
        <v>0</v>
      </c>
      <c r="N297" s="37">
        <f t="shared" si="164"/>
        <v>0</v>
      </c>
      <c r="O297" s="61">
        <v>0</v>
      </c>
      <c r="P297" s="71">
        <f t="shared" si="165"/>
        <v>0</v>
      </c>
      <c r="Q297" s="57">
        <f t="shared" si="166"/>
        <v>0</v>
      </c>
      <c r="R297" s="70">
        <f t="shared" si="167"/>
        <v>0</v>
      </c>
      <c r="S297" s="42">
        <v>0</v>
      </c>
      <c r="T297" s="69">
        <f t="shared" si="168"/>
        <v>0</v>
      </c>
      <c r="U297" s="38">
        <v>0</v>
      </c>
      <c r="V297" s="69">
        <f t="shared" si="169"/>
        <v>0</v>
      </c>
      <c r="W297" s="38">
        <v>0</v>
      </c>
      <c r="X297" s="69">
        <f t="shared" si="170"/>
        <v>0</v>
      </c>
      <c r="Y297" s="74">
        <v>0</v>
      </c>
      <c r="Z297" s="69">
        <f t="shared" si="171"/>
        <v>0</v>
      </c>
      <c r="AA297" s="74">
        <v>0</v>
      </c>
      <c r="AB297" s="68">
        <f t="shared" si="172"/>
        <v>0</v>
      </c>
      <c r="AC297" s="67">
        <f t="shared" si="173"/>
        <v>0</v>
      </c>
      <c r="AD297" s="66">
        <f t="shared" si="174"/>
        <v>0</v>
      </c>
      <c r="AE297" s="57">
        <v>0</v>
      </c>
      <c r="AF297" s="60">
        <f t="shared" si="175"/>
        <v>0</v>
      </c>
      <c r="AG297" s="52">
        <v>0</v>
      </c>
      <c r="AH297" s="63">
        <f t="shared" si="176"/>
        <v>0</v>
      </c>
      <c r="AI297" s="65">
        <f t="shared" si="177"/>
        <v>0</v>
      </c>
      <c r="AJ297" s="63">
        <f t="shared" si="178"/>
        <v>0</v>
      </c>
      <c r="AK297" s="51">
        <v>0</v>
      </c>
      <c r="AL297" s="63">
        <f t="shared" si="179"/>
        <v>0</v>
      </c>
      <c r="AM297" s="62"/>
    </row>
    <row r="298" spans="1:39" s="2" customFormat="1" x14ac:dyDescent="0.3">
      <c r="A298" s="56" t="s">
        <v>989</v>
      </c>
      <c r="B298" s="74">
        <f>18000/10</f>
        <v>1800</v>
      </c>
      <c r="C298" s="77">
        <f>2800/1.1</f>
        <v>2545.454545454545</v>
      </c>
      <c r="D298" s="73">
        <v>10</v>
      </c>
      <c r="E298" s="44">
        <v>0</v>
      </c>
      <c r="F298" s="391">
        <f t="shared" si="160"/>
        <v>0</v>
      </c>
      <c r="G298" s="42">
        <v>0</v>
      </c>
      <c r="H298" s="69">
        <f t="shared" si="161"/>
        <v>0</v>
      </c>
      <c r="I298" s="38">
        <v>0</v>
      </c>
      <c r="J298" s="37">
        <f t="shared" si="162"/>
        <v>0</v>
      </c>
      <c r="K298" s="74">
        <v>0</v>
      </c>
      <c r="L298" s="37">
        <f t="shared" si="163"/>
        <v>0</v>
      </c>
      <c r="M298" s="38">
        <v>0</v>
      </c>
      <c r="N298" s="37">
        <f t="shared" si="164"/>
        <v>0</v>
      </c>
      <c r="O298" s="61">
        <v>0</v>
      </c>
      <c r="P298" s="71">
        <f t="shared" si="165"/>
        <v>0</v>
      </c>
      <c r="Q298" s="57">
        <f t="shared" si="166"/>
        <v>0</v>
      </c>
      <c r="R298" s="70">
        <f t="shared" si="167"/>
        <v>0</v>
      </c>
      <c r="S298" s="42">
        <v>0</v>
      </c>
      <c r="T298" s="69">
        <f t="shared" si="168"/>
        <v>0</v>
      </c>
      <c r="U298" s="38">
        <v>0</v>
      </c>
      <c r="V298" s="69">
        <f t="shared" si="169"/>
        <v>0</v>
      </c>
      <c r="W298" s="38">
        <v>0</v>
      </c>
      <c r="X298" s="69">
        <f t="shared" si="170"/>
        <v>0</v>
      </c>
      <c r="Y298" s="74">
        <v>0</v>
      </c>
      <c r="Z298" s="69">
        <f t="shared" si="171"/>
        <v>0</v>
      </c>
      <c r="AA298" s="74">
        <v>0</v>
      </c>
      <c r="AB298" s="68">
        <f t="shared" si="172"/>
        <v>0</v>
      </c>
      <c r="AC298" s="67">
        <f t="shared" si="173"/>
        <v>0</v>
      </c>
      <c r="AD298" s="66">
        <f t="shared" si="174"/>
        <v>0</v>
      </c>
      <c r="AE298" s="57">
        <v>0</v>
      </c>
      <c r="AF298" s="60">
        <f t="shared" si="175"/>
        <v>0</v>
      </c>
      <c r="AG298" s="52">
        <v>0</v>
      </c>
      <c r="AH298" s="63">
        <f t="shared" si="176"/>
        <v>0</v>
      </c>
      <c r="AI298" s="65">
        <f t="shared" si="177"/>
        <v>0</v>
      </c>
      <c r="AJ298" s="63">
        <f t="shared" si="178"/>
        <v>0</v>
      </c>
      <c r="AK298" s="51">
        <v>0</v>
      </c>
      <c r="AL298" s="63">
        <f t="shared" si="179"/>
        <v>0</v>
      </c>
      <c r="AM298" s="62"/>
    </row>
    <row r="299" spans="1:39" s="2" customFormat="1" x14ac:dyDescent="0.3">
      <c r="A299" s="79" t="s">
        <v>856</v>
      </c>
      <c r="B299" s="47">
        <f>15500/10</f>
        <v>1550</v>
      </c>
      <c r="C299" s="77">
        <f>2700/1.1</f>
        <v>2454.5454545454545</v>
      </c>
      <c r="D299" s="54">
        <v>10</v>
      </c>
      <c r="E299" s="44">
        <v>0</v>
      </c>
      <c r="F299" s="391">
        <f t="shared" si="160"/>
        <v>0</v>
      </c>
      <c r="G299" s="42">
        <v>0</v>
      </c>
      <c r="H299" s="69">
        <f t="shared" si="161"/>
        <v>0</v>
      </c>
      <c r="I299" s="38">
        <v>0</v>
      </c>
      <c r="J299" s="37">
        <f t="shared" si="162"/>
        <v>0</v>
      </c>
      <c r="K299" s="74">
        <v>0</v>
      </c>
      <c r="L299" s="37">
        <f t="shared" si="163"/>
        <v>0</v>
      </c>
      <c r="M299" s="38">
        <v>0</v>
      </c>
      <c r="N299" s="37">
        <f t="shared" si="164"/>
        <v>0</v>
      </c>
      <c r="O299" s="61">
        <v>0</v>
      </c>
      <c r="P299" s="71">
        <f t="shared" si="165"/>
        <v>0</v>
      </c>
      <c r="Q299" s="57">
        <f t="shared" si="166"/>
        <v>0</v>
      </c>
      <c r="R299" s="70">
        <f t="shared" si="167"/>
        <v>0</v>
      </c>
      <c r="S299" s="42">
        <v>0</v>
      </c>
      <c r="T299" s="69">
        <f t="shared" si="168"/>
        <v>0</v>
      </c>
      <c r="U299" s="38">
        <v>0</v>
      </c>
      <c r="V299" s="69">
        <f t="shared" si="169"/>
        <v>0</v>
      </c>
      <c r="W299" s="38">
        <v>0</v>
      </c>
      <c r="X299" s="69">
        <f t="shared" si="170"/>
        <v>0</v>
      </c>
      <c r="Y299" s="74">
        <v>0</v>
      </c>
      <c r="Z299" s="69">
        <f t="shared" si="171"/>
        <v>0</v>
      </c>
      <c r="AA299" s="74">
        <v>0</v>
      </c>
      <c r="AB299" s="68">
        <f t="shared" si="172"/>
        <v>0</v>
      </c>
      <c r="AC299" s="67">
        <f t="shared" si="173"/>
        <v>0</v>
      </c>
      <c r="AD299" s="66">
        <f t="shared" si="174"/>
        <v>0</v>
      </c>
      <c r="AE299" s="57">
        <v>0</v>
      </c>
      <c r="AF299" s="60">
        <f t="shared" si="175"/>
        <v>0</v>
      </c>
      <c r="AG299" s="52">
        <v>0</v>
      </c>
      <c r="AH299" s="63">
        <f t="shared" si="176"/>
        <v>0</v>
      </c>
      <c r="AI299" s="65">
        <f t="shared" si="177"/>
        <v>0</v>
      </c>
      <c r="AJ299" s="63">
        <f t="shared" si="178"/>
        <v>0</v>
      </c>
      <c r="AK299" s="51">
        <v>0</v>
      </c>
      <c r="AL299" s="63">
        <f t="shared" si="179"/>
        <v>0</v>
      </c>
      <c r="AM299" s="62"/>
    </row>
    <row r="300" spans="1:39" s="2" customFormat="1" x14ac:dyDescent="0.3">
      <c r="A300" s="79" t="s">
        <v>75</v>
      </c>
      <c r="B300" s="47">
        <f>15500/10</f>
        <v>1550</v>
      </c>
      <c r="C300" s="77">
        <f>2700/1.1</f>
        <v>2454.5454545454545</v>
      </c>
      <c r="D300" s="54">
        <v>10</v>
      </c>
      <c r="E300" s="44">
        <v>0</v>
      </c>
      <c r="F300" s="391">
        <f t="shared" si="160"/>
        <v>0</v>
      </c>
      <c r="G300" s="42">
        <v>0</v>
      </c>
      <c r="H300" s="69">
        <f t="shared" si="161"/>
        <v>0</v>
      </c>
      <c r="I300" s="38">
        <v>0</v>
      </c>
      <c r="J300" s="37">
        <f t="shared" si="162"/>
        <v>0</v>
      </c>
      <c r="K300" s="74">
        <v>0</v>
      </c>
      <c r="L300" s="37">
        <f t="shared" si="163"/>
        <v>0</v>
      </c>
      <c r="M300" s="38">
        <v>0</v>
      </c>
      <c r="N300" s="37">
        <f t="shared" si="164"/>
        <v>0</v>
      </c>
      <c r="O300" s="61">
        <v>0</v>
      </c>
      <c r="P300" s="71">
        <f t="shared" si="165"/>
        <v>0</v>
      </c>
      <c r="Q300" s="57">
        <f t="shared" si="166"/>
        <v>0</v>
      </c>
      <c r="R300" s="70">
        <f t="shared" si="167"/>
        <v>0</v>
      </c>
      <c r="S300" s="42">
        <v>0</v>
      </c>
      <c r="T300" s="69">
        <f t="shared" si="168"/>
        <v>0</v>
      </c>
      <c r="U300" s="38">
        <v>0</v>
      </c>
      <c r="V300" s="69">
        <f t="shared" si="169"/>
        <v>0</v>
      </c>
      <c r="W300" s="38">
        <v>0</v>
      </c>
      <c r="X300" s="69">
        <f t="shared" si="170"/>
        <v>0</v>
      </c>
      <c r="Y300" s="74">
        <v>0</v>
      </c>
      <c r="Z300" s="69">
        <f t="shared" si="171"/>
        <v>0</v>
      </c>
      <c r="AA300" s="74">
        <v>0</v>
      </c>
      <c r="AB300" s="68">
        <f t="shared" si="172"/>
        <v>0</v>
      </c>
      <c r="AC300" s="67">
        <f t="shared" si="173"/>
        <v>0</v>
      </c>
      <c r="AD300" s="66">
        <f t="shared" si="174"/>
        <v>0</v>
      </c>
      <c r="AE300" s="57">
        <v>0</v>
      </c>
      <c r="AF300" s="60">
        <f t="shared" si="175"/>
        <v>0</v>
      </c>
      <c r="AG300" s="52">
        <v>0</v>
      </c>
      <c r="AH300" s="63">
        <f t="shared" si="176"/>
        <v>0</v>
      </c>
      <c r="AI300" s="65">
        <f t="shared" si="177"/>
        <v>0</v>
      </c>
      <c r="AJ300" s="63">
        <f t="shared" si="178"/>
        <v>0</v>
      </c>
      <c r="AK300" s="51">
        <v>0</v>
      </c>
      <c r="AL300" s="63">
        <f t="shared" si="179"/>
        <v>0</v>
      </c>
      <c r="AM300" s="62"/>
    </row>
    <row r="301" spans="1:39" s="2" customFormat="1" x14ac:dyDescent="0.3">
      <c r="A301" s="78" t="s">
        <v>931</v>
      </c>
      <c r="B301" s="47">
        <f>15500/10</f>
        <v>1550</v>
      </c>
      <c r="C301" s="77">
        <f>2700/1.1</f>
        <v>2454.5454545454545</v>
      </c>
      <c r="D301" s="54">
        <v>10</v>
      </c>
      <c r="E301" s="44">
        <v>0</v>
      </c>
      <c r="F301" s="391">
        <f t="shared" si="160"/>
        <v>0</v>
      </c>
      <c r="G301" s="42">
        <v>0</v>
      </c>
      <c r="H301" s="69">
        <f t="shared" si="161"/>
        <v>0</v>
      </c>
      <c r="I301" s="38">
        <v>0</v>
      </c>
      <c r="J301" s="37">
        <f t="shared" si="162"/>
        <v>0</v>
      </c>
      <c r="K301" s="74">
        <v>0</v>
      </c>
      <c r="L301" s="37">
        <f t="shared" si="163"/>
        <v>0</v>
      </c>
      <c r="M301" s="38">
        <v>0</v>
      </c>
      <c r="N301" s="37">
        <f t="shared" si="164"/>
        <v>0</v>
      </c>
      <c r="O301" s="61">
        <v>0</v>
      </c>
      <c r="P301" s="71">
        <f t="shared" si="165"/>
        <v>0</v>
      </c>
      <c r="Q301" s="57">
        <f t="shared" si="166"/>
        <v>0</v>
      </c>
      <c r="R301" s="70">
        <f t="shared" si="167"/>
        <v>0</v>
      </c>
      <c r="S301" s="42">
        <v>0</v>
      </c>
      <c r="T301" s="69">
        <f t="shared" si="168"/>
        <v>0</v>
      </c>
      <c r="U301" s="38">
        <v>0</v>
      </c>
      <c r="V301" s="69">
        <f t="shared" si="169"/>
        <v>0</v>
      </c>
      <c r="W301" s="38">
        <v>0</v>
      </c>
      <c r="X301" s="69">
        <f t="shared" si="170"/>
        <v>0</v>
      </c>
      <c r="Y301" s="74">
        <v>0</v>
      </c>
      <c r="Z301" s="69">
        <f t="shared" si="171"/>
        <v>0</v>
      </c>
      <c r="AA301" s="74">
        <v>0</v>
      </c>
      <c r="AB301" s="68">
        <f t="shared" si="172"/>
        <v>0</v>
      </c>
      <c r="AC301" s="67">
        <f t="shared" si="173"/>
        <v>0</v>
      </c>
      <c r="AD301" s="66">
        <f t="shared" si="174"/>
        <v>0</v>
      </c>
      <c r="AE301" s="57">
        <v>0</v>
      </c>
      <c r="AF301" s="60">
        <f t="shared" si="175"/>
        <v>0</v>
      </c>
      <c r="AG301" s="52">
        <v>0</v>
      </c>
      <c r="AH301" s="63">
        <f t="shared" si="176"/>
        <v>0</v>
      </c>
      <c r="AI301" s="65">
        <f t="shared" si="177"/>
        <v>0</v>
      </c>
      <c r="AJ301" s="63">
        <f t="shared" si="178"/>
        <v>0</v>
      </c>
      <c r="AK301" s="51">
        <v>0</v>
      </c>
      <c r="AL301" s="63">
        <f t="shared" si="179"/>
        <v>0</v>
      </c>
      <c r="AM301" s="62"/>
    </row>
    <row r="302" spans="1:39" s="2" customFormat="1" x14ac:dyDescent="0.3">
      <c r="A302" s="79" t="s">
        <v>958</v>
      </c>
      <c r="B302" s="47">
        <f>18000/10</f>
        <v>1800</v>
      </c>
      <c r="C302" s="77">
        <f>2800/1.1</f>
        <v>2545.454545454545</v>
      </c>
      <c r="D302" s="54">
        <v>10</v>
      </c>
      <c r="E302" s="44">
        <v>0</v>
      </c>
      <c r="F302" s="391">
        <f t="shared" si="160"/>
        <v>0</v>
      </c>
      <c r="G302" s="42">
        <v>0</v>
      </c>
      <c r="H302" s="69">
        <f t="shared" si="161"/>
        <v>0</v>
      </c>
      <c r="I302" s="38">
        <v>0</v>
      </c>
      <c r="J302" s="37">
        <f t="shared" si="162"/>
        <v>0</v>
      </c>
      <c r="K302" s="74">
        <v>0</v>
      </c>
      <c r="L302" s="37">
        <f t="shared" si="163"/>
        <v>0</v>
      </c>
      <c r="M302" s="38">
        <v>0</v>
      </c>
      <c r="N302" s="37">
        <f t="shared" si="164"/>
        <v>0</v>
      </c>
      <c r="O302" s="61">
        <v>0</v>
      </c>
      <c r="P302" s="71">
        <f t="shared" si="165"/>
        <v>0</v>
      </c>
      <c r="Q302" s="57">
        <f t="shared" si="166"/>
        <v>0</v>
      </c>
      <c r="R302" s="70">
        <f t="shared" si="167"/>
        <v>0</v>
      </c>
      <c r="S302" s="42">
        <v>0</v>
      </c>
      <c r="T302" s="69">
        <f t="shared" si="168"/>
        <v>0</v>
      </c>
      <c r="U302" s="38">
        <v>0</v>
      </c>
      <c r="V302" s="69">
        <f t="shared" si="169"/>
        <v>0</v>
      </c>
      <c r="W302" s="38">
        <v>0</v>
      </c>
      <c r="X302" s="69">
        <f t="shared" si="170"/>
        <v>0</v>
      </c>
      <c r="Y302" s="74">
        <v>0</v>
      </c>
      <c r="Z302" s="69">
        <f t="shared" si="171"/>
        <v>0</v>
      </c>
      <c r="AA302" s="74">
        <v>0</v>
      </c>
      <c r="AB302" s="68">
        <f t="shared" si="172"/>
        <v>0</v>
      </c>
      <c r="AC302" s="67">
        <f t="shared" si="173"/>
        <v>0</v>
      </c>
      <c r="AD302" s="66">
        <f t="shared" si="174"/>
        <v>0</v>
      </c>
      <c r="AE302" s="57">
        <v>0</v>
      </c>
      <c r="AF302" s="60">
        <f t="shared" si="175"/>
        <v>0</v>
      </c>
      <c r="AG302" s="52">
        <v>0</v>
      </c>
      <c r="AH302" s="63">
        <f t="shared" si="176"/>
        <v>0</v>
      </c>
      <c r="AI302" s="65">
        <f t="shared" si="177"/>
        <v>0</v>
      </c>
      <c r="AJ302" s="63">
        <f t="shared" si="178"/>
        <v>0</v>
      </c>
      <c r="AK302" s="51">
        <v>0</v>
      </c>
      <c r="AL302" s="63">
        <f t="shared" si="179"/>
        <v>0</v>
      </c>
      <c r="AM302" s="62"/>
    </row>
    <row r="303" spans="1:39" s="2" customFormat="1" x14ac:dyDescent="0.3">
      <c r="A303" s="78" t="s">
        <v>988</v>
      </c>
      <c r="B303" s="47">
        <f>17000/10</f>
        <v>1700</v>
      </c>
      <c r="C303" s="77">
        <f>2700/1.1</f>
        <v>2454.5454545454545</v>
      </c>
      <c r="D303" s="54">
        <v>10</v>
      </c>
      <c r="E303" s="44">
        <v>0</v>
      </c>
      <c r="F303" s="391">
        <f t="shared" si="160"/>
        <v>0</v>
      </c>
      <c r="G303" s="42">
        <v>0</v>
      </c>
      <c r="H303" s="69">
        <f t="shared" si="161"/>
        <v>0</v>
      </c>
      <c r="I303" s="38">
        <v>0</v>
      </c>
      <c r="J303" s="37">
        <f t="shared" si="162"/>
        <v>0</v>
      </c>
      <c r="K303" s="74">
        <v>0</v>
      </c>
      <c r="L303" s="37">
        <f t="shared" si="163"/>
        <v>0</v>
      </c>
      <c r="M303" s="38">
        <v>0</v>
      </c>
      <c r="N303" s="37">
        <f t="shared" si="164"/>
        <v>0</v>
      </c>
      <c r="O303" s="61">
        <v>0</v>
      </c>
      <c r="P303" s="71">
        <f t="shared" si="165"/>
        <v>0</v>
      </c>
      <c r="Q303" s="57">
        <f t="shared" si="166"/>
        <v>0</v>
      </c>
      <c r="R303" s="70">
        <f t="shared" si="167"/>
        <v>0</v>
      </c>
      <c r="S303" s="42">
        <v>0</v>
      </c>
      <c r="T303" s="69">
        <f t="shared" si="168"/>
        <v>0</v>
      </c>
      <c r="U303" s="38">
        <v>0</v>
      </c>
      <c r="V303" s="69">
        <f t="shared" si="169"/>
        <v>0</v>
      </c>
      <c r="W303" s="38">
        <v>0</v>
      </c>
      <c r="X303" s="69">
        <f t="shared" si="170"/>
        <v>0</v>
      </c>
      <c r="Y303" s="74">
        <v>0</v>
      </c>
      <c r="Z303" s="69">
        <f t="shared" si="171"/>
        <v>0</v>
      </c>
      <c r="AA303" s="74">
        <v>0</v>
      </c>
      <c r="AB303" s="68">
        <f t="shared" si="172"/>
        <v>0</v>
      </c>
      <c r="AC303" s="67">
        <f t="shared" si="173"/>
        <v>0</v>
      </c>
      <c r="AD303" s="66">
        <f t="shared" si="174"/>
        <v>0</v>
      </c>
      <c r="AE303" s="57">
        <v>0</v>
      </c>
      <c r="AF303" s="60">
        <f t="shared" si="175"/>
        <v>0</v>
      </c>
      <c r="AG303" s="52">
        <v>0</v>
      </c>
      <c r="AH303" s="63">
        <f t="shared" si="176"/>
        <v>0</v>
      </c>
      <c r="AI303" s="65">
        <f t="shared" si="177"/>
        <v>0</v>
      </c>
      <c r="AJ303" s="63">
        <f t="shared" si="178"/>
        <v>0</v>
      </c>
      <c r="AK303" s="51">
        <v>0</v>
      </c>
      <c r="AL303" s="63">
        <f t="shared" si="179"/>
        <v>0</v>
      </c>
      <c r="AM303" s="62"/>
    </row>
    <row r="304" spans="1:39" s="2" customFormat="1" x14ac:dyDescent="0.3">
      <c r="A304" s="56" t="s">
        <v>45</v>
      </c>
      <c r="B304" s="74">
        <f>13800/12</f>
        <v>1150</v>
      </c>
      <c r="C304" s="38">
        <f>1800/1.1</f>
        <v>1636.3636363636363</v>
      </c>
      <c r="D304" s="73">
        <v>12</v>
      </c>
      <c r="E304" s="44">
        <v>0</v>
      </c>
      <c r="F304" s="391">
        <f t="shared" si="160"/>
        <v>0</v>
      </c>
      <c r="G304" s="42">
        <v>0</v>
      </c>
      <c r="H304" s="69">
        <f t="shared" si="161"/>
        <v>0</v>
      </c>
      <c r="I304" s="38">
        <v>0</v>
      </c>
      <c r="J304" s="37">
        <f t="shared" si="162"/>
        <v>0</v>
      </c>
      <c r="K304" s="74">
        <v>0</v>
      </c>
      <c r="L304" s="37">
        <f t="shared" si="163"/>
        <v>0</v>
      </c>
      <c r="M304" s="38">
        <v>0</v>
      </c>
      <c r="N304" s="37">
        <f t="shared" si="164"/>
        <v>0</v>
      </c>
      <c r="O304" s="61">
        <v>0</v>
      </c>
      <c r="P304" s="71">
        <f t="shared" si="165"/>
        <v>0</v>
      </c>
      <c r="Q304" s="57">
        <f t="shared" si="166"/>
        <v>0</v>
      </c>
      <c r="R304" s="70">
        <f t="shared" si="167"/>
        <v>0</v>
      </c>
      <c r="S304" s="42">
        <v>0</v>
      </c>
      <c r="T304" s="69">
        <f t="shared" si="168"/>
        <v>0</v>
      </c>
      <c r="U304" s="38">
        <v>0</v>
      </c>
      <c r="V304" s="69">
        <f t="shared" si="169"/>
        <v>0</v>
      </c>
      <c r="W304" s="38">
        <v>0</v>
      </c>
      <c r="X304" s="69">
        <f t="shared" si="170"/>
        <v>0</v>
      </c>
      <c r="Y304" s="74">
        <v>0</v>
      </c>
      <c r="Z304" s="69">
        <f t="shared" si="171"/>
        <v>0</v>
      </c>
      <c r="AA304" s="74">
        <v>0</v>
      </c>
      <c r="AB304" s="68">
        <f t="shared" si="172"/>
        <v>0</v>
      </c>
      <c r="AC304" s="67">
        <f t="shared" si="173"/>
        <v>0</v>
      </c>
      <c r="AD304" s="66">
        <f t="shared" si="174"/>
        <v>0</v>
      </c>
      <c r="AE304" s="57">
        <v>0</v>
      </c>
      <c r="AF304" s="60">
        <f t="shared" si="175"/>
        <v>0</v>
      </c>
      <c r="AG304" s="52">
        <v>0</v>
      </c>
      <c r="AH304" s="63">
        <f t="shared" si="176"/>
        <v>0</v>
      </c>
      <c r="AI304" s="65">
        <f t="shared" si="177"/>
        <v>0</v>
      </c>
      <c r="AJ304" s="63">
        <f t="shared" si="178"/>
        <v>0</v>
      </c>
      <c r="AK304" s="51">
        <v>0</v>
      </c>
      <c r="AL304" s="63">
        <f t="shared" si="179"/>
        <v>0</v>
      </c>
      <c r="AM304" s="62"/>
    </row>
    <row r="305" spans="1:39" s="2" customFormat="1" x14ac:dyDescent="0.3">
      <c r="A305" s="56" t="s">
        <v>46</v>
      </c>
      <c r="B305" s="74">
        <f>13800/12</f>
        <v>1150</v>
      </c>
      <c r="C305" s="38">
        <v>1636</v>
      </c>
      <c r="D305" s="73">
        <v>12</v>
      </c>
      <c r="E305" s="44">
        <v>0</v>
      </c>
      <c r="F305" s="391">
        <f t="shared" si="160"/>
        <v>0</v>
      </c>
      <c r="G305" s="42">
        <v>0</v>
      </c>
      <c r="H305" s="69">
        <f t="shared" si="161"/>
        <v>0</v>
      </c>
      <c r="I305" s="38">
        <v>0</v>
      </c>
      <c r="J305" s="37">
        <f t="shared" si="162"/>
        <v>0</v>
      </c>
      <c r="K305" s="74">
        <v>0</v>
      </c>
      <c r="L305" s="37">
        <f t="shared" si="163"/>
        <v>0</v>
      </c>
      <c r="M305" s="38">
        <v>0</v>
      </c>
      <c r="N305" s="37">
        <f t="shared" si="164"/>
        <v>0</v>
      </c>
      <c r="O305" s="61">
        <v>0</v>
      </c>
      <c r="P305" s="71">
        <f t="shared" si="165"/>
        <v>0</v>
      </c>
      <c r="Q305" s="57">
        <f t="shared" si="166"/>
        <v>0</v>
      </c>
      <c r="R305" s="70">
        <f t="shared" si="167"/>
        <v>0</v>
      </c>
      <c r="S305" s="42">
        <v>0</v>
      </c>
      <c r="T305" s="69">
        <f t="shared" si="168"/>
        <v>0</v>
      </c>
      <c r="U305" s="38">
        <v>0</v>
      </c>
      <c r="V305" s="69">
        <f t="shared" si="169"/>
        <v>0</v>
      </c>
      <c r="W305" s="38">
        <v>0</v>
      </c>
      <c r="X305" s="69">
        <f t="shared" si="170"/>
        <v>0</v>
      </c>
      <c r="Y305" s="74">
        <v>0</v>
      </c>
      <c r="Z305" s="69">
        <f t="shared" si="171"/>
        <v>0</v>
      </c>
      <c r="AA305" s="74">
        <v>0</v>
      </c>
      <c r="AB305" s="68">
        <f t="shared" si="172"/>
        <v>0</v>
      </c>
      <c r="AC305" s="67">
        <f t="shared" si="173"/>
        <v>0</v>
      </c>
      <c r="AD305" s="66">
        <f t="shared" si="174"/>
        <v>0</v>
      </c>
      <c r="AE305" s="57">
        <v>0</v>
      </c>
      <c r="AF305" s="60">
        <f t="shared" si="175"/>
        <v>0</v>
      </c>
      <c r="AG305" s="52">
        <v>0</v>
      </c>
      <c r="AH305" s="63">
        <f t="shared" si="176"/>
        <v>0</v>
      </c>
      <c r="AI305" s="65">
        <f t="shared" si="177"/>
        <v>0</v>
      </c>
      <c r="AJ305" s="63">
        <f t="shared" si="178"/>
        <v>0</v>
      </c>
      <c r="AK305" s="51">
        <v>0</v>
      </c>
      <c r="AL305" s="63">
        <f t="shared" si="179"/>
        <v>0</v>
      </c>
      <c r="AM305" s="62"/>
    </row>
    <row r="306" spans="1:39" s="2" customFormat="1" x14ac:dyDescent="0.3">
      <c r="A306" s="56" t="s">
        <v>8</v>
      </c>
      <c r="B306" s="47">
        <f>24800/16</f>
        <v>1550</v>
      </c>
      <c r="C306" s="46">
        <f>2800/1.1</f>
        <v>2545.454545454545</v>
      </c>
      <c r="D306" s="54">
        <v>16</v>
      </c>
      <c r="E306" s="44">
        <v>0</v>
      </c>
      <c r="F306" s="391">
        <f t="shared" si="160"/>
        <v>0</v>
      </c>
      <c r="G306" s="42">
        <v>0</v>
      </c>
      <c r="H306" s="69">
        <f t="shared" si="161"/>
        <v>0</v>
      </c>
      <c r="I306" s="38">
        <v>0</v>
      </c>
      <c r="J306" s="37">
        <f t="shared" si="162"/>
        <v>0</v>
      </c>
      <c r="K306" s="74">
        <v>0</v>
      </c>
      <c r="L306" s="37">
        <f t="shared" si="163"/>
        <v>0</v>
      </c>
      <c r="M306" s="38">
        <v>0</v>
      </c>
      <c r="N306" s="37">
        <f t="shared" si="164"/>
        <v>0</v>
      </c>
      <c r="O306" s="61">
        <v>0</v>
      </c>
      <c r="P306" s="71">
        <f t="shared" si="165"/>
        <v>0</v>
      </c>
      <c r="Q306" s="57">
        <f t="shared" si="166"/>
        <v>0</v>
      </c>
      <c r="R306" s="70">
        <f t="shared" si="167"/>
        <v>0</v>
      </c>
      <c r="S306" s="42">
        <v>0</v>
      </c>
      <c r="T306" s="69">
        <f t="shared" si="168"/>
        <v>0</v>
      </c>
      <c r="U306" s="38">
        <v>0</v>
      </c>
      <c r="V306" s="69">
        <f t="shared" si="169"/>
        <v>0</v>
      </c>
      <c r="W306" s="38">
        <v>0</v>
      </c>
      <c r="X306" s="69">
        <f t="shared" si="170"/>
        <v>0</v>
      </c>
      <c r="Y306" s="74">
        <v>0</v>
      </c>
      <c r="Z306" s="69">
        <f t="shared" si="171"/>
        <v>0</v>
      </c>
      <c r="AA306" s="74">
        <v>0</v>
      </c>
      <c r="AB306" s="68">
        <f t="shared" si="172"/>
        <v>0</v>
      </c>
      <c r="AC306" s="67">
        <f t="shared" si="173"/>
        <v>0</v>
      </c>
      <c r="AD306" s="66">
        <f t="shared" si="174"/>
        <v>0</v>
      </c>
      <c r="AE306" s="57">
        <v>0</v>
      </c>
      <c r="AF306" s="60">
        <f t="shared" si="175"/>
        <v>0</v>
      </c>
      <c r="AG306" s="52">
        <v>0</v>
      </c>
      <c r="AH306" s="63">
        <f t="shared" si="176"/>
        <v>0</v>
      </c>
      <c r="AI306" s="65">
        <f t="shared" si="177"/>
        <v>0</v>
      </c>
      <c r="AJ306" s="63">
        <f t="shared" si="178"/>
        <v>0</v>
      </c>
      <c r="AK306" s="51">
        <v>0</v>
      </c>
      <c r="AL306" s="63">
        <f t="shared" si="179"/>
        <v>0</v>
      </c>
      <c r="AM306" s="62"/>
    </row>
    <row r="307" spans="1:39" s="2" customFormat="1" x14ac:dyDescent="0.3">
      <c r="A307" s="58" t="s">
        <v>882</v>
      </c>
      <c r="B307" s="47">
        <f>30400/16</f>
        <v>1900</v>
      </c>
      <c r="C307" s="46">
        <f>2800/1.1</f>
        <v>2545.454545454545</v>
      </c>
      <c r="D307" s="54">
        <v>16</v>
      </c>
      <c r="E307" s="44">
        <v>0</v>
      </c>
      <c r="F307" s="391">
        <f t="shared" si="160"/>
        <v>0</v>
      </c>
      <c r="G307" s="42">
        <v>0</v>
      </c>
      <c r="H307" s="69">
        <f t="shared" si="161"/>
        <v>0</v>
      </c>
      <c r="I307" s="38">
        <v>0</v>
      </c>
      <c r="J307" s="37">
        <f t="shared" si="162"/>
        <v>0</v>
      </c>
      <c r="K307" s="74">
        <v>0</v>
      </c>
      <c r="L307" s="37">
        <f t="shared" si="163"/>
        <v>0</v>
      </c>
      <c r="M307" s="38">
        <v>0</v>
      </c>
      <c r="N307" s="37">
        <f t="shared" si="164"/>
        <v>0</v>
      </c>
      <c r="O307" s="61">
        <v>0</v>
      </c>
      <c r="P307" s="71">
        <f t="shared" si="165"/>
        <v>0</v>
      </c>
      <c r="Q307" s="57">
        <f t="shared" si="166"/>
        <v>0</v>
      </c>
      <c r="R307" s="70">
        <f t="shared" si="167"/>
        <v>0</v>
      </c>
      <c r="S307" s="42">
        <v>0</v>
      </c>
      <c r="T307" s="69">
        <f t="shared" si="168"/>
        <v>0</v>
      </c>
      <c r="U307" s="38">
        <v>0</v>
      </c>
      <c r="V307" s="69">
        <f t="shared" si="169"/>
        <v>0</v>
      </c>
      <c r="W307" s="38">
        <v>0</v>
      </c>
      <c r="X307" s="69">
        <f t="shared" si="170"/>
        <v>0</v>
      </c>
      <c r="Y307" s="74">
        <v>0</v>
      </c>
      <c r="Z307" s="69">
        <f t="shared" si="171"/>
        <v>0</v>
      </c>
      <c r="AA307" s="74">
        <v>0</v>
      </c>
      <c r="AB307" s="68">
        <f t="shared" si="172"/>
        <v>0</v>
      </c>
      <c r="AC307" s="67">
        <f t="shared" si="173"/>
        <v>0</v>
      </c>
      <c r="AD307" s="66">
        <f t="shared" si="174"/>
        <v>0</v>
      </c>
      <c r="AE307" s="57">
        <v>0</v>
      </c>
      <c r="AF307" s="60">
        <f t="shared" si="175"/>
        <v>0</v>
      </c>
      <c r="AG307" s="52">
        <v>0</v>
      </c>
      <c r="AH307" s="63">
        <f t="shared" si="176"/>
        <v>0</v>
      </c>
      <c r="AI307" s="65">
        <f t="shared" si="177"/>
        <v>0</v>
      </c>
      <c r="AJ307" s="63">
        <f t="shared" si="178"/>
        <v>0</v>
      </c>
      <c r="AK307" s="51">
        <v>0</v>
      </c>
      <c r="AL307" s="63">
        <f t="shared" si="179"/>
        <v>0</v>
      </c>
      <c r="AM307" s="62"/>
    </row>
    <row r="308" spans="1:39" s="2" customFormat="1" x14ac:dyDescent="0.3">
      <c r="A308" s="56" t="s">
        <v>9</v>
      </c>
      <c r="B308" s="47">
        <f>3600/6</f>
        <v>600</v>
      </c>
      <c r="C308" s="46">
        <f>2000/1.1</f>
        <v>1818.181818181818</v>
      </c>
      <c r="D308" s="54">
        <v>6</v>
      </c>
      <c r="E308" s="44">
        <v>0</v>
      </c>
      <c r="F308" s="391">
        <f t="shared" si="160"/>
        <v>0</v>
      </c>
      <c r="G308" s="42">
        <v>0</v>
      </c>
      <c r="H308" s="69">
        <f t="shared" si="161"/>
        <v>0</v>
      </c>
      <c r="I308" s="38">
        <v>0</v>
      </c>
      <c r="J308" s="37">
        <f t="shared" si="162"/>
        <v>0</v>
      </c>
      <c r="K308" s="74">
        <v>0</v>
      </c>
      <c r="L308" s="37">
        <f t="shared" si="163"/>
        <v>0</v>
      </c>
      <c r="M308" s="38">
        <v>0</v>
      </c>
      <c r="N308" s="37">
        <f t="shared" si="164"/>
        <v>0</v>
      </c>
      <c r="O308" s="61">
        <v>0</v>
      </c>
      <c r="P308" s="71">
        <f t="shared" si="165"/>
        <v>0</v>
      </c>
      <c r="Q308" s="57">
        <f t="shared" si="166"/>
        <v>0</v>
      </c>
      <c r="R308" s="70">
        <f t="shared" si="167"/>
        <v>0</v>
      </c>
      <c r="S308" s="42">
        <v>0</v>
      </c>
      <c r="T308" s="69">
        <f t="shared" si="168"/>
        <v>0</v>
      </c>
      <c r="U308" s="38">
        <v>0</v>
      </c>
      <c r="V308" s="69">
        <f t="shared" si="169"/>
        <v>0</v>
      </c>
      <c r="W308" s="38">
        <v>0</v>
      </c>
      <c r="X308" s="69">
        <f t="shared" si="170"/>
        <v>0</v>
      </c>
      <c r="Y308" s="74">
        <v>0</v>
      </c>
      <c r="Z308" s="69">
        <f t="shared" si="171"/>
        <v>0</v>
      </c>
      <c r="AA308" s="74">
        <v>0</v>
      </c>
      <c r="AB308" s="68">
        <f t="shared" si="172"/>
        <v>0</v>
      </c>
      <c r="AC308" s="67">
        <f t="shared" si="173"/>
        <v>0</v>
      </c>
      <c r="AD308" s="66">
        <f t="shared" si="174"/>
        <v>0</v>
      </c>
      <c r="AE308" s="57">
        <v>0</v>
      </c>
      <c r="AF308" s="60">
        <f t="shared" si="175"/>
        <v>0</v>
      </c>
      <c r="AG308" s="52">
        <v>0</v>
      </c>
      <c r="AH308" s="63">
        <f t="shared" si="176"/>
        <v>0</v>
      </c>
      <c r="AI308" s="65">
        <f t="shared" si="177"/>
        <v>0</v>
      </c>
      <c r="AJ308" s="63">
        <f t="shared" si="178"/>
        <v>0</v>
      </c>
      <c r="AK308" s="51">
        <v>0</v>
      </c>
      <c r="AL308" s="63">
        <f t="shared" si="179"/>
        <v>0</v>
      </c>
      <c r="AM308" s="62"/>
    </row>
    <row r="309" spans="1:39" s="2" customFormat="1" x14ac:dyDescent="0.3">
      <c r="A309" s="55" t="s">
        <v>921</v>
      </c>
      <c r="B309" s="47">
        <f>3600/6</f>
        <v>600</v>
      </c>
      <c r="C309" s="46">
        <f>2000/1.1</f>
        <v>1818.181818181818</v>
      </c>
      <c r="D309" s="54">
        <v>6</v>
      </c>
      <c r="E309" s="44">
        <v>0</v>
      </c>
      <c r="F309" s="391">
        <f t="shared" si="160"/>
        <v>0</v>
      </c>
      <c r="G309" s="42">
        <v>0</v>
      </c>
      <c r="H309" s="69">
        <f t="shared" si="161"/>
        <v>0</v>
      </c>
      <c r="I309" s="38">
        <v>0</v>
      </c>
      <c r="J309" s="37">
        <f t="shared" si="162"/>
        <v>0</v>
      </c>
      <c r="K309" s="74">
        <v>0</v>
      </c>
      <c r="L309" s="37">
        <f t="shared" si="163"/>
        <v>0</v>
      </c>
      <c r="M309" s="38">
        <v>0</v>
      </c>
      <c r="N309" s="37">
        <f t="shared" si="164"/>
        <v>0</v>
      </c>
      <c r="O309" s="61">
        <v>0</v>
      </c>
      <c r="P309" s="71">
        <f t="shared" si="165"/>
        <v>0</v>
      </c>
      <c r="Q309" s="57">
        <f t="shared" si="166"/>
        <v>0</v>
      </c>
      <c r="R309" s="70">
        <f t="shared" si="167"/>
        <v>0</v>
      </c>
      <c r="S309" s="42">
        <v>0</v>
      </c>
      <c r="T309" s="69">
        <f t="shared" si="168"/>
        <v>0</v>
      </c>
      <c r="U309" s="38">
        <v>0</v>
      </c>
      <c r="V309" s="69">
        <f t="shared" si="169"/>
        <v>0</v>
      </c>
      <c r="W309" s="38">
        <v>0</v>
      </c>
      <c r="X309" s="69">
        <f t="shared" si="170"/>
        <v>0</v>
      </c>
      <c r="Y309" s="74">
        <v>0</v>
      </c>
      <c r="Z309" s="69">
        <f t="shared" si="171"/>
        <v>0</v>
      </c>
      <c r="AA309" s="74">
        <v>0</v>
      </c>
      <c r="AB309" s="68">
        <f t="shared" si="172"/>
        <v>0</v>
      </c>
      <c r="AC309" s="67">
        <f t="shared" si="173"/>
        <v>0</v>
      </c>
      <c r="AD309" s="66">
        <f t="shared" si="174"/>
        <v>0</v>
      </c>
      <c r="AE309" s="57">
        <v>0</v>
      </c>
      <c r="AF309" s="60">
        <f t="shared" si="175"/>
        <v>0</v>
      </c>
      <c r="AG309" s="52">
        <v>0</v>
      </c>
      <c r="AH309" s="63">
        <f t="shared" si="176"/>
        <v>0</v>
      </c>
      <c r="AI309" s="65">
        <f t="shared" si="177"/>
        <v>0</v>
      </c>
      <c r="AJ309" s="63">
        <f t="shared" si="178"/>
        <v>0</v>
      </c>
      <c r="AK309" s="51">
        <v>0</v>
      </c>
      <c r="AL309" s="63">
        <f t="shared" si="179"/>
        <v>0</v>
      </c>
      <c r="AM309" s="62"/>
    </row>
    <row r="310" spans="1:39" s="2" customFormat="1" x14ac:dyDescent="0.3">
      <c r="A310" s="55" t="s">
        <v>48</v>
      </c>
      <c r="B310" s="47">
        <f>3600/6</f>
        <v>600</v>
      </c>
      <c r="C310" s="46">
        <f>2000/1.1</f>
        <v>1818.181818181818</v>
      </c>
      <c r="D310" s="54">
        <v>6</v>
      </c>
      <c r="E310" s="44">
        <v>0</v>
      </c>
      <c r="F310" s="391">
        <f t="shared" si="160"/>
        <v>0</v>
      </c>
      <c r="G310" s="42">
        <v>0</v>
      </c>
      <c r="H310" s="69">
        <f t="shared" si="161"/>
        <v>0</v>
      </c>
      <c r="I310" s="38">
        <v>0</v>
      </c>
      <c r="J310" s="37">
        <f t="shared" si="162"/>
        <v>0</v>
      </c>
      <c r="K310" s="74">
        <v>0</v>
      </c>
      <c r="L310" s="37">
        <f t="shared" si="163"/>
        <v>0</v>
      </c>
      <c r="M310" s="38">
        <v>0</v>
      </c>
      <c r="N310" s="37">
        <f t="shared" si="164"/>
        <v>0</v>
      </c>
      <c r="O310" s="61">
        <v>0</v>
      </c>
      <c r="P310" s="71">
        <f t="shared" si="165"/>
        <v>0</v>
      </c>
      <c r="Q310" s="57">
        <f t="shared" si="166"/>
        <v>0</v>
      </c>
      <c r="R310" s="70">
        <f t="shared" si="167"/>
        <v>0</v>
      </c>
      <c r="S310" s="42">
        <v>0</v>
      </c>
      <c r="T310" s="69">
        <f t="shared" si="168"/>
        <v>0</v>
      </c>
      <c r="U310" s="38">
        <v>0</v>
      </c>
      <c r="V310" s="69">
        <f t="shared" si="169"/>
        <v>0</v>
      </c>
      <c r="W310" s="38">
        <v>0</v>
      </c>
      <c r="X310" s="69">
        <f t="shared" si="170"/>
        <v>0</v>
      </c>
      <c r="Y310" s="74">
        <v>0</v>
      </c>
      <c r="Z310" s="69">
        <f t="shared" si="171"/>
        <v>0</v>
      </c>
      <c r="AA310" s="74">
        <v>0</v>
      </c>
      <c r="AB310" s="68">
        <f t="shared" si="172"/>
        <v>0</v>
      </c>
      <c r="AC310" s="67">
        <f t="shared" si="173"/>
        <v>0</v>
      </c>
      <c r="AD310" s="66">
        <f t="shared" si="174"/>
        <v>0</v>
      </c>
      <c r="AE310" s="57">
        <v>0</v>
      </c>
      <c r="AF310" s="60">
        <f t="shared" si="175"/>
        <v>0</v>
      </c>
      <c r="AG310" s="52">
        <v>0</v>
      </c>
      <c r="AH310" s="63">
        <f t="shared" si="176"/>
        <v>0</v>
      </c>
      <c r="AI310" s="65">
        <f t="shared" si="177"/>
        <v>0</v>
      </c>
      <c r="AJ310" s="63">
        <f t="shared" si="178"/>
        <v>0</v>
      </c>
      <c r="AK310" s="51">
        <v>0</v>
      </c>
      <c r="AL310" s="63">
        <f t="shared" si="179"/>
        <v>0</v>
      </c>
      <c r="AM310" s="62"/>
    </row>
    <row r="311" spans="1:39" s="2" customFormat="1" x14ac:dyDescent="0.3">
      <c r="A311" s="48" t="s">
        <v>978</v>
      </c>
      <c r="B311" s="47">
        <f>8100/6</f>
        <v>1350</v>
      </c>
      <c r="C311" s="46">
        <f>2800/1.1</f>
        <v>2545.454545454545</v>
      </c>
      <c r="D311" s="50">
        <v>6</v>
      </c>
      <c r="E311" s="44">
        <v>0</v>
      </c>
      <c r="F311" s="391">
        <f t="shared" si="160"/>
        <v>0</v>
      </c>
      <c r="G311" s="42">
        <v>0</v>
      </c>
      <c r="H311" s="69">
        <f t="shared" si="161"/>
        <v>0</v>
      </c>
      <c r="I311" s="38">
        <v>0</v>
      </c>
      <c r="J311" s="37">
        <f t="shared" si="162"/>
        <v>0</v>
      </c>
      <c r="K311" s="74">
        <v>0</v>
      </c>
      <c r="L311" s="37">
        <f t="shared" si="163"/>
        <v>0</v>
      </c>
      <c r="M311" s="38">
        <v>0</v>
      </c>
      <c r="N311" s="37">
        <f t="shared" si="164"/>
        <v>0</v>
      </c>
      <c r="O311" s="61">
        <v>0</v>
      </c>
      <c r="P311" s="71">
        <f t="shared" si="165"/>
        <v>0</v>
      </c>
      <c r="Q311" s="57">
        <f t="shared" si="166"/>
        <v>0</v>
      </c>
      <c r="R311" s="70">
        <f t="shared" si="167"/>
        <v>0</v>
      </c>
      <c r="S311" s="42">
        <v>0</v>
      </c>
      <c r="T311" s="69">
        <f t="shared" si="168"/>
        <v>0</v>
      </c>
      <c r="U311" s="38">
        <v>0</v>
      </c>
      <c r="V311" s="69">
        <f t="shared" si="169"/>
        <v>0</v>
      </c>
      <c r="W311" s="38">
        <v>0</v>
      </c>
      <c r="X311" s="69">
        <f t="shared" si="170"/>
        <v>0</v>
      </c>
      <c r="Y311" s="74">
        <v>0</v>
      </c>
      <c r="Z311" s="69">
        <f t="shared" si="171"/>
        <v>0</v>
      </c>
      <c r="AA311" s="74">
        <v>0</v>
      </c>
      <c r="AB311" s="68">
        <f t="shared" si="172"/>
        <v>0</v>
      </c>
      <c r="AC311" s="67">
        <f t="shared" si="173"/>
        <v>0</v>
      </c>
      <c r="AD311" s="66">
        <f t="shared" si="174"/>
        <v>0</v>
      </c>
      <c r="AE311" s="57">
        <v>0</v>
      </c>
      <c r="AF311" s="60">
        <f t="shared" si="175"/>
        <v>0</v>
      </c>
      <c r="AG311" s="52">
        <v>0</v>
      </c>
      <c r="AH311" s="63">
        <f t="shared" si="176"/>
        <v>0</v>
      </c>
      <c r="AI311" s="65">
        <f t="shared" si="177"/>
        <v>0</v>
      </c>
      <c r="AJ311" s="63">
        <f t="shared" si="178"/>
        <v>0</v>
      </c>
      <c r="AK311" s="51">
        <v>0</v>
      </c>
      <c r="AL311" s="63">
        <f t="shared" si="179"/>
        <v>0</v>
      </c>
      <c r="AM311" s="62"/>
    </row>
    <row r="312" spans="1:39" s="2" customFormat="1" x14ac:dyDescent="0.3">
      <c r="A312" s="48" t="s">
        <v>880</v>
      </c>
      <c r="B312" s="53">
        <f>6600/6</f>
        <v>1100</v>
      </c>
      <c r="C312" s="46">
        <f>2800/1.1</f>
        <v>2545.454545454545</v>
      </c>
      <c r="D312" s="50">
        <v>6</v>
      </c>
      <c r="E312" s="44">
        <v>0</v>
      </c>
      <c r="F312" s="391">
        <f t="shared" si="160"/>
        <v>0</v>
      </c>
      <c r="G312" s="42">
        <v>0</v>
      </c>
      <c r="H312" s="69">
        <f t="shared" si="161"/>
        <v>0</v>
      </c>
      <c r="I312" s="38">
        <v>0</v>
      </c>
      <c r="J312" s="37">
        <f t="shared" si="162"/>
        <v>0</v>
      </c>
      <c r="K312" s="74">
        <v>0</v>
      </c>
      <c r="L312" s="37">
        <f t="shared" si="163"/>
        <v>0</v>
      </c>
      <c r="M312" s="38">
        <v>0</v>
      </c>
      <c r="N312" s="37">
        <f t="shared" si="164"/>
        <v>0</v>
      </c>
      <c r="O312" s="61">
        <v>0</v>
      </c>
      <c r="P312" s="71">
        <f t="shared" si="165"/>
        <v>0</v>
      </c>
      <c r="Q312" s="57">
        <f t="shared" si="166"/>
        <v>0</v>
      </c>
      <c r="R312" s="70">
        <f t="shared" si="167"/>
        <v>0</v>
      </c>
      <c r="S312" s="42">
        <v>0</v>
      </c>
      <c r="T312" s="69">
        <f t="shared" si="168"/>
        <v>0</v>
      </c>
      <c r="U312" s="38">
        <v>0</v>
      </c>
      <c r="V312" s="69">
        <f t="shared" si="169"/>
        <v>0</v>
      </c>
      <c r="W312" s="38">
        <v>0</v>
      </c>
      <c r="X312" s="69">
        <f t="shared" si="170"/>
        <v>0</v>
      </c>
      <c r="Y312" s="74">
        <v>0</v>
      </c>
      <c r="Z312" s="69">
        <f t="shared" si="171"/>
        <v>0</v>
      </c>
      <c r="AA312" s="74">
        <v>0</v>
      </c>
      <c r="AB312" s="68">
        <f t="shared" si="172"/>
        <v>0</v>
      </c>
      <c r="AC312" s="67">
        <f t="shared" si="173"/>
        <v>0</v>
      </c>
      <c r="AD312" s="66">
        <f t="shared" si="174"/>
        <v>0</v>
      </c>
      <c r="AE312" s="57">
        <v>0</v>
      </c>
      <c r="AF312" s="60">
        <f t="shared" si="175"/>
        <v>0</v>
      </c>
      <c r="AG312" s="52">
        <v>0</v>
      </c>
      <c r="AH312" s="63">
        <f t="shared" si="176"/>
        <v>0</v>
      </c>
      <c r="AI312" s="65">
        <f t="shared" si="177"/>
        <v>0</v>
      </c>
      <c r="AJ312" s="63">
        <f t="shared" si="178"/>
        <v>0</v>
      </c>
      <c r="AK312" s="51">
        <v>0</v>
      </c>
      <c r="AL312" s="63">
        <f t="shared" si="179"/>
        <v>0</v>
      </c>
      <c r="AM312" s="62"/>
    </row>
    <row r="313" spans="1:39" s="2" customFormat="1" x14ac:dyDescent="0.3">
      <c r="A313" s="48" t="s">
        <v>944</v>
      </c>
      <c r="B313" s="47">
        <f>16200/12</f>
        <v>1350</v>
      </c>
      <c r="C313" s="46">
        <f>2800/1.1</f>
        <v>2545.454545454545</v>
      </c>
      <c r="D313" s="50">
        <v>12</v>
      </c>
      <c r="E313" s="44">
        <v>0</v>
      </c>
      <c r="F313" s="391">
        <f t="shared" si="160"/>
        <v>0</v>
      </c>
      <c r="G313" s="42">
        <v>0</v>
      </c>
      <c r="H313" s="69">
        <f t="shared" si="161"/>
        <v>0</v>
      </c>
      <c r="I313" s="38">
        <v>0</v>
      </c>
      <c r="J313" s="37">
        <f t="shared" si="162"/>
        <v>0</v>
      </c>
      <c r="K313" s="74">
        <v>0</v>
      </c>
      <c r="L313" s="37">
        <f t="shared" si="163"/>
        <v>0</v>
      </c>
      <c r="M313" s="38">
        <v>0</v>
      </c>
      <c r="N313" s="37">
        <f t="shared" si="164"/>
        <v>0</v>
      </c>
      <c r="O313" s="61">
        <v>0</v>
      </c>
      <c r="P313" s="71">
        <f t="shared" si="165"/>
        <v>0</v>
      </c>
      <c r="Q313" s="57">
        <f t="shared" si="166"/>
        <v>0</v>
      </c>
      <c r="R313" s="70">
        <f t="shared" si="167"/>
        <v>0</v>
      </c>
      <c r="S313" s="42">
        <v>0</v>
      </c>
      <c r="T313" s="69">
        <f t="shared" si="168"/>
        <v>0</v>
      </c>
      <c r="U313" s="38">
        <v>0</v>
      </c>
      <c r="V313" s="69">
        <f t="shared" si="169"/>
        <v>0</v>
      </c>
      <c r="W313" s="38">
        <v>0</v>
      </c>
      <c r="X313" s="69">
        <f t="shared" si="170"/>
        <v>0</v>
      </c>
      <c r="Y313" s="74">
        <v>0</v>
      </c>
      <c r="Z313" s="69">
        <f t="shared" si="171"/>
        <v>0</v>
      </c>
      <c r="AA313" s="74">
        <v>0</v>
      </c>
      <c r="AB313" s="68">
        <f t="shared" si="172"/>
        <v>0</v>
      </c>
      <c r="AC313" s="67">
        <f t="shared" si="173"/>
        <v>0</v>
      </c>
      <c r="AD313" s="66">
        <f t="shared" si="174"/>
        <v>0</v>
      </c>
      <c r="AE313" s="57">
        <v>0</v>
      </c>
      <c r="AF313" s="60">
        <f t="shared" si="175"/>
        <v>0</v>
      </c>
      <c r="AG313" s="52">
        <v>0</v>
      </c>
      <c r="AH313" s="63">
        <f t="shared" si="176"/>
        <v>0</v>
      </c>
      <c r="AI313" s="65">
        <f t="shared" si="177"/>
        <v>0</v>
      </c>
      <c r="AJ313" s="63">
        <f t="shared" si="178"/>
        <v>0</v>
      </c>
      <c r="AK313" s="51">
        <v>0</v>
      </c>
      <c r="AL313" s="63">
        <f t="shared" si="179"/>
        <v>0</v>
      </c>
      <c r="AM313" s="62"/>
    </row>
    <row r="314" spans="1:39" s="2" customFormat="1" x14ac:dyDescent="0.3">
      <c r="A314" s="48" t="s">
        <v>937</v>
      </c>
      <c r="B314" s="47">
        <f>16200/12</f>
        <v>1350</v>
      </c>
      <c r="C314" s="46">
        <f>2800/1.1</f>
        <v>2545.454545454545</v>
      </c>
      <c r="D314" s="50">
        <v>12</v>
      </c>
      <c r="E314" s="44">
        <v>0</v>
      </c>
      <c r="F314" s="391">
        <f t="shared" si="160"/>
        <v>0</v>
      </c>
      <c r="G314" s="42">
        <v>0</v>
      </c>
      <c r="H314" s="69">
        <f t="shared" si="161"/>
        <v>0</v>
      </c>
      <c r="I314" s="38">
        <v>0</v>
      </c>
      <c r="J314" s="37">
        <f t="shared" si="162"/>
        <v>0</v>
      </c>
      <c r="K314" s="74">
        <v>0</v>
      </c>
      <c r="L314" s="37">
        <f t="shared" si="163"/>
        <v>0</v>
      </c>
      <c r="M314" s="38">
        <v>0</v>
      </c>
      <c r="N314" s="37">
        <f t="shared" si="164"/>
        <v>0</v>
      </c>
      <c r="O314" s="61">
        <v>0</v>
      </c>
      <c r="P314" s="71">
        <f t="shared" si="165"/>
        <v>0</v>
      </c>
      <c r="Q314" s="57">
        <f t="shared" si="166"/>
        <v>0</v>
      </c>
      <c r="R314" s="70">
        <f t="shared" si="167"/>
        <v>0</v>
      </c>
      <c r="S314" s="42">
        <v>0</v>
      </c>
      <c r="T314" s="69">
        <f t="shared" si="168"/>
        <v>0</v>
      </c>
      <c r="U314" s="38">
        <v>0</v>
      </c>
      <c r="V314" s="69">
        <f t="shared" si="169"/>
        <v>0</v>
      </c>
      <c r="W314" s="38">
        <v>0</v>
      </c>
      <c r="X314" s="69">
        <f t="shared" si="170"/>
        <v>0</v>
      </c>
      <c r="Y314" s="74">
        <v>0</v>
      </c>
      <c r="Z314" s="69">
        <f t="shared" si="171"/>
        <v>0</v>
      </c>
      <c r="AA314" s="74">
        <v>0</v>
      </c>
      <c r="AB314" s="68">
        <f t="shared" si="172"/>
        <v>0</v>
      </c>
      <c r="AC314" s="67">
        <f t="shared" si="173"/>
        <v>0</v>
      </c>
      <c r="AD314" s="66">
        <f t="shared" si="174"/>
        <v>0</v>
      </c>
      <c r="AE314" s="57">
        <v>0</v>
      </c>
      <c r="AF314" s="60">
        <f t="shared" si="175"/>
        <v>0</v>
      </c>
      <c r="AG314" s="52">
        <v>0</v>
      </c>
      <c r="AH314" s="63">
        <f t="shared" si="176"/>
        <v>0</v>
      </c>
      <c r="AI314" s="65">
        <f t="shared" si="177"/>
        <v>0</v>
      </c>
      <c r="AJ314" s="63">
        <f t="shared" si="178"/>
        <v>0</v>
      </c>
      <c r="AK314" s="51">
        <v>0</v>
      </c>
      <c r="AL314" s="63">
        <f t="shared" si="179"/>
        <v>0</v>
      </c>
      <c r="AM314" s="62"/>
    </row>
    <row r="315" spans="1:39" s="2" customFormat="1" x14ac:dyDescent="0.3">
      <c r="A315" s="48" t="s">
        <v>62</v>
      </c>
      <c r="B315" s="47">
        <f>42000/20</f>
        <v>2100</v>
      </c>
      <c r="C315" s="46">
        <f>3200/1.1</f>
        <v>2909.090909090909</v>
      </c>
      <c r="D315" s="50">
        <v>20</v>
      </c>
      <c r="E315" s="44">
        <v>0</v>
      </c>
      <c r="F315" s="391">
        <f t="shared" si="160"/>
        <v>0</v>
      </c>
      <c r="G315" s="42">
        <v>0</v>
      </c>
      <c r="H315" s="69">
        <f t="shared" si="161"/>
        <v>0</v>
      </c>
      <c r="I315" s="38">
        <v>0</v>
      </c>
      <c r="J315" s="37">
        <f t="shared" si="162"/>
        <v>0</v>
      </c>
      <c r="K315" s="74">
        <v>0</v>
      </c>
      <c r="L315" s="37">
        <f t="shared" si="163"/>
        <v>0</v>
      </c>
      <c r="M315" s="38">
        <v>0</v>
      </c>
      <c r="N315" s="37">
        <f t="shared" si="164"/>
        <v>0</v>
      </c>
      <c r="O315" s="61">
        <v>0</v>
      </c>
      <c r="P315" s="71">
        <f t="shared" si="165"/>
        <v>0</v>
      </c>
      <c r="Q315" s="57">
        <f t="shared" si="166"/>
        <v>0</v>
      </c>
      <c r="R315" s="70">
        <f t="shared" si="167"/>
        <v>0</v>
      </c>
      <c r="S315" s="42">
        <v>0</v>
      </c>
      <c r="T315" s="69">
        <f t="shared" si="168"/>
        <v>0</v>
      </c>
      <c r="U315" s="38">
        <v>0</v>
      </c>
      <c r="V315" s="69">
        <f t="shared" si="169"/>
        <v>0</v>
      </c>
      <c r="W315" s="38">
        <v>0</v>
      </c>
      <c r="X315" s="69">
        <f t="shared" si="170"/>
        <v>0</v>
      </c>
      <c r="Y315" s="74">
        <v>0</v>
      </c>
      <c r="Z315" s="69">
        <f t="shared" si="171"/>
        <v>0</v>
      </c>
      <c r="AA315" s="74">
        <v>0</v>
      </c>
      <c r="AB315" s="68">
        <f t="shared" si="172"/>
        <v>0</v>
      </c>
      <c r="AC315" s="67">
        <f t="shared" si="173"/>
        <v>0</v>
      </c>
      <c r="AD315" s="66">
        <f t="shared" si="174"/>
        <v>0</v>
      </c>
      <c r="AE315" s="57">
        <v>0</v>
      </c>
      <c r="AF315" s="60">
        <f t="shared" si="175"/>
        <v>0</v>
      </c>
      <c r="AG315" s="52">
        <v>0</v>
      </c>
      <c r="AH315" s="63">
        <f t="shared" si="176"/>
        <v>0</v>
      </c>
      <c r="AI315" s="65">
        <f t="shared" si="177"/>
        <v>0</v>
      </c>
      <c r="AJ315" s="63">
        <f t="shared" si="178"/>
        <v>0</v>
      </c>
      <c r="AK315" s="51">
        <v>0</v>
      </c>
      <c r="AL315" s="63">
        <f t="shared" si="179"/>
        <v>0</v>
      </c>
      <c r="AM315" s="62"/>
    </row>
    <row r="316" spans="1:39" s="2" customFormat="1" x14ac:dyDescent="0.3">
      <c r="A316" s="48" t="s">
        <v>960</v>
      </c>
      <c r="B316" s="47">
        <f>13800/12</f>
        <v>1150</v>
      </c>
      <c r="C316" s="46">
        <f>2300/1.1</f>
        <v>2090.9090909090905</v>
      </c>
      <c r="D316" s="50">
        <v>12</v>
      </c>
      <c r="E316" s="44">
        <v>0</v>
      </c>
      <c r="F316" s="391">
        <f t="shared" si="160"/>
        <v>0</v>
      </c>
      <c r="G316" s="42">
        <v>0</v>
      </c>
      <c r="H316" s="69">
        <f t="shared" si="161"/>
        <v>0</v>
      </c>
      <c r="I316" s="38">
        <v>0</v>
      </c>
      <c r="J316" s="37">
        <f t="shared" si="162"/>
        <v>0</v>
      </c>
      <c r="K316" s="74">
        <v>0</v>
      </c>
      <c r="L316" s="37">
        <f t="shared" si="163"/>
        <v>0</v>
      </c>
      <c r="M316" s="38">
        <v>0</v>
      </c>
      <c r="N316" s="37">
        <f t="shared" si="164"/>
        <v>0</v>
      </c>
      <c r="O316" s="61">
        <v>0</v>
      </c>
      <c r="P316" s="71">
        <f t="shared" si="165"/>
        <v>0</v>
      </c>
      <c r="Q316" s="57">
        <f t="shared" si="166"/>
        <v>0</v>
      </c>
      <c r="R316" s="70">
        <f t="shared" si="167"/>
        <v>0</v>
      </c>
      <c r="S316" s="42">
        <v>0</v>
      </c>
      <c r="T316" s="69">
        <f t="shared" si="168"/>
        <v>0</v>
      </c>
      <c r="U316" s="38">
        <v>0</v>
      </c>
      <c r="V316" s="69">
        <f t="shared" si="169"/>
        <v>0</v>
      </c>
      <c r="W316" s="38">
        <v>0</v>
      </c>
      <c r="X316" s="69">
        <f t="shared" si="170"/>
        <v>0</v>
      </c>
      <c r="Y316" s="74">
        <v>0</v>
      </c>
      <c r="Z316" s="69">
        <f t="shared" si="171"/>
        <v>0</v>
      </c>
      <c r="AA316" s="74">
        <v>0</v>
      </c>
      <c r="AB316" s="68">
        <f t="shared" si="172"/>
        <v>0</v>
      </c>
      <c r="AC316" s="67">
        <f t="shared" si="173"/>
        <v>0</v>
      </c>
      <c r="AD316" s="66">
        <f t="shared" si="174"/>
        <v>0</v>
      </c>
      <c r="AE316" s="57">
        <v>0</v>
      </c>
      <c r="AF316" s="60">
        <f t="shared" si="175"/>
        <v>0</v>
      </c>
      <c r="AG316" s="52">
        <v>0</v>
      </c>
      <c r="AH316" s="63">
        <f t="shared" si="176"/>
        <v>0</v>
      </c>
      <c r="AI316" s="65">
        <f t="shared" si="177"/>
        <v>0</v>
      </c>
      <c r="AJ316" s="63">
        <f t="shared" si="178"/>
        <v>0</v>
      </c>
      <c r="AK316" s="51">
        <v>0</v>
      </c>
      <c r="AL316" s="63">
        <f t="shared" si="179"/>
        <v>0</v>
      </c>
      <c r="AM316" s="62"/>
    </row>
    <row r="317" spans="1:39" s="2" customFormat="1" x14ac:dyDescent="0.3">
      <c r="A317" s="48" t="s">
        <v>877</v>
      </c>
      <c r="B317" s="47">
        <f>30000/24</f>
        <v>1250</v>
      </c>
      <c r="C317" s="46">
        <f>2800/1.1</f>
        <v>2545.454545454545</v>
      </c>
      <c r="D317" s="50">
        <v>24</v>
      </c>
      <c r="E317" s="44">
        <v>0</v>
      </c>
      <c r="F317" s="391">
        <f t="shared" si="160"/>
        <v>0</v>
      </c>
      <c r="G317" s="42">
        <v>0</v>
      </c>
      <c r="H317" s="69">
        <f t="shared" si="161"/>
        <v>0</v>
      </c>
      <c r="I317" s="38">
        <v>0</v>
      </c>
      <c r="J317" s="37">
        <f t="shared" si="162"/>
        <v>0</v>
      </c>
      <c r="K317" s="74">
        <v>0</v>
      </c>
      <c r="L317" s="37">
        <f t="shared" si="163"/>
        <v>0</v>
      </c>
      <c r="M317" s="38">
        <v>0</v>
      </c>
      <c r="N317" s="37">
        <f t="shared" si="164"/>
        <v>0</v>
      </c>
      <c r="O317" s="61">
        <v>0</v>
      </c>
      <c r="P317" s="71">
        <f t="shared" si="165"/>
        <v>0</v>
      </c>
      <c r="Q317" s="57">
        <f t="shared" si="166"/>
        <v>0</v>
      </c>
      <c r="R317" s="70">
        <f t="shared" si="167"/>
        <v>0</v>
      </c>
      <c r="S317" s="42">
        <v>0</v>
      </c>
      <c r="T317" s="69">
        <f t="shared" si="168"/>
        <v>0</v>
      </c>
      <c r="U317" s="38">
        <v>0</v>
      </c>
      <c r="V317" s="69">
        <f t="shared" si="169"/>
        <v>0</v>
      </c>
      <c r="W317" s="38">
        <v>0</v>
      </c>
      <c r="X317" s="69">
        <f t="shared" si="170"/>
        <v>0</v>
      </c>
      <c r="Y317" s="74">
        <v>0</v>
      </c>
      <c r="Z317" s="69">
        <f t="shared" si="171"/>
        <v>0</v>
      </c>
      <c r="AA317" s="74">
        <v>0</v>
      </c>
      <c r="AB317" s="68">
        <f t="shared" si="172"/>
        <v>0</v>
      </c>
      <c r="AC317" s="67">
        <f t="shared" si="173"/>
        <v>0</v>
      </c>
      <c r="AD317" s="66">
        <f t="shared" si="174"/>
        <v>0</v>
      </c>
      <c r="AE317" s="57">
        <v>0</v>
      </c>
      <c r="AF317" s="60">
        <f t="shared" si="175"/>
        <v>0</v>
      </c>
      <c r="AG317" s="52">
        <v>0</v>
      </c>
      <c r="AH317" s="63">
        <f t="shared" si="176"/>
        <v>0</v>
      </c>
      <c r="AI317" s="65">
        <f t="shared" si="177"/>
        <v>0</v>
      </c>
      <c r="AJ317" s="63">
        <f t="shared" si="178"/>
        <v>0</v>
      </c>
      <c r="AK317" s="51">
        <v>0</v>
      </c>
      <c r="AL317" s="63">
        <f t="shared" si="179"/>
        <v>0</v>
      </c>
      <c r="AM317" s="62"/>
    </row>
    <row r="318" spans="1:39" s="2" customFormat="1" x14ac:dyDescent="0.3">
      <c r="A318" s="137" t="s">
        <v>852</v>
      </c>
      <c r="B318" s="47">
        <f>14400/24</f>
        <v>600</v>
      </c>
      <c r="C318" s="46">
        <f>800/1.1</f>
        <v>727.27272727272725</v>
      </c>
      <c r="D318" s="54">
        <v>24</v>
      </c>
      <c r="E318" s="44">
        <v>0</v>
      </c>
      <c r="F318" s="391">
        <f t="shared" si="160"/>
        <v>0</v>
      </c>
      <c r="G318" s="42">
        <v>0</v>
      </c>
      <c r="H318" s="69">
        <f t="shared" si="161"/>
        <v>0</v>
      </c>
      <c r="I318" s="38">
        <v>0</v>
      </c>
      <c r="J318" s="37">
        <f t="shared" si="162"/>
        <v>0</v>
      </c>
      <c r="K318" s="74">
        <v>0</v>
      </c>
      <c r="L318" s="37">
        <f t="shared" si="163"/>
        <v>0</v>
      </c>
      <c r="M318" s="38">
        <v>0</v>
      </c>
      <c r="N318" s="37">
        <f t="shared" si="164"/>
        <v>0</v>
      </c>
      <c r="O318" s="61">
        <v>0</v>
      </c>
      <c r="P318" s="71">
        <f t="shared" si="165"/>
        <v>0</v>
      </c>
      <c r="Q318" s="57">
        <f t="shared" si="166"/>
        <v>0</v>
      </c>
      <c r="R318" s="70">
        <f t="shared" si="167"/>
        <v>0</v>
      </c>
      <c r="S318" s="42">
        <v>0</v>
      </c>
      <c r="T318" s="69">
        <f t="shared" si="168"/>
        <v>0</v>
      </c>
      <c r="U318" s="38">
        <v>0</v>
      </c>
      <c r="V318" s="69">
        <f t="shared" si="169"/>
        <v>0</v>
      </c>
      <c r="W318" s="38">
        <v>0</v>
      </c>
      <c r="X318" s="69">
        <f t="shared" si="170"/>
        <v>0</v>
      </c>
      <c r="Y318" s="74">
        <v>0</v>
      </c>
      <c r="Z318" s="69">
        <f t="shared" si="171"/>
        <v>0</v>
      </c>
      <c r="AA318" s="74">
        <v>0</v>
      </c>
      <c r="AB318" s="68">
        <f t="shared" si="172"/>
        <v>0</v>
      </c>
      <c r="AC318" s="67">
        <f t="shared" si="173"/>
        <v>0</v>
      </c>
      <c r="AD318" s="66">
        <f t="shared" si="174"/>
        <v>0</v>
      </c>
      <c r="AE318" s="57">
        <v>0</v>
      </c>
      <c r="AF318" s="60">
        <f t="shared" si="175"/>
        <v>0</v>
      </c>
      <c r="AG318" s="52">
        <v>0</v>
      </c>
      <c r="AH318" s="63">
        <f t="shared" si="176"/>
        <v>0</v>
      </c>
      <c r="AI318" s="65">
        <f t="shared" si="177"/>
        <v>0</v>
      </c>
      <c r="AJ318" s="63">
        <f t="shared" si="178"/>
        <v>0</v>
      </c>
      <c r="AK318" s="51">
        <v>0</v>
      </c>
      <c r="AL318" s="63">
        <f t="shared" si="179"/>
        <v>0</v>
      </c>
      <c r="AM318" s="62"/>
    </row>
    <row r="319" spans="1:39" s="2" customFormat="1" x14ac:dyDescent="0.3">
      <c r="A319" s="188" t="s">
        <v>973</v>
      </c>
      <c r="B319" s="182">
        <f>16000/10</f>
        <v>1600</v>
      </c>
      <c r="C319" s="183">
        <f>2700/1.1</f>
        <v>2454.5454545454545</v>
      </c>
      <c r="D319" s="433">
        <v>10</v>
      </c>
      <c r="E319" s="44">
        <v>0</v>
      </c>
      <c r="F319" s="391">
        <f t="shared" si="160"/>
        <v>0</v>
      </c>
      <c r="G319" s="42">
        <v>0</v>
      </c>
      <c r="H319" s="69">
        <f t="shared" si="161"/>
        <v>0</v>
      </c>
      <c r="I319" s="38">
        <v>0</v>
      </c>
      <c r="J319" s="37">
        <f t="shared" si="162"/>
        <v>0</v>
      </c>
      <c r="K319" s="74">
        <v>0</v>
      </c>
      <c r="L319" s="37">
        <f t="shared" si="163"/>
        <v>0</v>
      </c>
      <c r="M319" s="38">
        <v>0</v>
      </c>
      <c r="N319" s="37">
        <f t="shared" si="164"/>
        <v>0</v>
      </c>
      <c r="O319" s="61">
        <v>0</v>
      </c>
      <c r="P319" s="71">
        <f t="shared" si="165"/>
        <v>0</v>
      </c>
      <c r="Q319" s="57">
        <f t="shared" si="166"/>
        <v>0</v>
      </c>
      <c r="R319" s="70">
        <f t="shared" si="167"/>
        <v>0</v>
      </c>
      <c r="S319" s="42">
        <v>0</v>
      </c>
      <c r="T319" s="69">
        <f t="shared" si="168"/>
        <v>0</v>
      </c>
      <c r="U319" s="38">
        <v>0</v>
      </c>
      <c r="V319" s="69">
        <f t="shared" si="169"/>
        <v>0</v>
      </c>
      <c r="W319" s="38">
        <v>0</v>
      </c>
      <c r="X319" s="69">
        <f t="shared" si="170"/>
        <v>0</v>
      </c>
      <c r="Y319" s="74">
        <v>0</v>
      </c>
      <c r="Z319" s="69">
        <f t="shared" si="171"/>
        <v>0</v>
      </c>
      <c r="AA319" s="74">
        <v>0</v>
      </c>
      <c r="AB319" s="68">
        <f t="shared" si="172"/>
        <v>0</v>
      </c>
      <c r="AC319" s="67">
        <f t="shared" si="173"/>
        <v>0</v>
      </c>
      <c r="AD319" s="66">
        <f t="shared" si="174"/>
        <v>0</v>
      </c>
      <c r="AE319" s="57">
        <v>0</v>
      </c>
      <c r="AF319" s="60">
        <f t="shared" si="175"/>
        <v>0</v>
      </c>
      <c r="AG319" s="52">
        <v>0</v>
      </c>
      <c r="AH319" s="63">
        <f t="shared" si="176"/>
        <v>0</v>
      </c>
      <c r="AI319" s="65">
        <f t="shared" si="177"/>
        <v>0</v>
      </c>
      <c r="AJ319" s="63">
        <f t="shared" si="178"/>
        <v>0</v>
      </c>
      <c r="AK319" s="51">
        <v>0</v>
      </c>
      <c r="AL319" s="63">
        <f t="shared" si="179"/>
        <v>0</v>
      </c>
      <c r="AM319" s="62"/>
    </row>
    <row r="320" spans="1:39" s="2" customFormat="1" x14ac:dyDescent="0.3">
      <c r="A320" s="188" t="s">
        <v>403</v>
      </c>
      <c r="B320" s="47">
        <f>16000/10</f>
        <v>1600</v>
      </c>
      <c r="C320" s="183">
        <f>2700/1.1</f>
        <v>2454.5454545454545</v>
      </c>
      <c r="D320" s="54">
        <v>10</v>
      </c>
      <c r="E320" s="44">
        <v>0</v>
      </c>
      <c r="F320" s="391">
        <f t="shared" si="160"/>
        <v>0</v>
      </c>
      <c r="G320" s="42">
        <v>0</v>
      </c>
      <c r="H320" s="69">
        <f t="shared" si="161"/>
        <v>0</v>
      </c>
      <c r="I320" s="38">
        <v>0</v>
      </c>
      <c r="J320" s="37">
        <f t="shared" si="162"/>
        <v>0</v>
      </c>
      <c r="K320" s="74">
        <v>0</v>
      </c>
      <c r="L320" s="37">
        <f t="shared" si="163"/>
        <v>0</v>
      </c>
      <c r="M320" s="38">
        <v>0</v>
      </c>
      <c r="N320" s="37">
        <f t="shared" si="164"/>
        <v>0</v>
      </c>
      <c r="O320" s="61">
        <v>0</v>
      </c>
      <c r="P320" s="71">
        <f t="shared" si="165"/>
        <v>0</v>
      </c>
      <c r="Q320" s="57">
        <f t="shared" si="166"/>
        <v>0</v>
      </c>
      <c r="R320" s="70">
        <f t="shared" si="167"/>
        <v>0</v>
      </c>
      <c r="S320" s="42">
        <v>0</v>
      </c>
      <c r="T320" s="69">
        <f t="shared" si="168"/>
        <v>0</v>
      </c>
      <c r="U320" s="38">
        <v>0</v>
      </c>
      <c r="V320" s="69">
        <f t="shared" si="169"/>
        <v>0</v>
      </c>
      <c r="W320" s="38">
        <v>0</v>
      </c>
      <c r="X320" s="69">
        <f t="shared" si="170"/>
        <v>0</v>
      </c>
      <c r="Y320" s="74">
        <v>0</v>
      </c>
      <c r="Z320" s="69">
        <f t="shared" si="171"/>
        <v>0</v>
      </c>
      <c r="AA320" s="74">
        <v>0</v>
      </c>
      <c r="AB320" s="68">
        <f t="shared" si="172"/>
        <v>0</v>
      </c>
      <c r="AC320" s="67">
        <f t="shared" si="173"/>
        <v>0</v>
      </c>
      <c r="AD320" s="66">
        <f t="shared" si="174"/>
        <v>0</v>
      </c>
      <c r="AE320" s="57">
        <v>0</v>
      </c>
      <c r="AF320" s="60">
        <f t="shared" si="175"/>
        <v>0</v>
      </c>
      <c r="AG320" s="52">
        <v>0</v>
      </c>
      <c r="AH320" s="63">
        <f t="shared" si="176"/>
        <v>0</v>
      </c>
      <c r="AI320" s="65">
        <f t="shared" si="177"/>
        <v>0</v>
      </c>
      <c r="AJ320" s="63">
        <f t="shared" si="178"/>
        <v>0</v>
      </c>
      <c r="AK320" s="51">
        <v>0</v>
      </c>
      <c r="AL320" s="63">
        <f t="shared" si="179"/>
        <v>0</v>
      </c>
      <c r="AM320" s="62"/>
    </row>
    <row r="321" spans="1:39" s="2" customFormat="1" x14ac:dyDescent="0.3">
      <c r="A321" s="188" t="s">
        <v>404</v>
      </c>
      <c r="B321" s="47">
        <f>16000/10</f>
        <v>1600</v>
      </c>
      <c r="C321" s="183">
        <f>2700/1.1</f>
        <v>2454.5454545454545</v>
      </c>
      <c r="D321" s="54">
        <v>10</v>
      </c>
      <c r="E321" s="44">
        <v>0</v>
      </c>
      <c r="F321" s="391">
        <f t="shared" si="160"/>
        <v>0</v>
      </c>
      <c r="G321" s="42">
        <v>0</v>
      </c>
      <c r="H321" s="69">
        <f t="shared" si="161"/>
        <v>0</v>
      </c>
      <c r="I321" s="38">
        <v>0</v>
      </c>
      <c r="J321" s="37">
        <f t="shared" si="162"/>
        <v>0</v>
      </c>
      <c r="K321" s="74">
        <v>0</v>
      </c>
      <c r="L321" s="37">
        <f t="shared" si="163"/>
        <v>0</v>
      </c>
      <c r="M321" s="38">
        <v>0</v>
      </c>
      <c r="N321" s="37">
        <f t="shared" si="164"/>
        <v>0</v>
      </c>
      <c r="O321" s="61">
        <v>0</v>
      </c>
      <c r="P321" s="71">
        <f t="shared" si="165"/>
        <v>0</v>
      </c>
      <c r="Q321" s="57">
        <f t="shared" si="166"/>
        <v>0</v>
      </c>
      <c r="R321" s="70">
        <f t="shared" si="167"/>
        <v>0</v>
      </c>
      <c r="S321" s="42">
        <v>0</v>
      </c>
      <c r="T321" s="69">
        <f t="shared" si="168"/>
        <v>0</v>
      </c>
      <c r="U321" s="38">
        <v>0</v>
      </c>
      <c r="V321" s="69">
        <f t="shared" si="169"/>
        <v>0</v>
      </c>
      <c r="W321" s="38">
        <v>0</v>
      </c>
      <c r="X321" s="69">
        <f t="shared" si="170"/>
        <v>0</v>
      </c>
      <c r="Y321" s="74">
        <v>0</v>
      </c>
      <c r="Z321" s="69">
        <f t="shared" si="171"/>
        <v>0</v>
      </c>
      <c r="AA321" s="74">
        <v>0</v>
      </c>
      <c r="AB321" s="68">
        <f t="shared" si="172"/>
        <v>0</v>
      </c>
      <c r="AC321" s="67">
        <f t="shared" si="173"/>
        <v>0</v>
      </c>
      <c r="AD321" s="66">
        <f t="shared" si="174"/>
        <v>0</v>
      </c>
      <c r="AE321" s="57">
        <v>0</v>
      </c>
      <c r="AF321" s="60">
        <f t="shared" si="175"/>
        <v>0</v>
      </c>
      <c r="AG321" s="52">
        <v>0</v>
      </c>
      <c r="AH321" s="63">
        <f t="shared" si="176"/>
        <v>0</v>
      </c>
      <c r="AI321" s="65">
        <f t="shared" si="177"/>
        <v>0</v>
      </c>
      <c r="AJ321" s="63">
        <f t="shared" si="178"/>
        <v>0</v>
      </c>
      <c r="AK321" s="51">
        <v>0</v>
      </c>
      <c r="AL321" s="63">
        <f t="shared" si="179"/>
        <v>0</v>
      </c>
      <c r="AM321" s="62"/>
    </row>
    <row r="322" spans="1:39" s="2" customFormat="1" x14ac:dyDescent="0.3">
      <c r="A322" s="188" t="s">
        <v>930</v>
      </c>
      <c r="B322" s="47">
        <f>16000/10</f>
        <v>1600</v>
      </c>
      <c r="C322" s="183">
        <f>2700/1.1</f>
        <v>2454.5454545454545</v>
      </c>
      <c r="D322" s="54">
        <v>10</v>
      </c>
      <c r="E322" s="44">
        <v>0</v>
      </c>
      <c r="F322" s="391">
        <f t="shared" si="160"/>
        <v>0</v>
      </c>
      <c r="G322" s="42">
        <v>0</v>
      </c>
      <c r="H322" s="69">
        <f t="shared" si="161"/>
        <v>0</v>
      </c>
      <c r="I322" s="38">
        <v>0</v>
      </c>
      <c r="J322" s="37">
        <f t="shared" si="162"/>
        <v>0</v>
      </c>
      <c r="K322" s="74">
        <v>0</v>
      </c>
      <c r="L322" s="37">
        <f t="shared" si="163"/>
        <v>0</v>
      </c>
      <c r="M322" s="38">
        <v>0</v>
      </c>
      <c r="N322" s="37">
        <f t="shared" si="164"/>
        <v>0</v>
      </c>
      <c r="O322" s="61">
        <v>0</v>
      </c>
      <c r="P322" s="71">
        <f t="shared" si="165"/>
        <v>0</v>
      </c>
      <c r="Q322" s="57">
        <f t="shared" si="166"/>
        <v>0</v>
      </c>
      <c r="R322" s="70">
        <f t="shared" si="167"/>
        <v>0</v>
      </c>
      <c r="S322" s="42">
        <v>0</v>
      </c>
      <c r="T322" s="69">
        <f t="shared" si="168"/>
        <v>0</v>
      </c>
      <c r="U322" s="38">
        <v>0</v>
      </c>
      <c r="V322" s="69">
        <f t="shared" si="169"/>
        <v>0</v>
      </c>
      <c r="W322" s="38">
        <v>0</v>
      </c>
      <c r="X322" s="69">
        <f t="shared" si="170"/>
        <v>0</v>
      </c>
      <c r="Y322" s="74">
        <v>0</v>
      </c>
      <c r="Z322" s="69">
        <f t="shared" si="171"/>
        <v>0</v>
      </c>
      <c r="AA322" s="74">
        <v>0</v>
      </c>
      <c r="AB322" s="68">
        <f t="shared" si="172"/>
        <v>0</v>
      </c>
      <c r="AC322" s="67">
        <f t="shared" si="173"/>
        <v>0</v>
      </c>
      <c r="AD322" s="66">
        <f t="shared" si="174"/>
        <v>0</v>
      </c>
      <c r="AE322" s="57">
        <v>0</v>
      </c>
      <c r="AF322" s="60">
        <f t="shared" si="175"/>
        <v>0</v>
      </c>
      <c r="AG322" s="52">
        <v>0</v>
      </c>
      <c r="AH322" s="63">
        <f t="shared" si="176"/>
        <v>0</v>
      </c>
      <c r="AI322" s="65">
        <f t="shared" si="177"/>
        <v>0</v>
      </c>
      <c r="AJ322" s="63">
        <f t="shared" si="178"/>
        <v>0</v>
      </c>
      <c r="AK322" s="51">
        <v>0</v>
      </c>
      <c r="AL322" s="63">
        <f t="shared" si="179"/>
        <v>0</v>
      </c>
      <c r="AM322" s="62"/>
    </row>
    <row r="323" spans="1:39" s="2" customFormat="1" x14ac:dyDescent="0.3">
      <c r="A323" s="188" t="s">
        <v>901</v>
      </c>
      <c r="B323" s="47">
        <f>16000/10</f>
        <v>1600</v>
      </c>
      <c r="C323" s="183">
        <f>2700/1.1</f>
        <v>2454.5454545454545</v>
      </c>
      <c r="D323" s="54">
        <v>11</v>
      </c>
      <c r="E323" s="44">
        <v>0</v>
      </c>
      <c r="F323" s="391">
        <f t="shared" si="160"/>
        <v>0</v>
      </c>
      <c r="G323" s="42">
        <v>0</v>
      </c>
      <c r="H323" s="69">
        <f t="shared" si="161"/>
        <v>0</v>
      </c>
      <c r="I323" s="38">
        <v>0</v>
      </c>
      <c r="J323" s="37">
        <f t="shared" si="162"/>
        <v>0</v>
      </c>
      <c r="K323" s="74">
        <v>0</v>
      </c>
      <c r="L323" s="37">
        <f t="shared" si="163"/>
        <v>0</v>
      </c>
      <c r="M323" s="38">
        <v>0</v>
      </c>
      <c r="N323" s="37">
        <f t="shared" si="164"/>
        <v>0</v>
      </c>
      <c r="O323" s="61">
        <v>0</v>
      </c>
      <c r="P323" s="71">
        <f t="shared" si="165"/>
        <v>0</v>
      </c>
      <c r="Q323" s="57">
        <f t="shared" si="166"/>
        <v>0</v>
      </c>
      <c r="R323" s="70">
        <f t="shared" si="167"/>
        <v>0</v>
      </c>
      <c r="S323" s="42">
        <v>0</v>
      </c>
      <c r="T323" s="69">
        <f t="shared" si="168"/>
        <v>0</v>
      </c>
      <c r="U323" s="38">
        <v>0</v>
      </c>
      <c r="V323" s="69">
        <f t="shared" si="169"/>
        <v>0</v>
      </c>
      <c r="W323" s="38">
        <v>0</v>
      </c>
      <c r="X323" s="69">
        <f t="shared" si="170"/>
        <v>0</v>
      </c>
      <c r="Y323" s="74">
        <v>0</v>
      </c>
      <c r="Z323" s="69">
        <f t="shared" si="171"/>
        <v>0</v>
      </c>
      <c r="AA323" s="74">
        <v>0</v>
      </c>
      <c r="AB323" s="68">
        <f t="shared" si="172"/>
        <v>0</v>
      </c>
      <c r="AC323" s="67">
        <f t="shared" si="173"/>
        <v>0</v>
      </c>
      <c r="AD323" s="66">
        <f t="shared" si="174"/>
        <v>0</v>
      </c>
      <c r="AE323" s="57">
        <v>0</v>
      </c>
      <c r="AF323" s="60">
        <f t="shared" si="175"/>
        <v>0</v>
      </c>
      <c r="AG323" s="52">
        <v>0</v>
      </c>
      <c r="AH323" s="63">
        <f t="shared" si="176"/>
        <v>0</v>
      </c>
      <c r="AI323" s="65">
        <f t="shared" si="177"/>
        <v>0</v>
      </c>
      <c r="AJ323" s="63">
        <f t="shared" si="178"/>
        <v>0</v>
      </c>
      <c r="AK323" s="51">
        <v>0</v>
      </c>
      <c r="AL323" s="63">
        <f t="shared" si="179"/>
        <v>0</v>
      </c>
      <c r="AM323" s="62"/>
    </row>
    <row r="324" spans="1:39" s="2" customFormat="1" x14ac:dyDescent="0.3">
      <c r="A324" s="188" t="s">
        <v>410</v>
      </c>
      <c r="B324" s="47">
        <f>14400/12</f>
        <v>1200</v>
      </c>
      <c r="C324" s="46">
        <f>1800/1.1</f>
        <v>1636.3636363636363</v>
      </c>
      <c r="D324" s="54">
        <v>12</v>
      </c>
      <c r="E324" s="44">
        <v>0</v>
      </c>
      <c r="F324" s="391">
        <f t="shared" si="160"/>
        <v>0</v>
      </c>
      <c r="G324" s="42">
        <v>0</v>
      </c>
      <c r="H324" s="69">
        <f t="shared" si="161"/>
        <v>0</v>
      </c>
      <c r="I324" s="38">
        <v>0</v>
      </c>
      <c r="J324" s="37">
        <f t="shared" si="162"/>
        <v>0</v>
      </c>
      <c r="K324" s="74">
        <v>0</v>
      </c>
      <c r="L324" s="37">
        <f t="shared" si="163"/>
        <v>0</v>
      </c>
      <c r="M324" s="38">
        <v>0</v>
      </c>
      <c r="N324" s="37">
        <f t="shared" si="164"/>
        <v>0</v>
      </c>
      <c r="O324" s="61">
        <v>0</v>
      </c>
      <c r="P324" s="71">
        <f t="shared" si="165"/>
        <v>0</v>
      </c>
      <c r="Q324" s="57">
        <f t="shared" si="166"/>
        <v>0</v>
      </c>
      <c r="R324" s="70">
        <f t="shared" si="167"/>
        <v>0</v>
      </c>
      <c r="S324" s="42">
        <v>0</v>
      </c>
      <c r="T324" s="69">
        <f t="shared" si="168"/>
        <v>0</v>
      </c>
      <c r="U324" s="38">
        <v>0</v>
      </c>
      <c r="V324" s="69">
        <f t="shared" si="169"/>
        <v>0</v>
      </c>
      <c r="W324" s="38">
        <v>0</v>
      </c>
      <c r="X324" s="69">
        <f t="shared" si="170"/>
        <v>0</v>
      </c>
      <c r="Y324" s="74">
        <v>0</v>
      </c>
      <c r="Z324" s="69">
        <f t="shared" si="171"/>
        <v>0</v>
      </c>
      <c r="AA324" s="74">
        <v>0</v>
      </c>
      <c r="AB324" s="68">
        <f t="shared" si="172"/>
        <v>0</v>
      </c>
      <c r="AC324" s="67">
        <f t="shared" si="173"/>
        <v>0</v>
      </c>
      <c r="AD324" s="66">
        <f t="shared" si="174"/>
        <v>0</v>
      </c>
      <c r="AE324" s="57">
        <v>0</v>
      </c>
      <c r="AF324" s="60">
        <f t="shared" si="175"/>
        <v>0</v>
      </c>
      <c r="AG324" s="52">
        <v>0</v>
      </c>
      <c r="AH324" s="63">
        <f t="shared" si="176"/>
        <v>0</v>
      </c>
      <c r="AI324" s="65">
        <f t="shared" si="177"/>
        <v>0</v>
      </c>
      <c r="AJ324" s="63">
        <f t="shared" si="178"/>
        <v>0</v>
      </c>
      <c r="AK324" s="51">
        <v>0</v>
      </c>
      <c r="AL324" s="63">
        <f t="shared" si="179"/>
        <v>0</v>
      </c>
      <c r="AM324" s="62"/>
    </row>
    <row r="325" spans="1:39" s="2" customFormat="1" x14ac:dyDescent="0.3">
      <c r="A325" s="188" t="s">
        <v>929</v>
      </c>
      <c r="B325" s="47">
        <f>14400/12</f>
        <v>1200</v>
      </c>
      <c r="C325" s="46">
        <f>1800/1.1</f>
        <v>1636.3636363636363</v>
      </c>
      <c r="D325" s="54">
        <v>13</v>
      </c>
      <c r="E325" s="44">
        <v>0</v>
      </c>
      <c r="F325" s="391">
        <f t="shared" si="160"/>
        <v>0</v>
      </c>
      <c r="G325" s="42">
        <v>0</v>
      </c>
      <c r="H325" s="69">
        <f t="shared" si="161"/>
        <v>0</v>
      </c>
      <c r="I325" s="38">
        <v>0</v>
      </c>
      <c r="J325" s="37">
        <f t="shared" si="162"/>
        <v>0</v>
      </c>
      <c r="K325" s="74">
        <v>0</v>
      </c>
      <c r="L325" s="37">
        <f t="shared" si="163"/>
        <v>0</v>
      </c>
      <c r="M325" s="38">
        <v>0</v>
      </c>
      <c r="N325" s="37">
        <f t="shared" si="164"/>
        <v>0</v>
      </c>
      <c r="O325" s="61">
        <v>0</v>
      </c>
      <c r="P325" s="71">
        <f t="shared" si="165"/>
        <v>0</v>
      </c>
      <c r="Q325" s="57">
        <f t="shared" si="166"/>
        <v>0</v>
      </c>
      <c r="R325" s="70">
        <f t="shared" si="167"/>
        <v>0</v>
      </c>
      <c r="S325" s="42">
        <v>0</v>
      </c>
      <c r="T325" s="69">
        <f t="shared" si="168"/>
        <v>0</v>
      </c>
      <c r="U325" s="38">
        <v>0</v>
      </c>
      <c r="V325" s="69">
        <f t="shared" si="169"/>
        <v>0</v>
      </c>
      <c r="W325" s="38">
        <v>0</v>
      </c>
      <c r="X325" s="69">
        <f t="shared" si="170"/>
        <v>0</v>
      </c>
      <c r="Y325" s="74">
        <v>0</v>
      </c>
      <c r="Z325" s="69">
        <f t="shared" si="171"/>
        <v>0</v>
      </c>
      <c r="AA325" s="74">
        <v>0</v>
      </c>
      <c r="AB325" s="68">
        <f t="shared" si="172"/>
        <v>0</v>
      </c>
      <c r="AC325" s="67">
        <f t="shared" si="173"/>
        <v>0</v>
      </c>
      <c r="AD325" s="66">
        <f t="shared" si="174"/>
        <v>0</v>
      </c>
      <c r="AE325" s="57">
        <v>0</v>
      </c>
      <c r="AF325" s="60">
        <f t="shared" si="175"/>
        <v>0</v>
      </c>
      <c r="AG325" s="52">
        <v>0</v>
      </c>
      <c r="AH325" s="63">
        <f t="shared" si="176"/>
        <v>0</v>
      </c>
      <c r="AI325" s="65">
        <f t="shared" si="177"/>
        <v>0</v>
      </c>
      <c r="AJ325" s="63">
        <f t="shared" si="178"/>
        <v>0</v>
      </c>
      <c r="AK325" s="51">
        <v>0</v>
      </c>
      <c r="AL325" s="63">
        <f t="shared" si="179"/>
        <v>0</v>
      </c>
      <c r="AM325" s="62"/>
    </row>
    <row r="326" spans="1:39" s="2" customFormat="1" x14ac:dyDescent="0.3">
      <c r="A326" s="186" t="s">
        <v>487</v>
      </c>
      <c r="B326" s="47">
        <f>3900/6</f>
        <v>650</v>
      </c>
      <c r="C326" s="46">
        <f>2000/1.1</f>
        <v>1818.181818181818</v>
      </c>
      <c r="D326" s="54">
        <v>6</v>
      </c>
      <c r="E326" s="44">
        <v>0</v>
      </c>
      <c r="F326" s="391">
        <f t="shared" si="160"/>
        <v>0</v>
      </c>
      <c r="G326" s="42">
        <v>0</v>
      </c>
      <c r="H326" s="69">
        <f t="shared" si="161"/>
        <v>0</v>
      </c>
      <c r="I326" s="38">
        <v>0</v>
      </c>
      <c r="J326" s="37">
        <f t="shared" si="162"/>
        <v>0</v>
      </c>
      <c r="K326" s="74">
        <v>0</v>
      </c>
      <c r="L326" s="37">
        <f t="shared" si="163"/>
        <v>0</v>
      </c>
      <c r="M326" s="38">
        <v>0</v>
      </c>
      <c r="N326" s="37">
        <f t="shared" si="164"/>
        <v>0</v>
      </c>
      <c r="O326" s="61">
        <v>0</v>
      </c>
      <c r="P326" s="71">
        <f t="shared" si="165"/>
        <v>0</v>
      </c>
      <c r="Q326" s="57">
        <f t="shared" si="166"/>
        <v>0</v>
      </c>
      <c r="R326" s="70">
        <f t="shared" si="167"/>
        <v>0</v>
      </c>
      <c r="S326" s="42">
        <v>0</v>
      </c>
      <c r="T326" s="69">
        <f t="shared" si="168"/>
        <v>0</v>
      </c>
      <c r="U326" s="38">
        <v>0</v>
      </c>
      <c r="V326" s="69">
        <f t="shared" si="169"/>
        <v>0</v>
      </c>
      <c r="W326" s="38">
        <v>0</v>
      </c>
      <c r="X326" s="69">
        <f t="shared" si="170"/>
        <v>0</v>
      </c>
      <c r="Y326" s="74">
        <v>0</v>
      </c>
      <c r="Z326" s="69">
        <f t="shared" si="171"/>
        <v>0</v>
      </c>
      <c r="AA326" s="74">
        <v>0</v>
      </c>
      <c r="AB326" s="68">
        <f t="shared" si="172"/>
        <v>0</v>
      </c>
      <c r="AC326" s="67">
        <f t="shared" si="173"/>
        <v>0</v>
      </c>
      <c r="AD326" s="66">
        <f t="shared" si="174"/>
        <v>0</v>
      </c>
      <c r="AE326" s="57">
        <v>0</v>
      </c>
      <c r="AF326" s="60">
        <f t="shared" si="175"/>
        <v>0</v>
      </c>
      <c r="AG326" s="52">
        <v>0</v>
      </c>
      <c r="AH326" s="63">
        <f t="shared" si="176"/>
        <v>0</v>
      </c>
      <c r="AI326" s="65">
        <f t="shared" si="177"/>
        <v>0</v>
      </c>
      <c r="AJ326" s="63">
        <f t="shared" si="178"/>
        <v>0</v>
      </c>
      <c r="AK326" s="51">
        <v>0</v>
      </c>
      <c r="AL326" s="63">
        <f t="shared" si="179"/>
        <v>0</v>
      </c>
      <c r="AM326" s="62"/>
    </row>
    <row r="327" spans="1:39" s="2" customFormat="1" x14ac:dyDescent="0.3">
      <c r="A327" s="186" t="s">
        <v>968</v>
      </c>
      <c r="B327" s="47">
        <f>3900/6</f>
        <v>650</v>
      </c>
      <c r="C327" s="46">
        <f>2000/1.1</f>
        <v>1818.181818181818</v>
      </c>
      <c r="D327" s="54">
        <v>6</v>
      </c>
      <c r="E327" s="44">
        <v>0</v>
      </c>
      <c r="F327" s="391">
        <f t="shared" si="160"/>
        <v>0</v>
      </c>
      <c r="G327" s="42">
        <v>0</v>
      </c>
      <c r="H327" s="69">
        <f t="shared" si="161"/>
        <v>0</v>
      </c>
      <c r="I327" s="38">
        <v>0</v>
      </c>
      <c r="J327" s="37">
        <f t="shared" si="162"/>
        <v>0</v>
      </c>
      <c r="K327" s="74">
        <v>0</v>
      </c>
      <c r="L327" s="37">
        <f t="shared" si="163"/>
        <v>0</v>
      </c>
      <c r="M327" s="38">
        <v>0</v>
      </c>
      <c r="N327" s="37">
        <f t="shared" si="164"/>
        <v>0</v>
      </c>
      <c r="O327" s="61">
        <v>0</v>
      </c>
      <c r="P327" s="71">
        <f t="shared" si="165"/>
        <v>0</v>
      </c>
      <c r="Q327" s="57">
        <f t="shared" si="166"/>
        <v>0</v>
      </c>
      <c r="R327" s="70">
        <f t="shared" si="167"/>
        <v>0</v>
      </c>
      <c r="S327" s="42">
        <v>0</v>
      </c>
      <c r="T327" s="69">
        <f t="shared" si="168"/>
        <v>0</v>
      </c>
      <c r="U327" s="38">
        <v>0</v>
      </c>
      <c r="V327" s="69">
        <f t="shared" si="169"/>
        <v>0</v>
      </c>
      <c r="W327" s="38">
        <v>0</v>
      </c>
      <c r="X327" s="69">
        <f t="shared" si="170"/>
        <v>0</v>
      </c>
      <c r="Y327" s="74">
        <v>0</v>
      </c>
      <c r="Z327" s="69">
        <f t="shared" si="171"/>
        <v>0</v>
      </c>
      <c r="AA327" s="74">
        <v>0</v>
      </c>
      <c r="AB327" s="68">
        <f t="shared" si="172"/>
        <v>0</v>
      </c>
      <c r="AC327" s="67">
        <f t="shared" si="173"/>
        <v>0</v>
      </c>
      <c r="AD327" s="66">
        <f t="shared" si="174"/>
        <v>0</v>
      </c>
      <c r="AE327" s="57">
        <v>0</v>
      </c>
      <c r="AF327" s="60">
        <f t="shared" si="175"/>
        <v>0</v>
      </c>
      <c r="AG327" s="52">
        <v>0</v>
      </c>
      <c r="AH327" s="63">
        <f t="shared" si="176"/>
        <v>0</v>
      </c>
      <c r="AI327" s="65">
        <f t="shared" si="177"/>
        <v>0</v>
      </c>
      <c r="AJ327" s="63">
        <f t="shared" si="178"/>
        <v>0</v>
      </c>
      <c r="AK327" s="51">
        <v>0</v>
      </c>
      <c r="AL327" s="63">
        <f t="shared" si="179"/>
        <v>0</v>
      </c>
      <c r="AM327" s="62"/>
    </row>
    <row r="328" spans="1:39" s="2" customFormat="1" x14ac:dyDescent="0.3">
      <c r="A328" s="186" t="s">
        <v>531</v>
      </c>
      <c r="B328" s="47">
        <f>3900/6</f>
        <v>650</v>
      </c>
      <c r="C328" s="46">
        <f>2000/1.1</f>
        <v>1818.181818181818</v>
      </c>
      <c r="D328" s="54">
        <v>6</v>
      </c>
      <c r="E328" s="44">
        <v>0</v>
      </c>
      <c r="F328" s="391">
        <f t="shared" si="160"/>
        <v>0</v>
      </c>
      <c r="G328" s="42">
        <v>0</v>
      </c>
      <c r="H328" s="69">
        <f t="shared" si="161"/>
        <v>0</v>
      </c>
      <c r="I328" s="38">
        <v>0</v>
      </c>
      <c r="J328" s="37">
        <f t="shared" si="162"/>
        <v>0</v>
      </c>
      <c r="K328" s="74">
        <v>0</v>
      </c>
      <c r="L328" s="37">
        <f t="shared" si="163"/>
        <v>0</v>
      </c>
      <c r="M328" s="38">
        <v>0</v>
      </c>
      <c r="N328" s="37">
        <f t="shared" si="164"/>
        <v>0</v>
      </c>
      <c r="O328" s="61">
        <v>0</v>
      </c>
      <c r="P328" s="71">
        <f t="shared" si="165"/>
        <v>0</v>
      </c>
      <c r="Q328" s="57">
        <f t="shared" si="166"/>
        <v>0</v>
      </c>
      <c r="R328" s="70">
        <f t="shared" si="167"/>
        <v>0</v>
      </c>
      <c r="S328" s="42">
        <v>0</v>
      </c>
      <c r="T328" s="69">
        <f t="shared" si="168"/>
        <v>0</v>
      </c>
      <c r="U328" s="38">
        <v>0</v>
      </c>
      <c r="V328" s="69">
        <f t="shared" si="169"/>
        <v>0</v>
      </c>
      <c r="W328" s="38">
        <v>0</v>
      </c>
      <c r="X328" s="69">
        <f t="shared" si="170"/>
        <v>0</v>
      </c>
      <c r="Y328" s="74">
        <v>0</v>
      </c>
      <c r="Z328" s="69">
        <f t="shared" si="171"/>
        <v>0</v>
      </c>
      <c r="AA328" s="74">
        <v>0</v>
      </c>
      <c r="AB328" s="68">
        <f t="shared" si="172"/>
        <v>0</v>
      </c>
      <c r="AC328" s="67">
        <f t="shared" si="173"/>
        <v>0</v>
      </c>
      <c r="AD328" s="66">
        <f t="shared" si="174"/>
        <v>0</v>
      </c>
      <c r="AE328" s="57">
        <v>0</v>
      </c>
      <c r="AF328" s="60">
        <f t="shared" si="175"/>
        <v>0</v>
      </c>
      <c r="AG328" s="52">
        <v>0</v>
      </c>
      <c r="AH328" s="63">
        <f t="shared" si="176"/>
        <v>0</v>
      </c>
      <c r="AI328" s="65">
        <f t="shared" si="177"/>
        <v>0</v>
      </c>
      <c r="AJ328" s="63">
        <f t="shared" si="178"/>
        <v>0</v>
      </c>
      <c r="AK328" s="51">
        <v>0</v>
      </c>
      <c r="AL328" s="63">
        <f t="shared" si="179"/>
        <v>0</v>
      </c>
      <c r="AM328" s="62"/>
    </row>
    <row r="329" spans="1:39" s="2" customFormat="1" ht="17.25" thickBot="1" x14ac:dyDescent="0.35">
      <c r="A329" s="185" t="s">
        <v>918</v>
      </c>
      <c r="B329" s="193">
        <f>31200/24</f>
        <v>1300</v>
      </c>
      <c r="C329" s="194">
        <f>2800/1.1</f>
        <v>2545.454545454545</v>
      </c>
      <c r="D329" s="50">
        <v>24</v>
      </c>
      <c r="E329" s="403">
        <v>0</v>
      </c>
      <c r="F329" s="434">
        <f t="shared" si="160"/>
        <v>0</v>
      </c>
      <c r="G329" s="376">
        <v>0</v>
      </c>
      <c r="H329" s="404">
        <f t="shared" si="161"/>
        <v>0</v>
      </c>
      <c r="I329" s="388">
        <v>0</v>
      </c>
      <c r="J329" s="197">
        <f t="shared" si="162"/>
        <v>0</v>
      </c>
      <c r="K329" s="145">
        <v>0</v>
      </c>
      <c r="L329" s="197">
        <f t="shared" si="163"/>
        <v>0</v>
      </c>
      <c r="M329" s="388">
        <v>0</v>
      </c>
      <c r="N329" s="197">
        <f t="shared" si="164"/>
        <v>0</v>
      </c>
      <c r="O329" s="360">
        <v>0</v>
      </c>
      <c r="P329" s="405">
        <f t="shared" si="165"/>
        <v>0</v>
      </c>
      <c r="Q329" s="406">
        <f t="shared" si="166"/>
        <v>0</v>
      </c>
      <c r="R329" s="149">
        <f t="shared" si="167"/>
        <v>0</v>
      </c>
      <c r="S329" s="376">
        <v>0</v>
      </c>
      <c r="T329" s="404">
        <f t="shared" si="168"/>
        <v>0</v>
      </c>
      <c r="U329" s="388">
        <v>0</v>
      </c>
      <c r="V329" s="404">
        <f t="shared" si="169"/>
        <v>0</v>
      </c>
      <c r="W329" s="388">
        <v>0</v>
      </c>
      <c r="X329" s="404">
        <f t="shared" si="170"/>
        <v>0</v>
      </c>
      <c r="Y329" s="145">
        <v>0</v>
      </c>
      <c r="Z329" s="404">
        <f t="shared" si="171"/>
        <v>0</v>
      </c>
      <c r="AA329" s="145">
        <v>0</v>
      </c>
      <c r="AB329" s="390">
        <f t="shared" si="172"/>
        <v>0</v>
      </c>
      <c r="AC329" s="407">
        <f t="shared" si="173"/>
        <v>0</v>
      </c>
      <c r="AD329" s="408">
        <f t="shared" si="174"/>
        <v>0</v>
      </c>
      <c r="AE329" s="406">
        <v>0</v>
      </c>
      <c r="AF329" s="392">
        <f t="shared" si="175"/>
        <v>0</v>
      </c>
      <c r="AG329" s="425">
        <v>0</v>
      </c>
      <c r="AH329" s="393">
        <f t="shared" si="176"/>
        <v>0</v>
      </c>
      <c r="AI329" s="426">
        <f t="shared" si="177"/>
        <v>0</v>
      </c>
      <c r="AJ329" s="393">
        <f t="shared" si="178"/>
        <v>0</v>
      </c>
      <c r="AK329" s="387">
        <v>0</v>
      </c>
      <c r="AL329" s="393">
        <f t="shared" si="179"/>
        <v>0</v>
      </c>
      <c r="AM329" s="62"/>
    </row>
    <row r="330" spans="1:39" s="2" customFormat="1" ht="17.25" thickBot="1" x14ac:dyDescent="0.35">
      <c r="A330" s="573" t="s">
        <v>873</v>
      </c>
      <c r="B330" s="574"/>
      <c r="C330" s="574"/>
      <c r="D330" s="574"/>
      <c r="E330" s="29">
        <f t="shared" ref="E330:AL330" si="180">SUM(E296:E329)</f>
        <v>0</v>
      </c>
      <c r="F330" s="389">
        <f t="shared" si="180"/>
        <v>0</v>
      </c>
      <c r="G330" s="395">
        <f t="shared" si="180"/>
        <v>0</v>
      </c>
      <c r="H330" s="397">
        <f t="shared" si="180"/>
        <v>0</v>
      </c>
      <c r="I330" s="397">
        <f t="shared" si="180"/>
        <v>0</v>
      </c>
      <c r="J330" s="397">
        <f t="shared" si="180"/>
        <v>0</v>
      </c>
      <c r="K330" s="397">
        <f t="shared" si="180"/>
        <v>0</v>
      </c>
      <c r="L330" s="397">
        <f t="shared" si="180"/>
        <v>0</v>
      </c>
      <c r="M330" s="397">
        <f t="shared" si="180"/>
        <v>0</v>
      </c>
      <c r="N330" s="397">
        <f t="shared" si="180"/>
        <v>0</v>
      </c>
      <c r="O330" s="397">
        <f t="shared" si="180"/>
        <v>0</v>
      </c>
      <c r="P330" s="397">
        <f t="shared" si="180"/>
        <v>0</v>
      </c>
      <c r="Q330" s="397">
        <f t="shared" si="180"/>
        <v>0</v>
      </c>
      <c r="R330" s="367">
        <f t="shared" si="180"/>
        <v>0</v>
      </c>
      <c r="S330" s="395">
        <f t="shared" si="180"/>
        <v>0</v>
      </c>
      <c r="T330" s="397">
        <f t="shared" si="180"/>
        <v>0</v>
      </c>
      <c r="U330" s="397">
        <f t="shared" si="180"/>
        <v>0</v>
      </c>
      <c r="V330" s="397">
        <f t="shared" si="180"/>
        <v>0</v>
      </c>
      <c r="W330" s="397">
        <f t="shared" si="180"/>
        <v>0</v>
      </c>
      <c r="X330" s="397">
        <f t="shared" si="180"/>
        <v>0</v>
      </c>
      <c r="Y330" s="397">
        <f t="shared" si="180"/>
        <v>0</v>
      </c>
      <c r="Z330" s="397">
        <f t="shared" si="180"/>
        <v>0</v>
      </c>
      <c r="AA330" s="397">
        <f t="shared" si="180"/>
        <v>0</v>
      </c>
      <c r="AB330" s="397">
        <f t="shared" si="180"/>
        <v>0</v>
      </c>
      <c r="AC330" s="397">
        <f t="shared" si="180"/>
        <v>0</v>
      </c>
      <c r="AD330" s="397">
        <f t="shared" si="180"/>
        <v>0</v>
      </c>
      <c r="AE330" s="397">
        <f t="shared" si="180"/>
        <v>0</v>
      </c>
      <c r="AF330" s="397">
        <f t="shared" si="180"/>
        <v>0</v>
      </c>
      <c r="AG330" s="397">
        <f t="shared" si="180"/>
        <v>0</v>
      </c>
      <c r="AH330" s="367">
        <f t="shared" si="180"/>
        <v>0</v>
      </c>
      <c r="AI330" s="395">
        <f t="shared" si="180"/>
        <v>0</v>
      </c>
      <c r="AJ330" s="367">
        <f t="shared" si="180"/>
        <v>0</v>
      </c>
      <c r="AK330" s="378">
        <f t="shared" si="180"/>
        <v>0</v>
      </c>
      <c r="AL330" s="367">
        <f t="shared" si="180"/>
        <v>0</v>
      </c>
      <c r="AM330" s="11"/>
    </row>
    <row r="331" spans="1:39" s="2" customFormat="1" ht="17.25" thickBot="1" x14ac:dyDescent="0.35">
      <c r="A331" s="10"/>
      <c r="B331" s="10"/>
      <c r="C331" s="10"/>
      <c r="D331" s="10"/>
      <c r="E331" s="4"/>
      <c r="F331" s="5"/>
      <c r="G331" s="4"/>
      <c r="H331" s="9">
        <f>H330*1.1</f>
        <v>0</v>
      </c>
      <c r="I331" s="5"/>
      <c r="J331" s="9">
        <f>J330*1.1</f>
        <v>0</v>
      </c>
      <c r="K331" s="5"/>
      <c r="L331" s="9">
        <f>L330*1.1</f>
        <v>0</v>
      </c>
      <c r="M331" s="5"/>
      <c r="N331" s="9">
        <f>N330*1.1</f>
        <v>0</v>
      </c>
      <c r="O331" s="5"/>
      <c r="P331" s="9">
        <f>P330*1.1</f>
        <v>0</v>
      </c>
      <c r="Q331" s="5"/>
      <c r="R331" s="8">
        <f>R330*1.1</f>
        <v>0</v>
      </c>
      <c r="S331" s="586" t="s">
        <v>963</v>
      </c>
      <c r="T331" s="587"/>
      <c r="U331" s="587"/>
      <c r="V331" s="587"/>
      <c r="W331" s="587"/>
      <c r="X331" s="587"/>
      <c r="Y331" s="587"/>
      <c r="Z331" s="587"/>
      <c r="AA331" s="587"/>
      <c r="AB331" s="587"/>
      <c r="AC331" s="587"/>
      <c r="AD331" s="587"/>
      <c r="AE331" s="363"/>
      <c r="AF331" s="7" t="e">
        <f>AF330/(R330+F330)</f>
        <v>#DIV/0!</v>
      </c>
      <c r="AG331" s="4"/>
      <c r="AH331" s="6"/>
      <c r="AI331" s="4"/>
      <c r="AJ331" s="6"/>
      <c r="AK331" s="5"/>
      <c r="AL331" s="3"/>
    </row>
    <row r="332" spans="1:39" s="2" customFormat="1" x14ac:dyDescent="0.3"/>
    <row r="333" spans="1:39" s="2" customFormat="1" ht="17.25" thickBot="1" x14ac:dyDescent="0.35">
      <c r="A333" s="98" t="s">
        <v>987</v>
      </c>
      <c r="B333" s="97"/>
      <c r="C333" s="97"/>
      <c r="D333" s="96"/>
      <c r="E333" s="95"/>
      <c r="F333" s="95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3"/>
      <c r="AH333" s="93"/>
      <c r="AI333" s="93"/>
      <c r="AJ333" s="93"/>
      <c r="AK333" s="93"/>
    </row>
    <row r="334" spans="1:39" s="2" customFormat="1" ht="17.25" thickBot="1" x14ac:dyDescent="0.35">
      <c r="A334" s="10"/>
      <c r="B334" s="10"/>
      <c r="C334" s="10"/>
      <c r="D334" s="10"/>
      <c r="E334" s="92"/>
      <c r="F334" s="91"/>
      <c r="G334" s="619" t="s">
        <v>333</v>
      </c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1"/>
      <c r="S334" s="622" t="s">
        <v>943</v>
      </c>
      <c r="T334" s="622"/>
      <c r="U334" s="622"/>
      <c r="V334" s="622"/>
      <c r="W334" s="622"/>
      <c r="X334" s="622"/>
      <c r="Y334" s="622"/>
      <c r="Z334" s="622"/>
      <c r="AA334" s="622"/>
      <c r="AB334" s="622"/>
      <c r="AC334" s="622"/>
      <c r="AD334" s="622"/>
      <c r="AE334" s="622"/>
      <c r="AF334" s="622"/>
      <c r="AG334" s="92"/>
      <c r="AH334" s="89"/>
      <c r="AI334" s="92"/>
      <c r="AJ334" s="89"/>
      <c r="AK334" s="437"/>
      <c r="AL334" s="89"/>
      <c r="AM334" s="88" t="s">
        <v>897</v>
      </c>
    </row>
    <row r="335" spans="1:39" s="2" customFormat="1" ht="16.5" customHeight="1" x14ac:dyDescent="0.3">
      <c r="A335" s="652" t="s">
        <v>942</v>
      </c>
      <c r="B335" s="662" t="s">
        <v>870</v>
      </c>
      <c r="C335" s="565" t="s">
        <v>986</v>
      </c>
      <c r="D335" s="647" t="s">
        <v>896</v>
      </c>
      <c r="E335" s="569" t="s">
        <v>915</v>
      </c>
      <c r="F335" s="696" t="s">
        <v>934</v>
      </c>
      <c r="G335" s="629" t="s">
        <v>985</v>
      </c>
      <c r="H335" s="633" t="s">
        <v>894</v>
      </c>
      <c r="I335" s="625" t="s">
        <v>0</v>
      </c>
      <c r="J335" s="633" t="s">
        <v>984</v>
      </c>
      <c r="K335" s="625" t="s">
        <v>1</v>
      </c>
      <c r="L335" s="633" t="s">
        <v>983</v>
      </c>
      <c r="M335" s="625" t="s">
        <v>2</v>
      </c>
      <c r="N335" s="633" t="s">
        <v>941</v>
      </c>
      <c r="O335" s="625" t="s">
        <v>3</v>
      </c>
      <c r="P335" s="633" t="s">
        <v>867</v>
      </c>
      <c r="Q335" s="639" t="s">
        <v>982</v>
      </c>
      <c r="R335" s="607" t="s">
        <v>23</v>
      </c>
      <c r="S335" s="609" t="s">
        <v>940</v>
      </c>
      <c r="T335" s="611" t="s">
        <v>865</v>
      </c>
      <c r="U335" s="640" t="s">
        <v>4</v>
      </c>
      <c r="V335" s="611" t="s">
        <v>864</v>
      </c>
      <c r="W335" s="640" t="s">
        <v>5</v>
      </c>
      <c r="X335" s="611" t="s">
        <v>889</v>
      </c>
      <c r="Y335" s="640" t="s">
        <v>6</v>
      </c>
      <c r="Z335" s="611" t="s">
        <v>911</v>
      </c>
      <c r="AA335" s="640" t="s">
        <v>7</v>
      </c>
      <c r="AB335" s="611" t="s">
        <v>954</v>
      </c>
      <c r="AC335" s="642" t="s">
        <v>888</v>
      </c>
      <c r="AD335" s="639" t="s">
        <v>981</v>
      </c>
      <c r="AE335" s="639" t="s">
        <v>31</v>
      </c>
      <c r="AF335" s="623" t="s">
        <v>980</v>
      </c>
      <c r="AG335" s="615" t="s">
        <v>887</v>
      </c>
      <c r="AH335" s="627" t="s">
        <v>52</v>
      </c>
      <c r="AI335" s="629" t="s">
        <v>886</v>
      </c>
      <c r="AJ335" s="627" t="s">
        <v>933</v>
      </c>
      <c r="AK335" s="636" t="s">
        <v>35</v>
      </c>
      <c r="AL335" s="627" t="s">
        <v>909</v>
      </c>
      <c r="AM335" s="605" t="s">
        <v>924</v>
      </c>
    </row>
    <row r="336" spans="1:39" s="2" customFormat="1" ht="17.25" customHeight="1" thickBot="1" x14ac:dyDescent="0.35">
      <c r="A336" s="653"/>
      <c r="B336" s="663"/>
      <c r="C336" s="566"/>
      <c r="D336" s="648"/>
      <c r="E336" s="651"/>
      <c r="F336" s="697"/>
      <c r="G336" s="630"/>
      <c r="H336" s="583"/>
      <c r="I336" s="626"/>
      <c r="J336" s="583"/>
      <c r="K336" s="626"/>
      <c r="L336" s="583"/>
      <c r="M336" s="626"/>
      <c r="N336" s="583"/>
      <c r="O336" s="626"/>
      <c r="P336" s="583"/>
      <c r="Q336" s="602"/>
      <c r="R336" s="608"/>
      <c r="S336" s="610"/>
      <c r="T336" s="612"/>
      <c r="U336" s="641"/>
      <c r="V336" s="612"/>
      <c r="W336" s="641"/>
      <c r="X336" s="612"/>
      <c r="Y336" s="641"/>
      <c r="Z336" s="612"/>
      <c r="AA336" s="641"/>
      <c r="AB336" s="612"/>
      <c r="AC336" s="593"/>
      <c r="AD336" s="602"/>
      <c r="AE336" s="602"/>
      <c r="AF336" s="624"/>
      <c r="AG336" s="616"/>
      <c r="AH336" s="631"/>
      <c r="AI336" s="630"/>
      <c r="AJ336" s="631"/>
      <c r="AK336" s="637"/>
      <c r="AL336" s="631"/>
      <c r="AM336" s="606"/>
    </row>
    <row r="337" spans="1:39" s="2" customFormat="1" x14ac:dyDescent="0.3">
      <c r="A337" s="87" t="s">
        <v>858</v>
      </c>
      <c r="B337" s="61">
        <f>15500/10</f>
        <v>1550</v>
      </c>
      <c r="C337" s="77">
        <f>2700/1.1</f>
        <v>2454.5454545454545</v>
      </c>
      <c r="D337" s="86">
        <v>10</v>
      </c>
      <c r="E337" s="44">
        <v>0</v>
      </c>
      <c r="F337" s="466">
        <f t="shared" ref="F337:F370" si="181">B337*E337</f>
        <v>0</v>
      </c>
      <c r="G337" s="72">
        <v>0</v>
      </c>
      <c r="H337" s="84">
        <f t="shared" ref="H337:H370" si="182">B337*G337</f>
        <v>0</v>
      </c>
      <c r="I337" s="74">
        <v>0</v>
      </c>
      <c r="J337" s="84">
        <f t="shared" ref="J337:J370" si="183">B337*I337</f>
        <v>0</v>
      </c>
      <c r="K337" s="51">
        <v>0</v>
      </c>
      <c r="L337" s="37">
        <f t="shared" ref="L337:L370" si="184">B337*K337</f>
        <v>0</v>
      </c>
      <c r="M337" s="74">
        <v>0</v>
      </c>
      <c r="N337" s="84">
        <f t="shared" ref="N337:N370" si="185">B337*M337</f>
        <v>0</v>
      </c>
      <c r="O337" s="38">
        <v>0</v>
      </c>
      <c r="P337" s="71">
        <f t="shared" ref="P337:P370" si="186">B337*O337</f>
        <v>0</v>
      </c>
      <c r="Q337" s="57">
        <f t="shared" ref="Q337:Q370" si="187">G337+I337+K337+M337+O337</f>
        <v>0</v>
      </c>
      <c r="R337" s="83">
        <f t="shared" ref="R337:R370" si="188">Q337*B337</f>
        <v>0</v>
      </c>
      <c r="S337" s="74">
        <v>0</v>
      </c>
      <c r="T337" s="82">
        <f t="shared" ref="T337:T370" si="189">C337*S337</f>
        <v>0</v>
      </c>
      <c r="U337" s="74">
        <v>0</v>
      </c>
      <c r="V337" s="82">
        <f t="shared" ref="V337:V370" si="190">C337*U337</f>
        <v>0</v>
      </c>
      <c r="W337" s="74">
        <v>0</v>
      </c>
      <c r="X337" s="82">
        <f t="shared" ref="X337:X370" si="191">C337*W337</f>
        <v>0</v>
      </c>
      <c r="Y337" s="74">
        <v>0</v>
      </c>
      <c r="Z337" s="82">
        <f t="shared" ref="Z337:Z370" si="192">C337*Y337</f>
        <v>0</v>
      </c>
      <c r="AA337" s="74">
        <v>0</v>
      </c>
      <c r="AB337" s="68">
        <f t="shared" ref="AB337:AB370" si="193">C337*AA337</f>
        <v>0</v>
      </c>
      <c r="AC337" s="67">
        <f t="shared" ref="AC337:AC370" si="194">S337+U337+W337+Y337+AA337</f>
        <v>0</v>
      </c>
      <c r="AD337" s="66">
        <f t="shared" ref="AD337:AD370" si="195">AC337*C337</f>
        <v>0</v>
      </c>
      <c r="AE337" s="57">
        <v>0</v>
      </c>
      <c r="AF337" s="57">
        <f t="shared" ref="AF337:AF370" si="196">((C337-B337)*AC337)-AE337</f>
        <v>0</v>
      </c>
      <c r="AG337" s="52">
        <v>0</v>
      </c>
      <c r="AH337" s="63">
        <f t="shared" ref="AH337:AH370" si="197">B337*AG337</f>
        <v>0</v>
      </c>
      <c r="AI337" s="65">
        <f t="shared" ref="AI337:AI370" si="198">E337+Q337-AC337-AG337</f>
        <v>0</v>
      </c>
      <c r="AJ337" s="150">
        <f t="shared" ref="AJ337:AJ370" si="199">B337*AI337</f>
        <v>0</v>
      </c>
      <c r="AK337" s="40">
        <v>0</v>
      </c>
      <c r="AL337" s="63">
        <f t="shared" ref="AL337:AL370" si="200">AK337*B337</f>
        <v>0</v>
      </c>
      <c r="AM337" s="62"/>
    </row>
    <row r="338" spans="1:39" s="2" customFormat="1" x14ac:dyDescent="0.3">
      <c r="A338" s="56" t="s">
        <v>857</v>
      </c>
      <c r="B338" s="74">
        <f>15500/10</f>
        <v>1550</v>
      </c>
      <c r="C338" s="77">
        <f>2700/1.1</f>
        <v>2454.5454545454545</v>
      </c>
      <c r="D338" s="73">
        <v>10</v>
      </c>
      <c r="E338" s="44">
        <v>0</v>
      </c>
      <c r="F338" s="391">
        <f t="shared" si="181"/>
        <v>0</v>
      </c>
      <c r="G338" s="72">
        <v>0</v>
      </c>
      <c r="H338" s="69">
        <f t="shared" si="182"/>
        <v>0</v>
      </c>
      <c r="I338" s="74">
        <v>0</v>
      </c>
      <c r="J338" s="37">
        <f t="shared" si="183"/>
        <v>0</v>
      </c>
      <c r="K338" s="51">
        <v>0</v>
      </c>
      <c r="L338" s="37">
        <f t="shared" si="184"/>
        <v>0</v>
      </c>
      <c r="M338" s="74">
        <v>0</v>
      </c>
      <c r="N338" s="37">
        <f t="shared" si="185"/>
        <v>0</v>
      </c>
      <c r="O338" s="38">
        <v>0</v>
      </c>
      <c r="P338" s="71">
        <f t="shared" si="186"/>
        <v>0</v>
      </c>
      <c r="Q338" s="57">
        <f t="shared" si="187"/>
        <v>0</v>
      </c>
      <c r="R338" s="70">
        <f t="shared" si="188"/>
        <v>0</v>
      </c>
      <c r="S338" s="74">
        <v>0</v>
      </c>
      <c r="T338" s="69">
        <f t="shared" si="189"/>
        <v>0</v>
      </c>
      <c r="U338" s="74">
        <v>0</v>
      </c>
      <c r="V338" s="69">
        <f t="shared" si="190"/>
        <v>0</v>
      </c>
      <c r="W338" s="74">
        <v>0</v>
      </c>
      <c r="X338" s="69">
        <f t="shared" si="191"/>
        <v>0</v>
      </c>
      <c r="Y338" s="74">
        <v>0</v>
      </c>
      <c r="Z338" s="69">
        <f t="shared" si="192"/>
        <v>0</v>
      </c>
      <c r="AA338" s="74">
        <v>0</v>
      </c>
      <c r="AB338" s="68">
        <f t="shared" si="193"/>
        <v>0</v>
      </c>
      <c r="AC338" s="67">
        <f t="shared" si="194"/>
        <v>0</v>
      </c>
      <c r="AD338" s="66">
        <f t="shared" si="195"/>
        <v>0</v>
      </c>
      <c r="AE338" s="57">
        <v>0</v>
      </c>
      <c r="AF338" s="57">
        <f t="shared" si="196"/>
        <v>0</v>
      </c>
      <c r="AG338" s="52">
        <v>0</v>
      </c>
      <c r="AH338" s="63">
        <f t="shared" si="197"/>
        <v>0</v>
      </c>
      <c r="AI338" s="65">
        <f t="shared" si="198"/>
        <v>0</v>
      </c>
      <c r="AJ338" s="63">
        <f t="shared" si="199"/>
        <v>0</v>
      </c>
      <c r="AK338" s="40">
        <v>0</v>
      </c>
      <c r="AL338" s="63">
        <f t="shared" si="200"/>
        <v>0</v>
      </c>
      <c r="AM338" s="62"/>
    </row>
    <row r="339" spans="1:39" s="2" customFormat="1" x14ac:dyDescent="0.3">
      <c r="A339" s="56" t="s">
        <v>959</v>
      </c>
      <c r="B339" s="74">
        <f>18000/10</f>
        <v>1800</v>
      </c>
      <c r="C339" s="77">
        <f>2800/1.1</f>
        <v>2545.454545454545</v>
      </c>
      <c r="D339" s="73">
        <v>10</v>
      </c>
      <c r="E339" s="44">
        <v>0</v>
      </c>
      <c r="F339" s="391">
        <f t="shared" si="181"/>
        <v>0</v>
      </c>
      <c r="G339" s="72">
        <v>0</v>
      </c>
      <c r="H339" s="69">
        <f t="shared" si="182"/>
        <v>0</v>
      </c>
      <c r="I339" s="74">
        <v>0</v>
      </c>
      <c r="J339" s="37">
        <f t="shared" si="183"/>
        <v>0</v>
      </c>
      <c r="K339" s="51">
        <v>0</v>
      </c>
      <c r="L339" s="37">
        <f t="shared" si="184"/>
        <v>0</v>
      </c>
      <c r="M339" s="74">
        <v>0</v>
      </c>
      <c r="N339" s="37">
        <f t="shared" si="185"/>
        <v>0</v>
      </c>
      <c r="O339" s="38">
        <v>0</v>
      </c>
      <c r="P339" s="71">
        <f t="shared" si="186"/>
        <v>0</v>
      </c>
      <c r="Q339" s="57">
        <f t="shared" si="187"/>
        <v>0</v>
      </c>
      <c r="R339" s="70">
        <f t="shared" si="188"/>
        <v>0</v>
      </c>
      <c r="S339" s="74">
        <v>0</v>
      </c>
      <c r="T339" s="69">
        <f t="shared" si="189"/>
        <v>0</v>
      </c>
      <c r="U339" s="74">
        <v>0</v>
      </c>
      <c r="V339" s="69">
        <f t="shared" si="190"/>
        <v>0</v>
      </c>
      <c r="W339" s="74">
        <v>0</v>
      </c>
      <c r="X339" s="69">
        <f t="shared" si="191"/>
        <v>0</v>
      </c>
      <c r="Y339" s="74">
        <v>0</v>
      </c>
      <c r="Z339" s="69">
        <f t="shared" si="192"/>
        <v>0</v>
      </c>
      <c r="AA339" s="74">
        <v>0</v>
      </c>
      <c r="AB339" s="68">
        <f t="shared" si="193"/>
        <v>0</v>
      </c>
      <c r="AC339" s="67">
        <f t="shared" si="194"/>
        <v>0</v>
      </c>
      <c r="AD339" s="66">
        <f t="shared" si="195"/>
        <v>0</v>
      </c>
      <c r="AE339" s="57">
        <v>0</v>
      </c>
      <c r="AF339" s="57">
        <f t="shared" si="196"/>
        <v>0</v>
      </c>
      <c r="AG339" s="52">
        <v>0</v>
      </c>
      <c r="AH339" s="63">
        <f t="shared" si="197"/>
        <v>0</v>
      </c>
      <c r="AI339" s="65">
        <f t="shared" si="198"/>
        <v>0</v>
      </c>
      <c r="AJ339" s="63">
        <f t="shared" si="199"/>
        <v>0</v>
      </c>
      <c r="AK339" s="40">
        <v>0</v>
      </c>
      <c r="AL339" s="63">
        <f t="shared" si="200"/>
        <v>0</v>
      </c>
      <c r="AM339" s="62"/>
    </row>
    <row r="340" spans="1:39" s="2" customFormat="1" x14ac:dyDescent="0.3">
      <c r="A340" s="79" t="s">
        <v>92</v>
      </c>
      <c r="B340" s="47">
        <f>15500/10</f>
        <v>1550</v>
      </c>
      <c r="C340" s="77">
        <f>2700/1.1</f>
        <v>2454.5454545454545</v>
      </c>
      <c r="D340" s="54">
        <v>10</v>
      </c>
      <c r="E340" s="44">
        <v>0</v>
      </c>
      <c r="F340" s="391">
        <f t="shared" si="181"/>
        <v>0</v>
      </c>
      <c r="G340" s="72">
        <v>0</v>
      </c>
      <c r="H340" s="69">
        <f t="shared" si="182"/>
        <v>0</v>
      </c>
      <c r="I340" s="74">
        <v>0</v>
      </c>
      <c r="J340" s="37">
        <f t="shared" si="183"/>
        <v>0</v>
      </c>
      <c r="K340" s="51">
        <v>0</v>
      </c>
      <c r="L340" s="37">
        <f t="shared" si="184"/>
        <v>0</v>
      </c>
      <c r="M340" s="74">
        <v>0</v>
      </c>
      <c r="N340" s="37">
        <f t="shared" si="185"/>
        <v>0</v>
      </c>
      <c r="O340" s="38">
        <v>0</v>
      </c>
      <c r="P340" s="71">
        <f t="shared" si="186"/>
        <v>0</v>
      </c>
      <c r="Q340" s="57">
        <f t="shared" si="187"/>
        <v>0</v>
      </c>
      <c r="R340" s="70">
        <f t="shared" si="188"/>
        <v>0</v>
      </c>
      <c r="S340" s="74">
        <v>0</v>
      </c>
      <c r="T340" s="69">
        <f t="shared" si="189"/>
        <v>0</v>
      </c>
      <c r="U340" s="74">
        <v>0</v>
      </c>
      <c r="V340" s="69">
        <f t="shared" si="190"/>
        <v>0</v>
      </c>
      <c r="W340" s="74">
        <v>0</v>
      </c>
      <c r="X340" s="69">
        <f t="shared" si="191"/>
        <v>0</v>
      </c>
      <c r="Y340" s="74">
        <v>0</v>
      </c>
      <c r="Z340" s="69">
        <f t="shared" si="192"/>
        <v>0</v>
      </c>
      <c r="AA340" s="74">
        <v>0</v>
      </c>
      <c r="AB340" s="68">
        <f t="shared" si="193"/>
        <v>0</v>
      </c>
      <c r="AC340" s="67">
        <f t="shared" si="194"/>
        <v>0</v>
      </c>
      <c r="AD340" s="66">
        <f t="shared" si="195"/>
        <v>0</v>
      </c>
      <c r="AE340" s="57">
        <v>0</v>
      </c>
      <c r="AF340" s="57">
        <f t="shared" si="196"/>
        <v>0</v>
      </c>
      <c r="AG340" s="52">
        <v>0</v>
      </c>
      <c r="AH340" s="63">
        <f t="shared" si="197"/>
        <v>0</v>
      </c>
      <c r="AI340" s="65">
        <f t="shared" si="198"/>
        <v>0</v>
      </c>
      <c r="AJ340" s="63">
        <f t="shared" si="199"/>
        <v>0</v>
      </c>
      <c r="AK340" s="40">
        <v>0</v>
      </c>
      <c r="AL340" s="63">
        <f t="shared" si="200"/>
        <v>0</v>
      </c>
      <c r="AM340" s="62"/>
    </row>
    <row r="341" spans="1:39" s="2" customFormat="1" x14ac:dyDescent="0.3">
      <c r="A341" s="79" t="s">
        <v>75</v>
      </c>
      <c r="B341" s="47">
        <f>15500/10</f>
        <v>1550</v>
      </c>
      <c r="C341" s="77">
        <f>2700/1.1</f>
        <v>2454.5454545454545</v>
      </c>
      <c r="D341" s="54">
        <v>10</v>
      </c>
      <c r="E341" s="44">
        <v>0</v>
      </c>
      <c r="F341" s="391">
        <f t="shared" si="181"/>
        <v>0</v>
      </c>
      <c r="G341" s="72">
        <v>0</v>
      </c>
      <c r="H341" s="69">
        <f t="shared" si="182"/>
        <v>0</v>
      </c>
      <c r="I341" s="74">
        <v>0</v>
      </c>
      <c r="J341" s="37">
        <f t="shared" si="183"/>
        <v>0</v>
      </c>
      <c r="K341" s="51">
        <v>0</v>
      </c>
      <c r="L341" s="37">
        <f t="shared" si="184"/>
        <v>0</v>
      </c>
      <c r="M341" s="74">
        <v>0</v>
      </c>
      <c r="N341" s="37">
        <f t="shared" si="185"/>
        <v>0</v>
      </c>
      <c r="O341" s="38">
        <v>0</v>
      </c>
      <c r="P341" s="71">
        <f t="shared" si="186"/>
        <v>0</v>
      </c>
      <c r="Q341" s="57">
        <f t="shared" si="187"/>
        <v>0</v>
      </c>
      <c r="R341" s="70">
        <f t="shared" si="188"/>
        <v>0</v>
      </c>
      <c r="S341" s="74">
        <v>0</v>
      </c>
      <c r="T341" s="69">
        <f t="shared" si="189"/>
        <v>0</v>
      </c>
      <c r="U341" s="74">
        <v>0</v>
      </c>
      <c r="V341" s="69">
        <f t="shared" si="190"/>
        <v>0</v>
      </c>
      <c r="W341" s="74">
        <v>0</v>
      </c>
      <c r="X341" s="69">
        <f t="shared" si="191"/>
        <v>0</v>
      </c>
      <c r="Y341" s="74">
        <v>0</v>
      </c>
      <c r="Z341" s="69">
        <f t="shared" si="192"/>
        <v>0</v>
      </c>
      <c r="AA341" s="74">
        <v>0</v>
      </c>
      <c r="AB341" s="68">
        <f t="shared" si="193"/>
        <v>0</v>
      </c>
      <c r="AC341" s="67">
        <f t="shared" si="194"/>
        <v>0</v>
      </c>
      <c r="AD341" s="66">
        <f t="shared" si="195"/>
        <v>0</v>
      </c>
      <c r="AE341" s="57">
        <v>0</v>
      </c>
      <c r="AF341" s="57">
        <f t="shared" si="196"/>
        <v>0</v>
      </c>
      <c r="AG341" s="52">
        <v>0</v>
      </c>
      <c r="AH341" s="63">
        <f t="shared" si="197"/>
        <v>0</v>
      </c>
      <c r="AI341" s="65">
        <f t="shared" si="198"/>
        <v>0</v>
      </c>
      <c r="AJ341" s="63">
        <f t="shared" si="199"/>
        <v>0</v>
      </c>
      <c r="AK341" s="40">
        <v>0</v>
      </c>
      <c r="AL341" s="63">
        <f t="shared" si="200"/>
        <v>0</v>
      </c>
      <c r="AM341" s="62"/>
    </row>
    <row r="342" spans="1:39" s="2" customFormat="1" x14ac:dyDescent="0.3">
      <c r="A342" s="79" t="s">
        <v>576</v>
      </c>
      <c r="B342" s="47">
        <f>15500/10</f>
        <v>1550</v>
      </c>
      <c r="C342" s="77">
        <f>2700/1.1</f>
        <v>2454.5454545454545</v>
      </c>
      <c r="D342" s="54">
        <v>10</v>
      </c>
      <c r="E342" s="44">
        <v>0</v>
      </c>
      <c r="F342" s="391">
        <f t="shared" si="181"/>
        <v>0</v>
      </c>
      <c r="G342" s="72">
        <v>0</v>
      </c>
      <c r="H342" s="69">
        <f t="shared" si="182"/>
        <v>0</v>
      </c>
      <c r="I342" s="74">
        <v>0</v>
      </c>
      <c r="J342" s="37">
        <f t="shared" si="183"/>
        <v>0</v>
      </c>
      <c r="K342" s="51">
        <v>0</v>
      </c>
      <c r="L342" s="37">
        <f t="shared" si="184"/>
        <v>0</v>
      </c>
      <c r="M342" s="74">
        <v>0</v>
      </c>
      <c r="N342" s="37">
        <f t="shared" si="185"/>
        <v>0</v>
      </c>
      <c r="O342" s="38">
        <v>0</v>
      </c>
      <c r="P342" s="71">
        <f t="shared" si="186"/>
        <v>0</v>
      </c>
      <c r="Q342" s="57">
        <f t="shared" si="187"/>
        <v>0</v>
      </c>
      <c r="R342" s="70">
        <f t="shared" si="188"/>
        <v>0</v>
      </c>
      <c r="S342" s="74">
        <v>0</v>
      </c>
      <c r="T342" s="69">
        <f t="shared" si="189"/>
        <v>0</v>
      </c>
      <c r="U342" s="74">
        <v>0</v>
      </c>
      <c r="V342" s="69">
        <f t="shared" si="190"/>
        <v>0</v>
      </c>
      <c r="W342" s="74">
        <v>0</v>
      </c>
      <c r="X342" s="69">
        <f t="shared" si="191"/>
        <v>0</v>
      </c>
      <c r="Y342" s="74">
        <v>0</v>
      </c>
      <c r="Z342" s="69">
        <f t="shared" si="192"/>
        <v>0</v>
      </c>
      <c r="AA342" s="74">
        <v>0</v>
      </c>
      <c r="AB342" s="68">
        <f t="shared" si="193"/>
        <v>0</v>
      </c>
      <c r="AC342" s="67">
        <f t="shared" si="194"/>
        <v>0</v>
      </c>
      <c r="AD342" s="66">
        <f t="shared" si="195"/>
        <v>0</v>
      </c>
      <c r="AE342" s="57">
        <v>0</v>
      </c>
      <c r="AF342" s="57">
        <f t="shared" si="196"/>
        <v>0</v>
      </c>
      <c r="AG342" s="52">
        <v>0</v>
      </c>
      <c r="AH342" s="63">
        <f t="shared" si="197"/>
        <v>0</v>
      </c>
      <c r="AI342" s="65">
        <f t="shared" si="198"/>
        <v>0</v>
      </c>
      <c r="AJ342" s="63">
        <f t="shared" si="199"/>
        <v>0</v>
      </c>
      <c r="AK342" s="40">
        <v>0</v>
      </c>
      <c r="AL342" s="63">
        <f t="shared" si="200"/>
        <v>0</v>
      </c>
      <c r="AM342" s="62"/>
    </row>
    <row r="343" spans="1:39" s="2" customFormat="1" x14ac:dyDescent="0.3">
      <c r="A343" s="79" t="s">
        <v>884</v>
      </c>
      <c r="B343" s="47">
        <f>18000/10</f>
        <v>1800</v>
      </c>
      <c r="C343" s="77">
        <f>2800/1.1</f>
        <v>2545.454545454545</v>
      </c>
      <c r="D343" s="54">
        <v>10</v>
      </c>
      <c r="E343" s="44">
        <v>0</v>
      </c>
      <c r="F343" s="391">
        <f t="shared" si="181"/>
        <v>0</v>
      </c>
      <c r="G343" s="72">
        <v>0</v>
      </c>
      <c r="H343" s="69">
        <f t="shared" si="182"/>
        <v>0</v>
      </c>
      <c r="I343" s="74">
        <v>0</v>
      </c>
      <c r="J343" s="37">
        <f t="shared" si="183"/>
        <v>0</v>
      </c>
      <c r="K343" s="51">
        <v>0</v>
      </c>
      <c r="L343" s="37">
        <f t="shared" si="184"/>
        <v>0</v>
      </c>
      <c r="M343" s="74">
        <v>0</v>
      </c>
      <c r="N343" s="37">
        <f t="shared" si="185"/>
        <v>0</v>
      </c>
      <c r="O343" s="38">
        <v>0</v>
      </c>
      <c r="P343" s="71">
        <f t="shared" si="186"/>
        <v>0</v>
      </c>
      <c r="Q343" s="57">
        <f t="shared" si="187"/>
        <v>0</v>
      </c>
      <c r="R343" s="70">
        <f t="shared" si="188"/>
        <v>0</v>
      </c>
      <c r="S343" s="74">
        <v>0</v>
      </c>
      <c r="T343" s="69">
        <f t="shared" si="189"/>
        <v>0</v>
      </c>
      <c r="U343" s="74">
        <v>0</v>
      </c>
      <c r="V343" s="69">
        <f t="shared" si="190"/>
        <v>0</v>
      </c>
      <c r="W343" s="74">
        <v>0</v>
      </c>
      <c r="X343" s="69">
        <f t="shared" si="191"/>
        <v>0</v>
      </c>
      <c r="Y343" s="74">
        <v>0</v>
      </c>
      <c r="Z343" s="69">
        <f t="shared" si="192"/>
        <v>0</v>
      </c>
      <c r="AA343" s="74">
        <v>0</v>
      </c>
      <c r="AB343" s="68">
        <f t="shared" si="193"/>
        <v>0</v>
      </c>
      <c r="AC343" s="67">
        <f t="shared" si="194"/>
        <v>0</v>
      </c>
      <c r="AD343" s="66">
        <f t="shared" si="195"/>
        <v>0</v>
      </c>
      <c r="AE343" s="57">
        <v>0</v>
      </c>
      <c r="AF343" s="57">
        <f t="shared" si="196"/>
        <v>0</v>
      </c>
      <c r="AG343" s="52">
        <v>0</v>
      </c>
      <c r="AH343" s="63">
        <f t="shared" si="197"/>
        <v>0</v>
      </c>
      <c r="AI343" s="65">
        <f t="shared" si="198"/>
        <v>0</v>
      </c>
      <c r="AJ343" s="63">
        <f t="shared" si="199"/>
        <v>0</v>
      </c>
      <c r="AK343" s="40">
        <v>0</v>
      </c>
      <c r="AL343" s="63">
        <f t="shared" si="200"/>
        <v>0</v>
      </c>
      <c r="AM343" s="62"/>
    </row>
    <row r="344" spans="1:39" s="2" customFormat="1" x14ac:dyDescent="0.3">
      <c r="A344" s="78" t="s">
        <v>855</v>
      </c>
      <c r="B344" s="47">
        <f>17000/10</f>
        <v>1700</v>
      </c>
      <c r="C344" s="77">
        <f>2700/1.1</f>
        <v>2454.5454545454545</v>
      </c>
      <c r="D344" s="54">
        <v>10</v>
      </c>
      <c r="E344" s="44">
        <v>0</v>
      </c>
      <c r="F344" s="391">
        <f t="shared" si="181"/>
        <v>0</v>
      </c>
      <c r="G344" s="72">
        <v>0</v>
      </c>
      <c r="H344" s="69">
        <f t="shared" si="182"/>
        <v>0</v>
      </c>
      <c r="I344" s="74">
        <v>0</v>
      </c>
      <c r="J344" s="37">
        <f t="shared" si="183"/>
        <v>0</v>
      </c>
      <c r="K344" s="51">
        <v>0</v>
      </c>
      <c r="L344" s="37">
        <f t="shared" si="184"/>
        <v>0</v>
      </c>
      <c r="M344" s="74">
        <v>0</v>
      </c>
      <c r="N344" s="37">
        <f t="shared" si="185"/>
        <v>0</v>
      </c>
      <c r="O344" s="38">
        <v>0</v>
      </c>
      <c r="P344" s="71">
        <f t="shared" si="186"/>
        <v>0</v>
      </c>
      <c r="Q344" s="57">
        <f t="shared" si="187"/>
        <v>0</v>
      </c>
      <c r="R344" s="70">
        <f t="shared" si="188"/>
        <v>0</v>
      </c>
      <c r="S344" s="74">
        <v>0</v>
      </c>
      <c r="T344" s="69">
        <f t="shared" si="189"/>
        <v>0</v>
      </c>
      <c r="U344" s="74">
        <v>0</v>
      </c>
      <c r="V344" s="69">
        <f t="shared" si="190"/>
        <v>0</v>
      </c>
      <c r="W344" s="74">
        <v>0</v>
      </c>
      <c r="X344" s="69">
        <f t="shared" si="191"/>
        <v>0</v>
      </c>
      <c r="Y344" s="74">
        <v>0</v>
      </c>
      <c r="Z344" s="69">
        <f t="shared" si="192"/>
        <v>0</v>
      </c>
      <c r="AA344" s="74">
        <v>0</v>
      </c>
      <c r="AB344" s="68">
        <f t="shared" si="193"/>
        <v>0</v>
      </c>
      <c r="AC344" s="67">
        <f t="shared" si="194"/>
        <v>0</v>
      </c>
      <c r="AD344" s="66">
        <f t="shared" si="195"/>
        <v>0</v>
      </c>
      <c r="AE344" s="57">
        <v>0</v>
      </c>
      <c r="AF344" s="57">
        <f t="shared" si="196"/>
        <v>0</v>
      </c>
      <c r="AG344" s="52">
        <v>0</v>
      </c>
      <c r="AH344" s="63">
        <f t="shared" si="197"/>
        <v>0</v>
      </c>
      <c r="AI344" s="65">
        <f t="shared" si="198"/>
        <v>0</v>
      </c>
      <c r="AJ344" s="63">
        <f t="shared" si="199"/>
        <v>0</v>
      </c>
      <c r="AK344" s="40">
        <v>0</v>
      </c>
      <c r="AL344" s="63">
        <f t="shared" si="200"/>
        <v>0</v>
      </c>
      <c r="AM344" s="62"/>
    </row>
    <row r="345" spans="1:39" s="2" customFormat="1" x14ac:dyDescent="0.3">
      <c r="A345" s="56" t="s">
        <v>939</v>
      </c>
      <c r="B345" s="74">
        <f>13800/12</f>
        <v>1150</v>
      </c>
      <c r="C345" s="38">
        <f>1800/1.1</f>
        <v>1636.3636363636363</v>
      </c>
      <c r="D345" s="73">
        <v>12</v>
      </c>
      <c r="E345" s="44">
        <v>0</v>
      </c>
      <c r="F345" s="391">
        <f t="shared" si="181"/>
        <v>0</v>
      </c>
      <c r="G345" s="72">
        <v>0</v>
      </c>
      <c r="H345" s="69">
        <f t="shared" si="182"/>
        <v>0</v>
      </c>
      <c r="I345" s="74">
        <v>0</v>
      </c>
      <c r="J345" s="37">
        <f t="shared" si="183"/>
        <v>0</v>
      </c>
      <c r="K345" s="51">
        <v>0</v>
      </c>
      <c r="L345" s="37">
        <f t="shared" si="184"/>
        <v>0</v>
      </c>
      <c r="M345" s="74">
        <v>0</v>
      </c>
      <c r="N345" s="37">
        <f t="shared" si="185"/>
        <v>0</v>
      </c>
      <c r="O345" s="38">
        <v>0</v>
      </c>
      <c r="P345" s="71">
        <f t="shared" si="186"/>
        <v>0</v>
      </c>
      <c r="Q345" s="57">
        <f t="shared" si="187"/>
        <v>0</v>
      </c>
      <c r="R345" s="70">
        <f t="shared" si="188"/>
        <v>0</v>
      </c>
      <c r="S345" s="74">
        <v>0</v>
      </c>
      <c r="T345" s="69">
        <f t="shared" si="189"/>
        <v>0</v>
      </c>
      <c r="U345" s="74">
        <v>0</v>
      </c>
      <c r="V345" s="69">
        <f t="shared" si="190"/>
        <v>0</v>
      </c>
      <c r="W345" s="74">
        <v>0</v>
      </c>
      <c r="X345" s="69">
        <f t="shared" si="191"/>
        <v>0</v>
      </c>
      <c r="Y345" s="74">
        <v>0</v>
      </c>
      <c r="Z345" s="69">
        <f t="shared" si="192"/>
        <v>0</v>
      </c>
      <c r="AA345" s="74">
        <v>0</v>
      </c>
      <c r="AB345" s="68">
        <f t="shared" si="193"/>
        <v>0</v>
      </c>
      <c r="AC345" s="67">
        <f t="shared" si="194"/>
        <v>0</v>
      </c>
      <c r="AD345" s="66">
        <f t="shared" si="195"/>
        <v>0</v>
      </c>
      <c r="AE345" s="57">
        <v>0</v>
      </c>
      <c r="AF345" s="57">
        <f t="shared" si="196"/>
        <v>0</v>
      </c>
      <c r="AG345" s="52">
        <v>0</v>
      </c>
      <c r="AH345" s="63">
        <f t="shared" si="197"/>
        <v>0</v>
      </c>
      <c r="AI345" s="65">
        <f t="shared" si="198"/>
        <v>0</v>
      </c>
      <c r="AJ345" s="63">
        <f t="shared" si="199"/>
        <v>0</v>
      </c>
      <c r="AK345" s="40">
        <v>0</v>
      </c>
      <c r="AL345" s="63">
        <f t="shared" si="200"/>
        <v>0</v>
      </c>
      <c r="AM345" s="62"/>
    </row>
    <row r="346" spans="1:39" s="2" customFormat="1" x14ac:dyDescent="0.3">
      <c r="A346" s="56" t="s">
        <v>904</v>
      </c>
      <c r="B346" s="74">
        <f>13800/12</f>
        <v>1150</v>
      </c>
      <c r="C346" s="38">
        <v>1636</v>
      </c>
      <c r="D346" s="73">
        <v>12</v>
      </c>
      <c r="E346" s="44">
        <v>0</v>
      </c>
      <c r="F346" s="391">
        <f t="shared" si="181"/>
        <v>0</v>
      </c>
      <c r="G346" s="72">
        <v>0</v>
      </c>
      <c r="H346" s="69">
        <f t="shared" si="182"/>
        <v>0</v>
      </c>
      <c r="I346" s="74">
        <v>0</v>
      </c>
      <c r="J346" s="37">
        <f t="shared" si="183"/>
        <v>0</v>
      </c>
      <c r="K346" s="51">
        <v>0</v>
      </c>
      <c r="L346" s="37">
        <f t="shared" si="184"/>
        <v>0</v>
      </c>
      <c r="M346" s="74">
        <v>0</v>
      </c>
      <c r="N346" s="37">
        <f t="shared" si="185"/>
        <v>0</v>
      </c>
      <c r="O346" s="38">
        <v>0</v>
      </c>
      <c r="P346" s="71">
        <f t="shared" si="186"/>
        <v>0</v>
      </c>
      <c r="Q346" s="57">
        <f t="shared" si="187"/>
        <v>0</v>
      </c>
      <c r="R346" s="70">
        <f t="shared" si="188"/>
        <v>0</v>
      </c>
      <c r="S346" s="74">
        <v>0</v>
      </c>
      <c r="T346" s="69">
        <f t="shared" si="189"/>
        <v>0</v>
      </c>
      <c r="U346" s="74">
        <v>0</v>
      </c>
      <c r="V346" s="69">
        <f t="shared" si="190"/>
        <v>0</v>
      </c>
      <c r="W346" s="74">
        <v>0</v>
      </c>
      <c r="X346" s="69">
        <f t="shared" si="191"/>
        <v>0</v>
      </c>
      <c r="Y346" s="74">
        <v>0</v>
      </c>
      <c r="Z346" s="69">
        <f t="shared" si="192"/>
        <v>0</v>
      </c>
      <c r="AA346" s="74">
        <v>0</v>
      </c>
      <c r="AB346" s="68">
        <f t="shared" si="193"/>
        <v>0</v>
      </c>
      <c r="AC346" s="67">
        <f t="shared" si="194"/>
        <v>0</v>
      </c>
      <c r="AD346" s="66">
        <f t="shared" si="195"/>
        <v>0</v>
      </c>
      <c r="AE346" s="57">
        <v>0</v>
      </c>
      <c r="AF346" s="57">
        <f t="shared" si="196"/>
        <v>0</v>
      </c>
      <c r="AG346" s="52">
        <v>0</v>
      </c>
      <c r="AH346" s="63">
        <f t="shared" si="197"/>
        <v>0</v>
      </c>
      <c r="AI346" s="65">
        <f t="shared" si="198"/>
        <v>0</v>
      </c>
      <c r="AJ346" s="63">
        <f t="shared" si="199"/>
        <v>0</v>
      </c>
      <c r="AK346" s="40">
        <v>0</v>
      </c>
      <c r="AL346" s="63">
        <f t="shared" si="200"/>
        <v>0</v>
      </c>
      <c r="AM346" s="62"/>
    </row>
    <row r="347" spans="1:39" s="2" customFormat="1" x14ac:dyDescent="0.3">
      <c r="A347" s="56" t="s">
        <v>8</v>
      </c>
      <c r="B347" s="47">
        <f>24800/16</f>
        <v>1550</v>
      </c>
      <c r="C347" s="46">
        <f>2800/1.1</f>
        <v>2545.454545454545</v>
      </c>
      <c r="D347" s="54">
        <v>16</v>
      </c>
      <c r="E347" s="44">
        <v>0</v>
      </c>
      <c r="F347" s="391">
        <f t="shared" si="181"/>
        <v>0</v>
      </c>
      <c r="G347" s="72">
        <v>0</v>
      </c>
      <c r="H347" s="69">
        <f t="shared" si="182"/>
        <v>0</v>
      </c>
      <c r="I347" s="74">
        <v>0</v>
      </c>
      <c r="J347" s="37">
        <f t="shared" si="183"/>
        <v>0</v>
      </c>
      <c r="K347" s="51">
        <v>0</v>
      </c>
      <c r="L347" s="37">
        <f t="shared" si="184"/>
        <v>0</v>
      </c>
      <c r="M347" s="74">
        <v>0</v>
      </c>
      <c r="N347" s="37">
        <f t="shared" si="185"/>
        <v>0</v>
      </c>
      <c r="O347" s="38">
        <v>0</v>
      </c>
      <c r="P347" s="71">
        <f t="shared" si="186"/>
        <v>0</v>
      </c>
      <c r="Q347" s="57">
        <f t="shared" si="187"/>
        <v>0</v>
      </c>
      <c r="R347" s="70">
        <f t="shared" si="188"/>
        <v>0</v>
      </c>
      <c r="S347" s="74">
        <v>0</v>
      </c>
      <c r="T347" s="69">
        <f t="shared" si="189"/>
        <v>0</v>
      </c>
      <c r="U347" s="74">
        <v>0</v>
      </c>
      <c r="V347" s="69">
        <f t="shared" si="190"/>
        <v>0</v>
      </c>
      <c r="W347" s="74">
        <v>0</v>
      </c>
      <c r="X347" s="69">
        <f t="shared" si="191"/>
        <v>0</v>
      </c>
      <c r="Y347" s="74">
        <v>0</v>
      </c>
      <c r="Z347" s="69">
        <f t="shared" si="192"/>
        <v>0</v>
      </c>
      <c r="AA347" s="74">
        <v>0</v>
      </c>
      <c r="AB347" s="68">
        <f t="shared" si="193"/>
        <v>0</v>
      </c>
      <c r="AC347" s="67">
        <f t="shared" si="194"/>
        <v>0</v>
      </c>
      <c r="AD347" s="66">
        <f t="shared" si="195"/>
        <v>0</v>
      </c>
      <c r="AE347" s="57">
        <v>0</v>
      </c>
      <c r="AF347" s="57">
        <f t="shared" si="196"/>
        <v>0</v>
      </c>
      <c r="AG347" s="52">
        <v>0</v>
      </c>
      <c r="AH347" s="63">
        <f t="shared" si="197"/>
        <v>0</v>
      </c>
      <c r="AI347" s="65">
        <f t="shared" si="198"/>
        <v>0</v>
      </c>
      <c r="AJ347" s="63">
        <f t="shared" si="199"/>
        <v>0</v>
      </c>
      <c r="AK347" s="40">
        <v>0</v>
      </c>
      <c r="AL347" s="63">
        <f t="shared" si="200"/>
        <v>0</v>
      </c>
      <c r="AM347" s="62"/>
    </row>
    <row r="348" spans="1:39" s="2" customFormat="1" x14ac:dyDescent="0.3">
      <c r="A348" s="58" t="s">
        <v>882</v>
      </c>
      <c r="B348" s="47">
        <f>30400/16</f>
        <v>1900</v>
      </c>
      <c r="C348" s="46">
        <f>2800/1.1</f>
        <v>2545.454545454545</v>
      </c>
      <c r="D348" s="54">
        <v>16</v>
      </c>
      <c r="E348" s="44">
        <v>0</v>
      </c>
      <c r="F348" s="391">
        <f t="shared" si="181"/>
        <v>0</v>
      </c>
      <c r="G348" s="72">
        <v>0</v>
      </c>
      <c r="H348" s="69">
        <f t="shared" si="182"/>
        <v>0</v>
      </c>
      <c r="I348" s="74">
        <v>0</v>
      </c>
      <c r="J348" s="37">
        <f t="shared" si="183"/>
        <v>0</v>
      </c>
      <c r="K348" s="51">
        <v>0</v>
      </c>
      <c r="L348" s="37">
        <f t="shared" si="184"/>
        <v>0</v>
      </c>
      <c r="M348" s="74">
        <v>0</v>
      </c>
      <c r="N348" s="37">
        <f t="shared" si="185"/>
        <v>0</v>
      </c>
      <c r="O348" s="38">
        <v>0</v>
      </c>
      <c r="P348" s="71">
        <f t="shared" si="186"/>
        <v>0</v>
      </c>
      <c r="Q348" s="57">
        <f t="shared" si="187"/>
        <v>0</v>
      </c>
      <c r="R348" s="70">
        <f t="shared" si="188"/>
        <v>0</v>
      </c>
      <c r="S348" s="74">
        <v>0</v>
      </c>
      <c r="T348" s="69">
        <f t="shared" si="189"/>
        <v>0</v>
      </c>
      <c r="U348" s="74">
        <v>0</v>
      </c>
      <c r="V348" s="69">
        <f t="shared" si="190"/>
        <v>0</v>
      </c>
      <c r="W348" s="74">
        <v>0</v>
      </c>
      <c r="X348" s="69">
        <f t="shared" si="191"/>
        <v>0</v>
      </c>
      <c r="Y348" s="74">
        <v>0</v>
      </c>
      <c r="Z348" s="69">
        <f t="shared" si="192"/>
        <v>0</v>
      </c>
      <c r="AA348" s="74">
        <v>0</v>
      </c>
      <c r="AB348" s="68">
        <f t="shared" si="193"/>
        <v>0</v>
      </c>
      <c r="AC348" s="67">
        <f t="shared" si="194"/>
        <v>0</v>
      </c>
      <c r="AD348" s="66">
        <f t="shared" si="195"/>
        <v>0</v>
      </c>
      <c r="AE348" s="57">
        <v>0</v>
      </c>
      <c r="AF348" s="57">
        <f t="shared" si="196"/>
        <v>0</v>
      </c>
      <c r="AG348" s="52">
        <v>0</v>
      </c>
      <c r="AH348" s="63">
        <f t="shared" si="197"/>
        <v>0</v>
      </c>
      <c r="AI348" s="65">
        <f t="shared" si="198"/>
        <v>0</v>
      </c>
      <c r="AJ348" s="63">
        <f t="shared" si="199"/>
        <v>0</v>
      </c>
      <c r="AK348" s="40">
        <v>0</v>
      </c>
      <c r="AL348" s="63">
        <f t="shared" si="200"/>
        <v>0</v>
      </c>
      <c r="AM348" s="62"/>
    </row>
    <row r="349" spans="1:39" s="2" customFormat="1" x14ac:dyDescent="0.3">
      <c r="A349" s="56" t="s">
        <v>9</v>
      </c>
      <c r="B349" s="47">
        <f>3600/6</f>
        <v>600</v>
      </c>
      <c r="C349" s="46">
        <f>2000/1.1</f>
        <v>1818.181818181818</v>
      </c>
      <c r="D349" s="54">
        <v>6</v>
      </c>
      <c r="E349" s="44">
        <v>0</v>
      </c>
      <c r="F349" s="391">
        <f t="shared" si="181"/>
        <v>0</v>
      </c>
      <c r="G349" s="72">
        <v>0</v>
      </c>
      <c r="H349" s="69">
        <f t="shared" si="182"/>
        <v>0</v>
      </c>
      <c r="I349" s="74">
        <v>0</v>
      </c>
      <c r="J349" s="37">
        <f t="shared" si="183"/>
        <v>0</v>
      </c>
      <c r="K349" s="51">
        <v>0</v>
      </c>
      <c r="L349" s="37">
        <f t="shared" si="184"/>
        <v>0</v>
      </c>
      <c r="M349" s="74">
        <v>0</v>
      </c>
      <c r="N349" s="37">
        <f t="shared" si="185"/>
        <v>0</v>
      </c>
      <c r="O349" s="38">
        <v>0</v>
      </c>
      <c r="P349" s="71">
        <f t="shared" si="186"/>
        <v>0</v>
      </c>
      <c r="Q349" s="57">
        <f t="shared" si="187"/>
        <v>0</v>
      </c>
      <c r="R349" s="70">
        <f t="shared" si="188"/>
        <v>0</v>
      </c>
      <c r="S349" s="74">
        <v>0</v>
      </c>
      <c r="T349" s="69">
        <f t="shared" si="189"/>
        <v>0</v>
      </c>
      <c r="U349" s="74">
        <v>0</v>
      </c>
      <c r="V349" s="69">
        <f t="shared" si="190"/>
        <v>0</v>
      </c>
      <c r="W349" s="74">
        <v>0</v>
      </c>
      <c r="X349" s="69">
        <f t="shared" si="191"/>
        <v>0</v>
      </c>
      <c r="Y349" s="74">
        <v>0</v>
      </c>
      <c r="Z349" s="69">
        <f t="shared" si="192"/>
        <v>0</v>
      </c>
      <c r="AA349" s="74">
        <v>0</v>
      </c>
      <c r="AB349" s="68">
        <f t="shared" si="193"/>
        <v>0</v>
      </c>
      <c r="AC349" s="67">
        <f t="shared" si="194"/>
        <v>0</v>
      </c>
      <c r="AD349" s="66">
        <f t="shared" si="195"/>
        <v>0</v>
      </c>
      <c r="AE349" s="57">
        <v>0</v>
      </c>
      <c r="AF349" s="57">
        <f t="shared" si="196"/>
        <v>0</v>
      </c>
      <c r="AG349" s="52">
        <v>0</v>
      </c>
      <c r="AH349" s="63">
        <f t="shared" si="197"/>
        <v>0</v>
      </c>
      <c r="AI349" s="65">
        <f t="shared" si="198"/>
        <v>0</v>
      </c>
      <c r="AJ349" s="63">
        <f t="shared" si="199"/>
        <v>0</v>
      </c>
      <c r="AK349" s="40">
        <v>0</v>
      </c>
      <c r="AL349" s="63">
        <f t="shared" si="200"/>
        <v>0</v>
      </c>
      <c r="AM349" s="62"/>
    </row>
    <row r="350" spans="1:39" s="2" customFormat="1" x14ac:dyDescent="0.3">
      <c r="A350" s="55" t="s">
        <v>945</v>
      </c>
      <c r="B350" s="47">
        <f>3600/6</f>
        <v>600</v>
      </c>
      <c r="C350" s="46">
        <f>2000/1.1</f>
        <v>1818.181818181818</v>
      </c>
      <c r="D350" s="54">
        <v>6</v>
      </c>
      <c r="E350" s="44">
        <v>0</v>
      </c>
      <c r="F350" s="391">
        <f t="shared" si="181"/>
        <v>0</v>
      </c>
      <c r="G350" s="72">
        <v>0</v>
      </c>
      <c r="H350" s="69">
        <f t="shared" si="182"/>
        <v>0</v>
      </c>
      <c r="I350" s="74">
        <v>0</v>
      </c>
      <c r="J350" s="37">
        <f t="shared" si="183"/>
        <v>0</v>
      </c>
      <c r="K350" s="51">
        <v>0</v>
      </c>
      <c r="L350" s="37">
        <f t="shared" si="184"/>
        <v>0</v>
      </c>
      <c r="M350" s="74">
        <v>0</v>
      </c>
      <c r="N350" s="37">
        <f t="shared" si="185"/>
        <v>0</v>
      </c>
      <c r="O350" s="38">
        <v>0</v>
      </c>
      <c r="P350" s="71">
        <f t="shared" si="186"/>
        <v>0</v>
      </c>
      <c r="Q350" s="57">
        <f t="shared" si="187"/>
        <v>0</v>
      </c>
      <c r="R350" s="70">
        <f t="shared" si="188"/>
        <v>0</v>
      </c>
      <c r="S350" s="74">
        <v>0</v>
      </c>
      <c r="T350" s="69">
        <f t="shared" si="189"/>
        <v>0</v>
      </c>
      <c r="U350" s="74">
        <v>0</v>
      </c>
      <c r="V350" s="69">
        <f t="shared" si="190"/>
        <v>0</v>
      </c>
      <c r="W350" s="74">
        <v>0</v>
      </c>
      <c r="X350" s="69">
        <f t="shared" si="191"/>
        <v>0</v>
      </c>
      <c r="Y350" s="74">
        <v>0</v>
      </c>
      <c r="Z350" s="69">
        <f t="shared" si="192"/>
        <v>0</v>
      </c>
      <c r="AA350" s="74">
        <v>0</v>
      </c>
      <c r="AB350" s="68">
        <f t="shared" si="193"/>
        <v>0</v>
      </c>
      <c r="AC350" s="67">
        <f t="shared" si="194"/>
        <v>0</v>
      </c>
      <c r="AD350" s="66">
        <f t="shared" si="195"/>
        <v>0</v>
      </c>
      <c r="AE350" s="57">
        <v>0</v>
      </c>
      <c r="AF350" s="57">
        <f t="shared" si="196"/>
        <v>0</v>
      </c>
      <c r="AG350" s="52">
        <v>0</v>
      </c>
      <c r="AH350" s="63">
        <f t="shared" si="197"/>
        <v>0</v>
      </c>
      <c r="AI350" s="65">
        <f t="shared" si="198"/>
        <v>0</v>
      </c>
      <c r="AJ350" s="63">
        <f t="shared" si="199"/>
        <v>0</v>
      </c>
      <c r="AK350" s="40">
        <v>0</v>
      </c>
      <c r="AL350" s="63">
        <f t="shared" si="200"/>
        <v>0</v>
      </c>
      <c r="AM350" s="62"/>
    </row>
    <row r="351" spans="1:39" s="2" customFormat="1" x14ac:dyDescent="0.3">
      <c r="A351" s="55" t="s">
        <v>979</v>
      </c>
      <c r="B351" s="47">
        <f>3600/6</f>
        <v>600</v>
      </c>
      <c r="C351" s="46">
        <f>2000/1.1</f>
        <v>1818.181818181818</v>
      </c>
      <c r="D351" s="54">
        <v>6</v>
      </c>
      <c r="E351" s="44">
        <v>0</v>
      </c>
      <c r="F351" s="391">
        <f t="shared" si="181"/>
        <v>0</v>
      </c>
      <c r="G351" s="72">
        <v>0</v>
      </c>
      <c r="H351" s="69">
        <f t="shared" si="182"/>
        <v>0</v>
      </c>
      <c r="I351" s="74">
        <v>0</v>
      </c>
      <c r="J351" s="37">
        <f t="shared" si="183"/>
        <v>0</v>
      </c>
      <c r="K351" s="51">
        <v>0</v>
      </c>
      <c r="L351" s="37">
        <f t="shared" si="184"/>
        <v>0</v>
      </c>
      <c r="M351" s="74">
        <v>0</v>
      </c>
      <c r="N351" s="37">
        <f t="shared" si="185"/>
        <v>0</v>
      </c>
      <c r="O351" s="38">
        <v>0</v>
      </c>
      <c r="P351" s="71">
        <f t="shared" si="186"/>
        <v>0</v>
      </c>
      <c r="Q351" s="57">
        <f t="shared" si="187"/>
        <v>0</v>
      </c>
      <c r="R351" s="70">
        <f t="shared" si="188"/>
        <v>0</v>
      </c>
      <c r="S351" s="74">
        <v>0</v>
      </c>
      <c r="T351" s="69">
        <f t="shared" si="189"/>
        <v>0</v>
      </c>
      <c r="U351" s="74">
        <v>0</v>
      </c>
      <c r="V351" s="69">
        <f t="shared" si="190"/>
        <v>0</v>
      </c>
      <c r="W351" s="74">
        <v>0</v>
      </c>
      <c r="X351" s="69">
        <f t="shared" si="191"/>
        <v>0</v>
      </c>
      <c r="Y351" s="74">
        <v>0</v>
      </c>
      <c r="Z351" s="69">
        <f t="shared" si="192"/>
        <v>0</v>
      </c>
      <c r="AA351" s="74">
        <v>0</v>
      </c>
      <c r="AB351" s="68">
        <f t="shared" si="193"/>
        <v>0</v>
      </c>
      <c r="AC351" s="67">
        <f t="shared" si="194"/>
        <v>0</v>
      </c>
      <c r="AD351" s="66">
        <f t="shared" si="195"/>
        <v>0</v>
      </c>
      <c r="AE351" s="57">
        <v>0</v>
      </c>
      <c r="AF351" s="57">
        <f t="shared" si="196"/>
        <v>0</v>
      </c>
      <c r="AG351" s="52">
        <v>0</v>
      </c>
      <c r="AH351" s="63">
        <f t="shared" si="197"/>
        <v>0</v>
      </c>
      <c r="AI351" s="65">
        <f t="shared" si="198"/>
        <v>0</v>
      </c>
      <c r="AJ351" s="63">
        <f t="shared" si="199"/>
        <v>0</v>
      </c>
      <c r="AK351" s="40">
        <v>0</v>
      </c>
      <c r="AL351" s="63">
        <f t="shared" si="200"/>
        <v>0</v>
      </c>
      <c r="AM351" s="62"/>
    </row>
    <row r="352" spans="1:39" s="2" customFormat="1" x14ac:dyDescent="0.3">
      <c r="A352" s="48" t="s">
        <v>978</v>
      </c>
      <c r="B352" s="47">
        <f>8100/6</f>
        <v>1350</v>
      </c>
      <c r="C352" s="46">
        <f>2800/1.1</f>
        <v>2545.454545454545</v>
      </c>
      <c r="D352" s="50">
        <v>6</v>
      </c>
      <c r="E352" s="44">
        <v>0</v>
      </c>
      <c r="F352" s="391">
        <f t="shared" si="181"/>
        <v>0</v>
      </c>
      <c r="G352" s="72">
        <v>0</v>
      </c>
      <c r="H352" s="69">
        <f t="shared" si="182"/>
        <v>0</v>
      </c>
      <c r="I352" s="74">
        <v>0</v>
      </c>
      <c r="J352" s="37">
        <f t="shared" si="183"/>
        <v>0</v>
      </c>
      <c r="K352" s="51">
        <v>0</v>
      </c>
      <c r="L352" s="37">
        <f t="shared" si="184"/>
        <v>0</v>
      </c>
      <c r="M352" s="74">
        <v>0</v>
      </c>
      <c r="N352" s="37">
        <f t="shared" si="185"/>
        <v>0</v>
      </c>
      <c r="O352" s="38">
        <v>0</v>
      </c>
      <c r="P352" s="71">
        <f t="shared" si="186"/>
        <v>0</v>
      </c>
      <c r="Q352" s="57">
        <f t="shared" si="187"/>
        <v>0</v>
      </c>
      <c r="R352" s="70">
        <f t="shared" si="188"/>
        <v>0</v>
      </c>
      <c r="S352" s="74">
        <v>0</v>
      </c>
      <c r="T352" s="69">
        <f t="shared" si="189"/>
        <v>0</v>
      </c>
      <c r="U352" s="74">
        <v>0</v>
      </c>
      <c r="V352" s="69">
        <f t="shared" si="190"/>
        <v>0</v>
      </c>
      <c r="W352" s="74">
        <v>0</v>
      </c>
      <c r="X352" s="69">
        <f t="shared" si="191"/>
        <v>0</v>
      </c>
      <c r="Y352" s="74">
        <v>0</v>
      </c>
      <c r="Z352" s="69">
        <f t="shared" si="192"/>
        <v>0</v>
      </c>
      <c r="AA352" s="74">
        <v>0</v>
      </c>
      <c r="AB352" s="68">
        <f t="shared" si="193"/>
        <v>0</v>
      </c>
      <c r="AC352" s="67">
        <f t="shared" si="194"/>
        <v>0</v>
      </c>
      <c r="AD352" s="66">
        <f t="shared" si="195"/>
        <v>0</v>
      </c>
      <c r="AE352" s="57">
        <v>0</v>
      </c>
      <c r="AF352" s="57">
        <f t="shared" si="196"/>
        <v>0</v>
      </c>
      <c r="AG352" s="52">
        <v>0</v>
      </c>
      <c r="AH352" s="63">
        <f t="shared" si="197"/>
        <v>0</v>
      </c>
      <c r="AI352" s="65">
        <f t="shared" si="198"/>
        <v>0</v>
      </c>
      <c r="AJ352" s="63">
        <f t="shared" si="199"/>
        <v>0</v>
      </c>
      <c r="AK352" s="40">
        <v>0</v>
      </c>
      <c r="AL352" s="63">
        <f t="shared" si="200"/>
        <v>0</v>
      </c>
      <c r="AM352" s="62"/>
    </row>
    <row r="353" spans="1:39" s="2" customFormat="1" x14ac:dyDescent="0.3">
      <c r="A353" s="48" t="s">
        <v>880</v>
      </c>
      <c r="B353" s="53">
        <f>6600/6</f>
        <v>1100</v>
      </c>
      <c r="C353" s="46">
        <f>2800/1.1</f>
        <v>2545.454545454545</v>
      </c>
      <c r="D353" s="50">
        <v>6</v>
      </c>
      <c r="E353" s="44">
        <v>0</v>
      </c>
      <c r="F353" s="391">
        <f t="shared" si="181"/>
        <v>0</v>
      </c>
      <c r="G353" s="72">
        <v>0</v>
      </c>
      <c r="H353" s="69">
        <f t="shared" si="182"/>
        <v>0</v>
      </c>
      <c r="I353" s="74">
        <v>0</v>
      </c>
      <c r="J353" s="37">
        <f t="shared" si="183"/>
        <v>0</v>
      </c>
      <c r="K353" s="51">
        <v>0</v>
      </c>
      <c r="L353" s="37">
        <f t="shared" si="184"/>
        <v>0</v>
      </c>
      <c r="M353" s="74">
        <v>0</v>
      </c>
      <c r="N353" s="37">
        <f t="shared" si="185"/>
        <v>0</v>
      </c>
      <c r="O353" s="38">
        <v>0</v>
      </c>
      <c r="P353" s="71">
        <f t="shared" si="186"/>
        <v>0</v>
      </c>
      <c r="Q353" s="57">
        <f t="shared" si="187"/>
        <v>0</v>
      </c>
      <c r="R353" s="70">
        <f t="shared" si="188"/>
        <v>0</v>
      </c>
      <c r="S353" s="74">
        <v>0</v>
      </c>
      <c r="T353" s="69">
        <f t="shared" si="189"/>
        <v>0</v>
      </c>
      <c r="U353" s="74">
        <v>0</v>
      </c>
      <c r="V353" s="69">
        <f t="shared" si="190"/>
        <v>0</v>
      </c>
      <c r="W353" s="74">
        <v>0</v>
      </c>
      <c r="X353" s="69">
        <f t="shared" si="191"/>
        <v>0</v>
      </c>
      <c r="Y353" s="74">
        <v>0</v>
      </c>
      <c r="Z353" s="69">
        <f t="shared" si="192"/>
        <v>0</v>
      </c>
      <c r="AA353" s="74">
        <v>0</v>
      </c>
      <c r="AB353" s="68">
        <f t="shared" si="193"/>
        <v>0</v>
      </c>
      <c r="AC353" s="67">
        <f t="shared" si="194"/>
        <v>0</v>
      </c>
      <c r="AD353" s="66">
        <f t="shared" si="195"/>
        <v>0</v>
      </c>
      <c r="AE353" s="57">
        <v>0</v>
      </c>
      <c r="AF353" s="57">
        <f t="shared" si="196"/>
        <v>0</v>
      </c>
      <c r="AG353" s="52">
        <v>0</v>
      </c>
      <c r="AH353" s="63">
        <f t="shared" si="197"/>
        <v>0</v>
      </c>
      <c r="AI353" s="65">
        <f t="shared" si="198"/>
        <v>0</v>
      </c>
      <c r="AJ353" s="63">
        <f t="shared" si="199"/>
        <v>0</v>
      </c>
      <c r="AK353" s="40">
        <v>0</v>
      </c>
      <c r="AL353" s="63">
        <f t="shared" si="200"/>
        <v>0</v>
      </c>
      <c r="AM353" s="62"/>
    </row>
    <row r="354" spans="1:39" s="2" customFormat="1" x14ac:dyDescent="0.3">
      <c r="A354" s="48" t="s">
        <v>977</v>
      </c>
      <c r="B354" s="47">
        <f>16200/12</f>
        <v>1350</v>
      </c>
      <c r="C354" s="46">
        <f>2800/1.1</f>
        <v>2545.454545454545</v>
      </c>
      <c r="D354" s="50">
        <v>12</v>
      </c>
      <c r="E354" s="44">
        <v>0</v>
      </c>
      <c r="F354" s="391">
        <f t="shared" si="181"/>
        <v>0</v>
      </c>
      <c r="G354" s="72">
        <v>0</v>
      </c>
      <c r="H354" s="69">
        <f t="shared" si="182"/>
        <v>0</v>
      </c>
      <c r="I354" s="74">
        <v>0</v>
      </c>
      <c r="J354" s="37">
        <f t="shared" si="183"/>
        <v>0</v>
      </c>
      <c r="K354" s="51">
        <v>0</v>
      </c>
      <c r="L354" s="37">
        <f t="shared" si="184"/>
        <v>0</v>
      </c>
      <c r="M354" s="74">
        <v>0</v>
      </c>
      <c r="N354" s="37">
        <f t="shared" si="185"/>
        <v>0</v>
      </c>
      <c r="O354" s="38">
        <v>0</v>
      </c>
      <c r="P354" s="71">
        <f t="shared" si="186"/>
        <v>0</v>
      </c>
      <c r="Q354" s="57">
        <f t="shared" si="187"/>
        <v>0</v>
      </c>
      <c r="R354" s="70">
        <f t="shared" si="188"/>
        <v>0</v>
      </c>
      <c r="S354" s="74">
        <v>0</v>
      </c>
      <c r="T354" s="69">
        <f t="shared" si="189"/>
        <v>0</v>
      </c>
      <c r="U354" s="74">
        <v>0</v>
      </c>
      <c r="V354" s="69">
        <f t="shared" si="190"/>
        <v>0</v>
      </c>
      <c r="W354" s="74">
        <v>0</v>
      </c>
      <c r="X354" s="69">
        <f t="shared" si="191"/>
        <v>0</v>
      </c>
      <c r="Y354" s="74">
        <v>0</v>
      </c>
      <c r="Z354" s="69">
        <f t="shared" si="192"/>
        <v>0</v>
      </c>
      <c r="AA354" s="74">
        <v>0</v>
      </c>
      <c r="AB354" s="68">
        <f t="shared" si="193"/>
        <v>0</v>
      </c>
      <c r="AC354" s="67">
        <f t="shared" si="194"/>
        <v>0</v>
      </c>
      <c r="AD354" s="66">
        <f t="shared" si="195"/>
        <v>0</v>
      </c>
      <c r="AE354" s="57">
        <v>0</v>
      </c>
      <c r="AF354" s="57">
        <f t="shared" si="196"/>
        <v>0</v>
      </c>
      <c r="AG354" s="52">
        <v>0</v>
      </c>
      <c r="AH354" s="63">
        <f t="shared" si="197"/>
        <v>0</v>
      </c>
      <c r="AI354" s="65">
        <f t="shared" si="198"/>
        <v>0</v>
      </c>
      <c r="AJ354" s="63">
        <f t="shared" si="199"/>
        <v>0</v>
      </c>
      <c r="AK354" s="40">
        <v>0</v>
      </c>
      <c r="AL354" s="63">
        <f t="shared" si="200"/>
        <v>0</v>
      </c>
      <c r="AM354" s="62"/>
    </row>
    <row r="355" spans="1:39" s="2" customFormat="1" x14ac:dyDescent="0.3">
      <c r="A355" s="48" t="s">
        <v>937</v>
      </c>
      <c r="B355" s="47">
        <f>16200/12</f>
        <v>1350</v>
      </c>
      <c r="C355" s="46">
        <f>2800/1.1</f>
        <v>2545.454545454545</v>
      </c>
      <c r="D355" s="50">
        <v>12</v>
      </c>
      <c r="E355" s="44">
        <v>0</v>
      </c>
      <c r="F355" s="391">
        <f t="shared" si="181"/>
        <v>0</v>
      </c>
      <c r="G355" s="72">
        <v>0</v>
      </c>
      <c r="H355" s="69">
        <f t="shared" si="182"/>
        <v>0</v>
      </c>
      <c r="I355" s="74">
        <v>0</v>
      </c>
      <c r="J355" s="37">
        <f t="shared" si="183"/>
        <v>0</v>
      </c>
      <c r="K355" s="51">
        <v>0</v>
      </c>
      <c r="L355" s="37">
        <f t="shared" si="184"/>
        <v>0</v>
      </c>
      <c r="M355" s="74">
        <v>0</v>
      </c>
      <c r="N355" s="37">
        <f t="shared" si="185"/>
        <v>0</v>
      </c>
      <c r="O355" s="38">
        <v>0</v>
      </c>
      <c r="P355" s="71">
        <f t="shared" si="186"/>
        <v>0</v>
      </c>
      <c r="Q355" s="57">
        <f t="shared" si="187"/>
        <v>0</v>
      </c>
      <c r="R355" s="70">
        <f t="shared" si="188"/>
        <v>0</v>
      </c>
      <c r="S355" s="74">
        <v>0</v>
      </c>
      <c r="T355" s="69">
        <f t="shared" si="189"/>
        <v>0</v>
      </c>
      <c r="U355" s="74">
        <v>0</v>
      </c>
      <c r="V355" s="69">
        <f t="shared" si="190"/>
        <v>0</v>
      </c>
      <c r="W355" s="74">
        <v>0</v>
      </c>
      <c r="X355" s="69">
        <f t="shared" si="191"/>
        <v>0</v>
      </c>
      <c r="Y355" s="74">
        <v>0</v>
      </c>
      <c r="Z355" s="69">
        <f t="shared" si="192"/>
        <v>0</v>
      </c>
      <c r="AA355" s="74">
        <v>0</v>
      </c>
      <c r="AB355" s="68">
        <f t="shared" si="193"/>
        <v>0</v>
      </c>
      <c r="AC355" s="67">
        <f t="shared" si="194"/>
        <v>0</v>
      </c>
      <c r="AD355" s="66">
        <f t="shared" si="195"/>
        <v>0</v>
      </c>
      <c r="AE355" s="57">
        <v>0</v>
      </c>
      <c r="AF355" s="57">
        <f t="shared" si="196"/>
        <v>0</v>
      </c>
      <c r="AG355" s="52">
        <v>0</v>
      </c>
      <c r="AH355" s="63">
        <f t="shared" si="197"/>
        <v>0</v>
      </c>
      <c r="AI355" s="65">
        <f t="shared" si="198"/>
        <v>0</v>
      </c>
      <c r="AJ355" s="63">
        <f t="shared" si="199"/>
        <v>0</v>
      </c>
      <c r="AK355" s="40">
        <v>0</v>
      </c>
      <c r="AL355" s="63">
        <f t="shared" si="200"/>
        <v>0</v>
      </c>
      <c r="AM355" s="62"/>
    </row>
    <row r="356" spans="1:39" s="2" customFormat="1" x14ac:dyDescent="0.3">
      <c r="A356" s="48" t="s">
        <v>976</v>
      </c>
      <c r="B356" s="47">
        <f>42000/20</f>
        <v>2100</v>
      </c>
      <c r="C356" s="46">
        <f>3200/1.1</f>
        <v>2909.090909090909</v>
      </c>
      <c r="D356" s="50">
        <v>20</v>
      </c>
      <c r="E356" s="44">
        <v>0</v>
      </c>
      <c r="F356" s="391">
        <f t="shared" si="181"/>
        <v>0</v>
      </c>
      <c r="G356" s="72">
        <v>0</v>
      </c>
      <c r="H356" s="69">
        <f t="shared" si="182"/>
        <v>0</v>
      </c>
      <c r="I356" s="74">
        <v>0</v>
      </c>
      <c r="J356" s="37">
        <f t="shared" si="183"/>
        <v>0</v>
      </c>
      <c r="K356" s="51">
        <v>0</v>
      </c>
      <c r="L356" s="37">
        <f t="shared" si="184"/>
        <v>0</v>
      </c>
      <c r="M356" s="74">
        <v>0</v>
      </c>
      <c r="N356" s="37">
        <f t="shared" si="185"/>
        <v>0</v>
      </c>
      <c r="O356" s="38">
        <v>0</v>
      </c>
      <c r="P356" s="71">
        <f t="shared" si="186"/>
        <v>0</v>
      </c>
      <c r="Q356" s="57">
        <f t="shared" si="187"/>
        <v>0</v>
      </c>
      <c r="R356" s="70">
        <f t="shared" si="188"/>
        <v>0</v>
      </c>
      <c r="S356" s="74">
        <v>0</v>
      </c>
      <c r="T356" s="69">
        <f t="shared" si="189"/>
        <v>0</v>
      </c>
      <c r="U356" s="74">
        <v>0</v>
      </c>
      <c r="V356" s="69">
        <f t="shared" si="190"/>
        <v>0</v>
      </c>
      <c r="W356" s="74">
        <v>0</v>
      </c>
      <c r="X356" s="69">
        <f t="shared" si="191"/>
        <v>0</v>
      </c>
      <c r="Y356" s="74">
        <v>0</v>
      </c>
      <c r="Z356" s="69">
        <f t="shared" si="192"/>
        <v>0</v>
      </c>
      <c r="AA356" s="74">
        <v>0</v>
      </c>
      <c r="AB356" s="68">
        <f t="shared" si="193"/>
        <v>0</v>
      </c>
      <c r="AC356" s="67">
        <f t="shared" si="194"/>
        <v>0</v>
      </c>
      <c r="AD356" s="66">
        <f t="shared" si="195"/>
        <v>0</v>
      </c>
      <c r="AE356" s="57">
        <v>0</v>
      </c>
      <c r="AF356" s="57">
        <f t="shared" si="196"/>
        <v>0</v>
      </c>
      <c r="AG356" s="52">
        <v>0</v>
      </c>
      <c r="AH356" s="63">
        <f t="shared" si="197"/>
        <v>0</v>
      </c>
      <c r="AI356" s="65">
        <f t="shared" si="198"/>
        <v>0</v>
      </c>
      <c r="AJ356" s="63">
        <f t="shared" si="199"/>
        <v>0</v>
      </c>
      <c r="AK356" s="40">
        <v>0</v>
      </c>
      <c r="AL356" s="63">
        <f t="shared" si="200"/>
        <v>0</v>
      </c>
      <c r="AM356" s="62"/>
    </row>
    <row r="357" spans="1:39" s="2" customFormat="1" x14ac:dyDescent="0.3">
      <c r="A357" s="48" t="s">
        <v>975</v>
      </c>
      <c r="B357" s="47">
        <f>13800/12</f>
        <v>1150</v>
      </c>
      <c r="C357" s="46">
        <f>2300/1.1</f>
        <v>2090.9090909090905</v>
      </c>
      <c r="D357" s="50">
        <v>12</v>
      </c>
      <c r="E357" s="44">
        <v>0</v>
      </c>
      <c r="F357" s="391">
        <f t="shared" si="181"/>
        <v>0</v>
      </c>
      <c r="G357" s="72">
        <v>0</v>
      </c>
      <c r="H357" s="69">
        <f t="shared" si="182"/>
        <v>0</v>
      </c>
      <c r="I357" s="74">
        <v>0</v>
      </c>
      <c r="J357" s="37">
        <f t="shared" si="183"/>
        <v>0</v>
      </c>
      <c r="K357" s="51">
        <v>0</v>
      </c>
      <c r="L357" s="37">
        <f t="shared" si="184"/>
        <v>0</v>
      </c>
      <c r="M357" s="74">
        <v>0</v>
      </c>
      <c r="N357" s="37">
        <f t="shared" si="185"/>
        <v>0</v>
      </c>
      <c r="O357" s="38">
        <v>0</v>
      </c>
      <c r="P357" s="71">
        <f t="shared" si="186"/>
        <v>0</v>
      </c>
      <c r="Q357" s="57">
        <f t="shared" si="187"/>
        <v>0</v>
      </c>
      <c r="R357" s="70">
        <f t="shared" si="188"/>
        <v>0</v>
      </c>
      <c r="S357" s="74">
        <v>0</v>
      </c>
      <c r="T357" s="69">
        <f t="shared" si="189"/>
        <v>0</v>
      </c>
      <c r="U357" s="74">
        <v>0</v>
      </c>
      <c r="V357" s="69">
        <f t="shared" si="190"/>
        <v>0</v>
      </c>
      <c r="W357" s="74">
        <v>0</v>
      </c>
      <c r="X357" s="69">
        <f t="shared" si="191"/>
        <v>0</v>
      </c>
      <c r="Y357" s="74">
        <v>0</v>
      </c>
      <c r="Z357" s="69">
        <f t="shared" si="192"/>
        <v>0</v>
      </c>
      <c r="AA357" s="74">
        <v>0</v>
      </c>
      <c r="AB357" s="68">
        <f t="shared" si="193"/>
        <v>0</v>
      </c>
      <c r="AC357" s="67">
        <f t="shared" si="194"/>
        <v>0</v>
      </c>
      <c r="AD357" s="66">
        <f t="shared" si="195"/>
        <v>0</v>
      </c>
      <c r="AE357" s="57">
        <v>0</v>
      </c>
      <c r="AF357" s="57">
        <f t="shared" si="196"/>
        <v>0</v>
      </c>
      <c r="AG357" s="52">
        <v>0</v>
      </c>
      <c r="AH357" s="63">
        <f t="shared" si="197"/>
        <v>0</v>
      </c>
      <c r="AI357" s="65">
        <f t="shared" si="198"/>
        <v>0</v>
      </c>
      <c r="AJ357" s="63">
        <f t="shared" si="199"/>
        <v>0</v>
      </c>
      <c r="AK357" s="40">
        <v>0</v>
      </c>
      <c r="AL357" s="63">
        <f t="shared" si="200"/>
        <v>0</v>
      </c>
      <c r="AM357" s="62"/>
    </row>
    <row r="358" spans="1:39" s="2" customFormat="1" x14ac:dyDescent="0.3">
      <c r="A358" s="48" t="s">
        <v>974</v>
      </c>
      <c r="B358" s="47">
        <f>30000/24</f>
        <v>1250</v>
      </c>
      <c r="C358" s="46">
        <f>2800/1.1</f>
        <v>2545.454545454545</v>
      </c>
      <c r="D358" s="50">
        <v>24</v>
      </c>
      <c r="E358" s="44">
        <v>0</v>
      </c>
      <c r="F358" s="391">
        <f t="shared" si="181"/>
        <v>0</v>
      </c>
      <c r="G358" s="72">
        <v>0</v>
      </c>
      <c r="H358" s="69">
        <f t="shared" si="182"/>
        <v>0</v>
      </c>
      <c r="I358" s="74">
        <v>0</v>
      </c>
      <c r="J358" s="37">
        <f t="shared" si="183"/>
        <v>0</v>
      </c>
      <c r="K358" s="51">
        <v>0</v>
      </c>
      <c r="L358" s="37">
        <f t="shared" si="184"/>
        <v>0</v>
      </c>
      <c r="M358" s="74">
        <v>0</v>
      </c>
      <c r="N358" s="37">
        <f t="shared" si="185"/>
        <v>0</v>
      </c>
      <c r="O358" s="38">
        <v>0</v>
      </c>
      <c r="P358" s="71">
        <f t="shared" si="186"/>
        <v>0</v>
      </c>
      <c r="Q358" s="57">
        <f t="shared" si="187"/>
        <v>0</v>
      </c>
      <c r="R358" s="70">
        <f t="shared" si="188"/>
        <v>0</v>
      </c>
      <c r="S358" s="74">
        <v>0</v>
      </c>
      <c r="T358" s="69">
        <f t="shared" si="189"/>
        <v>0</v>
      </c>
      <c r="U358" s="74">
        <v>0</v>
      </c>
      <c r="V358" s="69">
        <f t="shared" si="190"/>
        <v>0</v>
      </c>
      <c r="W358" s="74">
        <v>0</v>
      </c>
      <c r="X358" s="69">
        <f t="shared" si="191"/>
        <v>0</v>
      </c>
      <c r="Y358" s="74">
        <v>0</v>
      </c>
      <c r="Z358" s="69">
        <f t="shared" si="192"/>
        <v>0</v>
      </c>
      <c r="AA358" s="74">
        <v>0</v>
      </c>
      <c r="AB358" s="68">
        <f t="shared" si="193"/>
        <v>0</v>
      </c>
      <c r="AC358" s="67">
        <f t="shared" si="194"/>
        <v>0</v>
      </c>
      <c r="AD358" s="66">
        <f t="shared" si="195"/>
        <v>0</v>
      </c>
      <c r="AE358" s="57">
        <v>0</v>
      </c>
      <c r="AF358" s="57">
        <f t="shared" si="196"/>
        <v>0</v>
      </c>
      <c r="AG358" s="52">
        <v>0</v>
      </c>
      <c r="AH358" s="63">
        <f t="shared" si="197"/>
        <v>0</v>
      </c>
      <c r="AI358" s="65">
        <f t="shared" si="198"/>
        <v>0</v>
      </c>
      <c r="AJ358" s="63">
        <f t="shared" si="199"/>
        <v>0</v>
      </c>
      <c r="AK358" s="40">
        <v>0</v>
      </c>
      <c r="AL358" s="63">
        <f t="shared" si="200"/>
        <v>0</v>
      </c>
      <c r="AM358" s="62"/>
    </row>
    <row r="359" spans="1:39" s="2" customFormat="1" x14ac:dyDescent="0.3">
      <c r="A359" s="48" t="s">
        <v>876</v>
      </c>
      <c r="B359" s="47">
        <f>14400/24</f>
        <v>600</v>
      </c>
      <c r="C359" s="46">
        <f>800/1.1</f>
        <v>727.27272727272725</v>
      </c>
      <c r="D359" s="54">
        <v>24</v>
      </c>
      <c r="E359" s="44">
        <v>0</v>
      </c>
      <c r="F359" s="391">
        <f t="shared" si="181"/>
        <v>0</v>
      </c>
      <c r="G359" s="72">
        <v>0</v>
      </c>
      <c r="H359" s="69">
        <f t="shared" si="182"/>
        <v>0</v>
      </c>
      <c r="I359" s="74">
        <v>0</v>
      </c>
      <c r="J359" s="37">
        <f t="shared" si="183"/>
        <v>0</v>
      </c>
      <c r="K359" s="51">
        <v>0</v>
      </c>
      <c r="L359" s="37">
        <f t="shared" si="184"/>
        <v>0</v>
      </c>
      <c r="M359" s="74">
        <v>0</v>
      </c>
      <c r="N359" s="37">
        <f t="shared" si="185"/>
        <v>0</v>
      </c>
      <c r="O359" s="38">
        <v>0</v>
      </c>
      <c r="P359" s="71">
        <f t="shared" si="186"/>
        <v>0</v>
      </c>
      <c r="Q359" s="57">
        <f t="shared" si="187"/>
        <v>0</v>
      </c>
      <c r="R359" s="70">
        <f t="shared" si="188"/>
        <v>0</v>
      </c>
      <c r="S359" s="74">
        <v>0</v>
      </c>
      <c r="T359" s="69">
        <f t="shared" si="189"/>
        <v>0</v>
      </c>
      <c r="U359" s="74">
        <v>0</v>
      </c>
      <c r="V359" s="69">
        <f t="shared" si="190"/>
        <v>0</v>
      </c>
      <c r="W359" s="74">
        <v>0</v>
      </c>
      <c r="X359" s="69">
        <f t="shared" si="191"/>
        <v>0</v>
      </c>
      <c r="Y359" s="74">
        <v>0</v>
      </c>
      <c r="Z359" s="69">
        <f t="shared" si="192"/>
        <v>0</v>
      </c>
      <c r="AA359" s="74">
        <v>0</v>
      </c>
      <c r="AB359" s="68">
        <f t="shared" si="193"/>
        <v>0</v>
      </c>
      <c r="AC359" s="67">
        <f t="shared" si="194"/>
        <v>0</v>
      </c>
      <c r="AD359" s="66">
        <f t="shared" si="195"/>
        <v>0</v>
      </c>
      <c r="AE359" s="57">
        <v>0</v>
      </c>
      <c r="AF359" s="57">
        <f t="shared" si="196"/>
        <v>0</v>
      </c>
      <c r="AG359" s="52">
        <v>0</v>
      </c>
      <c r="AH359" s="63">
        <f t="shared" si="197"/>
        <v>0</v>
      </c>
      <c r="AI359" s="65">
        <f t="shared" si="198"/>
        <v>0</v>
      </c>
      <c r="AJ359" s="63">
        <f t="shared" si="199"/>
        <v>0</v>
      </c>
      <c r="AK359" s="40">
        <v>0</v>
      </c>
      <c r="AL359" s="63">
        <f t="shared" si="200"/>
        <v>0</v>
      </c>
      <c r="AM359" s="62"/>
    </row>
    <row r="360" spans="1:39" s="2" customFormat="1" x14ac:dyDescent="0.3">
      <c r="A360" s="188" t="s">
        <v>973</v>
      </c>
      <c r="B360" s="182">
        <f>16000/10</f>
        <v>1600</v>
      </c>
      <c r="C360" s="183">
        <f>2700/1.1</f>
        <v>2454.5454545454545</v>
      </c>
      <c r="D360" s="433">
        <v>10</v>
      </c>
      <c r="E360" s="44">
        <v>0</v>
      </c>
      <c r="F360" s="391">
        <f t="shared" si="181"/>
        <v>0</v>
      </c>
      <c r="G360" s="72">
        <v>0</v>
      </c>
      <c r="H360" s="69">
        <f t="shared" si="182"/>
        <v>0</v>
      </c>
      <c r="I360" s="74">
        <v>0</v>
      </c>
      <c r="J360" s="37">
        <f t="shared" si="183"/>
        <v>0</v>
      </c>
      <c r="K360" s="51">
        <v>0</v>
      </c>
      <c r="L360" s="37">
        <f t="shared" si="184"/>
        <v>0</v>
      </c>
      <c r="M360" s="74">
        <v>0</v>
      </c>
      <c r="N360" s="37">
        <f t="shared" si="185"/>
        <v>0</v>
      </c>
      <c r="O360" s="38">
        <v>0</v>
      </c>
      <c r="P360" s="71">
        <f t="shared" si="186"/>
        <v>0</v>
      </c>
      <c r="Q360" s="57">
        <f t="shared" si="187"/>
        <v>0</v>
      </c>
      <c r="R360" s="70">
        <f t="shared" si="188"/>
        <v>0</v>
      </c>
      <c r="S360" s="74">
        <v>0</v>
      </c>
      <c r="T360" s="69">
        <f t="shared" si="189"/>
        <v>0</v>
      </c>
      <c r="U360" s="74">
        <v>0</v>
      </c>
      <c r="V360" s="69">
        <f t="shared" si="190"/>
        <v>0</v>
      </c>
      <c r="W360" s="74">
        <v>0</v>
      </c>
      <c r="X360" s="69">
        <f t="shared" si="191"/>
        <v>0</v>
      </c>
      <c r="Y360" s="74">
        <v>0</v>
      </c>
      <c r="Z360" s="69">
        <f t="shared" si="192"/>
        <v>0</v>
      </c>
      <c r="AA360" s="74">
        <v>0</v>
      </c>
      <c r="AB360" s="68">
        <f t="shared" si="193"/>
        <v>0</v>
      </c>
      <c r="AC360" s="67">
        <f t="shared" si="194"/>
        <v>0</v>
      </c>
      <c r="AD360" s="66">
        <f t="shared" si="195"/>
        <v>0</v>
      </c>
      <c r="AE360" s="57">
        <v>0</v>
      </c>
      <c r="AF360" s="57">
        <f t="shared" si="196"/>
        <v>0</v>
      </c>
      <c r="AG360" s="52">
        <v>0</v>
      </c>
      <c r="AH360" s="63">
        <f t="shared" si="197"/>
        <v>0</v>
      </c>
      <c r="AI360" s="65">
        <f t="shared" si="198"/>
        <v>0</v>
      </c>
      <c r="AJ360" s="63">
        <f t="shared" si="199"/>
        <v>0</v>
      </c>
      <c r="AK360" s="40">
        <v>0</v>
      </c>
      <c r="AL360" s="63">
        <f t="shared" si="200"/>
        <v>0</v>
      </c>
      <c r="AM360" s="62"/>
    </row>
    <row r="361" spans="1:39" s="2" customFormat="1" x14ac:dyDescent="0.3">
      <c r="A361" s="188" t="s">
        <v>972</v>
      </c>
      <c r="B361" s="47">
        <f>16000/10</f>
        <v>1600</v>
      </c>
      <c r="C361" s="183">
        <f>2700/1.1</f>
        <v>2454.5454545454545</v>
      </c>
      <c r="D361" s="54">
        <v>10</v>
      </c>
      <c r="E361" s="44">
        <v>0</v>
      </c>
      <c r="F361" s="391">
        <f t="shared" si="181"/>
        <v>0</v>
      </c>
      <c r="G361" s="72">
        <v>0</v>
      </c>
      <c r="H361" s="69">
        <f t="shared" si="182"/>
        <v>0</v>
      </c>
      <c r="I361" s="74">
        <v>0</v>
      </c>
      <c r="J361" s="37">
        <f t="shared" si="183"/>
        <v>0</v>
      </c>
      <c r="K361" s="51">
        <v>0</v>
      </c>
      <c r="L361" s="37">
        <f t="shared" si="184"/>
        <v>0</v>
      </c>
      <c r="M361" s="74">
        <v>0</v>
      </c>
      <c r="N361" s="37">
        <f t="shared" si="185"/>
        <v>0</v>
      </c>
      <c r="O361" s="38">
        <v>0</v>
      </c>
      <c r="P361" s="71">
        <f t="shared" si="186"/>
        <v>0</v>
      </c>
      <c r="Q361" s="57">
        <f t="shared" si="187"/>
        <v>0</v>
      </c>
      <c r="R361" s="70">
        <f t="shared" si="188"/>
        <v>0</v>
      </c>
      <c r="S361" s="74">
        <v>0</v>
      </c>
      <c r="T361" s="69">
        <f t="shared" si="189"/>
        <v>0</v>
      </c>
      <c r="U361" s="74">
        <v>0</v>
      </c>
      <c r="V361" s="69">
        <f t="shared" si="190"/>
        <v>0</v>
      </c>
      <c r="W361" s="74">
        <v>0</v>
      </c>
      <c r="X361" s="69">
        <f t="shared" si="191"/>
        <v>0</v>
      </c>
      <c r="Y361" s="74">
        <v>0</v>
      </c>
      <c r="Z361" s="69">
        <f t="shared" si="192"/>
        <v>0</v>
      </c>
      <c r="AA361" s="74">
        <v>0</v>
      </c>
      <c r="AB361" s="68">
        <f t="shared" si="193"/>
        <v>0</v>
      </c>
      <c r="AC361" s="67">
        <f t="shared" si="194"/>
        <v>0</v>
      </c>
      <c r="AD361" s="66">
        <f t="shared" si="195"/>
        <v>0</v>
      </c>
      <c r="AE361" s="57">
        <v>0</v>
      </c>
      <c r="AF361" s="57">
        <f t="shared" si="196"/>
        <v>0</v>
      </c>
      <c r="AG361" s="52">
        <v>0</v>
      </c>
      <c r="AH361" s="63">
        <f t="shared" si="197"/>
        <v>0</v>
      </c>
      <c r="AI361" s="65">
        <f t="shared" si="198"/>
        <v>0</v>
      </c>
      <c r="AJ361" s="63">
        <f t="shared" si="199"/>
        <v>0</v>
      </c>
      <c r="AK361" s="40">
        <v>0</v>
      </c>
      <c r="AL361" s="63">
        <f t="shared" si="200"/>
        <v>0</v>
      </c>
      <c r="AM361" s="62"/>
    </row>
    <row r="362" spans="1:39" s="2" customFormat="1" x14ac:dyDescent="0.3">
      <c r="A362" s="188" t="s">
        <v>971</v>
      </c>
      <c r="B362" s="47">
        <f>16000/10</f>
        <v>1600</v>
      </c>
      <c r="C362" s="183">
        <f>2700/1.1</f>
        <v>2454.5454545454545</v>
      </c>
      <c r="D362" s="54">
        <v>10</v>
      </c>
      <c r="E362" s="44">
        <v>0</v>
      </c>
      <c r="F362" s="391">
        <f t="shared" si="181"/>
        <v>0</v>
      </c>
      <c r="G362" s="72">
        <v>0</v>
      </c>
      <c r="H362" s="69">
        <f t="shared" si="182"/>
        <v>0</v>
      </c>
      <c r="I362" s="74">
        <v>0</v>
      </c>
      <c r="J362" s="37">
        <f t="shared" si="183"/>
        <v>0</v>
      </c>
      <c r="K362" s="51">
        <v>0</v>
      </c>
      <c r="L362" s="37">
        <f t="shared" si="184"/>
        <v>0</v>
      </c>
      <c r="M362" s="74">
        <v>0</v>
      </c>
      <c r="N362" s="37">
        <f t="shared" si="185"/>
        <v>0</v>
      </c>
      <c r="O362" s="38">
        <v>0</v>
      </c>
      <c r="P362" s="71">
        <f t="shared" si="186"/>
        <v>0</v>
      </c>
      <c r="Q362" s="57">
        <f t="shared" si="187"/>
        <v>0</v>
      </c>
      <c r="R362" s="70">
        <f t="shared" si="188"/>
        <v>0</v>
      </c>
      <c r="S362" s="74">
        <v>0</v>
      </c>
      <c r="T362" s="69">
        <f t="shared" si="189"/>
        <v>0</v>
      </c>
      <c r="U362" s="74">
        <v>0</v>
      </c>
      <c r="V362" s="69">
        <f t="shared" si="190"/>
        <v>0</v>
      </c>
      <c r="W362" s="74">
        <v>0</v>
      </c>
      <c r="X362" s="69">
        <f t="shared" si="191"/>
        <v>0</v>
      </c>
      <c r="Y362" s="74">
        <v>0</v>
      </c>
      <c r="Z362" s="69">
        <f t="shared" si="192"/>
        <v>0</v>
      </c>
      <c r="AA362" s="74">
        <v>0</v>
      </c>
      <c r="AB362" s="68">
        <f t="shared" si="193"/>
        <v>0</v>
      </c>
      <c r="AC362" s="67">
        <f t="shared" si="194"/>
        <v>0</v>
      </c>
      <c r="AD362" s="66">
        <f t="shared" si="195"/>
        <v>0</v>
      </c>
      <c r="AE362" s="57">
        <v>0</v>
      </c>
      <c r="AF362" s="57">
        <f t="shared" si="196"/>
        <v>0</v>
      </c>
      <c r="AG362" s="52">
        <v>0</v>
      </c>
      <c r="AH362" s="63">
        <f t="shared" si="197"/>
        <v>0</v>
      </c>
      <c r="AI362" s="65">
        <f t="shared" si="198"/>
        <v>0</v>
      </c>
      <c r="AJ362" s="63">
        <f t="shared" si="199"/>
        <v>0</v>
      </c>
      <c r="AK362" s="40">
        <v>0</v>
      </c>
      <c r="AL362" s="63">
        <f t="shared" si="200"/>
        <v>0</v>
      </c>
      <c r="AM362" s="62"/>
    </row>
    <row r="363" spans="1:39" s="2" customFormat="1" x14ac:dyDescent="0.3">
      <c r="A363" s="188" t="s">
        <v>970</v>
      </c>
      <c r="B363" s="47">
        <f>16000/10</f>
        <v>1600</v>
      </c>
      <c r="C363" s="183">
        <f>2700/1.1</f>
        <v>2454.5454545454545</v>
      </c>
      <c r="D363" s="54">
        <v>10</v>
      </c>
      <c r="E363" s="44">
        <v>0</v>
      </c>
      <c r="F363" s="391">
        <f t="shared" si="181"/>
        <v>0</v>
      </c>
      <c r="G363" s="72">
        <v>0</v>
      </c>
      <c r="H363" s="69">
        <f t="shared" si="182"/>
        <v>0</v>
      </c>
      <c r="I363" s="74">
        <v>0</v>
      </c>
      <c r="J363" s="37">
        <f t="shared" si="183"/>
        <v>0</v>
      </c>
      <c r="K363" s="51">
        <v>0</v>
      </c>
      <c r="L363" s="37">
        <f t="shared" si="184"/>
        <v>0</v>
      </c>
      <c r="M363" s="74">
        <v>0</v>
      </c>
      <c r="N363" s="37">
        <f t="shared" si="185"/>
        <v>0</v>
      </c>
      <c r="O363" s="38">
        <v>0</v>
      </c>
      <c r="P363" s="71">
        <f t="shared" si="186"/>
        <v>0</v>
      </c>
      <c r="Q363" s="57">
        <f t="shared" si="187"/>
        <v>0</v>
      </c>
      <c r="R363" s="70">
        <f t="shared" si="188"/>
        <v>0</v>
      </c>
      <c r="S363" s="74">
        <v>0</v>
      </c>
      <c r="T363" s="69">
        <f t="shared" si="189"/>
        <v>0</v>
      </c>
      <c r="U363" s="74">
        <v>0</v>
      </c>
      <c r="V363" s="69">
        <f t="shared" si="190"/>
        <v>0</v>
      </c>
      <c r="W363" s="74">
        <v>0</v>
      </c>
      <c r="X363" s="69">
        <f t="shared" si="191"/>
        <v>0</v>
      </c>
      <c r="Y363" s="74">
        <v>0</v>
      </c>
      <c r="Z363" s="69">
        <f t="shared" si="192"/>
        <v>0</v>
      </c>
      <c r="AA363" s="74">
        <v>0</v>
      </c>
      <c r="AB363" s="68">
        <f t="shared" si="193"/>
        <v>0</v>
      </c>
      <c r="AC363" s="67">
        <f t="shared" si="194"/>
        <v>0</v>
      </c>
      <c r="AD363" s="66">
        <f t="shared" si="195"/>
        <v>0</v>
      </c>
      <c r="AE363" s="57">
        <v>0</v>
      </c>
      <c r="AF363" s="57">
        <f t="shared" si="196"/>
        <v>0</v>
      </c>
      <c r="AG363" s="52">
        <v>0</v>
      </c>
      <c r="AH363" s="63">
        <f t="shared" si="197"/>
        <v>0</v>
      </c>
      <c r="AI363" s="65">
        <f t="shared" si="198"/>
        <v>0</v>
      </c>
      <c r="AJ363" s="63">
        <f t="shared" si="199"/>
        <v>0</v>
      </c>
      <c r="AK363" s="40">
        <v>0</v>
      </c>
      <c r="AL363" s="63">
        <f t="shared" si="200"/>
        <v>0</v>
      </c>
      <c r="AM363" s="62"/>
    </row>
    <row r="364" spans="1:39" s="2" customFormat="1" x14ac:dyDescent="0.3">
      <c r="A364" s="188" t="s">
        <v>901</v>
      </c>
      <c r="B364" s="47">
        <f>16000/10</f>
        <v>1600</v>
      </c>
      <c r="C364" s="183">
        <f>2700/1.1</f>
        <v>2454.5454545454545</v>
      </c>
      <c r="D364" s="54">
        <v>11</v>
      </c>
      <c r="E364" s="44">
        <v>0</v>
      </c>
      <c r="F364" s="391">
        <f t="shared" si="181"/>
        <v>0</v>
      </c>
      <c r="G364" s="72">
        <v>0</v>
      </c>
      <c r="H364" s="69">
        <f t="shared" si="182"/>
        <v>0</v>
      </c>
      <c r="I364" s="74">
        <v>0</v>
      </c>
      <c r="J364" s="37">
        <f t="shared" si="183"/>
        <v>0</v>
      </c>
      <c r="K364" s="51">
        <v>0</v>
      </c>
      <c r="L364" s="37">
        <f t="shared" si="184"/>
        <v>0</v>
      </c>
      <c r="M364" s="74">
        <v>0</v>
      </c>
      <c r="N364" s="37">
        <f t="shared" si="185"/>
        <v>0</v>
      </c>
      <c r="O364" s="38">
        <v>0</v>
      </c>
      <c r="P364" s="71">
        <f t="shared" si="186"/>
        <v>0</v>
      </c>
      <c r="Q364" s="57">
        <f t="shared" si="187"/>
        <v>0</v>
      </c>
      <c r="R364" s="70">
        <f t="shared" si="188"/>
        <v>0</v>
      </c>
      <c r="S364" s="74">
        <v>0</v>
      </c>
      <c r="T364" s="69">
        <f t="shared" si="189"/>
        <v>0</v>
      </c>
      <c r="U364" s="74">
        <v>0</v>
      </c>
      <c r="V364" s="69">
        <f t="shared" si="190"/>
        <v>0</v>
      </c>
      <c r="W364" s="74">
        <v>0</v>
      </c>
      <c r="X364" s="69">
        <f t="shared" si="191"/>
        <v>0</v>
      </c>
      <c r="Y364" s="74">
        <v>0</v>
      </c>
      <c r="Z364" s="69">
        <f t="shared" si="192"/>
        <v>0</v>
      </c>
      <c r="AA364" s="74">
        <v>0</v>
      </c>
      <c r="AB364" s="68">
        <f t="shared" si="193"/>
        <v>0</v>
      </c>
      <c r="AC364" s="67">
        <f t="shared" si="194"/>
        <v>0</v>
      </c>
      <c r="AD364" s="66">
        <f t="shared" si="195"/>
        <v>0</v>
      </c>
      <c r="AE364" s="57">
        <v>0</v>
      </c>
      <c r="AF364" s="57">
        <f t="shared" si="196"/>
        <v>0</v>
      </c>
      <c r="AG364" s="52">
        <v>0</v>
      </c>
      <c r="AH364" s="63">
        <f t="shared" si="197"/>
        <v>0</v>
      </c>
      <c r="AI364" s="65">
        <f t="shared" si="198"/>
        <v>0</v>
      </c>
      <c r="AJ364" s="63">
        <f t="shared" si="199"/>
        <v>0</v>
      </c>
      <c r="AK364" s="40">
        <v>0</v>
      </c>
      <c r="AL364" s="63">
        <f t="shared" si="200"/>
        <v>0</v>
      </c>
      <c r="AM364" s="62"/>
    </row>
    <row r="365" spans="1:39" s="2" customFormat="1" x14ac:dyDescent="0.3">
      <c r="A365" s="188" t="s">
        <v>969</v>
      </c>
      <c r="B365" s="47">
        <f>14400/12</f>
        <v>1200</v>
      </c>
      <c r="C365" s="46">
        <f>1800/1.1</f>
        <v>1636.3636363636363</v>
      </c>
      <c r="D365" s="54">
        <v>12</v>
      </c>
      <c r="E365" s="44">
        <v>0</v>
      </c>
      <c r="F365" s="391">
        <f t="shared" si="181"/>
        <v>0</v>
      </c>
      <c r="G365" s="72">
        <v>0</v>
      </c>
      <c r="H365" s="69">
        <f t="shared" si="182"/>
        <v>0</v>
      </c>
      <c r="I365" s="74">
        <v>0</v>
      </c>
      <c r="J365" s="37">
        <f t="shared" si="183"/>
        <v>0</v>
      </c>
      <c r="K365" s="51">
        <v>0</v>
      </c>
      <c r="L365" s="37">
        <f t="shared" si="184"/>
        <v>0</v>
      </c>
      <c r="M365" s="74">
        <v>0</v>
      </c>
      <c r="N365" s="37">
        <f t="shared" si="185"/>
        <v>0</v>
      </c>
      <c r="O365" s="38">
        <v>0</v>
      </c>
      <c r="P365" s="71">
        <f t="shared" si="186"/>
        <v>0</v>
      </c>
      <c r="Q365" s="57">
        <f t="shared" si="187"/>
        <v>0</v>
      </c>
      <c r="R365" s="70">
        <f t="shared" si="188"/>
        <v>0</v>
      </c>
      <c r="S365" s="74">
        <v>0</v>
      </c>
      <c r="T365" s="69">
        <f t="shared" si="189"/>
        <v>0</v>
      </c>
      <c r="U365" s="74">
        <v>0</v>
      </c>
      <c r="V365" s="69">
        <f t="shared" si="190"/>
        <v>0</v>
      </c>
      <c r="W365" s="74">
        <v>0</v>
      </c>
      <c r="X365" s="69">
        <f t="shared" si="191"/>
        <v>0</v>
      </c>
      <c r="Y365" s="74">
        <v>0</v>
      </c>
      <c r="Z365" s="69">
        <f t="shared" si="192"/>
        <v>0</v>
      </c>
      <c r="AA365" s="74">
        <v>0</v>
      </c>
      <c r="AB365" s="68">
        <f t="shared" si="193"/>
        <v>0</v>
      </c>
      <c r="AC365" s="67">
        <f t="shared" si="194"/>
        <v>0</v>
      </c>
      <c r="AD365" s="66">
        <f t="shared" si="195"/>
        <v>0</v>
      </c>
      <c r="AE365" s="57">
        <v>0</v>
      </c>
      <c r="AF365" s="57">
        <f t="shared" si="196"/>
        <v>0</v>
      </c>
      <c r="AG365" s="52">
        <v>0</v>
      </c>
      <c r="AH365" s="63">
        <f t="shared" si="197"/>
        <v>0</v>
      </c>
      <c r="AI365" s="65">
        <f t="shared" si="198"/>
        <v>0</v>
      </c>
      <c r="AJ365" s="63">
        <f t="shared" si="199"/>
        <v>0</v>
      </c>
      <c r="AK365" s="40">
        <v>0</v>
      </c>
      <c r="AL365" s="63">
        <f t="shared" si="200"/>
        <v>0</v>
      </c>
      <c r="AM365" s="62"/>
    </row>
    <row r="366" spans="1:39" s="2" customFormat="1" x14ac:dyDescent="0.3">
      <c r="A366" s="188" t="s">
        <v>929</v>
      </c>
      <c r="B366" s="47">
        <f>14400/12</f>
        <v>1200</v>
      </c>
      <c r="C366" s="46">
        <f>1800/1.1</f>
        <v>1636.3636363636363</v>
      </c>
      <c r="D366" s="54">
        <v>13</v>
      </c>
      <c r="E366" s="44">
        <v>0</v>
      </c>
      <c r="F366" s="391">
        <f t="shared" si="181"/>
        <v>0</v>
      </c>
      <c r="G366" s="72">
        <v>0</v>
      </c>
      <c r="H366" s="69">
        <f t="shared" si="182"/>
        <v>0</v>
      </c>
      <c r="I366" s="74">
        <v>0</v>
      </c>
      <c r="J366" s="37">
        <f t="shared" si="183"/>
        <v>0</v>
      </c>
      <c r="K366" s="51">
        <v>0</v>
      </c>
      <c r="L366" s="37">
        <f t="shared" si="184"/>
        <v>0</v>
      </c>
      <c r="M366" s="74">
        <v>0</v>
      </c>
      <c r="N366" s="37">
        <f t="shared" si="185"/>
        <v>0</v>
      </c>
      <c r="O366" s="38">
        <v>0</v>
      </c>
      <c r="P366" s="71">
        <f t="shared" si="186"/>
        <v>0</v>
      </c>
      <c r="Q366" s="57">
        <f t="shared" si="187"/>
        <v>0</v>
      </c>
      <c r="R366" s="70">
        <f t="shared" si="188"/>
        <v>0</v>
      </c>
      <c r="S366" s="74">
        <v>0</v>
      </c>
      <c r="T366" s="69">
        <f t="shared" si="189"/>
        <v>0</v>
      </c>
      <c r="U366" s="74">
        <v>0</v>
      </c>
      <c r="V366" s="69">
        <f t="shared" si="190"/>
        <v>0</v>
      </c>
      <c r="W366" s="74">
        <v>0</v>
      </c>
      <c r="X366" s="69">
        <f t="shared" si="191"/>
        <v>0</v>
      </c>
      <c r="Y366" s="74">
        <v>0</v>
      </c>
      <c r="Z366" s="69">
        <f t="shared" si="192"/>
        <v>0</v>
      </c>
      <c r="AA366" s="74">
        <v>0</v>
      </c>
      <c r="AB366" s="68">
        <f t="shared" si="193"/>
        <v>0</v>
      </c>
      <c r="AC366" s="67">
        <f t="shared" si="194"/>
        <v>0</v>
      </c>
      <c r="AD366" s="66">
        <f t="shared" si="195"/>
        <v>0</v>
      </c>
      <c r="AE366" s="57">
        <v>0</v>
      </c>
      <c r="AF366" s="57">
        <f t="shared" si="196"/>
        <v>0</v>
      </c>
      <c r="AG366" s="52">
        <v>0</v>
      </c>
      <c r="AH366" s="63">
        <f t="shared" si="197"/>
        <v>0</v>
      </c>
      <c r="AI366" s="65">
        <f t="shared" si="198"/>
        <v>0</v>
      </c>
      <c r="AJ366" s="63">
        <f t="shared" si="199"/>
        <v>0</v>
      </c>
      <c r="AK366" s="40">
        <v>0</v>
      </c>
      <c r="AL366" s="63">
        <f t="shared" si="200"/>
        <v>0</v>
      </c>
      <c r="AM366" s="62"/>
    </row>
    <row r="367" spans="1:39" s="2" customFormat="1" x14ac:dyDescent="0.3">
      <c r="A367" s="186" t="s">
        <v>487</v>
      </c>
      <c r="B367" s="47">
        <f>3900/6</f>
        <v>650</v>
      </c>
      <c r="C367" s="46">
        <f>2000/1.1</f>
        <v>1818.181818181818</v>
      </c>
      <c r="D367" s="54">
        <v>6</v>
      </c>
      <c r="E367" s="44">
        <v>0</v>
      </c>
      <c r="F367" s="391">
        <f t="shared" si="181"/>
        <v>0</v>
      </c>
      <c r="G367" s="72">
        <v>0</v>
      </c>
      <c r="H367" s="69">
        <f t="shared" si="182"/>
        <v>0</v>
      </c>
      <c r="I367" s="74">
        <v>0</v>
      </c>
      <c r="J367" s="37">
        <f t="shared" si="183"/>
        <v>0</v>
      </c>
      <c r="K367" s="51">
        <v>0</v>
      </c>
      <c r="L367" s="37">
        <f t="shared" si="184"/>
        <v>0</v>
      </c>
      <c r="M367" s="74">
        <v>0</v>
      </c>
      <c r="N367" s="37">
        <f t="shared" si="185"/>
        <v>0</v>
      </c>
      <c r="O367" s="38">
        <v>0</v>
      </c>
      <c r="P367" s="71">
        <f t="shared" si="186"/>
        <v>0</v>
      </c>
      <c r="Q367" s="57">
        <f t="shared" si="187"/>
        <v>0</v>
      </c>
      <c r="R367" s="70">
        <f t="shared" si="188"/>
        <v>0</v>
      </c>
      <c r="S367" s="74">
        <v>0</v>
      </c>
      <c r="T367" s="69">
        <f t="shared" si="189"/>
        <v>0</v>
      </c>
      <c r="U367" s="74">
        <v>0</v>
      </c>
      <c r="V367" s="69">
        <f t="shared" si="190"/>
        <v>0</v>
      </c>
      <c r="W367" s="74">
        <v>0</v>
      </c>
      <c r="X367" s="69">
        <f t="shared" si="191"/>
        <v>0</v>
      </c>
      <c r="Y367" s="74">
        <v>0</v>
      </c>
      <c r="Z367" s="69">
        <f t="shared" si="192"/>
        <v>0</v>
      </c>
      <c r="AA367" s="74">
        <v>0</v>
      </c>
      <c r="AB367" s="68">
        <f t="shared" si="193"/>
        <v>0</v>
      </c>
      <c r="AC367" s="67">
        <f t="shared" si="194"/>
        <v>0</v>
      </c>
      <c r="AD367" s="66">
        <f t="shared" si="195"/>
        <v>0</v>
      </c>
      <c r="AE367" s="57">
        <v>0</v>
      </c>
      <c r="AF367" s="57">
        <f t="shared" si="196"/>
        <v>0</v>
      </c>
      <c r="AG367" s="52">
        <v>0</v>
      </c>
      <c r="AH367" s="63">
        <f t="shared" si="197"/>
        <v>0</v>
      </c>
      <c r="AI367" s="65">
        <f t="shared" si="198"/>
        <v>0</v>
      </c>
      <c r="AJ367" s="63">
        <f t="shared" si="199"/>
        <v>0</v>
      </c>
      <c r="AK367" s="40">
        <v>0</v>
      </c>
      <c r="AL367" s="63">
        <f t="shared" si="200"/>
        <v>0</v>
      </c>
      <c r="AM367" s="62"/>
    </row>
    <row r="368" spans="1:39" s="2" customFormat="1" x14ac:dyDescent="0.3">
      <c r="A368" s="186" t="s">
        <v>968</v>
      </c>
      <c r="B368" s="47">
        <f>3900/6</f>
        <v>650</v>
      </c>
      <c r="C368" s="46">
        <f>2000/1.1</f>
        <v>1818.181818181818</v>
      </c>
      <c r="D368" s="54">
        <v>6</v>
      </c>
      <c r="E368" s="44">
        <v>0</v>
      </c>
      <c r="F368" s="391">
        <f t="shared" si="181"/>
        <v>0</v>
      </c>
      <c r="G368" s="72">
        <v>0</v>
      </c>
      <c r="H368" s="69">
        <f t="shared" si="182"/>
        <v>0</v>
      </c>
      <c r="I368" s="74">
        <v>0</v>
      </c>
      <c r="J368" s="37">
        <f t="shared" si="183"/>
        <v>0</v>
      </c>
      <c r="K368" s="51">
        <v>0</v>
      </c>
      <c r="L368" s="37">
        <f t="shared" si="184"/>
        <v>0</v>
      </c>
      <c r="M368" s="74">
        <v>0</v>
      </c>
      <c r="N368" s="37">
        <f t="shared" si="185"/>
        <v>0</v>
      </c>
      <c r="O368" s="38">
        <v>0</v>
      </c>
      <c r="P368" s="71">
        <f t="shared" si="186"/>
        <v>0</v>
      </c>
      <c r="Q368" s="57">
        <f t="shared" si="187"/>
        <v>0</v>
      </c>
      <c r="R368" s="70">
        <f t="shared" si="188"/>
        <v>0</v>
      </c>
      <c r="S368" s="74">
        <v>0</v>
      </c>
      <c r="T368" s="69">
        <f t="shared" si="189"/>
        <v>0</v>
      </c>
      <c r="U368" s="74">
        <v>0</v>
      </c>
      <c r="V368" s="69">
        <f t="shared" si="190"/>
        <v>0</v>
      </c>
      <c r="W368" s="74">
        <v>0</v>
      </c>
      <c r="X368" s="69">
        <f t="shared" si="191"/>
        <v>0</v>
      </c>
      <c r="Y368" s="74">
        <v>0</v>
      </c>
      <c r="Z368" s="69">
        <f t="shared" si="192"/>
        <v>0</v>
      </c>
      <c r="AA368" s="74">
        <v>0</v>
      </c>
      <c r="AB368" s="68">
        <f t="shared" si="193"/>
        <v>0</v>
      </c>
      <c r="AC368" s="67">
        <f t="shared" si="194"/>
        <v>0</v>
      </c>
      <c r="AD368" s="66">
        <f t="shared" si="195"/>
        <v>0</v>
      </c>
      <c r="AE368" s="57">
        <v>0</v>
      </c>
      <c r="AF368" s="57">
        <f t="shared" si="196"/>
        <v>0</v>
      </c>
      <c r="AG368" s="52">
        <v>0</v>
      </c>
      <c r="AH368" s="63">
        <f t="shared" si="197"/>
        <v>0</v>
      </c>
      <c r="AI368" s="65">
        <f t="shared" si="198"/>
        <v>0</v>
      </c>
      <c r="AJ368" s="63">
        <f t="shared" si="199"/>
        <v>0</v>
      </c>
      <c r="AK368" s="40">
        <v>0</v>
      </c>
      <c r="AL368" s="63">
        <f t="shared" si="200"/>
        <v>0</v>
      </c>
      <c r="AM368" s="62"/>
    </row>
    <row r="369" spans="1:39" s="2" customFormat="1" x14ac:dyDescent="0.3">
      <c r="A369" s="186" t="s">
        <v>408</v>
      </c>
      <c r="B369" s="47">
        <f>3900/6</f>
        <v>650</v>
      </c>
      <c r="C369" s="46">
        <f>2000/1.1</f>
        <v>1818.181818181818</v>
      </c>
      <c r="D369" s="54">
        <v>6</v>
      </c>
      <c r="E369" s="44">
        <v>0</v>
      </c>
      <c r="F369" s="391">
        <f t="shared" si="181"/>
        <v>0</v>
      </c>
      <c r="G369" s="72">
        <v>0</v>
      </c>
      <c r="H369" s="69">
        <f t="shared" si="182"/>
        <v>0</v>
      </c>
      <c r="I369" s="74">
        <v>0</v>
      </c>
      <c r="J369" s="37">
        <f t="shared" si="183"/>
        <v>0</v>
      </c>
      <c r="K369" s="51">
        <v>0</v>
      </c>
      <c r="L369" s="37">
        <f t="shared" si="184"/>
        <v>0</v>
      </c>
      <c r="M369" s="74">
        <v>0</v>
      </c>
      <c r="N369" s="37">
        <f t="shared" si="185"/>
        <v>0</v>
      </c>
      <c r="O369" s="38">
        <v>0</v>
      </c>
      <c r="P369" s="71">
        <f t="shared" si="186"/>
        <v>0</v>
      </c>
      <c r="Q369" s="57">
        <f t="shared" si="187"/>
        <v>0</v>
      </c>
      <c r="R369" s="70">
        <f t="shared" si="188"/>
        <v>0</v>
      </c>
      <c r="S369" s="74">
        <v>0</v>
      </c>
      <c r="T369" s="69">
        <f t="shared" si="189"/>
        <v>0</v>
      </c>
      <c r="U369" s="74">
        <v>0</v>
      </c>
      <c r="V369" s="69">
        <f t="shared" si="190"/>
        <v>0</v>
      </c>
      <c r="W369" s="74">
        <v>0</v>
      </c>
      <c r="X369" s="69">
        <f t="shared" si="191"/>
        <v>0</v>
      </c>
      <c r="Y369" s="74">
        <v>0</v>
      </c>
      <c r="Z369" s="69">
        <f t="shared" si="192"/>
        <v>0</v>
      </c>
      <c r="AA369" s="74">
        <v>0</v>
      </c>
      <c r="AB369" s="68">
        <f t="shared" si="193"/>
        <v>0</v>
      </c>
      <c r="AC369" s="67">
        <f t="shared" si="194"/>
        <v>0</v>
      </c>
      <c r="AD369" s="66">
        <f t="shared" si="195"/>
        <v>0</v>
      </c>
      <c r="AE369" s="57">
        <v>0</v>
      </c>
      <c r="AF369" s="57">
        <f t="shared" si="196"/>
        <v>0</v>
      </c>
      <c r="AG369" s="52">
        <v>0</v>
      </c>
      <c r="AH369" s="63">
        <f t="shared" si="197"/>
        <v>0</v>
      </c>
      <c r="AI369" s="65">
        <f t="shared" si="198"/>
        <v>0</v>
      </c>
      <c r="AJ369" s="63">
        <f t="shared" si="199"/>
        <v>0</v>
      </c>
      <c r="AK369" s="40">
        <v>0</v>
      </c>
      <c r="AL369" s="63">
        <f t="shared" si="200"/>
        <v>0</v>
      </c>
      <c r="AM369" s="62"/>
    </row>
    <row r="370" spans="1:39" s="2" customFormat="1" ht="17.25" thickBot="1" x14ac:dyDescent="0.35">
      <c r="A370" s="185" t="s">
        <v>918</v>
      </c>
      <c r="B370" s="193">
        <f>31200/24</f>
        <v>1300</v>
      </c>
      <c r="C370" s="194">
        <f>2800/1.1</f>
        <v>2545.454545454545</v>
      </c>
      <c r="D370" s="50">
        <v>24</v>
      </c>
      <c r="E370" s="403">
        <v>0</v>
      </c>
      <c r="F370" s="434">
        <f t="shared" si="181"/>
        <v>0</v>
      </c>
      <c r="G370" s="461">
        <v>0</v>
      </c>
      <c r="H370" s="404">
        <f t="shared" si="182"/>
        <v>0</v>
      </c>
      <c r="I370" s="145">
        <v>0</v>
      </c>
      <c r="J370" s="197">
        <f t="shared" si="183"/>
        <v>0</v>
      </c>
      <c r="K370" s="387">
        <v>0</v>
      </c>
      <c r="L370" s="197">
        <f t="shared" si="184"/>
        <v>0</v>
      </c>
      <c r="M370" s="145">
        <v>0</v>
      </c>
      <c r="N370" s="197">
        <f t="shared" si="185"/>
        <v>0</v>
      </c>
      <c r="O370" s="388">
        <v>0</v>
      </c>
      <c r="P370" s="405">
        <f t="shared" si="186"/>
        <v>0</v>
      </c>
      <c r="Q370" s="406">
        <f t="shared" si="187"/>
        <v>0</v>
      </c>
      <c r="R370" s="149">
        <f t="shared" si="188"/>
        <v>0</v>
      </c>
      <c r="S370" s="145">
        <v>0</v>
      </c>
      <c r="T370" s="404">
        <f t="shared" si="189"/>
        <v>0</v>
      </c>
      <c r="U370" s="145">
        <v>0</v>
      </c>
      <c r="V370" s="404">
        <f t="shared" si="190"/>
        <v>0</v>
      </c>
      <c r="W370" s="145">
        <v>0</v>
      </c>
      <c r="X370" s="404">
        <f t="shared" si="191"/>
        <v>0</v>
      </c>
      <c r="Y370" s="145">
        <v>0</v>
      </c>
      <c r="Z370" s="404">
        <f t="shared" si="192"/>
        <v>0</v>
      </c>
      <c r="AA370" s="145">
        <v>0</v>
      </c>
      <c r="AB370" s="390">
        <f t="shared" si="193"/>
        <v>0</v>
      </c>
      <c r="AC370" s="407">
        <f t="shared" si="194"/>
        <v>0</v>
      </c>
      <c r="AD370" s="408">
        <f t="shared" si="195"/>
        <v>0</v>
      </c>
      <c r="AE370" s="406">
        <v>0</v>
      </c>
      <c r="AF370" s="406">
        <f t="shared" si="196"/>
        <v>0</v>
      </c>
      <c r="AG370" s="425">
        <v>0</v>
      </c>
      <c r="AH370" s="393">
        <f t="shared" si="197"/>
        <v>0</v>
      </c>
      <c r="AI370" s="426">
        <f t="shared" si="198"/>
        <v>0</v>
      </c>
      <c r="AJ370" s="393">
        <f t="shared" si="199"/>
        <v>0</v>
      </c>
      <c r="AK370" s="548">
        <v>0</v>
      </c>
      <c r="AL370" s="393">
        <f t="shared" si="200"/>
        <v>0</v>
      </c>
      <c r="AM370" s="62"/>
    </row>
    <row r="371" spans="1:39" s="2" customFormat="1" ht="17.25" thickBot="1" x14ac:dyDescent="0.35">
      <c r="A371" s="573" t="s">
        <v>950</v>
      </c>
      <c r="B371" s="574"/>
      <c r="C371" s="574"/>
      <c r="D371" s="574"/>
      <c r="E371" s="395">
        <f t="shared" ref="E371:AL371" si="201">SUM(E337:E370)</f>
        <v>0</v>
      </c>
      <c r="F371" s="366">
        <f t="shared" si="201"/>
        <v>0</v>
      </c>
      <c r="G371" s="395">
        <f t="shared" si="201"/>
        <v>0</v>
      </c>
      <c r="H371" s="397">
        <f t="shared" si="201"/>
        <v>0</v>
      </c>
      <c r="I371" s="397">
        <f t="shared" si="201"/>
        <v>0</v>
      </c>
      <c r="J371" s="397">
        <f t="shared" si="201"/>
        <v>0</v>
      </c>
      <c r="K371" s="397">
        <f t="shared" si="201"/>
        <v>0</v>
      </c>
      <c r="L371" s="397">
        <f t="shared" si="201"/>
        <v>0</v>
      </c>
      <c r="M371" s="397">
        <f t="shared" si="201"/>
        <v>0</v>
      </c>
      <c r="N371" s="397">
        <f t="shared" si="201"/>
        <v>0</v>
      </c>
      <c r="O371" s="397">
        <f t="shared" si="201"/>
        <v>0</v>
      </c>
      <c r="P371" s="397">
        <f t="shared" si="201"/>
        <v>0</v>
      </c>
      <c r="Q371" s="397">
        <f t="shared" si="201"/>
        <v>0</v>
      </c>
      <c r="R371" s="367">
        <f t="shared" si="201"/>
        <v>0</v>
      </c>
      <c r="S371" s="378">
        <f t="shared" si="201"/>
        <v>0</v>
      </c>
      <c r="T371" s="397">
        <f t="shared" si="201"/>
        <v>0</v>
      </c>
      <c r="U371" s="397">
        <f t="shared" si="201"/>
        <v>0</v>
      </c>
      <c r="V371" s="397">
        <f t="shared" si="201"/>
        <v>0</v>
      </c>
      <c r="W371" s="397">
        <f t="shared" si="201"/>
        <v>0</v>
      </c>
      <c r="X371" s="397">
        <f t="shared" si="201"/>
        <v>0</v>
      </c>
      <c r="Y371" s="397">
        <f t="shared" si="201"/>
        <v>0</v>
      </c>
      <c r="Z371" s="397">
        <f t="shared" si="201"/>
        <v>0</v>
      </c>
      <c r="AA371" s="397">
        <f t="shared" si="201"/>
        <v>0</v>
      </c>
      <c r="AB371" s="397">
        <f t="shared" si="201"/>
        <v>0</v>
      </c>
      <c r="AC371" s="397">
        <f t="shared" si="201"/>
        <v>0</v>
      </c>
      <c r="AD371" s="397">
        <f t="shared" si="201"/>
        <v>0</v>
      </c>
      <c r="AE371" s="397">
        <f t="shared" si="201"/>
        <v>0</v>
      </c>
      <c r="AF371" s="366">
        <f t="shared" si="201"/>
        <v>0</v>
      </c>
      <c r="AG371" s="395">
        <f t="shared" si="201"/>
        <v>0</v>
      </c>
      <c r="AH371" s="367">
        <f t="shared" si="201"/>
        <v>0</v>
      </c>
      <c r="AI371" s="395">
        <f t="shared" si="201"/>
        <v>0</v>
      </c>
      <c r="AJ371" s="367">
        <f t="shared" si="201"/>
        <v>0</v>
      </c>
      <c r="AK371" s="378">
        <f t="shared" si="201"/>
        <v>0</v>
      </c>
      <c r="AL371" s="367">
        <f t="shared" si="201"/>
        <v>0</v>
      </c>
      <c r="AM371" s="11"/>
    </row>
    <row r="372" spans="1:39" s="2" customFormat="1" ht="17.25" thickBot="1" x14ac:dyDescent="0.35">
      <c r="A372" s="10"/>
      <c r="B372" s="10"/>
      <c r="C372" s="10"/>
      <c r="D372" s="10"/>
      <c r="E372" s="4"/>
      <c r="F372" s="5"/>
      <c r="G372" s="4"/>
      <c r="H372" s="9">
        <f>H371*1.1</f>
        <v>0</v>
      </c>
      <c r="I372" s="5"/>
      <c r="J372" s="9">
        <f>J371*1.1</f>
        <v>0</v>
      </c>
      <c r="K372" s="5"/>
      <c r="L372" s="9">
        <f>L371*1.1</f>
        <v>0</v>
      </c>
      <c r="M372" s="5"/>
      <c r="N372" s="9">
        <f>N371*1.1</f>
        <v>0</v>
      </c>
      <c r="O372" s="5"/>
      <c r="P372" s="9">
        <f>P371*1.1</f>
        <v>0</v>
      </c>
      <c r="Q372" s="5"/>
      <c r="R372" s="8">
        <f>R371*1.1</f>
        <v>0</v>
      </c>
      <c r="S372" s="587" t="s">
        <v>963</v>
      </c>
      <c r="T372" s="587"/>
      <c r="U372" s="587"/>
      <c r="V372" s="587"/>
      <c r="W372" s="587"/>
      <c r="X372" s="587"/>
      <c r="Y372" s="587"/>
      <c r="Z372" s="587"/>
      <c r="AA372" s="587"/>
      <c r="AB372" s="587"/>
      <c r="AC372" s="587"/>
      <c r="AD372" s="587"/>
      <c r="AE372" s="363"/>
      <c r="AF372" s="127" t="e">
        <f>AF371/(R371+F371)</f>
        <v>#DIV/0!</v>
      </c>
      <c r="AG372" s="4"/>
      <c r="AH372" s="6"/>
      <c r="AI372" s="4"/>
      <c r="AJ372" s="6"/>
      <c r="AK372" s="5"/>
      <c r="AL372" s="3"/>
    </row>
    <row r="373" spans="1:39" s="2" customFormat="1" x14ac:dyDescent="0.3"/>
  </sheetData>
  <mergeCells count="387">
    <mergeCell ref="G3:R3"/>
    <mergeCell ref="S3:AF3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X4:X5"/>
    <mergeCell ref="Y4:Y5"/>
    <mergeCell ref="Z4:Z5"/>
    <mergeCell ref="O4:O5"/>
    <mergeCell ref="P4:P5"/>
    <mergeCell ref="Q4:Q5"/>
    <mergeCell ref="R4:R5"/>
    <mergeCell ref="AM4:AM5"/>
    <mergeCell ref="A40:D40"/>
    <mergeCell ref="S41:AD41"/>
    <mergeCell ref="G45:R45"/>
    <mergeCell ref="S45:AF45"/>
    <mergeCell ref="A46:A47"/>
    <mergeCell ref="B46:B47"/>
    <mergeCell ref="C46:C47"/>
    <mergeCell ref="D46:D47"/>
    <mergeCell ref="E46:E47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I4:I5"/>
    <mergeCell ref="J4:J5"/>
    <mergeCell ref="K46:K47"/>
    <mergeCell ref="AJ46:AJ47"/>
    <mergeCell ref="AK46:AK47"/>
    <mergeCell ref="AL46:AL47"/>
    <mergeCell ref="U4:U5"/>
    <mergeCell ref="V4:V5"/>
    <mergeCell ref="L46:L47"/>
    <mergeCell ref="M46:M47"/>
    <mergeCell ref="N46:N47"/>
    <mergeCell ref="O46:O47"/>
    <mergeCell ref="P46:P47"/>
    <mergeCell ref="Q46:Q47"/>
    <mergeCell ref="R46:R47"/>
    <mergeCell ref="S46:S47"/>
    <mergeCell ref="S4:S5"/>
    <mergeCell ref="T4:T5"/>
    <mergeCell ref="K4:K5"/>
    <mergeCell ref="L4:L5"/>
    <mergeCell ref="M4:M5"/>
    <mergeCell ref="N4:N5"/>
    <mergeCell ref="AM46:AM47"/>
    <mergeCell ref="A82:D82"/>
    <mergeCell ref="S83:AD83"/>
    <mergeCell ref="AD46:AD47"/>
    <mergeCell ref="AE46:AE47"/>
    <mergeCell ref="AF46:AF47"/>
    <mergeCell ref="AG46:AG47"/>
    <mergeCell ref="AH46:AH47"/>
    <mergeCell ref="AI46:AI47"/>
    <mergeCell ref="X46:X47"/>
    <mergeCell ref="Y46:Y47"/>
    <mergeCell ref="Z46:Z47"/>
    <mergeCell ref="AA46:AA47"/>
    <mergeCell ref="AB46:AB47"/>
    <mergeCell ref="AC46:AC47"/>
    <mergeCell ref="T46:T47"/>
    <mergeCell ref="U46:U47"/>
    <mergeCell ref="V46:V47"/>
    <mergeCell ref="W46:W47"/>
    <mergeCell ref="F46:F47"/>
    <mergeCell ref="G46:G47"/>
    <mergeCell ref="H46:H47"/>
    <mergeCell ref="I46:I47"/>
    <mergeCell ref="J46:J47"/>
    <mergeCell ref="G87:R87"/>
    <mergeCell ref="S87:AF87"/>
    <mergeCell ref="A88:A89"/>
    <mergeCell ref="B88:B89"/>
    <mergeCell ref="C88:C89"/>
    <mergeCell ref="D88:D89"/>
    <mergeCell ref="E88:E89"/>
    <mergeCell ref="F88:F89"/>
    <mergeCell ref="G88:G89"/>
    <mergeCell ref="H88:H89"/>
    <mergeCell ref="W88:W89"/>
    <mergeCell ref="X88:X89"/>
    <mergeCell ref="Y88:Y89"/>
    <mergeCell ref="Z88:Z89"/>
    <mergeCell ref="O88:O89"/>
    <mergeCell ref="P88:P89"/>
    <mergeCell ref="Q88:Q89"/>
    <mergeCell ref="R88:R89"/>
    <mergeCell ref="AM88:AM89"/>
    <mergeCell ref="A124:D124"/>
    <mergeCell ref="S125:AD125"/>
    <mergeCell ref="G128:R128"/>
    <mergeCell ref="S128:AF128"/>
    <mergeCell ref="A129:A130"/>
    <mergeCell ref="B129:B130"/>
    <mergeCell ref="C129:C130"/>
    <mergeCell ref="D129:D130"/>
    <mergeCell ref="E129:E130"/>
    <mergeCell ref="AG88:AG89"/>
    <mergeCell ref="AH88:AH89"/>
    <mergeCell ref="AI88:AI89"/>
    <mergeCell ref="AJ88:AJ89"/>
    <mergeCell ref="AK88:AK89"/>
    <mergeCell ref="AL88:AL89"/>
    <mergeCell ref="AA88:AA89"/>
    <mergeCell ref="AB88:AB89"/>
    <mergeCell ref="AC88:AC89"/>
    <mergeCell ref="AD88:AD89"/>
    <mergeCell ref="AE88:AE89"/>
    <mergeCell ref="AF88:AF89"/>
    <mergeCell ref="I88:I89"/>
    <mergeCell ref="J88:J89"/>
    <mergeCell ref="K129:K130"/>
    <mergeCell ref="AJ129:AJ130"/>
    <mergeCell ref="AK129:AK130"/>
    <mergeCell ref="AL129:AL130"/>
    <mergeCell ref="U88:U89"/>
    <mergeCell ref="V88:V89"/>
    <mergeCell ref="L129:L130"/>
    <mergeCell ref="M129:M130"/>
    <mergeCell ref="N129:N130"/>
    <mergeCell ref="O129:O130"/>
    <mergeCell ref="P129:P130"/>
    <mergeCell ref="Q129:Q130"/>
    <mergeCell ref="R129:R130"/>
    <mergeCell ref="S129:S130"/>
    <mergeCell ref="S88:S89"/>
    <mergeCell ref="T88:T89"/>
    <mergeCell ref="K88:K89"/>
    <mergeCell ref="L88:L89"/>
    <mergeCell ref="M88:M89"/>
    <mergeCell ref="N88:N89"/>
    <mergeCell ref="AM129:AM130"/>
    <mergeCell ref="A165:D165"/>
    <mergeCell ref="S166:AD166"/>
    <mergeCell ref="AD129:AD130"/>
    <mergeCell ref="AE129:AE130"/>
    <mergeCell ref="AF129:AF130"/>
    <mergeCell ref="AG129:AG130"/>
    <mergeCell ref="AH129:AH130"/>
    <mergeCell ref="AI129:AI130"/>
    <mergeCell ref="X129:X130"/>
    <mergeCell ref="Y129:Y130"/>
    <mergeCell ref="Z129:Z130"/>
    <mergeCell ref="AA129:AA130"/>
    <mergeCell ref="AB129:AB130"/>
    <mergeCell ref="AC129:AC130"/>
    <mergeCell ref="T129:T130"/>
    <mergeCell ref="U129:U130"/>
    <mergeCell ref="V129:V130"/>
    <mergeCell ref="W129:W130"/>
    <mergeCell ref="F129:F130"/>
    <mergeCell ref="G129:G130"/>
    <mergeCell ref="H129:H130"/>
    <mergeCell ref="I129:I130"/>
    <mergeCell ref="J129:J130"/>
    <mergeCell ref="G169:R169"/>
    <mergeCell ref="S169:AF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AM170:AM171"/>
    <mergeCell ref="A206:D206"/>
    <mergeCell ref="S207:AD207"/>
    <mergeCell ref="G210:R210"/>
    <mergeCell ref="S210:AF210"/>
    <mergeCell ref="A211:A212"/>
    <mergeCell ref="B211:B212"/>
    <mergeCell ref="C211:C212"/>
    <mergeCell ref="D211:D212"/>
    <mergeCell ref="E211:E212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I170:I171"/>
    <mergeCell ref="J170:J171"/>
    <mergeCell ref="K211:K212"/>
    <mergeCell ref="AJ211:AJ212"/>
    <mergeCell ref="AK211:AK212"/>
    <mergeCell ref="AL211:AL212"/>
    <mergeCell ref="U170:U171"/>
    <mergeCell ref="V170:V171"/>
    <mergeCell ref="L211:L212"/>
    <mergeCell ref="M211:M212"/>
    <mergeCell ref="N211:N212"/>
    <mergeCell ref="O211:O212"/>
    <mergeCell ref="P211:P212"/>
    <mergeCell ref="Q211:Q212"/>
    <mergeCell ref="R211:R212"/>
    <mergeCell ref="S211:S212"/>
    <mergeCell ref="S170:S171"/>
    <mergeCell ref="T170:T171"/>
    <mergeCell ref="K170:K171"/>
    <mergeCell ref="L170:L171"/>
    <mergeCell ref="M170:M171"/>
    <mergeCell ref="N170:N171"/>
    <mergeCell ref="AM211:AM212"/>
    <mergeCell ref="A247:D247"/>
    <mergeCell ref="S248:AD248"/>
    <mergeCell ref="AD211:AD212"/>
    <mergeCell ref="AE211:AE212"/>
    <mergeCell ref="AF211:AF212"/>
    <mergeCell ref="AG211:AG212"/>
    <mergeCell ref="AH211:AH212"/>
    <mergeCell ref="AI211:AI212"/>
    <mergeCell ref="X211:X212"/>
    <mergeCell ref="Y211:Y212"/>
    <mergeCell ref="Z211:Z212"/>
    <mergeCell ref="AA211:AA212"/>
    <mergeCell ref="AB211:AB212"/>
    <mergeCell ref="AC211:AC212"/>
    <mergeCell ref="T211:T212"/>
    <mergeCell ref="U211:U212"/>
    <mergeCell ref="V211:V212"/>
    <mergeCell ref="W211:W212"/>
    <mergeCell ref="F211:F212"/>
    <mergeCell ref="G211:G212"/>
    <mergeCell ref="H211:H212"/>
    <mergeCell ref="I211:I212"/>
    <mergeCell ref="J211:J212"/>
    <mergeCell ref="G251:R251"/>
    <mergeCell ref="S251:AF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P252:P253"/>
    <mergeCell ref="Q252:Q253"/>
    <mergeCell ref="R252:R253"/>
    <mergeCell ref="I252:I253"/>
    <mergeCell ref="J252:J253"/>
    <mergeCell ref="K252:K253"/>
    <mergeCell ref="L252:L253"/>
    <mergeCell ref="M252:M253"/>
    <mergeCell ref="N252:N253"/>
    <mergeCell ref="G293:R293"/>
    <mergeCell ref="S293:AF293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Q294:Q295"/>
    <mergeCell ref="U294:U295"/>
    <mergeCell ref="V294:V295"/>
    <mergeCell ref="W294:W295"/>
    <mergeCell ref="AK252:AK253"/>
    <mergeCell ref="AL252:AL253"/>
    <mergeCell ref="AM252:AM253"/>
    <mergeCell ref="A288:D288"/>
    <mergeCell ref="S289:AD289"/>
    <mergeCell ref="X252:X253"/>
    <mergeCell ref="Y252:Y253"/>
    <mergeCell ref="Z252:Z253"/>
    <mergeCell ref="S252:S253"/>
    <mergeCell ref="AE252:AE253"/>
    <mergeCell ref="AF252:AF253"/>
    <mergeCell ref="AG252:AG253"/>
    <mergeCell ref="AH252:AH253"/>
    <mergeCell ref="AI252:AI253"/>
    <mergeCell ref="AJ252:AJ253"/>
    <mergeCell ref="AA252:AA253"/>
    <mergeCell ref="AB252:AB253"/>
    <mergeCell ref="AC252:AC253"/>
    <mergeCell ref="T252:T253"/>
    <mergeCell ref="AD252:AD253"/>
    <mergeCell ref="U252:U253"/>
    <mergeCell ref="V252:V253"/>
    <mergeCell ref="W252:W253"/>
    <mergeCell ref="O252:O253"/>
    <mergeCell ref="AJ294:AJ295"/>
    <mergeCell ref="AK294:AK295"/>
    <mergeCell ref="AL294:AL295"/>
    <mergeCell ref="AM294:AM295"/>
    <mergeCell ref="A330:D330"/>
    <mergeCell ref="S331:AD331"/>
    <mergeCell ref="AD294:AD295"/>
    <mergeCell ref="AE294:AE295"/>
    <mergeCell ref="AF294:AF295"/>
    <mergeCell ref="AG294:AG295"/>
    <mergeCell ref="AH294:AH295"/>
    <mergeCell ref="AI294:AI295"/>
    <mergeCell ref="X294:X295"/>
    <mergeCell ref="Y294:Y295"/>
    <mergeCell ref="Z294:Z295"/>
    <mergeCell ref="AA294:AA295"/>
    <mergeCell ref="AB294:AB295"/>
    <mergeCell ref="AC294:AC295"/>
    <mergeCell ref="A294:A295"/>
    <mergeCell ref="B294:B295"/>
    <mergeCell ref="C294:C295"/>
    <mergeCell ref="D294:D295"/>
    <mergeCell ref="E294:E295"/>
    <mergeCell ref="T294:T295"/>
    <mergeCell ref="G334:R334"/>
    <mergeCell ref="S334:AF334"/>
    <mergeCell ref="F294:F295"/>
    <mergeCell ref="G294:G295"/>
    <mergeCell ref="H294:H295"/>
    <mergeCell ref="A335:A336"/>
    <mergeCell ref="B335:B336"/>
    <mergeCell ref="C335:C336"/>
    <mergeCell ref="D335:D336"/>
    <mergeCell ref="E335:E336"/>
    <mergeCell ref="R294:R295"/>
    <mergeCell ref="S294:S295"/>
    <mergeCell ref="S372:AD372"/>
    <mergeCell ref="AG335:AG336"/>
    <mergeCell ref="AH335:AH336"/>
    <mergeCell ref="AI335:AI336"/>
    <mergeCell ref="A371:D371"/>
    <mergeCell ref="G335:G336"/>
    <mergeCell ref="H335:H336"/>
    <mergeCell ref="F335:F336"/>
    <mergeCell ref="I335:I336"/>
    <mergeCell ref="J335:J336"/>
    <mergeCell ref="K335:K336"/>
    <mergeCell ref="L335:L336"/>
    <mergeCell ref="M335:M336"/>
    <mergeCell ref="AJ335:AJ336"/>
    <mergeCell ref="AK335:AK336"/>
    <mergeCell ref="S335:S336"/>
    <mergeCell ref="T335:T336"/>
    <mergeCell ref="AD335:AD336"/>
    <mergeCell ref="AE335:AE336"/>
    <mergeCell ref="AF335:AF336"/>
    <mergeCell ref="N335:N336"/>
    <mergeCell ref="AM335:AM336"/>
    <mergeCell ref="AL335:AL336"/>
    <mergeCell ref="R335:R336"/>
    <mergeCell ref="X335:X336"/>
    <mergeCell ref="Y335:Y336"/>
    <mergeCell ref="Z335:Z336"/>
    <mergeCell ref="AA335:AA336"/>
    <mergeCell ref="AB335:AB336"/>
    <mergeCell ref="AC335:AC336"/>
    <mergeCell ref="O335:O336"/>
    <mergeCell ref="P335:P336"/>
    <mergeCell ref="Q335:Q336"/>
    <mergeCell ref="U335:U336"/>
    <mergeCell ref="V335:V336"/>
    <mergeCell ref="W335:W336"/>
  </mergeCells>
  <phoneticPr fontId="2" type="noConversion"/>
  <conditionalFormatting sqref="S2:S4 G5 R5:AB5 R47:AB47 R171:AB171 R130:AB130 R295:AB295 R212:AB212 R253:AB253 AE213:AE214 AD212:AD214 AJ129:AJ131 AL3:AM3 AL334:AM334 AL293:AM293 AK211:AM213 AJ88:AM89 B26:D26 N84:AC84 AI5 AJ170:AM171 AJ211:AJ212 AK4:AM5 A90:A91 AK46:AM47 AK129:AM130 AK131:AL131 A4:D25 A48:A60 A131:A143 A170:D171 A254:A263 A296:A308 I5:P5 H2:R2 H44:R44 H168:R168 H127:R127 H292:R292 I47:P47 I171:P171 I130:P130 I295:P295 H209:R209 I212:P212 H250:R250 I253:P253 H333:R333 I336:P336 H86:R86 I89:P89 A213:A222 A172:A184 A27:D28 AD130:AD164 AE131:AE164 AB131:AC164 V131:V164 X131:X164 Z131:Z164 N131:N164 J131:J164 P131:T164 L131:L164 P91:R123 V91:V123 X91:X123 Z91:Z123 J91:J123 T91:T123 L90:L123 S90:S123 AE48:AE81 AD47:AD81 AB48:AC81 T48:T81 X48:X81 Z48:Z81 L48:L81 J48:J81 N48:N81 AD171:AD205 AB172:AC205 Z172:Z205 V172:V205 X172:X205 J172:J205 L172:L205 N172:N205 P172:T205 AD253:AD287 AB254:AC287 AE254:AF287 T254:T287 V254:V287 N254:N287 X254:X287 Z254:Z287 L254:L287 J254:J287 P254:R287 AK252:AM287 AD295:AD329 AE296:AE329 AB296:AC329 AK294:AM329 Z296:Z329 V296:V329 X296:X329 J296:J329 L296:T329 AK335:AM370 V337:V370 X337:X370 Z337:Z370 N337:T370 J337:L370 P48:R81 AF5:AH39 AE6:AE39 AD5:AD39 W6:AC39 A2:G3 A44:G45 A168:G169 A127:G128 A292:G293 A209:G210 A250:G251 A333:G334 A86:G87 N90:N123 F4:R4 G46:R46 G170:R170 G129:R129 G294:R294 G211:R211 G252:R252 G335:R335 G88:R88 F48:H81 F172:H205 F296:H329 A84:L84 A207:AC208 A166:AC166 A331:AC331 A248:AC248 A289:AC289 A83:AC83 A125:AC126 A372:AC372 E213:AC214 E131:H164 E254:H287 E337:H370 E6:U39 E90:H123 A41:AC42 AF89:AI89 AF171:AI171 AF130:AI131 AF212:AI212 AL48:AM81 AI338:AJ370 AI6:AL39 AG127:AK128 AG86:AK87 AF336:AJ337 AG3:AJ3 AG334:AJ335 AG293:AJ293 AF213:AJ213 AF125:AK126 AF166:AK166 AG44:AK45 AF83:AK84 AG168:AK169 AF207:AK208 AG209:AK210 AF248:AK248 AG250:AK251 AF289:AK289 AF331:AK331 AF372:AK372 AF253:AJ253 AF41:AK42 AF132:AM132 AF47:AJ81 AF214:AM246 AH254:AJ287 AF295:AJ329 AE172:AM205 AF134:AM164 AF133:AL133 AI90:AM123 T44:AF44 T168:AF168 T127:AF127 T209:AF209 T250:AF250 T335:AF335 T86:AF86 E215:AE246 T4:AI4 T170:AI170 T211:AI211 T129:AI129 T88:AI88 T46:AJ46 T252:AJ252 T294:AJ294 T2:AK2 T292:AK292 AM82 T333:AK333 AM371 AM330 AM124 AM165 A40:AM40 E206:AM206 E247:AM247 E288:AM288">
    <cfRule type="cellIs" dxfId="2390" priority="473" operator="lessThan">
      <formula>0</formula>
    </cfRule>
  </conditionalFormatting>
  <conditionalFormatting sqref="AA40 Y40 AA206 AL337 K206 U206 W206 Y206 M206 O206 U40 F40 W40 M40 O40 V131:V164 X131:X164 Z131:Z164 N131:N164 J131:J164 P131:T164 L131:L164 P91:R123 H91:H123 T91:T123 S90:S123 V91:V123 X91:X123 Z91:Z123 J91:J123 L90:L123 T48:T81 AL48:AL81 X48:X81 Z48:Z81 L48:L81 J48:J81 N48:N81 V172:V205 X172:X205 Z172:Z205 L172:L205 N172:N205 J172:J205 P172:T205 T254:T287 N254:N287 V254:V287 X254:X287 Z254:Z287 L254:L287 J254:J287 P254:R287 Z296:Z329 V296:V329 X296:X329 J296:J329 L296:T329 V337:V370 X337:X370 Z337:Z370 N337:T370 J337:L370 P48:R81 G6:G17 I40 K40 H8:L17 B6:F28 E29:F39 E90:G123 H6:U7 M8:U39 N90:N123 G18:L39 F48:H81 F172:H205 F296:H329 E131:H164 E254:H287 E337:H370 AH254:AL287 AB254:AF287 AB131:AL164 AB48:AJ81 AB296:AL329 AB337:AK370 W6:AL39 AB90:AL123 AB172:AL205 E213:AL246 E288:AL288">
    <cfRule type="cellIs" dxfId="2389" priority="472" operator="lessThan">
      <formula>0</formula>
    </cfRule>
  </conditionalFormatting>
  <conditionalFormatting sqref="S44:S46 G47 A82:D82 A46:D47">
    <cfRule type="cellIs" dxfId="2388" priority="471" operator="lessThan">
      <formula>0</formula>
    </cfRule>
  </conditionalFormatting>
  <conditionalFormatting sqref="G171 S168:S170 A206:D206">
    <cfRule type="cellIs" dxfId="2387" priority="470" operator="lessThan">
      <formula>0</formula>
    </cfRule>
  </conditionalFormatting>
  <conditionalFormatting sqref="G130 S127:S129 A129:D130 A165:D165">
    <cfRule type="cellIs" dxfId="2386" priority="469" operator="lessThan">
      <formula>0</formula>
    </cfRule>
  </conditionalFormatting>
  <conditionalFormatting sqref="G295 S292:S294 A294:D295 A330:D330">
    <cfRule type="cellIs" dxfId="2385" priority="466" operator="lessThan">
      <formula>0</formula>
    </cfRule>
  </conditionalFormatting>
  <conditionalFormatting sqref="E4">
    <cfRule type="cellIs" dxfId="2384" priority="465" operator="lessThan">
      <formula>0</formula>
    </cfRule>
  </conditionalFormatting>
  <conditionalFormatting sqref="E46 E82:AL82">
    <cfRule type="cellIs" dxfId="2383" priority="464" operator="lessThan">
      <formula>0</formula>
    </cfRule>
  </conditionalFormatting>
  <conditionalFormatting sqref="F46">
    <cfRule type="cellIs" dxfId="2382" priority="463" operator="lessThan">
      <formula>0</formula>
    </cfRule>
  </conditionalFormatting>
  <conditionalFormatting sqref="E129 E165:AL165">
    <cfRule type="cellIs" dxfId="2381" priority="462" operator="lessThan">
      <formula>0</formula>
    </cfRule>
  </conditionalFormatting>
  <conditionalFormatting sqref="E170">
    <cfRule type="cellIs" dxfId="2380" priority="461" operator="lessThan">
      <formula>0</formula>
    </cfRule>
  </conditionalFormatting>
  <conditionalFormatting sqref="E294 E330:AL330">
    <cfRule type="cellIs" dxfId="2379" priority="460" operator="lessThan">
      <formula>0</formula>
    </cfRule>
  </conditionalFormatting>
  <conditionalFormatting sqref="F129">
    <cfRule type="cellIs" dxfId="2378" priority="459" operator="lessThan">
      <formula>0</formula>
    </cfRule>
  </conditionalFormatting>
  <conditionalFormatting sqref="F170">
    <cfRule type="cellIs" dxfId="2377" priority="458" operator="lessThan">
      <formula>0</formula>
    </cfRule>
  </conditionalFormatting>
  <conditionalFormatting sqref="F294">
    <cfRule type="cellIs" dxfId="2376" priority="457" operator="lessThan">
      <formula>0</formula>
    </cfRule>
  </conditionalFormatting>
  <conditionalFormatting sqref="E48:E81">
    <cfRule type="cellIs" dxfId="2375" priority="386" operator="lessThan">
      <formula>0</formula>
    </cfRule>
  </conditionalFormatting>
  <conditionalFormatting sqref="E48:E81">
    <cfRule type="cellIs" dxfId="2374" priority="385" operator="lessThan">
      <formula>0</formula>
    </cfRule>
  </conditionalFormatting>
  <conditionalFormatting sqref="A101">
    <cfRule type="cellIs" dxfId="2373" priority="406" operator="lessThan">
      <formula>0</formula>
    </cfRule>
  </conditionalFormatting>
  <conditionalFormatting sqref="R336:AB336 A349 A337:A347 AD336:AD370 AB337:AC370 AE337:AE370 AF338:AH370">
    <cfRule type="cellIs" dxfId="2372" priority="440" operator="lessThan">
      <formula>0</formula>
    </cfRule>
  </conditionalFormatting>
  <conditionalFormatting sqref="AL338:AL370">
    <cfRule type="cellIs" dxfId="2371" priority="439" operator="lessThan">
      <formula>0</formula>
    </cfRule>
  </conditionalFormatting>
  <conditionalFormatting sqref="A211:D212 A223 A225">
    <cfRule type="cellIs" dxfId="2370" priority="456" operator="lessThan">
      <formula>0</formula>
    </cfRule>
  </conditionalFormatting>
  <conditionalFormatting sqref="E211">
    <cfRule type="cellIs" dxfId="2369" priority="453" operator="lessThan">
      <formula>0</formula>
    </cfRule>
  </conditionalFormatting>
  <conditionalFormatting sqref="O247 M247 K247 U247:AB247">
    <cfRule type="cellIs" dxfId="2368" priority="455" operator="lessThan">
      <formula>0</formula>
    </cfRule>
  </conditionalFormatting>
  <conditionalFormatting sqref="G212 S209:S211 A247:D247">
    <cfRule type="cellIs" dxfId="2367" priority="454" operator="lessThan">
      <formula>0</formula>
    </cfRule>
  </conditionalFormatting>
  <conditionalFormatting sqref="F211">
    <cfRule type="cellIs" dxfId="2366" priority="452" operator="lessThan">
      <formula>0</formula>
    </cfRule>
  </conditionalFormatting>
  <conditionalFormatting sqref="A252:D253 A264 A266">
    <cfRule type="cellIs" dxfId="2365" priority="451" operator="lessThan">
      <formula>0</formula>
    </cfRule>
  </conditionalFormatting>
  <conditionalFormatting sqref="E252">
    <cfRule type="cellIs" dxfId="2364" priority="448" operator="lessThan">
      <formula>0</formula>
    </cfRule>
  </conditionalFormatting>
  <conditionalFormatting sqref="AA288 K288 U288 W288 Y288 O288 M288">
    <cfRule type="cellIs" dxfId="2363" priority="450" operator="lessThan">
      <formula>0</formula>
    </cfRule>
  </conditionalFormatting>
  <conditionalFormatting sqref="G253 S250:S252 A288:D288">
    <cfRule type="cellIs" dxfId="2362" priority="449" operator="lessThan">
      <formula>0</formula>
    </cfRule>
  </conditionalFormatting>
  <conditionalFormatting sqref="F252">
    <cfRule type="cellIs" dxfId="2361" priority="447" operator="lessThan">
      <formula>0</formula>
    </cfRule>
  </conditionalFormatting>
  <conditionalFormatting sqref="A318">
    <cfRule type="cellIs" dxfId="2360" priority="422" operator="lessThan">
      <formula>0</formula>
    </cfRule>
  </conditionalFormatting>
  <conditionalFormatting sqref="AK48:AK81">
    <cfRule type="cellIs" dxfId="2359" priority="400" operator="lessThan">
      <formula>0</formula>
    </cfRule>
  </conditionalFormatting>
  <conditionalFormatting sqref="AK48:AK81">
    <cfRule type="cellIs" dxfId="2358" priority="399" operator="lessThan">
      <formula>0</formula>
    </cfRule>
  </conditionalFormatting>
  <conditionalFormatting sqref="A146:A152">
    <cfRule type="cellIs" dxfId="2357" priority="413" operator="lessThan">
      <formula>0</formula>
    </cfRule>
  </conditionalFormatting>
  <conditionalFormatting sqref="A153">
    <cfRule type="cellIs" dxfId="2356" priority="426" operator="lessThan">
      <formula>0</formula>
    </cfRule>
  </conditionalFormatting>
  <conditionalFormatting sqref="A144:A145">
    <cfRule type="cellIs" dxfId="2355" priority="446" operator="lessThan">
      <formula>0</formula>
    </cfRule>
  </conditionalFormatting>
  <conditionalFormatting sqref="I48:I81">
    <cfRule type="cellIs" dxfId="2354" priority="389" operator="lessThan">
      <formula>0</formula>
    </cfRule>
  </conditionalFormatting>
  <conditionalFormatting sqref="A185:A186">
    <cfRule type="cellIs" dxfId="2353" priority="445" operator="lessThan">
      <formula>0</formula>
    </cfRule>
  </conditionalFormatting>
  <conditionalFormatting sqref="A226:A227">
    <cfRule type="cellIs" dxfId="2352" priority="444" operator="lessThan">
      <formula>0</formula>
    </cfRule>
  </conditionalFormatting>
  <conditionalFormatting sqref="A267:A268">
    <cfRule type="cellIs" dxfId="2351" priority="443" operator="lessThan">
      <formula>0</formula>
    </cfRule>
  </conditionalFormatting>
  <conditionalFormatting sqref="A309:A310">
    <cfRule type="cellIs" dxfId="2350" priority="442" operator="lessThan">
      <formula>0</formula>
    </cfRule>
  </conditionalFormatting>
  <conditionalFormatting sqref="A61:A62">
    <cfRule type="cellIs" dxfId="2349" priority="441" operator="lessThan">
      <formula>0</formula>
    </cfRule>
  </conditionalFormatting>
  <conditionalFormatting sqref="G336 S333:S335 A335:D336 A371:D371">
    <cfRule type="cellIs" dxfId="2348" priority="438" operator="lessThan">
      <formula>0</formula>
    </cfRule>
  </conditionalFormatting>
  <conditionalFormatting sqref="E335 E371:AL371">
    <cfRule type="cellIs" dxfId="2347" priority="437" operator="lessThan">
      <formula>0</formula>
    </cfRule>
  </conditionalFormatting>
  <conditionalFormatting sqref="F335">
    <cfRule type="cellIs" dxfId="2346" priority="436" operator="lessThan">
      <formula>0</formula>
    </cfRule>
  </conditionalFormatting>
  <conditionalFormatting sqref="A350:A351">
    <cfRule type="cellIs" dxfId="2345" priority="435" operator="lessThan">
      <formula>0</formula>
    </cfRule>
  </conditionalFormatting>
  <conditionalFormatting sqref="R89:AB89 A102 P90:R90 T90 V90 X90 Z90 J90 A92:A94 A96:A100 AD89:AD123 AB90:AC123 AE90:AH123">
    <cfRule type="cellIs" dxfId="2344" priority="434" operator="lessThan">
      <formula>0</formula>
    </cfRule>
  </conditionalFormatting>
  <conditionalFormatting sqref="P90:R90 T90 V90 X90 Z90 J90 H90">
    <cfRule type="cellIs" dxfId="2343" priority="433" operator="lessThan">
      <formula>0</formula>
    </cfRule>
  </conditionalFormatting>
  <conditionalFormatting sqref="G89 S86:S88 A88:D89 A124:D124">
    <cfRule type="cellIs" dxfId="2342" priority="432" operator="lessThan">
      <formula>0</formula>
    </cfRule>
  </conditionalFormatting>
  <conditionalFormatting sqref="E88 E124:AL124">
    <cfRule type="cellIs" dxfId="2341" priority="431" operator="lessThan">
      <formula>0</formula>
    </cfRule>
  </conditionalFormatting>
  <conditionalFormatting sqref="F88">
    <cfRule type="cellIs" dxfId="2340" priority="430" operator="lessThan">
      <formula>0</formula>
    </cfRule>
  </conditionalFormatting>
  <conditionalFormatting sqref="A103:A104">
    <cfRule type="cellIs" dxfId="2339" priority="429" operator="lessThan">
      <formula>0</formula>
    </cfRule>
  </conditionalFormatting>
  <conditionalFormatting sqref="A70">
    <cfRule type="cellIs" dxfId="2338" priority="428" operator="lessThan">
      <formula>0</formula>
    </cfRule>
  </conditionalFormatting>
  <conditionalFormatting sqref="A112">
    <cfRule type="cellIs" dxfId="2337" priority="427" operator="lessThan">
      <formula>0</formula>
    </cfRule>
  </conditionalFormatting>
  <conditionalFormatting sqref="A194">
    <cfRule type="cellIs" dxfId="2336" priority="425" operator="lessThan">
      <formula>0</formula>
    </cfRule>
  </conditionalFormatting>
  <conditionalFormatting sqref="A235">
    <cfRule type="cellIs" dxfId="2335" priority="424" operator="lessThan">
      <formula>0</formula>
    </cfRule>
  </conditionalFormatting>
  <conditionalFormatting sqref="A276">
    <cfRule type="cellIs" dxfId="2334" priority="423" operator="lessThan">
      <formula>0</formula>
    </cfRule>
  </conditionalFormatting>
  <conditionalFormatting sqref="A359">
    <cfRule type="cellIs" dxfId="2333" priority="421" operator="lessThan">
      <formula>0</formula>
    </cfRule>
  </conditionalFormatting>
  <conditionalFormatting sqref="AM251">
    <cfRule type="cellIs" dxfId="2332" priority="420" operator="lessThan">
      <formula>0</formula>
    </cfRule>
  </conditionalFormatting>
  <conditionalFormatting sqref="AM210">
    <cfRule type="cellIs" dxfId="2331" priority="419" operator="lessThan">
      <formula>0</formula>
    </cfRule>
  </conditionalFormatting>
  <conditionalFormatting sqref="AM169">
    <cfRule type="cellIs" dxfId="2330" priority="418" operator="lessThan">
      <formula>0</formula>
    </cfRule>
  </conditionalFormatting>
  <conditionalFormatting sqref="AM128">
    <cfRule type="cellIs" dxfId="2329" priority="417" operator="lessThan">
      <formula>0</formula>
    </cfRule>
  </conditionalFormatting>
  <conditionalFormatting sqref="AM87">
    <cfRule type="cellIs" dxfId="2328" priority="416" operator="lessThan">
      <formula>0</formula>
    </cfRule>
  </conditionalFormatting>
  <conditionalFormatting sqref="AM45">
    <cfRule type="cellIs" dxfId="2327" priority="415" operator="lessThan">
      <formula>0</formula>
    </cfRule>
  </conditionalFormatting>
  <conditionalFormatting sqref="A26">
    <cfRule type="cellIs" dxfId="2326" priority="402" operator="lessThan">
      <formula>0</formula>
    </cfRule>
  </conditionalFormatting>
  <conditionalFormatting sqref="A265">
    <cfRule type="cellIs" dxfId="2325" priority="404" operator="lessThan">
      <formula>0</formula>
    </cfRule>
  </conditionalFormatting>
  <conditionalFormatting sqref="A105:A111">
    <cfRule type="cellIs" dxfId="2324" priority="414" operator="lessThan">
      <formula>0</formula>
    </cfRule>
  </conditionalFormatting>
  <conditionalFormatting sqref="A63:A69">
    <cfRule type="cellIs" dxfId="2323" priority="412" operator="lessThan">
      <formula>0</formula>
    </cfRule>
  </conditionalFormatting>
  <conditionalFormatting sqref="A187:A193">
    <cfRule type="cellIs" dxfId="2322" priority="411" operator="lessThan">
      <formula>0</formula>
    </cfRule>
  </conditionalFormatting>
  <conditionalFormatting sqref="A228:A234">
    <cfRule type="cellIs" dxfId="2321" priority="410" operator="lessThan">
      <formula>0</formula>
    </cfRule>
  </conditionalFormatting>
  <conditionalFormatting sqref="A269:A275">
    <cfRule type="cellIs" dxfId="2320" priority="409" operator="lessThan">
      <formula>0</formula>
    </cfRule>
  </conditionalFormatting>
  <conditionalFormatting sqref="A311:A317">
    <cfRule type="cellIs" dxfId="2319" priority="408" operator="lessThan">
      <formula>0</formula>
    </cfRule>
  </conditionalFormatting>
  <conditionalFormatting sqref="O131:O164">
    <cfRule type="cellIs" dxfId="2318" priority="387" operator="lessThan">
      <formula>0</formula>
    </cfRule>
  </conditionalFormatting>
  <conditionalFormatting sqref="A352:A358">
    <cfRule type="cellIs" dxfId="2317" priority="407" operator="lessThan">
      <formula>0</formula>
    </cfRule>
  </conditionalFormatting>
  <conditionalFormatting sqref="A224">
    <cfRule type="cellIs" dxfId="2316" priority="405" operator="lessThan">
      <formula>0</formula>
    </cfRule>
  </conditionalFormatting>
  <conditionalFormatting sqref="A348">
    <cfRule type="cellIs" dxfId="2315" priority="403" operator="lessThan">
      <formula>0</formula>
    </cfRule>
  </conditionalFormatting>
  <conditionalFormatting sqref="AJ4:AJ5">
    <cfRule type="cellIs" dxfId="2314" priority="401" operator="lessThan">
      <formula>0</formula>
    </cfRule>
  </conditionalFormatting>
  <conditionalFormatting sqref="AM6:AM7 AM9 AM11 AM14:AM28 AM31:AM33 AM35:AM37 AM39">
    <cfRule type="cellIs" dxfId="2313" priority="398" operator="lessThan">
      <formula>0</formula>
    </cfRule>
  </conditionalFormatting>
  <conditionalFormatting sqref="AG254:AG287">
    <cfRule type="cellIs" dxfId="2312" priority="396" operator="lessThan">
      <formula>0</formula>
    </cfRule>
  </conditionalFormatting>
  <conditionalFormatting sqref="AG254:AG287">
    <cfRule type="cellIs" dxfId="2311" priority="397" operator="lessThan">
      <formula>0</formula>
    </cfRule>
  </conditionalFormatting>
  <conditionalFormatting sqref="E172:E205">
    <cfRule type="cellIs" dxfId="2310" priority="395" operator="lessThan">
      <formula>0</formula>
    </cfRule>
  </conditionalFormatting>
  <conditionalFormatting sqref="E172:E205">
    <cfRule type="cellIs" dxfId="2309" priority="394" operator="lessThan">
      <formula>0</formula>
    </cfRule>
  </conditionalFormatting>
  <conditionalFormatting sqref="E296:E329">
    <cfRule type="cellIs" dxfId="2308" priority="393" operator="lessThan">
      <formula>0</formula>
    </cfRule>
  </conditionalFormatting>
  <conditionalFormatting sqref="E296:E329">
    <cfRule type="cellIs" dxfId="2307" priority="392" operator="lessThan">
      <formula>0</formula>
    </cfRule>
  </conditionalFormatting>
  <conditionalFormatting sqref="AM131">
    <cfRule type="cellIs" dxfId="2306" priority="391" operator="lessThan">
      <formula>0</formula>
    </cfRule>
  </conditionalFormatting>
  <conditionalFormatting sqref="I48:I81">
    <cfRule type="cellIs" dxfId="2305" priority="390" operator="lessThan">
      <formula>0</formula>
    </cfRule>
  </conditionalFormatting>
  <conditionalFormatting sqref="O131:O164">
    <cfRule type="cellIs" dxfId="2304" priority="388" operator="lessThan">
      <formula>0</formula>
    </cfRule>
  </conditionalFormatting>
  <conditionalFormatting sqref="O254:O287">
    <cfRule type="cellIs" dxfId="2303" priority="381" operator="lessThan">
      <formula>0</formula>
    </cfRule>
  </conditionalFormatting>
  <conditionalFormatting sqref="O254:O287">
    <cfRule type="cellIs" dxfId="2302" priority="380" operator="lessThan">
      <formula>0</formula>
    </cfRule>
  </conditionalFormatting>
  <conditionalFormatting sqref="U296:U329">
    <cfRule type="cellIs" dxfId="2301" priority="371" operator="lessThan">
      <formula>0</formula>
    </cfRule>
  </conditionalFormatting>
  <conditionalFormatting sqref="U296:U329">
    <cfRule type="cellIs" dxfId="2300" priority="370" operator="lessThan">
      <formula>0</formula>
    </cfRule>
  </conditionalFormatting>
  <conditionalFormatting sqref="A95">
    <cfRule type="cellIs" dxfId="2299" priority="384" operator="lessThan">
      <formula>0</formula>
    </cfRule>
  </conditionalFormatting>
  <conditionalFormatting sqref="O48:O81">
    <cfRule type="cellIs" dxfId="2298" priority="383" operator="lessThan">
      <formula>0</formula>
    </cfRule>
  </conditionalFormatting>
  <conditionalFormatting sqref="O48:O81">
    <cfRule type="cellIs" dxfId="2297" priority="382" operator="lessThan">
      <formula>0</formula>
    </cfRule>
  </conditionalFormatting>
  <conditionalFormatting sqref="B37:D37">
    <cfRule type="cellIs" dxfId="2296" priority="343" operator="lessThan">
      <formula>0</formula>
    </cfRule>
  </conditionalFormatting>
  <conditionalFormatting sqref="B37:D37">
    <cfRule type="cellIs" dxfId="2295" priority="342" operator="lessThan">
      <formula>0</formula>
    </cfRule>
  </conditionalFormatting>
  <conditionalFormatting sqref="AA296:AA329">
    <cfRule type="cellIs" dxfId="2294" priority="375" operator="lessThan">
      <formula>0</formula>
    </cfRule>
  </conditionalFormatting>
  <conditionalFormatting sqref="AA296:AA329">
    <cfRule type="cellIs" dxfId="2293" priority="374" operator="lessThan">
      <formula>0</formula>
    </cfRule>
  </conditionalFormatting>
  <conditionalFormatting sqref="Y296:Y329">
    <cfRule type="cellIs" dxfId="2292" priority="377" operator="lessThan">
      <formula>0</formula>
    </cfRule>
  </conditionalFormatting>
  <conditionalFormatting sqref="Y296:Y329">
    <cfRule type="cellIs" dxfId="2291" priority="376" operator="lessThan">
      <formula>0</formula>
    </cfRule>
  </conditionalFormatting>
  <conditionalFormatting sqref="M337:M370">
    <cfRule type="cellIs" dxfId="2290" priority="365" operator="lessThan">
      <formula>0</formula>
    </cfRule>
  </conditionalFormatting>
  <conditionalFormatting sqref="M337:M370">
    <cfRule type="cellIs" dxfId="2289" priority="364" operator="lessThan">
      <formula>0</formula>
    </cfRule>
  </conditionalFormatting>
  <conditionalFormatting sqref="S254:S287">
    <cfRule type="cellIs" dxfId="2288" priority="367" operator="lessThan">
      <formula>0</formula>
    </cfRule>
  </conditionalFormatting>
  <conditionalFormatting sqref="S254:S287">
    <cfRule type="cellIs" dxfId="2287" priority="366" operator="lessThan">
      <formula>0</formula>
    </cfRule>
  </conditionalFormatting>
  <conditionalFormatting sqref="K296:K329">
    <cfRule type="cellIs" dxfId="2286" priority="379" operator="lessThan">
      <formula>0</formula>
    </cfRule>
  </conditionalFormatting>
  <conditionalFormatting sqref="K296:K329">
    <cfRule type="cellIs" dxfId="2285" priority="378" operator="lessThan">
      <formula>0</formula>
    </cfRule>
  </conditionalFormatting>
  <conditionalFormatting sqref="W296:W329">
    <cfRule type="cellIs" dxfId="2284" priority="373" operator="lessThan">
      <formula>0</formula>
    </cfRule>
  </conditionalFormatting>
  <conditionalFormatting sqref="W296:W329">
    <cfRule type="cellIs" dxfId="2283" priority="372" operator="lessThan">
      <formula>0</formula>
    </cfRule>
  </conditionalFormatting>
  <conditionalFormatting sqref="I296:I329">
    <cfRule type="cellIs" dxfId="2282" priority="369" operator="lessThan">
      <formula>0</formula>
    </cfRule>
  </conditionalFormatting>
  <conditionalFormatting sqref="I296:I329">
    <cfRule type="cellIs" dxfId="2281" priority="368" operator="lessThan">
      <formula>0</formula>
    </cfRule>
  </conditionalFormatting>
  <conditionalFormatting sqref="A115">
    <cfRule type="cellIs" dxfId="2280" priority="303" operator="lessThan">
      <formula>0</formula>
    </cfRule>
  </conditionalFormatting>
  <conditionalFormatting sqref="A197">
    <cfRule type="cellIs" dxfId="2279" priority="319" operator="lessThan">
      <formula>0</formula>
    </cfRule>
  </conditionalFormatting>
  <conditionalFormatting sqref="A163">
    <cfRule type="cellIs" dxfId="2278" priority="307" operator="lessThan">
      <formula>0</formula>
    </cfRule>
  </conditionalFormatting>
  <conditionalFormatting sqref="A122">
    <cfRule type="cellIs" dxfId="2277" priority="299" operator="lessThan">
      <formula>0</formula>
    </cfRule>
  </conditionalFormatting>
  <conditionalFormatting sqref="V48:V81">
    <cfRule type="cellIs" dxfId="2276" priority="363" operator="lessThan">
      <formula>0</formula>
    </cfRule>
  </conditionalFormatting>
  <conditionalFormatting sqref="V48:V81">
    <cfRule type="cellIs" dxfId="2275" priority="362" operator="lessThan">
      <formula>0</formula>
    </cfRule>
  </conditionalFormatting>
  <conditionalFormatting sqref="S48:S81">
    <cfRule type="cellIs" dxfId="2274" priority="361" operator="lessThan">
      <formula>0</formula>
    </cfRule>
  </conditionalFormatting>
  <conditionalFormatting sqref="S48:S81">
    <cfRule type="cellIs" dxfId="2273" priority="360" operator="lessThan">
      <formula>0</formula>
    </cfRule>
  </conditionalFormatting>
  <conditionalFormatting sqref="M48:M81">
    <cfRule type="cellIs" dxfId="2272" priority="359" operator="lessThan">
      <formula>0</formula>
    </cfRule>
  </conditionalFormatting>
  <conditionalFormatting sqref="M48:M81">
    <cfRule type="cellIs" dxfId="2271" priority="358" operator="lessThan">
      <formula>0</formula>
    </cfRule>
  </conditionalFormatting>
  <conditionalFormatting sqref="K48:K81">
    <cfRule type="cellIs" dxfId="2270" priority="357" operator="lessThan">
      <formula>0</formula>
    </cfRule>
  </conditionalFormatting>
  <conditionalFormatting sqref="K48:K81">
    <cfRule type="cellIs" dxfId="2269" priority="356" operator="lessThan">
      <formula>0</formula>
    </cfRule>
  </conditionalFormatting>
  <conditionalFormatting sqref="A31">
    <cfRule type="cellIs" dxfId="2268" priority="287" operator="lessThan">
      <formula>0</formula>
    </cfRule>
  </conditionalFormatting>
  <conditionalFormatting sqref="A120">
    <cfRule type="cellIs" dxfId="2267" priority="301" operator="lessThan">
      <formula>0</formula>
    </cfRule>
  </conditionalFormatting>
  <conditionalFormatting sqref="A121">
    <cfRule type="cellIs" dxfId="2266" priority="300" operator="lessThan">
      <formula>0</formula>
    </cfRule>
  </conditionalFormatting>
  <conditionalFormatting sqref="A123">
    <cfRule type="cellIs" dxfId="2265" priority="298" operator="lessThan">
      <formula>0</formula>
    </cfRule>
  </conditionalFormatting>
  <conditionalFormatting sqref="A71">
    <cfRule type="cellIs" dxfId="2264" priority="297" operator="lessThan">
      <formula>0</formula>
    </cfRule>
  </conditionalFormatting>
  <conditionalFormatting sqref="A72">
    <cfRule type="cellIs" dxfId="2263" priority="296" operator="lessThan">
      <formula>0</formula>
    </cfRule>
  </conditionalFormatting>
  <conditionalFormatting sqref="A73">
    <cfRule type="cellIs" dxfId="2262" priority="295" operator="lessThan">
      <formula>0</formula>
    </cfRule>
  </conditionalFormatting>
  <conditionalFormatting sqref="A74:A75">
    <cfRule type="cellIs" dxfId="2261" priority="294" operator="lessThan">
      <formula>0</formula>
    </cfRule>
  </conditionalFormatting>
  <conditionalFormatting sqref="B29:D29">
    <cfRule type="cellIs" dxfId="2260" priority="355" operator="lessThan">
      <formula>0</formula>
    </cfRule>
  </conditionalFormatting>
  <conditionalFormatting sqref="B29:D29">
    <cfRule type="cellIs" dxfId="2259" priority="354" operator="lessThan">
      <formula>0</formula>
    </cfRule>
  </conditionalFormatting>
  <conditionalFormatting sqref="B30:D30">
    <cfRule type="cellIs" dxfId="2258" priority="353" operator="lessThan">
      <formula>0</formula>
    </cfRule>
  </conditionalFormatting>
  <conditionalFormatting sqref="B30:D30">
    <cfRule type="cellIs" dxfId="2257" priority="352" operator="lessThan">
      <formula>0</formula>
    </cfRule>
  </conditionalFormatting>
  <conditionalFormatting sqref="B31:D31">
    <cfRule type="cellIs" dxfId="2256" priority="351" operator="lessThan">
      <formula>0</formula>
    </cfRule>
  </conditionalFormatting>
  <conditionalFormatting sqref="B31:D31">
    <cfRule type="cellIs" dxfId="2255" priority="350" operator="lessThan">
      <formula>0</formula>
    </cfRule>
  </conditionalFormatting>
  <conditionalFormatting sqref="B32:D33">
    <cfRule type="cellIs" dxfId="2254" priority="349" operator="lessThan">
      <formula>0</formula>
    </cfRule>
  </conditionalFormatting>
  <conditionalFormatting sqref="B32:D33">
    <cfRule type="cellIs" dxfId="2253" priority="348" operator="lessThan">
      <formula>0</formula>
    </cfRule>
  </conditionalFormatting>
  <conditionalFormatting sqref="B34:D35">
    <cfRule type="cellIs" dxfId="2252" priority="347" operator="lessThan">
      <formula>0</formula>
    </cfRule>
  </conditionalFormatting>
  <conditionalFormatting sqref="B34:D35">
    <cfRule type="cellIs" dxfId="2251" priority="346" operator="lessThan">
      <formula>0</formula>
    </cfRule>
  </conditionalFormatting>
  <conditionalFormatting sqref="B36:D36">
    <cfRule type="cellIs" dxfId="2250" priority="345" operator="lessThan">
      <formula>0</formula>
    </cfRule>
  </conditionalFormatting>
  <conditionalFormatting sqref="B36:D36">
    <cfRule type="cellIs" dxfId="2249" priority="344" operator="lessThan">
      <formula>0</formula>
    </cfRule>
  </conditionalFormatting>
  <conditionalFormatting sqref="B38:D38">
    <cfRule type="cellIs" dxfId="2248" priority="341" operator="lessThan">
      <formula>0</formula>
    </cfRule>
  </conditionalFormatting>
  <conditionalFormatting sqref="B38:D38">
    <cfRule type="cellIs" dxfId="2247" priority="340" operator="lessThan">
      <formula>0</formula>
    </cfRule>
  </conditionalFormatting>
  <conditionalFormatting sqref="B39:D39">
    <cfRule type="cellIs" dxfId="2246" priority="339" operator="lessThan">
      <formula>0</formula>
    </cfRule>
  </conditionalFormatting>
  <conditionalFormatting sqref="B39:D39">
    <cfRule type="cellIs" dxfId="2245" priority="338" operator="lessThan">
      <formula>0</formula>
    </cfRule>
  </conditionalFormatting>
  <conditionalFormatting sqref="A328">
    <cfRule type="cellIs" dxfId="2244" priority="265" operator="lessThan">
      <formula>0</formula>
    </cfRule>
  </conditionalFormatting>
  <conditionalFormatting sqref="A329">
    <cfRule type="cellIs" dxfId="2243" priority="264" operator="lessThan">
      <formula>0</formula>
    </cfRule>
  </conditionalFormatting>
  <conditionalFormatting sqref="A81">
    <cfRule type="cellIs" dxfId="2242" priority="290" operator="lessThan">
      <formula>0</formula>
    </cfRule>
  </conditionalFormatting>
  <conditionalFormatting sqref="A30">
    <cfRule type="cellIs" dxfId="2241" priority="288" operator="lessThan">
      <formula>0</formula>
    </cfRule>
  </conditionalFormatting>
  <conditionalFormatting sqref="A32:A33">
    <cfRule type="cellIs" dxfId="2240" priority="286" operator="lessThan">
      <formula>0</formula>
    </cfRule>
  </conditionalFormatting>
  <conditionalFormatting sqref="A37">
    <cfRule type="cellIs" dxfId="2239" priority="283" operator="lessThan">
      <formula>0</formula>
    </cfRule>
  </conditionalFormatting>
  <conditionalFormatting sqref="A39">
    <cfRule type="cellIs" dxfId="2238" priority="281" operator="lessThan">
      <formula>0</formula>
    </cfRule>
  </conditionalFormatting>
  <conditionalFormatting sqref="A361">
    <cfRule type="cellIs" dxfId="2237" priority="279" operator="lessThan">
      <formula>0</formula>
    </cfRule>
  </conditionalFormatting>
  <conditionalFormatting sqref="A363:A364">
    <cfRule type="cellIs" dxfId="2236" priority="277" operator="lessThan">
      <formula>0</formula>
    </cfRule>
  </conditionalFormatting>
  <conditionalFormatting sqref="A365">
    <cfRule type="cellIs" dxfId="2235" priority="276" operator="lessThan">
      <formula>0</formula>
    </cfRule>
  </conditionalFormatting>
  <conditionalFormatting sqref="A368">
    <cfRule type="cellIs" dxfId="2234" priority="274" operator="lessThan">
      <formula>0</formula>
    </cfRule>
  </conditionalFormatting>
  <conditionalFormatting sqref="A370">
    <cfRule type="cellIs" dxfId="2233" priority="272" operator="lessThan">
      <formula>0</formula>
    </cfRule>
  </conditionalFormatting>
  <conditionalFormatting sqref="A367">
    <cfRule type="cellIs" dxfId="2232" priority="275" operator="lessThan">
      <formula>0</formula>
    </cfRule>
  </conditionalFormatting>
  <conditionalFormatting sqref="A369">
    <cfRule type="cellIs" dxfId="2231" priority="273" operator="lessThan">
      <formula>0</formula>
    </cfRule>
  </conditionalFormatting>
  <conditionalFormatting sqref="A319">
    <cfRule type="cellIs" dxfId="2230" priority="271" operator="lessThan">
      <formula>0</formula>
    </cfRule>
  </conditionalFormatting>
  <conditionalFormatting sqref="A321">
    <cfRule type="cellIs" dxfId="2229" priority="269" operator="lessThan">
      <formula>0</formula>
    </cfRule>
  </conditionalFormatting>
  <conditionalFormatting sqref="A326">
    <cfRule type="cellIs" dxfId="2228" priority="267" operator="lessThan">
      <formula>0</formula>
    </cfRule>
  </conditionalFormatting>
  <conditionalFormatting sqref="B115:D115">
    <cfRule type="cellIs" dxfId="2227" priority="237" operator="lessThan">
      <formula>0</formula>
    </cfRule>
  </conditionalFormatting>
  <conditionalFormatting sqref="B116:D117">
    <cfRule type="cellIs" dxfId="2226" priority="235" operator="lessThan">
      <formula>0</formula>
    </cfRule>
  </conditionalFormatting>
  <conditionalFormatting sqref="B118:D119">
    <cfRule type="cellIs" dxfId="2225" priority="233" operator="lessThan">
      <formula>0</formula>
    </cfRule>
  </conditionalFormatting>
  <conditionalFormatting sqref="B120:D120">
    <cfRule type="cellIs" dxfId="2224" priority="231" operator="lessThan">
      <formula>0</formula>
    </cfRule>
  </conditionalFormatting>
  <conditionalFormatting sqref="B121:D121">
    <cfRule type="cellIs" dxfId="2223" priority="229" operator="lessThan">
      <formula>0</formula>
    </cfRule>
  </conditionalFormatting>
  <conditionalFormatting sqref="B122:D122">
    <cfRule type="cellIs" dxfId="2222" priority="227" operator="lessThan">
      <formula>0</formula>
    </cfRule>
  </conditionalFormatting>
  <conditionalFormatting sqref="A277">
    <cfRule type="cellIs" dxfId="2221" priority="337" operator="lessThan">
      <formula>0</formula>
    </cfRule>
  </conditionalFormatting>
  <conditionalFormatting sqref="A278">
    <cfRule type="cellIs" dxfId="2220" priority="336" operator="lessThan">
      <formula>0</formula>
    </cfRule>
  </conditionalFormatting>
  <conditionalFormatting sqref="A279">
    <cfRule type="cellIs" dxfId="2219" priority="335" operator="lessThan">
      <formula>0</formula>
    </cfRule>
  </conditionalFormatting>
  <conditionalFormatting sqref="A280:A281">
    <cfRule type="cellIs" dxfId="2218" priority="334" operator="lessThan">
      <formula>0</formula>
    </cfRule>
  </conditionalFormatting>
  <conditionalFormatting sqref="A284">
    <cfRule type="cellIs" dxfId="2217" priority="333" operator="lessThan">
      <formula>0</formula>
    </cfRule>
  </conditionalFormatting>
  <conditionalFormatting sqref="A285">
    <cfRule type="cellIs" dxfId="2216" priority="332" operator="lessThan">
      <formula>0</formula>
    </cfRule>
  </conditionalFormatting>
  <conditionalFormatting sqref="A286">
    <cfRule type="cellIs" dxfId="2215" priority="331" operator="lessThan">
      <formula>0</formula>
    </cfRule>
  </conditionalFormatting>
  <conditionalFormatting sqref="A287">
    <cfRule type="cellIs" dxfId="2214" priority="330" operator="lessThan">
      <formula>0</formula>
    </cfRule>
  </conditionalFormatting>
  <conditionalFormatting sqref="B113:D113">
    <cfRule type="cellIs" dxfId="2213" priority="241" operator="lessThan">
      <formula>0</formula>
    </cfRule>
  </conditionalFormatting>
  <conditionalFormatting sqref="B114:D114">
    <cfRule type="cellIs" dxfId="2212" priority="239" operator="lessThan">
      <formula>0</formula>
    </cfRule>
  </conditionalFormatting>
  <conditionalFormatting sqref="B197:D197">
    <cfRule type="cellIs" dxfId="2211" priority="197" operator="lessThan">
      <formula>0</formula>
    </cfRule>
  </conditionalFormatting>
  <conditionalFormatting sqref="B198:D199">
    <cfRule type="cellIs" dxfId="2210" priority="195" operator="lessThan">
      <formula>0</formula>
    </cfRule>
  </conditionalFormatting>
  <conditionalFormatting sqref="B200:D201">
    <cfRule type="cellIs" dxfId="2209" priority="193" operator="lessThan">
      <formula>0</formula>
    </cfRule>
  </conditionalFormatting>
  <conditionalFormatting sqref="B202:D202">
    <cfRule type="cellIs" dxfId="2208" priority="191" operator="lessThan">
      <formula>0</formula>
    </cfRule>
  </conditionalFormatting>
  <conditionalFormatting sqref="B203:D203">
    <cfRule type="cellIs" dxfId="2207" priority="189" operator="lessThan">
      <formula>0</formula>
    </cfRule>
  </conditionalFormatting>
  <conditionalFormatting sqref="A236">
    <cfRule type="cellIs" dxfId="2206" priority="329" operator="lessThan">
      <formula>0</formula>
    </cfRule>
  </conditionalFormatting>
  <conditionalFormatting sqref="A237">
    <cfRule type="cellIs" dxfId="2205" priority="328" operator="lessThan">
      <formula>0</formula>
    </cfRule>
  </conditionalFormatting>
  <conditionalFormatting sqref="A238">
    <cfRule type="cellIs" dxfId="2204" priority="327" operator="lessThan">
      <formula>0</formula>
    </cfRule>
  </conditionalFormatting>
  <conditionalFormatting sqref="A239:A240">
    <cfRule type="cellIs" dxfId="2203" priority="326" operator="lessThan">
      <formula>0</formula>
    </cfRule>
  </conditionalFormatting>
  <conditionalFormatting sqref="A243">
    <cfRule type="cellIs" dxfId="2202" priority="325" operator="lessThan">
      <formula>0</formula>
    </cfRule>
  </conditionalFormatting>
  <conditionalFormatting sqref="A244">
    <cfRule type="cellIs" dxfId="2201" priority="324" operator="lessThan">
      <formula>0</formula>
    </cfRule>
  </conditionalFormatting>
  <conditionalFormatting sqref="A245">
    <cfRule type="cellIs" dxfId="2200" priority="323" operator="lessThan">
      <formula>0</formula>
    </cfRule>
  </conditionalFormatting>
  <conditionalFormatting sqref="A246">
    <cfRule type="cellIs" dxfId="2199" priority="322" operator="lessThan">
      <formula>0</formula>
    </cfRule>
  </conditionalFormatting>
  <conditionalFormatting sqref="A195">
    <cfRule type="cellIs" dxfId="2198" priority="321" operator="lessThan">
      <formula>0</formula>
    </cfRule>
  </conditionalFormatting>
  <conditionalFormatting sqref="A196">
    <cfRule type="cellIs" dxfId="2197" priority="320" operator="lessThan">
      <formula>0</formula>
    </cfRule>
  </conditionalFormatting>
  <conditionalFormatting sqref="A198:A199">
    <cfRule type="cellIs" dxfId="2196" priority="318" operator="lessThan">
      <formula>0</formula>
    </cfRule>
  </conditionalFormatting>
  <conditionalFormatting sqref="A202">
    <cfRule type="cellIs" dxfId="2195" priority="317" operator="lessThan">
      <formula>0</formula>
    </cfRule>
  </conditionalFormatting>
  <conditionalFormatting sqref="A203">
    <cfRule type="cellIs" dxfId="2194" priority="316" operator="lessThan">
      <formula>0</formula>
    </cfRule>
  </conditionalFormatting>
  <conditionalFormatting sqref="A204">
    <cfRule type="cellIs" dxfId="2193" priority="315" operator="lessThan">
      <formula>0</formula>
    </cfRule>
  </conditionalFormatting>
  <conditionalFormatting sqref="A205">
    <cfRule type="cellIs" dxfId="2192" priority="314" operator="lessThan">
      <formula>0</formula>
    </cfRule>
  </conditionalFormatting>
  <conditionalFormatting sqref="A154">
    <cfRule type="cellIs" dxfId="2191" priority="313" operator="lessThan">
      <formula>0</formula>
    </cfRule>
  </conditionalFormatting>
  <conditionalFormatting sqref="A155">
    <cfRule type="cellIs" dxfId="2190" priority="312" operator="lessThan">
      <formula>0</formula>
    </cfRule>
  </conditionalFormatting>
  <conditionalFormatting sqref="A156">
    <cfRule type="cellIs" dxfId="2189" priority="311" operator="lessThan">
      <formula>0</formula>
    </cfRule>
  </conditionalFormatting>
  <conditionalFormatting sqref="A157:A158">
    <cfRule type="cellIs" dxfId="2188" priority="310" operator="lessThan">
      <formula>0</formula>
    </cfRule>
  </conditionalFormatting>
  <conditionalFormatting sqref="A161">
    <cfRule type="cellIs" dxfId="2187" priority="309" operator="lessThan">
      <formula>0</formula>
    </cfRule>
  </conditionalFormatting>
  <conditionalFormatting sqref="A162">
    <cfRule type="cellIs" dxfId="2186" priority="308" operator="lessThan">
      <formula>0</formula>
    </cfRule>
  </conditionalFormatting>
  <conditionalFormatting sqref="A164">
    <cfRule type="cellIs" dxfId="2185" priority="306" operator="lessThan">
      <formula>0</formula>
    </cfRule>
  </conditionalFormatting>
  <conditionalFormatting sqref="A113">
    <cfRule type="cellIs" dxfId="2184" priority="305" operator="lessThan">
      <formula>0</formula>
    </cfRule>
  </conditionalFormatting>
  <conditionalFormatting sqref="A114">
    <cfRule type="cellIs" dxfId="2183" priority="304" operator="lessThan">
      <formula>0</formula>
    </cfRule>
  </conditionalFormatting>
  <conditionalFormatting sqref="A116:A117">
    <cfRule type="cellIs" dxfId="2182" priority="302" operator="lessThan">
      <formula>0</formula>
    </cfRule>
  </conditionalFormatting>
  <conditionalFormatting sqref="A78">
    <cfRule type="cellIs" dxfId="2181" priority="293" operator="lessThan">
      <formula>0</formula>
    </cfRule>
  </conditionalFormatting>
  <conditionalFormatting sqref="A79">
    <cfRule type="cellIs" dxfId="2180" priority="292" operator="lessThan">
      <formula>0</formula>
    </cfRule>
  </conditionalFormatting>
  <conditionalFormatting sqref="A80">
    <cfRule type="cellIs" dxfId="2179" priority="291" operator="lessThan">
      <formula>0</formula>
    </cfRule>
  </conditionalFormatting>
  <conditionalFormatting sqref="A29">
    <cfRule type="cellIs" dxfId="2178" priority="289" operator="lessThan">
      <formula>0</formula>
    </cfRule>
  </conditionalFormatting>
  <conditionalFormatting sqref="A35">
    <cfRule type="cellIs" dxfId="2177" priority="285" operator="lessThan">
      <formula>0</formula>
    </cfRule>
  </conditionalFormatting>
  <conditionalFormatting sqref="A36">
    <cfRule type="cellIs" dxfId="2176" priority="284" operator="lessThan">
      <formula>0</formula>
    </cfRule>
  </conditionalFormatting>
  <conditionalFormatting sqref="A38">
    <cfRule type="cellIs" dxfId="2175" priority="282" operator="lessThan">
      <formula>0</formula>
    </cfRule>
  </conditionalFormatting>
  <conditionalFormatting sqref="A360">
    <cfRule type="cellIs" dxfId="2174" priority="280" operator="lessThan">
      <formula>0</formula>
    </cfRule>
  </conditionalFormatting>
  <conditionalFormatting sqref="A362">
    <cfRule type="cellIs" dxfId="2173" priority="278" operator="lessThan">
      <formula>0</formula>
    </cfRule>
  </conditionalFormatting>
  <conditionalFormatting sqref="A320">
    <cfRule type="cellIs" dxfId="2172" priority="270" operator="lessThan">
      <formula>0</formula>
    </cfRule>
  </conditionalFormatting>
  <conditionalFormatting sqref="A322:A323">
    <cfRule type="cellIs" dxfId="2171" priority="268" operator="lessThan">
      <formula>0</formula>
    </cfRule>
  </conditionalFormatting>
  <conditionalFormatting sqref="A327">
    <cfRule type="cellIs" dxfId="2170" priority="266" operator="lessThan">
      <formula>0</formula>
    </cfRule>
  </conditionalFormatting>
  <conditionalFormatting sqref="B80:D80">
    <cfRule type="cellIs" dxfId="2169" priority="247" operator="lessThan">
      <formula>0</formula>
    </cfRule>
  </conditionalFormatting>
  <conditionalFormatting sqref="B80:D80">
    <cfRule type="cellIs" dxfId="2168" priority="246" operator="lessThan">
      <formula>0</formula>
    </cfRule>
  </conditionalFormatting>
  <conditionalFormatting sqref="B81:D81">
    <cfRule type="cellIs" dxfId="2167" priority="245" operator="lessThan">
      <formula>0</formula>
    </cfRule>
  </conditionalFormatting>
  <conditionalFormatting sqref="B81:D81">
    <cfRule type="cellIs" dxfId="2166" priority="244" operator="lessThan">
      <formula>0</formula>
    </cfRule>
  </conditionalFormatting>
  <conditionalFormatting sqref="B90:D112">
    <cfRule type="cellIs" dxfId="2165" priority="243" operator="lessThan">
      <formula>0</formula>
    </cfRule>
  </conditionalFormatting>
  <conditionalFormatting sqref="B90:D112">
    <cfRule type="cellIs" dxfId="2164" priority="242" operator="lessThan">
      <formula>0</formula>
    </cfRule>
  </conditionalFormatting>
  <conditionalFormatting sqref="B113:D113">
    <cfRule type="cellIs" dxfId="2163" priority="240" operator="lessThan">
      <formula>0</formula>
    </cfRule>
  </conditionalFormatting>
  <conditionalFormatting sqref="B114:D114">
    <cfRule type="cellIs" dxfId="2162" priority="238" operator="lessThan">
      <formula>0</formula>
    </cfRule>
  </conditionalFormatting>
  <conditionalFormatting sqref="B115:D115">
    <cfRule type="cellIs" dxfId="2161" priority="236" operator="lessThan">
      <formula>0</formula>
    </cfRule>
  </conditionalFormatting>
  <conditionalFormatting sqref="B116:D117">
    <cfRule type="cellIs" dxfId="2160" priority="234" operator="lessThan">
      <formula>0</formula>
    </cfRule>
  </conditionalFormatting>
  <conditionalFormatting sqref="B118:D119">
    <cfRule type="cellIs" dxfId="2159" priority="232" operator="lessThan">
      <formula>0</formula>
    </cfRule>
  </conditionalFormatting>
  <conditionalFormatting sqref="B120:D120">
    <cfRule type="cellIs" dxfId="2158" priority="230" operator="lessThan">
      <formula>0</formula>
    </cfRule>
  </conditionalFormatting>
  <conditionalFormatting sqref="B79:D79">
    <cfRule type="cellIs" dxfId="2157" priority="249" operator="lessThan">
      <formula>0</formula>
    </cfRule>
  </conditionalFormatting>
  <conditionalFormatting sqref="B79:D79">
    <cfRule type="cellIs" dxfId="2156" priority="248" operator="lessThan">
      <formula>0</formula>
    </cfRule>
  </conditionalFormatting>
  <conditionalFormatting sqref="B78:D78">
    <cfRule type="cellIs" dxfId="2155" priority="251" operator="lessThan">
      <formula>0</formula>
    </cfRule>
  </conditionalFormatting>
  <conditionalFormatting sqref="B78:D78">
    <cfRule type="cellIs" dxfId="2154" priority="250" operator="lessThan">
      <formula>0</formula>
    </cfRule>
  </conditionalFormatting>
  <conditionalFormatting sqref="B76:D77">
    <cfRule type="cellIs" dxfId="2153" priority="253" operator="lessThan">
      <formula>0</formula>
    </cfRule>
  </conditionalFormatting>
  <conditionalFormatting sqref="B76:D77">
    <cfRule type="cellIs" dxfId="2152" priority="252" operator="lessThan">
      <formula>0</formula>
    </cfRule>
  </conditionalFormatting>
  <conditionalFormatting sqref="B74:D75">
    <cfRule type="cellIs" dxfId="2151" priority="255" operator="lessThan">
      <formula>0</formula>
    </cfRule>
  </conditionalFormatting>
  <conditionalFormatting sqref="B74:D75">
    <cfRule type="cellIs" dxfId="2150" priority="254" operator="lessThan">
      <formula>0</formula>
    </cfRule>
  </conditionalFormatting>
  <conditionalFormatting sqref="B73:D73">
    <cfRule type="cellIs" dxfId="2149" priority="257" operator="lessThan">
      <formula>0</formula>
    </cfRule>
  </conditionalFormatting>
  <conditionalFormatting sqref="B73:D73">
    <cfRule type="cellIs" dxfId="2148" priority="256" operator="lessThan">
      <formula>0</formula>
    </cfRule>
  </conditionalFormatting>
  <conditionalFormatting sqref="B72:D72">
    <cfRule type="cellIs" dxfId="2147" priority="259" operator="lessThan">
      <formula>0</formula>
    </cfRule>
  </conditionalFormatting>
  <conditionalFormatting sqref="B72:D72">
    <cfRule type="cellIs" dxfId="2146" priority="258" operator="lessThan">
      <formula>0</formula>
    </cfRule>
  </conditionalFormatting>
  <conditionalFormatting sqref="B71:D71">
    <cfRule type="cellIs" dxfId="2145" priority="261" operator="lessThan">
      <formula>0</formula>
    </cfRule>
  </conditionalFormatting>
  <conditionalFormatting sqref="B71:D71">
    <cfRule type="cellIs" dxfId="2144" priority="260" operator="lessThan">
      <formula>0</formula>
    </cfRule>
  </conditionalFormatting>
  <conditionalFormatting sqref="B48:D70">
    <cfRule type="cellIs" dxfId="2143" priority="263" operator="lessThan">
      <formula>0</formula>
    </cfRule>
  </conditionalFormatting>
  <conditionalFormatting sqref="B48:D70">
    <cfRule type="cellIs" dxfId="2142" priority="262" operator="lessThan">
      <formula>0</formula>
    </cfRule>
  </conditionalFormatting>
  <conditionalFormatting sqref="B121:D121">
    <cfRule type="cellIs" dxfId="2141" priority="228" operator="lessThan">
      <formula>0</formula>
    </cfRule>
  </conditionalFormatting>
  <conditionalFormatting sqref="B122:D122">
    <cfRule type="cellIs" dxfId="2140" priority="226" operator="lessThan">
      <formula>0</formula>
    </cfRule>
  </conditionalFormatting>
  <conditionalFormatting sqref="B123:D123">
    <cfRule type="cellIs" dxfId="2139" priority="225" operator="lessThan">
      <formula>0</formula>
    </cfRule>
  </conditionalFormatting>
  <conditionalFormatting sqref="B123:D123">
    <cfRule type="cellIs" dxfId="2138" priority="224" operator="lessThan">
      <formula>0</formula>
    </cfRule>
  </conditionalFormatting>
  <conditionalFormatting sqref="B131:D153">
    <cfRule type="cellIs" dxfId="2137" priority="223" operator="lessThan">
      <formula>0</formula>
    </cfRule>
  </conditionalFormatting>
  <conditionalFormatting sqref="B131:D153">
    <cfRule type="cellIs" dxfId="2136" priority="222" operator="lessThan">
      <formula>0</formula>
    </cfRule>
  </conditionalFormatting>
  <conditionalFormatting sqref="B154:D154">
    <cfRule type="cellIs" dxfId="2135" priority="221" operator="lessThan">
      <formula>0</formula>
    </cfRule>
  </conditionalFormatting>
  <conditionalFormatting sqref="B154:D154">
    <cfRule type="cellIs" dxfId="2134" priority="220" operator="lessThan">
      <formula>0</formula>
    </cfRule>
  </conditionalFormatting>
  <conditionalFormatting sqref="B155:D155">
    <cfRule type="cellIs" dxfId="2133" priority="219" operator="lessThan">
      <formula>0</formula>
    </cfRule>
  </conditionalFormatting>
  <conditionalFormatting sqref="B155:D155">
    <cfRule type="cellIs" dxfId="2132" priority="218" operator="lessThan">
      <formula>0</formula>
    </cfRule>
  </conditionalFormatting>
  <conditionalFormatting sqref="B156:D156">
    <cfRule type="cellIs" dxfId="2131" priority="217" operator="lessThan">
      <formula>0</formula>
    </cfRule>
  </conditionalFormatting>
  <conditionalFormatting sqref="B156:D156">
    <cfRule type="cellIs" dxfId="2130" priority="216" operator="lessThan">
      <formula>0</formula>
    </cfRule>
  </conditionalFormatting>
  <conditionalFormatting sqref="B157:D158">
    <cfRule type="cellIs" dxfId="2129" priority="215" operator="lessThan">
      <formula>0</formula>
    </cfRule>
  </conditionalFormatting>
  <conditionalFormatting sqref="B157:D158">
    <cfRule type="cellIs" dxfId="2128" priority="214" operator="lessThan">
      <formula>0</formula>
    </cfRule>
  </conditionalFormatting>
  <conditionalFormatting sqref="B159:D160">
    <cfRule type="cellIs" dxfId="2127" priority="213" operator="lessThan">
      <formula>0</formula>
    </cfRule>
  </conditionalFormatting>
  <conditionalFormatting sqref="B159:D160">
    <cfRule type="cellIs" dxfId="2126" priority="212" operator="lessThan">
      <formula>0</formula>
    </cfRule>
  </conditionalFormatting>
  <conditionalFormatting sqref="B161:D161">
    <cfRule type="cellIs" dxfId="2125" priority="211" operator="lessThan">
      <formula>0</formula>
    </cfRule>
  </conditionalFormatting>
  <conditionalFormatting sqref="B161:D161">
    <cfRule type="cellIs" dxfId="2124" priority="210" operator="lessThan">
      <formula>0</formula>
    </cfRule>
  </conditionalFormatting>
  <conditionalFormatting sqref="B162:D162">
    <cfRule type="cellIs" dxfId="2123" priority="209" operator="lessThan">
      <formula>0</formula>
    </cfRule>
  </conditionalFormatting>
  <conditionalFormatting sqref="B162:D162">
    <cfRule type="cellIs" dxfId="2122" priority="208" operator="lessThan">
      <formula>0</formula>
    </cfRule>
  </conditionalFormatting>
  <conditionalFormatting sqref="B163:D163">
    <cfRule type="cellIs" dxfId="2121" priority="207" operator="lessThan">
      <formula>0</formula>
    </cfRule>
  </conditionalFormatting>
  <conditionalFormatting sqref="B163:D163">
    <cfRule type="cellIs" dxfId="2120" priority="206" operator="lessThan">
      <formula>0</formula>
    </cfRule>
  </conditionalFormatting>
  <conditionalFormatting sqref="B164:D164">
    <cfRule type="cellIs" dxfId="2119" priority="205" operator="lessThan">
      <formula>0</formula>
    </cfRule>
  </conditionalFormatting>
  <conditionalFormatting sqref="B164:D164">
    <cfRule type="cellIs" dxfId="2118" priority="204" operator="lessThan">
      <formula>0</formula>
    </cfRule>
  </conditionalFormatting>
  <conditionalFormatting sqref="B172:D194">
    <cfRule type="cellIs" dxfId="2117" priority="203" operator="lessThan">
      <formula>0</formula>
    </cfRule>
  </conditionalFormatting>
  <conditionalFormatting sqref="B172:D194">
    <cfRule type="cellIs" dxfId="2116" priority="202" operator="lessThan">
      <formula>0</formula>
    </cfRule>
  </conditionalFormatting>
  <conditionalFormatting sqref="B195:D195">
    <cfRule type="cellIs" dxfId="2115" priority="201" operator="lessThan">
      <formula>0</formula>
    </cfRule>
  </conditionalFormatting>
  <conditionalFormatting sqref="B195:D195">
    <cfRule type="cellIs" dxfId="2114" priority="200" operator="lessThan">
      <formula>0</formula>
    </cfRule>
  </conditionalFormatting>
  <conditionalFormatting sqref="B196:D196">
    <cfRule type="cellIs" dxfId="2113" priority="199" operator="lessThan">
      <formula>0</formula>
    </cfRule>
  </conditionalFormatting>
  <conditionalFormatting sqref="B196:D196">
    <cfRule type="cellIs" dxfId="2112" priority="198" operator="lessThan">
      <formula>0</formula>
    </cfRule>
  </conditionalFormatting>
  <conditionalFormatting sqref="B197:D197">
    <cfRule type="cellIs" dxfId="2111" priority="196" operator="lessThan">
      <formula>0</formula>
    </cfRule>
  </conditionalFormatting>
  <conditionalFormatting sqref="B198:D199">
    <cfRule type="cellIs" dxfId="2110" priority="194" operator="lessThan">
      <formula>0</formula>
    </cfRule>
  </conditionalFormatting>
  <conditionalFormatting sqref="B200:D201">
    <cfRule type="cellIs" dxfId="2109" priority="192" operator="lessThan">
      <formula>0</formula>
    </cfRule>
  </conditionalFormatting>
  <conditionalFormatting sqref="B202:D202">
    <cfRule type="cellIs" dxfId="2108" priority="190" operator="lessThan">
      <formula>0</formula>
    </cfRule>
  </conditionalFormatting>
  <conditionalFormatting sqref="B203:D203">
    <cfRule type="cellIs" dxfId="2107" priority="188" operator="lessThan">
      <formula>0</formula>
    </cfRule>
  </conditionalFormatting>
  <conditionalFormatting sqref="B204:D204">
    <cfRule type="cellIs" dxfId="2106" priority="187" operator="lessThan">
      <formula>0</formula>
    </cfRule>
  </conditionalFormatting>
  <conditionalFormatting sqref="B204:D204">
    <cfRule type="cellIs" dxfId="2105" priority="186" operator="lessThan">
      <formula>0</formula>
    </cfRule>
  </conditionalFormatting>
  <conditionalFormatting sqref="B205:D205">
    <cfRule type="cellIs" dxfId="2104" priority="185" operator="lessThan">
      <formula>0</formula>
    </cfRule>
  </conditionalFormatting>
  <conditionalFormatting sqref="B205:D205">
    <cfRule type="cellIs" dxfId="2103" priority="184" operator="lessThan">
      <formula>0</formula>
    </cfRule>
  </conditionalFormatting>
  <conditionalFormatting sqref="B213:D235">
    <cfRule type="cellIs" dxfId="2102" priority="183" operator="lessThan">
      <formula>0</formula>
    </cfRule>
  </conditionalFormatting>
  <conditionalFormatting sqref="B213:D235">
    <cfRule type="cellIs" dxfId="2101" priority="182" operator="lessThan">
      <formula>0</formula>
    </cfRule>
  </conditionalFormatting>
  <conditionalFormatting sqref="B236:D236">
    <cfRule type="cellIs" dxfId="2100" priority="181" operator="lessThan">
      <formula>0</formula>
    </cfRule>
  </conditionalFormatting>
  <conditionalFormatting sqref="B236:D236">
    <cfRule type="cellIs" dxfId="2099" priority="180" operator="lessThan">
      <formula>0</formula>
    </cfRule>
  </conditionalFormatting>
  <conditionalFormatting sqref="B237:D237">
    <cfRule type="cellIs" dxfId="2098" priority="179" operator="lessThan">
      <formula>0</formula>
    </cfRule>
  </conditionalFormatting>
  <conditionalFormatting sqref="B237:D237">
    <cfRule type="cellIs" dxfId="2097" priority="178" operator="lessThan">
      <formula>0</formula>
    </cfRule>
  </conditionalFormatting>
  <conditionalFormatting sqref="B238:D238">
    <cfRule type="cellIs" dxfId="2096" priority="177" operator="lessThan">
      <formula>0</formula>
    </cfRule>
  </conditionalFormatting>
  <conditionalFormatting sqref="B238:D238">
    <cfRule type="cellIs" dxfId="2095" priority="176" operator="lessThan">
      <formula>0</formula>
    </cfRule>
  </conditionalFormatting>
  <conditionalFormatting sqref="B239:D240">
    <cfRule type="cellIs" dxfId="2094" priority="175" operator="lessThan">
      <formula>0</formula>
    </cfRule>
  </conditionalFormatting>
  <conditionalFormatting sqref="B239:D240">
    <cfRule type="cellIs" dxfId="2093" priority="174" operator="lessThan">
      <formula>0</formula>
    </cfRule>
  </conditionalFormatting>
  <conditionalFormatting sqref="B241:D242">
    <cfRule type="cellIs" dxfId="2092" priority="173" operator="lessThan">
      <formula>0</formula>
    </cfRule>
  </conditionalFormatting>
  <conditionalFormatting sqref="B241:D242">
    <cfRule type="cellIs" dxfId="2091" priority="172" operator="lessThan">
      <formula>0</formula>
    </cfRule>
  </conditionalFormatting>
  <conditionalFormatting sqref="B243:D243">
    <cfRule type="cellIs" dxfId="2090" priority="171" operator="lessThan">
      <formula>0</formula>
    </cfRule>
  </conditionalFormatting>
  <conditionalFormatting sqref="B243:D243">
    <cfRule type="cellIs" dxfId="2089" priority="170" operator="lessThan">
      <formula>0</formula>
    </cfRule>
  </conditionalFormatting>
  <conditionalFormatting sqref="B244:D244">
    <cfRule type="cellIs" dxfId="2088" priority="169" operator="lessThan">
      <formula>0</formula>
    </cfRule>
  </conditionalFormatting>
  <conditionalFormatting sqref="B244:D244">
    <cfRule type="cellIs" dxfId="2087" priority="168" operator="lessThan">
      <formula>0</formula>
    </cfRule>
  </conditionalFormatting>
  <conditionalFormatting sqref="B245:D245">
    <cfRule type="cellIs" dxfId="2086" priority="167" operator="lessThan">
      <formula>0</formula>
    </cfRule>
  </conditionalFormatting>
  <conditionalFormatting sqref="B245:D245">
    <cfRule type="cellIs" dxfId="2085" priority="166" operator="lessThan">
      <formula>0</formula>
    </cfRule>
  </conditionalFormatting>
  <conditionalFormatting sqref="B246:D246">
    <cfRule type="cellIs" dxfId="2084" priority="165" operator="lessThan">
      <formula>0</formula>
    </cfRule>
  </conditionalFormatting>
  <conditionalFormatting sqref="B246:D246">
    <cfRule type="cellIs" dxfId="2083" priority="164" operator="lessThan">
      <formula>0</formula>
    </cfRule>
  </conditionalFormatting>
  <conditionalFormatting sqref="B254:D276">
    <cfRule type="cellIs" dxfId="2082" priority="163" operator="lessThan">
      <formula>0</formula>
    </cfRule>
  </conditionalFormatting>
  <conditionalFormatting sqref="B254:D276">
    <cfRule type="cellIs" dxfId="2081" priority="162" operator="lessThan">
      <formula>0</formula>
    </cfRule>
  </conditionalFormatting>
  <conditionalFormatting sqref="B277:D277">
    <cfRule type="cellIs" dxfId="2080" priority="161" operator="lessThan">
      <formula>0</formula>
    </cfRule>
  </conditionalFormatting>
  <conditionalFormatting sqref="B277:D277">
    <cfRule type="cellIs" dxfId="2079" priority="160" operator="lessThan">
      <formula>0</formula>
    </cfRule>
  </conditionalFormatting>
  <conditionalFormatting sqref="B278:D278">
    <cfRule type="cellIs" dxfId="2078" priority="159" operator="lessThan">
      <formula>0</formula>
    </cfRule>
  </conditionalFormatting>
  <conditionalFormatting sqref="B278:D278">
    <cfRule type="cellIs" dxfId="2077" priority="158" operator="lessThan">
      <formula>0</formula>
    </cfRule>
  </conditionalFormatting>
  <conditionalFormatting sqref="B279:D279">
    <cfRule type="cellIs" dxfId="2076" priority="157" operator="lessThan">
      <formula>0</formula>
    </cfRule>
  </conditionalFormatting>
  <conditionalFormatting sqref="B279:D279">
    <cfRule type="cellIs" dxfId="2075" priority="156" operator="lessThan">
      <formula>0</formula>
    </cfRule>
  </conditionalFormatting>
  <conditionalFormatting sqref="B280:D281">
    <cfRule type="cellIs" dxfId="2074" priority="155" operator="lessThan">
      <formula>0</formula>
    </cfRule>
  </conditionalFormatting>
  <conditionalFormatting sqref="B280:D281">
    <cfRule type="cellIs" dxfId="2073" priority="154" operator="lessThan">
      <formula>0</formula>
    </cfRule>
  </conditionalFormatting>
  <conditionalFormatting sqref="B282:D283">
    <cfRule type="cellIs" dxfId="2072" priority="153" operator="lessThan">
      <formula>0</formula>
    </cfRule>
  </conditionalFormatting>
  <conditionalFormatting sqref="B282:D283">
    <cfRule type="cellIs" dxfId="2071" priority="152" operator="lessThan">
      <formula>0</formula>
    </cfRule>
  </conditionalFormatting>
  <conditionalFormatting sqref="B284:D284">
    <cfRule type="cellIs" dxfId="2070" priority="151" operator="lessThan">
      <formula>0</formula>
    </cfRule>
  </conditionalFormatting>
  <conditionalFormatting sqref="B284:D284">
    <cfRule type="cellIs" dxfId="2069" priority="150" operator="lessThan">
      <formula>0</formula>
    </cfRule>
  </conditionalFormatting>
  <conditionalFormatting sqref="B285:D285">
    <cfRule type="cellIs" dxfId="2068" priority="149" operator="lessThan">
      <formula>0</formula>
    </cfRule>
  </conditionalFormatting>
  <conditionalFormatting sqref="B285:D285">
    <cfRule type="cellIs" dxfId="2067" priority="148" operator="lessThan">
      <formula>0</formula>
    </cfRule>
  </conditionalFormatting>
  <conditionalFormatting sqref="B286:D286">
    <cfRule type="cellIs" dxfId="2066" priority="147" operator="lessThan">
      <formula>0</formula>
    </cfRule>
  </conditionalFormatting>
  <conditionalFormatting sqref="B286:D286">
    <cfRule type="cellIs" dxfId="2065" priority="146" operator="lessThan">
      <formula>0</formula>
    </cfRule>
  </conditionalFormatting>
  <conditionalFormatting sqref="B287:D287">
    <cfRule type="cellIs" dxfId="2064" priority="145" operator="lessThan">
      <formula>0</formula>
    </cfRule>
  </conditionalFormatting>
  <conditionalFormatting sqref="B287:D287">
    <cfRule type="cellIs" dxfId="2063" priority="144" operator="lessThan">
      <formula>0</formula>
    </cfRule>
  </conditionalFormatting>
  <conditionalFormatting sqref="B296:D318">
    <cfRule type="cellIs" dxfId="2062" priority="143" operator="lessThan">
      <formula>0</formula>
    </cfRule>
  </conditionalFormatting>
  <conditionalFormatting sqref="B296:D318">
    <cfRule type="cellIs" dxfId="2061" priority="142" operator="lessThan">
      <formula>0</formula>
    </cfRule>
  </conditionalFormatting>
  <conditionalFormatting sqref="B319:D319">
    <cfRule type="cellIs" dxfId="2060" priority="141" operator="lessThan">
      <formula>0</formula>
    </cfRule>
  </conditionalFormatting>
  <conditionalFormatting sqref="B319:D319">
    <cfRule type="cellIs" dxfId="2059" priority="140" operator="lessThan">
      <formula>0</formula>
    </cfRule>
  </conditionalFormatting>
  <conditionalFormatting sqref="B320:D320">
    <cfRule type="cellIs" dxfId="2058" priority="139" operator="lessThan">
      <formula>0</formula>
    </cfRule>
  </conditionalFormatting>
  <conditionalFormatting sqref="B320:D320">
    <cfRule type="cellIs" dxfId="2057" priority="138" operator="lessThan">
      <formula>0</formula>
    </cfRule>
  </conditionalFormatting>
  <conditionalFormatting sqref="B321:D321">
    <cfRule type="cellIs" dxfId="2056" priority="137" operator="lessThan">
      <formula>0</formula>
    </cfRule>
  </conditionalFormatting>
  <conditionalFormatting sqref="B321:D321">
    <cfRule type="cellIs" dxfId="2055" priority="136" operator="lessThan">
      <formula>0</formula>
    </cfRule>
  </conditionalFormatting>
  <conditionalFormatting sqref="B322:D323">
    <cfRule type="cellIs" dxfId="2054" priority="135" operator="lessThan">
      <formula>0</formula>
    </cfRule>
  </conditionalFormatting>
  <conditionalFormatting sqref="B322:D323">
    <cfRule type="cellIs" dxfId="2053" priority="134" operator="lessThan">
      <formula>0</formula>
    </cfRule>
  </conditionalFormatting>
  <conditionalFormatting sqref="B324:D325">
    <cfRule type="cellIs" dxfId="2052" priority="133" operator="lessThan">
      <formula>0</formula>
    </cfRule>
  </conditionalFormatting>
  <conditionalFormatting sqref="B324:D325">
    <cfRule type="cellIs" dxfId="2051" priority="132" operator="lessThan">
      <formula>0</formula>
    </cfRule>
  </conditionalFormatting>
  <conditionalFormatting sqref="B326:D326">
    <cfRule type="cellIs" dxfId="2050" priority="131" operator="lessThan">
      <formula>0</formula>
    </cfRule>
  </conditionalFormatting>
  <conditionalFormatting sqref="B326:D326">
    <cfRule type="cellIs" dxfId="2049" priority="130" operator="lessThan">
      <formula>0</formula>
    </cfRule>
  </conditionalFormatting>
  <conditionalFormatting sqref="B327:D327">
    <cfRule type="cellIs" dxfId="2048" priority="129" operator="lessThan">
      <formula>0</formula>
    </cfRule>
  </conditionalFormatting>
  <conditionalFormatting sqref="B327:D327">
    <cfRule type="cellIs" dxfId="2047" priority="128" operator="lessThan">
      <formula>0</formula>
    </cfRule>
  </conditionalFormatting>
  <conditionalFormatting sqref="B328:D328">
    <cfRule type="cellIs" dxfId="2046" priority="127" operator="lessThan">
      <formula>0</formula>
    </cfRule>
  </conditionalFormatting>
  <conditionalFormatting sqref="B328:D328">
    <cfRule type="cellIs" dxfId="2045" priority="126" operator="lessThan">
      <formula>0</formula>
    </cfRule>
  </conditionalFormatting>
  <conditionalFormatting sqref="B329:D329">
    <cfRule type="cellIs" dxfId="2044" priority="125" operator="lessThan">
      <formula>0</formula>
    </cfRule>
  </conditionalFormatting>
  <conditionalFormatting sqref="B329:D329">
    <cfRule type="cellIs" dxfId="2043" priority="124" operator="lessThan">
      <formula>0</formula>
    </cfRule>
  </conditionalFormatting>
  <conditionalFormatting sqref="B337:D359">
    <cfRule type="cellIs" dxfId="2042" priority="123" operator="lessThan">
      <formula>0</formula>
    </cfRule>
  </conditionalFormatting>
  <conditionalFormatting sqref="B337:D359">
    <cfRule type="cellIs" dxfId="2041" priority="122" operator="lessThan">
      <formula>0</formula>
    </cfRule>
  </conditionalFormatting>
  <conditionalFormatting sqref="B360:D360">
    <cfRule type="cellIs" dxfId="2040" priority="121" operator="lessThan">
      <formula>0</formula>
    </cfRule>
  </conditionalFormatting>
  <conditionalFormatting sqref="B360:D360">
    <cfRule type="cellIs" dxfId="2039" priority="120" operator="lessThan">
      <formula>0</formula>
    </cfRule>
  </conditionalFormatting>
  <conditionalFormatting sqref="B361:D361">
    <cfRule type="cellIs" dxfId="2038" priority="119" operator="lessThan">
      <formula>0</formula>
    </cfRule>
  </conditionalFormatting>
  <conditionalFormatting sqref="B361:D361">
    <cfRule type="cellIs" dxfId="2037" priority="118" operator="lessThan">
      <formula>0</formula>
    </cfRule>
  </conditionalFormatting>
  <conditionalFormatting sqref="B362:D362">
    <cfRule type="cellIs" dxfId="2036" priority="117" operator="lessThan">
      <formula>0</formula>
    </cfRule>
  </conditionalFormatting>
  <conditionalFormatting sqref="B362:D362">
    <cfRule type="cellIs" dxfId="2035" priority="116" operator="lessThan">
      <formula>0</formula>
    </cfRule>
  </conditionalFormatting>
  <conditionalFormatting sqref="B363:D364">
    <cfRule type="cellIs" dxfId="2034" priority="115" operator="lessThan">
      <formula>0</formula>
    </cfRule>
  </conditionalFormatting>
  <conditionalFormatting sqref="B363:D364">
    <cfRule type="cellIs" dxfId="2033" priority="114" operator="lessThan">
      <formula>0</formula>
    </cfRule>
  </conditionalFormatting>
  <conditionalFormatting sqref="B365:D366">
    <cfRule type="cellIs" dxfId="2032" priority="113" operator="lessThan">
      <formula>0</formula>
    </cfRule>
  </conditionalFormatting>
  <conditionalFormatting sqref="B365:D366">
    <cfRule type="cellIs" dxfId="2031" priority="112" operator="lessThan">
      <formula>0</formula>
    </cfRule>
  </conditionalFormatting>
  <conditionalFormatting sqref="B367:D367">
    <cfRule type="cellIs" dxfId="2030" priority="111" operator="lessThan">
      <formula>0</formula>
    </cfRule>
  </conditionalFormatting>
  <conditionalFormatting sqref="B367:D367">
    <cfRule type="cellIs" dxfId="2029" priority="110" operator="lessThan">
      <formula>0</formula>
    </cfRule>
  </conditionalFormatting>
  <conditionalFormatting sqref="B368:D368">
    <cfRule type="cellIs" dxfId="2028" priority="109" operator="lessThan">
      <formula>0</formula>
    </cfRule>
  </conditionalFormatting>
  <conditionalFormatting sqref="B368:D368">
    <cfRule type="cellIs" dxfId="2027" priority="108" operator="lessThan">
      <formula>0</formula>
    </cfRule>
  </conditionalFormatting>
  <conditionalFormatting sqref="B369:D369">
    <cfRule type="cellIs" dxfId="2026" priority="107" operator="lessThan">
      <formula>0</formula>
    </cfRule>
  </conditionalFormatting>
  <conditionalFormatting sqref="B369:D369">
    <cfRule type="cellIs" dxfId="2025" priority="106" operator="lessThan">
      <formula>0</formula>
    </cfRule>
  </conditionalFormatting>
  <conditionalFormatting sqref="B370:D370">
    <cfRule type="cellIs" dxfId="2024" priority="105" operator="lessThan">
      <formula>0</formula>
    </cfRule>
  </conditionalFormatting>
  <conditionalFormatting sqref="B370:D370">
    <cfRule type="cellIs" dxfId="2023" priority="104" operator="lessThan">
      <formula>0</formula>
    </cfRule>
  </conditionalFormatting>
  <conditionalFormatting sqref="A76">
    <cfRule type="cellIs" dxfId="2022" priority="103" operator="lessThan">
      <formula>0</formula>
    </cfRule>
  </conditionalFormatting>
  <conditionalFormatting sqref="A34">
    <cfRule type="cellIs" dxfId="2021" priority="102" operator="lessThan">
      <formula>0</formula>
    </cfRule>
  </conditionalFormatting>
  <conditionalFormatting sqref="A77">
    <cfRule type="cellIs" dxfId="2020" priority="101" operator="lessThan">
      <formula>0</formula>
    </cfRule>
  </conditionalFormatting>
  <conditionalFormatting sqref="A119">
    <cfRule type="cellIs" dxfId="2019" priority="100" operator="lessThan">
      <formula>0</formula>
    </cfRule>
  </conditionalFormatting>
  <conditionalFormatting sqref="A160">
    <cfRule type="cellIs" dxfId="2018" priority="99" operator="lessThan">
      <formula>0</formula>
    </cfRule>
  </conditionalFormatting>
  <conditionalFormatting sqref="A201">
    <cfRule type="cellIs" dxfId="2017" priority="98" operator="lessThan">
      <formula>0</formula>
    </cfRule>
  </conditionalFormatting>
  <conditionalFormatting sqref="A242">
    <cfRule type="cellIs" dxfId="2016" priority="97" operator="lessThan">
      <formula>0</formula>
    </cfRule>
  </conditionalFormatting>
  <conditionalFormatting sqref="A283">
    <cfRule type="cellIs" dxfId="2015" priority="96" operator="lessThan">
      <formula>0</formula>
    </cfRule>
  </conditionalFormatting>
  <conditionalFormatting sqref="A325">
    <cfRule type="cellIs" dxfId="2014" priority="95" operator="lessThan">
      <formula>0</formula>
    </cfRule>
  </conditionalFormatting>
  <conditionalFormatting sqref="A366">
    <cfRule type="cellIs" dxfId="2013" priority="94" operator="lessThan">
      <formula>0</formula>
    </cfRule>
  </conditionalFormatting>
  <conditionalFormatting sqref="A324">
    <cfRule type="cellIs" dxfId="2012" priority="93" operator="lessThan">
      <formula>0</formula>
    </cfRule>
  </conditionalFormatting>
  <conditionalFormatting sqref="A282">
    <cfRule type="cellIs" dxfId="2011" priority="92" operator="lessThan">
      <formula>0</formula>
    </cfRule>
  </conditionalFormatting>
  <conditionalFormatting sqref="A241">
    <cfRule type="cellIs" dxfId="2010" priority="91" operator="lessThan">
      <formula>0</formula>
    </cfRule>
  </conditionalFormatting>
  <conditionalFormatting sqref="A200">
    <cfRule type="cellIs" dxfId="2009" priority="90" operator="lessThan">
      <formula>0</formula>
    </cfRule>
  </conditionalFormatting>
  <conditionalFormatting sqref="A159">
    <cfRule type="cellIs" dxfId="2008" priority="89" operator="lessThan">
      <formula>0</formula>
    </cfRule>
  </conditionalFormatting>
  <conditionalFormatting sqref="A118">
    <cfRule type="cellIs" dxfId="2007" priority="88" operator="lessThan">
      <formula>0</formula>
    </cfRule>
  </conditionalFormatting>
  <conditionalFormatting sqref="O90:O123">
    <cfRule type="cellIs" dxfId="2006" priority="87" operator="lessThan">
      <formula>0</formula>
    </cfRule>
  </conditionalFormatting>
  <conditionalFormatting sqref="O90:O123">
    <cfRule type="cellIs" dxfId="2005" priority="86" operator="lessThan">
      <formula>0</formula>
    </cfRule>
  </conditionalFormatting>
  <conditionalFormatting sqref="M90:M123">
    <cfRule type="cellIs" dxfId="2004" priority="85" operator="lessThan">
      <formula>0</formula>
    </cfRule>
  </conditionalFormatting>
  <conditionalFormatting sqref="M90:M123">
    <cfRule type="cellIs" dxfId="2003" priority="84" operator="lessThan">
      <formula>0</formula>
    </cfRule>
  </conditionalFormatting>
  <conditionalFormatting sqref="K90:K123">
    <cfRule type="cellIs" dxfId="2002" priority="83" operator="lessThan">
      <formula>0</formula>
    </cfRule>
  </conditionalFormatting>
  <conditionalFormatting sqref="K90:K123">
    <cfRule type="cellIs" dxfId="2001" priority="82" operator="lessThan">
      <formula>0</formula>
    </cfRule>
  </conditionalFormatting>
  <conditionalFormatting sqref="K131:K164">
    <cfRule type="cellIs" dxfId="2000" priority="81" operator="lessThan">
      <formula>0</formula>
    </cfRule>
  </conditionalFormatting>
  <conditionalFormatting sqref="K131:K164">
    <cfRule type="cellIs" dxfId="1999" priority="80" operator="lessThan">
      <formula>0</formula>
    </cfRule>
  </conditionalFormatting>
  <conditionalFormatting sqref="O172:O205">
    <cfRule type="cellIs" dxfId="1998" priority="79" operator="lessThan">
      <formula>0</formula>
    </cfRule>
  </conditionalFormatting>
  <conditionalFormatting sqref="O172:O205">
    <cfRule type="cellIs" dxfId="1997" priority="78" operator="lessThan">
      <formula>0</formula>
    </cfRule>
  </conditionalFormatting>
  <conditionalFormatting sqref="AM133">
    <cfRule type="cellIs" priority="77" operator="lessThan">
      <formula>0</formula>
    </cfRule>
  </conditionalFormatting>
  <conditionalFormatting sqref="U48:U81">
    <cfRule type="cellIs" dxfId="1996" priority="75" operator="lessThan">
      <formula>0</formula>
    </cfRule>
  </conditionalFormatting>
  <conditionalFormatting sqref="U48:U81">
    <cfRule type="cellIs" dxfId="1995" priority="76" operator="lessThan">
      <formula>0</formula>
    </cfRule>
  </conditionalFormatting>
  <conditionalFormatting sqref="W48:W81">
    <cfRule type="cellIs" dxfId="1994" priority="73" operator="lessThan">
      <formula>0</formula>
    </cfRule>
  </conditionalFormatting>
  <conditionalFormatting sqref="W48:W81">
    <cfRule type="cellIs" dxfId="1993" priority="74" operator="lessThan">
      <formula>0</formula>
    </cfRule>
  </conditionalFormatting>
  <conditionalFormatting sqref="Y48:Y81">
    <cfRule type="cellIs" dxfId="1992" priority="71" operator="lessThan">
      <formula>0</formula>
    </cfRule>
  </conditionalFormatting>
  <conditionalFormatting sqref="Y48:Y81">
    <cfRule type="cellIs" dxfId="1991" priority="72" operator="lessThan">
      <formula>0</formula>
    </cfRule>
  </conditionalFormatting>
  <conditionalFormatting sqref="AA48:AA81">
    <cfRule type="cellIs" dxfId="1990" priority="69" operator="lessThan">
      <formula>0</formula>
    </cfRule>
  </conditionalFormatting>
  <conditionalFormatting sqref="AA48:AA81">
    <cfRule type="cellIs" dxfId="1989" priority="70" operator="lessThan">
      <formula>0</formula>
    </cfRule>
  </conditionalFormatting>
  <conditionalFormatting sqref="I90:I123">
    <cfRule type="cellIs" dxfId="1988" priority="67" operator="lessThan">
      <formula>0</formula>
    </cfRule>
  </conditionalFormatting>
  <conditionalFormatting sqref="I90:I123">
    <cfRule type="cellIs" dxfId="1987" priority="68" operator="lessThan">
      <formula>0</formula>
    </cfRule>
  </conditionalFormatting>
  <conditionalFormatting sqref="U90:U123">
    <cfRule type="cellIs" dxfId="1986" priority="66" operator="lessThan">
      <formula>0</formula>
    </cfRule>
  </conditionalFormatting>
  <conditionalFormatting sqref="U90:U123">
    <cfRule type="cellIs" dxfId="1985" priority="65" operator="lessThan">
      <formula>0</formula>
    </cfRule>
  </conditionalFormatting>
  <conditionalFormatting sqref="W90:W123">
    <cfRule type="cellIs" dxfId="1984" priority="64" operator="lessThan">
      <formula>0</formula>
    </cfRule>
  </conditionalFormatting>
  <conditionalFormatting sqref="W90:W123">
    <cfRule type="cellIs" dxfId="1983" priority="63" operator="lessThan">
      <formula>0</formula>
    </cfRule>
  </conditionalFormatting>
  <conditionalFormatting sqref="Y90:Y123">
    <cfRule type="cellIs" dxfId="1982" priority="62" operator="lessThan">
      <formula>0</formula>
    </cfRule>
  </conditionalFormatting>
  <conditionalFormatting sqref="Y90:Y123">
    <cfRule type="cellIs" dxfId="1981" priority="61" operator="lessThan">
      <formula>0</formula>
    </cfRule>
  </conditionalFormatting>
  <conditionalFormatting sqref="AA90:AA123">
    <cfRule type="cellIs" dxfId="1980" priority="60" operator="lessThan">
      <formula>0</formula>
    </cfRule>
  </conditionalFormatting>
  <conditionalFormatting sqref="AA90:AA123">
    <cfRule type="cellIs" dxfId="1979" priority="59" operator="lessThan">
      <formula>0</formula>
    </cfRule>
  </conditionalFormatting>
  <conditionalFormatting sqref="I131:I164">
    <cfRule type="cellIs" dxfId="1978" priority="58" operator="lessThan">
      <formula>0</formula>
    </cfRule>
  </conditionalFormatting>
  <conditionalFormatting sqref="I131:I164">
    <cfRule type="cellIs" dxfId="1977" priority="57" operator="lessThan">
      <formula>0</formula>
    </cfRule>
  </conditionalFormatting>
  <conditionalFormatting sqref="M131:M164">
    <cfRule type="cellIs" dxfId="1976" priority="56" operator="lessThan">
      <formula>0</formula>
    </cfRule>
  </conditionalFormatting>
  <conditionalFormatting sqref="M131:M164">
    <cfRule type="cellIs" dxfId="1975" priority="55" operator="lessThan">
      <formula>0</formula>
    </cfRule>
  </conditionalFormatting>
  <conditionalFormatting sqref="Y337:Y370">
    <cfRule type="cellIs" dxfId="1974" priority="10" operator="lessThan">
      <formula>0</formula>
    </cfRule>
  </conditionalFormatting>
  <conditionalFormatting sqref="Y337:Y370">
    <cfRule type="cellIs" dxfId="1973" priority="9" operator="lessThan">
      <formula>0</formula>
    </cfRule>
  </conditionalFormatting>
  <conditionalFormatting sqref="U131:U164">
    <cfRule type="cellIs" dxfId="1972" priority="54" operator="lessThan">
      <formula>0</formula>
    </cfRule>
  </conditionalFormatting>
  <conditionalFormatting sqref="U131:U164">
    <cfRule type="cellIs" dxfId="1971" priority="53" operator="lessThan">
      <formula>0</formula>
    </cfRule>
  </conditionalFormatting>
  <conditionalFormatting sqref="W131:W164">
    <cfRule type="cellIs" dxfId="1970" priority="52" operator="lessThan">
      <formula>0</formula>
    </cfRule>
  </conditionalFormatting>
  <conditionalFormatting sqref="W131:W164">
    <cfRule type="cellIs" dxfId="1969" priority="51" operator="lessThan">
      <formula>0</formula>
    </cfRule>
  </conditionalFormatting>
  <conditionalFormatting sqref="Y131:Y164">
    <cfRule type="cellIs" dxfId="1968" priority="50" operator="lessThan">
      <formula>0</formula>
    </cfRule>
  </conditionalFormatting>
  <conditionalFormatting sqref="Y131:Y164">
    <cfRule type="cellIs" dxfId="1967" priority="49" operator="lessThan">
      <formula>0</formula>
    </cfRule>
  </conditionalFormatting>
  <conditionalFormatting sqref="AA131:AA164">
    <cfRule type="cellIs" dxfId="1966" priority="48" operator="lessThan">
      <formula>0</formula>
    </cfRule>
  </conditionalFormatting>
  <conditionalFormatting sqref="AA131:AA164">
    <cfRule type="cellIs" dxfId="1965" priority="47" operator="lessThan">
      <formula>0</formula>
    </cfRule>
  </conditionalFormatting>
  <conditionalFormatting sqref="M172:M205">
    <cfRule type="cellIs" dxfId="1964" priority="46" operator="lessThan">
      <formula>0</formula>
    </cfRule>
  </conditionalFormatting>
  <conditionalFormatting sqref="M172:M205">
    <cfRule type="cellIs" dxfId="1963" priority="45" operator="lessThan">
      <formula>0</formula>
    </cfRule>
  </conditionalFormatting>
  <conditionalFormatting sqref="K172:K205">
    <cfRule type="cellIs" dxfId="1962" priority="44" operator="lessThan">
      <formula>0</formula>
    </cfRule>
  </conditionalFormatting>
  <conditionalFormatting sqref="K172:K205">
    <cfRule type="cellIs" dxfId="1961" priority="43" operator="lessThan">
      <formula>0</formula>
    </cfRule>
  </conditionalFormatting>
  <conditionalFormatting sqref="I172:I205">
    <cfRule type="cellIs" dxfId="1960" priority="42" operator="lessThan">
      <formula>0</formula>
    </cfRule>
  </conditionalFormatting>
  <conditionalFormatting sqref="I172:I205">
    <cfRule type="cellIs" dxfId="1959" priority="41" operator="lessThan">
      <formula>0</formula>
    </cfRule>
  </conditionalFormatting>
  <conditionalFormatting sqref="U172:U205">
    <cfRule type="cellIs" dxfId="1958" priority="40" operator="lessThan">
      <formula>0</formula>
    </cfRule>
  </conditionalFormatting>
  <conditionalFormatting sqref="U172:U205">
    <cfRule type="cellIs" dxfId="1957" priority="39" operator="lessThan">
      <formula>0</formula>
    </cfRule>
  </conditionalFormatting>
  <conditionalFormatting sqref="W172:W205">
    <cfRule type="cellIs" dxfId="1956" priority="38" operator="lessThan">
      <formula>0</formula>
    </cfRule>
  </conditionalFormatting>
  <conditionalFormatting sqref="W172:W205">
    <cfRule type="cellIs" dxfId="1955" priority="37" operator="lessThan">
      <formula>0</formula>
    </cfRule>
  </conditionalFormatting>
  <conditionalFormatting sqref="Y172:Y205">
    <cfRule type="cellIs" dxfId="1954" priority="36" operator="lessThan">
      <formula>0</formula>
    </cfRule>
  </conditionalFormatting>
  <conditionalFormatting sqref="Y172:Y205">
    <cfRule type="cellIs" dxfId="1953" priority="35" operator="lessThan">
      <formula>0</formula>
    </cfRule>
  </conditionalFormatting>
  <conditionalFormatting sqref="AA172:AA205">
    <cfRule type="cellIs" dxfId="1952" priority="34" operator="lessThan">
      <formula>0</formula>
    </cfRule>
  </conditionalFormatting>
  <conditionalFormatting sqref="AA172:AA205">
    <cfRule type="cellIs" dxfId="1951" priority="33" operator="lessThan">
      <formula>0</formula>
    </cfRule>
  </conditionalFormatting>
  <conditionalFormatting sqref="I254:I287">
    <cfRule type="cellIs" dxfId="1950" priority="32" operator="lessThan">
      <formula>0</formula>
    </cfRule>
  </conditionalFormatting>
  <conditionalFormatting sqref="I254:I287">
    <cfRule type="cellIs" dxfId="1949" priority="31" operator="lessThan">
      <formula>0</formula>
    </cfRule>
  </conditionalFormatting>
  <conditionalFormatting sqref="K254:K287">
    <cfRule type="cellIs" dxfId="1948" priority="30" operator="lessThan">
      <formula>0</formula>
    </cfRule>
  </conditionalFormatting>
  <conditionalFormatting sqref="K254:K287">
    <cfRule type="cellIs" dxfId="1947" priority="29" operator="lessThan">
      <formula>0</formula>
    </cfRule>
  </conditionalFormatting>
  <conditionalFormatting sqref="M254:M287">
    <cfRule type="cellIs" dxfId="1946" priority="28" operator="lessThan">
      <formula>0</formula>
    </cfRule>
  </conditionalFormatting>
  <conditionalFormatting sqref="M254:M287">
    <cfRule type="cellIs" dxfId="1945" priority="27" operator="lessThan">
      <formula>0</formula>
    </cfRule>
  </conditionalFormatting>
  <conditionalFormatting sqref="U254:U287">
    <cfRule type="cellIs" dxfId="1944" priority="26" operator="lessThan">
      <formula>0</formula>
    </cfRule>
  </conditionalFormatting>
  <conditionalFormatting sqref="U254:U287">
    <cfRule type="cellIs" dxfId="1943" priority="25" operator="lessThan">
      <formula>0</formula>
    </cfRule>
  </conditionalFormatting>
  <conditionalFormatting sqref="W254:W287">
    <cfRule type="cellIs" dxfId="1942" priority="24" operator="lessThan">
      <formula>0</formula>
    </cfRule>
  </conditionalFormatting>
  <conditionalFormatting sqref="W254:W287">
    <cfRule type="cellIs" dxfId="1941" priority="23" operator="lessThan">
      <formula>0</formula>
    </cfRule>
  </conditionalFormatting>
  <conditionalFormatting sqref="Y254:Y287">
    <cfRule type="cellIs" dxfId="1940" priority="22" operator="lessThan">
      <formula>0</formula>
    </cfRule>
  </conditionalFormatting>
  <conditionalFormatting sqref="Y254:Y287">
    <cfRule type="cellIs" dxfId="1939" priority="21" operator="lessThan">
      <formula>0</formula>
    </cfRule>
  </conditionalFormatting>
  <conditionalFormatting sqref="AA254:AA287">
    <cfRule type="cellIs" dxfId="1938" priority="20" operator="lessThan">
      <formula>0</formula>
    </cfRule>
  </conditionalFormatting>
  <conditionalFormatting sqref="AA254:AA287">
    <cfRule type="cellIs" dxfId="1937" priority="19" operator="lessThan">
      <formula>0</formula>
    </cfRule>
  </conditionalFormatting>
  <conditionalFormatting sqref="I337:I370">
    <cfRule type="cellIs" dxfId="1936" priority="18" operator="lessThan">
      <formula>0</formula>
    </cfRule>
  </conditionalFormatting>
  <conditionalFormatting sqref="I337:I370">
    <cfRule type="cellIs" dxfId="1935" priority="17" operator="lessThan">
      <formula>0</formula>
    </cfRule>
  </conditionalFormatting>
  <conditionalFormatting sqref="U337:U370">
    <cfRule type="cellIs" dxfId="1934" priority="16" operator="lessThan">
      <formula>0</formula>
    </cfRule>
  </conditionalFormatting>
  <conditionalFormatting sqref="U337:U370">
    <cfRule type="cellIs" dxfId="1933" priority="15" operator="lessThan">
      <formula>0</formula>
    </cfRule>
  </conditionalFormatting>
  <conditionalFormatting sqref="W337:W370">
    <cfRule type="cellIs" dxfId="1932" priority="14" operator="lessThan">
      <formula>0</formula>
    </cfRule>
  </conditionalFormatting>
  <conditionalFormatting sqref="W337:W370">
    <cfRule type="cellIs" dxfId="1931" priority="13" operator="lessThan">
      <formula>0</formula>
    </cfRule>
  </conditionalFormatting>
  <conditionalFormatting sqref="AA337:AA370">
    <cfRule type="cellIs" dxfId="1930" priority="12" operator="lessThan">
      <formula>0</formula>
    </cfRule>
  </conditionalFormatting>
  <conditionalFormatting sqref="AA337:AA370">
    <cfRule type="cellIs" dxfId="1929" priority="11" operator="lessThan">
      <formula>0</formula>
    </cfRule>
  </conditionalFormatting>
  <conditionalFormatting sqref="AM8">
    <cfRule type="cellIs" dxfId="1928" priority="8" operator="lessThan">
      <formula>0</formula>
    </cfRule>
  </conditionalFormatting>
  <conditionalFormatting sqref="AM10">
    <cfRule type="cellIs" dxfId="1927" priority="7" operator="lessThan">
      <formula>0</formula>
    </cfRule>
  </conditionalFormatting>
  <conditionalFormatting sqref="AM13">
    <cfRule type="cellIs" dxfId="1926" priority="6" operator="lessThan">
      <formula>0</formula>
    </cfRule>
  </conditionalFormatting>
  <conditionalFormatting sqref="AM30">
    <cfRule type="cellIs" dxfId="1925" priority="5" operator="lessThan">
      <formula>0</formula>
    </cfRule>
  </conditionalFormatting>
  <conditionalFormatting sqref="AM34">
    <cfRule type="cellIs" dxfId="1924" priority="4" operator="lessThan">
      <formula>0</formula>
    </cfRule>
  </conditionalFormatting>
  <conditionalFormatting sqref="AM38">
    <cfRule type="cellIs" dxfId="1923" priority="3" operator="lessThan">
      <formula>0</formula>
    </cfRule>
  </conditionalFormatting>
  <conditionalFormatting sqref="AM29">
    <cfRule type="cellIs" dxfId="1922" priority="2" operator="lessThan">
      <formula>0</formula>
    </cfRule>
  </conditionalFormatting>
  <conditionalFormatting sqref="AM12">
    <cfRule type="cellIs" dxfId="1921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73"/>
  <sheetViews>
    <sheetView zoomScale="70" zoomScaleNormal="70" workbookViewId="0">
      <pane xSplit="4" topLeftCell="E1" activePane="topRight" state="frozen"/>
      <selection activeCell="A19" sqref="A19"/>
      <selection pane="topRight" activeCell="AD20" sqref="AD20"/>
    </sheetView>
  </sheetViews>
  <sheetFormatPr defaultRowHeight="16.5" x14ac:dyDescent="0.3"/>
  <cols>
    <col min="1" max="1" width="21.125" style="241" customWidth="1"/>
    <col min="2" max="2" width="8.25" style="241" customWidth="1"/>
    <col min="3" max="3" width="8.625" style="241" customWidth="1"/>
    <col min="4" max="5" width="7" style="241" customWidth="1"/>
    <col min="6" max="6" width="8" style="241" customWidth="1"/>
    <col min="7" max="7" width="7" style="241" customWidth="1"/>
    <col min="8" max="8" width="7.125" style="241" customWidth="1"/>
    <col min="9" max="9" width="7" style="241" customWidth="1"/>
    <col min="10" max="10" width="7.625" style="241" customWidth="1"/>
    <col min="11" max="11" width="7" style="241" customWidth="1"/>
    <col min="12" max="12" width="8.5" style="241" customWidth="1"/>
    <col min="13" max="13" width="7" style="241" customWidth="1"/>
    <col min="14" max="14" width="7.125" style="241" customWidth="1"/>
    <col min="15" max="15" width="7" style="241" customWidth="1"/>
    <col min="16" max="17" width="7.125" style="241" customWidth="1"/>
    <col min="18" max="18" width="9" style="241" customWidth="1"/>
    <col min="19" max="21" width="7" style="241" customWidth="1"/>
    <col min="22" max="22" width="6.875" style="241" customWidth="1"/>
    <col min="23" max="23" width="7" style="241" customWidth="1"/>
    <col min="24" max="24" width="8.125" style="241" customWidth="1"/>
    <col min="25" max="25" width="7" style="241" customWidth="1"/>
    <col min="26" max="26" width="8.125" style="241" customWidth="1"/>
    <col min="27" max="29" width="7" style="241" customWidth="1"/>
    <col min="30" max="31" width="7.625" style="241" customWidth="1"/>
    <col min="32" max="33" width="7" style="241" customWidth="1"/>
    <col min="34" max="34" width="5.875" style="241" customWidth="1"/>
    <col min="35" max="35" width="5.75" style="241" customWidth="1"/>
    <col min="36" max="36" width="7.875" style="241" customWidth="1"/>
    <col min="37" max="37" width="7" style="241" customWidth="1"/>
    <col min="38" max="38" width="10.625" style="241" customWidth="1"/>
    <col min="39" max="39" width="30.625" style="241" customWidth="1"/>
    <col min="40" max="40" width="9" style="241"/>
    <col min="41" max="41" width="9.375" style="241" bestFit="1" customWidth="1"/>
    <col min="42" max="16384" width="9" style="241"/>
  </cols>
  <sheetData>
    <row r="1" spans="1:41" s="242" customFormat="1" x14ac:dyDescent="0.3"/>
    <row r="2" spans="1:41" s="242" customFormat="1" ht="17.25" thickBot="1" x14ac:dyDescent="0.35">
      <c r="A2" s="307" t="s">
        <v>1186</v>
      </c>
      <c r="B2" s="306"/>
      <c r="C2" s="357"/>
      <c r="D2" s="356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2"/>
      <c r="AH2" s="302"/>
      <c r="AI2" s="302"/>
      <c r="AJ2" s="302"/>
      <c r="AK2" s="355"/>
      <c r="AL2" s="354"/>
    </row>
    <row r="3" spans="1:41" s="242" customFormat="1" ht="17.25" thickBot="1" x14ac:dyDescent="0.35">
      <c r="A3" s="251"/>
      <c r="B3" s="251"/>
      <c r="C3" s="353"/>
      <c r="D3" s="353"/>
      <c r="E3" s="317"/>
      <c r="F3" s="529"/>
      <c r="G3" s="829" t="s">
        <v>130</v>
      </c>
      <c r="H3" s="830"/>
      <c r="I3" s="830"/>
      <c r="J3" s="830"/>
      <c r="K3" s="830"/>
      <c r="L3" s="830"/>
      <c r="M3" s="830"/>
      <c r="N3" s="830"/>
      <c r="O3" s="830"/>
      <c r="P3" s="830"/>
      <c r="Q3" s="830"/>
      <c r="R3" s="831"/>
      <c r="S3" s="830" t="s">
        <v>49</v>
      </c>
      <c r="T3" s="830"/>
      <c r="U3" s="830"/>
      <c r="V3" s="830"/>
      <c r="W3" s="830"/>
      <c r="X3" s="830"/>
      <c r="Y3" s="830"/>
      <c r="Z3" s="830"/>
      <c r="AA3" s="830"/>
      <c r="AB3" s="830"/>
      <c r="AC3" s="830"/>
      <c r="AD3" s="830"/>
      <c r="AE3" s="830"/>
      <c r="AF3" s="830"/>
      <c r="AG3" s="301"/>
      <c r="AH3" s="298"/>
      <c r="AI3" s="300"/>
      <c r="AJ3" s="300"/>
      <c r="AK3" s="299"/>
      <c r="AL3" s="329"/>
      <c r="AM3" s="297" t="s">
        <v>11</v>
      </c>
    </row>
    <row r="4" spans="1:41" s="242" customFormat="1" ht="16.5" customHeight="1" x14ac:dyDescent="0.3">
      <c r="A4" s="797" t="s">
        <v>207</v>
      </c>
      <c r="B4" s="788" t="s">
        <v>293</v>
      </c>
      <c r="C4" s="755" t="s">
        <v>14</v>
      </c>
      <c r="D4" s="810" t="s">
        <v>348</v>
      </c>
      <c r="E4" s="757" t="s">
        <v>192</v>
      </c>
      <c r="F4" s="759" t="s">
        <v>78</v>
      </c>
      <c r="G4" s="814" t="s">
        <v>17</v>
      </c>
      <c r="H4" s="815" t="s">
        <v>203</v>
      </c>
      <c r="I4" s="828" t="s">
        <v>0</v>
      </c>
      <c r="J4" s="818" t="s">
        <v>74</v>
      </c>
      <c r="K4" s="825" t="s">
        <v>1</v>
      </c>
      <c r="L4" s="818" t="s">
        <v>330</v>
      </c>
      <c r="M4" s="817" t="s">
        <v>2</v>
      </c>
      <c r="N4" s="818" t="s">
        <v>20</v>
      </c>
      <c r="O4" s="817" t="s">
        <v>3</v>
      </c>
      <c r="P4" s="818" t="s">
        <v>177</v>
      </c>
      <c r="Q4" s="819" t="s">
        <v>125</v>
      </c>
      <c r="R4" s="820" t="s">
        <v>23</v>
      </c>
      <c r="S4" s="822" t="s">
        <v>286</v>
      </c>
      <c r="T4" s="823" t="s">
        <v>249</v>
      </c>
      <c r="U4" s="808" t="s">
        <v>4</v>
      </c>
      <c r="V4" s="815" t="s">
        <v>174</v>
      </c>
      <c r="W4" s="808" t="s">
        <v>5</v>
      </c>
      <c r="X4" s="815" t="s">
        <v>173</v>
      </c>
      <c r="Y4" s="808" t="s">
        <v>6</v>
      </c>
      <c r="Z4" s="815" t="s">
        <v>1182</v>
      </c>
      <c r="AA4" s="808" t="s">
        <v>7</v>
      </c>
      <c r="AB4" s="809" t="s">
        <v>98</v>
      </c>
      <c r="AC4" s="819" t="s">
        <v>29</v>
      </c>
      <c r="AD4" s="826" t="s">
        <v>122</v>
      </c>
      <c r="AE4" s="819" t="s">
        <v>121</v>
      </c>
      <c r="AF4" s="827" t="s">
        <v>244</v>
      </c>
      <c r="AG4" s="763" t="s">
        <v>1185</v>
      </c>
      <c r="AH4" s="725" t="s">
        <v>52</v>
      </c>
      <c r="AI4" s="769" t="s">
        <v>71</v>
      </c>
      <c r="AJ4" s="721" t="s">
        <v>119</v>
      </c>
      <c r="AK4" s="771" t="s">
        <v>139</v>
      </c>
      <c r="AL4" s="725" t="s">
        <v>96</v>
      </c>
      <c r="AM4" s="778" t="s">
        <v>95</v>
      </c>
    </row>
    <row r="5" spans="1:41" s="242" customFormat="1" ht="17.25" customHeight="1" thickBot="1" x14ac:dyDescent="0.35">
      <c r="A5" s="798"/>
      <c r="B5" s="789"/>
      <c r="C5" s="756"/>
      <c r="D5" s="811"/>
      <c r="E5" s="812"/>
      <c r="F5" s="813"/>
      <c r="G5" s="807"/>
      <c r="H5" s="816"/>
      <c r="I5" s="768"/>
      <c r="J5" s="742"/>
      <c r="K5" s="796"/>
      <c r="L5" s="742"/>
      <c r="M5" s="756"/>
      <c r="N5" s="742"/>
      <c r="O5" s="756"/>
      <c r="P5" s="742"/>
      <c r="Q5" s="736"/>
      <c r="R5" s="821"/>
      <c r="S5" s="795"/>
      <c r="T5" s="824"/>
      <c r="U5" s="775"/>
      <c r="V5" s="777"/>
      <c r="W5" s="775"/>
      <c r="X5" s="777"/>
      <c r="Y5" s="775"/>
      <c r="Z5" s="777"/>
      <c r="AA5" s="775"/>
      <c r="AB5" s="782"/>
      <c r="AC5" s="734"/>
      <c r="AD5" s="784"/>
      <c r="AE5" s="736"/>
      <c r="AF5" s="785"/>
      <c r="AG5" s="764"/>
      <c r="AH5" s="780"/>
      <c r="AI5" s="770"/>
      <c r="AJ5" s="722"/>
      <c r="AK5" s="807"/>
      <c r="AL5" s="780"/>
      <c r="AM5" s="779"/>
    </row>
    <row r="6" spans="1:41" s="242" customFormat="1" x14ac:dyDescent="0.3">
      <c r="A6" s="320" t="s">
        <v>133</v>
      </c>
      <c r="B6" s="295">
        <f>15500/10</f>
        <v>1550</v>
      </c>
      <c r="C6" s="288">
        <f>2700/1.1</f>
        <v>2454.5454545454545</v>
      </c>
      <c r="D6" s="294">
        <v>10</v>
      </c>
      <c r="E6" s="348">
        <f t="shared" ref="E6:E39" si="0">E48+E90+E131+E172+E213+E254+E296+E337</f>
        <v>0</v>
      </c>
      <c r="F6" s="536">
        <f t="shared" ref="F6:F39" si="1">B6*E6</f>
        <v>0</v>
      </c>
      <c r="G6" s="268">
        <f t="shared" ref="G6:G39" si="2">G48+G90+G131+G172+G213+G254+G296+G337</f>
        <v>0</v>
      </c>
      <c r="H6" s="291">
        <f t="shared" ref="H6:H39" si="3">B6*G6</f>
        <v>0</v>
      </c>
      <c r="I6" s="295">
        <f t="shared" ref="I6:I39" si="4">I48+I90+I131+I172+I213+I254+I296+I337</f>
        <v>0</v>
      </c>
      <c r="J6" s="266">
        <f t="shared" ref="J6:J39" si="5">B6*I6</f>
        <v>0</v>
      </c>
      <c r="K6" s="295">
        <f t="shared" ref="K6:K39" si="6">K48+K90+K131+K172+K213+K254+K296+K337</f>
        <v>0</v>
      </c>
      <c r="L6" s="266">
        <f t="shared" ref="L6:L39" si="7">B6*K6</f>
        <v>0</v>
      </c>
      <c r="M6" s="295">
        <f t="shared" ref="M6:M39" si="8">M48+M90+M131+M172+M213+M254+M296+M337</f>
        <v>0</v>
      </c>
      <c r="N6" s="266">
        <f t="shared" ref="N6:N39" si="9">B6*M6</f>
        <v>0</v>
      </c>
      <c r="O6" s="267">
        <f t="shared" ref="O6:O39" si="10">O48+O90+O131+O172+O213+O254+O296+O337</f>
        <v>0</v>
      </c>
      <c r="P6" s="265">
        <f t="shared" ref="P6:P39" si="11">B6*O6</f>
        <v>0</v>
      </c>
      <c r="Q6" s="257">
        <f t="shared" ref="Q6:Q39" si="12">G6+I6+K6+M6+O6</f>
        <v>0</v>
      </c>
      <c r="R6" s="352">
        <f t="shared" ref="R6:R39" si="13">H6+J6+L6+N6+P6</f>
        <v>0</v>
      </c>
      <c r="S6" s="295">
        <f t="shared" ref="S6:S39" si="14">S48+S90+S131+S172+S213+S254+S296+S337</f>
        <v>0</v>
      </c>
      <c r="T6" s="313">
        <f t="shared" ref="T6:T39" si="15">C6*S6</f>
        <v>0</v>
      </c>
      <c r="U6" s="295">
        <f t="shared" ref="U6:U39" si="16">U48+U90+U131+U172+U213+U254+U296+U337</f>
        <v>0</v>
      </c>
      <c r="V6" s="313">
        <f t="shared" ref="V6:V39" si="17">C6*U6</f>
        <v>0</v>
      </c>
      <c r="W6" s="295">
        <f t="shared" ref="W6:W39" si="18">W48+W90+W131+W172+W213+W254+W296+W337</f>
        <v>0</v>
      </c>
      <c r="X6" s="313">
        <f t="shared" ref="X6:X39" si="19">C6*W6</f>
        <v>0</v>
      </c>
      <c r="Y6" s="295">
        <f t="shared" ref="Y6:Y39" si="20">Y48+Y90+Y131+Y172+Y213+Y254+Y296+Y337</f>
        <v>0</v>
      </c>
      <c r="Z6" s="313">
        <f t="shared" ref="Z6:Z39" si="21">C6*Y6</f>
        <v>0</v>
      </c>
      <c r="AA6" s="295">
        <f t="shared" ref="AA6:AA39" si="22">AA48+AA90+AA131+AA172+AA213+AA254+AA296+AA337</f>
        <v>0</v>
      </c>
      <c r="AB6" s="260">
        <f t="shared" ref="AB6:AB39" si="23">C6*AA6</f>
        <v>0</v>
      </c>
      <c r="AC6" s="259">
        <f t="shared" ref="AC6:AC39" si="24">S6+U6+W6+Y6+AA6</f>
        <v>0</v>
      </c>
      <c r="AD6" s="258">
        <f t="shared" ref="AD6:AD39" si="25">AC6*C6</f>
        <v>0</v>
      </c>
      <c r="AE6" s="257">
        <f t="shared" ref="AE6:AE39" si="26">AE48+AE131+AE172+AE213+AE254+AE296</f>
        <v>0</v>
      </c>
      <c r="AF6" s="257">
        <f t="shared" ref="AF6:AF39" si="27">((C6-B6)*AC6)-AE6</f>
        <v>0</v>
      </c>
      <c r="AG6" s="255">
        <f t="shared" ref="AG6:AG39" si="28">AG48+AG90+AG131+AG172+AG213+AG254+AG296+AG337</f>
        <v>0</v>
      </c>
      <c r="AH6" s="254">
        <f t="shared" ref="AH6:AH39" si="29">B6*AG6</f>
        <v>0</v>
      </c>
      <c r="AI6" s="267">
        <f t="shared" ref="AI6:AI39" si="30">E6+Q6-AC6-AG6</f>
        <v>0</v>
      </c>
      <c r="AJ6" s="523">
        <f t="shared" ref="AJ6:AJ39" si="31">B6*AI6</f>
        <v>0</v>
      </c>
      <c r="AK6" s="240">
        <f t="shared" ref="AK6:AK39" si="32">AK48+AK90+AK131+AK172+AK213+AK254+AK296+AK337</f>
        <v>0</v>
      </c>
      <c r="AL6" s="349">
        <f t="shared" ref="AL6:AL39" si="33">AK6*B6</f>
        <v>0</v>
      </c>
      <c r="AM6" s="326"/>
    </row>
    <row r="7" spans="1:41" s="242" customFormat="1" x14ac:dyDescent="0.3">
      <c r="A7" s="318" t="s">
        <v>322</v>
      </c>
      <c r="B7" s="261">
        <f>15500/10</f>
        <v>1550</v>
      </c>
      <c r="C7" s="288">
        <f>2700/1.1</f>
        <v>2454.5454545454545</v>
      </c>
      <c r="D7" s="287">
        <v>10</v>
      </c>
      <c r="E7" s="348">
        <f t="shared" si="0"/>
        <v>0</v>
      </c>
      <c r="F7" s="536">
        <f t="shared" si="1"/>
        <v>0</v>
      </c>
      <c r="G7" s="268">
        <f t="shared" si="2"/>
        <v>0</v>
      </c>
      <c r="H7" s="313">
        <f t="shared" si="3"/>
        <v>0</v>
      </c>
      <c r="I7" s="295">
        <f t="shared" si="4"/>
        <v>0</v>
      </c>
      <c r="J7" s="266">
        <f t="shared" si="5"/>
        <v>0</v>
      </c>
      <c r="K7" s="295">
        <f t="shared" si="6"/>
        <v>0</v>
      </c>
      <c r="L7" s="266">
        <f t="shared" si="7"/>
        <v>0</v>
      </c>
      <c r="M7" s="295">
        <f t="shared" si="8"/>
        <v>0</v>
      </c>
      <c r="N7" s="266">
        <f t="shared" si="9"/>
        <v>0</v>
      </c>
      <c r="O7" s="267">
        <f t="shared" si="10"/>
        <v>0</v>
      </c>
      <c r="P7" s="265">
        <f t="shared" si="11"/>
        <v>0</v>
      </c>
      <c r="Q7" s="257">
        <f t="shared" si="12"/>
        <v>0</v>
      </c>
      <c r="R7" s="339">
        <f t="shared" si="13"/>
        <v>0</v>
      </c>
      <c r="S7" s="295">
        <f t="shared" si="14"/>
        <v>0</v>
      </c>
      <c r="T7" s="313">
        <f t="shared" si="15"/>
        <v>0</v>
      </c>
      <c r="U7" s="295">
        <f t="shared" si="16"/>
        <v>0</v>
      </c>
      <c r="V7" s="313">
        <f t="shared" si="17"/>
        <v>0</v>
      </c>
      <c r="W7" s="295">
        <f t="shared" si="18"/>
        <v>0</v>
      </c>
      <c r="X7" s="313">
        <f t="shared" si="19"/>
        <v>0</v>
      </c>
      <c r="Y7" s="295">
        <f t="shared" si="20"/>
        <v>0</v>
      </c>
      <c r="Z7" s="313">
        <f t="shared" si="21"/>
        <v>0</v>
      </c>
      <c r="AA7" s="295">
        <f t="shared" si="22"/>
        <v>0</v>
      </c>
      <c r="AB7" s="260">
        <f t="shared" si="23"/>
        <v>0</v>
      </c>
      <c r="AC7" s="259">
        <f t="shared" si="24"/>
        <v>0</v>
      </c>
      <c r="AD7" s="258">
        <f t="shared" si="25"/>
        <v>0</v>
      </c>
      <c r="AE7" s="257">
        <f t="shared" si="26"/>
        <v>0</v>
      </c>
      <c r="AF7" s="257">
        <f t="shared" si="27"/>
        <v>0</v>
      </c>
      <c r="AG7" s="255">
        <f t="shared" si="28"/>
        <v>0</v>
      </c>
      <c r="AH7" s="254">
        <f t="shared" si="29"/>
        <v>0</v>
      </c>
      <c r="AI7" s="267">
        <f t="shared" si="30"/>
        <v>0</v>
      </c>
      <c r="AJ7" s="538">
        <f t="shared" si="31"/>
        <v>0</v>
      </c>
      <c r="AK7" s="240">
        <f t="shared" si="32"/>
        <v>0</v>
      </c>
      <c r="AL7" s="349">
        <f t="shared" si="33"/>
        <v>0</v>
      </c>
      <c r="AM7" s="326"/>
    </row>
    <row r="8" spans="1:41" s="242" customFormat="1" x14ac:dyDescent="0.3">
      <c r="A8" s="318" t="s">
        <v>143</v>
      </c>
      <c r="B8" s="261">
        <f>18000/10</f>
        <v>1800</v>
      </c>
      <c r="C8" s="288">
        <f>2800/1.1</f>
        <v>2545.454545454545</v>
      </c>
      <c r="D8" s="287">
        <v>10</v>
      </c>
      <c r="E8" s="348">
        <f t="shared" si="0"/>
        <v>14</v>
      </c>
      <c r="F8" s="536">
        <f t="shared" si="1"/>
        <v>25200</v>
      </c>
      <c r="G8" s="268">
        <f t="shared" si="2"/>
        <v>10</v>
      </c>
      <c r="H8" s="313">
        <f t="shared" si="3"/>
        <v>18000</v>
      </c>
      <c r="I8" s="295">
        <f t="shared" si="4"/>
        <v>0</v>
      </c>
      <c r="J8" s="266">
        <f t="shared" si="5"/>
        <v>0</v>
      </c>
      <c r="K8" s="295">
        <f t="shared" si="6"/>
        <v>20</v>
      </c>
      <c r="L8" s="266">
        <f t="shared" si="7"/>
        <v>36000</v>
      </c>
      <c r="M8" s="295">
        <f t="shared" si="8"/>
        <v>0</v>
      </c>
      <c r="N8" s="266">
        <f t="shared" si="9"/>
        <v>0</v>
      </c>
      <c r="O8" s="267">
        <f t="shared" si="10"/>
        <v>0</v>
      </c>
      <c r="P8" s="265">
        <f t="shared" si="11"/>
        <v>0</v>
      </c>
      <c r="Q8" s="257">
        <f t="shared" si="12"/>
        <v>30</v>
      </c>
      <c r="R8" s="339">
        <f t="shared" si="13"/>
        <v>54000</v>
      </c>
      <c r="S8" s="295">
        <f t="shared" si="14"/>
        <v>24</v>
      </c>
      <c r="T8" s="313">
        <f t="shared" si="15"/>
        <v>61090.909090909081</v>
      </c>
      <c r="U8" s="295">
        <f t="shared" si="16"/>
        <v>1</v>
      </c>
      <c r="V8" s="313">
        <f t="shared" si="17"/>
        <v>2545.454545454545</v>
      </c>
      <c r="W8" s="295">
        <f t="shared" si="18"/>
        <v>0</v>
      </c>
      <c r="X8" s="313">
        <f t="shared" si="19"/>
        <v>0</v>
      </c>
      <c r="Y8" s="295">
        <f t="shared" si="20"/>
        <v>19</v>
      </c>
      <c r="Z8" s="313">
        <f t="shared" si="21"/>
        <v>48363.636363636353</v>
      </c>
      <c r="AA8" s="295">
        <f t="shared" si="22"/>
        <v>0</v>
      </c>
      <c r="AB8" s="260">
        <f t="shared" si="23"/>
        <v>0</v>
      </c>
      <c r="AC8" s="259">
        <f t="shared" si="24"/>
        <v>44</v>
      </c>
      <c r="AD8" s="258">
        <f t="shared" si="25"/>
        <v>111999.99999999999</v>
      </c>
      <c r="AE8" s="257">
        <f t="shared" si="26"/>
        <v>0</v>
      </c>
      <c r="AF8" s="257">
        <f t="shared" si="27"/>
        <v>32799.999999999985</v>
      </c>
      <c r="AG8" s="255">
        <f t="shared" si="28"/>
        <v>0</v>
      </c>
      <c r="AH8" s="254">
        <f t="shared" si="29"/>
        <v>0</v>
      </c>
      <c r="AI8" s="267">
        <f t="shared" si="30"/>
        <v>0</v>
      </c>
      <c r="AJ8" s="538">
        <f t="shared" si="31"/>
        <v>0</v>
      </c>
      <c r="AK8" s="240">
        <f t="shared" si="32"/>
        <v>0</v>
      </c>
      <c r="AL8" s="349">
        <f t="shared" si="33"/>
        <v>0</v>
      </c>
      <c r="AM8" s="326"/>
    </row>
    <row r="9" spans="1:41" s="242" customFormat="1" x14ac:dyDescent="0.3">
      <c r="A9" s="289" t="s">
        <v>41</v>
      </c>
      <c r="B9" s="276">
        <f>15500/10</f>
        <v>1550</v>
      </c>
      <c r="C9" s="288">
        <f>2700/1.1</f>
        <v>2454.5454545454545</v>
      </c>
      <c r="D9" s="274">
        <v>10</v>
      </c>
      <c r="E9" s="348">
        <f t="shared" si="0"/>
        <v>4</v>
      </c>
      <c r="F9" s="536">
        <f t="shared" si="1"/>
        <v>6200</v>
      </c>
      <c r="G9" s="268">
        <f t="shared" si="2"/>
        <v>0</v>
      </c>
      <c r="H9" s="313">
        <f t="shared" si="3"/>
        <v>0</v>
      </c>
      <c r="I9" s="295">
        <f t="shared" si="4"/>
        <v>0</v>
      </c>
      <c r="J9" s="266">
        <f t="shared" si="5"/>
        <v>0</v>
      </c>
      <c r="K9" s="295">
        <f t="shared" si="6"/>
        <v>0</v>
      </c>
      <c r="L9" s="266">
        <f t="shared" si="7"/>
        <v>0</v>
      </c>
      <c r="M9" s="295">
        <f t="shared" si="8"/>
        <v>0</v>
      </c>
      <c r="N9" s="266">
        <f t="shared" si="9"/>
        <v>0</v>
      </c>
      <c r="O9" s="267">
        <f t="shared" si="10"/>
        <v>0</v>
      </c>
      <c r="P9" s="265">
        <f t="shared" si="11"/>
        <v>0</v>
      </c>
      <c r="Q9" s="257">
        <f t="shared" si="12"/>
        <v>0</v>
      </c>
      <c r="R9" s="339">
        <f t="shared" si="13"/>
        <v>0</v>
      </c>
      <c r="S9" s="295">
        <f t="shared" si="14"/>
        <v>2</v>
      </c>
      <c r="T9" s="313">
        <f t="shared" si="15"/>
        <v>4909.090909090909</v>
      </c>
      <c r="U9" s="295">
        <f t="shared" si="16"/>
        <v>2</v>
      </c>
      <c r="V9" s="313">
        <f t="shared" si="17"/>
        <v>4909.090909090909</v>
      </c>
      <c r="W9" s="295">
        <f t="shared" si="18"/>
        <v>0</v>
      </c>
      <c r="X9" s="313">
        <f t="shared" si="19"/>
        <v>0</v>
      </c>
      <c r="Y9" s="295">
        <f t="shared" si="20"/>
        <v>0</v>
      </c>
      <c r="Z9" s="313">
        <f t="shared" si="21"/>
        <v>0</v>
      </c>
      <c r="AA9" s="295">
        <f t="shared" si="22"/>
        <v>0</v>
      </c>
      <c r="AB9" s="260">
        <f t="shared" si="23"/>
        <v>0</v>
      </c>
      <c r="AC9" s="259">
        <f t="shared" si="24"/>
        <v>4</v>
      </c>
      <c r="AD9" s="258">
        <f t="shared" si="25"/>
        <v>9818.181818181818</v>
      </c>
      <c r="AE9" s="257">
        <f t="shared" si="26"/>
        <v>0</v>
      </c>
      <c r="AF9" s="257">
        <f t="shared" si="27"/>
        <v>3618.181818181818</v>
      </c>
      <c r="AG9" s="255">
        <f t="shared" si="28"/>
        <v>0</v>
      </c>
      <c r="AH9" s="254">
        <f t="shared" si="29"/>
        <v>0</v>
      </c>
      <c r="AI9" s="267">
        <f t="shared" si="30"/>
        <v>0</v>
      </c>
      <c r="AJ9" s="538">
        <f t="shared" si="31"/>
        <v>0</v>
      </c>
      <c r="AK9" s="240">
        <f t="shared" si="32"/>
        <v>0</v>
      </c>
      <c r="AL9" s="349">
        <f t="shared" si="33"/>
        <v>0</v>
      </c>
      <c r="AM9" s="326"/>
      <c r="AO9" s="351"/>
    </row>
    <row r="10" spans="1:41" s="242" customFormat="1" x14ac:dyDescent="0.3">
      <c r="A10" s="289" t="s">
        <v>303</v>
      </c>
      <c r="B10" s="276">
        <f>15500/10</f>
        <v>1550</v>
      </c>
      <c r="C10" s="288">
        <f>2700/1.1</f>
        <v>2454.5454545454545</v>
      </c>
      <c r="D10" s="274">
        <v>10</v>
      </c>
      <c r="E10" s="348">
        <f t="shared" si="0"/>
        <v>1</v>
      </c>
      <c r="F10" s="536">
        <f t="shared" si="1"/>
        <v>1550</v>
      </c>
      <c r="G10" s="268">
        <f t="shared" si="2"/>
        <v>0</v>
      </c>
      <c r="H10" s="313">
        <f t="shared" si="3"/>
        <v>0</v>
      </c>
      <c r="I10" s="295">
        <f t="shared" si="4"/>
        <v>0</v>
      </c>
      <c r="J10" s="266">
        <f t="shared" si="5"/>
        <v>0</v>
      </c>
      <c r="K10" s="295">
        <f t="shared" si="6"/>
        <v>0</v>
      </c>
      <c r="L10" s="266">
        <f t="shared" si="7"/>
        <v>0</v>
      </c>
      <c r="M10" s="295">
        <f t="shared" si="8"/>
        <v>0</v>
      </c>
      <c r="N10" s="266">
        <f t="shared" si="9"/>
        <v>0</v>
      </c>
      <c r="O10" s="267">
        <f t="shared" si="10"/>
        <v>0</v>
      </c>
      <c r="P10" s="265">
        <f t="shared" si="11"/>
        <v>0</v>
      </c>
      <c r="Q10" s="257">
        <f t="shared" si="12"/>
        <v>0</v>
      </c>
      <c r="R10" s="339">
        <f t="shared" si="13"/>
        <v>0</v>
      </c>
      <c r="S10" s="295">
        <f t="shared" si="14"/>
        <v>1</v>
      </c>
      <c r="T10" s="313">
        <f t="shared" si="15"/>
        <v>2454.5454545454545</v>
      </c>
      <c r="U10" s="295">
        <f t="shared" si="16"/>
        <v>0</v>
      </c>
      <c r="V10" s="313">
        <f t="shared" si="17"/>
        <v>0</v>
      </c>
      <c r="W10" s="295">
        <f t="shared" si="18"/>
        <v>0</v>
      </c>
      <c r="X10" s="313">
        <f t="shared" si="19"/>
        <v>0</v>
      </c>
      <c r="Y10" s="295">
        <f t="shared" si="20"/>
        <v>0</v>
      </c>
      <c r="Z10" s="313">
        <f t="shared" si="21"/>
        <v>0</v>
      </c>
      <c r="AA10" s="295">
        <f t="shared" si="22"/>
        <v>0</v>
      </c>
      <c r="AB10" s="260">
        <f t="shared" si="23"/>
        <v>0</v>
      </c>
      <c r="AC10" s="259">
        <f t="shared" si="24"/>
        <v>1</v>
      </c>
      <c r="AD10" s="258">
        <f t="shared" si="25"/>
        <v>2454.5454545454545</v>
      </c>
      <c r="AE10" s="257">
        <f t="shared" si="26"/>
        <v>0</v>
      </c>
      <c r="AF10" s="257">
        <f t="shared" si="27"/>
        <v>904.5454545454545</v>
      </c>
      <c r="AG10" s="255">
        <f t="shared" si="28"/>
        <v>0</v>
      </c>
      <c r="AH10" s="254">
        <f t="shared" si="29"/>
        <v>0</v>
      </c>
      <c r="AI10" s="267">
        <f t="shared" si="30"/>
        <v>0</v>
      </c>
      <c r="AJ10" s="538">
        <f t="shared" si="31"/>
        <v>0</v>
      </c>
      <c r="AK10" s="240">
        <f t="shared" si="32"/>
        <v>0</v>
      </c>
      <c r="AL10" s="346">
        <f t="shared" si="33"/>
        <v>0</v>
      </c>
      <c r="AM10" s="326"/>
    </row>
    <row r="11" spans="1:41" s="242" customFormat="1" x14ac:dyDescent="0.3">
      <c r="A11" s="289" t="s">
        <v>271</v>
      </c>
      <c r="B11" s="276">
        <f>15500/10</f>
        <v>1550</v>
      </c>
      <c r="C11" s="288">
        <f>2700/1.1</f>
        <v>2454.5454545454545</v>
      </c>
      <c r="D11" s="274">
        <v>10</v>
      </c>
      <c r="E11" s="348">
        <f t="shared" si="0"/>
        <v>0</v>
      </c>
      <c r="F11" s="536">
        <f t="shared" si="1"/>
        <v>0</v>
      </c>
      <c r="G11" s="268">
        <f t="shared" si="2"/>
        <v>0</v>
      </c>
      <c r="H11" s="313">
        <f t="shared" si="3"/>
        <v>0</v>
      </c>
      <c r="I11" s="295">
        <f t="shared" si="4"/>
        <v>0</v>
      </c>
      <c r="J11" s="266">
        <f t="shared" si="5"/>
        <v>0</v>
      </c>
      <c r="K11" s="295">
        <f t="shared" si="6"/>
        <v>0</v>
      </c>
      <c r="L11" s="266">
        <f t="shared" si="7"/>
        <v>0</v>
      </c>
      <c r="M11" s="295">
        <f t="shared" si="8"/>
        <v>0</v>
      </c>
      <c r="N11" s="266">
        <f t="shared" si="9"/>
        <v>0</v>
      </c>
      <c r="O11" s="267">
        <f t="shared" si="10"/>
        <v>0</v>
      </c>
      <c r="P11" s="265">
        <f t="shared" si="11"/>
        <v>0</v>
      </c>
      <c r="Q11" s="257">
        <f t="shared" si="12"/>
        <v>0</v>
      </c>
      <c r="R11" s="339">
        <f t="shared" si="13"/>
        <v>0</v>
      </c>
      <c r="S11" s="295">
        <f t="shared" si="14"/>
        <v>0</v>
      </c>
      <c r="T11" s="313">
        <f t="shared" si="15"/>
        <v>0</v>
      </c>
      <c r="U11" s="295">
        <f t="shared" si="16"/>
        <v>0</v>
      </c>
      <c r="V11" s="313">
        <f t="shared" si="17"/>
        <v>0</v>
      </c>
      <c r="W11" s="295">
        <f t="shared" si="18"/>
        <v>0</v>
      </c>
      <c r="X11" s="313">
        <f t="shared" si="19"/>
        <v>0</v>
      </c>
      <c r="Y11" s="295">
        <f t="shared" si="20"/>
        <v>0</v>
      </c>
      <c r="Z11" s="313">
        <f t="shared" si="21"/>
        <v>0</v>
      </c>
      <c r="AA11" s="295">
        <f t="shared" si="22"/>
        <v>0</v>
      </c>
      <c r="AB11" s="260">
        <f t="shared" si="23"/>
        <v>0</v>
      </c>
      <c r="AC11" s="259">
        <f t="shared" si="24"/>
        <v>0</v>
      </c>
      <c r="AD11" s="258">
        <f t="shared" si="25"/>
        <v>0</v>
      </c>
      <c r="AE11" s="257">
        <f t="shared" si="26"/>
        <v>0</v>
      </c>
      <c r="AF11" s="257">
        <f t="shared" si="27"/>
        <v>0</v>
      </c>
      <c r="AG11" s="255">
        <f t="shared" si="28"/>
        <v>0</v>
      </c>
      <c r="AH11" s="254">
        <f t="shared" si="29"/>
        <v>0</v>
      </c>
      <c r="AI11" s="267">
        <f t="shared" si="30"/>
        <v>0</v>
      </c>
      <c r="AJ11" s="538">
        <f t="shared" si="31"/>
        <v>0</v>
      </c>
      <c r="AK11" s="240">
        <f t="shared" si="32"/>
        <v>0</v>
      </c>
      <c r="AL11" s="346">
        <f t="shared" si="33"/>
        <v>0</v>
      </c>
      <c r="AM11" s="326"/>
    </row>
    <row r="12" spans="1:41" s="242" customFormat="1" x14ac:dyDescent="0.3">
      <c r="A12" s="289" t="s">
        <v>89</v>
      </c>
      <c r="B12" s="276">
        <f>18000/10</f>
        <v>1800</v>
      </c>
      <c r="C12" s="288">
        <f>2800/1.1</f>
        <v>2545.454545454545</v>
      </c>
      <c r="D12" s="274">
        <v>10</v>
      </c>
      <c r="E12" s="348">
        <f t="shared" si="0"/>
        <v>20</v>
      </c>
      <c r="F12" s="536">
        <f t="shared" si="1"/>
        <v>36000</v>
      </c>
      <c r="G12" s="268">
        <f t="shared" si="2"/>
        <v>0</v>
      </c>
      <c r="H12" s="313">
        <f t="shared" si="3"/>
        <v>0</v>
      </c>
      <c r="I12" s="295">
        <f t="shared" si="4"/>
        <v>0</v>
      </c>
      <c r="J12" s="266">
        <f t="shared" si="5"/>
        <v>0</v>
      </c>
      <c r="K12" s="295">
        <f t="shared" si="6"/>
        <v>20</v>
      </c>
      <c r="L12" s="266">
        <f t="shared" si="7"/>
        <v>36000</v>
      </c>
      <c r="M12" s="295">
        <f t="shared" si="8"/>
        <v>0</v>
      </c>
      <c r="N12" s="266">
        <f t="shared" si="9"/>
        <v>0</v>
      </c>
      <c r="O12" s="267">
        <f t="shared" si="10"/>
        <v>0</v>
      </c>
      <c r="P12" s="265">
        <f t="shared" si="11"/>
        <v>0</v>
      </c>
      <c r="Q12" s="257">
        <f t="shared" si="12"/>
        <v>20</v>
      </c>
      <c r="R12" s="339">
        <f t="shared" si="13"/>
        <v>36000</v>
      </c>
      <c r="S12" s="295">
        <f t="shared" si="14"/>
        <v>12</v>
      </c>
      <c r="T12" s="313">
        <f t="shared" si="15"/>
        <v>30545.45454545454</v>
      </c>
      <c r="U12" s="295">
        <f t="shared" si="16"/>
        <v>8</v>
      </c>
      <c r="V12" s="313">
        <f t="shared" si="17"/>
        <v>20363.63636363636</v>
      </c>
      <c r="W12" s="295">
        <f t="shared" si="18"/>
        <v>0</v>
      </c>
      <c r="X12" s="313">
        <f t="shared" si="19"/>
        <v>0</v>
      </c>
      <c r="Y12" s="295">
        <f t="shared" si="20"/>
        <v>20</v>
      </c>
      <c r="Z12" s="313">
        <f t="shared" si="21"/>
        <v>50909.090909090897</v>
      </c>
      <c r="AA12" s="295">
        <f t="shared" si="22"/>
        <v>0</v>
      </c>
      <c r="AB12" s="260">
        <f t="shared" si="23"/>
        <v>0</v>
      </c>
      <c r="AC12" s="259">
        <f t="shared" si="24"/>
        <v>40</v>
      </c>
      <c r="AD12" s="258">
        <f t="shared" si="25"/>
        <v>101818.18181818179</v>
      </c>
      <c r="AE12" s="257">
        <f t="shared" si="26"/>
        <v>0</v>
      </c>
      <c r="AF12" s="257">
        <f t="shared" si="27"/>
        <v>29818.181818181802</v>
      </c>
      <c r="AG12" s="255">
        <f t="shared" si="28"/>
        <v>0</v>
      </c>
      <c r="AH12" s="254">
        <f t="shared" si="29"/>
        <v>0</v>
      </c>
      <c r="AI12" s="267">
        <f t="shared" si="30"/>
        <v>0</v>
      </c>
      <c r="AJ12" s="538">
        <f t="shared" si="31"/>
        <v>0</v>
      </c>
      <c r="AK12" s="240">
        <f t="shared" si="32"/>
        <v>0</v>
      </c>
      <c r="AL12" s="346">
        <f t="shared" si="33"/>
        <v>0</v>
      </c>
      <c r="AM12" s="326"/>
    </row>
    <row r="13" spans="1:41" s="242" customFormat="1" x14ac:dyDescent="0.3">
      <c r="A13" s="289" t="s">
        <v>88</v>
      </c>
      <c r="B13" s="276">
        <f>17000/10</f>
        <v>1700</v>
      </c>
      <c r="C13" s="288">
        <f>2700/1.1</f>
        <v>2454.5454545454545</v>
      </c>
      <c r="D13" s="274">
        <v>10</v>
      </c>
      <c r="E13" s="348">
        <f t="shared" si="0"/>
        <v>15</v>
      </c>
      <c r="F13" s="536">
        <f t="shared" si="1"/>
        <v>25500</v>
      </c>
      <c r="G13" s="268">
        <f t="shared" si="2"/>
        <v>0</v>
      </c>
      <c r="H13" s="313">
        <f t="shared" si="3"/>
        <v>0</v>
      </c>
      <c r="I13" s="295">
        <f t="shared" si="4"/>
        <v>0</v>
      </c>
      <c r="J13" s="266">
        <f t="shared" si="5"/>
        <v>0</v>
      </c>
      <c r="K13" s="295">
        <f t="shared" si="6"/>
        <v>0</v>
      </c>
      <c r="L13" s="266">
        <f t="shared" si="7"/>
        <v>0</v>
      </c>
      <c r="M13" s="295">
        <f t="shared" si="8"/>
        <v>0</v>
      </c>
      <c r="N13" s="266">
        <f t="shared" si="9"/>
        <v>0</v>
      </c>
      <c r="O13" s="267">
        <f t="shared" si="10"/>
        <v>0</v>
      </c>
      <c r="P13" s="265">
        <f t="shared" si="11"/>
        <v>0</v>
      </c>
      <c r="Q13" s="257">
        <f t="shared" si="12"/>
        <v>0</v>
      </c>
      <c r="R13" s="339">
        <f t="shared" si="13"/>
        <v>0</v>
      </c>
      <c r="S13" s="295">
        <f t="shared" si="14"/>
        <v>11</v>
      </c>
      <c r="T13" s="313">
        <f t="shared" si="15"/>
        <v>27000</v>
      </c>
      <c r="U13" s="295">
        <f t="shared" si="16"/>
        <v>4</v>
      </c>
      <c r="V13" s="313">
        <f t="shared" si="17"/>
        <v>9818.181818181818</v>
      </c>
      <c r="W13" s="295">
        <f t="shared" si="18"/>
        <v>0</v>
      </c>
      <c r="X13" s="313">
        <f t="shared" si="19"/>
        <v>0</v>
      </c>
      <c r="Y13" s="295">
        <f t="shared" si="20"/>
        <v>0</v>
      </c>
      <c r="Z13" s="313">
        <f t="shared" si="21"/>
        <v>0</v>
      </c>
      <c r="AA13" s="295">
        <f t="shared" si="22"/>
        <v>0</v>
      </c>
      <c r="AB13" s="260">
        <f t="shared" si="23"/>
        <v>0</v>
      </c>
      <c r="AC13" s="259">
        <f t="shared" si="24"/>
        <v>15</v>
      </c>
      <c r="AD13" s="258">
        <f t="shared" si="25"/>
        <v>36818.181818181816</v>
      </c>
      <c r="AE13" s="257">
        <f t="shared" si="26"/>
        <v>0</v>
      </c>
      <c r="AF13" s="257">
        <f t="shared" si="27"/>
        <v>11318.181818181818</v>
      </c>
      <c r="AG13" s="255">
        <f t="shared" si="28"/>
        <v>0</v>
      </c>
      <c r="AH13" s="254">
        <f t="shared" si="29"/>
        <v>0</v>
      </c>
      <c r="AI13" s="267">
        <f t="shared" si="30"/>
        <v>0</v>
      </c>
      <c r="AJ13" s="538">
        <f t="shared" si="31"/>
        <v>0</v>
      </c>
      <c r="AK13" s="240">
        <f t="shared" si="32"/>
        <v>0</v>
      </c>
      <c r="AL13" s="346">
        <f t="shared" si="33"/>
        <v>0</v>
      </c>
      <c r="AM13" s="326"/>
    </row>
    <row r="14" spans="1:41" s="242" customFormat="1" x14ac:dyDescent="0.3">
      <c r="A14" s="318" t="s">
        <v>87</v>
      </c>
      <c r="B14" s="261">
        <f>13800/12</f>
        <v>1150</v>
      </c>
      <c r="C14" s="263">
        <f>1800/1.1</f>
        <v>1636.3636363636363</v>
      </c>
      <c r="D14" s="287">
        <v>12</v>
      </c>
      <c r="E14" s="348">
        <f t="shared" si="0"/>
        <v>0</v>
      </c>
      <c r="F14" s="536">
        <f t="shared" si="1"/>
        <v>0</v>
      </c>
      <c r="G14" s="268">
        <f t="shared" si="2"/>
        <v>0</v>
      </c>
      <c r="H14" s="313">
        <f t="shared" si="3"/>
        <v>0</v>
      </c>
      <c r="I14" s="295">
        <f t="shared" si="4"/>
        <v>0</v>
      </c>
      <c r="J14" s="266">
        <f t="shared" si="5"/>
        <v>0</v>
      </c>
      <c r="K14" s="295">
        <f t="shared" si="6"/>
        <v>0</v>
      </c>
      <c r="L14" s="266">
        <f t="shared" si="7"/>
        <v>0</v>
      </c>
      <c r="M14" s="295">
        <f t="shared" si="8"/>
        <v>0</v>
      </c>
      <c r="N14" s="266">
        <f t="shared" si="9"/>
        <v>0</v>
      </c>
      <c r="O14" s="267">
        <f t="shared" si="10"/>
        <v>0</v>
      </c>
      <c r="P14" s="265">
        <f t="shared" si="11"/>
        <v>0</v>
      </c>
      <c r="Q14" s="257">
        <f t="shared" si="12"/>
        <v>0</v>
      </c>
      <c r="R14" s="339">
        <f t="shared" si="13"/>
        <v>0</v>
      </c>
      <c r="S14" s="295">
        <f t="shared" si="14"/>
        <v>0</v>
      </c>
      <c r="T14" s="313">
        <f t="shared" si="15"/>
        <v>0</v>
      </c>
      <c r="U14" s="295">
        <f t="shared" si="16"/>
        <v>0</v>
      </c>
      <c r="V14" s="313">
        <f t="shared" si="17"/>
        <v>0</v>
      </c>
      <c r="W14" s="295">
        <f t="shared" si="18"/>
        <v>0</v>
      </c>
      <c r="X14" s="313">
        <f t="shared" si="19"/>
        <v>0</v>
      </c>
      <c r="Y14" s="295">
        <f t="shared" si="20"/>
        <v>0</v>
      </c>
      <c r="Z14" s="313">
        <f t="shared" si="21"/>
        <v>0</v>
      </c>
      <c r="AA14" s="295">
        <f t="shared" si="22"/>
        <v>0</v>
      </c>
      <c r="AB14" s="260">
        <f t="shared" si="23"/>
        <v>0</v>
      </c>
      <c r="AC14" s="259">
        <f t="shared" si="24"/>
        <v>0</v>
      </c>
      <c r="AD14" s="258">
        <f t="shared" si="25"/>
        <v>0</v>
      </c>
      <c r="AE14" s="257">
        <f t="shared" si="26"/>
        <v>0</v>
      </c>
      <c r="AF14" s="257">
        <f t="shared" si="27"/>
        <v>0</v>
      </c>
      <c r="AG14" s="255">
        <f t="shared" si="28"/>
        <v>0</v>
      </c>
      <c r="AH14" s="254">
        <f t="shared" si="29"/>
        <v>0</v>
      </c>
      <c r="AI14" s="267">
        <f t="shared" si="30"/>
        <v>0</v>
      </c>
      <c r="AJ14" s="538">
        <f t="shared" si="31"/>
        <v>0</v>
      </c>
      <c r="AK14" s="240">
        <f t="shared" si="32"/>
        <v>0</v>
      </c>
      <c r="AL14" s="346">
        <f t="shared" si="33"/>
        <v>0</v>
      </c>
      <c r="AM14" s="326"/>
    </row>
    <row r="15" spans="1:41" s="242" customFormat="1" x14ac:dyDescent="0.3">
      <c r="A15" s="318" t="s">
        <v>46</v>
      </c>
      <c r="B15" s="261">
        <f>13800/12</f>
        <v>1150</v>
      </c>
      <c r="C15" s="263">
        <v>1636</v>
      </c>
      <c r="D15" s="287">
        <v>12</v>
      </c>
      <c r="E15" s="348">
        <f t="shared" si="0"/>
        <v>0</v>
      </c>
      <c r="F15" s="536">
        <f t="shared" si="1"/>
        <v>0</v>
      </c>
      <c r="G15" s="268">
        <f t="shared" si="2"/>
        <v>0</v>
      </c>
      <c r="H15" s="313">
        <f t="shared" si="3"/>
        <v>0</v>
      </c>
      <c r="I15" s="295">
        <f t="shared" si="4"/>
        <v>0</v>
      </c>
      <c r="J15" s="266">
        <f t="shared" si="5"/>
        <v>0</v>
      </c>
      <c r="K15" s="295">
        <f t="shared" si="6"/>
        <v>0</v>
      </c>
      <c r="L15" s="266">
        <f t="shared" si="7"/>
        <v>0</v>
      </c>
      <c r="M15" s="295">
        <f t="shared" si="8"/>
        <v>0</v>
      </c>
      <c r="N15" s="266">
        <f t="shared" si="9"/>
        <v>0</v>
      </c>
      <c r="O15" s="267">
        <f t="shared" si="10"/>
        <v>0</v>
      </c>
      <c r="P15" s="265">
        <f t="shared" si="11"/>
        <v>0</v>
      </c>
      <c r="Q15" s="257">
        <f t="shared" si="12"/>
        <v>0</v>
      </c>
      <c r="R15" s="339">
        <f t="shared" si="13"/>
        <v>0</v>
      </c>
      <c r="S15" s="295">
        <f t="shared" si="14"/>
        <v>0</v>
      </c>
      <c r="T15" s="313">
        <f t="shared" si="15"/>
        <v>0</v>
      </c>
      <c r="U15" s="295">
        <f t="shared" si="16"/>
        <v>0</v>
      </c>
      <c r="V15" s="313">
        <f t="shared" si="17"/>
        <v>0</v>
      </c>
      <c r="W15" s="295">
        <f t="shared" si="18"/>
        <v>0</v>
      </c>
      <c r="X15" s="313">
        <f t="shared" si="19"/>
        <v>0</v>
      </c>
      <c r="Y15" s="295">
        <f t="shared" si="20"/>
        <v>0</v>
      </c>
      <c r="Z15" s="313">
        <f t="shared" si="21"/>
        <v>0</v>
      </c>
      <c r="AA15" s="295">
        <f t="shared" si="22"/>
        <v>0</v>
      </c>
      <c r="AB15" s="260">
        <f t="shared" si="23"/>
        <v>0</v>
      </c>
      <c r="AC15" s="259">
        <f t="shared" si="24"/>
        <v>0</v>
      </c>
      <c r="AD15" s="258">
        <f t="shared" si="25"/>
        <v>0</v>
      </c>
      <c r="AE15" s="257">
        <f t="shared" si="26"/>
        <v>0</v>
      </c>
      <c r="AF15" s="257">
        <f t="shared" si="27"/>
        <v>0</v>
      </c>
      <c r="AG15" s="255">
        <f t="shared" si="28"/>
        <v>0</v>
      </c>
      <c r="AH15" s="254">
        <f t="shared" si="29"/>
        <v>0</v>
      </c>
      <c r="AI15" s="267">
        <f t="shared" si="30"/>
        <v>0</v>
      </c>
      <c r="AJ15" s="538">
        <f t="shared" si="31"/>
        <v>0</v>
      </c>
      <c r="AK15" s="240">
        <f t="shared" si="32"/>
        <v>0</v>
      </c>
      <c r="AL15" s="346">
        <f t="shared" si="33"/>
        <v>0</v>
      </c>
      <c r="AM15" s="326"/>
    </row>
    <row r="16" spans="1:41" s="242" customFormat="1" x14ac:dyDescent="0.3">
      <c r="A16" s="284" t="s">
        <v>151</v>
      </c>
      <c r="B16" s="276">
        <f>24800/16</f>
        <v>1550</v>
      </c>
      <c r="C16" s="275">
        <f>2800/1.1</f>
        <v>2545.454545454545</v>
      </c>
      <c r="D16" s="274">
        <v>16</v>
      </c>
      <c r="E16" s="348">
        <f t="shared" si="0"/>
        <v>0</v>
      </c>
      <c r="F16" s="536">
        <f t="shared" si="1"/>
        <v>0</v>
      </c>
      <c r="G16" s="268">
        <f t="shared" si="2"/>
        <v>0</v>
      </c>
      <c r="H16" s="313">
        <f t="shared" si="3"/>
        <v>0</v>
      </c>
      <c r="I16" s="295">
        <f t="shared" si="4"/>
        <v>0</v>
      </c>
      <c r="J16" s="266">
        <f t="shared" si="5"/>
        <v>0</v>
      </c>
      <c r="K16" s="295">
        <f t="shared" si="6"/>
        <v>0</v>
      </c>
      <c r="L16" s="266">
        <f t="shared" si="7"/>
        <v>0</v>
      </c>
      <c r="M16" s="295">
        <f t="shared" si="8"/>
        <v>0</v>
      </c>
      <c r="N16" s="266">
        <f t="shared" si="9"/>
        <v>0</v>
      </c>
      <c r="O16" s="267">
        <f t="shared" si="10"/>
        <v>0</v>
      </c>
      <c r="P16" s="265">
        <f t="shared" si="11"/>
        <v>0</v>
      </c>
      <c r="Q16" s="257">
        <f t="shared" si="12"/>
        <v>0</v>
      </c>
      <c r="R16" s="339">
        <f t="shared" si="13"/>
        <v>0</v>
      </c>
      <c r="S16" s="295">
        <f t="shared" si="14"/>
        <v>0</v>
      </c>
      <c r="T16" s="313">
        <f t="shared" si="15"/>
        <v>0</v>
      </c>
      <c r="U16" s="295">
        <f t="shared" si="16"/>
        <v>0</v>
      </c>
      <c r="V16" s="313">
        <f t="shared" si="17"/>
        <v>0</v>
      </c>
      <c r="W16" s="295">
        <f t="shared" si="18"/>
        <v>0</v>
      </c>
      <c r="X16" s="313">
        <f t="shared" si="19"/>
        <v>0</v>
      </c>
      <c r="Y16" s="295">
        <f t="shared" si="20"/>
        <v>0</v>
      </c>
      <c r="Z16" s="313">
        <f t="shared" si="21"/>
        <v>0</v>
      </c>
      <c r="AA16" s="295">
        <f t="shared" si="22"/>
        <v>0</v>
      </c>
      <c r="AB16" s="260">
        <f t="shared" si="23"/>
        <v>0</v>
      </c>
      <c r="AC16" s="259">
        <f t="shared" si="24"/>
        <v>0</v>
      </c>
      <c r="AD16" s="258">
        <f t="shared" si="25"/>
        <v>0</v>
      </c>
      <c r="AE16" s="257">
        <f t="shared" si="26"/>
        <v>0</v>
      </c>
      <c r="AF16" s="257">
        <f t="shared" si="27"/>
        <v>0</v>
      </c>
      <c r="AG16" s="255">
        <f t="shared" si="28"/>
        <v>0</v>
      </c>
      <c r="AH16" s="254">
        <f t="shared" si="29"/>
        <v>0</v>
      </c>
      <c r="AI16" s="267">
        <f t="shared" si="30"/>
        <v>0</v>
      </c>
      <c r="AJ16" s="538">
        <f t="shared" si="31"/>
        <v>0</v>
      </c>
      <c r="AK16" s="240">
        <f t="shared" si="32"/>
        <v>0</v>
      </c>
      <c r="AL16" s="346">
        <f t="shared" si="33"/>
        <v>0</v>
      </c>
      <c r="AM16" s="326"/>
    </row>
    <row r="17" spans="1:40" s="242" customFormat="1" x14ac:dyDescent="0.3">
      <c r="A17" s="286" t="s">
        <v>66</v>
      </c>
      <c r="B17" s="276">
        <f>30400/16</f>
        <v>1900</v>
      </c>
      <c r="C17" s="275">
        <f>2800/1.1</f>
        <v>2545.454545454545</v>
      </c>
      <c r="D17" s="274">
        <v>16</v>
      </c>
      <c r="E17" s="348">
        <f t="shared" si="0"/>
        <v>9</v>
      </c>
      <c r="F17" s="536">
        <f t="shared" si="1"/>
        <v>17100</v>
      </c>
      <c r="G17" s="268">
        <f t="shared" si="2"/>
        <v>0</v>
      </c>
      <c r="H17" s="313">
        <f t="shared" si="3"/>
        <v>0</v>
      </c>
      <c r="I17" s="295">
        <f t="shared" si="4"/>
        <v>0</v>
      </c>
      <c r="J17" s="266">
        <f t="shared" si="5"/>
        <v>0</v>
      </c>
      <c r="K17" s="295">
        <f t="shared" si="6"/>
        <v>0</v>
      </c>
      <c r="L17" s="266">
        <f t="shared" si="7"/>
        <v>0</v>
      </c>
      <c r="M17" s="295">
        <f t="shared" si="8"/>
        <v>0</v>
      </c>
      <c r="N17" s="266">
        <f t="shared" si="9"/>
        <v>0</v>
      </c>
      <c r="O17" s="267">
        <f t="shared" si="10"/>
        <v>0</v>
      </c>
      <c r="P17" s="265">
        <f t="shared" si="11"/>
        <v>0</v>
      </c>
      <c r="Q17" s="257">
        <f t="shared" si="12"/>
        <v>0</v>
      </c>
      <c r="R17" s="339">
        <f t="shared" si="13"/>
        <v>0</v>
      </c>
      <c r="S17" s="295">
        <f t="shared" si="14"/>
        <v>5</v>
      </c>
      <c r="T17" s="313">
        <f t="shared" si="15"/>
        <v>12727.272727272724</v>
      </c>
      <c r="U17" s="295">
        <f t="shared" si="16"/>
        <v>2</v>
      </c>
      <c r="V17" s="313">
        <f t="shared" si="17"/>
        <v>5090.9090909090901</v>
      </c>
      <c r="W17" s="295">
        <f t="shared" si="18"/>
        <v>1</v>
      </c>
      <c r="X17" s="313">
        <f t="shared" si="19"/>
        <v>2545.454545454545</v>
      </c>
      <c r="Y17" s="295">
        <f t="shared" si="20"/>
        <v>1</v>
      </c>
      <c r="Z17" s="313">
        <f t="shared" si="21"/>
        <v>2545.454545454545</v>
      </c>
      <c r="AA17" s="295">
        <f t="shared" si="22"/>
        <v>0</v>
      </c>
      <c r="AB17" s="260">
        <f t="shared" si="23"/>
        <v>0</v>
      </c>
      <c r="AC17" s="259">
        <f t="shared" si="24"/>
        <v>9</v>
      </c>
      <c r="AD17" s="258">
        <f t="shared" si="25"/>
        <v>22909.090909090904</v>
      </c>
      <c r="AE17" s="257">
        <f t="shared" si="26"/>
        <v>0</v>
      </c>
      <c r="AF17" s="257">
        <f t="shared" si="27"/>
        <v>5809.0909090909054</v>
      </c>
      <c r="AG17" s="255">
        <f t="shared" si="28"/>
        <v>0</v>
      </c>
      <c r="AH17" s="254">
        <f t="shared" si="29"/>
        <v>0</v>
      </c>
      <c r="AI17" s="267">
        <f t="shared" si="30"/>
        <v>0</v>
      </c>
      <c r="AJ17" s="538">
        <f t="shared" si="31"/>
        <v>0</v>
      </c>
      <c r="AK17" s="240">
        <f t="shared" si="32"/>
        <v>0</v>
      </c>
      <c r="AL17" s="346">
        <f t="shared" si="33"/>
        <v>0</v>
      </c>
      <c r="AM17" s="326"/>
    </row>
    <row r="18" spans="1:40" s="242" customFormat="1" x14ac:dyDescent="0.3">
      <c r="A18" s="284" t="s">
        <v>390</v>
      </c>
      <c r="B18" s="276">
        <f>3600/6</f>
        <v>600</v>
      </c>
      <c r="C18" s="275">
        <f>2000/1.1</f>
        <v>1818.181818181818</v>
      </c>
      <c r="D18" s="274">
        <v>6</v>
      </c>
      <c r="E18" s="348">
        <f t="shared" si="0"/>
        <v>0</v>
      </c>
      <c r="F18" s="536">
        <f t="shared" si="1"/>
        <v>0</v>
      </c>
      <c r="G18" s="268">
        <f t="shared" si="2"/>
        <v>0</v>
      </c>
      <c r="H18" s="313">
        <f t="shared" si="3"/>
        <v>0</v>
      </c>
      <c r="I18" s="295">
        <f t="shared" si="4"/>
        <v>0</v>
      </c>
      <c r="J18" s="266">
        <f t="shared" si="5"/>
        <v>0</v>
      </c>
      <c r="K18" s="295">
        <f t="shared" si="6"/>
        <v>0</v>
      </c>
      <c r="L18" s="266">
        <f t="shared" si="7"/>
        <v>0</v>
      </c>
      <c r="M18" s="295">
        <f t="shared" si="8"/>
        <v>0</v>
      </c>
      <c r="N18" s="266">
        <f t="shared" si="9"/>
        <v>0</v>
      </c>
      <c r="O18" s="267">
        <f t="shared" si="10"/>
        <v>0</v>
      </c>
      <c r="P18" s="265">
        <f t="shared" si="11"/>
        <v>0</v>
      </c>
      <c r="Q18" s="257">
        <f t="shared" si="12"/>
        <v>0</v>
      </c>
      <c r="R18" s="339">
        <f t="shared" si="13"/>
        <v>0</v>
      </c>
      <c r="S18" s="295">
        <f t="shared" si="14"/>
        <v>0</v>
      </c>
      <c r="T18" s="313">
        <f t="shared" si="15"/>
        <v>0</v>
      </c>
      <c r="U18" s="295">
        <f t="shared" si="16"/>
        <v>0</v>
      </c>
      <c r="V18" s="313">
        <f t="shared" si="17"/>
        <v>0</v>
      </c>
      <c r="W18" s="295">
        <f t="shared" si="18"/>
        <v>0</v>
      </c>
      <c r="X18" s="313">
        <f t="shared" si="19"/>
        <v>0</v>
      </c>
      <c r="Y18" s="295">
        <f t="shared" si="20"/>
        <v>0</v>
      </c>
      <c r="Z18" s="313">
        <f t="shared" si="21"/>
        <v>0</v>
      </c>
      <c r="AA18" s="295">
        <f t="shared" si="22"/>
        <v>0</v>
      </c>
      <c r="AB18" s="260">
        <f t="shared" si="23"/>
        <v>0</v>
      </c>
      <c r="AC18" s="259">
        <f t="shared" si="24"/>
        <v>0</v>
      </c>
      <c r="AD18" s="258">
        <f t="shared" si="25"/>
        <v>0</v>
      </c>
      <c r="AE18" s="257">
        <f t="shared" si="26"/>
        <v>0</v>
      </c>
      <c r="AF18" s="257">
        <f t="shared" si="27"/>
        <v>0</v>
      </c>
      <c r="AG18" s="255">
        <f t="shared" si="28"/>
        <v>0</v>
      </c>
      <c r="AH18" s="254">
        <f t="shared" si="29"/>
        <v>0</v>
      </c>
      <c r="AI18" s="267">
        <f t="shared" si="30"/>
        <v>0</v>
      </c>
      <c r="AJ18" s="538">
        <f t="shared" si="31"/>
        <v>0</v>
      </c>
      <c r="AK18" s="240">
        <f t="shared" si="32"/>
        <v>0</v>
      </c>
      <c r="AL18" s="346">
        <f t="shared" si="33"/>
        <v>0</v>
      </c>
      <c r="AM18" s="326"/>
    </row>
    <row r="19" spans="1:40" s="242" customFormat="1" x14ac:dyDescent="0.3">
      <c r="A19" s="284" t="s">
        <v>1144</v>
      </c>
      <c r="B19" s="276">
        <f>3600/6</f>
        <v>600</v>
      </c>
      <c r="C19" s="275">
        <f>2000/1.1</f>
        <v>1818.181818181818</v>
      </c>
      <c r="D19" s="274">
        <v>6</v>
      </c>
      <c r="E19" s="348">
        <f t="shared" si="0"/>
        <v>0</v>
      </c>
      <c r="F19" s="536">
        <f t="shared" si="1"/>
        <v>0</v>
      </c>
      <c r="G19" s="268">
        <f t="shared" si="2"/>
        <v>0</v>
      </c>
      <c r="H19" s="266">
        <f t="shared" si="3"/>
        <v>0</v>
      </c>
      <c r="I19" s="295">
        <f t="shared" si="4"/>
        <v>0</v>
      </c>
      <c r="J19" s="266">
        <f t="shared" si="5"/>
        <v>0</v>
      </c>
      <c r="K19" s="295">
        <f t="shared" si="6"/>
        <v>0</v>
      </c>
      <c r="L19" s="266">
        <f t="shared" si="7"/>
        <v>0</v>
      </c>
      <c r="M19" s="295">
        <f t="shared" si="8"/>
        <v>0</v>
      </c>
      <c r="N19" s="266">
        <f t="shared" si="9"/>
        <v>0</v>
      </c>
      <c r="O19" s="267">
        <f t="shared" si="10"/>
        <v>0</v>
      </c>
      <c r="P19" s="265">
        <f t="shared" si="11"/>
        <v>0</v>
      </c>
      <c r="Q19" s="257">
        <f t="shared" si="12"/>
        <v>0</v>
      </c>
      <c r="R19" s="339">
        <f t="shared" si="13"/>
        <v>0</v>
      </c>
      <c r="S19" s="295">
        <f t="shared" si="14"/>
        <v>0</v>
      </c>
      <c r="T19" s="313">
        <f t="shared" si="15"/>
        <v>0</v>
      </c>
      <c r="U19" s="295">
        <f t="shared" si="16"/>
        <v>0</v>
      </c>
      <c r="V19" s="313">
        <f t="shared" si="17"/>
        <v>0</v>
      </c>
      <c r="W19" s="295">
        <f t="shared" si="18"/>
        <v>0</v>
      </c>
      <c r="X19" s="313">
        <f t="shared" si="19"/>
        <v>0</v>
      </c>
      <c r="Y19" s="295">
        <f t="shared" si="20"/>
        <v>0</v>
      </c>
      <c r="Z19" s="313">
        <f t="shared" si="21"/>
        <v>0</v>
      </c>
      <c r="AA19" s="295">
        <f t="shared" si="22"/>
        <v>0</v>
      </c>
      <c r="AB19" s="260">
        <f t="shared" si="23"/>
        <v>0</v>
      </c>
      <c r="AC19" s="259">
        <f t="shared" si="24"/>
        <v>0</v>
      </c>
      <c r="AD19" s="258">
        <f t="shared" si="25"/>
        <v>0</v>
      </c>
      <c r="AE19" s="257">
        <f t="shared" si="26"/>
        <v>0</v>
      </c>
      <c r="AF19" s="257">
        <f t="shared" si="27"/>
        <v>0</v>
      </c>
      <c r="AG19" s="255">
        <f t="shared" si="28"/>
        <v>0</v>
      </c>
      <c r="AH19" s="254">
        <f t="shared" si="29"/>
        <v>0</v>
      </c>
      <c r="AI19" s="267">
        <f t="shared" si="30"/>
        <v>0</v>
      </c>
      <c r="AJ19" s="538">
        <f t="shared" si="31"/>
        <v>0</v>
      </c>
      <c r="AK19" s="240">
        <f t="shared" si="32"/>
        <v>0</v>
      </c>
      <c r="AL19" s="346">
        <f t="shared" si="33"/>
        <v>0</v>
      </c>
      <c r="AM19" s="326"/>
    </row>
    <row r="20" spans="1:40" s="242" customFormat="1" x14ac:dyDescent="0.3">
      <c r="A20" s="284" t="s">
        <v>148</v>
      </c>
      <c r="B20" s="276">
        <f>3600/6</f>
        <v>600</v>
      </c>
      <c r="C20" s="275">
        <f>2000/1.1</f>
        <v>1818.181818181818</v>
      </c>
      <c r="D20" s="274">
        <v>6</v>
      </c>
      <c r="E20" s="348">
        <f t="shared" si="0"/>
        <v>0</v>
      </c>
      <c r="F20" s="536">
        <f t="shared" si="1"/>
        <v>0</v>
      </c>
      <c r="G20" s="268">
        <f t="shared" si="2"/>
        <v>0</v>
      </c>
      <c r="H20" s="266">
        <f t="shared" si="3"/>
        <v>0</v>
      </c>
      <c r="I20" s="295">
        <f t="shared" si="4"/>
        <v>0</v>
      </c>
      <c r="J20" s="266">
        <f t="shared" si="5"/>
        <v>0</v>
      </c>
      <c r="K20" s="295">
        <f t="shared" si="6"/>
        <v>0</v>
      </c>
      <c r="L20" s="266">
        <f t="shared" si="7"/>
        <v>0</v>
      </c>
      <c r="M20" s="295">
        <f t="shared" si="8"/>
        <v>0</v>
      </c>
      <c r="N20" s="266">
        <f t="shared" si="9"/>
        <v>0</v>
      </c>
      <c r="O20" s="267">
        <f t="shared" si="10"/>
        <v>0</v>
      </c>
      <c r="P20" s="265">
        <f t="shared" si="11"/>
        <v>0</v>
      </c>
      <c r="Q20" s="257">
        <f t="shared" si="12"/>
        <v>0</v>
      </c>
      <c r="R20" s="339">
        <f t="shared" si="13"/>
        <v>0</v>
      </c>
      <c r="S20" s="295">
        <f t="shared" si="14"/>
        <v>0</v>
      </c>
      <c r="T20" s="313">
        <f t="shared" si="15"/>
        <v>0</v>
      </c>
      <c r="U20" s="295">
        <f t="shared" si="16"/>
        <v>0</v>
      </c>
      <c r="V20" s="313">
        <f t="shared" si="17"/>
        <v>0</v>
      </c>
      <c r="W20" s="295">
        <f t="shared" si="18"/>
        <v>0</v>
      </c>
      <c r="X20" s="313">
        <f t="shared" si="19"/>
        <v>0</v>
      </c>
      <c r="Y20" s="295">
        <f t="shared" si="20"/>
        <v>0</v>
      </c>
      <c r="Z20" s="313">
        <f t="shared" si="21"/>
        <v>0</v>
      </c>
      <c r="AA20" s="295">
        <f t="shared" si="22"/>
        <v>0</v>
      </c>
      <c r="AB20" s="260">
        <f t="shared" si="23"/>
        <v>0</v>
      </c>
      <c r="AC20" s="259">
        <f t="shared" si="24"/>
        <v>0</v>
      </c>
      <c r="AD20" s="258">
        <f t="shared" si="25"/>
        <v>0</v>
      </c>
      <c r="AE20" s="257">
        <f t="shared" si="26"/>
        <v>0</v>
      </c>
      <c r="AF20" s="257">
        <f t="shared" si="27"/>
        <v>0</v>
      </c>
      <c r="AG20" s="255">
        <f t="shared" si="28"/>
        <v>0</v>
      </c>
      <c r="AH20" s="254">
        <f t="shared" si="29"/>
        <v>0</v>
      </c>
      <c r="AI20" s="267">
        <f t="shared" si="30"/>
        <v>0</v>
      </c>
      <c r="AJ20" s="538">
        <f t="shared" si="31"/>
        <v>0</v>
      </c>
      <c r="AK20" s="240">
        <f t="shared" si="32"/>
        <v>0</v>
      </c>
      <c r="AL20" s="349">
        <f t="shared" si="33"/>
        <v>0</v>
      </c>
      <c r="AM20" s="326"/>
      <c r="AN20" s="350"/>
    </row>
    <row r="21" spans="1:40" s="242" customFormat="1" x14ac:dyDescent="0.3">
      <c r="A21" s="282" t="s">
        <v>209</v>
      </c>
      <c r="B21" s="276">
        <f>8100/6</f>
        <v>1350</v>
      </c>
      <c r="C21" s="275">
        <f>2800/1.1</f>
        <v>2545.454545454545</v>
      </c>
      <c r="D21" s="270">
        <v>6</v>
      </c>
      <c r="E21" s="348">
        <f t="shared" si="0"/>
        <v>0</v>
      </c>
      <c r="F21" s="536">
        <f t="shared" si="1"/>
        <v>0</v>
      </c>
      <c r="G21" s="268">
        <f t="shared" si="2"/>
        <v>0</v>
      </c>
      <c r="H21" s="266">
        <f t="shared" si="3"/>
        <v>0</v>
      </c>
      <c r="I21" s="295">
        <f t="shared" si="4"/>
        <v>0</v>
      </c>
      <c r="J21" s="266">
        <f t="shared" si="5"/>
        <v>0</v>
      </c>
      <c r="K21" s="295">
        <f t="shared" si="6"/>
        <v>0</v>
      </c>
      <c r="L21" s="266">
        <f t="shared" si="7"/>
        <v>0</v>
      </c>
      <c r="M21" s="295">
        <f t="shared" si="8"/>
        <v>0</v>
      </c>
      <c r="N21" s="266">
        <f t="shared" si="9"/>
        <v>0</v>
      </c>
      <c r="O21" s="267">
        <f t="shared" si="10"/>
        <v>0</v>
      </c>
      <c r="P21" s="265">
        <f t="shared" si="11"/>
        <v>0</v>
      </c>
      <c r="Q21" s="257">
        <f t="shared" si="12"/>
        <v>0</v>
      </c>
      <c r="R21" s="339">
        <f t="shared" si="13"/>
        <v>0</v>
      </c>
      <c r="S21" s="295">
        <f t="shared" si="14"/>
        <v>0</v>
      </c>
      <c r="T21" s="313">
        <f t="shared" si="15"/>
        <v>0</v>
      </c>
      <c r="U21" s="295">
        <f t="shared" si="16"/>
        <v>0</v>
      </c>
      <c r="V21" s="313">
        <f t="shared" si="17"/>
        <v>0</v>
      </c>
      <c r="W21" s="295">
        <f t="shared" si="18"/>
        <v>0</v>
      </c>
      <c r="X21" s="313">
        <f t="shared" si="19"/>
        <v>0</v>
      </c>
      <c r="Y21" s="295">
        <f t="shared" si="20"/>
        <v>0</v>
      </c>
      <c r="Z21" s="313">
        <f t="shared" si="21"/>
        <v>0</v>
      </c>
      <c r="AA21" s="295">
        <f t="shared" si="22"/>
        <v>0</v>
      </c>
      <c r="AB21" s="260">
        <f t="shared" si="23"/>
        <v>0</v>
      </c>
      <c r="AC21" s="259">
        <f t="shared" si="24"/>
        <v>0</v>
      </c>
      <c r="AD21" s="258">
        <f t="shared" si="25"/>
        <v>0</v>
      </c>
      <c r="AE21" s="257">
        <f t="shared" si="26"/>
        <v>0</v>
      </c>
      <c r="AF21" s="257">
        <f t="shared" si="27"/>
        <v>0</v>
      </c>
      <c r="AG21" s="255">
        <f t="shared" si="28"/>
        <v>0</v>
      </c>
      <c r="AH21" s="254">
        <f t="shared" si="29"/>
        <v>0</v>
      </c>
      <c r="AI21" s="267">
        <f t="shared" si="30"/>
        <v>0</v>
      </c>
      <c r="AJ21" s="538">
        <f t="shared" si="31"/>
        <v>0</v>
      </c>
      <c r="AK21" s="240">
        <f t="shared" si="32"/>
        <v>0</v>
      </c>
      <c r="AL21" s="349">
        <f t="shared" si="33"/>
        <v>0</v>
      </c>
      <c r="AM21" s="326"/>
    </row>
    <row r="22" spans="1:40" s="242" customFormat="1" x14ac:dyDescent="0.3">
      <c r="A22" s="282" t="s">
        <v>85</v>
      </c>
      <c r="B22" s="283">
        <f>6600/6</f>
        <v>1100</v>
      </c>
      <c r="C22" s="275">
        <f>2800/1.1</f>
        <v>2545.454545454545</v>
      </c>
      <c r="D22" s="270">
        <v>6</v>
      </c>
      <c r="E22" s="348">
        <f t="shared" si="0"/>
        <v>0</v>
      </c>
      <c r="F22" s="536">
        <f t="shared" si="1"/>
        <v>0</v>
      </c>
      <c r="G22" s="268">
        <f t="shared" si="2"/>
        <v>0</v>
      </c>
      <c r="H22" s="266">
        <f t="shared" si="3"/>
        <v>0</v>
      </c>
      <c r="I22" s="295">
        <f t="shared" si="4"/>
        <v>0</v>
      </c>
      <c r="J22" s="266">
        <f t="shared" si="5"/>
        <v>0</v>
      </c>
      <c r="K22" s="295">
        <f t="shared" si="6"/>
        <v>0</v>
      </c>
      <c r="L22" s="266">
        <f t="shared" si="7"/>
        <v>0</v>
      </c>
      <c r="M22" s="295">
        <f t="shared" si="8"/>
        <v>0</v>
      </c>
      <c r="N22" s="266">
        <f t="shared" si="9"/>
        <v>0</v>
      </c>
      <c r="O22" s="267">
        <f t="shared" si="10"/>
        <v>0</v>
      </c>
      <c r="P22" s="265">
        <f t="shared" si="11"/>
        <v>0</v>
      </c>
      <c r="Q22" s="257">
        <f t="shared" si="12"/>
        <v>0</v>
      </c>
      <c r="R22" s="339">
        <f t="shared" si="13"/>
        <v>0</v>
      </c>
      <c r="S22" s="295">
        <f t="shared" si="14"/>
        <v>0</v>
      </c>
      <c r="T22" s="313">
        <f t="shared" si="15"/>
        <v>0</v>
      </c>
      <c r="U22" s="295">
        <f t="shared" si="16"/>
        <v>0</v>
      </c>
      <c r="V22" s="313">
        <f t="shared" si="17"/>
        <v>0</v>
      </c>
      <c r="W22" s="295">
        <f t="shared" si="18"/>
        <v>0</v>
      </c>
      <c r="X22" s="313">
        <f t="shared" si="19"/>
        <v>0</v>
      </c>
      <c r="Y22" s="295">
        <f t="shared" si="20"/>
        <v>0</v>
      </c>
      <c r="Z22" s="313">
        <f t="shared" si="21"/>
        <v>0</v>
      </c>
      <c r="AA22" s="295">
        <f t="shared" si="22"/>
        <v>0</v>
      </c>
      <c r="AB22" s="260">
        <f t="shared" si="23"/>
        <v>0</v>
      </c>
      <c r="AC22" s="259">
        <f t="shared" si="24"/>
        <v>0</v>
      </c>
      <c r="AD22" s="258">
        <f t="shared" si="25"/>
        <v>0</v>
      </c>
      <c r="AE22" s="257">
        <f t="shared" si="26"/>
        <v>0</v>
      </c>
      <c r="AF22" s="257">
        <f t="shared" si="27"/>
        <v>0</v>
      </c>
      <c r="AG22" s="255">
        <f t="shared" si="28"/>
        <v>0</v>
      </c>
      <c r="AH22" s="254">
        <f t="shared" si="29"/>
        <v>0</v>
      </c>
      <c r="AI22" s="267">
        <f t="shared" si="30"/>
        <v>0</v>
      </c>
      <c r="AJ22" s="538">
        <f t="shared" si="31"/>
        <v>0</v>
      </c>
      <c r="AK22" s="240">
        <f t="shared" si="32"/>
        <v>0</v>
      </c>
      <c r="AL22" s="349">
        <f t="shared" si="33"/>
        <v>0</v>
      </c>
      <c r="AM22" s="326"/>
    </row>
    <row r="23" spans="1:40" s="242" customFormat="1" x14ac:dyDescent="0.3">
      <c r="A23" s="282" t="s">
        <v>299</v>
      </c>
      <c r="B23" s="276">
        <f>16200/12</f>
        <v>1350</v>
      </c>
      <c r="C23" s="275">
        <f>2800/1.1</f>
        <v>2545.454545454545</v>
      </c>
      <c r="D23" s="270">
        <v>12</v>
      </c>
      <c r="E23" s="348">
        <f t="shared" si="0"/>
        <v>0</v>
      </c>
      <c r="F23" s="536">
        <f t="shared" si="1"/>
        <v>0</v>
      </c>
      <c r="G23" s="268">
        <f t="shared" si="2"/>
        <v>0</v>
      </c>
      <c r="H23" s="266">
        <f t="shared" si="3"/>
        <v>0</v>
      </c>
      <c r="I23" s="295">
        <f t="shared" si="4"/>
        <v>0</v>
      </c>
      <c r="J23" s="266">
        <f t="shared" si="5"/>
        <v>0</v>
      </c>
      <c r="K23" s="295">
        <f t="shared" si="6"/>
        <v>0</v>
      </c>
      <c r="L23" s="266">
        <f t="shared" si="7"/>
        <v>0</v>
      </c>
      <c r="M23" s="295">
        <f t="shared" si="8"/>
        <v>0</v>
      </c>
      <c r="N23" s="266">
        <f t="shared" si="9"/>
        <v>0</v>
      </c>
      <c r="O23" s="267">
        <f t="shared" si="10"/>
        <v>0</v>
      </c>
      <c r="P23" s="265">
        <f t="shared" si="11"/>
        <v>0</v>
      </c>
      <c r="Q23" s="257">
        <f t="shared" si="12"/>
        <v>0</v>
      </c>
      <c r="R23" s="339">
        <f t="shared" si="13"/>
        <v>0</v>
      </c>
      <c r="S23" s="295">
        <f t="shared" si="14"/>
        <v>0</v>
      </c>
      <c r="T23" s="313">
        <f t="shared" si="15"/>
        <v>0</v>
      </c>
      <c r="U23" s="295">
        <f t="shared" si="16"/>
        <v>0</v>
      </c>
      <c r="V23" s="313">
        <f t="shared" si="17"/>
        <v>0</v>
      </c>
      <c r="W23" s="295">
        <f t="shared" si="18"/>
        <v>0</v>
      </c>
      <c r="X23" s="313">
        <f t="shared" si="19"/>
        <v>0</v>
      </c>
      <c r="Y23" s="295">
        <f t="shared" si="20"/>
        <v>0</v>
      </c>
      <c r="Z23" s="313">
        <f t="shared" si="21"/>
        <v>0</v>
      </c>
      <c r="AA23" s="295">
        <f t="shared" si="22"/>
        <v>0</v>
      </c>
      <c r="AB23" s="260">
        <f t="shared" si="23"/>
        <v>0</v>
      </c>
      <c r="AC23" s="259">
        <f t="shared" si="24"/>
        <v>0</v>
      </c>
      <c r="AD23" s="258">
        <f t="shared" si="25"/>
        <v>0</v>
      </c>
      <c r="AE23" s="257">
        <f t="shared" si="26"/>
        <v>0</v>
      </c>
      <c r="AF23" s="257">
        <f t="shared" si="27"/>
        <v>0</v>
      </c>
      <c r="AG23" s="255">
        <f t="shared" si="28"/>
        <v>0</v>
      </c>
      <c r="AH23" s="254">
        <f t="shared" si="29"/>
        <v>0</v>
      </c>
      <c r="AI23" s="267">
        <f t="shared" si="30"/>
        <v>0</v>
      </c>
      <c r="AJ23" s="538">
        <f t="shared" si="31"/>
        <v>0</v>
      </c>
      <c r="AK23" s="240">
        <f t="shared" si="32"/>
        <v>0</v>
      </c>
      <c r="AL23" s="349">
        <f t="shared" si="33"/>
        <v>0</v>
      </c>
      <c r="AM23" s="326"/>
    </row>
    <row r="24" spans="1:40" s="242" customFormat="1" x14ac:dyDescent="0.3">
      <c r="A24" s="282" t="s">
        <v>132</v>
      </c>
      <c r="B24" s="276">
        <f>16200/12</f>
        <v>1350</v>
      </c>
      <c r="C24" s="275">
        <f>2800/1.1</f>
        <v>2545.454545454545</v>
      </c>
      <c r="D24" s="270">
        <v>12</v>
      </c>
      <c r="E24" s="348">
        <f t="shared" si="0"/>
        <v>0</v>
      </c>
      <c r="F24" s="536">
        <f t="shared" si="1"/>
        <v>0</v>
      </c>
      <c r="G24" s="268">
        <f t="shared" si="2"/>
        <v>0</v>
      </c>
      <c r="H24" s="266">
        <f t="shared" si="3"/>
        <v>0</v>
      </c>
      <c r="I24" s="295">
        <f t="shared" si="4"/>
        <v>0</v>
      </c>
      <c r="J24" s="266">
        <f t="shared" si="5"/>
        <v>0</v>
      </c>
      <c r="K24" s="295">
        <f t="shared" si="6"/>
        <v>0</v>
      </c>
      <c r="L24" s="266">
        <f t="shared" si="7"/>
        <v>0</v>
      </c>
      <c r="M24" s="295">
        <f t="shared" si="8"/>
        <v>0</v>
      </c>
      <c r="N24" s="266">
        <f t="shared" si="9"/>
        <v>0</v>
      </c>
      <c r="O24" s="267">
        <f t="shared" si="10"/>
        <v>0</v>
      </c>
      <c r="P24" s="265">
        <f t="shared" si="11"/>
        <v>0</v>
      </c>
      <c r="Q24" s="257">
        <f t="shared" si="12"/>
        <v>0</v>
      </c>
      <c r="R24" s="339">
        <f t="shared" si="13"/>
        <v>0</v>
      </c>
      <c r="S24" s="295">
        <f t="shared" si="14"/>
        <v>0</v>
      </c>
      <c r="T24" s="313">
        <f t="shared" si="15"/>
        <v>0</v>
      </c>
      <c r="U24" s="295">
        <f t="shared" si="16"/>
        <v>0</v>
      </c>
      <c r="V24" s="313">
        <f t="shared" si="17"/>
        <v>0</v>
      </c>
      <c r="W24" s="295">
        <f t="shared" si="18"/>
        <v>0</v>
      </c>
      <c r="X24" s="313">
        <f t="shared" si="19"/>
        <v>0</v>
      </c>
      <c r="Y24" s="295">
        <f t="shared" si="20"/>
        <v>0</v>
      </c>
      <c r="Z24" s="313">
        <f t="shared" si="21"/>
        <v>0</v>
      </c>
      <c r="AA24" s="295">
        <f t="shared" si="22"/>
        <v>0</v>
      </c>
      <c r="AB24" s="260">
        <f t="shared" si="23"/>
        <v>0</v>
      </c>
      <c r="AC24" s="259">
        <f t="shared" si="24"/>
        <v>0</v>
      </c>
      <c r="AD24" s="258">
        <f t="shared" si="25"/>
        <v>0</v>
      </c>
      <c r="AE24" s="257">
        <f t="shared" si="26"/>
        <v>0</v>
      </c>
      <c r="AF24" s="257">
        <f t="shared" si="27"/>
        <v>0</v>
      </c>
      <c r="AG24" s="255">
        <f t="shared" si="28"/>
        <v>0</v>
      </c>
      <c r="AH24" s="254">
        <f t="shared" si="29"/>
        <v>0</v>
      </c>
      <c r="AI24" s="267">
        <f t="shared" si="30"/>
        <v>0</v>
      </c>
      <c r="AJ24" s="538">
        <f t="shared" si="31"/>
        <v>0</v>
      </c>
      <c r="AK24" s="240">
        <f t="shared" si="32"/>
        <v>0</v>
      </c>
      <c r="AL24" s="349">
        <f t="shared" si="33"/>
        <v>0</v>
      </c>
      <c r="AM24" s="326"/>
    </row>
    <row r="25" spans="1:40" s="242" customFormat="1" x14ac:dyDescent="0.3">
      <c r="A25" s="282" t="s">
        <v>83</v>
      </c>
      <c r="B25" s="276">
        <f>42000/20</f>
        <v>2100</v>
      </c>
      <c r="C25" s="275">
        <f>3200/1.1</f>
        <v>2909.090909090909</v>
      </c>
      <c r="D25" s="270">
        <v>20</v>
      </c>
      <c r="E25" s="348">
        <f t="shared" si="0"/>
        <v>0</v>
      </c>
      <c r="F25" s="536">
        <f t="shared" si="1"/>
        <v>0</v>
      </c>
      <c r="G25" s="268">
        <f t="shared" si="2"/>
        <v>0</v>
      </c>
      <c r="H25" s="266">
        <f t="shared" si="3"/>
        <v>0</v>
      </c>
      <c r="I25" s="295">
        <f t="shared" si="4"/>
        <v>0</v>
      </c>
      <c r="J25" s="266">
        <f t="shared" si="5"/>
        <v>0</v>
      </c>
      <c r="K25" s="295">
        <f t="shared" si="6"/>
        <v>0</v>
      </c>
      <c r="L25" s="266">
        <f t="shared" si="7"/>
        <v>0</v>
      </c>
      <c r="M25" s="295">
        <f t="shared" si="8"/>
        <v>0</v>
      </c>
      <c r="N25" s="266">
        <f t="shared" si="9"/>
        <v>0</v>
      </c>
      <c r="O25" s="267">
        <f t="shared" si="10"/>
        <v>0</v>
      </c>
      <c r="P25" s="265">
        <f t="shared" si="11"/>
        <v>0</v>
      </c>
      <c r="Q25" s="257">
        <f t="shared" si="12"/>
        <v>0</v>
      </c>
      <c r="R25" s="339">
        <f t="shared" si="13"/>
        <v>0</v>
      </c>
      <c r="S25" s="295">
        <f t="shared" si="14"/>
        <v>0</v>
      </c>
      <c r="T25" s="313">
        <f t="shared" si="15"/>
        <v>0</v>
      </c>
      <c r="U25" s="295">
        <f t="shared" si="16"/>
        <v>0</v>
      </c>
      <c r="V25" s="313">
        <f t="shared" si="17"/>
        <v>0</v>
      </c>
      <c r="W25" s="295">
        <f t="shared" si="18"/>
        <v>0</v>
      </c>
      <c r="X25" s="313">
        <f t="shared" si="19"/>
        <v>0</v>
      </c>
      <c r="Y25" s="295">
        <f t="shared" si="20"/>
        <v>0</v>
      </c>
      <c r="Z25" s="313">
        <f t="shared" si="21"/>
        <v>0</v>
      </c>
      <c r="AA25" s="295">
        <f t="shared" si="22"/>
        <v>0</v>
      </c>
      <c r="AB25" s="260">
        <f t="shared" si="23"/>
        <v>0</v>
      </c>
      <c r="AC25" s="259">
        <f t="shared" si="24"/>
        <v>0</v>
      </c>
      <c r="AD25" s="258">
        <f t="shared" si="25"/>
        <v>0</v>
      </c>
      <c r="AE25" s="257">
        <f t="shared" si="26"/>
        <v>0</v>
      </c>
      <c r="AF25" s="257">
        <f t="shared" si="27"/>
        <v>0</v>
      </c>
      <c r="AG25" s="255">
        <f t="shared" si="28"/>
        <v>0</v>
      </c>
      <c r="AH25" s="254">
        <f t="shared" si="29"/>
        <v>0</v>
      </c>
      <c r="AI25" s="267">
        <f t="shared" si="30"/>
        <v>0</v>
      </c>
      <c r="AJ25" s="538">
        <f t="shared" si="31"/>
        <v>0</v>
      </c>
      <c r="AK25" s="240">
        <f t="shared" si="32"/>
        <v>0</v>
      </c>
      <c r="AL25" s="349">
        <f t="shared" si="33"/>
        <v>0</v>
      </c>
      <c r="AM25" s="326"/>
    </row>
    <row r="26" spans="1:40" s="242" customFormat="1" x14ac:dyDescent="0.3">
      <c r="A26" s="282" t="s">
        <v>186</v>
      </c>
      <c r="B26" s="276">
        <f>13800/12</f>
        <v>1150</v>
      </c>
      <c r="C26" s="275">
        <f>2300/1.1</f>
        <v>2090.9090909090905</v>
      </c>
      <c r="D26" s="270">
        <v>12</v>
      </c>
      <c r="E26" s="348">
        <f t="shared" si="0"/>
        <v>0</v>
      </c>
      <c r="F26" s="536">
        <f t="shared" si="1"/>
        <v>0</v>
      </c>
      <c r="G26" s="268">
        <f t="shared" si="2"/>
        <v>0</v>
      </c>
      <c r="H26" s="266">
        <f t="shared" si="3"/>
        <v>0</v>
      </c>
      <c r="I26" s="295">
        <f t="shared" si="4"/>
        <v>0</v>
      </c>
      <c r="J26" s="266">
        <f t="shared" si="5"/>
        <v>0</v>
      </c>
      <c r="K26" s="295">
        <f t="shared" si="6"/>
        <v>0</v>
      </c>
      <c r="L26" s="266">
        <f t="shared" si="7"/>
        <v>0</v>
      </c>
      <c r="M26" s="295">
        <f t="shared" si="8"/>
        <v>0</v>
      </c>
      <c r="N26" s="266">
        <f t="shared" si="9"/>
        <v>0</v>
      </c>
      <c r="O26" s="267">
        <f t="shared" si="10"/>
        <v>0</v>
      </c>
      <c r="P26" s="265">
        <f t="shared" si="11"/>
        <v>0</v>
      </c>
      <c r="Q26" s="257">
        <f t="shared" si="12"/>
        <v>0</v>
      </c>
      <c r="R26" s="339">
        <f t="shared" si="13"/>
        <v>0</v>
      </c>
      <c r="S26" s="295">
        <f t="shared" si="14"/>
        <v>0</v>
      </c>
      <c r="T26" s="313">
        <f t="shared" si="15"/>
        <v>0</v>
      </c>
      <c r="U26" s="295">
        <f t="shared" si="16"/>
        <v>0</v>
      </c>
      <c r="V26" s="313">
        <f t="shared" si="17"/>
        <v>0</v>
      </c>
      <c r="W26" s="295">
        <f t="shared" si="18"/>
        <v>0</v>
      </c>
      <c r="X26" s="313">
        <f t="shared" si="19"/>
        <v>0</v>
      </c>
      <c r="Y26" s="295">
        <f t="shared" si="20"/>
        <v>0</v>
      </c>
      <c r="Z26" s="313">
        <f t="shared" si="21"/>
        <v>0</v>
      </c>
      <c r="AA26" s="295">
        <f t="shared" si="22"/>
        <v>0</v>
      </c>
      <c r="AB26" s="260">
        <f t="shared" si="23"/>
        <v>0</v>
      </c>
      <c r="AC26" s="259">
        <f t="shared" si="24"/>
        <v>0</v>
      </c>
      <c r="AD26" s="258">
        <f t="shared" si="25"/>
        <v>0</v>
      </c>
      <c r="AE26" s="257">
        <f t="shared" si="26"/>
        <v>0</v>
      </c>
      <c r="AF26" s="257">
        <f t="shared" si="27"/>
        <v>0</v>
      </c>
      <c r="AG26" s="255">
        <f t="shared" si="28"/>
        <v>0</v>
      </c>
      <c r="AH26" s="254">
        <f t="shared" si="29"/>
        <v>0</v>
      </c>
      <c r="AI26" s="267">
        <f t="shared" si="30"/>
        <v>0</v>
      </c>
      <c r="AJ26" s="538">
        <f t="shared" si="31"/>
        <v>0</v>
      </c>
      <c r="AK26" s="240">
        <f t="shared" si="32"/>
        <v>0</v>
      </c>
      <c r="AL26" s="346">
        <f t="shared" si="33"/>
        <v>0</v>
      </c>
      <c r="AM26" s="326"/>
    </row>
    <row r="27" spans="1:40" s="242" customFormat="1" x14ac:dyDescent="0.3">
      <c r="A27" s="282" t="s">
        <v>212</v>
      </c>
      <c r="B27" s="276">
        <f>30000/24</f>
        <v>1250</v>
      </c>
      <c r="C27" s="275">
        <f>2800/1.1</f>
        <v>2545.454545454545</v>
      </c>
      <c r="D27" s="270">
        <v>24</v>
      </c>
      <c r="E27" s="348">
        <f t="shared" si="0"/>
        <v>0</v>
      </c>
      <c r="F27" s="536">
        <f t="shared" si="1"/>
        <v>0</v>
      </c>
      <c r="G27" s="268">
        <f t="shared" si="2"/>
        <v>0</v>
      </c>
      <c r="H27" s="266">
        <f t="shared" si="3"/>
        <v>0</v>
      </c>
      <c r="I27" s="295">
        <f t="shared" si="4"/>
        <v>0</v>
      </c>
      <c r="J27" s="266">
        <f t="shared" si="5"/>
        <v>0</v>
      </c>
      <c r="K27" s="295">
        <f t="shared" si="6"/>
        <v>0</v>
      </c>
      <c r="L27" s="266">
        <f t="shared" si="7"/>
        <v>0</v>
      </c>
      <c r="M27" s="295">
        <f t="shared" si="8"/>
        <v>0</v>
      </c>
      <c r="N27" s="266">
        <f t="shared" si="9"/>
        <v>0</v>
      </c>
      <c r="O27" s="267">
        <f t="shared" si="10"/>
        <v>0</v>
      </c>
      <c r="P27" s="265">
        <f t="shared" si="11"/>
        <v>0</v>
      </c>
      <c r="Q27" s="257">
        <f t="shared" si="12"/>
        <v>0</v>
      </c>
      <c r="R27" s="339">
        <f t="shared" si="13"/>
        <v>0</v>
      </c>
      <c r="S27" s="295">
        <f t="shared" si="14"/>
        <v>0</v>
      </c>
      <c r="T27" s="313">
        <f t="shared" si="15"/>
        <v>0</v>
      </c>
      <c r="U27" s="295">
        <f t="shared" si="16"/>
        <v>0</v>
      </c>
      <c r="V27" s="313">
        <f t="shared" si="17"/>
        <v>0</v>
      </c>
      <c r="W27" s="295">
        <f t="shared" si="18"/>
        <v>0</v>
      </c>
      <c r="X27" s="313">
        <f t="shared" si="19"/>
        <v>0</v>
      </c>
      <c r="Y27" s="295">
        <f t="shared" si="20"/>
        <v>0</v>
      </c>
      <c r="Z27" s="313">
        <f t="shared" si="21"/>
        <v>0</v>
      </c>
      <c r="AA27" s="295">
        <f t="shared" si="22"/>
        <v>0</v>
      </c>
      <c r="AB27" s="260">
        <f t="shared" si="23"/>
        <v>0</v>
      </c>
      <c r="AC27" s="259">
        <f t="shared" si="24"/>
        <v>0</v>
      </c>
      <c r="AD27" s="258">
        <f t="shared" si="25"/>
        <v>0</v>
      </c>
      <c r="AE27" s="257">
        <f t="shared" si="26"/>
        <v>0</v>
      </c>
      <c r="AF27" s="257">
        <f t="shared" si="27"/>
        <v>0</v>
      </c>
      <c r="AG27" s="255">
        <f t="shared" si="28"/>
        <v>0</v>
      </c>
      <c r="AH27" s="254">
        <f t="shared" si="29"/>
        <v>0</v>
      </c>
      <c r="AI27" s="267">
        <f t="shared" si="30"/>
        <v>0</v>
      </c>
      <c r="AJ27" s="538">
        <f t="shared" si="31"/>
        <v>0</v>
      </c>
      <c r="AK27" s="240">
        <f t="shared" si="32"/>
        <v>0</v>
      </c>
      <c r="AL27" s="346">
        <f t="shared" si="33"/>
        <v>0</v>
      </c>
      <c r="AM27" s="326"/>
    </row>
    <row r="28" spans="1:40" s="242" customFormat="1" x14ac:dyDescent="0.3">
      <c r="A28" s="309" t="s">
        <v>82</v>
      </c>
      <c r="B28" s="276">
        <f>14400/24</f>
        <v>600</v>
      </c>
      <c r="C28" s="275">
        <f>800/1.1</f>
        <v>727.27272727272725</v>
      </c>
      <c r="D28" s="274">
        <v>24</v>
      </c>
      <c r="E28" s="348">
        <f t="shared" si="0"/>
        <v>17</v>
      </c>
      <c r="F28" s="536">
        <f t="shared" si="1"/>
        <v>10200</v>
      </c>
      <c r="G28" s="268">
        <f t="shared" si="2"/>
        <v>24</v>
      </c>
      <c r="H28" s="266">
        <f t="shared" si="3"/>
        <v>14400</v>
      </c>
      <c r="I28" s="295">
        <f t="shared" si="4"/>
        <v>0</v>
      </c>
      <c r="J28" s="266">
        <f t="shared" si="5"/>
        <v>0</v>
      </c>
      <c r="K28" s="295">
        <f t="shared" si="6"/>
        <v>0</v>
      </c>
      <c r="L28" s="266">
        <f t="shared" si="7"/>
        <v>0</v>
      </c>
      <c r="M28" s="295">
        <f t="shared" si="8"/>
        <v>0</v>
      </c>
      <c r="N28" s="266">
        <f t="shared" si="9"/>
        <v>0</v>
      </c>
      <c r="O28" s="267">
        <f t="shared" si="10"/>
        <v>0</v>
      </c>
      <c r="P28" s="265">
        <f t="shared" si="11"/>
        <v>0</v>
      </c>
      <c r="Q28" s="257">
        <f t="shared" si="12"/>
        <v>24</v>
      </c>
      <c r="R28" s="339">
        <f t="shared" si="13"/>
        <v>14400</v>
      </c>
      <c r="S28" s="295">
        <f t="shared" si="14"/>
        <v>11</v>
      </c>
      <c r="T28" s="313">
        <f t="shared" si="15"/>
        <v>8000</v>
      </c>
      <c r="U28" s="295">
        <f t="shared" si="16"/>
        <v>5</v>
      </c>
      <c r="V28" s="313">
        <f t="shared" si="17"/>
        <v>3636.363636363636</v>
      </c>
      <c r="W28" s="295">
        <f t="shared" si="18"/>
        <v>7</v>
      </c>
      <c r="X28" s="313">
        <f t="shared" si="19"/>
        <v>5090.909090909091</v>
      </c>
      <c r="Y28" s="295">
        <f t="shared" si="20"/>
        <v>9</v>
      </c>
      <c r="Z28" s="313">
        <f t="shared" si="21"/>
        <v>6545.454545454545</v>
      </c>
      <c r="AA28" s="295">
        <f t="shared" si="22"/>
        <v>0</v>
      </c>
      <c r="AB28" s="260">
        <f t="shared" si="23"/>
        <v>0</v>
      </c>
      <c r="AC28" s="259">
        <f t="shared" si="24"/>
        <v>32</v>
      </c>
      <c r="AD28" s="258">
        <f t="shared" si="25"/>
        <v>23272.727272727272</v>
      </c>
      <c r="AE28" s="257">
        <f t="shared" si="26"/>
        <v>0</v>
      </c>
      <c r="AF28" s="257">
        <f t="shared" si="27"/>
        <v>4072.7272727272721</v>
      </c>
      <c r="AG28" s="255">
        <f t="shared" si="28"/>
        <v>0</v>
      </c>
      <c r="AH28" s="254">
        <f t="shared" si="29"/>
        <v>0</v>
      </c>
      <c r="AI28" s="267">
        <f t="shared" si="30"/>
        <v>9</v>
      </c>
      <c r="AJ28" s="538">
        <f t="shared" si="31"/>
        <v>5400</v>
      </c>
      <c r="AK28" s="240">
        <f t="shared" si="32"/>
        <v>0</v>
      </c>
      <c r="AL28" s="346">
        <f t="shared" si="33"/>
        <v>0</v>
      </c>
      <c r="AM28" s="326"/>
    </row>
    <row r="29" spans="1:40" s="242" customFormat="1" x14ac:dyDescent="0.3">
      <c r="A29" s="278" t="s">
        <v>153</v>
      </c>
      <c r="B29" s="281">
        <f>16000/10</f>
        <v>1600</v>
      </c>
      <c r="C29" s="279">
        <f>2700/1.1</f>
        <v>2454.5454545454545</v>
      </c>
      <c r="D29" s="280">
        <v>10</v>
      </c>
      <c r="E29" s="348">
        <f t="shared" si="0"/>
        <v>0</v>
      </c>
      <c r="F29" s="536">
        <f t="shared" si="1"/>
        <v>0</v>
      </c>
      <c r="G29" s="268">
        <f t="shared" si="2"/>
        <v>0</v>
      </c>
      <c r="H29" s="266">
        <f t="shared" si="3"/>
        <v>0</v>
      </c>
      <c r="I29" s="295">
        <f t="shared" si="4"/>
        <v>0</v>
      </c>
      <c r="J29" s="266">
        <f t="shared" si="5"/>
        <v>0</v>
      </c>
      <c r="K29" s="295">
        <f t="shared" si="6"/>
        <v>20</v>
      </c>
      <c r="L29" s="266">
        <f t="shared" si="7"/>
        <v>32000</v>
      </c>
      <c r="M29" s="295">
        <f t="shared" si="8"/>
        <v>0</v>
      </c>
      <c r="N29" s="266">
        <f t="shared" si="9"/>
        <v>0</v>
      </c>
      <c r="O29" s="267">
        <f t="shared" si="10"/>
        <v>0</v>
      </c>
      <c r="P29" s="265">
        <f t="shared" si="11"/>
        <v>0</v>
      </c>
      <c r="Q29" s="257">
        <f t="shared" si="12"/>
        <v>20</v>
      </c>
      <c r="R29" s="339">
        <f t="shared" si="13"/>
        <v>32000</v>
      </c>
      <c r="S29" s="295">
        <f t="shared" si="14"/>
        <v>0</v>
      </c>
      <c r="T29" s="313">
        <f t="shared" si="15"/>
        <v>0</v>
      </c>
      <c r="U29" s="295">
        <f t="shared" si="16"/>
        <v>0</v>
      </c>
      <c r="V29" s="313">
        <f t="shared" si="17"/>
        <v>0</v>
      </c>
      <c r="W29" s="295">
        <f t="shared" si="18"/>
        <v>0</v>
      </c>
      <c r="X29" s="313">
        <f t="shared" si="19"/>
        <v>0</v>
      </c>
      <c r="Y29" s="295">
        <f t="shared" si="20"/>
        <v>18</v>
      </c>
      <c r="Z29" s="313">
        <f t="shared" si="21"/>
        <v>44181.818181818184</v>
      </c>
      <c r="AA29" s="295">
        <f t="shared" si="22"/>
        <v>0</v>
      </c>
      <c r="AB29" s="260">
        <f t="shared" si="23"/>
        <v>0</v>
      </c>
      <c r="AC29" s="259">
        <f t="shared" si="24"/>
        <v>18</v>
      </c>
      <c r="AD29" s="258">
        <f t="shared" si="25"/>
        <v>44181.818181818184</v>
      </c>
      <c r="AE29" s="257">
        <f t="shared" si="26"/>
        <v>0</v>
      </c>
      <c r="AF29" s="257">
        <f t="shared" si="27"/>
        <v>15381.81818181818</v>
      </c>
      <c r="AG29" s="255">
        <f t="shared" si="28"/>
        <v>1</v>
      </c>
      <c r="AH29" s="254">
        <f t="shared" si="29"/>
        <v>1600</v>
      </c>
      <c r="AI29" s="267">
        <f t="shared" si="30"/>
        <v>1</v>
      </c>
      <c r="AJ29" s="538">
        <f t="shared" si="31"/>
        <v>1600</v>
      </c>
      <c r="AK29" s="240">
        <f t="shared" si="32"/>
        <v>0</v>
      </c>
      <c r="AL29" s="346">
        <f t="shared" si="33"/>
        <v>0</v>
      </c>
      <c r="AM29" s="326"/>
    </row>
    <row r="30" spans="1:40" s="242" customFormat="1" x14ac:dyDescent="0.3">
      <c r="A30" s="278" t="s">
        <v>680</v>
      </c>
      <c r="B30" s="276">
        <f>16000/10</f>
        <v>1600</v>
      </c>
      <c r="C30" s="279">
        <f>2700/1.1</f>
        <v>2454.5454545454545</v>
      </c>
      <c r="D30" s="274">
        <v>10</v>
      </c>
      <c r="E30" s="348">
        <f t="shared" si="0"/>
        <v>0</v>
      </c>
      <c r="F30" s="536">
        <f t="shared" si="1"/>
        <v>0</v>
      </c>
      <c r="G30" s="268">
        <f t="shared" si="2"/>
        <v>0</v>
      </c>
      <c r="H30" s="266">
        <f t="shared" si="3"/>
        <v>0</v>
      </c>
      <c r="I30" s="295">
        <f t="shared" si="4"/>
        <v>0</v>
      </c>
      <c r="J30" s="266">
        <f t="shared" si="5"/>
        <v>0</v>
      </c>
      <c r="K30" s="295">
        <f t="shared" si="6"/>
        <v>10</v>
      </c>
      <c r="L30" s="266">
        <f t="shared" si="7"/>
        <v>16000</v>
      </c>
      <c r="M30" s="295">
        <f t="shared" si="8"/>
        <v>0</v>
      </c>
      <c r="N30" s="266">
        <f t="shared" si="9"/>
        <v>0</v>
      </c>
      <c r="O30" s="267">
        <f t="shared" si="10"/>
        <v>0</v>
      </c>
      <c r="P30" s="265">
        <f t="shared" si="11"/>
        <v>0</v>
      </c>
      <c r="Q30" s="257">
        <f t="shared" si="12"/>
        <v>10</v>
      </c>
      <c r="R30" s="339">
        <f t="shared" si="13"/>
        <v>16000</v>
      </c>
      <c r="S30" s="295">
        <f t="shared" si="14"/>
        <v>0</v>
      </c>
      <c r="T30" s="313">
        <f t="shared" si="15"/>
        <v>0</v>
      </c>
      <c r="U30" s="295">
        <f t="shared" si="16"/>
        <v>0</v>
      </c>
      <c r="V30" s="313">
        <f t="shared" si="17"/>
        <v>0</v>
      </c>
      <c r="W30" s="295">
        <f t="shared" si="18"/>
        <v>0</v>
      </c>
      <c r="X30" s="313">
        <f t="shared" si="19"/>
        <v>0</v>
      </c>
      <c r="Y30" s="295">
        <f t="shared" si="20"/>
        <v>10</v>
      </c>
      <c r="Z30" s="313">
        <f t="shared" si="21"/>
        <v>24545.454545454544</v>
      </c>
      <c r="AA30" s="295">
        <f t="shared" si="22"/>
        <v>0</v>
      </c>
      <c r="AB30" s="260">
        <f t="shared" si="23"/>
        <v>0</v>
      </c>
      <c r="AC30" s="259">
        <f t="shared" si="24"/>
        <v>10</v>
      </c>
      <c r="AD30" s="258">
        <f t="shared" si="25"/>
        <v>24545.454545454544</v>
      </c>
      <c r="AE30" s="257">
        <f t="shared" si="26"/>
        <v>0</v>
      </c>
      <c r="AF30" s="257">
        <f t="shared" si="27"/>
        <v>8545.4545454545441</v>
      </c>
      <c r="AG30" s="255">
        <f t="shared" si="28"/>
        <v>0</v>
      </c>
      <c r="AH30" s="254">
        <f t="shared" si="29"/>
        <v>0</v>
      </c>
      <c r="AI30" s="267">
        <f t="shared" si="30"/>
        <v>0</v>
      </c>
      <c r="AJ30" s="538">
        <f t="shared" si="31"/>
        <v>0</v>
      </c>
      <c r="AK30" s="240">
        <f t="shared" si="32"/>
        <v>0</v>
      </c>
      <c r="AL30" s="346">
        <f t="shared" si="33"/>
        <v>0</v>
      </c>
      <c r="AM30" s="326"/>
    </row>
    <row r="31" spans="1:40" s="242" customFormat="1" x14ac:dyDescent="0.3">
      <c r="A31" s="278" t="s">
        <v>776</v>
      </c>
      <c r="B31" s="276">
        <f>16000/10</f>
        <v>1600</v>
      </c>
      <c r="C31" s="279">
        <f>2700/1.1</f>
        <v>2454.5454545454545</v>
      </c>
      <c r="D31" s="274">
        <v>10</v>
      </c>
      <c r="E31" s="348">
        <f t="shared" si="0"/>
        <v>19</v>
      </c>
      <c r="F31" s="536">
        <f t="shared" si="1"/>
        <v>30400</v>
      </c>
      <c r="G31" s="268">
        <f t="shared" si="2"/>
        <v>10</v>
      </c>
      <c r="H31" s="266">
        <f t="shared" si="3"/>
        <v>16000</v>
      </c>
      <c r="I31" s="295">
        <f t="shared" si="4"/>
        <v>0</v>
      </c>
      <c r="J31" s="266">
        <f t="shared" si="5"/>
        <v>0</v>
      </c>
      <c r="K31" s="295">
        <f t="shared" si="6"/>
        <v>0</v>
      </c>
      <c r="L31" s="266">
        <f t="shared" si="7"/>
        <v>0</v>
      </c>
      <c r="M31" s="295">
        <f t="shared" si="8"/>
        <v>0</v>
      </c>
      <c r="N31" s="266">
        <f t="shared" si="9"/>
        <v>0</v>
      </c>
      <c r="O31" s="267">
        <f t="shared" si="10"/>
        <v>0</v>
      </c>
      <c r="P31" s="265">
        <f t="shared" si="11"/>
        <v>0</v>
      </c>
      <c r="Q31" s="257">
        <f t="shared" si="12"/>
        <v>10</v>
      </c>
      <c r="R31" s="339">
        <f t="shared" si="13"/>
        <v>16000</v>
      </c>
      <c r="S31" s="295">
        <f t="shared" si="14"/>
        <v>15</v>
      </c>
      <c r="T31" s="313">
        <f t="shared" si="15"/>
        <v>36818.181818181816</v>
      </c>
      <c r="U31" s="295">
        <f t="shared" si="16"/>
        <v>4</v>
      </c>
      <c r="V31" s="313">
        <f t="shared" si="17"/>
        <v>9818.181818181818</v>
      </c>
      <c r="W31" s="295">
        <f t="shared" si="18"/>
        <v>5</v>
      </c>
      <c r="X31" s="313">
        <f t="shared" si="19"/>
        <v>12272.727272727272</v>
      </c>
      <c r="Y31" s="295">
        <f t="shared" si="20"/>
        <v>5</v>
      </c>
      <c r="Z31" s="313">
        <f t="shared" si="21"/>
        <v>12272.727272727272</v>
      </c>
      <c r="AA31" s="295">
        <f t="shared" si="22"/>
        <v>0</v>
      </c>
      <c r="AB31" s="260">
        <f t="shared" si="23"/>
        <v>0</v>
      </c>
      <c r="AC31" s="259">
        <f t="shared" si="24"/>
        <v>29</v>
      </c>
      <c r="AD31" s="258">
        <f t="shared" si="25"/>
        <v>71181.818181818177</v>
      </c>
      <c r="AE31" s="257">
        <f t="shared" si="26"/>
        <v>0</v>
      </c>
      <c r="AF31" s="257">
        <f t="shared" si="27"/>
        <v>24781.81818181818</v>
      </c>
      <c r="AG31" s="255">
        <f t="shared" si="28"/>
        <v>0</v>
      </c>
      <c r="AH31" s="254">
        <f t="shared" si="29"/>
        <v>0</v>
      </c>
      <c r="AI31" s="267">
        <f t="shared" si="30"/>
        <v>0</v>
      </c>
      <c r="AJ31" s="538">
        <f t="shared" si="31"/>
        <v>0</v>
      </c>
      <c r="AK31" s="240">
        <f t="shared" si="32"/>
        <v>0</v>
      </c>
      <c r="AL31" s="346">
        <f t="shared" si="33"/>
        <v>0</v>
      </c>
      <c r="AM31" s="326"/>
    </row>
    <row r="32" spans="1:40" s="242" customFormat="1" x14ac:dyDescent="0.3">
      <c r="A32" s="278" t="s">
        <v>902</v>
      </c>
      <c r="B32" s="276">
        <f>16000/10</f>
        <v>1600</v>
      </c>
      <c r="C32" s="279">
        <f>2700/1.1</f>
        <v>2454.5454545454545</v>
      </c>
      <c r="D32" s="274">
        <v>10</v>
      </c>
      <c r="E32" s="348">
        <f t="shared" si="0"/>
        <v>26</v>
      </c>
      <c r="F32" s="536">
        <f t="shared" si="1"/>
        <v>41600</v>
      </c>
      <c r="G32" s="268">
        <f t="shared" si="2"/>
        <v>10</v>
      </c>
      <c r="H32" s="266">
        <f t="shared" si="3"/>
        <v>16000</v>
      </c>
      <c r="I32" s="295">
        <f t="shared" si="4"/>
        <v>0</v>
      </c>
      <c r="J32" s="266">
        <f t="shared" si="5"/>
        <v>0</v>
      </c>
      <c r="K32" s="295">
        <f t="shared" si="6"/>
        <v>10</v>
      </c>
      <c r="L32" s="266">
        <f t="shared" si="7"/>
        <v>16000</v>
      </c>
      <c r="M32" s="295">
        <f t="shared" si="8"/>
        <v>0</v>
      </c>
      <c r="N32" s="266">
        <f t="shared" si="9"/>
        <v>0</v>
      </c>
      <c r="O32" s="267">
        <f t="shared" si="10"/>
        <v>0</v>
      </c>
      <c r="P32" s="265">
        <f t="shared" si="11"/>
        <v>0</v>
      </c>
      <c r="Q32" s="257">
        <f t="shared" si="12"/>
        <v>20</v>
      </c>
      <c r="R32" s="339">
        <f t="shared" si="13"/>
        <v>32000</v>
      </c>
      <c r="S32" s="295">
        <f t="shared" si="14"/>
        <v>23</v>
      </c>
      <c r="T32" s="313">
        <f t="shared" si="15"/>
        <v>56454.545454545456</v>
      </c>
      <c r="U32" s="295">
        <f t="shared" si="16"/>
        <v>5</v>
      </c>
      <c r="V32" s="313">
        <f t="shared" si="17"/>
        <v>12272.727272727272</v>
      </c>
      <c r="W32" s="295">
        <f t="shared" si="18"/>
        <v>3</v>
      </c>
      <c r="X32" s="313">
        <f t="shared" si="19"/>
        <v>7363.636363636364</v>
      </c>
      <c r="Y32" s="295">
        <f t="shared" si="20"/>
        <v>15</v>
      </c>
      <c r="Z32" s="313">
        <f t="shared" si="21"/>
        <v>36818.181818181816</v>
      </c>
      <c r="AA32" s="295">
        <f t="shared" si="22"/>
        <v>0</v>
      </c>
      <c r="AB32" s="260">
        <f t="shared" si="23"/>
        <v>0</v>
      </c>
      <c r="AC32" s="259">
        <f t="shared" si="24"/>
        <v>46</v>
      </c>
      <c r="AD32" s="258">
        <f t="shared" si="25"/>
        <v>112909.09090909091</v>
      </c>
      <c r="AE32" s="257">
        <f t="shared" si="26"/>
        <v>0</v>
      </c>
      <c r="AF32" s="257">
        <f t="shared" si="27"/>
        <v>39309.090909090904</v>
      </c>
      <c r="AG32" s="255">
        <f t="shared" si="28"/>
        <v>0</v>
      </c>
      <c r="AH32" s="254">
        <f t="shared" si="29"/>
        <v>0</v>
      </c>
      <c r="AI32" s="267">
        <f t="shared" si="30"/>
        <v>0</v>
      </c>
      <c r="AJ32" s="538">
        <f t="shared" si="31"/>
        <v>0</v>
      </c>
      <c r="AK32" s="240">
        <f t="shared" si="32"/>
        <v>0</v>
      </c>
      <c r="AL32" s="346">
        <f t="shared" si="33"/>
        <v>0</v>
      </c>
      <c r="AM32" s="326"/>
    </row>
    <row r="33" spans="1:39" s="242" customFormat="1" x14ac:dyDescent="0.3">
      <c r="A33" s="278" t="s">
        <v>901</v>
      </c>
      <c r="B33" s="276">
        <f>16000/10</f>
        <v>1600</v>
      </c>
      <c r="C33" s="279">
        <f>2700/1.1</f>
        <v>2454.5454545454545</v>
      </c>
      <c r="D33" s="274">
        <v>11</v>
      </c>
      <c r="E33" s="348">
        <f t="shared" si="0"/>
        <v>13</v>
      </c>
      <c r="F33" s="536">
        <f t="shared" si="1"/>
        <v>20800</v>
      </c>
      <c r="G33" s="268">
        <f t="shared" si="2"/>
        <v>0</v>
      </c>
      <c r="H33" s="266">
        <f t="shared" si="3"/>
        <v>0</v>
      </c>
      <c r="I33" s="295">
        <f t="shared" si="4"/>
        <v>0</v>
      </c>
      <c r="J33" s="266">
        <f t="shared" si="5"/>
        <v>0</v>
      </c>
      <c r="K33" s="295">
        <f t="shared" si="6"/>
        <v>0</v>
      </c>
      <c r="L33" s="266">
        <f t="shared" si="7"/>
        <v>0</v>
      </c>
      <c r="M33" s="295">
        <f t="shared" si="8"/>
        <v>0</v>
      </c>
      <c r="N33" s="266">
        <f t="shared" si="9"/>
        <v>0</v>
      </c>
      <c r="O33" s="267">
        <f t="shared" si="10"/>
        <v>0</v>
      </c>
      <c r="P33" s="265">
        <f t="shared" si="11"/>
        <v>0</v>
      </c>
      <c r="Q33" s="257">
        <f t="shared" si="12"/>
        <v>0</v>
      </c>
      <c r="R33" s="339">
        <f t="shared" si="13"/>
        <v>0</v>
      </c>
      <c r="S33" s="295">
        <f t="shared" si="14"/>
        <v>8</v>
      </c>
      <c r="T33" s="313">
        <f t="shared" si="15"/>
        <v>19636.363636363636</v>
      </c>
      <c r="U33" s="295">
        <f t="shared" si="16"/>
        <v>3</v>
      </c>
      <c r="V33" s="313">
        <f t="shared" si="17"/>
        <v>7363.636363636364</v>
      </c>
      <c r="W33" s="295">
        <f t="shared" si="18"/>
        <v>2</v>
      </c>
      <c r="X33" s="313">
        <f t="shared" si="19"/>
        <v>4909.090909090909</v>
      </c>
      <c r="Y33" s="295">
        <f t="shared" si="20"/>
        <v>0</v>
      </c>
      <c r="Z33" s="313">
        <f t="shared" si="21"/>
        <v>0</v>
      </c>
      <c r="AA33" s="295">
        <f t="shared" si="22"/>
        <v>0</v>
      </c>
      <c r="AB33" s="260">
        <f t="shared" si="23"/>
        <v>0</v>
      </c>
      <c r="AC33" s="259">
        <f t="shared" si="24"/>
        <v>13</v>
      </c>
      <c r="AD33" s="258">
        <f t="shared" si="25"/>
        <v>31909.090909090908</v>
      </c>
      <c r="AE33" s="257">
        <f t="shared" si="26"/>
        <v>0</v>
      </c>
      <c r="AF33" s="257">
        <f t="shared" si="27"/>
        <v>11109.090909090908</v>
      </c>
      <c r="AG33" s="255">
        <f t="shared" si="28"/>
        <v>0</v>
      </c>
      <c r="AH33" s="254">
        <f t="shared" si="29"/>
        <v>0</v>
      </c>
      <c r="AI33" s="267">
        <f t="shared" si="30"/>
        <v>0</v>
      </c>
      <c r="AJ33" s="538">
        <f t="shared" si="31"/>
        <v>0</v>
      </c>
      <c r="AK33" s="240">
        <f t="shared" si="32"/>
        <v>0</v>
      </c>
      <c r="AL33" s="346">
        <f t="shared" si="33"/>
        <v>0</v>
      </c>
      <c r="AM33" s="326"/>
    </row>
    <row r="34" spans="1:39" s="242" customFormat="1" x14ac:dyDescent="0.3">
      <c r="A34" s="278" t="s">
        <v>533</v>
      </c>
      <c r="B34" s="276">
        <f>14400/12</f>
        <v>1200</v>
      </c>
      <c r="C34" s="275">
        <f>1800/1.1</f>
        <v>1636.3636363636363</v>
      </c>
      <c r="D34" s="274">
        <v>12</v>
      </c>
      <c r="E34" s="348">
        <f t="shared" si="0"/>
        <v>24</v>
      </c>
      <c r="F34" s="536">
        <f t="shared" si="1"/>
        <v>28800</v>
      </c>
      <c r="G34" s="268">
        <f t="shared" si="2"/>
        <v>0</v>
      </c>
      <c r="H34" s="266">
        <f t="shared" si="3"/>
        <v>0</v>
      </c>
      <c r="I34" s="295">
        <f t="shared" si="4"/>
        <v>0</v>
      </c>
      <c r="J34" s="266">
        <f t="shared" si="5"/>
        <v>0</v>
      </c>
      <c r="K34" s="295">
        <f t="shared" si="6"/>
        <v>12</v>
      </c>
      <c r="L34" s="266">
        <f t="shared" si="7"/>
        <v>14400</v>
      </c>
      <c r="M34" s="295">
        <f t="shared" si="8"/>
        <v>0</v>
      </c>
      <c r="N34" s="266">
        <f t="shared" si="9"/>
        <v>0</v>
      </c>
      <c r="O34" s="267">
        <f t="shared" si="10"/>
        <v>0</v>
      </c>
      <c r="P34" s="265">
        <f t="shared" si="11"/>
        <v>0</v>
      </c>
      <c r="Q34" s="257">
        <f t="shared" si="12"/>
        <v>12</v>
      </c>
      <c r="R34" s="339">
        <f t="shared" si="13"/>
        <v>14400</v>
      </c>
      <c r="S34" s="295">
        <f t="shared" si="14"/>
        <v>3</v>
      </c>
      <c r="T34" s="313">
        <f t="shared" si="15"/>
        <v>4909.090909090909</v>
      </c>
      <c r="U34" s="295">
        <f t="shared" si="16"/>
        <v>6</v>
      </c>
      <c r="V34" s="313">
        <f t="shared" si="17"/>
        <v>9818.181818181818</v>
      </c>
      <c r="W34" s="295">
        <f t="shared" si="18"/>
        <v>1</v>
      </c>
      <c r="X34" s="313">
        <f t="shared" si="19"/>
        <v>1636.3636363636363</v>
      </c>
      <c r="Y34" s="295">
        <f t="shared" si="20"/>
        <v>1</v>
      </c>
      <c r="Z34" s="313">
        <f t="shared" si="21"/>
        <v>1636.3636363636363</v>
      </c>
      <c r="AA34" s="295">
        <f t="shared" si="22"/>
        <v>0</v>
      </c>
      <c r="AB34" s="260">
        <f t="shared" si="23"/>
        <v>0</v>
      </c>
      <c r="AC34" s="259">
        <f t="shared" si="24"/>
        <v>11</v>
      </c>
      <c r="AD34" s="258">
        <f t="shared" si="25"/>
        <v>18000</v>
      </c>
      <c r="AE34" s="257">
        <f t="shared" si="26"/>
        <v>0</v>
      </c>
      <c r="AF34" s="257">
        <f t="shared" si="27"/>
        <v>4799.9999999999991</v>
      </c>
      <c r="AG34" s="255">
        <f t="shared" si="28"/>
        <v>0</v>
      </c>
      <c r="AH34" s="254">
        <f t="shared" si="29"/>
        <v>0</v>
      </c>
      <c r="AI34" s="267">
        <f t="shared" si="30"/>
        <v>25</v>
      </c>
      <c r="AJ34" s="538">
        <f t="shared" si="31"/>
        <v>30000</v>
      </c>
      <c r="AK34" s="240">
        <f t="shared" si="32"/>
        <v>0</v>
      </c>
      <c r="AL34" s="346">
        <f t="shared" si="33"/>
        <v>0</v>
      </c>
      <c r="AM34" s="326"/>
    </row>
    <row r="35" spans="1:39" s="242" customFormat="1" x14ac:dyDescent="0.3">
      <c r="A35" s="278" t="s">
        <v>426</v>
      </c>
      <c r="B35" s="276">
        <f>14400/12</f>
        <v>1200</v>
      </c>
      <c r="C35" s="275">
        <f>1800/1.1</f>
        <v>1636.3636363636363</v>
      </c>
      <c r="D35" s="274">
        <v>13</v>
      </c>
      <c r="E35" s="348">
        <f t="shared" si="0"/>
        <v>0</v>
      </c>
      <c r="F35" s="536">
        <f t="shared" si="1"/>
        <v>0</v>
      </c>
      <c r="G35" s="268">
        <f t="shared" si="2"/>
        <v>0</v>
      </c>
      <c r="H35" s="266">
        <f t="shared" si="3"/>
        <v>0</v>
      </c>
      <c r="I35" s="295">
        <f t="shared" si="4"/>
        <v>0</v>
      </c>
      <c r="J35" s="266">
        <f t="shared" si="5"/>
        <v>0</v>
      </c>
      <c r="K35" s="295">
        <f t="shared" si="6"/>
        <v>0</v>
      </c>
      <c r="L35" s="266">
        <f t="shared" si="7"/>
        <v>0</v>
      </c>
      <c r="M35" s="295">
        <f t="shared" si="8"/>
        <v>0</v>
      </c>
      <c r="N35" s="266">
        <f t="shared" si="9"/>
        <v>0</v>
      </c>
      <c r="O35" s="267">
        <f t="shared" si="10"/>
        <v>0</v>
      </c>
      <c r="P35" s="265">
        <f t="shared" si="11"/>
        <v>0</v>
      </c>
      <c r="Q35" s="257">
        <f t="shared" si="12"/>
        <v>0</v>
      </c>
      <c r="R35" s="339">
        <f t="shared" si="13"/>
        <v>0</v>
      </c>
      <c r="S35" s="295">
        <f t="shared" si="14"/>
        <v>0</v>
      </c>
      <c r="T35" s="313">
        <f t="shared" si="15"/>
        <v>0</v>
      </c>
      <c r="U35" s="295">
        <f t="shared" si="16"/>
        <v>0</v>
      </c>
      <c r="V35" s="313">
        <f t="shared" si="17"/>
        <v>0</v>
      </c>
      <c r="W35" s="295">
        <f t="shared" si="18"/>
        <v>0</v>
      </c>
      <c r="X35" s="313">
        <f t="shared" si="19"/>
        <v>0</v>
      </c>
      <c r="Y35" s="295">
        <f t="shared" si="20"/>
        <v>0</v>
      </c>
      <c r="Z35" s="313">
        <f t="shared" si="21"/>
        <v>0</v>
      </c>
      <c r="AA35" s="295">
        <f t="shared" si="22"/>
        <v>0</v>
      </c>
      <c r="AB35" s="260">
        <f t="shared" si="23"/>
        <v>0</v>
      </c>
      <c r="AC35" s="259">
        <f t="shared" si="24"/>
        <v>0</v>
      </c>
      <c r="AD35" s="258">
        <f t="shared" si="25"/>
        <v>0</v>
      </c>
      <c r="AE35" s="257">
        <f t="shared" si="26"/>
        <v>0</v>
      </c>
      <c r="AF35" s="257">
        <f t="shared" si="27"/>
        <v>0</v>
      </c>
      <c r="AG35" s="255">
        <f t="shared" si="28"/>
        <v>0</v>
      </c>
      <c r="AH35" s="254">
        <f t="shared" si="29"/>
        <v>0</v>
      </c>
      <c r="AI35" s="267">
        <f t="shared" si="30"/>
        <v>0</v>
      </c>
      <c r="AJ35" s="538">
        <f t="shared" si="31"/>
        <v>0</v>
      </c>
      <c r="AK35" s="240">
        <f t="shared" si="32"/>
        <v>0</v>
      </c>
      <c r="AL35" s="346">
        <f t="shared" si="33"/>
        <v>0</v>
      </c>
      <c r="AM35" s="326"/>
    </row>
    <row r="36" spans="1:39" s="242" customFormat="1" x14ac:dyDescent="0.3">
      <c r="A36" s="277" t="s">
        <v>406</v>
      </c>
      <c r="B36" s="276">
        <f>3900/6</f>
        <v>650</v>
      </c>
      <c r="C36" s="275">
        <f>2000/1.1</f>
        <v>1818.181818181818</v>
      </c>
      <c r="D36" s="274">
        <v>6</v>
      </c>
      <c r="E36" s="348">
        <f t="shared" si="0"/>
        <v>14</v>
      </c>
      <c r="F36" s="536">
        <f t="shared" si="1"/>
        <v>9100</v>
      </c>
      <c r="G36" s="268">
        <f t="shared" si="2"/>
        <v>0</v>
      </c>
      <c r="H36" s="266">
        <f t="shared" si="3"/>
        <v>0</v>
      </c>
      <c r="I36" s="295">
        <f t="shared" si="4"/>
        <v>0</v>
      </c>
      <c r="J36" s="266">
        <f t="shared" si="5"/>
        <v>0</v>
      </c>
      <c r="K36" s="295">
        <f t="shared" si="6"/>
        <v>0</v>
      </c>
      <c r="L36" s="266">
        <f t="shared" si="7"/>
        <v>0</v>
      </c>
      <c r="M36" s="295">
        <f t="shared" si="8"/>
        <v>0</v>
      </c>
      <c r="N36" s="266">
        <f t="shared" si="9"/>
        <v>0</v>
      </c>
      <c r="O36" s="267">
        <f t="shared" si="10"/>
        <v>0</v>
      </c>
      <c r="P36" s="265">
        <f t="shared" si="11"/>
        <v>0</v>
      </c>
      <c r="Q36" s="257">
        <f t="shared" si="12"/>
        <v>0</v>
      </c>
      <c r="R36" s="339">
        <f t="shared" si="13"/>
        <v>0</v>
      </c>
      <c r="S36" s="295">
        <f t="shared" si="14"/>
        <v>7</v>
      </c>
      <c r="T36" s="313">
        <f t="shared" si="15"/>
        <v>12727.272727272726</v>
      </c>
      <c r="U36" s="295">
        <f t="shared" si="16"/>
        <v>4</v>
      </c>
      <c r="V36" s="313">
        <f t="shared" si="17"/>
        <v>7272.7272727272721</v>
      </c>
      <c r="W36" s="295">
        <f t="shared" si="18"/>
        <v>3</v>
      </c>
      <c r="X36" s="313">
        <f t="shared" si="19"/>
        <v>5454.545454545454</v>
      </c>
      <c r="Y36" s="295">
        <f t="shared" si="20"/>
        <v>0</v>
      </c>
      <c r="Z36" s="313">
        <f t="shared" si="21"/>
        <v>0</v>
      </c>
      <c r="AA36" s="295">
        <f t="shared" si="22"/>
        <v>0</v>
      </c>
      <c r="AB36" s="260">
        <f t="shared" si="23"/>
        <v>0</v>
      </c>
      <c r="AC36" s="259">
        <f t="shared" si="24"/>
        <v>14</v>
      </c>
      <c r="AD36" s="258">
        <f t="shared" si="25"/>
        <v>25454.545454545452</v>
      </c>
      <c r="AE36" s="257">
        <f t="shared" si="26"/>
        <v>0</v>
      </c>
      <c r="AF36" s="257">
        <f t="shared" si="27"/>
        <v>16354.545454545452</v>
      </c>
      <c r="AG36" s="255">
        <f t="shared" si="28"/>
        <v>0</v>
      </c>
      <c r="AH36" s="254">
        <f t="shared" si="29"/>
        <v>0</v>
      </c>
      <c r="AI36" s="267">
        <f t="shared" si="30"/>
        <v>0</v>
      </c>
      <c r="AJ36" s="538">
        <f t="shared" si="31"/>
        <v>0</v>
      </c>
      <c r="AK36" s="240">
        <f t="shared" si="32"/>
        <v>0</v>
      </c>
      <c r="AL36" s="346">
        <f t="shared" si="33"/>
        <v>0</v>
      </c>
      <c r="AM36" s="326"/>
    </row>
    <row r="37" spans="1:39" s="242" customFormat="1" x14ac:dyDescent="0.3">
      <c r="A37" s="277" t="s">
        <v>407</v>
      </c>
      <c r="B37" s="276">
        <f>3900/6</f>
        <v>650</v>
      </c>
      <c r="C37" s="275">
        <f>2000/1.1</f>
        <v>1818.181818181818</v>
      </c>
      <c r="D37" s="274">
        <v>6</v>
      </c>
      <c r="E37" s="348">
        <f t="shared" si="0"/>
        <v>0</v>
      </c>
      <c r="F37" s="536">
        <f t="shared" si="1"/>
        <v>0</v>
      </c>
      <c r="G37" s="268">
        <f t="shared" si="2"/>
        <v>12</v>
      </c>
      <c r="H37" s="266">
        <f t="shared" si="3"/>
        <v>7800</v>
      </c>
      <c r="I37" s="295">
        <f t="shared" si="4"/>
        <v>0</v>
      </c>
      <c r="J37" s="266">
        <f t="shared" si="5"/>
        <v>0</v>
      </c>
      <c r="K37" s="295">
        <f t="shared" si="6"/>
        <v>0</v>
      </c>
      <c r="L37" s="266">
        <f t="shared" si="7"/>
        <v>0</v>
      </c>
      <c r="M37" s="295">
        <f t="shared" si="8"/>
        <v>0</v>
      </c>
      <c r="N37" s="266">
        <f t="shared" si="9"/>
        <v>0</v>
      </c>
      <c r="O37" s="267">
        <f t="shared" si="10"/>
        <v>0</v>
      </c>
      <c r="P37" s="265">
        <f t="shared" si="11"/>
        <v>0</v>
      </c>
      <c r="Q37" s="257">
        <f t="shared" si="12"/>
        <v>12</v>
      </c>
      <c r="R37" s="339">
        <f t="shared" si="13"/>
        <v>7800</v>
      </c>
      <c r="S37" s="295">
        <f t="shared" si="14"/>
        <v>2</v>
      </c>
      <c r="T37" s="313">
        <f t="shared" si="15"/>
        <v>3636.363636363636</v>
      </c>
      <c r="U37" s="295">
        <f t="shared" si="16"/>
        <v>0</v>
      </c>
      <c r="V37" s="313">
        <f t="shared" si="17"/>
        <v>0</v>
      </c>
      <c r="W37" s="295">
        <f t="shared" si="18"/>
        <v>0</v>
      </c>
      <c r="X37" s="313">
        <f t="shared" si="19"/>
        <v>0</v>
      </c>
      <c r="Y37" s="295">
        <f t="shared" si="20"/>
        <v>7</v>
      </c>
      <c r="Z37" s="313">
        <f t="shared" si="21"/>
        <v>12727.272727272726</v>
      </c>
      <c r="AA37" s="295">
        <f t="shared" si="22"/>
        <v>0</v>
      </c>
      <c r="AB37" s="260">
        <f t="shared" si="23"/>
        <v>0</v>
      </c>
      <c r="AC37" s="259">
        <f t="shared" si="24"/>
        <v>9</v>
      </c>
      <c r="AD37" s="258">
        <f t="shared" si="25"/>
        <v>16363.636363636362</v>
      </c>
      <c r="AE37" s="257">
        <f t="shared" si="26"/>
        <v>0</v>
      </c>
      <c r="AF37" s="257">
        <f t="shared" si="27"/>
        <v>10513.636363636362</v>
      </c>
      <c r="AG37" s="255">
        <f t="shared" si="28"/>
        <v>0</v>
      </c>
      <c r="AH37" s="254">
        <f t="shared" si="29"/>
        <v>0</v>
      </c>
      <c r="AI37" s="267">
        <f t="shared" si="30"/>
        <v>3</v>
      </c>
      <c r="AJ37" s="538">
        <f t="shared" si="31"/>
        <v>1950</v>
      </c>
      <c r="AK37" s="240">
        <f t="shared" si="32"/>
        <v>0</v>
      </c>
      <c r="AL37" s="346">
        <f t="shared" si="33"/>
        <v>0</v>
      </c>
      <c r="AM37" s="326"/>
    </row>
    <row r="38" spans="1:39" s="242" customFormat="1" x14ac:dyDescent="0.3">
      <c r="A38" s="277" t="s">
        <v>531</v>
      </c>
      <c r="B38" s="276">
        <f>3900/6</f>
        <v>650</v>
      </c>
      <c r="C38" s="275">
        <f>2000/1.1</f>
        <v>1818.181818181818</v>
      </c>
      <c r="D38" s="274">
        <v>6</v>
      </c>
      <c r="E38" s="348">
        <f t="shared" si="0"/>
        <v>2</v>
      </c>
      <c r="F38" s="536">
        <f t="shared" si="1"/>
        <v>1300</v>
      </c>
      <c r="G38" s="268">
        <f t="shared" si="2"/>
        <v>12</v>
      </c>
      <c r="H38" s="266">
        <f t="shared" si="3"/>
        <v>7800</v>
      </c>
      <c r="I38" s="295">
        <f t="shared" si="4"/>
        <v>0</v>
      </c>
      <c r="J38" s="266">
        <f t="shared" si="5"/>
        <v>0</v>
      </c>
      <c r="K38" s="295">
        <f t="shared" si="6"/>
        <v>0</v>
      </c>
      <c r="L38" s="266">
        <f t="shared" si="7"/>
        <v>0</v>
      </c>
      <c r="M38" s="295">
        <f t="shared" si="8"/>
        <v>0</v>
      </c>
      <c r="N38" s="266">
        <f t="shared" si="9"/>
        <v>0</v>
      </c>
      <c r="O38" s="267">
        <f t="shared" si="10"/>
        <v>0</v>
      </c>
      <c r="P38" s="265">
        <f t="shared" si="11"/>
        <v>0</v>
      </c>
      <c r="Q38" s="257">
        <f t="shared" si="12"/>
        <v>12</v>
      </c>
      <c r="R38" s="339">
        <f t="shared" si="13"/>
        <v>7800</v>
      </c>
      <c r="S38" s="295">
        <f t="shared" si="14"/>
        <v>2</v>
      </c>
      <c r="T38" s="313">
        <f t="shared" si="15"/>
        <v>3636.363636363636</v>
      </c>
      <c r="U38" s="295">
        <f t="shared" si="16"/>
        <v>2</v>
      </c>
      <c r="V38" s="313">
        <f t="shared" si="17"/>
        <v>3636.363636363636</v>
      </c>
      <c r="W38" s="295">
        <f t="shared" si="18"/>
        <v>4</v>
      </c>
      <c r="X38" s="313">
        <f t="shared" si="19"/>
        <v>7272.7272727272721</v>
      </c>
      <c r="Y38" s="295">
        <f t="shared" si="20"/>
        <v>2</v>
      </c>
      <c r="Z38" s="313">
        <f t="shared" si="21"/>
        <v>3636.363636363636</v>
      </c>
      <c r="AA38" s="295">
        <f t="shared" si="22"/>
        <v>0</v>
      </c>
      <c r="AB38" s="260">
        <f t="shared" si="23"/>
        <v>0</v>
      </c>
      <c r="AC38" s="259">
        <f t="shared" si="24"/>
        <v>10</v>
      </c>
      <c r="AD38" s="258">
        <f t="shared" si="25"/>
        <v>18181.81818181818</v>
      </c>
      <c r="AE38" s="257">
        <f t="shared" si="26"/>
        <v>0</v>
      </c>
      <c r="AF38" s="257">
        <f t="shared" si="27"/>
        <v>11681.81818181818</v>
      </c>
      <c r="AG38" s="255">
        <f t="shared" si="28"/>
        <v>0</v>
      </c>
      <c r="AH38" s="254">
        <f t="shared" si="29"/>
        <v>0</v>
      </c>
      <c r="AI38" s="267">
        <f t="shared" si="30"/>
        <v>4</v>
      </c>
      <c r="AJ38" s="538">
        <f t="shared" si="31"/>
        <v>2600</v>
      </c>
      <c r="AK38" s="240">
        <f t="shared" si="32"/>
        <v>0</v>
      </c>
      <c r="AL38" s="346">
        <f t="shared" si="33"/>
        <v>0</v>
      </c>
      <c r="AM38" s="326"/>
    </row>
    <row r="39" spans="1:39" s="242" customFormat="1" ht="17.25" thickBot="1" x14ac:dyDescent="0.35">
      <c r="A39" s="273" t="s">
        <v>409</v>
      </c>
      <c r="B39" s="272">
        <f>31200/24</f>
        <v>1300</v>
      </c>
      <c r="C39" s="271">
        <f>2800/1.1</f>
        <v>2545.454545454545</v>
      </c>
      <c r="D39" s="270">
        <v>24</v>
      </c>
      <c r="E39" s="479">
        <f t="shared" si="0"/>
        <v>0</v>
      </c>
      <c r="F39" s="537">
        <f t="shared" si="1"/>
        <v>0</v>
      </c>
      <c r="G39" s="501">
        <f t="shared" si="2"/>
        <v>0</v>
      </c>
      <c r="H39" s="347">
        <f t="shared" si="3"/>
        <v>0</v>
      </c>
      <c r="I39" s="480">
        <f t="shared" si="4"/>
        <v>0</v>
      </c>
      <c r="J39" s="347">
        <f t="shared" si="5"/>
        <v>0</v>
      </c>
      <c r="K39" s="480">
        <f t="shared" si="6"/>
        <v>0</v>
      </c>
      <c r="L39" s="347">
        <f t="shared" si="7"/>
        <v>0</v>
      </c>
      <c r="M39" s="480">
        <f t="shared" si="8"/>
        <v>0</v>
      </c>
      <c r="N39" s="347">
        <f t="shared" si="9"/>
        <v>0</v>
      </c>
      <c r="O39" s="481">
        <f t="shared" si="10"/>
        <v>0</v>
      </c>
      <c r="P39" s="482">
        <f t="shared" si="11"/>
        <v>0</v>
      </c>
      <c r="Q39" s="483">
        <f t="shared" si="12"/>
        <v>0</v>
      </c>
      <c r="R39" s="484">
        <f t="shared" si="13"/>
        <v>0</v>
      </c>
      <c r="S39" s="480">
        <f t="shared" si="14"/>
        <v>0</v>
      </c>
      <c r="T39" s="485">
        <f t="shared" si="15"/>
        <v>0</v>
      </c>
      <c r="U39" s="480">
        <f t="shared" si="16"/>
        <v>0</v>
      </c>
      <c r="V39" s="485">
        <f t="shared" si="17"/>
        <v>0</v>
      </c>
      <c r="W39" s="480">
        <f t="shared" si="18"/>
        <v>0</v>
      </c>
      <c r="X39" s="485">
        <f t="shared" si="19"/>
        <v>0</v>
      </c>
      <c r="Y39" s="480">
        <f t="shared" si="20"/>
        <v>0</v>
      </c>
      <c r="Z39" s="485">
        <f t="shared" si="21"/>
        <v>0</v>
      </c>
      <c r="AA39" s="480">
        <f t="shared" si="22"/>
        <v>0</v>
      </c>
      <c r="AB39" s="486">
        <f t="shared" si="23"/>
        <v>0</v>
      </c>
      <c r="AC39" s="487">
        <f t="shared" si="24"/>
        <v>0</v>
      </c>
      <c r="AD39" s="488">
        <f t="shared" si="25"/>
        <v>0</v>
      </c>
      <c r="AE39" s="483">
        <f t="shared" si="26"/>
        <v>0</v>
      </c>
      <c r="AF39" s="483">
        <f t="shared" si="27"/>
        <v>0</v>
      </c>
      <c r="AG39" s="490">
        <f t="shared" si="28"/>
        <v>0</v>
      </c>
      <c r="AH39" s="491">
        <f t="shared" si="29"/>
        <v>0</v>
      </c>
      <c r="AI39" s="481">
        <f t="shared" si="30"/>
        <v>0</v>
      </c>
      <c r="AJ39" s="539">
        <f t="shared" si="31"/>
        <v>0</v>
      </c>
      <c r="AK39" s="492">
        <f t="shared" si="32"/>
        <v>0</v>
      </c>
      <c r="AL39" s="493">
        <f t="shared" si="33"/>
        <v>0</v>
      </c>
      <c r="AM39" s="326"/>
    </row>
    <row r="40" spans="1:39" s="242" customFormat="1" ht="17.25" thickBot="1" x14ac:dyDescent="0.35">
      <c r="A40" s="715" t="s">
        <v>113</v>
      </c>
      <c r="B40" s="716"/>
      <c r="C40" s="716"/>
      <c r="D40" s="716"/>
      <c r="E40" s="495">
        <f t="shared" ref="E40:AL40" si="34">SUM(E6:E39)</f>
        <v>178</v>
      </c>
      <c r="F40" s="522">
        <f t="shared" si="34"/>
        <v>253750</v>
      </c>
      <c r="G40" s="515">
        <f t="shared" si="34"/>
        <v>78</v>
      </c>
      <c r="H40" s="496">
        <f t="shared" si="34"/>
        <v>80000</v>
      </c>
      <c r="I40" s="496">
        <f t="shared" si="34"/>
        <v>0</v>
      </c>
      <c r="J40" s="496">
        <f t="shared" si="34"/>
        <v>0</v>
      </c>
      <c r="K40" s="496">
        <f t="shared" si="34"/>
        <v>92</v>
      </c>
      <c r="L40" s="496">
        <f t="shared" si="34"/>
        <v>150400</v>
      </c>
      <c r="M40" s="496">
        <f t="shared" si="34"/>
        <v>0</v>
      </c>
      <c r="N40" s="496">
        <f t="shared" si="34"/>
        <v>0</v>
      </c>
      <c r="O40" s="496">
        <f t="shared" si="34"/>
        <v>0</v>
      </c>
      <c r="P40" s="496">
        <f t="shared" si="34"/>
        <v>0</v>
      </c>
      <c r="Q40" s="496">
        <f t="shared" si="34"/>
        <v>170</v>
      </c>
      <c r="R40" s="516">
        <f t="shared" si="34"/>
        <v>230400</v>
      </c>
      <c r="S40" s="514">
        <f t="shared" si="34"/>
        <v>126</v>
      </c>
      <c r="T40" s="496">
        <f t="shared" si="34"/>
        <v>284545.45454545453</v>
      </c>
      <c r="U40" s="496">
        <f t="shared" si="34"/>
        <v>46</v>
      </c>
      <c r="V40" s="496">
        <f t="shared" si="34"/>
        <v>96545.454545454544</v>
      </c>
      <c r="W40" s="496">
        <f t="shared" si="34"/>
        <v>26</v>
      </c>
      <c r="X40" s="496">
        <f t="shared" si="34"/>
        <v>46545.454545454544</v>
      </c>
      <c r="Y40" s="496">
        <f t="shared" si="34"/>
        <v>107</v>
      </c>
      <c r="Z40" s="496">
        <f t="shared" si="34"/>
        <v>244181.81818181818</v>
      </c>
      <c r="AA40" s="496">
        <f t="shared" si="34"/>
        <v>0</v>
      </c>
      <c r="AB40" s="496">
        <f t="shared" si="34"/>
        <v>0</v>
      </c>
      <c r="AC40" s="496">
        <f t="shared" si="34"/>
        <v>305</v>
      </c>
      <c r="AD40" s="496">
        <f t="shared" si="34"/>
        <v>671818.18181818177</v>
      </c>
      <c r="AE40" s="496">
        <f t="shared" si="34"/>
        <v>0</v>
      </c>
      <c r="AF40" s="510">
        <f t="shared" si="34"/>
        <v>230818.18181818177</v>
      </c>
      <c r="AG40" s="515">
        <f t="shared" si="34"/>
        <v>1</v>
      </c>
      <c r="AH40" s="516">
        <f t="shared" si="34"/>
        <v>1600</v>
      </c>
      <c r="AI40" s="514">
        <f t="shared" si="34"/>
        <v>42</v>
      </c>
      <c r="AJ40" s="510">
        <f t="shared" si="34"/>
        <v>41550</v>
      </c>
      <c r="AK40" s="515">
        <f t="shared" si="34"/>
        <v>0</v>
      </c>
      <c r="AL40" s="516">
        <f t="shared" si="34"/>
        <v>0</v>
      </c>
      <c r="AM40" s="252"/>
    </row>
    <row r="41" spans="1:39" s="242" customFormat="1" ht="17.25" thickBot="1" x14ac:dyDescent="0.35">
      <c r="A41" s="344"/>
      <c r="B41" s="251"/>
      <c r="C41" s="251"/>
      <c r="D41" s="251"/>
      <c r="E41" s="244"/>
      <c r="F41" s="541"/>
      <c r="G41" s="244"/>
      <c r="H41" s="250">
        <f>H40*1.1</f>
        <v>88000</v>
      </c>
      <c r="I41" s="245"/>
      <c r="J41" s="250">
        <f>J40*1.1</f>
        <v>0</v>
      </c>
      <c r="K41" s="245"/>
      <c r="L41" s="250">
        <f>L40*1.1</f>
        <v>165440</v>
      </c>
      <c r="M41" s="245"/>
      <c r="N41" s="250">
        <f>N40*1.1</f>
        <v>0</v>
      </c>
      <c r="O41" s="245"/>
      <c r="P41" s="250">
        <f>P40*1.1</f>
        <v>0</v>
      </c>
      <c r="Q41" s="245"/>
      <c r="R41" s="249">
        <f>R40*1.1</f>
        <v>253440.00000000003</v>
      </c>
      <c r="S41" s="718"/>
      <c r="T41" s="718"/>
      <c r="U41" s="718"/>
      <c r="V41" s="718"/>
      <c r="W41" s="718"/>
      <c r="X41" s="718"/>
      <c r="Y41" s="718"/>
      <c r="Z41" s="718"/>
      <c r="AA41" s="718"/>
      <c r="AB41" s="718"/>
      <c r="AC41" s="718"/>
      <c r="AD41" s="718"/>
      <c r="AE41" s="248"/>
      <c r="AF41" s="325">
        <f>AF40/(R40+F40)</f>
        <v>0.47674931698478107</v>
      </c>
      <c r="AG41" s="244"/>
      <c r="AH41" s="246"/>
      <c r="AI41" s="540"/>
      <c r="AJ41" s="245"/>
      <c r="AK41" s="244"/>
      <c r="AL41" s="494">
        <f>AL40*1.1</f>
        <v>0</v>
      </c>
    </row>
    <row r="42" spans="1:39" s="242" customFormat="1" x14ac:dyDescent="0.3">
      <c r="A42" s="344"/>
      <c r="B42" s="251"/>
      <c r="C42" s="251"/>
      <c r="D42" s="251"/>
      <c r="E42" s="344">
        <f>E82+E124+E165+E206+E247+E288+E330+E371</f>
        <v>178</v>
      </c>
      <c r="F42" s="344">
        <f>F82+F124+F165+F206+F247+F288+F330+F371</f>
        <v>253750</v>
      </c>
      <c r="G42" s="251"/>
      <c r="H42" s="323"/>
      <c r="I42" s="344"/>
      <c r="J42" s="323"/>
      <c r="K42" s="251"/>
      <c r="L42" s="323"/>
      <c r="M42" s="344"/>
      <c r="N42" s="323"/>
      <c r="O42" s="251"/>
      <c r="P42" s="323"/>
      <c r="Q42" s="323">
        <f>Q82+Q124+Q165+Q206+Q288+Q371</f>
        <v>170</v>
      </c>
      <c r="R42" s="323">
        <f>R82+R124+R165+R206+R288+R371</f>
        <v>230400</v>
      </c>
      <c r="S42" s="322"/>
      <c r="T42" s="322"/>
      <c r="U42" s="345"/>
      <c r="V42" s="322"/>
      <c r="W42" s="345"/>
      <c r="X42" s="322"/>
      <c r="Y42" s="322"/>
      <c r="Z42" s="322"/>
      <c r="AA42" s="345"/>
      <c r="AB42" s="322"/>
      <c r="AC42" s="322"/>
      <c r="AD42" s="345"/>
      <c r="AE42" s="322"/>
      <c r="AF42" s="321"/>
      <c r="AG42" s="251"/>
      <c r="AH42" s="251"/>
      <c r="AI42" s="344">
        <f>AI82+AI124+AI165+AI206+AI288+AI330+AI371</f>
        <v>42</v>
      </c>
      <c r="AJ42" s="344">
        <f>AJ82+AJ124+AJ165+AJ206+AJ288+AJ330+AJ371</f>
        <v>41550</v>
      </c>
      <c r="AK42" s="344"/>
    </row>
    <row r="43" spans="1:39" s="242" customFormat="1" x14ac:dyDescent="0.3">
      <c r="E43" s="342"/>
      <c r="G43" s="342"/>
      <c r="H43" s="342"/>
      <c r="I43" s="342"/>
      <c r="J43" s="342"/>
      <c r="K43" s="342"/>
      <c r="L43" s="342"/>
      <c r="M43" s="342"/>
      <c r="O43" s="342"/>
      <c r="Q43" s="342"/>
      <c r="R43" s="343"/>
      <c r="S43" s="342"/>
      <c r="T43" s="342"/>
      <c r="U43" s="342"/>
      <c r="V43" s="342"/>
      <c r="W43" s="342"/>
      <c r="X43" s="342"/>
      <c r="Y43" s="342"/>
      <c r="Z43" s="342"/>
      <c r="AA43" s="342"/>
      <c r="AC43" s="342"/>
      <c r="AD43" s="342"/>
      <c r="AE43" s="342"/>
      <c r="AF43" s="342"/>
      <c r="AG43" s="342"/>
      <c r="AH43" s="342"/>
      <c r="AI43" s="342"/>
      <c r="AK43" s="342"/>
    </row>
    <row r="44" spans="1:39" s="242" customFormat="1" ht="17.25" thickBot="1" x14ac:dyDescent="0.35">
      <c r="A44" s="307" t="s">
        <v>1184</v>
      </c>
      <c r="B44" s="306"/>
      <c r="C44" s="306"/>
      <c r="D44" s="303"/>
      <c r="E44" s="304"/>
      <c r="F44" s="304"/>
      <c r="G44" s="304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2"/>
      <c r="AH44" s="302"/>
      <c r="AI44" s="302"/>
      <c r="AJ44" s="302"/>
      <c r="AK44" s="302"/>
    </row>
    <row r="45" spans="1:39" s="242" customFormat="1" ht="17.25" thickBot="1" x14ac:dyDescent="0.35">
      <c r="A45" s="251"/>
      <c r="B45" s="251"/>
      <c r="C45" s="251"/>
      <c r="D45" s="251"/>
      <c r="E45" s="301"/>
      <c r="F45" s="300"/>
      <c r="G45" s="743" t="s">
        <v>130</v>
      </c>
      <c r="H45" s="744"/>
      <c r="I45" s="744"/>
      <c r="J45" s="744"/>
      <c r="K45" s="744"/>
      <c r="L45" s="744"/>
      <c r="M45" s="744"/>
      <c r="N45" s="744"/>
      <c r="O45" s="744"/>
      <c r="P45" s="744"/>
      <c r="Q45" s="744"/>
      <c r="R45" s="745"/>
      <c r="S45" s="747" t="s">
        <v>49</v>
      </c>
      <c r="T45" s="747"/>
      <c r="U45" s="747"/>
      <c r="V45" s="747"/>
      <c r="W45" s="747"/>
      <c r="X45" s="747"/>
      <c r="Y45" s="747"/>
      <c r="Z45" s="747"/>
      <c r="AA45" s="747"/>
      <c r="AB45" s="747"/>
      <c r="AC45" s="747"/>
      <c r="AD45" s="747"/>
      <c r="AE45" s="747"/>
      <c r="AF45" s="747"/>
      <c r="AG45" s="301"/>
      <c r="AH45" s="298"/>
      <c r="AI45" s="300"/>
      <c r="AJ45" s="300"/>
      <c r="AK45" s="315"/>
      <c r="AL45" s="316"/>
      <c r="AM45" s="333" t="s">
        <v>11</v>
      </c>
    </row>
    <row r="46" spans="1:39" s="242" customFormat="1" ht="16.5" customHeight="1" x14ac:dyDescent="0.3">
      <c r="A46" s="803" t="s">
        <v>207</v>
      </c>
      <c r="B46" s="805" t="s">
        <v>293</v>
      </c>
      <c r="C46" s="755" t="s">
        <v>14</v>
      </c>
      <c r="D46" s="721" t="s">
        <v>348</v>
      </c>
      <c r="E46" s="757" t="s">
        <v>192</v>
      </c>
      <c r="F46" s="792" t="s">
        <v>78</v>
      </c>
      <c r="G46" s="723" t="s">
        <v>17</v>
      </c>
      <c r="H46" s="741" t="s">
        <v>203</v>
      </c>
      <c r="I46" s="739" t="s">
        <v>0</v>
      </c>
      <c r="J46" s="741" t="s">
        <v>74</v>
      </c>
      <c r="K46" s="739" t="s">
        <v>1</v>
      </c>
      <c r="L46" s="741" t="s">
        <v>330</v>
      </c>
      <c r="M46" s="739" t="s">
        <v>2</v>
      </c>
      <c r="N46" s="741" t="s">
        <v>20</v>
      </c>
      <c r="O46" s="739" t="s">
        <v>3</v>
      </c>
      <c r="P46" s="741" t="s">
        <v>177</v>
      </c>
      <c r="Q46" s="735" t="s">
        <v>125</v>
      </c>
      <c r="R46" s="737" t="s">
        <v>23</v>
      </c>
      <c r="S46" s="765" t="s">
        <v>1183</v>
      </c>
      <c r="T46" s="731" t="s">
        <v>249</v>
      </c>
      <c r="U46" s="765" t="s">
        <v>4</v>
      </c>
      <c r="V46" s="731" t="s">
        <v>174</v>
      </c>
      <c r="W46" s="765" t="s">
        <v>5</v>
      </c>
      <c r="X46" s="731" t="s">
        <v>1162</v>
      </c>
      <c r="Y46" s="729" t="s">
        <v>6</v>
      </c>
      <c r="Z46" s="731" t="s">
        <v>1182</v>
      </c>
      <c r="AA46" s="765" t="s">
        <v>7</v>
      </c>
      <c r="AB46" s="731" t="s">
        <v>98</v>
      </c>
      <c r="AC46" s="733" t="s">
        <v>29</v>
      </c>
      <c r="AD46" s="735" t="s">
        <v>122</v>
      </c>
      <c r="AE46" s="735" t="s">
        <v>121</v>
      </c>
      <c r="AF46" s="761" t="s">
        <v>244</v>
      </c>
      <c r="AG46" s="763" t="s">
        <v>190</v>
      </c>
      <c r="AH46" s="725" t="s">
        <v>52</v>
      </c>
      <c r="AI46" s="769" t="s">
        <v>71</v>
      </c>
      <c r="AJ46" s="721" t="s">
        <v>119</v>
      </c>
      <c r="AK46" s="771" t="s">
        <v>139</v>
      </c>
      <c r="AL46" s="725" t="s">
        <v>96</v>
      </c>
      <c r="AM46" s="778" t="s">
        <v>95</v>
      </c>
    </row>
    <row r="47" spans="1:39" s="242" customFormat="1" ht="17.25" customHeight="1" thickBot="1" x14ac:dyDescent="0.35">
      <c r="A47" s="804"/>
      <c r="B47" s="806"/>
      <c r="C47" s="756"/>
      <c r="D47" s="722"/>
      <c r="E47" s="758"/>
      <c r="F47" s="793"/>
      <c r="G47" s="724"/>
      <c r="H47" s="742"/>
      <c r="I47" s="740"/>
      <c r="J47" s="742"/>
      <c r="K47" s="740"/>
      <c r="L47" s="742"/>
      <c r="M47" s="740"/>
      <c r="N47" s="742"/>
      <c r="O47" s="740"/>
      <c r="P47" s="742"/>
      <c r="Q47" s="736"/>
      <c r="R47" s="738"/>
      <c r="S47" s="766"/>
      <c r="T47" s="732"/>
      <c r="U47" s="766"/>
      <c r="V47" s="732"/>
      <c r="W47" s="766"/>
      <c r="X47" s="732"/>
      <c r="Y47" s="730"/>
      <c r="Z47" s="732"/>
      <c r="AA47" s="766"/>
      <c r="AB47" s="732"/>
      <c r="AC47" s="734"/>
      <c r="AD47" s="736"/>
      <c r="AE47" s="736"/>
      <c r="AF47" s="762"/>
      <c r="AG47" s="764"/>
      <c r="AH47" s="726"/>
      <c r="AI47" s="770"/>
      <c r="AJ47" s="722"/>
      <c r="AK47" s="772"/>
      <c r="AL47" s="726"/>
      <c r="AM47" s="779"/>
    </row>
    <row r="48" spans="1:39" s="242" customFormat="1" x14ac:dyDescent="0.3">
      <c r="A48" s="320" t="s">
        <v>133</v>
      </c>
      <c r="B48" s="295">
        <f>15500/10</f>
        <v>1550</v>
      </c>
      <c r="C48" s="288">
        <f>2700/1.1</f>
        <v>2454.5454545454545</v>
      </c>
      <c r="D48" s="294">
        <v>10</v>
      </c>
      <c r="E48" s="269">
        <v>0</v>
      </c>
      <c r="F48" s="530">
        <f t="shared" ref="F48:F81" si="35">B48*E48</f>
        <v>0</v>
      </c>
      <c r="G48" s="504">
        <v>0</v>
      </c>
      <c r="H48" s="313">
        <f t="shared" ref="H48:H81" si="36">B48*G48</f>
        <v>0</v>
      </c>
      <c r="I48" s="261">
        <v>0</v>
      </c>
      <c r="J48" s="266">
        <f t="shared" ref="J48:J81" si="37">B48*I48</f>
        <v>0</v>
      </c>
      <c r="K48" s="261">
        <v>0</v>
      </c>
      <c r="L48" s="266">
        <f t="shared" ref="L48:L81" si="38">B48*K48</f>
        <v>0</v>
      </c>
      <c r="M48" s="261">
        <v>0</v>
      </c>
      <c r="N48" s="266">
        <f t="shared" ref="N48:N81" si="39">B48*M48</f>
        <v>0</v>
      </c>
      <c r="O48" s="261">
        <v>0</v>
      </c>
      <c r="P48" s="265">
        <f t="shared" ref="P48:P81" si="40">B48*O48</f>
        <v>0</v>
      </c>
      <c r="Q48" s="257">
        <f t="shared" ref="Q48:Q81" si="41">G48+I48+K48+M48+O48</f>
        <v>0</v>
      </c>
      <c r="R48" s="292">
        <f t="shared" ref="R48:R81" si="42">Q48*B48</f>
        <v>0</v>
      </c>
      <c r="S48" s="261">
        <v>0</v>
      </c>
      <c r="T48" s="291">
        <f t="shared" ref="T48:T81" si="43">C48*S48</f>
        <v>0</v>
      </c>
      <c r="U48" s="261">
        <v>0</v>
      </c>
      <c r="V48" s="337">
        <v>0</v>
      </c>
      <c r="W48" s="261">
        <v>0</v>
      </c>
      <c r="X48" s="291">
        <f t="shared" ref="X48:X81" si="44">C48*W48</f>
        <v>0</v>
      </c>
      <c r="Y48" s="261">
        <v>0</v>
      </c>
      <c r="Z48" s="341">
        <f t="shared" ref="Z48:Z81" si="45">C48*Y48</f>
        <v>0</v>
      </c>
      <c r="AA48" s="261">
        <v>0</v>
      </c>
      <c r="AB48" s="260">
        <f t="shared" ref="AB48:AB81" si="46">C48*AA48</f>
        <v>0</v>
      </c>
      <c r="AC48" s="259">
        <f t="shared" ref="AC48:AC81" si="47">S48+U48+W48+Y48+AA48</f>
        <v>0</v>
      </c>
      <c r="AD48" s="258">
        <f t="shared" ref="AD48:AD81" si="48">AC48*C48</f>
        <v>0</v>
      </c>
      <c r="AE48" s="257">
        <v>0</v>
      </c>
      <c r="AF48" s="257">
        <f t="shared" ref="AF48:AF81" si="49">((C48-B48)*AC48)-AE48</f>
        <v>0</v>
      </c>
      <c r="AG48" s="255">
        <v>0</v>
      </c>
      <c r="AH48" s="254">
        <f t="shared" ref="AH48:AH81" si="50">B48*AG48</f>
        <v>0</v>
      </c>
      <c r="AI48" s="267">
        <f t="shared" ref="AI48:AI81" si="51">E48+Q48-AC48-AG48</f>
        <v>0</v>
      </c>
      <c r="AJ48" s="523">
        <f t="shared" ref="AJ48:AJ81" si="52">B48*AI48</f>
        <v>0</v>
      </c>
      <c r="AK48" s="504">
        <v>0</v>
      </c>
      <c r="AL48" s="254">
        <f t="shared" ref="AL48:AL81" si="53">AK48*B48</f>
        <v>0</v>
      </c>
      <c r="AM48" s="326"/>
    </row>
    <row r="49" spans="1:39" s="242" customFormat="1" x14ac:dyDescent="0.3">
      <c r="A49" s="318" t="s">
        <v>322</v>
      </c>
      <c r="B49" s="261">
        <f>15500/10</f>
        <v>1550</v>
      </c>
      <c r="C49" s="288">
        <f>2700/1.1</f>
        <v>2454.5454545454545</v>
      </c>
      <c r="D49" s="287">
        <v>10</v>
      </c>
      <c r="E49" s="269">
        <v>0</v>
      </c>
      <c r="F49" s="531">
        <f t="shared" si="35"/>
        <v>0</v>
      </c>
      <c r="G49" s="504">
        <v>0</v>
      </c>
      <c r="H49" s="313">
        <f t="shared" si="36"/>
        <v>0</v>
      </c>
      <c r="I49" s="261">
        <v>0</v>
      </c>
      <c r="J49" s="266">
        <f t="shared" si="37"/>
        <v>0</v>
      </c>
      <c r="K49" s="261">
        <v>0</v>
      </c>
      <c r="L49" s="266">
        <f t="shared" si="38"/>
        <v>0</v>
      </c>
      <c r="M49" s="261">
        <v>0</v>
      </c>
      <c r="N49" s="266">
        <f t="shared" si="39"/>
        <v>0</v>
      </c>
      <c r="O49" s="261">
        <v>0</v>
      </c>
      <c r="P49" s="265">
        <f t="shared" si="40"/>
        <v>0</v>
      </c>
      <c r="Q49" s="257">
        <f t="shared" si="41"/>
        <v>0</v>
      </c>
      <c r="R49" s="339">
        <f t="shared" si="42"/>
        <v>0</v>
      </c>
      <c r="S49" s="261">
        <v>0</v>
      </c>
      <c r="T49" s="262">
        <f t="shared" si="43"/>
        <v>0</v>
      </c>
      <c r="U49" s="261">
        <v>0</v>
      </c>
      <c r="V49" s="337">
        <v>0</v>
      </c>
      <c r="W49" s="261">
        <v>0</v>
      </c>
      <c r="X49" s="262">
        <f t="shared" si="44"/>
        <v>0</v>
      </c>
      <c r="Y49" s="261">
        <v>0</v>
      </c>
      <c r="Z49" s="313">
        <f t="shared" si="45"/>
        <v>0</v>
      </c>
      <c r="AA49" s="261">
        <v>0</v>
      </c>
      <c r="AB49" s="260">
        <f t="shared" si="46"/>
        <v>0</v>
      </c>
      <c r="AC49" s="259">
        <f t="shared" si="47"/>
        <v>0</v>
      </c>
      <c r="AD49" s="258">
        <f t="shared" si="48"/>
        <v>0</v>
      </c>
      <c r="AE49" s="257">
        <v>0</v>
      </c>
      <c r="AF49" s="257">
        <f t="shared" si="49"/>
        <v>0</v>
      </c>
      <c r="AG49" s="255">
        <v>0</v>
      </c>
      <c r="AH49" s="254">
        <f t="shared" si="50"/>
        <v>0</v>
      </c>
      <c r="AI49" s="267">
        <f t="shared" si="51"/>
        <v>0</v>
      </c>
      <c r="AJ49" s="508">
        <f t="shared" si="52"/>
        <v>0</v>
      </c>
      <c r="AK49" s="504">
        <v>0</v>
      </c>
      <c r="AL49" s="254">
        <f t="shared" si="53"/>
        <v>0</v>
      </c>
      <c r="AM49" s="326"/>
    </row>
    <row r="50" spans="1:39" s="242" customFormat="1" x14ac:dyDescent="0.3">
      <c r="A50" s="318" t="s">
        <v>143</v>
      </c>
      <c r="B50" s="261">
        <f>18000/10</f>
        <v>1800</v>
      </c>
      <c r="C50" s="288">
        <f>2800/1.1</f>
        <v>2545.454545454545</v>
      </c>
      <c r="D50" s="287">
        <v>10</v>
      </c>
      <c r="E50" s="269">
        <v>14</v>
      </c>
      <c r="F50" s="531">
        <f t="shared" si="35"/>
        <v>25200</v>
      </c>
      <c r="G50" s="504">
        <v>0</v>
      </c>
      <c r="H50" s="313">
        <f t="shared" si="36"/>
        <v>0</v>
      </c>
      <c r="I50" s="261">
        <v>0</v>
      </c>
      <c r="J50" s="266">
        <f t="shared" si="37"/>
        <v>0</v>
      </c>
      <c r="K50" s="261">
        <v>7</v>
      </c>
      <c r="L50" s="266">
        <f t="shared" si="38"/>
        <v>12600</v>
      </c>
      <c r="M50" s="261">
        <v>0</v>
      </c>
      <c r="N50" s="266">
        <f t="shared" si="39"/>
        <v>0</v>
      </c>
      <c r="O50" s="261">
        <v>0</v>
      </c>
      <c r="P50" s="265">
        <f t="shared" si="40"/>
        <v>0</v>
      </c>
      <c r="Q50" s="257">
        <f t="shared" si="41"/>
        <v>7</v>
      </c>
      <c r="R50" s="339">
        <f t="shared" si="42"/>
        <v>12600</v>
      </c>
      <c r="S50" s="261">
        <v>14</v>
      </c>
      <c r="T50" s="262">
        <f t="shared" si="43"/>
        <v>35636.363636363632</v>
      </c>
      <c r="U50" s="261">
        <v>1</v>
      </c>
      <c r="V50" s="337">
        <v>0</v>
      </c>
      <c r="W50" s="261">
        <v>0</v>
      </c>
      <c r="X50" s="262">
        <f t="shared" si="44"/>
        <v>0</v>
      </c>
      <c r="Y50" s="261">
        <v>6</v>
      </c>
      <c r="Z50" s="313">
        <f t="shared" si="45"/>
        <v>15272.72727272727</v>
      </c>
      <c r="AA50" s="261">
        <v>0</v>
      </c>
      <c r="AB50" s="260">
        <f t="shared" si="46"/>
        <v>0</v>
      </c>
      <c r="AC50" s="259">
        <f t="shared" si="47"/>
        <v>21</v>
      </c>
      <c r="AD50" s="258">
        <f t="shared" si="48"/>
        <v>53454.545454545449</v>
      </c>
      <c r="AE50" s="257">
        <v>0</v>
      </c>
      <c r="AF50" s="257">
        <f t="shared" si="49"/>
        <v>15654.545454545445</v>
      </c>
      <c r="AG50" s="255">
        <v>0</v>
      </c>
      <c r="AH50" s="254">
        <f t="shared" si="50"/>
        <v>0</v>
      </c>
      <c r="AI50" s="267">
        <f t="shared" si="51"/>
        <v>0</v>
      </c>
      <c r="AJ50" s="508">
        <f t="shared" si="52"/>
        <v>0</v>
      </c>
      <c r="AK50" s="504">
        <v>0</v>
      </c>
      <c r="AL50" s="254">
        <f t="shared" si="53"/>
        <v>0</v>
      </c>
      <c r="AM50" s="326"/>
    </row>
    <row r="51" spans="1:39" s="242" customFormat="1" x14ac:dyDescent="0.3">
      <c r="A51" s="289" t="s">
        <v>41</v>
      </c>
      <c r="B51" s="276">
        <f>15500/10</f>
        <v>1550</v>
      </c>
      <c r="C51" s="288">
        <f>2700/1.1</f>
        <v>2454.5454545454545</v>
      </c>
      <c r="D51" s="274">
        <v>10</v>
      </c>
      <c r="E51" s="269">
        <v>4</v>
      </c>
      <c r="F51" s="531">
        <f t="shared" si="35"/>
        <v>6200</v>
      </c>
      <c r="G51" s="504">
        <v>0</v>
      </c>
      <c r="H51" s="313">
        <f t="shared" si="36"/>
        <v>0</v>
      </c>
      <c r="I51" s="261">
        <v>0</v>
      </c>
      <c r="J51" s="266">
        <f t="shared" si="37"/>
        <v>0</v>
      </c>
      <c r="K51" s="261">
        <v>0</v>
      </c>
      <c r="L51" s="266">
        <f t="shared" si="38"/>
        <v>0</v>
      </c>
      <c r="M51" s="261">
        <v>0</v>
      </c>
      <c r="N51" s="266">
        <f t="shared" si="39"/>
        <v>0</v>
      </c>
      <c r="O51" s="261">
        <v>0</v>
      </c>
      <c r="P51" s="265">
        <f t="shared" si="40"/>
        <v>0</v>
      </c>
      <c r="Q51" s="257">
        <f t="shared" si="41"/>
        <v>0</v>
      </c>
      <c r="R51" s="339">
        <f t="shared" si="42"/>
        <v>0</v>
      </c>
      <c r="S51" s="261">
        <v>2</v>
      </c>
      <c r="T51" s="262">
        <f t="shared" si="43"/>
        <v>4909.090909090909</v>
      </c>
      <c r="U51" s="261">
        <v>2</v>
      </c>
      <c r="V51" s="337">
        <v>0</v>
      </c>
      <c r="W51" s="261">
        <v>0</v>
      </c>
      <c r="X51" s="262">
        <f t="shared" si="44"/>
        <v>0</v>
      </c>
      <c r="Y51" s="261">
        <v>0</v>
      </c>
      <c r="Z51" s="313">
        <f t="shared" si="45"/>
        <v>0</v>
      </c>
      <c r="AA51" s="261">
        <v>0</v>
      </c>
      <c r="AB51" s="260">
        <f t="shared" si="46"/>
        <v>0</v>
      </c>
      <c r="AC51" s="259">
        <f t="shared" si="47"/>
        <v>4</v>
      </c>
      <c r="AD51" s="258">
        <f t="shared" si="48"/>
        <v>9818.181818181818</v>
      </c>
      <c r="AE51" s="257">
        <v>0</v>
      </c>
      <c r="AF51" s="257">
        <f t="shared" si="49"/>
        <v>3618.181818181818</v>
      </c>
      <c r="AG51" s="255">
        <v>0</v>
      </c>
      <c r="AH51" s="254">
        <f t="shared" si="50"/>
        <v>0</v>
      </c>
      <c r="AI51" s="267">
        <f t="shared" si="51"/>
        <v>0</v>
      </c>
      <c r="AJ51" s="508">
        <f t="shared" si="52"/>
        <v>0</v>
      </c>
      <c r="AK51" s="504">
        <v>0</v>
      </c>
      <c r="AL51" s="254">
        <f t="shared" si="53"/>
        <v>0</v>
      </c>
      <c r="AM51" s="326"/>
    </row>
    <row r="52" spans="1:39" s="242" customFormat="1" ht="15" customHeight="1" x14ac:dyDescent="0.3">
      <c r="A52" s="289" t="s">
        <v>303</v>
      </c>
      <c r="B52" s="276">
        <f>15500/10</f>
        <v>1550</v>
      </c>
      <c r="C52" s="288">
        <f>2700/1.1</f>
        <v>2454.5454545454545</v>
      </c>
      <c r="D52" s="274">
        <v>10</v>
      </c>
      <c r="E52" s="269">
        <v>1</v>
      </c>
      <c r="F52" s="531">
        <f t="shared" si="35"/>
        <v>1550</v>
      </c>
      <c r="G52" s="504">
        <v>0</v>
      </c>
      <c r="H52" s="313">
        <f t="shared" si="36"/>
        <v>0</v>
      </c>
      <c r="I52" s="261">
        <v>0</v>
      </c>
      <c r="J52" s="266">
        <f t="shared" si="37"/>
        <v>0</v>
      </c>
      <c r="K52" s="261">
        <v>0</v>
      </c>
      <c r="L52" s="266">
        <f t="shared" si="38"/>
        <v>0</v>
      </c>
      <c r="M52" s="261">
        <v>0</v>
      </c>
      <c r="N52" s="266">
        <f t="shared" si="39"/>
        <v>0</v>
      </c>
      <c r="O52" s="261">
        <v>0</v>
      </c>
      <c r="P52" s="265">
        <f t="shared" si="40"/>
        <v>0</v>
      </c>
      <c r="Q52" s="257">
        <f t="shared" si="41"/>
        <v>0</v>
      </c>
      <c r="R52" s="339">
        <f t="shared" si="42"/>
        <v>0</v>
      </c>
      <c r="S52" s="261">
        <v>1</v>
      </c>
      <c r="T52" s="262">
        <f t="shared" si="43"/>
        <v>2454.5454545454545</v>
      </c>
      <c r="U52" s="261">
        <v>0</v>
      </c>
      <c r="V52" s="337">
        <v>0</v>
      </c>
      <c r="W52" s="261">
        <v>0</v>
      </c>
      <c r="X52" s="262">
        <f t="shared" si="44"/>
        <v>0</v>
      </c>
      <c r="Y52" s="261">
        <v>0</v>
      </c>
      <c r="Z52" s="313">
        <f t="shared" si="45"/>
        <v>0</v>
      </c>
      <c r="AA52" s="261">
        <v>0</v>
      </c>
      <c r="AB52" s="260">
        <f t="shared" si="46"/>
        <v>0</v>
      </c>
      <c r="AC52" s="259">
        <f t="shared" si="47"/>
        <v>1</v>
      </c>
      <c r="AD52" s="258">
        <f t="shared" si="48"/>
        <v>2454.5454545454545</v>
      </c>
      <c r="AE52" s="257">
        <v>0</v>
      </c>
      <c r="AF52" s="257">
        <f t="shared" si="49"/>
        <v>904.5454545454545</v>
      </c>
      <c r="AG52" s="255">
        <v>0</v>
      </c>
      <c r="AH52" s="254">
        <f t="shared" si="50"/>
        <v>0</v>
      </c>
      <c r="AI52" s="267">
        <f t="shared" si="51"/>
        <v>0</v>
      </c>
      <c r="AJ52" s="508">
        <f t="shared" si="52"/>
        <v>0</v>
      </c>
      <c r="AK52" s="504">
        <v>0</v>
      </c>
      <c r="AL52" s="254">
        <f t="shared" si="53"/>
        <v>0</v>
      </c>
      <c r="AM52" s="326"/>
    </row>
    <row r="53" spans="1:39" s="242" customFormat="1" ht="15.75" customHeight="1" x14ac:dyDescent="0.3">
      <c r="A53" s="289" t="s">
        <v>271</v>
      </c>
      <c r="B53" s="276">
        <f>15500/10</f>
        <v>1550</v>
      </c>
      <c r="C53" s="288">
        <f>2700/1.1</f>
        <v>2454.5454545454545</v>
      </c>
      <c r="D53" s="274">
        <v>10</v>
      </c>
      <c r="E53" s="269">
        <v>0</v>
      </c>
      <c r="F53" s="531">
        <f t="shared" si="35"/>
        <v>0</v>
      </c>
      <c r="G53" s="504">
        <v>0</v>
      </c>
      <c r="H53" s="313">
        <f t="shared" si="36"/>
        <v>0</v>
      </c>
      <c r="I53" s="261">
        <v>0</v>
      </c>
      <c r="J53" s="266">
        <f t="shared" si="37"/>
        <v>0</v>
      </c>
      <c r="K53" s="261">
        <v>0</v>
      </c>
      <c r="L53" s="266">
        <f t="shared" si="38"/>
        <v>0</v>
      </c>
      <c r="M53" s="261">
        <v>0</v>
      </c>
      <c r="N53" s="266">
        <f t="shared" si="39"/>
        <v>0</v>
      </c>
      <c r="O53" s="261">
        <v>0</v>
      </c>
      <c r="P53" s="265">
        <f t="shared" si="40"/>
        <v>0</v>
      </c>
      <c r="Q53" s="257">
        <f t="shared" si="41"/>
        <v>0</v>
      </c>
      <c r="R53" s="339">
        <f t="shared" si="42"/>
        <v>0</v>
      </c>
      <c r="S53" s="261">
        <v>0</v>
      </c>
      <c r="T53" s="262">
        <f t="shared" si="43"/>
        <v>0</v>
      </c>
      <c r="U53" s="261">
        <v>0</v>
      </c>
      <c r="V53" s="337">
        <v>0</v>
      </c>
      <c r="W53" s="261">
        <v>0</v>
      </c>
      <c r="X53" s="262">
        <f t="shared" si="44"/>
        <v>0</v>
      </c>
      <c r="Y53" s="261">
        <v>0</v>
      </c>
      <c r="Z53" s="313">
        <f t="shared" si="45"/>
        <v>0</v>
      </c>
      <c r="AA53" s="261">
        <v>0</v>
      </c>
      <c r="AB53" s="260">
        <f t="shared" si="46"/>
        <v>0</v>
      </c>
      <c r="AC53" s="259">
        <f t="shared" si="47"/>
        <v>0</v>
      </c>
      <c r="AD53" s="258">
        <f t="shared" si="48"/>
        <v>0</v>
      </c>
      <c r="AE53" s="257">
        <v>0</v>
      </c>
      <c r="AF53" s="257">
        <f t="shared" si="49"/>
        <v>0</v>
      </c>
      <c r="AG53" s="255">
        <v>0</v>
      </c>
      <c r="AH53" s="254">
        <f t="shared" si="50"/>
        <v>0</v>
      </c>
      <c r="AI53" s="267">
        <f t="shared" si="51"/>
        <v>0</v>
      </c>
      <c r="AJ53" s="508">
        <f t="shared" si="52"/>
        <v>0</v>
      </c>
      <c r="AK53" s="504">
        <v>0</v>
      </c>
      <c r="AL53" s="254">
        <f t="shared" si="53"/>
        <v>0</v>
      </c>
      <c r="AM53" s="326"/>
    </row>
    <row r="54" spans="1:39" s="242" customFormat="1" x14ac:dyDescent="0.3">
      <c r="A54" s="289" t="s">
        <v>89</v>
      </c>
      <c r="B54" s="276">
        <f>18000/10</f>
        <v>1800</v>
      </c>
      <c r="C54" s="288">
        <f>2800/1.1</f>
        <v>2545.454545454545</v>
      </c>
      <c r="D54" s="274">
        <v>10</v>
      </c>
      <c r="E54" s="269">
        <v>17</v>
      </c>
      <c r="F54" s="531">
        <f t="shared" si="35"/>
        <v>30600</v>
      </c>
      <c r="G54" s="504">
        <v>0</v>
      </c>
      <c r="H54" s="313">
        <f t="shared" si="36"/>
        <v>0</v>
      </c>
      <c r="I54" s="261">
        <v>0</v>
      </c>
      <c r="J54" s="266">
        <f t="shared" si="37"/>
        <v>0</v>
      </c>
      <c r="K54" s="261">
        <v>4</v>
      </c>
      <c r="L54" s="266">
        <f t="shared" si="38"/>
        <v>7200</v>
      </c>
      <c r="M54" s="261">
        <v>0</v>
      </c>
      <c r="N54" s="266">
        <f t="shared" si="39"/>
        <v>0</v>
      </c>
      <c r="O54" s="261">
        <v>0</v>
      </c>
      <c r="P54" s="265">
        <f t="shared" si="40"/>
        <v>0</v>
      </c>
      <c r="Q54" s="257">
        <f t="shared" si="41"/>
        <v>4</v>
      </c>
      <c r="R54" s="339">
        <f t="shared" si="42"/>
        <v>7200</v>
      </c>
      <c r="S54" s="261">
        <v>9</v>
      </c>
      <c r="T54" s="262">
        <f t="shared" si="43"/>
        <v>22909.090909090904</v>
      </c>
      <c r="U54" s="261">
        <v>8</v>
      </c>
      <c r="V54" s="337">
        <v>0</v>
      </c>
      <c r="W54" s="261">
        <v>0</v>
      </c>
      <c r="X54" s="262">
        <f t="shared" si="44"/>
        <v>0</v>
      </c>
      <c r="Y54" s="261">
        <v>4</v>
      </c>
      <c r="Z54" s="313">
        <f t="shared" si="45"/>
        <v>10181.81818181818</v>
      </c>
      <c r="AA54" s="261">
        <v>0</v>
      </c>
      <c r="AB54" s="260">
        <f t="shared" si="46"/>
        <v>0</v>
      </c>
      <c r="AC54" s="259">
        <f t="shared" si="47"/>
        <v>21</v>
      </c>
      <c r="AD54" s="258">
        <f t="shared" si="48"/>
        <v>53454.545454545449</v>
      </c>
      <c r="AE54" s="257">
        <v>0</v>
      </c>
      <c r="AF54" s="257">
        <f t="shared" si="49"/>
        <v>15654.545454545445</v>
      </c>
      <c r="AG54" s="255">
        <v>0</v>
      </c>
      <c r="AH54" s="254">
        <f t="shared" si="50"/>
        <v>0</v>
      </c>
      <c r="AI54" s="267">
        <f t="shared" si="51"/>
        <v>0</v>
      </c>
      <c r="AJ54" s="508">
        <f t="shared" si="52"/>
        <v>0</v>
      </c>
      <c r="AK54" s="504">
        <v>0</v>
      </c>
      <c r="AL54" s="254">
        <f t="shared" si="53"/>
        <v>0</v>
      </c>
      <c r="AM54" s="326"/>
    </row>
    <row r="55" spans="1:39" s="242" customFormat="1" x14ac:dyDescent="0.3">
      <c r="A55" s="289" t="s">
        <v>88</v>
      </c>
      <c r="B55" s="276">
        <f>17000/10</f>
        <v>1700</v>
      </c>
      <c r="C55" s="288">
        <f>2700/1.1</f>
        <v>2454.5454545454545</v>
      </c>
      <c r="D55" s="274">
        <v>10</v>
      </c>
      <c r="E55" s="269">
        <v>0</v>
      </c>
      <c r="F55" s="531">
        <f t="shared" si="35"/>
        <v>0</v>
      </c>
      <c r="G55" s="504">
        <v>0</v>
      </c>
      <c r="H55" s="313">
        <f t="shared" si="36"/>
        <v>0</v>
      </c>
      <c r="I55" s="261">
        <v>0</v>
      </c>
      <c r="J55" s="266">
        <f t="shared" si="37"/>
        <v>0</v>
      </c>
      <c r="K55" s="261">
        <v>0</v>
      </c>
      <c r="L55" s="266">
        <f t="shared" si="38"/>
        <v>0</v>
      </c>
      <c r="M55" s="261">
        <v>0</v>
      </c>
      <c r="N55" s="266">
        <f t="shared" si="39"/>
        <v>0</v>
      </c>
      <c r="O55" s="261">
        <v>0</v>
      </c>
      <c r="P55" s="265">
        <f t="shared" si="40"/>
        <v>0</v>
      </c>
      <c r="Q55" s="257">
        <f t="shared" si="41"/>
        <v>0</v>
      </c>
      <c r="R55" s="339">
        <f t="shared" si="42"/>
        <v>0</v>
      </c>
      <c r="S55" s="261">
        <v>0</v>
      </c>
      <c r="T55" s="262">
        <f t="shared" si="43"/>
        <v>0</v>
      </c>
      <c r="U55" s="261">
        <v>0</v>
      </c>
      <c r="V55" s="337">
        <v>0</v>
      </c>
      <c r="W55" s="261">
        <v>0</v>
      </c>
      <c r="X55" s="262">
        <f t="shared" si="44"/>
        <v>0</v>
      </c>
      <c r="Y55" s="261">
        <v>0</v>
      </c>
      <c r="Z55" s="313">
        <f t="shared" si="45"/>
        <v>0</v>
      </c>
      <c r="AA55" s="261">
        <v>0</v>
      </c>
      <c r="AB55" s="260">
        <f t="shared" si="46"/>
        <v>0</v>
      </c>
      <c r="AC55" s="259">
        <f t="shared" si="47"/>
        <v>0</v>
      </c>
      <c r="AD55" s="258">
        <f t="shared" si="48"/>
        <v>0</v>
      </c>
      <c r="AE55" s="257">
        <v>0</v>
      </c>
      <c r="AF55" s="257">
        <f t="shared" si="49"/>
        <v>0</v>
      </c>
      <c r="AG55" s="255">
        <v>0</v>
      </c>
      <c r="AH55" s="254">
        <f t="shared" si="50"/>
        <v>0</v>
      </c>
      <c r="AI55" s="267">
        <f t="shared" si="51"/>
        <v>0</v>
      </c>
      <c r="AJ55" s="508">
        <f t="shared" si="52"/>
        <v>0</v>
      </c>
      <c r="AK55" s="504">
        <v>0</v>
      </c>
      <c r="AL55" s="254">
        <f t="shared" si="53"/>
        <v>0</v>
      </c>
      <c r="AM55" s="326"/>
    </row>
    <row r="56" spans="1:39" s="242" customFormat="1" x14ac:dyDescent="0.3">
      <c r="A56" s="318" t="s">
        <v>87</v>
      </c>
      <c r="B56" s="261">
        <f>13800/12</f>
        <v>1150</v>
      </c>
      <c r="C56" s="263">
        <f>1800/1.1</f>
        <v>1636.3636363636363</v>
      </c>
      <c r="D56" s="287">
        <v>12</v>
      </c>
      <c r="E56" s="269">
        <v>0</v>
      </c>
      <c r="F56" s="531">
        <f t="shared" si="35"/>
        <v>0</v>
      </c>
      <c r="G56" s="504">
        <v>0</v>
      </c>
      <c r="H56" s="313">
        <f t="shared" si="36"/>
        <v>0</v>
      </c>
      <c r="I56" s="261">
        <v>0</v>
      </c>
      <c r="J56" s="266">
        <f t="shared" si="37"/>
        <v>0</v>
      </c>
      <c r="K56" s="261">
        <v>0</v>
      </c>
      <c r="L56" s="266">
        <f t="shared" si="38"/>
        <v>0</v>
      </c>
      <c r="M56" s="261">
        <v>0</v>
      </c>
      <c r="N56" s="266">
        <f t="shared" si="39"/>
        <v>0</v>
      </c>
      <c r="O56" s="261">
        <v>0</v>
      </c>
      <c r="P56" s="265">
        <f t="shared" si="40"/>
        <v>0</v>
      </c>
      <c r="Q56" s="257">
        <f t="shared" si="41"/>
        <v>0</v>
      </c>
      <c r="R56" s="339">
        <f t="shared" si="42"/>
        <v>0</v>
      </c>
      <c r="S56" s="261">
        <v>0</v>
      </c>
      <c r="T56" s="262">
        <f t="shared" si="43"/>
        <v>0</v>
      </c>
      <c r="U56" s="261">
        <v>0</v>
      </c>
      <c r="V56" s="337">
        <v>0</v>
      </c>
      <c r="W56" s="261">
        <v>0</v>
      </c>
      <c r="X56" s="262">
        <f t="shared" si="44"/>
        <v>0</v>
      </c>
      <c r="Y56" s="261">
        <v>0</v>
      </c>
      <c r="Z56" s="313">
        <f t="shared" si="45"/>
        <v>0</v>
      </c>
      <c r="AA56" s="261">
        <v>0</v>
      </c>
      <c r="AB56" s="260">
        <f t="shared" si="46"/>
        <v>0</v>
      </c>
      <c r="AC56" s="259">
        <f t="shared" si="47"/>
        <v>0</v>
      </c>
      <c r="AD56" s="258">
        <f t="shared" si="48"/>
        <v>0</v>
      </c>
      <c r="AE56" s="257">
        <v>0</v>
      </c>
      <c r="AF56" s="257">
        <f t="shared" si="49"/>
        <v>0</v>
      </c>
      <c r="AG56" s="255">
        <v>0</v>
      </c>
      <c r="AH56" s="254">
        <f t="shared" si="50"/>
        <v>0</v>
      </c>
      <c r="AI56" s="267">
        <f t="shared" si="51"/>
        <v>0</v>
      </c>
      <c r="AJ56" s="508">
        <f t="shared" si="52"/>
        <v>0</v>
      </c>
      <c r="AK56" s="504">
        <v>0</v>
      </c>
      <c r="AL56" s="254">
        <f t="shared" si="53"/>
        <v>0</v>
      </c>
      <c r="AM56" s="326"/>
    </row>
    <row r="57" spans="1:39" s="242" customFormat="1" x14ac:dyDescent="0.3">
      <c r="A57" s="318" t="s">
        <v>46</v>
      </c>
      <c r="B57" s="261">
        <f>13800/12</f>
        <v>1150</v>
      </c>
      <c r="C57" s="263">
        <v>1636</v>
      </c>
      <c r="D57" s="287">
        <v>12</v>
      </c>
      <c r="E57" s="269">
        <v>0</v>
      </c>
      <c r="F57" s="531">
        <f t="shared" si="35"/>
        <v>0</v>
      </c>
      <c r="G57" s="504">
        <v>0</v>
      </c>
      <c r="H57" s="313">
        <f t="shared" si="36"/>
        <v>0</v>
      </c>
      <c r="I57" s="261">
        <v>0</v>
      </c>
      <c r="J57" s="266">
        <f t="shared" si="37"/>
        <v>0</v>
      </c>
      <c r="K57" s="261">
        <v>0</v>
      </c>
      <c r="L57" s="266">
        <f t="shared" si="38"/>
        <v>0</v>
      </c>
      <c r="M57" s="261">
        <v>0</v>
      </c>
      <c r="N57" s="266">
        <f t="shared" si="39"/>
        <v>0</v>
      </c>
      <c r="O57" s="261">
        <v>0</v>
      </c>
      <c r="P57" s="265">
        <f t="shared" si="40"/>
        <v>0</v>
      </c>
      <c r="Q57" s="257">
        <f t="shared" si="41"/>
        <v>0</v>
      </c>
      <c r="R57" s="339">
        <f t="shared" si="42"/>
        <v>0</v>
      </c>
      <c r="S57" s="261">
        <v>0</v>
      </c>
      <c r="T57" s="262">
        <f t="shared" si="43"/>
        <v>0</v>
      </c>
      <c r="U57" s="261">
        <v>0</v>
      </c>
      <c r="V57" s="337">
        <v>0</v>
      </c>
      <c r="W57" s="261">
        <v>0</v>
      </c>
      <c r="X57" s="262">
        <f t="shared" si="44"/>
        <v>0</v>
      </c>
      <c r="Y57" s="261">
        <v>0</v>
      </c>
      <c r="Z57" s="313">
        <f t="shared" si="45"/>
        <v>0</v>
      </c>
      <c r="AA57" s="261">
        <v>0</v>
      </c>
      <c r="AB57" s="260">
        <f t="shared" si="46"/>
        <v>0</v>
      </c>
      <c r="AC57" s="259">
        <f t="shared" si="47"/>
        <v>0</v>
      </c>
      <c r="AD57" s="258">
        <f t="shared" si="48"/>
        <v>0</v>
      </c>
      <c r="AE57" s="257">
        <v>0</v>
      </c>
      <c r="AF57" s="257">
        <f t="shared" si="49"/>
        <v>0</v>
      </c>
      <c r="AG57" s="255">
        <v>0</v>
      </c>
      <c r="AH57" s="254">
        <f t="shared" si="50"/>
        <v>0</v>
      </c>
      <c r="AI57" s="267">
        <f t="shared" si="51"/>
        <v>0</v>
      </c>
      <c r="AJ57" s="508">
        <f t="shared" si="52"/>
        <v>0</v>
      </c>
      <c r="AK57" s="504">
        <v>0</v>
      </c>
      <c r="AL57" s="254">
        <f t="shared" si="53"/>
        <v>0</v>
      </c>
      <c r="AM57" s="326"/>
    </row>
    <row r="58" spans="1:39" s="242" customFormat="1" x14ac:dyDescent="0.3">
      <c r="A58" s="286" t="s">
        <v>8</v>
      </c>
      <c r="B58" s="276">
        <f>24800/16</f>
        <v>1550</v>
      </c>
      <c r="C58" s="275">
        <f>2800/1.1</f>
        <v>2545.454545454545</v>
      </c>
      <c r="D58" s="274">
        <v>16</v>
      </c>
      <c r="E58" s="269">
        <v>0</v>
      </c>
      <c r="F58" s="531">
        <f t="shared" si="35"/>
        <v>0</v>
      </c>
      <c r="G58" s="504">
        <v>0</v>
      </c>
      <c r="H58" s="313">
        <f t="shared" si="36"/>
        <v>0</v>
      </c>
      <c r="I58" s="261">
        <v>0</v>
      </c>
      <c r="J58" s="266">
        <f t="shared" si="37"/>
        <v>0</v>
      </c>
      <c r="K58" s="261">
        <v>0</v>
      </c>
      <c r="L58" s="266">
        <f t="shared" si="38"/>
        <v>0</v>
      </c>
      <c r="M58" s="261">
        <v>0</v>
      </c>
      <c r="N58" s="266">
        <f t="shared" si="39"/>
        <v>0</v>
      </c>
      <c r="O58" s="261">
        <v>0</v>
      </c>
      <c r="P58" s="265">
        <f t="shared" si="40"/>
        <v>0</v>
      </c>
      <c r="Q58" s="257">
        <f t="shared" si="41"/>
        <v>0</v>
      </c>
      <c r="R58" s="339">
        <f t="shared" si="42"/>
        <v>0</v>
      </c>
      <c r="S58" s="261">
        <v>0</v>
      </c>
      <c r="T58" s="262">
        <f t="shared" si="43"/>
        <v>0</v>
      </c>
      <c r="U58" s="261">
        <v>0</v>
      </c>
      <c r="V58" s="337">
        <v>0</v>
      </c>
      <c r="W58" s="261">
        <v>0</v>
      </c>
      <c r="X58" s="262">
        <f t="shared" si="44"/>
        <v>0</v>
      </c>
      <c r="Y58" s="261">
        <v>0</v>
      </c>
      <c r="Z58" s="313">
        <f t="shared" si="45"/>
        <v>0</v>
      </c>
      <c r="AA58" s="261">
        <v>0</v>
      </c>
      <c r="AB58" s="260">
        <f t="shared" si="46"/>
        <v>0</v>
      </c>
      <c r="AC58" s="259">
        <f t="shared" si="47"/>
        <v>0</v>
      </c>
      <c r="AD58" s="258">
        <f t="shared" si="48"/>
        <v>0</v>
      </c>
      <c r="AE58" s="257">
        <v>0</v>
      </c>
      <c r="AF58" s="257">
        <f t="shared" si="49"/>
        <v>0</v>
      </c>
      <c r="AG58" s="255">
        <v>0</v>
      </c>
      <c r="AH58" s="254">
        <f t="shared" si="50"/>
        <v>0</v>
      </c>
      <c r="AI58" s="267">
        <f t="shared" si="51"/>
        <v>0</v>
      </c>
      <c r="AJ58" s="508">
        <f t="shared" si="52"/>
        <v>0</v>
      </c>
      <c r="AK58" s="504">
        <v>0</v>
      </c>
      <c r="AL58" s="254">
        <f t="shared" si="53"/>
        <v>0</v>
      </c>
      <c r="AM58" s="326"/>
    </row>
    <row r="59" spans="1:39" s="242" customFormat="1" x14ac:dyDescent="0.3">
      <c r="A59" s="286" t="s">
        <v>66</v>
      </c>
      <c r="B59" s="276">
        <f>30400/16</f>
        <v>1900</v>
      </c>
      <c r="C59" s="275">
        <f>2800/1.1</f>
        <v>2545.454545454545</v>
      </c>
      <c r="D59" s="274">
        <v>16</v>
      </c>
      <c r="E59" s="269">
        <v>6</v>
      </c>
      <c r="F59" s="531">
        <f t="shared" si="35"/>
        <v>11400</v>
      </c>
      <c r="G59" s="504">
        <v>0</v>
      </c>
      <c r="H59" s="313">
        <f t="shared" si="36"/>
        <v>0</v>
      </c>
      <c r="I59" s="261">
        <v>0</v>
      </c>
      <c r="J59" s="266">
        <f t="shared" si="37"/>
        <v>0</v>
      </c>
      <c r="K59" s="261">
        <v>0</v>
      </c>
      <c r="L59" s="266">
        <f t="shared" si="38"/>
        <v>0</v>
      </c>
      <c r="M59" s="261">
        <v>0</v>
      </c>
      <c r="N59" s="266">
        <f t="shared" si="39"/>
        <v>0</v>
      </c>
      <c r="O59" s="261">
        <v>0</v>
      </c>
      <c r="P59" s="265">
        <f t="shared" si="40"/>
        <v>0</v>
      </c>
      <c r="Q59" s="257">
        <f t="shared" si="41"/>
        <v>0</v>
      </c>
      <c r="R59" s="339">
        <f t="shared" si="42"/>
        <v>0</v>
      </c>
      <c r="S59" s="261">
        <v>2</v>
      </c>
      <c r="T59" s="262">
        <f t="shared" si="43"/>
        <v>5090.9090909090901</v>
      </c>
      <c r="U59" s="261">
        <v>2</v>
      </c>
      <c r="V59" s="337">
        <v>0</v>
      </c>
      <c r="W59" s="261">
        <v>1</v>
      </c>
      <c r="X59" s="262">
        <f t="shared" si="44"/>
        <v>2545.454545454545</v>
      </c>
      <c r="Y59" s="261">
        <v>1</v>
      </c>
      <c r="Z59" s="313">
        <f t="shared" si="45"/>
        <v>2545.454545454545</v>
      </c>
      <c r="AA59" s="261">
        <v>0</v>
      </c>
      <c r="AB59" s="260">
        <f t="shared" si="46"/>
        <v>0</v>
      </c>
      <c r="AC59" s="259">
        <f t="shared" si="47"/>
        <v>6</v>
      </c>
      <c r="AD59" s="258">
        <f t="shared" si="48"/>
        <v>15272.72727272727</v>
      </c>
      <c r="AE59" s="257">
        <v>0</v>
      </c>
      <c r="AF59" s="257">
        <f t="shared" si="49"/>
        <v>3872.7272727272702</v>
      </c>
      <c r="AG59" s="255">
        <v>0</v>
      </c>
      <c r="AH59" s="254">
        <f t="shared" si="50"/>
        <v>0</v>
      </c>
      <c r="AI59" s="267">
        <f t="shared" si="51"/>
        <v>0</v>
      </c>
      <c r="AJ59" s="508">
        <f t="shared" si="52"/>
        <v>0</v>
      </c>
      <c r="AK59" s="504">
        <v>0</v>
      </c>
      <c r="AL59" s="254">
        <f t="shared" si="53"/>
        <v>0</v>
      </c>
      <c r="AM59" s="326"/>
    </row>
    <row r="60" spans="1:39" s="242" customFormat="1" x14ac:dyDescent="0.3">
      <c r="A60" s="284" t="s">
        <v>9</v>
      </c>
      <c r="B60" s="276">
        <f>3600/6</f>
        <v>600</v>
      </c>
      <c r="C60" s="275">
        <f>2000/1.1</f>
        <v>1818.181818181818</v>
      </c>
      <c r="D60" s="274">
        <v>6</v>
      </c>
      <c r="E60" s="269">
        <v>0</v>
      </c>
      <c r="F60" s="531">
        <f t="shared" si="35"/>
        <v>0</v>
      </c>
      <c r="G60" s="504">
        <v>0</v>
      </c>
      <c r="H60" s="313">
        <f t="shared" si="36"/>
        <v>0</v>
      </c>
      <c r="I60" s="261">
        <v>0</v>
      </c>
      <c r="J60" s="266">
        <f t="shared" si="37"/>
        <v>0</v>
      </c>
      <c r="K60" s="261">
        <v>0</v>
      </c>
      <c r="L60" s="266">
        <f t="shared" si="38"/>
        <v>0</v>
      </c>
      <c r="M60" s="261">
        <v>0</v>
      </c>
      <c r="N60" s="266">
        <f t="shared" si="39"/>
        <v>0</v>
      </c>
      <c r="O60" s="261">
        <v>0</v>
      </c>
      <c r="P60" s="265">
        <f t="shared" si="40"/>
        <v>0</v>
      </c>
      <c r="Q60" s="257">
        <f t="shared" si="41"/>
        <v>0</v>
      </c>
      <c r="R60" s="339">
        <f t="shared" si="42"/>
        <v>0</v>
      </c>
      <c r="S60" s="261">
        <v>0</v>
      </c>
      <c r="T60" s="262">
        <f t="shared" si="43"/>
        <v>0</v>
      </c>
      <c r="U60" s="261">
        <v>0</v>
      </c>
      <c r="V60" s="337">
        <v>0</v>
      </c>
      <c r="W60" s="261">
        <v>0</v>
      </c>
      <c r="X60" s="262">
        <f t="shared" si="44"/>
        <v>0</v>
      </c>
      <c r="Y60" s="261">
        <v>0</v>
      </c>
      <c r="Z60" s="313">
        <f t="shared" si="45"/>
        <v>0</v>
      </c>
      <c r="AA60" s="261">
        <v>0</v>
      </c>
      <c r="AB60" s="260">
        <f t="shared" si="46"/>
        <v>0</v>
      </c>
      <c r="AC60" s="259">
        <f t="shared" si="47"/>
        <v>0</v>
      </c>
      <c r="AD60" s="258">
        <f t="shared" si="48"/>
        <v>0</v>
      </c>
      <c r="AE60" s="257">
        <v>0</v>
      </c>
      <c r="AF60" s="257">
        <f t="shared" si="49"/>
        <v>0</v>
      </c>
      <c r="AG60" s="255">
        <v>0</v>
      </c>
      <c r="AH60" s="254">
        <f t="shared" si="50"/>
        <v>0</v>
      </c>
      <c r="AI60" s="267">
        <f t="shared" si="51"/>
        <v>0</v>
      </c>
      <c r="AJ60" s="508">
        <f t="shared" si="52"/>
        <v>0</v>
      </c>
      <c r="AK60" s="504">
        <v>0</v>
      </c>
      <c r="AL60" s="254">
        <f t="shared" si="53"/>
        <v>0</v>
      </c>
      <c r="AM60" s="326"/>
    </row>
    <row r="61" spans="1:39" s="242" customFormat="1" x14ac:dyDescent="0.3">
      <c r="A61" s="284" t="s">
        <v>160</v>
      </c>
      <c r="B61" s="276">
        <f>3600/6</f>
        <v>600</v>
      </c>
      <c r="C61" s="275">
        <f>2000/1.1</f>
        <v>1818.181818181818</v>
      </c>
      <c r="D61" s="274">
        <v>6</v>
      </c>
      <c r="E61" s="269">
        <v>0</v>
      </c>
      <c r="F61" s="531">
        <f t="shared" si="35"/>
        <v>0</v>
      </c>
      <c r="G61" s="504">
        <v>0</v>
      </c>
      <c r="H61" s="313">
        <f t="shared" si="36"/>
        <v>0</v>
      </c>
      <c r="I61" s="261">
        <v>0</v>
      </c>
      <c r="J61" s="266">
        <f t="shared" si="37"/>
        <v>0</v>
      </c>
      <c r="K61" s="261">
        <v>0</v>
      </c>
      <c r="L61" s="266">
        <f t="shared" si="38"/>
        <v>0</v>
      </c>
      <c r="M61" s="261">
        <v>0</v>
      </c>
      <c r="N61" s="266">
        <f t="shared" si="39"/>
        <v>0</v>
      </c>
      <c r="O61" s="261">
        <v>0</v>
      </c>
      <c r="P61" s="265">
        <f t="shared" si="40"/>
        <v>0</v>
      </c>
      <c r="Q61" s="257">
        <f t="shared" si="41"/>
        <v>0</v>
      </c>
      <c r="R61" s="339">
        <f t="shared" si="42"/>
        <v>0</v>
      </c>
      <c r="S61" s="261">
        <v>0</v>
      </c>
      <c r="T61" s="262">
        <f t="shared" si="43"/>
        <v>0</v>
      </c>
      <c r="U61" s="261">
        <v>0</v>
      </c>
      <c r="V61" s="337">
        <v>0</v>
      </c>
      <c r="W61" s="261">
        <v>0</v>
      </c>
      <c r="X61" s="262">
        <f t="shared" si="44"/>
        <v>0</v>
      </c>
      <c r="Y61" s="261">
        <v>0</v>
      </c>
      <c r="Z61" s="313">
        <f t="shared" si="45"/>
        <v>0</v>
      </c>
      <c r="AA61" s="261">
        <v>0</v>
      </c>
      <c r="AB61" s="260">
        <f t="shared" si="46"/>
        <v>0</v>
      </c>
      <c r="AC61" s="259">
        <f t="shared" si="47"/>
        <v>0</v>
      </c>
      <c r="AD61" s="258">
        <f t="shared" si="48"/>
        <v>0</v>
      </c>
      <c r="AE61" s="257">
        <v>0</v>
      </c>
      <c r="AF61" s="257">
        <f t="shared" si="49"/>
        <v>0</v>
      </c>
      <c r="AG61" s="255">
        <v>0</v>
      </c>
      <c r="AH61" s="254">
        <f t="shared" si="50"/>
        <v>0</v>
      </c>
      <c r="AI61" s="267">
        <f t="shared" si="51"/>
        <v>0</v>
      </c>
      <c r="AJ61" s="508">
        <f t="shared" si="52"/>
        <v>0</v>
      </c>
      <c r="AK61" s="504">
        <v>0</v>
      </c>
      <c r="AL61" s="254">
        <f t="shared" si="53"/>
        <v>0</v>
      </c>
      <c r="AM61" s="326"/>
    </row>
    <row r="62" spans="1:39" s="242" customFormat="1" x14ac:dyDescent="0.3">
      <c r="A62" s="284" t="s">
        <v>188</v>
      </c>
      <c r="B62" s="276">
        <f>3600/6</f>
        <v>600</v>
      </c>
      <c r="C62" s="275">
        <f>2000/1.1</f>
        <v>1818.181818181818</v>
      </c>
      <c r="D62" s="274">
        <v>6</v>
      </c>
      <c r="E62" s="269">
        <v>0</v>
      </c>
      <c r="F62" s="531">
        <f t="shared" si="35"/>
        <v>0</v>
      </c>
      <c r="G62" s="504">
        <v>0</v>
      </c>
      <c r="H62" s="313">
        <f t="shared" si="36"/>
        <v>0</v>
      </c>
      <c r="I62" s="261">
        <v>0</v>
      </c>
      <c r="J62" s="266">
        <f t="shared" si="37"/>
        <v>0</v>
      </c>
      <c r="K62" s="261">
        <v>0</v>
      </c>
      <c r="L62" s="266">
        <f t="shared" si="38"/>
        <v>0</v>
      </c>
      <c r="M62" s="261">
        <v>0</v>
      </c>
      <c r="N62" s="266">
        <f t="shared" si="39"/>
        <v>0</v>
      </c>
      <c r="O62" s="261">
        <v>0</v>
      </c>
      <c r="P62" s="265">
        <f t="shared" si="40"/>
        <v>0</v>
      </c>
      <c r="Q62" s="257">
        <f t="shared" si="41"/>
        <v>0</v>
      </c>
      <c r="R62" s="339">
        <f t="shared" si="42"/>
        <v>0</v>
      </c>
      <c r="S62" s="261">
        <v>0</v>
      </c>
      <c r="T62" s="262">
        <f t="shared" si="43"/>
        <v>0</v>
      </c>
      <c r="U62" s="261">
        <v>0</v>
      </c>
      <c r="V62" s="337">
        <v>0</v>
      </c>
      <c r="W62" s="261">
        <v>0</v>
      </c>
      <c r="X62" s="262">
        <f t="shared" si="44"/>
        <v>0</v>
      </c>
      <c r="Y62" s="261">
        <v>0</v>
      </c>
      <c r="Z62" s="313">
        <f t="shared" si="45"/>
        <v>0</v>
      </c>
      <c r="AA62" s="261">
        <v>0</v>
      </c>
      <c r="AB62" s="260">
        <f t="shared" si="46"/>
        <v>0</v>
      </c>
      <c r="AC62" s="259">
        <f t="shared" si="47"/>
        <v>0</v>
      </c>
      <c r="AD62" s="258">
        <f t="shared" si="48"/>
        <v>0</v>
      </c>
      <c r="AE62" s="257">
        <v>0</v>
      </c>
      <c r="AF62" s="257">
        <f t="shared" si="49"/>
        <v>0</v>
      </c>
      <c r="AG62" s="255">
        <v>0</v>
      </c>
      <c r="AH62" s="254">
        <f t="shared" si="50"/>
        <v>0</v>
      </c>
      <c r="AI62" s="267">
        <f t="shared" si="51"/>
        <v>0</v>
      </c>
      <c r="AJ62" s="508">
        <f t="shared" si="52"/>
        <v>0</v>
      </c>
      <c r="AK62" s="504">
        <v>0</v>
      </c>
      <c r="AL62" s="254">
        <f t="shared" si="53"/>
        <v>0</v>
      </c>
      <c r="AM62" s="326"/>
    </row>
    <row r="63" spans="1:39" s="242" customFormat="1" x14ac:dyDescent="0.3">
      <c r="A63" s="282" t="s">
        <v>209</v>
      </c>
      <c r="B63" s="276">
        <f>8100/6</f>
        <v>1350</v>
      </c>
      <c r="C63" s="275">
        <f>2800/1.1</f>
        <v>2545.454545454545</v>
      </c>
      <c r="D63" s="270">
        <v>6</v>
      </c>
      <c r="E63" s="269">
        <v>0</v>
      </c>
      <c r="F63" s="531">
        <f t="shared" si="35"/>
        <v>0</v>
      </c>
      <c r="G63" s="504">
        <v>0</v>
      </c>
      <c r="H63" s="313">
        <f t="shared" si="36"/>
        <v>0</v>
      </c>
      <c r="I63" s="261">
        <v>0</v>
      </c>
      <c r="J63" s="266">
        <f t="shared" si="37"/>
        <v>0</v>
      </c>
      <c r="K63" s="261">
        <v>0</v>
      </c>
      <c r="L63" s="266">
        <f t="shared" si="38"/>
        <v>0</v>
      </c>
      <c r="M63" s="261">
        <v>0</v>
      </c>
      <c r="N63" s="266">
        <f t="shared" si="39"/>
        <v>0</v>
      </c>
      <c r="O63" s="261">
        <v>0</v>
      </c>
      <c r="P63" s="265">
        <f t="shared" si="40"/>
        <v>0</v>
      </c>
      <c r="Q63" s="257">
        <f t="shared" si="41"/>
        <v>0</v>
      </c>
      <c r="R63" s="339">
        <f t="shared" si="42"/>
        <v>0</v>
      </c>
      <c r="S63" s="261">
        <v>0</v>
      </c>
      <c r="T63" s="262">
        <f t="shared" si="43"/>
        <v>0</v>
      </c>
      <c r="U63" s="261">
        <v>0</v>
      </c>
      <c r="V63" s="337">
        <v>0</v>
      </c>
      <c r="W63" s="261">
        <v>0</v>
      </c>
      <c r="X63" s="262">
        <f t="shared" si="44"/>
        <v>0</v>
      </c>
      <c r="Y63" s="261">
        <v>0</v>
      </c>
      <c r="Z63" s="313">
        <f t="shared" si="45"/>
        <v>0</v>
      </c>
      <c r="AA63" s="261">
        <v>0</v>
      </c>
      <c r="AB63" s="260">
        <f t="shared" si="46"/>
        <v>0</v>
      </c>
      <c r="AC63" s="259">
        <f t="shared" si="47"/>
        <v>0</v>
      </c>
      <c r="AD63" s="258">
        <f t="shared" si="48"/>
        <v>0</v>
      </c>
      <c r="AE63" s="257">
        <v>0</v>
      </c>
      <c r="AF63" s="257">
        <f t="shared" si="49"/>
        <v>0</v>
      </c>
      <c r="AG63" s="255">
        <v>0</v>
      </c>
      <c r="AH63" s="254">
        <f t="shared" si="50"/>
        <v>0</v>
      </c>
      <c r="AI63" s="267">
        <f t="shared" si="51"/>
        <v>0</v>
      </c>
      <c r="AJ63" s="508">
        <f t="shared" si="52"/>
        <v>0</v>
      </c>
      <c r="AK63" s="504">
        <v>0</v>
      </c>
      <c r="AL63" s="254">
        <f t="shared" si="53"/>
        <v>0</v>
      </c>
      <c r="AM63" s="326"/>
    </row>
    <row r="64" spans="1:39" s="242" customFormat="1" x14ac:dyDescent="0.3">
      <c r="A64" s="282" t="s">
        <v>85</v>
      </c>
      <c r="B64" s="283">
        <f>6600/6</f>
        <v>1100</v>
      </c>
      <c r="C64" s="275">
        <f>2800/1.1</f>
        <v>2545.454545454545</v>
      </c>
      <c r="D64" s="270">
        <v>6</v>
      </c>
      <c r="E64" s="269">
        <v>0</v>
      </c>
      <c r="F64" s="531">
        <f t="shared" si="35"/>
        <v>0</v>
      </c>
      <c r="G64" s="504">
        <v>0</v>
      </c>
      <c r="H64" s="313">
        <f t="shared" si="36"/>
        <v>0</v>
      </c>
      <c r="I64" s="261">
        <v>0</v>
      </c>
      <c r="J64" s="266">
        <f t="shared" si="37"/>
        <v>0</v>
      </c>
      <c r="K64" s="261">
        <v>0</v>
      </c>
      <c r="L64" s="266">
        <f t="shared" si="38"/>
        <v>0</v>
      </c>
      <c r="M64" s="261">
        <v>0</v>
      </c>
      <c r="N64" s="266">
        <f t="shared" si="39"/>
        <v>0</v>
      </c>
      <c r="O64" s="261">
        <v>0</v>
      </c>
      <c r="P64" s="265">
        <f t="shared" si="40"/>
        <v>0</v>
      </c>
      <c r="Q64" s="257">
        <f t="shared" si="41"/>
        <v>0</v>
      </c>
      <c r="R64" s="339">
        <f t="shared" si="42"/>
        <v>0</v>
      </c>
      <c r="S64" s="261">
        <v>0</v>
      </c>
      <c r="T64" s="262">
        <f t="shared" si="43"/>
        <v>0</v>
      </c>
      <c r="U64" s="261">
        <v>0</v>
      </c>
      <c r="V64" s="337">
        <v>0</v>
      </c>
      <c r="W64" s="261">
        <v>0</v>
      </c>
      <c r="X64" s="262">
        <f t="shared" si="44"/>
        <v>0</v>
      </c>
      <c r="Y64" s="261">
        <v>0</v>
      </c>
      <c r="Z64" s="313">
        <f t="shared" si="45"/>
        <v>0</v>
      </c>
      <c r="AA64" s="261">
        <v>0</v>
      </c>
      <c r="AB64" s="260">
        <f t="shared" si="46"/>
        <v>0</v>
      </c>
      <c r="AC64" s="259">
        <f t="shared" si="47"/>
        <v>0</v>
      </c>
      <c r="AD64" s="258">
        <f t="shared" si="48"/>
        <v>0</v>
      </c>
      <c r="AE64" s="257">
        <v>0</v>
      </c>
      <c r="AF64" s="257">
        <f t="shared" si="49"/>
        <v>0</v>
      </c>
      <c r="AG64" s="255">
        <v>0</v>
      </c>
      <c r="AH64" s="254">
        <f t="shared" si="50"/>
        <v>0</v>
      </c>
      <c r="AI64" s="267">
        <f t="shared" si="51"/>
        <v>0</v>
      </c>
      <c r="AJ64" s="508">
        <f t="shared" si="52"/>
        <v>0</v>
      </c>
      <c r="AK64" s="504">
        <v>0</v>
      </c>
      <c r="AL64" s="254">
        <f t="shared" si="53"/>
        <v>0</v>
      </c>
      <c r="AM64" s="326"/>
    </row>
    <row r="65" spans="1:39" s="242" customFormat="1" x14ac:dyDescent="0.3">
      <c r="A65" s="282" t="s">
        <v>299</v>
      </c>
      <c r="B65" s="276">
        <f>16200/12</f>
        <v>1350</v>
      </c>
      <c r="C65" s="275">
        <f>2800/1.1</f>
        <v>2545.454545454545</v>
      </c>
      <c r="D65" s="270">
        <v>12</v>
      </c>
      <c r="E65" s="269">
        <v>0</v>
      </c>
      <c r="F65" s="531">
        <f t="shared" si="35"/>
        <v>0</v>
      </c>
      <c r="G65" s="504">
        <v>0</v>
      </c>
      <c r="H65" s="313">
        <f t="shared" si="36"/>
        <v>0</v>
      </c>
      <c r="I65" s="261">
        <v>0</v>
      </c>
      <c r="J65" s="266">
        <f t="shared" si="37"/>
        <v>0</v>
      </c>
      <c r="K65" s="261">
        <v>0</v>
      </c>
      <c r="L65" s="266">
        <f t="shared" si="38"/>
        <v>0</v>
      </c>
      <c r="M65" s="261">
        <v>0</v>
      </c>
      <c r="N65" s="266">
        <f t="shared" si="39"/>
        <v>0</v>
      </c>
      <c r="O65" s="261">
        <v>0</v>
      </c>
      <c r="P65" s="265">
        <f t="shared" si="40"/>
        <v>0</v>
      </c>
      <c r="Q65" s="257">
        <f t="shared" si="41"/>
        <v>0</v>
      </c>
      <c r="R65" s="339">
        <f t="shared" si="42"/>
        <v>0</v>
      </c>
      <c r="S65" s="261">
        <v>0</v>
      </c>
      <c r="T65" s="262">
        <f t="shared" si="43"/>
        <v>0</v>
      </c>
      <c r="U65" s="261">
        <v>0</v>
      </c>
      <c r="V65" s="337">
        <v>0</v>
      </c>
      <c r="W65" s="261">
        <v>0</v>
      </c>
      <c r="X65" s="262">
        <f t="shared" si="44"/>
        <v>0</v>
      </c>
      <c r="Y65" s="261">
        <v>0</v>
      </c>
      <c r="Z65" s="313">
        <f t="shared" si="45"/>
        <v>0</v>
      </c>
      <c r="AA65" s="261">
        <v>0</v>
      </c>
      <c r="AB65" s="260">
        <f t="shared" si="46"/>
        <v>0</v>
      </c>
      <c r="AC65" s="259">
        <f t="shared" si="47"/>
        <v>0</v>
      </c>
      <c r="AD65" s="258">
        <f t="shared" si="48"/>
        <v>0</v>
      </c>
      <c r="AE65" s="257">
        <v>0</v>
      </c>
      <c r="AF65" s="257">
        <f t="shared" si="49"/>
        <v>0</v>
      </c>
      <c r="AG65" s="255">
        <v>0</v>
      </c>
      <c r="AH65" s="254">
        <f t="shared" si="50"/>
        <v>0</v>
      </c>
      <c r="AI65" s="267">
        <f t="shared" si="51"/>
        <v>0</v>
      </c>
      <c r="AJ65" s="508">
        <f t="shared" si="52"/>
        <v>0</v>
      </c>
      <c r="AK65" s="504">
        <v>0</v>
      </c>
      <c r="AL65" s="254">
        <f t="shared" si="53"/>
        <v>0</v>
      </c>
      <c r="AM65" s="326"/>
    </row>
    <row r="66" spans="1:39" s="242" customFormat="1" x14ac:dyDescent="0.3">
      <c r="A66" s="282" t="s">
        <v>594</v>
      </c>
      <c r="B66" s="276">
        <f>16200/12</f>
        <v>1350</v>
      </c>
      <c r="C66" s="275">
        <f>2800/1.1</f>
        <v>2545.454545454545</v>
      </c>
      <c r="D66" s="270">
        <v>12</v>
      </c>
      <c r="E66" s="269">
        <v>0</v>
      </c>
      <c r="F66" s="531">
        <f t="shared" si="35"/>
        <v>0</v>
      </c>
      <c r="G66" s="504">
        <v>0</v>
      </c>
      <c r="H66" s="313">
        <f t="shared" si="36"/>
        <v>0</v>
      </c>
      <c r="I66" s="261">
        <v>0</v>
      </c>
      <c r="J66" s="266">
        <f t="shared" si="37"/>
        <v>0</v>
      </c>
      <c r="K66" s="261">
        <v>0</v>
      </c>
      <c r="L66" s="266">
        <f t="shared" si="38"/>
        <v>0</v>
      </c>
      <c r="M66" s="261">
        <v>0</v>
      </c>
      <c r="N66" s="266">
        <f t="shared" si="39"/>
        <v>0</v>
      </c>
      <c r="O66" s="261">
        <v>0</v>
      </c>
      <c r="P66" s="265">
        <f t="shared" si="40"/>
        <v>0</v>
      </c>
      <c r="Q66" s="257">
        <f t="shared" si="41"/>
        <v>0</v>
      </c>
      <c r="R66" s="339">
        <f t="shared" si="42"/>
        <v>0</v>
      </c>
      <c r="S66" s="261">
        <v>0</v>
      </c>
      <c r="T66" s="262">
        <f t="shared" si="43"/>
        <v>0</v>
      </c>
      <c r="U66" s="261">
        <v>0</v>
      </c>
      <c r="V66" s="337">
        <v>0</v>
      </c>
      <c r="W66" s="261">
        <v>0</v>
      </c>
      <c r="X66" s="262">
        <f t="shared" si="44"/>
        <v>0</v>
      </c>
      <c r="Y66" s="261">
        <v>0</v>
      </c>
      <c r="Z66" s="313">
        <f t="shared" si="45"/>
        <v>0</v>
      </c>
      <c r="AA66" s="261">
        <v>0</v>
      </c>
      <c r="AB66" s="260">
        <f t="shared" si="46"/>
        <v>0</v>
      </c>
      <c r="AC66" s="259">
        <f t="shared" si="47"/>
        <v>0</v>
      </c>
      <c r="AD66" s="258">
        <f t="shared" si="48"/>
        <v>0</v>
      </c>
      <c r="AE66" s="257">
        <v>0</v>
      </c>
      <c r="AF66" s="257">
        <f t="shared" si="49"/>
        <v>0</v>
      </c>
      <c r="AG66" s="255">
        <v>0</v>
      </c>
      <c r="AH66" s="254">
        <f t="shared" si="50"/>
        <v>0</v>
      </c>
      <c r="AI66" s="267">
        <f t="shared" si="51"/>
        <v>0</v>
      </c>
      <c r="AJ66" s="508">
        <f t="shared" si="52"/>
        <v>0</v>
      </c>
      <c r="AK66" s="504">
        <v>0</v>
      </c>
      <c r="AL66" s="254">
        <f t="shared" si="53"/>
        <v>0</v>
      </c>
      <c r="AM66" s="326"/>
    </row>
    <row r="67" spans="1:39" s="242" customFormat="1" x14ac:dyDescent="0.3">
      <c r="A67" s="282" t="s">
        <v>1181</v>
      </c>
      <c r="B67" s="276">
        <f>42000/20</f>
        <v>2100</v>
      </c>
      <c r="C67" s="275">
        <f>3200/1.1</f>
        <v>2909.090909090909</v>
      </c>
      <c r="D67" s="270">
        <v>20</v>
      </c>
      <c r="E67" s="269">
        <v>0</v>
      </c>
      <c r="F67" s="531">
        <f t="shared" si="35"/>
        <v>0</v>
      </c>
      <c r="G67" s="504">
        <v>0</v>
      </c>
      <c r="H67" s="313">
        <f t="shared" si="36"/>
        <v>0</v>
      </c>
      <c r="I67" s="261">
        <v>0</v>
      </c>
      <c r="J67" s="266">
        <f t="shared" si="37"/>
        <v>0</v>
      </c>
      <c r="K67" s="261">
        <v>0</v>
      </c>
      <c r="L67" s="266">
        <f t="shared" si="38"/>
        <v>0</v>
      </c>
      <c r="M67" s="261">
        <v>0</v>
      </c>
      <c r="N67" s="266">
        <f t="shared" si="39"/>
        <v>0</v>
      </c>
      <c r="O67" s="261">
        <v>0</v>
      </c>
      <c r="P67" s="265">
        <f t="shared" si="40"/>
        <v>0</v>
      </c>
      <c r="Q67" s="257">
        <f t="shared" si="41"/>
        <v>0</v>
      </c>
      <c r="R67" s="339">
        <f t="shared" si="42"/>
        <v>0</v>
      </c>
      <c r="S67" s="261">
        <v>0</v>
      </c>
      <c r="T67" s="262">
        <f t="shared" si="43"/>
        <v>0</v>
      </c>
      <c r="U67" s="261">
        <v>0</v>
      </c>
      <c r="V67" s="337">
        <v>0</v>
      </c>
      <c r="W67" s="261">
        <v>0</v>
      </c>
      <c r="X67" s="262">
        <f t="shared" si="44"/>
        <v>0</v>
      </c>
      <c r="Y67" s="261">
        <v>0</v>
      </c>
      <c r="Z67" s="313">
        <f t="shared" si="45"/>
        <v>0</v>
      </c>
      <c r="AA67" s="261">
        <v>0</v>
      </c>
      <c r="AB67" s="260">
        <f t="shared" si="46"/>
        <v>0</v>
      </c>
      <c r="AC67" s="259">
        <f t="shared" si="47"/>
        <v>0</v>
      </c>
      <c r="AD67" s="258">
        <f t="shared" si="48"/>
        <v>0</v>
      </c>
      <c r="AE67" s="257">
        <v>0</v>
      </c>
      <c r="AF67" s="257">
        <f t="shared" si="49"/>
        <v>0</v>
      </c>
      <c r="AG67" s="255">
        <v>0</v>
      </c>
      <c r="AH67" s="254">
        <f t="shared" si="50"/>
        <v>0</v>
      </c>
      <c r="AI67" s="267">
        <f t="shared" si="51"/>
        <v>0</v>
      </c>
      <c r="AJ67" s="508">
        <f t="shared" si="52"/>
        <v>0</v>
      </c>
      <c r="AK67" s="504">
        <v>0</v>
      </c>
      <c r="AL67" s="254">
        <f t="shared" si="53"/>
        <v>0</v>
      </c>
      <c r="AM67" s="326"/>
    </row>
    <row r="68" spans="1:39" s="242" customFormat="1" x14ac:dyDescent="0.3">
      <c r="A68" s="282" t="s">
        <v>186</v>
      </c>
      <c r="B68" s="276">
        <f>13800/12</f>
        <v>1150</v>
      </c>
      <c r="C68" s="275">
        <f>2300/1.1</f>
        <v>2090.9090909090905</v>
      </c>
      <c r="D68" s="270">
        <v>12</v>
      </c>
      <c r="E68" s="269">
        <v>0</v>
      </c>
      <c r="F68" s="531">
        <f t="shared" si="35"/>
        <v>0</v>
      </c>
      <c r="G68" s="504">
        <v>0</v>
      </c>
      <c r="H68" s="313">
        <f t="shared" si="36"/>
        <v>0</v>
      </c>
      <c r="I68" s="261">
        <v>0</v>
      </c>
      <c r="J68" s="266">
        <f t="shared" si="37"/>
        <v>0</v>
      </c>
      <c r="K68" s="261">
        <v>0</v>
      </c>
      <c r="L68" s="266">
        <f t="shared" si="38"/>
        <v>0</v>
      </c>
      <c r="M68" s="261">
        <v>0</v>
      </c>
      <c r="N68" s="266">
        <f t="shared" si="39"/>
        <v>0</v>
      </c>
      <c r="O68" s="261">
        <v>0</v>
      </c>
      <c r="P68" s="265">
        <f t="shared" si="40"/>
        <v>0</v>
      </c>
      <c r="Q68" s="257">
        <f t="shared" si="41"/>
        <v>0</v>
      </c>
      <c r="R68" s="339">
        <f t="shared" si="42"/>
        <v>0</v>
      </c>
      <c r="S68" s="261">
        <v>0</v>
      </c>
      <c r="T68" s="262">
        <f t="shared" si="43"/>
        <v>0</v>
      </c>
      <c r="U68" s="261">
        <v>0</v>
      </c>
      <c r="V68" s="337">
        <v>0</v>
      </c>
      <c r="W68" s="261">
        <v>0</v>
      </c>
      <c r="X68" s="262">
        <f t="shared" si="44"/>
        <v>0</v>
      </c>
      <c r="Y68" s="261">
        <v>0</v>
      </c>
      <c r="Z68" s="313">
        <f t="shared" si="45"/>
        <v>0</v>
      </c>
      <c r="AA68" s="261">
        <v>0</v>
      </c>
      <c r="AB68" s="260">
        <f t="shared" si="46"/>
        <v>0</v>
      </c>
      <c r="AC68" s="259">
        <f t="shared" si="47"/>
        <v>0</v>
      </c>
      <c r="AD68" s="258">
        <f t="shared" si="48"/>
        <v>0</v>
      </c>
      <c r="AE68" s="257">
        <v>0</v>
      </c>
      <c r="AF68" s="257">
        <f t="shared" si="49"/>
        <v>0</v>
      </c>
      <c r="AG68" s="255">
        <v>0</v>
      </c>
      <c r="AH68" s="254">
        <f t="shared" si="50"/>
        <v>0</v>
      </c>
      <c r="AI68" s="267">
        <f t="shared" si="51"/>
        <v>0</v>
      </c>
      <c r="AJ68" s="508">
        <f t="shared" si="52"/>
        <v>0</v>
      </c>
      <c r="AK68" s="504">
        <v>0</v>
      </c>
      <c r="AL68" s="254">
        <f t="shared" si="53"/>
        <v>0</v>
      </c>
      <c r="AM68" s="326"/>
    </row>
    <row r="69" spans="1:39" s="242" customFormat="1" x14ac:dyDescent="0.3">
      <c r="A69" s="282" t="s">
        <v>212</v>
      </c>
      <c r="B69" s="276">
        <f>30000/24</f>
        <v>1250</v>
      </c>
      <c r="C69" s="275">
        <f>2800/1.1</f>
        <v>2545.454545454545</v>
      </c>
      <c r="D69" s="270">
        <v>24</v>
      </c>
      <c r="E69" s="269">
        <v>0</v>
      </c>
      <c r="F69" s="531">
        <f t="shared" si="35"/>
        <v>0</v>
      </c>
      <c r="G69" s="504">
        <v>0</v>
      </c>
      <c r="H69" s="313">
        <f t="shared" si="36"/>
        <v>0</v>
      </c>
      <c r="I69" s="261">
        <v>0</v>
      </c>
      <c r="J69" s="266">
        <f t="shared" si="37"/>
        <v>0</v>
      </c>
      <c r="K69" s="261">
        <v>0</v>
      </c>
      <c r="L69" s="266">
        <f t="shared" si="38"/>
        <v>0</v>
      </c>
      <c r="M69" s="261">
        <v>0</v>
      </c>
      <c r="N69" s="266">
        <f t="shared" si="39"/>
        <v>0</v>
      </c>
      <c r="O69" s="261">
        <v>0</v>
      </c>
      <c r="P69" s="265">
        <f t="shared" si="40"/>
        <v>0</v>
      </c>
      <c r="Q69" s="257">
        <f t="shared" si="41"/>
        <v>0</v>
      </c>
      <c r="R69" s="339">
        <f t="shared" si="42"/>
        <v>0</v>
      </c>
      <c r="S69" s="261">
        <v>0</v>
      </c>
      <c r="T69" s="262">
        <f t="shared" si="43"/>
        <v>0</v>
      </c>
      <c r="U69" s="261">
        <v>0</v>
      </c>
      <c r="V69" s="337">
        <v>0</v>
      </c>
      <c r="W69" s="261">
        <v>0</v>
      </c>
      <c r="X69" s="262">
        <f t="shared" si="44"/>
        <v>0</v>
      </c>
      <c r="Y69" s="261">
        <v>0</v>
      </c>
      <c r="Z69" s="313">
        <f t="shared" si="45"/>
        <v>0</v>
      </c>
      <c r="AA69" s="261">
        <v>0</v>
      </c>
      <c r="AB69" s="260">
        <f t="shared" si="46"/>
        <v>0</v>
      </c>
      <c r="AC69" s="259">
        <f t="shared" si="47"/>
        <v>0</v>
      </c>
      <c r="AD69" s="258">
        <f t="shared" si="48"/>
        <v>0</v>
      </c>
      <c r="AE69" s="257">
        <v>0</v>
      </c>
      <c r="AF69" s="257">
        <f t="shared" si="49"/>
        <v>0</v>
      </c>
      <c r="AG69" s="255">
        <v>0</v>
      </c>
      <c r="AH69" s="254">
        <f t="shared" si="50"/>
        <v>0</v>
      </c>
      <c r="AI69" s="267">
        <f t="shared" si="51"/>
        <v>0</v>
      </c>
      <c r="AJ69" s="508">
        <f t="shared" si="52"/>
        <v>0</v>
      </c>
      <c r="AK69" s="504">
        <v>0</v>
      </c>
      <c r="AL69" s="254">
        <f t="shared" si="53"/>
        <v>0</v>
      </c>
      <c r="AM69" s="326"/>
    </row>
    <row r="70" spans="1:39" s="242" customFormat="1" x14ac:dyDescent="0.3">
      <c r="A70" s="309" t="s">
        <v>1180</v>
      </c>
      <c r="B70" s="276">
        <f>14400/24</f>
        <v>600</v>
      </c>
      <c r="C70" s="275">
        <f>800/1.1</f>
        <v>727.27272727272725</v>
      </c>
      <c r="D70" s="274">
        <v>24</v>
      </c>
      <c r="E70" s="269">
        <v>0</v>
      </c>
      <c r="F70" s="531">
        <f t="shared" si="35"/>
        <v>0</v>
      </c>
      <c r="G70" s="504">
        <v>24</v>
      </c>
      <c r="H70" s="313">
        <f t="shared" si="36"/>
        <v>14400</v>
      </c>
      <c r="I70" s="261">
        <v>0</v>
      </c>
      <c r="J70" s="266">
        <f t="shared" si="37"/>
        <v>0</v>
      </c>
      <c r="K70" s="261">
        <v>0</v>
      </c>
      <c r="L70" s="266">
        <f t="shared" si="38"/>
        <v>0</v>
      </c>
      <c r="M70" s="261">
        <v>0</v>
      </c>
      <c r="N70" s="266">
        <f t="shared" si="39"/>
        <v>0</v>
      </c>
      <c r="O70" s="261">
        <v>0</v>
      </c>
      <c r="P70" s="265">
        <f t="shared" si="40"/>
        <v>0</v>
      </c>
      <c r="Q70" s="257">
        <f t="shared" si="41"/>
        <v>24</v>
      </c>
      <c r="R70" s="339">
        <f t="shared" si="42"/>
        <v>14400</v>
      </c>
      <c r="S70" s="261">
        <v>3</v>
      </c>
      <c r="T70" s="262">
        <f t="shared" si="43"/>
        <v>2181.818181818182</v>
      </c>
      <c r="U70" s="261">
        <v>1</v>
      </c>
      <c r="V70" s="337">
        <v>0</v>
      </c>
      <c r="W70" s="261">
        <v>3</v>
      </c>
      <c r="X70" s="262">
        <f t="shared" si="44"/>
        <v>2181.818181818182</v>
      </c>
      <c r="Y70" s="261">
        <v>9</v>
      </c>
      <c r="Z70" s="313">
        <f t="shared" si="45"/>
        <v>6545.454545454545</v>
      </c>
      <c r="AA70" s="261">
        <v>0</v>
      </c>
      <c r="AB70" s="260">
        <f t="shared" si="46"/>
        <v>0</v>
      </c>
      <c r="AC70" s="259">
        <f t="shared" si="47"/>
        <v>16</v>
      </c>
      <c r="AD70" s="258">
        <f t="shared" si="48"/>
        <v>11636.363636363636</v>
      </c>
      <c r="AE70" s="257">
        <v>0</v>
      </c>
      <c r="AF70" s="257">
        <f t="shared" si="49"/>
        <v>2036.363636363636</v>
      </c>
      <c r="AG70" s="255">
        <v>0</v>
      </c>
      <c r="AH70" s="254">
        <f t="shared" si="50"/>
        <v>0</v>
      </c>
      <c r="AI70" s="267">
        <f t="shared" si="51"/>
        <v>8</v>
      </c>
      <c r="AJ70" s="508">
        <f t="shared" si="52"/>
        <v>4800</v>
      </c>
      <c r="AK70" s="504">
        <v>0</v>
      </c>
      <c r="AL70" s="254">
        <f t="shared" si="53"/>
        <v>0</v>
      </c>
      <c r="AM70" s="326"/>
    </row>
    <row r="71" spans="1:39" s="242" customFormat="1" x14ac:dyDescent="0.3">
      <c r="A71" s="278" t="s">
        <v>153</v>
      </c>
      <c r="B71" s="281">
        <f>16000/10</f>
        <v>1600</v>
      </c>
      <c r="C71" s="279">
        <f>2700/1.1</f>
        <v>2454.5454545454545</v>
      </c>
      <c r="D71" s="280">
        <v>10</v>
      </c>
      <c r="E71" s="269">
        <v>0</v>
      </c>
      <c r="F71" s="531">
        <f t="shared" si="35"/>
        <v>0</v>
      </c>
      <c r="G71" s="504">
        <v>0</v>
      </c>
      <c r="H71" s="313">
        <f t="shared" si="36"/>
        <v>0</v>
      </c>
      <c r="I71" s="261">
        <v>0</v>
      </c>
      <c r="J71" s="266">
        <f t="shared" si="37"/>
        <v>0</v>
      </c>
      <c r="K71" s="261">
        <v>7</v>
      </c>
      <c r="L71" s="266">
        <f t="shared" si="38"/>
        <v>11200</v>
      </c>
      <c r="M71" s="261">
        <v>0</v>
      </c>
      <c r="N71" s="266">
        <f t="shared" si="39"/>
        <v>0</v>
      </c>
      <c r="O71" s="261">
        <v>0</v>
      </c>
      <c r="P71" s="265">
        <f t="shared" si="40"/>
        <v>0</v>
      </c>
      <c r="Q71" s="257">
        <f t="shared" si="41"/>
        <v>7</v>
      </c>
      <c r="R71" s="339">
        <f t="shared" si="42"/>
        <v>11200</v>
      </c>
      <c r="S71" s="261">
        <v>0</v>
      </c>
      <c r="T71" s="262">
        <f t="shared" si="43"/>
        <v>0</v>
      </c>
      <c r="U71" s="261">
        <v>0</v>
      </c>
      <c r="V71" s="337">
        <v>0</v>
      </c>
      <c r="W71" s="261">
        <v>0</v>
      </c>
      <c r="X71" s="262">
        <f t="shared" si="44"/>
        <v>0</v>
      </c>
      <c r="Y71" s="261">
        <v>5</v>
      </c>
      <c r="Z71" s="313">
        <f t="shared" si="45"/>
        <v>12272.727272727272</v>
      </c>
      <c r="AA71" s="261">
        <v>0</v>
      </c>
      <c r="AB71" s="260">
        <f t="shared" si="46"/>
        <v>0</v>
      </c>
      <c r="AC71" s="259">
        <f t="shared" si="47"/>
        <v>5</v>
      </c>
      <c r="AD71" s="258">
        <f t="shared" si="48"/>
        <v>12272.727272727272</v>
      </c>
      <c r="AE71" s="257">
        <v>0</v>
      </c>
      <c r="AF71" s="257">
        <f t="shared" si="49"/>
        <v>4272.7272727272721</v>
      </c>
      <c r="AG71" s="255">
        <v>1</v>
      </c>
      <c r="AH71" s="254">
        <f t="shared" si="50"/>
        <v>1600</v>
      </c>
      <c r="AI71" s="267">
        <f t="shared" si="51"/>
        <v>1</v>
      </c>
      <c r="AJ71" s="508">
        <f t="shared" si="52"/>
        <v>1600</v>
      </c>
      <c r="AK71" s="504">
        <v>0</v>
      </c>
      <c r="AL71" s="254">
        <f t="shared" si="53"/>
        <v>0</v>
      </c>
      <c r="AM71" s="326" t="s">
        <v>1147</v>
      </c>
    </row>
    <row r="72" spans="1:39" s="242" customFormat="1" ht="17.25" customHeight="1" x14ac:dyDescent="0.3">
      <c r="A72" s="278" t="s">
        <v>680</v>
      </c>
      <c r="B72" s="276">
        <f>16000/10</f>
        <v>1600</v>
      </c>
      <c r="C72" s="279">
        <f>2700/1.1</f>
        <v>2454.5454545454545</v>
      </c>
      <c r="D72" s="274">
        <v>10</v>
      </c>
      <c r="E72" s="269">
        <v>0</v>
      </c>
      <c r="F72" s="531">
        <f t="shared" si="35"/>
        <v>0</v>
      </c>
      <c r="G72" s="504">
        <v>0</v>
      </c>
      <c r="H72" s="313">
        <f t="shared" si="36"/>
        <v>0</v>
      </c>
      <c r="I72" s="261">
        <v>0</v>
      </c>
      <c r="J72" s="266">
        <f t="shared" si="37"/>
        <v>0</v>
      </c>
      <c r="K72" s="261">
        <v>2</v>
      </c>
      <c r="L72" s="266">
        <f t="shared" si="38"/>
        <v>3200</v>
      </c>
      <c r="M72" s="261">
        <v>0</v>
      </c>
      <c r="N72" s="266">
        <f t="shared" si="39"/>
        <v>0</v>
      </c>
      <c r="O72" s="261">
        <v>0</v>
      </c>
      <c r="P72" s="265">
        <f t="shared" si="40"/>
        <v>0</v>
      </c>
      <c r="Q72" s="257">
        <f t="shared" si="41"/>
        <v>2</v>
      </c>
      <c r="R72" s="339">
        <f t="shared" si="42"/>
        <v>3200</v>
      </c>
      <c r="S72" s="261">
        <v>0</v>
      </c>
      <c r="T72" s="262">
        <f t="shared" si="43"/>
        <v>0</v>
      </c>
      <c r="U72" s="261">
        <v>0</v>
      </c>
      <c r="V72" s="337">
        <v>0</v>
      </c>
      <c r="W72" s="261">
        <v>0</v>
      </c>
      <c r="X72" s="262">
        <f t="shared" si="44"/>
        <v>0</v>
      </c>
      <c r="Y72" s="261">
        <v>2</v>
      </c>
      <c r="Z72" s="313">
        <f t="shared" si="45"/>
        <v>4909.090909090909</v>
      </c>
      <c r="AA72" s="261">
        <v>0</v>
      </c>
      <c r="AB72" s="260">
        <f t="shared" si="46"/>
        <v>0</v>
      </c>
      <c r="AC72" s="259">
        <f t="shared" si="47"/>
        <v>2</v>
      </c>
      <c r="AD72" s="258">
        <f t="shared" si="48"/>
        <v>4909.090909090909</v>
      </c>
      <c r="AE72" s="257">
        <v>0</v>
      </c>
      <c r="AF72" s="257">
        <f t="shared" si="49"/>
        <v>1709.090909090909</v>
      </c>
      <c r="AG72" s="255">
        <v>0</v>
      </c>
      <c r="AH72" s="254">
        <f t="shared" si="50"/>
        <v>0</v>
      </c>
      <c r="AI72" s="267">
        <f t="shared" si="51"/>
        <v>0</v>
      </c>
      <c r="AJ72" s="508">
        <f t="shared" si="52"/>
        <v>0</v>
      </c>
      <c r="AK72" s="504">
        <v>0</v>
      </c>
      <c r="AL72" s="254">
        <f t="shared" si="53"/>
        <v>0</v>
      </c>
      <c r="AM72" s="326"/>
    </row>
    <row r="73" spans="1:39" s="242" customFormat="1" x14ac:dyDescent="0.3">
      <c r="A73" s="278" t="s">
        <v>776</v>
      </c>
      <c r="B73" s="276">
        <f>16000/10</f>
        <v>1600</v>
      </c>
      <c r="C73" s="279">
        <f>2700/1.1</f>
        <v>2454.5454545454545</v>
      </c>
      <c r="D73" s="274">
        <v>10</v>
      </c>
      <c r="E73" s="269">
        <v>0</v>
      </c>
      <c r="F73" s="531">
        <f t="shared" si="35"/>
        <v>0</v>
      </c>
      <c r="G73" s="504">
        <v>0</v>
      </c>
      <c r="H73" s="313">
        <f t="shared" si="36"/>
        <v>0</v>
      </c>
      <c r="I73" s="261">
        <v>0</v>
      </c>
      <c r="J73" s="266">
        <f t="shared" si="37"/>
        <v>0</v>
      </c>
      <c r="K73" s="261">
        <v>0</v>
      </c>
      <c r="L73" s="266">
        <f t="shared" si="38"/>
        <v>0</v>
      </c>
      <c r="M73" s="261">
        <v>0</v>
      </c>
      <c r="N73" s="266">
        <f t="shared" si="39"/>
        <v>0</v>
      </c>
      <c r="O73" s="261">
        <v>0</v>
      </c>
      <c r="P73" s="265">
        <f t="shared" si="40"/>
        <v>0</v>
      </c>
      <c r="Q73" s="257">
        <f t="shared" si="41"/>
        <v>0</v>
      </c>
      <c r="R73" s="339">
        <f t="shared" si="42"/>
        <v>0</v>
      </c>
      <c r="S73" s="261">
        <v>0</v>
      </c>
      <c r="T73" s="262">
        <f t="shared" si="43"/>
        <v>0</v>
      </c>
      <c r="U73" s="261">
        <v>0</v>
      </c>
      <c r="V73" s="337">
        <v>0</v>
      </c>
      <c r="W73" s="261">
        <v>0</v>
      </c>
      <c r="X73" s="262">
        <f t="shared" si="44"/>
        <v>0</v>
      </c>
      <c r="Y73" s="261">
        <v>0</v>
      </c>
      <c r="Z73" s="313">
        <f t="shared" si="45"/>
        <v>0</v>
      </c>
      <c r="AA73" s="261">
        <v>0</v>
      </c>
      <c r="AB73" s="260">
        <f t="shared" si="46"/>
        <v>0</v>
      </c>
      <c r="AC73" s="259">
        <f t="shared" si="47"/>
        <v>0</v>
      </c>
      <c r="AD73" s="258">
        <f t="shared" si="48"/>
        <v>0</v>
      </c>
      <c r="AE73" s="257">
        <v>0</v>
      </c>
      <c r="AF73" s="257">
        <f t="shared" si="49"/>
        <v>0</v>
      </c>
      <c r="AG73" s="255">
        <v>0</v>
      </c>
      <c r="AH73" s="254">
        <f t="shared" si="50"/>
        <v>0</v>
      </c>
      <c r="AI73" s="267">
        <f t="shared" si="51"/>
        <v>0</v>
      </c>
      <c r="AJ73" s="508">
        <f t="shared" si="52"/>
        <v>0</v>
      </c>
      <c r="AK73" s="504">
        <v>0</v>
      </c>
      <c r="AL73" s="254">
        <f t="shared" si="53"/>
        <v>0</v>
      </c>
      <c r="AM73" s="326"/>
    </row>
    <row r="74" spans="1:39" s="242" customFormat="1" x14ac:dyDescent="0.3">
      <c r="A74" s="278" t="s">
        <v>902</v>
      </c>
      <c r="B74" s="276">
        <f>16000/10</f>
        <v>1600</v>
      </c>
      <c r="C74" s="279">
        <f>2700/1.1</f>
        <v>2454.5454545454545</v>
      </c>
      <c r="D74" s="274">
        <v>10</v>
      </c>
      <c r="E74" s="269">
        <v>6</v>
      </c>
      <c r="F74" s="531">
        <f t="shared" si="35"/>
        <v>9600</v>
      </c>
      <c r="G74" s="504">
        <v>0</v>
      </c>
      <c r="H74" s="313">
        <f t="shared" si="36"/>
        <v>0</v>
      </c>
      <c r="I74" s="261">
        <v>0</v>
      </c>
      <c r="J74" s="266">
        <f t="shared" si="37"/>
        <v>0</v>
      </c>
      <c r="K74" s="261">
        <v>0</v>
      </c>
      <c r="L74" s="266">
        <f t="shared" si="38"/>
        <v>0</v>
      </c>
      <c r="M74" s="261">
        <v>0</v>
      </c>
      <c r="N74" s="266">
        <f t="shared" si="39"/>
        <v>0</v>
      </c>
      <c r="O74" s="261">
        <v>0</v>
      </c>
      <c r="P74" s="265">
        <f t="shared" si="40"/>
        <v>0</v>
      </c>
      <c r="Q74" s="257">
        <f t="shared" si="41"/>
        <v>0</v>
      </c>
      <c r="R74" s="339">
        <f t="shared" si="42"/>
        <v>0</v>
      </c>
      <c r="S74" s="261">
        <v>5</v>
      </c>
      <c r="T74" s="262">
        <f t="shared" si="43"/>
        <v>12272.727272727272</v>
      </c>
      <c r="U74" s="261">
        <v>0</v>
      </c>
      <c r="V74" s="337">
        <v>0</v>
      </c>
      <c r="W74" s="261">
        <v>0</v>
      </c>
      <c r="X74" s="262">
        <f t="shared" si="44"/>
        <v>0</v>
      </c>
      <c r="Y74" s="261">
        <v>1</v>
      </c>
      <c r="Z74" s="313">
        <f t="shared" si="45"/>
        <v>2454.5454545454545</v>
      </c>
      <c r="AA74" s="261">
        <v>0</v>
      </c>
      <c r="AB74" s="260">
        <f t="shared" si="46"/>
        <v>0</v>
      </c>
      <c r="AC74" s="259">
        <f t="shared" si="47"/>
        <v>6</v>
      </c>
      <c r="AD74" s="258">
        <f t="shared" si="48"/>
        <v>14727.272727272728</v>
      </c>
      <c r="AE74" s="257">
        <v>0</v>
      </c>
      <c r="AF74" s="257">
        <f t="shared" si="49"/>
        <v>5127.272727272727</v>
      </c>
      <c r="AG74" s="255">
        <v>0</v>
      </c>
      <c r="AH74" s="254">
        <f t="shared" si="50"/>
        <v>0</v>
      </c>
      <c r="AI74" s="267">
        <f t="shared" si="51"/>
        <v>0</v>
      </c>
      <c r="AJ74" s="508">
        <f t="shared" si="52"/>
        <v>0</v>
      </c>
      <c r="AK74" s="504">
        <v>0</v>
      </c>
      <c r="AL74" s="254">
        <f t="shared" si="53"/>
        <v>0</v>
      </c>
      <c r="AM74" s="326"/>
    </row>
    <row r="75" spans="1:39" s="242" customFormat="1" x14ac:dyDescent="0.3">
      <c r="A75" s="278" t="s">
        <v>901</v>
      </c>
      <c r="B75" s="276">
        <f>16000/10</f>
        <v>1600</v>
      </c>
      <c r="C75" s="279">
        <f>2700/1.1</f>
        <v>2454.5454545454545</v>
      </c>
      <c r="D75" s="274">
        <v>11</v>
      </c>
      <c r="E75" s="269">
        <v>0</v>
      </c>
      <c r="F75" s="531">
        <f t="shared" si="35"/>
        <v>0</v>
      </c>
      <c r="G75" s="504">
        <v>0</v>
      </c>
      <c r="H75" s="313">
        <f t="shared" si="36"/>
        <v>0</v>
      </c>
      <c r="I75" s="261">
        <v>0</v>
      </c>
      <c r="J75" s="266">
        <f t="shared" si="37"/>
        <v>0</v>
      </c>
      <c r="K75" s="261">
        <v>0</v>
      </c>
      <c r="L75" s="266">
        <f t="shared" si="38"/>
        <v>0</v>
      </c>
      <c r="M75" s="261">
        <v>0</v>
      </c>
      <c r="N75" s="266">
        <f t="shared" si="39"/>
        <v>0</v>
      </c>
      <c r="O75" s="261">
        <v>0</v>
      </c>
      <c r="P75" s="265">
        <f t="shared" si="40"/>
        <v>0</v>
      </c>
      <c r="Q75" s="257">
        <f t="shared" si="41"/>
        <v>0</v>
      </c>
      <c r="R75" s="339">
        <f t="shared" si="42"/>
        <v>0</v>
      </c>
      <c r="S75" s="261">
        <v>0</v>
      </c>
      <c r="T75" s="262">
        <f t="shared" si="43"/>
        <v>0</v>
      </c>
      <c r="U75" s="261">
        <v>0</v>
      </c>
      <c r="V75" s="337">
        <v>0</v>
      </c>
      <c r="W75" s="261">
        <v>0</v>
      </c>
      <c r="X75" s="262">
        <f t="shared" si="44"/>
        <v>0</v>
      </c>
      <c r="Y75" s="261">
        <v>0</v>
      </c>
      <c r="Z75" s="313">
        <f t="shared" si="45"/>
        <v>0</v>
      </c>
      <c r="AA75" s="261">
        <v>0</v>
      </c>
      <c r="AB75" s="260">
        <f t="shared" si="46"/>
        <v>0</v>
      </c>
      <c r="AC75" s="259">
        <f t="shared" si="47"/>
        <v>0</v>
      </c>
      <c r="AD75" s="258">
        <f t="shared" si="48"/>
        <v>0</v>
      </c>
      <c r="AE75" s="257">
        <v>0</v>
      </c>
      <c r="AF75" s="257">
        <f t="shared" si="49"/>
        <v>0</v>
      </c>
      <c r="AG75" s="255">
        <v>0</v>
      </c>
      <c r="AH75" s="254">
        <f t="shared" si="50"/>
        <v>0</v>
      </c>
      <c r="AI75" s="267">
        <f t="shared" si="51"/>
        <v>0</v>
      </c>
      <c r="AJ75" s="508">
        <f t="shared" si="52"/>
        <v>0</v>
      </c>
      <c r="AK75" s="504">
        <v>0</v>
      </c>
      <c r="AL75" s="254">
        <f t="shared" si="53"/>
        <v>0</v>
      </c>
      <c r="AM75" s="326"/>
    </row>
    <row r="76" spans="1:39" s="242" customFormat="1" x14ac:dyDescent="0.3">
      <c r="A76" s="278" t="s">
        <v>533</v>
      </c>
      <c r="B76" s="276">
        <f>14400/12</f>
        <v>1200</v>
      </c>
      <c r="C76" s="275">
        <f>1800/1.1</f>
        <v>1636.3636363636363</v>
      </c>
      <c r="D76" s="274">
        <v>12</v>
      </c>
      <c r="E76" s="269">
        <v>24</v>
      </c>
      <c r="F76" s="531">
        <f t="shared" si="35"/>
        <v>28800</v>
      </c>
      <c r="G76" s="504">
        <v>0</v>
      </c>
      <c r="H76" s="313">
        <f t="shared" si="36"/>
        <v>0</v>
      </c>
      <c r="I76" s="261">
        <v>0</v>
      </c>
      <c r="J76" s="266">
        <f t="shared" si="37"/>
        <v>0</v>
      </c>
      <c r="K76" s="261">
        <v>12</v>
      </c>
      <c r="L76" s="266">
        <f t="shared" si="38"/>
        <v>14400</v>
      </c>
      <c r="M76" s="261">
        <v>0</v>
      </c>
      <c r="N76" s="266">
        <f t="shared" si="39"/>
        <v>0</v>
      </c>
      <c r="O76" s="261">
        <v>0</v>
      </c>
      <c r="P76" s="265">
        <f t="shared" si="40"/>
        <v>0</v>
      </c>
      <c r="Q76" s="257">
        <f t="shared" si="41"/>
        <v>12</v>
      </c>
      <c r="R76" s="339">
        <f t="shared" si="42"/>
        <v>14400</v>
      </c>
      <c r="S76" s="261">
        <v>3</v>
      </c>
      <c r="T76" s="262">
        <f t="shared" si="43"/>
        <v>4909.090909090909</v>
      </c>
      <c r="U76" s="261">
        <v>6</v>
      </c>
      <c r="V76" s="337">
        <v>0</v>
      </c>
      <c r="W76" s="261">
        <v>1</v>
      </c>
      <c r="X76" s="262">
        <f t="shared" si="44"/>
        <v>1636.3636363636363</v>
      </c>
      <c r="Y76" s="261">
        <v>1</v>
      </c>
      <c r="Z76" s="313">
        <f t="shared" si="45"/>
        <v>1636.3636363636363</v>
      </c>
      <c r="AA76" s="261">
        <v>0</v>
      </c>
      <c r="AB76" s="260">
        <f t="shared" si="46"/>
        <v>0</v>
      </c>
      <c r="AC76" s="259">
        <f t="shared" si="47"/>
        <v>11</v>
      </c>
      <c r="AD76" s="258">
        <f t="shared" si="48"/>
        <v>18000</v>
      </c>
      <c r="AE76" s="257">
        <v>0</v>
      </c>
      <c r="AF76" s="257">
        <f t="shared" si="49"/>
        <v>4799.9999999999991</v>
      </c>
      <c r="AG76" s="255">
        <v>0</v>
      </c>
      <c r="AH76" s="254">
        <f t="shared" si="50"/>
        <v>0</v>
      </c>
      <c r="AI76" s="267">
        <f t="shared" si="51"/>
        <v>25</v>
      </c>
      <c r="AJ76" s="508">
        <f t="shared" si="52"/>
        <v>30000</v>
      </c>
      <c r="AK76" s="504">
        <v>0</v>
      </c>
      <c r="AL76" s="254">
        <f t="shared" si="53"/>
        <v>0</v>
      </c>
      <c r="AM76" s="326"/>
    </row>
    <row r="77" spans="1:39" s="242" customFormat="1" x14ac:dyDescent="0.3">
      <c r="A77" s="278" t="s">
        <v>426</v>
      </c>
      <c r="B77" s="276">
        <f>14400/12</f>
        <v>1200</v>
      </c>
      <c r="C77" s="275">
        <f>1800/1.1</f>
        <v>1636.3636363636363</v>
      </c>
      <c r="D77" s="274">
        <v>13</v>
      </c>
      <c r="E77" s="269">
        <v>0</v>
      </c>
      <c r="F77" s="531">
        <f t="shared" si="35"/>
        <v>0</v>
      </c>
      <c r="G77" s="504">
        <v>0</v>
      </c>
      <c r="H77" s="313">
        <f t="shared" si="36"/>
        <v>0</v>
      </c>
      <c r="I77" s="261">
        <v>0</v>
      </c>
      <c r="J77" s="266">
        <f t="shared" si="37"/>
        <v>0</v>
      </c>
      <c r="K77" s="261">
        <v>0</v>
      </c>
      <c r="L77" s="266">
        <f t="shared" si="38"/>
        <v>0</v>
      </c>
      <c r="M77" s="261">
        <v>0</v>
      </c>
      <c r="N77" s="266">
        <f t="shared" si="39"/>
        <v>0</v>
      </c>
      <c r="O77" s="261">
        <v>0</v>
      </c>
      <c r="P77" s="265">
        <f t="shared" si="40"/>
        <v>0</v>
      </c>
      <c r="Q77" s="257">
        <f t="shared" si="41"/>
        <v>0</v>
      </c>
      <c r="R77" s="339">
        <f t="shared" si="42"/>
        <v>0</v>
      </c>
      <c r="S77" s="261">
        <v>0</v>
      </c>
      <c r="T77" s="262">
        <f t="shared" si="43"/>
        <v>0</v>
      </c>
      <c r="U77" s="261">
        <v>0</v>
      </c>
      <c r="V77" s="337">
        <v>0</v>
      </c>
      <c r="W77" s="261">
        <v>0</v>
      </c>
      <c r="X77" s="262">
        <f t="shared" si="44"/>
        <v>0</v>
      </c>
      <c r="Y77" s="261">
        <v>0</v>
      </c>
      <c r="Z77" s="313">
        <f t="shared" si="45"/>
        <v>0</v>
      </c>
      <c r="AA77" s="261">
        <v>0</v>
      </c>
      <c r="AB77" s="260">
        <f t="shared" si="46"/>
        <v>0</v>
      </c>
      <c r="AC77" s="259">
        <f t="shared" si="47"/>
        <v>0</v>
      </c>
      <c r="AD77" s="258">
        <f t="shared" si="48"/>
        <v>0</v>
      </c>
      <c r="AE77" s="257">
        <v>0</v>
      </c>
      <c r="AF77" s="257">
        <f t="shared" si="49"/>
        <v>0</v>
      </c>
      <c r="AG77" s="255">
        <v>0</v>
      </c>
      <c r="AH77" s="254">
        <f t="shared" si="50"/>
        <v>0</v>
      </c>
      <c r="AI77" s="267">
        <f t="shared" si="51"/>
        <v>0</v>
      </c>
      <c r="AJ77" s="508">
        <f t="shared" si="52"/>
        <v>0</v>
      </c>
      <c r="AK77" s="504">
        <v>0</v>
      </c>
      <c r="AL77" s="254">
        <f t="shared" si="53"/>
        <v>0</v>
      </c>
      <c r="AM77" s="326"/>
    </row>
    <row r="78" spans="1:39" s="242" customFormat="1" x14ac:dyDescent="0.3">
      <c r="A78" s="277" t="s">
        <v>406</v>
      </c>
      <c r="B78" s="276">
        <f>3900/6</f>
        <v>650</v>
      </c>
      <c r="C78" s="275">
        <f>2000/1.1</f>
        <v>1818.181818181818</v>
      </c>
      <c r="D78" s="274">
        <v>6</v>
      </c>
      <c r="E78" s="269">
        <v>0</v>
      </c>
      <c r="F78" s="531">
        <f t="shared" si="35"/>
        <v>0</v>
      </c>
      <c r="G78" s="504">
        <v>0</v>
      </c>
      <c r="H78" s="313">
        <f t="shared" si="36"/>
        <v>0</v>
      </c>
      <c r="I78" s="261">
        <v>0</v>
      </c>
      <c r="J78" s="266">
        <f t="shared" si="37"/>
        <v>0</v>
      </c>
      <c r="K78" s="261">
        <v>0</v>
      </c>
      <c r="L78" s="266">
        <f t="shared" si="38"/>
        <v>0</v>
      </c>
      <c r="M78" s="261">
        <v>0</v>
      </c>
      <c r="N78" s="266">
        <f t="shared" si="39"/>
        <v>0</v>
      </c>
      <c r="O78" s="261">
        <v>0</v>
      </c>
      <c r="P78" s="265">
        <f t="shared" si="40"/>
        <v>0</v>
      </c>
      <c r="Q78" s="257">
        <f t="shared" si="41"/>
        <v>0</v>
      </c>
      <c r="R78" s="339">
        <f t="shared" si="42"/>
        <v>0</v>
      </c>
      <c r="S78" s="261">
        <v>0</v>
      </c>
      <c r="T78" s="262">
        <f t="shared" si="43"/>
        <v>0</v>
      </c>
      <c r="U78" s="261">
        <v>0</v>
      </c>
      <c r="V78" s="337">
        <v>0</v>
      </c>
      <c r="W78" s="261">
        <v>0</v>
      </c>
      <c r="X78" s="262">
        <f t="shared" si="44"/>
        <v>0</v>
      </c>
      <c r="Y78" s="261">
        <v>0</v>
      </c>
      <c r="Z78" s="313">
        <f t="shared" si="45"/>
        <v>0</v>
      </c>
      <c r="AA78" s="261">
        <v>0</v>
      </c>
      <c r="AB78" s="260">
        <f t="shared" si="46"/>
        <v>0</v>
      </c>
      <c r="AC78" s="259">
        <f t="shared" si="47"/>
        <v>0</v>
      </c>
      <c r="AD78" s="258">
        <f t="shared" si="48"/>
        <v>0</v>
      </c>
      <c r="AE78" s="257">
        <v>0</v>
      </c>
      <c r="AF78" s="257">
        <f t="shared" si="49"/>
        <v>0</v>
      </c>
      <c r="AG78" s="255">
        <v>0</v>
      </c>
      <c r="AH78" s="254">
        <f t="shared" si="50"/>
        <v>0</v>
      </c>
      <c r="AI78" s="267">
        <f t="shared" si="51"/>
        <v>0</v>
      </c>
      <c r="AJ78" s="508">
        <f t="shared" si="52"/>
        <v>0</v>
      </c>
      <c r="AK78" s="504">
        <v>0</v>
      </c>
      <c r="AL78" s="254">
        <f t="shared" si="53"/>
        <v>0</v>
      </c>
      <c r="AM78" s="326"/>
    </row>
    <row r="79" spans="1:39" s="242" customFormat="1" x14ac:dyDescent="0.3">
      <c r="A79" s="277" t="s">
        <v>407</v>
      </c>
      <c r="B79" s="276">
        <f>3900/6</f>
        <v>650</v>
      </c>
      <c r="C79" s="275">
        <f>2000/1.1</f>
        <v>1818.181818181818</v>
      </c>
      <c r="D79" s="274">
        <v>6</v>
      </c>
      <c r="E79" s="269">
        <v>0</v>
      </c>
      <c r="F79" s="531">
        <f t="shared" si="35"/>
        <v>0</v>
      </c>
      <c r="G79" s="504">
        <v>12</v>
      </c>
      <c r="H79" s="313">
        <f t="shared" si="36"/>
        <v>7800</v>
      </c>
      <c r="I79" s="261">
        <v>0</v>
      </c>
      <c r="J79" s="266">
        <f t="shared" si="37"/>
        <v>0</v>
      </c>
      <c r="K79" s="261">
        <v>0</v>
      </c>
      <c r="L79" s="266">
        <f t="shared" si="38"/>
        <v>0</v>
      </c>
      <c r="M79" s="261">
        <v>0</v>
      </c>
      <c r="N79" s="266">
        <f t="shared" si="39"/>
        <v>0</v>
      </c>
      <c r="O79" s="261">
        <v>0</v>
      </c>
      <c r="P79" s="265">
        <f t="shared" si="40"/>
        <v>0</v>
      </c>
      <c r="Q79" s="257">
        <f t="shared" si="41"/>
        <v>12</v>
      </c>
      <c r="R79" s="339">
        <f t="shared" si="42"/>
        <v>7800</v>
      </c>
      <c r="S79" s="261">
        <v>2</v>
      </c>
      <c r="T79" s="262">
        <f t="shared" si="43"/>
        <v>3636.363636363636</v>
      </c>
      <c r="U79" s="261">
        <v>0</v>
      </c>
      <c r="V79" s="337">
        <v>0</v>
      </c>
      <c r="W79" s="261">
        <v>0</v>
      </c>
      <c r="X79" s="262">
        <f t="shared" si="44"/>
        <v>0</v>
      </c>
      <c r="Y79" s="261">
        <v>7</v>
      </c>
      <c r="Z79" s="313">
        <f t="shared" si="45"/>
        <v>12727.272727272726</v>
      </c>
      <c r="AA79" s="261">
        <v>0</v>
      </c>
      <c r="AB79" s="260">
        <f t="shared" si="46"/>
        <v>0</v>
      </c>
      <c r="AC79" s="259">
        <f t="shared" si="47"/>
        <v>9</v>
      </c>
      <c r="AD79" s="258">
        <f t="shared" si="48"/>
        <v>16363.636363636362</v>
      </c>
      <c r="AE79" s="257">
        <v>0</v>
      </c>
      <c r="AF79" s="257">
        <f t="shared" si="49"/>
        <v>10513.636363636362</v>
      </c>
      <c r="AG79" s="255">
        <v>0</v>
      </c>
      <c r="AH79" s="254">
        <f t="shared" si="50"/>
        <v>0</v>
      </c>
      <c r="AI79" s="267">
        <f t="shared" si="51"/>
        <v>3</v>
      </c>
      <c r="AJ79" s="508">
        <f t="shared" si="52"/>
        <v>1950</v>
      </c>
      <c r="AK79" s="504">
        <v>0</v>
      </c>
      <c r="AL79" s="254">
        <f t="shared" si="53"/>
        <v>0</v>
      </c>
      <c r="AM79" s="326"/>
    </row>
    <row r="80" spans="1:39" s="242" customFormat="1" x14ac:dyDescent="0.3">
      <c r="A80" s="277" t="s">
        <v>531</v>
      </c>
      <c r="B80" s="276">
        <f>3900/6</f>
        <v>650</v>
      </c>
      <c r="C80" s="275">
        <f>2000/1.1</f>
        <v>1818.181818181818</v>
      </c>
      <c r="D80" s="274">
        <v>6</v>
      </c>
      <c r="E80" s="269">
        <v>0</v>
      </c>
      <c r="F80" s="531">
        <f t="shared" si="35"/>
        <v>0</v>
      </c>
      <c r="G80" s="504">
        <v>12</v>
      </c>
      <c r="H80" s="313">
        <f t="shared" si="36"/>
        <v>7800</v>
      </c>
      <c r="I80" s="261">
        <v>0</v>
      </c>
      <c r="J80" s="266">
        <f t="shared" si="37"/>
        <v>0</v>
      </c>
      <c r="K80" s="261">
        <v>0</v>
      </c>
      <c r="L80" s="266">
        <f t="shared" si="38"/>
        <v>0</v>
      </c>
      <c r="M80" s="261">
        <v>0</v>
      </c>
      <c r="N80" s="266">
        <f t="shared" si="39"/>
        <v>0</v>
      </c>
      <c r="O80" s="261">
        <v>0</v>
      </c>
      <c r="P80" s="265">
        <f t="shared" si="40"/>
        <v>0</v>
      </c>
      <c r="Q80" s="257">
        <f t="shared" si="41"/>
        <v>12</v>
      </c>
      <c r="R80" s="339">
        <f t="shared" si="42"/>
        <v>7800</v>
      </c>
      <c r="S80" s="261">
        <v>1</v>
      </c>
      <c r="T80" s="262">
        <f t="shared" si="43"/>
        <v>1818.181818181818</v>
      </c>
      <c r="U80" s="261">
        <v>2</v>
      </c>
      <c r="V80" s="337">
        <v>0</v>
      </c>
      <c r="W80" s="261">
        <v>3</v>
      </c>
      <c r="X80" s="262">
        <f t="shared" si="44"/>
        <v>5454.545454545454</v>
      </c>
      <c r="Y80" s="261">
        <v>2</v>
      </c>
      <c r="Z80" s="313">
        <f t="shared" si="45"/>
        <v>3636.363636363636</v>
      </c>
      <c r="AA80" s="261">
        <v>0</v>
      </c>
      <c r="AB80" s="260">
        <f t="shared" si="46"/>
        <v>0</v>
      </c>
      <c r="AC80" s="259">
        <f t="shared" si="47"/>
        <v>8</v>
      </c>
      <c r="AD80" s="258">
        <f t="shared" si="48"/>
        <v>14545.454545454544</v>
      </c>
      <c r="AE80" s="257">
        <v>0</v>
      </c>
      <c r="AF80" s="257">
        <f t="shared" si="49"/>
        <v>9345.4545454545441</v>
      </c>
      <c r="AG80" s="255">
        <v>0</v>
      </c>
      <c r="AH80" s="254">
        <f t="shared" si="50"/>
        <v>0</v>
      </c>
      <c r="AI80" s="267">
        <f t="shared" si="51"/>
        <v>4</v>
      </c>
      <c r="AJ80" s="508">
        <f t="shared" si="52"/>
        <v>2600</v>
      </c>
      <c r="AK80" s="504">
        <v>0</v>
      </c>
      <c r="AL80" s="254">
        <f t="shared" si="53"/>
        <v>0</v>
      </c>
      <c r="AM80" s="326"/>
    </row>
    <row r="81" spans="1:39" s="242" customFormat="1" ht="17.25" thickBot="1" x14ac:dyDescent="0.35">
      <c r="A81" s="273" t="s">
        <v>409</v>
      </c>
      <c r="B81" s="272">
        <f>31200/24</f>
        <v>1300</v>
      </c>
      <c r="C81" s="271">
        <f>2800/1.1</f>
        <v>2545.454545454545</v>
      </c>
      <c r="D81" s="270">
        <v>24</v>
      </c>
      <c r="E81" s="498">
        <v>0</v>
      </c>
      <c r="F81" s="532">
        <f t="shared" si="35"/>
        <v>0</v>
      </c>
      <c r="G81" s="504">
        <v>0</v>
      </c>
      <c r="H81" s="485">
        <f t="shared" si="36"/>
        <v>0</v>
      </c>
      <c r="I81" s="336">
        <v>0</v>
      </c>
      <c r="J81" s="347">
        <f t="shared" si="37"/>
        <v>0</v>
      </c>
      <c r="K81" s="336">
        <v>0</v>
      </c>
      <c r="L81" s="347">
        <f t="shared" si="38"/>
        <v>0</v>
      </c>
      <c r="M81" s="336">
        <v>0</v>
      </c>
      <c r="N81" s="347">
        <f t="shared" si="39"/>
        <v>0</v>
      </c>
      <c r="O81" s="336">
        <v>0</v>
      </c>
      <c r="P81" s="482">
        <f t="shared" si="40"/>
        <v>0</v>
      </c>
      <c r="Q81" s="483">
        <f t="shared" si="41"/>
        <v>0</v>
      </c>
      <c r="R81" s="338">
        <f t="shared" si="42"/>
        <v>0</v>
      </c>
      <c r="S81" s="336">
        <v>0</v>
      </c>
      <c r="T81" s="499">
        <f t="shared" si="43"/>
        <v>0</v>
      </c>
      <c r="U81" s="336">
        <v>0</v>
      </c>
      <c r="V81" s="500">
        <v>0</v>
      </c>
      <c r="W81" s="336">
        <v>0</v>
      </c>
      <c r="X81" s="499">
        <f t="shared" si="44"/>
        <v>0</v>
      </c>
      <c r="Y81" s="336">
        <v>0</v>
      </c>
      <c r="Z81" s="485">
        <f t="shared" si="45"/>
        <v>0</v>
      </c>
      <c r="AA81" s="336">
        <v>0</v>
      </c>
      <c r="AB81" s="486">
        <f t="shared" si="46"/>
        <v>0</v>
      </c>
      <c r="AC81" s="487">
        <f t="shared" si="47"/>
        <v>0</v>
      </c>
      <c r="AD81" s="488">
        <f t="shared" si="48"/>
        <v>0</v>
      </c>
      <c r="AE81" s="483">
        <v>0</v>
      </c>
      <c r="AF81" s="483">
        <f t="shared" si="49"/>
        <v>0</v>
      </c>
      <c r="AG81" s="490">
        <v>0</v>
      </c>
      <c r="AH81" s="491">
        <f t="shared" si="50"/>
        <v>0</v>
      </c>
      <c r="AI81" s="481">
        <f t="shared" si="51"/>
        <v>0</v>
      </c>
      <c r="AJ81" s="509">
        <f t="shared" si="52"/>
        <v>0</v>
      </c>
      <c r="AK81" s="504">
        <v>0</v>
      </c>
      <c r="AL81" s="491">
        <f t="shared" si="53"/>
        <v>0</v>
      </c>
      <c r="AM81" s="326"/>
    </row>
    <row r="82" spans="1:39" s="242" customFormat="1" ht="17.25" thickBot="1" x14ac:dyDescent="0.35">
      <c r="A82" s="715" t="s">
        <v>113</v>
      </c>
      <c r="B82" s="716"/>
      <c r="C82" s="716"/>
      <c r="D82" s="716"/>
      <c r="E82" s="495">
        <f t="shared" ref="E82:AL82" si="54">SUM(E48:E81)</f>
        <v>72</v>
      </c>
      <c r="F82" s="522">
        <f t="shared" si="54"/>
        <v>113350</v>
      </c>
      <c r="G82" s="515">
        <f t="shared" si="54"/>
        <v>48</v>
      </c>
      <c r="H82" s="496">
        <f t="shared" si="54"/>
        <v>30000</v>
      </c>
      <c r="I82" s="496">
        <f t="shared" si="54"/>
        <v>0</v>
      </c>
      <c r="J82" s="496">
        <f t="shared" si="54"/>
        <v>0</v>
      </c>
      <c r="K82" s="496">
        <f t="shared" si="54"/>
        <v>32</v>
      </c>
      <c r="L82" s="496">
        <f t="shared" si="54"/>
        <v>48600</v>
      </c>
      <c r="M82" s="496">
        <f t="shared" si="54"/>
        <v>0</v>
      </c>
      <c r="N82" s="496">
        <f t="shared" si="54"/>
        <v>0</v>
      </c>
      <c r="O82" s="496">
        <f t="shared" si="54"/>
        <v>0</v>
      </c>
      <c r="P82" s="496">
        <f t="shared" si="54"/>
        <v>0</v>
      </c>
      <c r="Q82" s="496">
        <f t="shared" si="54"/>
        <v>80</v>
      </c>
      <c r="R82" s="516">
        <f t="shared" si="54"/>
        <v>78600</v>
      </c>
      <c r="S82" s="514">
        <f t="shared" si="54"/>
        <v>42</v>
      </c>
      <c r="T82" s="496">
        <f t="shared" si="54"/>
        <v>95818.181818181809</v>
      </c>
      <c r="U82" s="496">
        <f t="shared" si="54"/>
        <v>22</v>
      </c>
      <c r="V82" s="496">
        <f t="shared" si="54"/>
        <v>0</v>
      </c>
      <c r="W82" s="496">
        <f t="shared" si="54"/>
        <v>8</v>
      </c>
      <c r="X82" s="496">
        <f t="shared" si="54"/>
        <v>11818.181818181816</v>
      </c>
      <c r="Y82" s="496">
        <f t="shared" si="54"/>
        <v>38</v>
      </c>
      <c r="Z82" s="496">
        <f t="shared" si="54"/>
        <v>72181.818181818177</v>
      </c>
      <c r="AA82" s="496">
        <f t="shared" si="54"/>
        <v>0</v>
      </c>
      <c r="AB82" s="496">
        <f t="shared" si="54"/>
        <v>0</v>
      </c>
      <c r="AC82" s="496">
        <f t="shared" si="54"/>
        <v>110</v>
      </c>
      <c r="AD82" s="496">
        <f t="shared" si="54"/>
        <v>226909.09090909088</v>
      </c>
      <c r="AE82" s="496">
        <f t="shared" si="54"/>
        <v>0</v>
      </c>
      <c r="AF82" s="510">
        <f t="shared" si="54"/>
        <v>77509.090909090897</v>
      </c>
      <c r="AG82" s="515">
        <f t="shared" si="54"/>
        <v>1</v>
      </c>
      <c r="AH82" s="516">
        <f t="shared" si="54"/>
        <v>1600</v>
      </c>
      <c r="AI82" s="514">
        <f t="shared" si="54"/>
        <v>41</v>
      </c>
      <c r="AJ82" s="510">
        <f t="shared" si="54"/>
        <v>40950</v>
      </c>
      <c r="AK82" s="515">
        <f t="shared" si="54"/>
        <v>0</v>
      </c>
      <c r="AL82" s="516">
        <f t="shared" si="54"/>
        <v>0</v>
      </c>
      <c r="AM82" s="252"/>
    </row>
    <row r="83" spans="1:39" s="242" customFormat="1" ht="17.25" thickBot="1" x14ac:dyDescent="0.35">
      <c r="A83" s="251"/>
      <c r="B83" s="324"/>
      <c r="C83" s="324"/>
      <c r="D83" s="251"/>
      <c r="E83" s="244"/>
      <c r="F83" s="245"/>
      <c r="G83" s="244"/>
      <c r="H83" s="250">
        <f>H82*1.1</f>
        <v>33000</v>
      </c>
      <c r="I83" s="245"/>
      <c r="J83" s="250">
        <f>J82*1.1</f>
        <v>0</v>
      </c>
      <c r="K83" s="245"/>
      <c r="L83" s="250">
        <f>L82*1.1</f>
        <v>53460.000000000007</v>
      </c>
      <c r="M83" s="245"/>
      <c r="N83" s="250">
        <f>N82*1.1</f>
        <v>0</v>
      </c>
      <c r="O83" s="245"/>
      <c r="P83" s="250">
        <f>P82*1.1</f>
        <v>0</v>
      </c>
      <c r="Q83" s="245"/>
      <c r="R83" s="249">
        <f>R82*1.1</f>
        <v>86460</v>
      </c>
      <c r="S83" s="802" t="s">
        <v>155</v>
      </c>
      <c r="T83" s="802"/>
      <c r="U83" s="802"/>
      <c r="V83" s="802"/>
      <c r="W83" s="802"/>
      <c r="X83" s="802"/>
      <c r="Y83" s="802"/>
      <c r="Z83" s="802"/>
      <c r="AA83" s="802"/>
      <c r="AB83" s="802"/>
      <c r="AC83" s="802"/>
      <c r="AD83" s="802"/>
      <c r="AE83" s="248"/>
      <c r="AF83" s="325">
        <f>AF82/(R82+F82)</f>
        <v>0.40379833763527428</v>
      </c>
      <c r="AG83" s="244"/>
      <c r="AH83" s="246"/>
      <c r="AI83" s="245"/>
      <c r="AJ83" s="245"/>
      <c r="AK83" s="244"/>
      <c r="AL83" s="243"/>
    </row>
    <row r="84" spans="1:39" s="242" customFormat="1" x14ac:dyDescent="0.3">
      <c r="A84" s="251"/>
      <c r="B84" s="324"/>
      <c r="C84" s="324"/>
      <c r="D84" s="251"/>
      <c r="E84" s="251"/>
      <c r="F84" s="251"/>
      <c r="G84" s="251"/>
      <c r="H84" s="323"/>
      <c r="I84" s="251"/>
      <c r="J84" s="323"/>
      <c r="K84" s="251"/>
      <c r="L84" s="323"/>
      <c r="N84" s="323"/>
      <c r="O84" s="251"/>
      <c r="P84" s="323"/>
      <c r="Q84" s="251"/>
      <c r="R84" s="323"/>
      <c r="S84" s="322"/>
      <c r="T84" s="322"/>
      <c r="U84" s="322"/>
      <c r="V84" s="322"/>
      <c r="W84" s="322"/>
      <c r="X84" s="322"/>
      <c r="Y84" s="322"/>
      <c r="Z84" s="322"/>
      <c r="AA84" s="322"/>
      <c r="AB84" s="322"/>
      <c r="AC84" s="322"/>
      <c r="AD84" s="322"/>
      <c r="AE84" s="322"/>
      <c r="AF84" s="321"/>
      <c r="AG84" s="251"/>
      <c r="AH84" s="251"/>
      <c r="AI84" s="251"/>
      <c r="AJ84" s="251"/>
      <c r="AK84" s="251"/>
    </row>
    <row r="85" spans="1:39" s="242" customFormat="1" x14ac:dyDescent="0.3"/>
    <row r="86" spans="1:39" s="242" customFormat="1" ht="16.5" customHeight="1" thickBot="1" x14ac:dyDescent="0.35">
      <c r="A86" s="307" t="s">
        <v>1179</v>
      </c>
      <c r="B86" s="306"/>
      <c r="C86" s="306"/>
      <c r="D86" s="303"/>
      <c r="E86" s="304"/>
      <c r="F86" s="304"/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  <c r="X86" s="303"/>
      <c r="Y86" s="303"/>
      <c r="Z86" s="303"/>
      <c r="AA86" s="303"/>
      <c r="AB86" s="303"/>
      <c r="AC86" s="303"/>
      <c r="AD86" s="303"/>
      <c r="AE86" s="303"/>
      <c r="AF86" s="303"/>
      <c r="AG86" s="302"/>
      <c r="AH86" s="302"/>
      <c r="AI86" s="302"/>
      <c r="AJ86" s="302"/>
      <c r="AK86" s="302"/>
    </row>
    <row r="87" spans="1:39" s="242" customFormat="1" ht="17.25" thickBot="1" x14ac:dyDescent="0.35">
      <c r="A87" s="251"/>
      <c r="B87" s="251"/>
      <c r="C87" s="251"/>
      <c r="D87" s="251"/>
      <c r="E87" s="301"/>
      <c r="F87" s="535"/>
      <c r="G87" s="743" t="s">
        <v>130</v>
      </c>
      <c r="H87" s="744"/>
      <c r="I87" s="744"/>
      <c r="J87" s="744"/>
      <c r="K87" s="744"/>
      <c r="L87" s="744"/>
      <c r="M87" s="744"/>
      <c r="N87" s="744"/>
      <c r="O87" s="744"/>
      <c r="P87" s="744"/>
      <c r="Q87" s="744"/>
      <c r="R87" s="745"/>
      <c r="S87" s="747" t="s">
        <v>49</v>
      </c>
      <c r="T87" s="747"/>
      <c r="U87" s="747"/>
      <c r="V87" s="747"/>
      <c r="W87" s="747"/>
      <c r="X87" s="747"/>
      <c r="Y87" s="747"/>
      <c r="Z87" s="747"/>
      <c r="AA87" s="747"/>
      <c r="AB87" s="747"/>
      <c r="AC87" s="747"/>
      <c r="AD87" s="747"/>
      <c r="AE87" s="747"/>
      <c r="AF87" s="747"/>
      <c r="AG87" s="301"/>
      <c r="AH87" s="298"/>
      <c r="AI87" s="300"/>
      <c r="AJ87" s="300"/>
      <c r="AK87" s="335"/>
      <c r="AL87" s="334"/>
      <c r="AM87" s="333" t="s">
        <v>11</v>
      </c>
    </row>
    <row r="88" spans="1:39" s="242" customFormat="1" ht="16.5" customHeight="1" x14ac:dyDescent="0.3">
      <c r="A88" s="751" t="s">
        <v>207</v>
      </c>
      <c r="B88" s="727" t="s">
        <v>293</v>
      </c>
      <c r="C88" s="755" t="s">
        <v>14</v>
      </c>
      <c r="D88" s="721" t="s">
        <v>348</v>
      </c>
      <c r="E88" s="800" t="s">
        <v>192</v>
      </c>
      <c r="F88" s="799" t="s">
        <v>78</v>
      </c>
      <c r="G88" s="723" t="s">
        <v>17</v>
      </c>
      <c r="H88" s="741" t="s">
        <v>203</v>
      </c>
      <c r="I88" s="769" t="s">
        <v>0</v>
      </c>
      <c r="J88" s="741" t="s">
        <v>74</v>
      </c>
      <c r="K88" s="739" t="s">
        <v>1</v>
      </c>
      <c r="L88" s="741" t="s">
        <v>330</v>
      </c>
      <c r="M88" s="769" t="s">
        <v>2</v>
      </c>
      <c r="N88" s="741" t="s">
        <v>20</v>
      </c>
      <c r="O88" s="739" t="s">
        <v>3</v>
      </c>
      <c r="P88" s="741" t="s">
        <v>177</v>
      </c>
      <c r="Q88" s="735" t="s">
        <v>125</v>
      </c>
      <c r="R88" s="737" t="s">
        <v>23</v>
      </c>
      <c r="S88" s="765" t="s">
        <v>286</v>
      </c>
      <c r="T88" s="731" t="s">
        <v>249</v>
      </c>
      <c r="U88" s="729" t="s">
        <v>4</v>
      </c>
      <c r="V88" s="731" t="s">
        <v>174</v>
      </c>
      <c r="W88" s="729" t="s">
        <v>5</v>
      </c>
      <c r="X88" s="731" t="s">
        <v>173</v>
      </c>
      <c r="Y88" s="765" t="s">
        <v>6</v>
      </c>
      <c r="Z88" s="731" t="s">
        <v>77</v>
      </c>
      <c r="AA88" s="729" t="s">
        <v>7</v>
      </c>
      <c r="AB88" s="731" t="s">
        <v>98</v>
      </c>
      <c r="AC88" s="733" t="s">
        <v>29</v>
      </c>
      <c r="AD88" s="735" t="s">
        <v>122</v>
      </c>
      <c r="AE88" s="735" t="s">
        <v>121</v>
      </c>
      <c r="AF88" s="761" t="s">
        <v>244</v>
      </c>
      <c r="AG88" s="763" t="s">
        <v>190</v>
      </c>
      <c r="AH88" s="725" t="s">
        <v>52</v>
      </c>
      <c r="AI88" s="769" t="s">
        <v>1170</v>
      </c>
      <c r="AJ88" s="721" t="s">
        <v>119</v>
      </c>
      <c r="AK88" s="771" t="s">
        <v>139</v>
      </c>
      <c r="AL88" s="725" t="s">
        <v>96</v>
      </c>
      <c r="AM88" s="778" t="s">
        <v>95</v>
      </c>
    </row>
    <row r="89" spans="1:39" s="242" customFormat="1" ht="17.25" customHeight="1" thickBot="1" x14ac:dyDescent="0.35">
      <c r="A89" s="752"/>
      <c r="B89" s="728"/>
      <c r="C89" s="756"/>
      <c r="D89" s="722"/>
      <c r="E89" s="801"/>
      <c r="F89" s="760"/>
      <c r="G89" s="724"/>
      <c r="H89" s="742"/>
      <c r="I89" s="770"/>
      <c r="J89" s="742"/>
      <c r="K89" s="740"/>
      <c r="L89" s="742"/>
      <c r="M89" s="770"/>
      <c r="N89" s="742"/>
      <c r="O89" s="740"/>
      <c r="P89" s="742"/>
      <c r="Q89" s="736"/>
      <c r="R89" s="738"/>
      <c r="S89" s="766"/>
      <c r="T89" s="732"/>
      <c r="U89" s="730"/>
      <c r="V89" s="732"/>
      <c r="W89" s="730"/>
      <c r="X89" s="732"/>
      <c r="Y89" s="766"/>
      <c r="Z89" s="732"/>
      <c r="AA89" s="730"/>
      <c r="AB89" s="732"/>
      <c r="AC89" s="734"/>
      <c r="AD89" s="736"/>
      <c r="AE89" s="736"/>
      <c r="AF89" s="762"/>
      <c r="AG89" s="764"/>
      <c r="AH89" s="726"/>
      <c r="AI89" s="770"/>
      <c r="AJ89" s="722"/>
      <c r="AK89" s="772"/>
      <c r="AL89" s="726"/>
      <c r="AM89" s="779"/>
    </row>
    <row r="90" spans="1:39" s="242" customFormat="1" x14ac:dyDescent="0.3">
      <c r="A90" s="296" t="s">
        <v>133</v>
      </c>
      <c r="B90" s="295">
        <f>15500/10</f>
        <v>1550</v>
      </c>
      <c r="C90" s="288">
        <f>2700/1.1</f>
        <v>2454.5454545454545</v>
      </c>
      <c r="D90" s="294">
        <v>10</v>
      </c>
      <c r="E90" s="269">
        <v>0</v>
      </c>
      <c r="F90" s="536">
        <f t="shared" ref="F90:F123" si="55">B90*E90</f>
        <v>0</v>
      </c>
      <c r="G90" s="268">
        <v>0</v>
      </c>
      <c r="H90" s="293">
        <f t="shared" ref="H90:H123" si="56">B90*G90</f>
        <v>0</v>
      </c>
      <c r="I90" s="261">
        <v>0</v>
      </c>
      <c r="J90" s="293">
        <f t="shared" ref="J90:J123" si="57">B90*I90</f>
        <v>0</v>
      </c>
      <c r="K90" s="261">
        <v>0</v>
      </c>
      <c r="L90" s="293">
        <f t="shared" ref="L90:L123" si="58">B90*K90</f>
        <v>0</v>
      </c>
      <c r="M90" s="261">
        <v>0</v>
      </c>
      <c r="N90" s="293">
        <f t="shared" ref="N90:N123" si="59">B90*M90</f>
        <v>0</v>
      </c>
      <c r="O90" s="261">
        <v>0</v>
      </c>
      <c r="P90" s="265">
        <f t="shared" ref="P90:P123" si="60">B90*O90</f>
        <v>0</v>
      </c>
      <c r="Q90" s="257">
        <f t="shared" ref="Q90:Q123" si="61">G90+I90+K90+M90+O90</f>
        <v>0</v>
      </c>
      <c r="R90" s="292">
        <f t="shared" ref="R90:R123" si="62">Q90*B90</f>
        <v>0</v>
      </c>
      <c r="S90" s="261">
        <v>0</v>
      </c>
      <c r="T90" s="291">
        <f t="shared" ref="T90:T123" si="63">C90*S90</f>
        <v>0</v>
      </c>
      <c r="U90" s="261">
        <v>0</v>
      </c>
      <c r="V90" s="291">
        <f t="shared" ref="V90:V123" si="64">C90*U90</f>
        <v>0</v>
      </c>
      <c r="W90" s="261">
        <v>0</v>
      </c>
      <c r="X90" s="291">
        <f t="shared" ref="X90:X123" si="65">C90*W90</f>
        <v>0</v>
      </c>
      <c r="Y90" s="261">
        <v>0</v>
      </c>
      <c r="Z90" s="291">
        <f t="shared" ref="Z90:Z123" si="66">C90*Y90</f>
        <v>0</v>
      </c>
      <c r="AA90" s="261">
        <v>0</v>
      </c>
      <c r="AB90" s="260">
        <f t="shared" ref="AB90:AB123" si="67">C90*AA90</f>
        <v>0</v>
      </c>
      <c r="AC90" s="259">
        <f t="shared" ref="AC90:AC123" si="68">S90+U90+W90+Y90+AA90</f>
        <v>0</v>
      </c>
      <c r="AD90" s="258">
        <f t="shared" ref="AD90:AD123" si="69">AC90*C90</f>
        <v>0</v>
      </c>
      <c r="AE90" s="331">
        <v>0</v>
      </c>
      <c r="AF90" s="257">
        <f t="shared" ref="AF90:AF123" si="70">((C90-B90)*AC90)-AE90</f>
        <v>0</v>
      </c>
      <c r="AG90" s="255">
        <v>0</v>
      </c>
      <c r="AH90" s="254">
        <f t="shared" ref="AH90:AH123" si="71">B90*AG90</f>
        <v>0</v>
      </c>
      <c r="AI90" s="267">
        <f t="shared" ref="AI90:AI123" si="72">E90+Q90-AC90-AG90</f>
        <v>0</v>
      </c>
      <c r="AJ90" s="523">
        <f t="shared" ref="AJ90:AJ123" si="73">B90*AI90</f>
        <v>0</v>
      </c>
      <c r="AK90" s="240">
        <v>0</v>
      </c>
      <c r="AL90" s="254">
        <f t="shared" ref="AL90:AL123" si="74">AK90*B90</f>
        <v>0</v>
      </c>
      <c r="AM90" s="310"/>
    </row>
    <row r="91" spans="1:39" s="242" customFormat="1" x14ac:dyDescent="0.3">
      <c r="A91" s="285" t="s">
        <v>322</v>
      </c>
      <c r="B91" s="261">
        <f>15500/10</f>
        <v>1550</v>
      </c>
      <c r="C91" s="288">
        <f>2700/1.1</f>
        <v>2454.5454545454545</v>
      </c>
      <c r="D91" s="287">
        <v>10</v>
      </c>
      <c r="E91" s="269">
        <v>0</v>
      </c>
      <c r="F91" s="536">
        <f t="shared" si="55"/>
        <v>0</v>
      </c>
      <c r="G91" s="268">
        <v>0</v>
      </c>
      <c r="H91" s="262">
        <f t="shared" si="56"/>
        <v>0</v>
      </c>
      <c r="I91" s="261">
        <v>0</v>
      </c>
      <c r="J91" s="266">
        <f t="shared" si="57"/>
        <v>0</v>
      </c>
      <c r="K91" s="261">
        <v>0</v>
      </c>
      <c r="L91" s="266">
        <f t="shared" si="58"/>
        <v>0</v>
      </c>
      <c r="M91" s="261">
        <v>0</v>
      </c>
      <c r="N91" s="266">
        <f t="shared" si="59"/>
        <v>0</v>
      </c>
      <c r="O91" s="261">
        <v>0</v>
      </c>
      <c r="P91" s="265">
        <f t="shared" si="60"/>
        <v>0</v>
      </c>
      <c r="Q91" s="257">
        <f t="shared" si="61"/>
        <v>0</v>
      </c>
      <c r="R91" s="264">
        <f t="shared" si="62"/>
        <v>0</v>
      </c>
      <c r="S91" s="261">
        <v>0</v>
      </c>
      <c r="T91" s="262">
        <f t="shared" si="63"/>
        <v>0</v>
      </c>
      <c r="U91" s="261">
        <v>0</v>
      </c>
      <c r="V91" s="262">
        <f t="shared" si="64"/>
        <v>0</v>
      </c>
      <c r="W91" s="261">
        <v>0</v>
      </c>
      <c r="X91" s="262">
        <f t="shared" si="65"/>
        <v>0</v>
      </c>
      <c r="Y91" s="261">
        <v>0</v>
      </c>
      <c r="Z91" s="262">
        <f t="shared" si="66"/>
        <v>0</v>
      </c>
      <c r="AA91" s="261">
        <v>0</v>
      </c>
      <c r="AB91" s="260">
        <f t="shared" si="67"/>
        <v>0</v>
      </c>
      <c r="AC91" s="259">
        <f t="shared" si="68"/>
        <v>0</v>
      </c>
      <c r="AD91" s="258">
        <f t="shared" si="69"/>
        <v>0</v>
      </c>
      <c r="AE91" s="331">
        <v>0</v>
      </c>
      <c r="AF91" s="257">
        <f t="shared" si="70"/>
        <v>0</v>
      </c>
      <c r="AG91" s="255">
        <v>0</v>
      </c>
      <c r="AH91" s="254">
        <f t="shared" si="71"/>
        <v>0</v>
      </c>
      <c r="AI91" s="267">
        <f t="shared" si="72"/>
        <v>0</v>
      </c>
      <c r="AJ91" s="508">
        <f t="shared" si="73"/>
        <v>0</v>
      </c>
      <c r="AK91" s="240">
        <v>0</v>
      </c>
      <c r="AL91" s="254">
        <f t="shared" si="74"/>
        <v>0</v>
      </c>
      <c r="AM91" s="253"/>
    </row>
    <row r="92" spans="1:39" s="242" customFormat="1" x14ac:dyDescent="0.3">
      <c r="A92" s="285" t="s">
        <v>143</v>
      </c>
      <c r="B92" s="261">
        <f>18000/10</f>
        <v>1800</v>
      </c>
      <c r="C92" s="288">
        <f>2800/1.1</f>
        <v>2545.454545454545</v>
      </c>
      <c r="D92" s="287">
        <v>10</v>
      </c>
      <c r="E92" s="269">
        <v>0</v>
      </c>
      <c r="F92" s="536">
        <f t="shared" si="55"/>
        <v>0</v>
      </c>
      <c r="G92" s="268">
        <v>0</v>
      </c>
      <c r="H92" s="262">
        <f t="shared" si="56"/>
        <v>0</v>
      </c>
      <c r="I92" s="261">
        <v>0</v>
      </c>
      <c r="J92" s="266">
        <f t="shared" si="57"/>
        <v>0</v>
      </c>
      <c r="K92" s="261">
        <v>0</v>
      </c>
      <c r="L92" s="266">
        <f t="shared" si="58"/>
        <v>0</v>
      </c>
      <c r="M92" s="261">
        <v>0</v>
      </c>
      <c r="N92" s="266">
        <f t="shared" si="59"/>
        <v>0</v>
      </c>
      <c r="O92" s="261">
        <v>0</v>
      </c>
      <c r="P92" s="265">
        <f t="shared" si="60"/>
        <v>0</v>
      </c>
      <c r="Q92" s="257">
        <f t="shared" si="61"/>
        <v>0</v>
      </c>
      <c r="R92" s="264">
        <f t="shared" si="62"/>
        <v>0</v>
      </c>
      <c r="S92" s="261">
        <v>0</v>
      </c>
      <c r="T92" s="262">
        <f t="shared" si="63"/>
        <v>0</v>
      </c>
      <c r="U92" s="261">
        <v>0</v>
      </c>
      <c r="V92" s="262">
        <f t="shared" si="64"/>
        <v>0</v>
      </c>
      <c r="W92" s="261">
        <v>0</v>
      </c>
      <c r="X92" s="262">
        <f t="shared" si="65"/>
        <v>0</v>
      </c>
      <c r="Y92" s="261">
        <v>0</v>
      </c>
      <c r="Z92" s="262">
        <f t="shared" si="66"/>
        <v>0</v>
      </c>
      <c r="AA92" s="261">
        <v>0</v>
      </c>
      <c r="AB92" s="260">
        <f t="shared" si="67"/>
        <v>0</v>
      </c>
      <c r="AC92" s="259">
        <f t="shared" si="68"/>
        <v>0</v>
      </c>
      <c r="AD92" s="258">
        <f t="shared" si="69"/>
        <v>0</v>
      </c>
      <c r="AE92" s="331">
        <v>0</v>
      </c>
      <c r="AF92" s="257">
        <f t="shared" si="70"/>
        <v>0</v>
      </c>
      <c r="AG92" s="255">
        <v>0</v>
      </c>
      <c r="AH92" s="254">
        <f t="shared" si="71"/>
        <v>0</v>
      </c>
      <c r="AI92" s="267">
        <f t="shared" si="72"/>
        <v>0</v>
      </c>
      <c r="AJ92" s="508">
        <f t="shared" si="73"/>
        <v>0</v>
      </c>
      <c r="AK92" s="240">
        <v>0</v>
      </c>
      <c r="AL92" s="254">
        <f t="shared" si="74"/>
        <v>0</v>
      </c>
      <c r="AM92" s="310"/>
    </row>
    <row r="93" spans="1:39" s="242" customFormat="1" x14ac:dyDescent="0.3">
      <c r="A93" s="290" t="s">
        <v>41</v>
      </c>
      <c r="B93" s="276">
        <f>15500/10</f>
        <v>1550</v>
      </c>
      <c r="C93" s="288">
        <f>2700/1.1</f>
        <v>2454.5454545454545</v>
      </c>
      <c r="D93" s="274">
        <v>10</v>
      </c>
      <c r="E93" s="269">
        <v>0</v>
      </c>
      <c r="F93" s="536">
        <f t="shared" si="55"/>
        <v>0</v>
      </c>
      <c r="G93" s="268">
        <v>0</v>
      </c>
      <c r="H93" s="262">
        <f t="shared" si="56"/>
        <v>0</v>
      </c>
      <c r="I93" s="261">
        <v>0</v>
      </c>
      <c r="J93" s="266">
        <f t="shared" si="57"/>
        <v>0</v>
      </c>
      <c r="K93" s="261">
        <v>0</v>
      </c>
      <c r="L93" s="266">
        <f t="shared" si="58"/>
        <v>0</v>
      </c>
      <c r="M93" s="261">
        <v>0</v>
      </c>
      <c r="N93" s="266">
        <f t="shared" si="59"/>
        <v>0</v>
      </c>
      <c r="O93" s="261">
        <v>0</v>
      </c>
      <c r="P93" s="265">
        <f t="shared" si="60"/>
        <v>0</v>
      </c>
      <c r="Q93" s="257">
        <f t="shared" si="61"/>
        <v>0</v>
      </c>
      <c r="R93" s="264">
        <f t="shared" si="62"/>
        <v>0</v>
      </c>
      <c r="S93" s="261">
        <v>0</v>
      </c>
      <c r="T93" s="262">
        <f t="shared" si="63"/>
        <v>0</v>
      </c>
      <c r="U93" s="261">
        <v>0</v>
      </c>
      <c r="V93" s="262">
        <f t="shared" si="64"/>
        <v>0</v>
      </c>
      <c r="W93" s="261">
        <v>0</v>
      </c>
      <c r="X93" s="262">
        <f t="shared" si="65"/>
        <v>0</v>
      </c>
      <c r="Y93" s="261">
        <v>0</v>
      </c>
      <c r="Z93" s="262">
        <f t="shared" si="66"/>
        <v>0</v>
      </c>
      <c r="AA93" s="261">
        <v>0</v>
      </c>
      <c r="AB93" s="260">
        <f t="shared" si="67"/>
        <v>0</v>
      </c>
      <c r="AC93" s="259">
        <f t="shared" si="68"/>
        <v>0</v>
      </c>
      <c r="AD93" s="258">
        <f t="shared" si="69"/>
        <v>0</v>
      </c>
      <c r="AE93" s="331">
        <v>0</v>
      </c>
      <c r="AF93" s="257">
        <f t="shared" si="70"/>
        <v>0</v>
      </c>
      <c r="AG93" s="255">
        <v>0</v>
      </c>
      <c r="AH93" s="254">
        <f t="shared" si="71"/>
        <v>0</v>
      </c>
      <c r="AI93" s="267">
        <f t="shared" si="72"/>
        <v>0</v>
      </c>
      <c r="AJ93" s="508">
        <f t="shared" si="73"/>
        <v>0</v>
      </c>
      <c r="AK93" s="240">
        <v>0</v>
      </c>
      <c r="AL93" s="254">
        <f t="shared" si="74"/>
        <v>0</v>
      </c>
      <c r="AM93" s="332"/>
    </row>
    <row r="94" spans="1:39" s="242" customFormat="1" x14ac:dyDescent="0.3">
      <c r="A94" s="290" t="s">
        <v>303</v>
      </c>
      <c r="B94" s="276">
        <f>15500/10</f>
        <v>1550</v>
      </c>
      <c r="C94" s="288">
        <f>2700/1.1</f>
        <v>2454.5454545454545</v>
      </c>
      <c r="D94" s="274">
        <v>10</v>
      </c>
      <c r="E94" s="269">
        <v>0</v>
      </c>
      <c r="F94" s="536">
        <f t="shared" si="55"/>
        <v>0</v>
      </c>
      <c r="G94" s="268">
        <v>0</v>
      </c>
      <c r="H94" s="262">
        <f t="shared" si="56"/>
        <v>0</v>
      </c>
      <c r="I94" s="261">
        <v>0</v>
      </c>
      <c r="J94" s="266">
        <f t="shared" si="57"/>
        <v>0</v>
      </c>
      <c r="K94" s="261">
        <v>0</v>
      </c>
      <c r="L94" s="266">
        <f t="shared" si="58"/>
        <v>0</v>
      </c>
      <c r="M94" s="261">
        <v>0</v>
      </c>
      <c r="N94" s="266">
        <f t="shared" si="59"/>
        <v>0</v>
      </c>
      <c r="O94" s="261">
        <v>0</v>
      </c>
      <c r="P94" s="265">
        <f t="shared" si="60"/>
        <v>0</v>
      </c>
      <c r="Q94" s="257">
        <f t="shared" si="61"/>
        <v>0</v>
      </c>
      <c r="R94" s="264">
        <f t="shared" si="62"/>
        <v>0</v>
      </c>
      <c r="S94" s="261">
        <v>0</v>
      </c>
      <c r="T94" s="262">
        <f t="shared" si="63"/>
        <v>0</v>
      </c>
      <c r="U94" s="261">
        <v>0</v>
      </c>
      <c r="V94" s="262">
        <f t="shared" si="64"/>
        <v>0</v>
      </c>
      <c r="W94" s="261">
        <v>0</v>
      </c>
      <c r="X94" s="262">
        <f t="shared" si="65"/>
        <v>0</v>
      </c>
      <c r="Y94" s="261">
        <v>0</v>
      </c>
      <c r="Z94" s="262">
        <f t="shared" si="66"/>
        <v>0</v>
      </c>
      <c r="AA94" s="261">
        <v>0</v>
      </c>
      <c r="AB94" s="260">
        <f t="shared" si="67"/>
        <v>0</v>
      </c>
      <c r="AC94" s="259">
        <f t="shared" si="68"/>
        <v>0</v>
      </c>
      <c r="AD94" s="258">
        <f t="shared" si="69"/>
        <v>0</v>
      </c>
      <c r="AE94" s="331">
        <v>0</v>
      </c>
      <c r="AF94" s="257">
        <f t="shared" si="70"/>
        <v>0</v>
      </c>
      <c r="AG94" s="255">
        <v>0</v>
      </c>
      <c r="AH94" s="254">
        <f t="shared" si="71"/>
        <v>0</v>
      </c>
      <c r="AI94" s="267">
        <f t="shared" si="72"/>
        <v>0</v>
      </c>
      <c r="AJ94" s="508">
        <f t="shared" si="73"/>
        <v>0</v>
      </c>
      <c r="AK94" s="240">
        <v>0</v>
      </c>
      <c r="AL94" s="254">
        <f t="shared" si="74"/>
        <v>0</v>
      </c>
      <c r="AM94" s="310"/>
    </row>
    <row r="95" spans="1:39" s="242" customFormat="1" x14ac:dyDescent="0.3">
      <c r="A95" s="289" t="s">
        <v>271</v>
      </c>
      <c r="B95" s="276">
        <f>15500/10</f>
        <v>1550</v>
      </c>
      <c r="C95" s="288">
        <f>2700/1.1</f>
        <v>2454.5454545454545</v>
      </c>
      <c r="D95" s="274">
        <v>10</v>
      </c>
      <c r="E95" s="269">
        <v>0</v>
      </c>
      <c r="F95" s="536">
        <f t="shared" si="55"/>
        <v>0</v>
      </c>
      <c r="G95" s="268">
        <v>0</v>
      </c>
      <c r="H95" s="262">
        <f t="shared" si="56"/>
        <v>0</v>
      </c>
      <c r="I95" s="261">
        <v>0</v>
      </c>
      <c r="J95" s="266">
        <f t="shared" si="57"/>
        <v>0</v>
      </c>
      <c r="K95" s="261">
        <v>0</v>
      </c>
      <c r="L95" s="266">
        <f t="shared" si="58"/>
        <v>0</v>
      </c>
      <c r="M95" s="261">
        <v>0</v>
      </c>
      <c r="N95" s="266">
        <f t="shared" si="59"/>
        <v>0</v>
      </c>
      <c r="O95" s="261">
        <v>0</v>
      </c>
      <c r="P95" s="265">
        <f t="shared" si="60"/>
        <v>0</v>
      </c>
      <c r="Q95" s="257">
        <f t="shared" si="61"/>
        <v>0</v>
      </c>
      <c r="R95" s="264">
        <f t="shared" si="62"/>
        <v>0</v>
      </c>
      <c r="S95" s="261">
        <v>0</v>
      </c>
      <c r="T95" s="262">
        <f t="shared" si="63"/>
        <v>0</v>
      </c>
      <c r="U95" s="261">
        <v>0</v>
      </c>
      <c r="V95" s="262">
        <f t="shared" si="64"/>
        <v>0</v>
      </c>
      <c r="W95" s="261">
        <v>0</v>
      </c>
      <c r="X95" s="262">
        <f t="shared" si="65"/>
        <v>0</v>
      </c>
      <c r="Y95" s="261">
        <v>0</v>
      </c>
      <c r="Z95" s="262">
        <f t="shared" si="66"/>
        <v>0</v>
      </c>
      <c r="AA95" s="261">
        <v>0</v>
      </c>
      <c r="AB95" s="260">
        <f t="shared" si="67"/>
        <v>0</v>
      </c>
      <c r="AC95" s="259">
        <f t="shared" si="68"/>
        <v>0</v>
      </c>
      <c r="AD95" s="258">
        <f t="shared" si="69"/>
        <v>0</v>
      </c>
      <c r="AE95" s="331">
        <v>0</v>
      </c>
      <c r="AF95" s="257">
        <f t="shared" si="70"/>
        <v>0</v>
      </c>
      <c r="AG95" s="255">
        <v>0</v>
      </c>
      <c r="AH95" s="254">
        <f t="shared" si="71"/>
        <v>0</v>
      </c>
      <c r="AI95" s="267">
        <f t="shared" si="72"/>
        <v>0</v>
      </c>
      <c r="AJ95" s="508">
        <f t="shared" si="73"/>
        <v>0</v>
      </c>
      <c r="AK95" s="240">
        <v>0</v>
      </c>
      <c r="AL95" s="254">
        <f t="shared" si="74"/>
        <v>0</v>
      </c>
      <c r="AM95" s="310"/>
    </row>
    <row r="96" spans="1:39" s="242" customFormat="1" x14ac:dyDescent="0.3">
      <c r="A96" s="290" t="s">
        <v>89</v>
      </c>
      <c r="B96" s="276">
        <f>18000/10</f>
        <v>1800</v>
      </c>
      <c r="C96" s="288">
        <f>2800/1.1</f>
        <v>2545.454545454545</v>
      </c>
      <c r="D96" s="274">
        <v>10</v>
      </c>
      <c r="E96" s="269">
        <v>0</v>
      </c>
      <c r="F96" s="536">
        <f t="shared" si="55"/>
        <v>0</v>
      </c>
      <c r="G96" s="268">
        <v>0</v>
      </c>
      <c r="H96" s="262">
        <f t="shared" si="56"/>
        <v>0</v>
      </c>
      <c r="I96" s="261">
        <v>0</v>
      </c>
      <c r="J96" s="266">
        <f t="shared" si="57"/>
        <v>0</v>
      </c>
      <c r="K96" s="261">
        <v>0</v>
      </c>
      <c r="L96" s="266">
        <f t="shared" si="58"/>
        <v>0</v>
      </c>
      <c r="M96" s="261">
        <v>0</v>
      </c>
      <c r="N96" s="266">
        <f t="shared" si="59"/>
        <v>0</v>
      </c>
      <c r="O96" s="261">
        <v>0</v>
      </c>
      <c r="P96" s="265">
        <f t="shared" si="60"/>
        <v>0</v>
      </c>
      <c r="Q96" s="257">
        <f t="shared" si="61"/>
        <v>0</v>
      </c>
      <c r="R96" s="264">
        <f t="shared" si="62"/>
        <v>0</v>
      </c>
      <c r="S96" s="261">
        <v>0</v>
      </c>
      <c r="T96" s="262">
        <f t="shared" si="63"/>
        <v>0</v>
      </c>
      <c r="U96" s="261">
        <v>0</v>
      </c>
      <c r="V96" s="262">
        <f t="shared" si="64"/>
        <v>0</v>
      </c>
      <c r="W96" s="261">
        <v>0</v>
      </c>
      <c r="X96" s="262">
        <f t="shared" si="65"/>
        <v>0</v>
      </c>
      <c r="Y96" s="261">
        <v>0</v>
      </c>
      <c r="Z96" s="262">
        <f t="shared" si="66"/>
        <v>0</v>
      </c>
      <c r="AA96" s="261">
        <v>0</v>
      </c>
      <c r="AB96" s="260">
        <f t="shared" si="67"/>
        <v>0</v>
      </c>
      <c r="AC96" s="259">
        <f t="shared" si="68"/>
        <v>0</v>
      </c>
      <c r="AD96" s="258">
        <f t="shared" si="69"/>
        <v>0</v>
      </c>
      <c r="AE96" s="331">
        <v>0</v>
      </c>
      <c r="AF96" s="257">
        <f t="shared" si="70"/>
        <v>0</v>
      </c>
      <c r="AG96" s="255">
        <v>0</v>
      </c>
      <c r="AH96" s="254">
        <f t="shared" si="71"/>
        <v>0</v>
      </c>
      <c r="AI96" s="267">
        <f t="shared" si="72"/>
        <v>0</v>
      </c>
      <c r="AJ96" s="508">
        <f t="shared" si="73"/>
        <v>0</v>
      </c>
      <c r="AK96" s="240">
        <v>0</v>
      </c>
      <c r="AL96" s="254">
        <f t="shared" si="74"/>
        <v>0</v>
      </c>
      <c r="AM96" s="310"/>
    </row>
    <row r="97" spans="1:39" s="242" customFormat="1" x14ac:dyDescent="0.3">
      <c r="A97" s="289" t="s">
        <v>88</v>
      </c>
      <c r="B97" s="276">
        <f>17000/10</f>
        <v>1700</v>
      </c>
      <c r="C97" s="288">
        <f>2700/1.1</f>
        <v>2454.5454545454545</v>
      </c>
      <c r="D97" s="274">
        <v>10</v>
      </c>
      <c r="E97" s="269">
        <v>0</v>
      </c>
      <c r="F97" s="536">
        <f t="shared" si="55"/>
        <v>0</v>
      </c>
      <c r="G97" s="268">
        <v>0</v>
      </c>
      <c r="H97" s="262">
        <f t="shared" si="56"/>
        <v>0</v>
      </c>
      <c r="I97" s="261">
        <v>0</v>
      </c>
      <c r="J97" s="266">
        <f t="shared" si="57"/>
        <v>0</v>
      </c>
      <c r="K97" s="261">
        <v>0</v>
      </c>
      <c r="L97" s="266">
        <f t="shared" si="58"/>
        <v>0</v>
      </c>
      <c r="M97" s="261">
        <v>0</v>
      </c>
      <c r="N97" s="266">
        <f t="shared" si="59"/>
        <v>0</v>
      </c>
      <c r="O97" s="261">
        <v>0</v>
      </c>
      <c r="P97" s="265">
        <f t="shared" si="60"/>
        <v>0</v>
      </c>
      <c r="Q97" s="257">
        <f t="shared" si="61"/>
        <v>0</v>
      </c>
      <c r="R97" s="264">
        <f t="shared" si="62"/>
        <v>0</v>
      </c>
      <c r="S97" s="261">
        <v>0</v>
      </c>
      <c r="T97" s="262">
        <f t="shared" si="63"/>
        <v>0</v>
      </c>
      <c r="U97" s="261">
        <v>0</v>
      </c>
      <c r="V97" s="262">
        <f t="shared" si="64"/>
        <v>0</v>
      </c>
      <c r="W97" s="261">
        <v>0</v>
      </c>
      <c r="X97" s="262">
        <f t="shared" si="65"/>
        <v>0</v>
      </c>
      <c r="Y97" s="261">
        <v>0</v>
      </c>
      <c r="Z97" s="262">
        <f t="shared" si="66"/>
        <v>0</v>
      </c>
      <c r="AA97" s="261">
        <v>0</v>
      </c>
      <c r="AB97" s="260">
        <f t="shared" si="67"/>
        <v>0</v>
      </c>
      <c r="AC97" s="259">
        <f t="shared" si="68"/>
        <v>0</v>
      </c>
      <c r="AD97" s="258">
        <f t="shared" si="69"/>
        <v>0</v>
      </c>
      <c r="AE97" s="331">
        <v>0</v>
      </c>
      <c r="AF97" s="257">
        <f t="shared" si="70"/>
        <v>0</v>
      </c>
      <c r="AG97" s="255">
        <v>0</v>
      </c>
      <c r="AH97" s="254">
        <f t="shared" si="71"/>
        <v>0</v>
      </c>
      <c r="AI97" s="267">
        <f t="shared" si="72"/>
        <v>0</v>
      </c>
      <c r="AJ97" s="508">
        <f t="shared" si="73"/>
        <v>0</v>
      </c>
      <c r="AK97" s="240">
        <v>0</v>
      </c>
      <c r="AL97" s="254">
        <f t="shared" si="74"/>
        <v>0</v>
      </c>
      <c r="AM97" s="310"/>
    </row>
    <row r="98" spans="1:39" s="242" customFormat="1" x14ac:dyDescent="0.3">
      <c r="A98" s="285" t="s">
        <v>87</v>
      </c>
      <c r="B98" s="261">
        <f>13800/12</f>
        <v>1150</v>
      </c>
      <c r="C98" s="263">
        <f>1800/1.1</f>
        <v>1636.3636363636363</v>
      </c>
      <c r="D98" s="287">
        <v>12</v>
      </c>
      <c r="E98" s="269">
        <v>0</v>
      </c>
      <c r="F98" s="536">
        <f t="shared" si="55"/>
        <v>0</v>
      </c>
      <c r="G98" s="268">
        <v>0</v>
      </c>
      <c r="H98" s="262">
        <f t="shared" si="56"/>
        <v>0</v>
      </c>
      <c r="I98" s="261">
        <v>0</v>
      </c>
      <c r="J98" s="266">
        <f t="shared" si="57"/>
        <v>0</v>
      </c>
      <c r="K98" s="261">
        <v>0</v>
      </c>
      <c r="L98" s="266">
        <f t="shared" si="58"/>
        <v>0</v>
      </c>
      <c r="M98" s="261">
        <v>0</v>
      </c>
      <c r="N98" s="266">
        <f t="shared" si="59"/>
        <v>0</v>
      </c>
      <c r="O98" s="261">
        <v>0</v>
      </c>
      <c r="P98" s="265">
        <f t="shared" si="60"/>
        <v>0</v>
      </c>
      <c r="Q98" s="257">
        <f t="shared" si="61"/>
        <v>0</v>
      </c>
      <c r="R98" s="264">
        <f t="shared" si="62"/>
        <v>0</v>
      </c>
      <c r="S98" s="261">
        <v>0</v>
      </c>
      <c r="T98" s="262">
        <f t="shared" si="63"/>
        <v>0</v>
      </c>
      <c r="U98" s="261">
        <v>0</v>
      </c>
      <c r="V98" s="262">
        <f t="shared" si="64"/>
        <v>0</v>
      </c>
      <c r="W98" s="261">
        <v>0</v>
      </c>
      <c r="X98" s="262">
        <f t="shared" si="65"/>
        <v>0</v>
      </c>
      <c r="Y98" s="261">
        <v>0</v>
      </c>
      <c r="Z98" s="262">
        <f t="shared" si="66"/>
        <v>0</v>
      </c>
      <c r="AA98" s="261">
        <v>0</v>
      </c>
      <c r="AB98" s="260">
        <f t="shared" si="67"/>
        <v>0</v>
      </c>
      <c r="AC98" s="259">
        <f t="shared" si="68"/>
        <v>0</v>
      </c>
      <c r="AD98" s="258">
        <f t="shared" si="69"/>
        <v>0</v>
      </c>
      <c r="AE98" s="331">
        <v>0</v>
      </c>
      <c r="AF98" s="257">
        <f t="shared" si="70"/>
        <v>0</v>
      </c>
      <c r="AG98" s="255">
        <v>0</v>
      </c>
      <c r="AH98" s="254">
        <f t="shared" si="71"/>
        <v>0</v>
      </c>
      <c r="AI98" s="267">
        <f t="shared" si="72"/>
        <v>0</v>
      </c>
      <c r="AJ98" s="508">
        <f t="shared" si="73"/>
        <v>0</v>
      </c>
      <c r="AK98" s="240">
        <v>0</v>
      </c>
      <c r="AL98" s="254">
        <f t="shared" si="74"/>
        <v>0</v>
      </c>
      <c r="AM98" s="310"/>
    </row>
    <row r="99" spans="1:39" s="242" customFormat="1" ht="21.75" customHeight="1" x14ac:dyDescent="0.3">
      <c r="A99" s="285" t="s">
        <v>46</v>
      </c>
      <c r="B99" s="261">
        <f>13800/12</f>
        <v>1150</v>
      </c>
      <c r="C99" s="263">
        <v>1636</v>
      </c>
      <c r="D99" s="287">
        <v>12</v>
      </c>
      <c r="E99" s="269">
        <v>0</v>
      </c>
      <c r="F99" s="536">
        <f t="shared" si="55"/>
        <v>0</v>
      </c>
      <c r="G99" s="268">
        <v>0</v>
      </c>
      <c r="H99" s="262">
        <f t="shared" si="56"/>
        <v>0</v>
      </c>
      <c r="I99" s="261">
        <v>0</v>
      </c>
      <c r="J99" s="266">
        <f t="shared" si="57"/>
        <v>0</v>
      </c>
      <c r="K99" s="261">
        <v>0</v>
      </c>
      <c r="L99" s="266">
        <f t="shared" si="58"/>
        <v>0</v>
      </c>
      <c r="M99" s="261">
        <v>0</v>
      </c>
      <c r="N99" s="266">
        <f t="shared" si="59"/>
        <v>0</v>
      </c>
      <c r="O99" s="261">
        <v>0</v>
      </c>
      <c r="P99" s="265">
        <f t="shared" si="60"/>
        <v>0</v>
      </c>
      <c r="Q99" s="257">
        <f t="shared" si="61"/>
        <v>0</v>
      </c>
      <c r="R99" s="264">
        <f t="shared" si="62"/>
        <v>0</v>
      </c>
      <c r="S99" s="261">
        <v>0</v>
      </c>
      <c r="T99" s="262">
        <f t="shared" si="63"/>
        <v>0</v>
      </c>
      <c r="U99" s="261">
        <v>0</v>
      </c>
      <c r="V99" s="262">
        <f t="shared" si="64"/>
        <v>0</v>
      </c>
      <c r="W99" s="261">
        <v>0</v>
      </c>
      <c r="X99" s="262">
        <f t="shared" si="65"/>
        <v>0</v>
      </c>
      <c r="Y99" s="261">
        <v>0</v>
      </c>
      <c r="Z99" s="262">
        <f t="shared" si="66"/>
        <v>0</v>
      </c>
      <c r="AA99" s="261">
        <v>0</v>
      </c>
      <c r="AB99" s="260">
        <f t="shared" si="67"/>
        <v>0</v>
      </c>
      <c r="AC99" s="259">
        <f t="shared" si="68"/>
        <v>0</v>
      </c>
      <c r="AD99" s="258">
        <f t="shared" si="69"/>
        <v>0</v>
      </c>
      <c r="AE99" s="331">
        <v>0</v>
      </c>
      <c r="AF99" s="257">
        <f t="shared" si="70"/>
        <v>0</v>
      </c>
      <c r="AG99" s="255">
        <v>0</v>
      </c>
      <c r="AH99" s="254">
        <f t="shared" si="71"/>
        <v>0</v>
      </c>
      <c r="AI99" s="267">
        <f t="shared" si="72"/>
        <v>0</v>
      </c>
      <c r="AJ99" s="508">
        <f t="shared" si="73"/>
        <v>0</v>
      </c>
      <c r="AK99" s="240">
        <v>0</v>
      </c>
      <c r="AL99" s="254">
        <f t="shared" si="74"/>
        <v>0</v>
      </c>
      <c r="AM99" s="253"/>
    </row>
    <row r="100" spans="1:39" s="242" customFormat="1" x14ac:dyDescent="0.3">
      <c r="A100" s="285" t="s">
        <v>8</v>
      </c>
      <c r="B100" s="276">
        <f>24800/16</f>
        <v>1550</v>
      </c>
      <c r="C100" s="275">
        <f>2800/1.1</f>
        <v>2545.454545454545</v>
      </c>
      <c r="D100" s="274">
        <v>16</v>
      </c>
      <c r="E100" s="269">
        <v>0</v>
      </c>
      <c r="F100" s="536">
        <f t="shared" si="55"/>
        <v>0</v>
      </c>
      <c r="G100" s="268">
        <v>0</v>
      </c>
      <c r="H100" s="262">
        <f t="shared" si="56"/>
        <v>0</v>
      </c>
      <c r="I100" s="261">
        <v>0</v>
      </c>
      <c r="J100" s="266">
        <f t="shared" si="57"/>
        <v>0</v>
      </c>
      <c r="K100" s="261">
        <v>0</v>
      </c>
      <c r="L100" s="266">
        <f t="shared" si="58"/>
        <v>0</v>
      </c>
      <c r="M100" s="261">
        <v>0</v>
      </c>
      <c r="N100" s="266">
        <f t="shared" si="59"/>
        <v>0</v>
      </c>
      <c r="O100" s="261">
        <v>0</v>
      </c>
      <c r="P100" s="265">
        <f t="shared" si="60"/>
        <v>0</v>
      </c>
      <c r="Q100" s="257">
        <f t="shared" si="61"/>
        <v>0</v>
      </c>
      <c r="R100" s="264">
        <f t="shared" si="62"/>
        <v>0</v>
      </c>
      <c r="S100" s="261">
        <v>0</v>
      </c>
      <c r="T100" s="262">
        <f t="shared" si="63"/>
        <v>0</v>
      </c>
      <c r="U100" s="261">
        <v>0</v>
      </c>
      <c r="V100" s="262">
        <f t="shared" si="64"/>
        <v>0</v>
      </c>
      <c r="W100" s="261">
        <v>0</v>
      </c>
      <c r="X100" s="262">
        <f t="shared" si="65"/>
        <v>0</v>
      </c>
      <c r="Y100" s="261">
        <v>0</v>
      </c>
      <c r="Z100" s="262">
        <f t="shared" si="66"/>
        <v>0</v>
      </c>
      <c r="AA100" s="261">
        <v>0</v>
      </c>
      <c r="AB100" s="260">
        <f t="shared" si="67"/>
        <v>0</v>
      </c>
      <c r="AC100" s="259">
        <f t="shared" si="68"/>
        <v>0</v>
      </c>
      <c r="AD100" s="258">
        <f t="shared" si="69"/>
        <v>0</v>
      </c>
      <c r="AE100" s="331">
        <v>0</v>
      </c>
      <c r="AF100" s="257">
        <f t="shared" si="70"/>
        <v>0</v>
      </c>
      <c r="AG100" s="255">
        <v>0</v>
      </c>
      <c r="AH100" s="254">
        <f t="shared" si="71"/>
        <v>0</v>
      </c>
      <c r="AI100" s="267">
        <f t="shared" si="72"/>
        <v>0</v>
      </c>
      <c r="AJ100" s="508">
        <f t="shared" si="73"/>
        <v>0</v>
      </c>
      <c r="AK100" s="240">
        <v>0</v>
      </c>
      <c r="AL100" s="254">
        <f t="shared" si="74"/>
        <v>0</v>
      </c>
      <c r="AM100" s="330"/>
    </row>
    <row r="101" spans="1:39" s="242" customFormat="1" x14ac:dyDescent="0.3">
      <c r="A101" s="286" t="s">
        <v>66</v>
      </c>
      <c r="B101" s="276">
        <f>30400/16</f>
        <v>1900</v>
      </c>
      <c r="C101" s="275">
        <f>2800/1.1</f>
        <v>2545.454545454545</v>
      </c>
      <c r="D101" s="274">
        <v>16</v>
      </c>
      <c r="E101" s="269">
        <v>0</v>
      </c>
      <c r="F101" s="536">
        <f t="shared" si="55"/>
        <v>0</v>
      </c>
      <c r="G101" s="268">
        <v>0</v>
      </c>
      <c r="H101" s="262">
        <f t="shared" si="56"/>
        <v>0</v>
      </c>
      <c r="I101" s="261">
        <v>0</v>
      </c>
      <c r="J101" s="266">
        <f t="shared" si="57"/>
        <v>0</v>
      </c>
      <c r="K101" s="261">
        <v>0</v>
      </c>
      <c r="L101" s="266">
        <f t="shared" si="58"/>
        <v>0</v>
      </c>
      <c r="M101" s="261">
        <v>0</v>
      </c>
      <c r="N101" s="266">
        <f t="shared" si="59"/>
        <v>0</v>
      </c>
      <c r="O101" s="261">
        <v>0</v>
      </c>
      <c r="P101" s="265">
        <f t="shared" si="60"/>
        <v>0</v>
      </c>
      <c r="Q101" s="257">
        <f t="shared" si="61"/>
        <v>0</v>
      </c>
      <c r="R101" s="264">
        <f t="shared" si="62"/>
        <v>0</v>
      </c>
      <c r="S101" s="261">
        <v>0</v>
      </c>
      <c r="T101" s="262">
        <f t="shared" si="63"/>
        <v>0</v>
      </c>
      <c r="U101" s="261">
        <v>0</v>
      </c>
      <c r="V101" s="262">
        <f t="shared" si="64"/>
        <v>0</v>
      </c>
      <c r="W101" s="261">
        <v>0</v>
      </c>
      <c r="X101" s="262">
        <f t="shared" si="65"/>
        <v>0</v>
      </c>
      <c r="Y101" s="261">
        <v>0</v>
      </c>
      <c r="Z101" s="262">
        <f t="shared" si="66"/>
        <v>0</v>
      </c>
      <c r="AA101" s="261">
        <v>0</v>
      </c>
      <c r="AB101" s="260">
        <f t="shared" si="67"/>
        <v>0</v>
      </c>
      <c r="AC101" s="259">
        <f t="shared" si="68"/>
        <v>0</v>
      </c>
      <c r="AD101" s="258">
        <f t="shared" si="69"/>
        <v>0</v>
      </c>
      <c r="AE101" s="331">
        <v>0</v>
      </c>
      <c r="AF101" s="257">
        <f t="shared" si="70"/>
        <v>0</v>
      </c>
      <c r="AG101" s="255">
        <v>0</v>
      </c>
      <c r="AH101" s="254">
        <f t="shared" si="71"/>
        <v>0</v>
      </c>
      <c r="AI101" s="267">
        <f t="shared" si="72"/>
        <v>0</v>
      </c>
      <c r="AJ101" s="508">
        <f t="shared" si="73"/>
        <v>0</v>
      </c>
      <c r="AK101" s="240">
        <v>0</v>
      </c>
      <c r="AL101" s="254">
        <f t="shared" si="74"/>
        <v>0</v>
      </c>
      <c r="AM101" s="330"/>
    </row>
    <row r="102" spans="1:39" s="242" customFormat="1" x14ac:dyDescent="0.3">
      <c r="A102" s="285" t="s">
        <v>9</v>
      </c>
      <c r="B102" s="276">
        <f>3600/6</f>
        <v>600</v>
      </c>
      <c r="C102" s="275">
        <f>2000/1.1</f>
        <v>1818.181818181818</v>
      </c>
      <c r="D102" s="274">
        <v>6</v>
      </c>
      <c r="E102" s="269">
        <v>0</v>
      </c>
      <c r="F102" s="536">
        <f t="shared" si="55"/>
        <v>0</v>
      </c>
      <c r="G102" s="268">
        <v>0</v>
      </c>
      <c r="H102" s="262">
        <f t="shared" si="56"/>
        <v>0</v>
      </c>
      <c r="I102" s="261">
        <v>0</v>
      </c>
      <c r="J102" s="266">
        <f t="shared" si="57"/>
        <v>0</v>
      </c>
      <c r="K102" s="261">
        <v>0</v>
      </c>
      <c r="L102" s="266">
        <f t="shared" si="58"/>
        <v>0</v>
      </c>
      <c r="M102" s="261">
        <v>0</v>
      </c>
      <c r="N102" s="266">
        <f t="shared" si="59"/>
        <v>0</v>
      </c>
      <c r="O102" s="261">
        <v>0</v>
      </c>
      <c r="P102" s="265">
        <f t="shared" si="60"/>
        <v>0</v>
      </c>
      <c r="Q102" s="257">
        <f t="shared" si="61"/>
        <v>0</v>
      </c>
      <c r="R102" s="264">
        <f t="shared" si="62"/>
        <v>0</v>
      </c>
      <c r="S102" s="261">
        <v>0</v>
      </c>
      <c r="T102" s="262">
        <f t="shared" si="63"/>
        <v>0</v>
      </c>
      <c r="U102" s="261">
        <v>0</v>
      </c>
      <c r="V102" s="262">
        <f t="shared" si="64"/>
        <v>0</v>
      </c>
      <c r="W102" s="261">
        <v>0</v>
      </c>
      <c r="X102" s="262">
        <f t="shared" si="65"/>
        <v>0</v>
      </c>
      <c r="Y102" s="261">
        <v>0</v>
      </c>
      <c r="Z102" s="262">
        <f t="shared" si="66"/>
        <v>0</v>
      </c>
      <c r="AA102" s="261">
        <v>0</v>
      </c>
      <c r="AB102" s="260">
        <f t="shared" si="67"/>
        <v>0</v>
      </c>
      <c r="AC102" s="259">
        <f t="shared" si="68"/>
        <v>0</v>
      </c>
      <c r="AD102" s="258">
        <f t="shared" si="69"/>
        <v>0</v>
      </c>
      <c r="AE102" s="331">
        <v>0</v>
      </c>
      <c r="AF102" s="257">
        <f t="shared" si="70"/>
        <v>0</v>
      </c>
      <c r="AG102" s="255">
        <v>0</v>
      </c>
      <c r="AH102" s="254">
        <f t="shared" si="71"/>
        <v>0</v>
      </c>
      <c r="AI102" s="267">
        <f t="shared" si="72"/>
        <v>0</v>
      </c>
      <c r="AJ102" s="508">
        <f t="shared" si="73"/>
        <v>0</v>
      </c>
      <c r="AK102" s="240">
        <v>0</v>
      </c>
      <c r="AL102" s="254">
        <f t="shared" si="74"/>
        <v>0</v>
      </c>
      <c r="AM102" s="330"/>
    </row>
    <row r="103" spans="1:39" s="242" customFormat="1" x14ac:dyDescent="0.3">
      <c r="A103" s="284" t="s">
        <v>160</v>
      </c>
      <c r="B103" s="276">
        <f>3600/6</f>
        <v>600</v>
      </c>
      <c r="C103" s="275">
        <f>2000/1.1</f>
        <v>1818.181818181818</v>
      </c>
      <c r="D103" s="274">
        <v>6</v>
      </c>
      <c r="E103" s="269">
        <v>0</v>
      </c>
      <c r="F103" s="536">
        <f t="shared" si="55"/>
        <v>0</v>
      </c>
      <c r="G103" s="268">
        <v>0</v>
      </c>
      <c r="H103" s="262">
        <f t="shared" si="56"/>
        <v>0</v>
      </c>
      <c r="I103" s="261">
        <v>0</v>
      </c>
      <c r="J103" s="266">
        <f t="shared" si="57"/>
        <v>0</v>
      </c>
      <c r="K103" s="261">
        <v>0</v>
      </c>
      <c r="L103" s="266">
        <f t="shared" si="58"/>
        <v>0</v>
      </c>
      <c r="M103" s="261">
        <v>0</v>
      </c>
      <c r="N103" s="266">
        <f t="shared" si="59"/>
        <v>0</v>
      </c>
      <c r="O103" s="261">
        <v>0</v>
      </c>
      <c r="P103" s="265">
        <f t="shared" si="60"/>
        <v>0</v>
      </c>
      <c r="Q103" s="257">
        <f t="shared" si="61"/>
        <v>0</v>
      </c>
      <c r="R103" s="264">
        <f t="shared" si="62"/>
        <v>0</v>
      </c>
      <c r="S103" s="261">
        <v>0</v>
      </c>
      <c r="T103" s="262">
        <f t="shared" si="63"/>
        <v>0</v>
      </c>
      <c r="U103" s="261">
        <v>0</v>
      </c>
      <c r="V103" s="262">
        <f t="shared" si="64"/>
        <v>0</v>
      </c>
      <c r="W103" s="261">
        <v>0</v>
      </c>
      <c r="X103" s="262">
        <f t="shared" si="65"/>
        <v>0</v>
      </c>
      <c r="Y103" s="261">
        <v>0</v>
      </c>
      <c r="Z103" s="262">
        <f t="shared" si="66"/>
        <v>0</v>
      </c>
      <c r="AA103" s="261">
        <v>0</v>
      </c>
      <c r="AB103" s="260">
        <f t="shared" si="67"/>
        <v>0</v>
      </c>
      <c r="AC103" s="259">
        <f t="shared" si="68"/>
        <v>0</v>
      </c>
      <c r="AD103" s="258">
        <f t="shared" si="69"/>
        <v>0</v>
      </c>
      <c r="AE103" s="331">
        <v>0</v>
      </c>
      <c r="AF103" s="257">
        <f t="shared" si="70"/>
        <v>0</v>
      </c>
      <c r="AG103" s="255">
        <v>0</v>
      </c>
      <c r="AH103" s="254">
        <f t="shared" si="71"/>
        <v>0</v>
      </c>
      <c r="AI103" s="267">
        <f t="shared" si="72"/>
        <v>0</v>
      </c>
      <c r="AJ103" s="508">
        <f t="shared" si="73"/>
        <v>0</v>
      </c>
      <c r="AK103" s="240">
        <v>0</v>
      </c>
      <c r="AL103" s="254">
        <f t="shared" si="74"/>
        <v>0</v>
      </c>
      <c r="AM103" s="330"/>
    </row>
    <row r="104" spans="1:39" s="242" customFormat="1" x14ac:dyDescent="0.3">
      <c r="A104" s="284" t="s">
        <v>1178</v>
      </c>
      <c r="B104" s="276">
        <f>3600/6</f>
        <v>600</v>
      </c>
      <c r="C104" s="275">
        <f>2000/1.1</f>
        <v>1818.181818181818</v>
      </c>
      <c r="D104" s="274">
        <v>6</v>
      </c>
      <c r="E104" s="269">
        <v>0</v>
      </c>
      <c r="F104" s="536">
        <f t="shared" si="55"/>
        <v>0</v>
      </c>
      <c r="G104" s="268">
        <v>0</v>
      </c>
      <c r="H104" s="262">
        <f t="shared" si="56"/>
        <v>0</v>
      </c>
      <c r="I104" s="261">
        <v>0</v>
      </c>
      <c r="J104" s="266">
        <f t="shared" si="57"/>
        <v>0</v>
      </c>
      <c r="K104" s="261">
        <v>0</v>
      </c>
      <c r="L104" s="266">
        <f t="shared" si="58"/>
        <v>0</v>
      </c>
      <c r="M104" s="261">
        <v>0</v>
      </c>
      <c r="N104" s="266">
        <f t="shared" si="59"/>
        <v>0</v>
      </c>
      <c r="O104" s="261">
        <v>0</v>
      </c>
      <c r="P104" s="265">
        <f t="shared" si="60"/>
        <v>0</v>
      </c>
      <c r="Q104" s="257">
        <f t="shared" si="61"/>
        <v>0</v>
      </c>
      <c r="R104" s="264">
        <f t="shared" si="62"/>
        <v>0</v>
      </c>
      <c r="S104" s="261">
        <v>0</v>
      </c>
      <c r="T104" s="262">
        <f t="shared" si="63"/>
        <v>0</v>
      </c>
      <c r="U104" s="261">
        <v>0</v>
      </c>
      <c r="V104" s="262">
        <f t="shared" si="64"/>
        <v>0</v>
      </c>
      <c r="W104" s="261">
        <v>0</v>
      </c>
      <c r="X104" s="262">
        <f t="shared" si="65"/>
        <v>0</v>
      </c>
      <c r="Y104" s="261">
        <v>0</v>
      </c>
      <c r="Z104" s="262">
        <f t="shared" si="66"/>
        <v>0</v>
      </c>
      <c r="AA104" s="261">
        <v>0</v>
      </c>
      <c r="AB104" s="260">
        <f t="shared" si="67"/>
        <v>0</v>
      </c>
      <c r="AC104" s="259">
        <f t="shared" si="68"/>
        <v>0</v>
      </c>
      <c r="AD104" s="258">
        <f t="shared" si="69"/>
        <v>0</v>
      </c>
      <c r="AE104" s="331">
        <v>0</v>
      </c>
      <c r="AF104" s="257">
        <f t="shared" si="70"/>
        <v>0</v>
      </c>
      <c r="AG104" s="255">
        <v>0</v>
      </c>
      <c r="AH104" s="254">
        <f t="shared" si="71"/>
        <v>0</v>
      </c>
      <c r="AI104" s="267">
        <f t="shared" si="72"/>
        <v>0</v>
      </c>
      <c r="AJ104" s="508">
        <f t="shared" si="73"/>
        <v>0</v>
      </c>
      <c r="AK104" s="240">
        <v>0</v>
      </c>
      <c r="AL104" s="254">
        <f t="shared" si="74"/>
        <v>0</v>
      </c>
      <c r="AM104" s="330"/>
    </row>
    <row r="105" spans="1:39" s="242" customFormat="1" x14ac:dyDescent="0.3">
      <c r="A105" s="282" t="s">
        <v>209</v>
      </c>
      <c r="B105" s="276">
        <f>8100/6</f>
        <v>1350</v>
      </c>
      <c r="C105" s="275">
        <f>2800/1.1</f>
        <v>2545.454545454545</v>
      </c>
      <c r="D105" s="270">
        <v>6</v>
      </c>
      <c r="E105" s="269">
        <v>0</v>
      </c>
      <c r="F105" s="536">
        <f t="shared" si="55"/>
        <v>0</v>
      </c>
      <c r="G105" s="268">
        <v>0</v>
      </c>
      <c r="H105" s="262">
        <f t="shared" si="56"/>
        <v>0</v>
      </c>
      <c r="I105" s="261">
        <v>0</v>
      </c>
      <c r="J105" s="266">
        <f t="shared" si="57"/>
        <v>0</v>
      </c>
      <c r="K105" s="261">
        <v>0</v>
      </c>
      <c r="L105" s="266">
        <f t="shared" si="58"/>
        <v>0</v>
      </c>
      <c r="M105" s="261">
        <v>0</v>
      </c>
      <c r="N105" s="266">
        <f t="shared" si="59"/>
        <v>0</v>
      </c>
      <c r="O105" s="261">
        <v>0</v>
      </c>
      <c r="P105" s="265">
        <f t="shared" si="60"/>
        <v>0</v>
      </c>
      <c r="Q105" s="257">
        <f t="shared" si="61"/>
        <v>0</v>
      </c>
      <c r="R105" s="264">
        <f t="shared" si="62"/>
        <v>0</v>
      </c>
      <c r="S105" s="261">
        <v>0</v>
      </c>
      <c r="T105" s="262">
        <f t="shared" si="63"/>
        <v>0</v>
      </c>
      <c r="U105" s="261">
        <v>0</v>
      </c>
      <c r="V105" s="262">
        <f t="shared" si="64"/>
        <v>0</v>
      </c>
      <c r="W105" s="261">
        <v>0</v>
      </c>
      <c r="X105" s="262">
        <f t="shared" si="65"/>
        <v>0</v>
      </c>
      <c r="Y105" s="261">
        <v>0</v>
      </c>
      <c r="Z105" s="262">
        <f t="shared" si="66"/>
        <v>0</v>
      </c>
      <c r="AA105" s="261">
        <v>0</v>
      </c>
      <c r="AB105" s="260">
        <f t="shared" si="67"/>
        <v>0</v>
      </c>
      <c r="AC105" s="259">
        <f t="shared" si="68"/>
        <v>0</v>
      </c>
      <c r="AD105" s="258">
        <f t="shared" si="69"/>
        <v>0</v>
      </c>
      <c r="AE105" s="331">
        <v>0</v>
      </c>
      <c r="AF105" s="257">
        <f t="shared" si="70"/>
        <v>0</v>
      </c>
      <c r="AG105" s="255">
        <v>0</v>
      </c>
      <c r="AH105" s="254">
        <f t="shared" si="71"/>
        <v>0</v>
      </c>
      <c r="AI105" s="267">
        <f t="shared" si="72"/>
        <v>0</v>
      </c>
      <c r="AJ105" s="508">
        <f t="shared" si="73"/>
        <v>0</v>
      </c>
      <c r="AK105" s="240">
        <v>0</v>
      </c>
      <c r="AL105" s="254">
        <f t="shared" si="74"/>
        <v>0</v>
      </c>
      <c r="AM105" s="330"/>
    </row>
    <row r="106" spans="1:39" s="242" customFormat="1" x14ac:dyDescent="0.3">
      <c r="A106" s="282" t="s">
        <v>85</v>
      </c>
      <c r="B106" s="283">
        <f>6600/6</f>
        <v>1100</v>
      </c>
      <c r="C106" s="275">
        <f>2800/1.1</f>
        <v>2545.454545454545</v>
      </c>
      <c r="D106" s="270">
        <v>6</v>
      </c>
      <c r="E106" s="269">
        <v>0</v>
      </c>
      <c r="F106" s="536">
        <f t="shared" si="55"/>
        <v>0</v>
      </c>
      <c r="G106" s="268">
        <v>0</v>
      </c>
      <c r="H106" s="262">
        <f t="shared" si="56"/>
        <v>0</v>
      </c>
      <c r="I106" s="261">
        <v>0</v>
      </c>
      <c r="J106" s="266">
        <f t="shared" si="57"/>
        <v>0</v>
      </c>
      <c r="K106" s="261">
        <v>0</v>
      </c>
      <c r="L106" s="266">
        <f t="shared" si="58"/>
        <v>0</v>
      </c>
      <c r="M106" s="261">
        <v>0</v>
      </c>
      <c r="N106" s="266">
        <f t="shared" si="59"/>
        <v>0</v>
      </c>
      <c r="O106" s="261">
        <v>0</v>
      </c>
      <c r="P106" s="265">
        <f t="shared" si="60"/>
        <v>0</v>
      </c>
      <c r="Q106" s="257">
        <f t="shared" si="61"/>
        <v>0</v>
      </c>
      <c r="R106" s="264">
        <f t="shared" si="62"/>
        <v>0</v>
      </c>
      <c r="S106" s="261">
        <v>0</v>
      </c>
      <c r="T106" s="262">
        <f t="shared" si="63"/>
        <v>0</v>
      </c>
      <c r="U106" s="261">
        <v>0</v>
      </c>
      <c r="V106" s="262">
        <f t="shared" si="64"/>
        <v>0</v>
      </c>
      <c r="W106" s="261">
        <v>0</v>
      </c>
      <c r="X106" s="262">
        <f t="shared" si="65"/>
        <v>0</v>
      </c>
      <c r="Y106" s="261">
        <v>0</v>
      </c>
      <c r="Z106" s="262">
        <f t="shared" si="66"/>
        <v>0</v>
      </c>
      <c r="AA106" s="261">
        <v>0</v>
      </c>
      <c r="AB106" s="260">
        <f t="shared" si="67"/>
        <v>0</v>
      </c>
      <c r="AC106" s="259">
        <f t="shared" si="68"/>
        <v>0</v>
      </c>
      <c r="AD106" s="258">
        <f t="shared" si="69"/>
        <v>0</v>
      </c>
      <c r="AE106" s="331">
        <v>0</v>
      </c>
      <c r="AF106" s="257">
        <f t="shared" si="70"/>
        <v>0</v>
      </c>
      <c r="AG106" s="255">
        <v>0</v>
      </c>
      <c r="AH106" s="254">
        <f t="shared" si="71"/>
        <v>0</v>
      </c>
      <c r="AI106" s="267">
        <f t="shared" si="72"/>
        <v>0</v>
      </c>
      <c r="AJ106" s="508">
        <f t="shared" si="73"/>
        <v>0</v>
      </c>
      <c r="AK106" s="240">
        <v>0</v>
      </c>
      <c r="AL106" s="254">
        <f t="shared" si="74"/>
        <v>0</v>
      </c>
      <c r="AM106" s="330"/>
    </row>
    <row r="107" spans="1:39" s="242" customFormat="1" x14ac:dyDescent="0.3">
      <c r="A107" s="282" t="s">
        <v>299</v>
      </c>
      <c r="B107" s="276">
        <f>16200/12</f>
        <v>1350</v>
      </c>
      <c r="C107" s="275">
        <f>2800/1.1</f>
        <v>2545.454545454545</v>
      </c>
      <c r="D107" s="270">
        <v>12</v>
      </c>
      <c r="E107" s="269">
        <v>0</v>
      </c>
      <c r="F107" s="536">
        <f t="shared" si="55"/>
        <v>0</v>
      </c>
      <c r="G107" s="268">
        <v>0</v>
      </c>
      <c r="H107" s="262">
        <f t="shared" si="56"/>
        <v>0</v>
      </c>
      <c r="I107" s="261">
        <v>0</v>
      </c>
      <c r="J107" s="266">
        <f t="shared" si="57"/>
        <v>0</v>
      </c>
      <c r="K107" s="261">
        <v>0</v>
      </c>
      <c r="L107" s="266">
        <f t="shared" si="58"/>
        <v>0</v>
      </c>
      <c r="M107" s="261">
        <v>0</v>
      </c>
      <c r="N107" s="266">
        <f t="shared" si="59"/>
        <v>0</v>
      </c>
      <c r="O107" s="261">
        <v>0</v>
      </c>
      <c r="P107" s="265">
        <f t="shared" si="60"/>
        <v>0</v>
      </c>
      <c r="Q107" s="257">
        <f t="shared" si="61"/>
        <v>0</v>
      </c>
      <c r="R107" s="264">
        <f t="shared" si="62"/>
        <v>0</v>
      </c>
      <c r="S107" s="261">
        <v>0</v>
      </c>
      <c r="T107" s="262">
        <f t="shared" si="63"/>
        <v>0</v>
      </c>
      <c r="U107" s="261">
        <v>0</v>
      </c>
      <c r="V107" s="262">
        <f t="shared" si="64"/>
        <v>0</v>
      </c>
      <c r="W107" s="261">
        <v>0</v>
      </c>
      <c r="X107" s="262">
        <f t="shared" si="65"/>
        <v>0</v>
      </c>
      <c r="Y107" s="261">
        <v>0</v>
      </c>
      <c r="Z107" s="262">
        <f t="shared" si="66"/>
        <v>0</v>
      </c>
      <c r="AA107" s="261">
        <v>0</v>
      </c>
      <c r="AB107" s="260">
        <f t="shared" si="67"/>
        <v>0</v>
      </c>
      <c r="AC107" s="259">
        <f t="shared" si="68"/>
        <v>0</v>
      </c>
      <c r="AD107" s="258">
        <f t="shared" si="69"/>
        <v>0</v>
      </c>
      <c r="AE107" s="331">
        <v>0</v>
      </c>
      <c r="AF107" s="257">
        <f t="shared" si="70"/>
        <v>0</v>
      </c>
      <c r="AG107" s="255">
        <v>0</v>
      </c>
      <c r="AH107" s="254">
        <f t="shared" si="71"/>
        <v>0</v>
      </c>
      <c r="AI107" s="267">
        <f t="shared" si="72"/>
        <v>0</v>
      </c>
      <c r="AJ107" s="508">
        <f t="shared" si="73"/>
        <v>0</v>
      </c>
      <c r="AK107" s="240">
        <v>0</v>
      </c>
      <c r="AL107" s="254">
        <f t="shared" si="74"/>
        <v>0</v>
      </c>
      <c r="AM107" s="330"/>
    </row>
    <row r="108" spans="1:39" s="242" customFormat="1" x14ac:dyDescent="0.3">
      <c r="A108" s="282" t="s">
        <v>132</v>
      </c>
      <c r="B108" s="276">
        <f>16200/12</f>
        <v>1350</v>
      </c>
      <c r="C108" s="275">
        <f>2800/1.1</f>
        <v>2545.454545454545</v>
      </c>
      <c r="D108" s="270">
        <v>12</v>
      </c>
      <c r="E108" s="269">
        <v>0</v>
      </c>
      <c r="F108" s="536">
        <f t="shared" si="55"/>
        <v>0</v>
      </c>
      <c r="G108" s="268">
        <v>0</v>
      </c>
      <c r="H108" s="262">
        <f t="shared" si="56"/>
        <v>0</v>
      </c>
      <c r="I108" s="261">
        <v>0</v>
      </c>
      <c r="J108" s="266">
        <f t="shared" si="57"/>
        <v>0</v>
      </c>
      <c r="K108" s="261">
        <v>0</v>
      </c>
      <c r="L108" s="266">
        <f t="shared" si="58"/>
        <v>0</v>
      </c>
      <c r="M108" s="261">
        <v>0</v>
      </c>
      <c r="N108" s="266">
        <f t="shared" si="59"/>
        <v>0</v>
      </c>
      <c r="O108" s="261">
        <v>0</v>
      </c>
      <c r="P108" s="265">
        <f t="shared" si="60"/>
        <v>0</v>
      </c>
      <c r="Q108" s="257">
        <f t="shared" si="61"/>
        <v>0</v>
      </c>
      <c r="R108" s="264">
        <f t="shared" si="62"/>
        <v>0</v>
      </c>
      <c r="S108" s="261">
        <v>0</v>
      </c>
      <c r="T108" s="262">
        <f t="shared" si="63"/>
        <v>0</v>
      </c>
      <c r="U108" s="261">
        <v>0</v>
      </c>
      <c r="V108" s="262">
        <f t="shared" si="64"/>
        <v>0</v>
      </c>
      <c r="W108" s="261">
        <v>0</v>
      </c>
      <c r="X108" s="262">
        <f t="shared" si="65"/>
        <v>0</v>
      </c>
      <c r="Y108" s="261">
        <v>0</v>
      </c>
      <c r="Z108" s="262">
        <f t="shared" si="66"/>
        <v>0</v>
      </c>
      <c r="AA108" s="261">
        <v>0</v>
      </c>
      <c r="AB108" s="260">
        <f t="shared" si="67"/>
        <v>0</v>
      </c>
      <c r="AC108" s="259">
        <f t="shared" si="68"/>
        <v>0</v>
      </c>
      <c r="AD108" s="258">
        <f t="shared" si="69"/>
        <v>0</v>
      </c>
      <c r="AE108" s="331">
        <v>0</v>
      </c>
      <c r="AF108" s="257">
        <f t="shared" si="70"/>
        <v>0</v>
      </c>
      <c r="AG108" s="255">
        <v>0</v>
      </c>
      <c r="AH108" s="254">
        <f t="shared" si="71"/>
        <v>0</v>
      </c>
      <c r="AI108" s="267">
        <f t="shared" si="72"/>
        <v>0</v>
      </c>
      <c r="AJ108" s="508">
        <f t="shared" si="73"/>
        <v>0</v>
      </c>
      <c r="AK108" s="240">
        <v>0</v>
      </c>
      <c r="AL108" s="254">
        <f t="shared" si="74"/>
        <v>0</v>
      </c>
      <c r="AM108" s="330"/>
    </row>
    <row r="109" spans="1:39" s="242" customFormat="1" x14ac:dyDescent="0.3">
      <c r="A109" s="282" t="s">
        <v>83</v>
      </c>
      <c r="B109" s="276">
        <f>42000/20</f>
        <v>2100</v>
      </c>
      <c r="C109" s="275">
        <f>3200/1.1</f>
        <v>2909.090909090909</v>
      </c>
      <c r="D109" s="270">
        <v>20</v>
      </c>
      <c r="E109" s="269">
        <v>0</v>
      </c>
      <c r="F109" s="536">
        <f t="shared" si="55"/>
        <v>0</v>
      </c>
      <c r="G109" s="268">
        <v>0</v>
      </c>
      <c r="H109" s="262">
        <f t="shared" si="56"/>
        <v>0</v>
      </c>
      <c r="I109" s="261">
        <v>0</v>
      </c>
      <c r="J109" s="266">
        <f t="shared" si="57"/>
        <v>0</v>
      </c>
      <c r="K109" s="261">
        <v>0</v>
      </c>
      <c r="L109" s="266">
        <f t="shared" si="58"/>
        <v>0</v>
      </c>
      <c r="M109" s="261">
        <v>0</v>
      </c>
      <c r="N109" s="266">
        <f t="shared" si="59"/>
        <v>0</v>
      </c>
      <c r="O109" s="261">
        <v>0</v>
      </c>
      <c r="P109" s="265">
        <f t="shared" si="60"/>
        <v>0</v>
      </c>
      <c r="Q109" s="257">
        <f t="shared" si="61"/>
        <v>0</v>
      </c>
      <c r="R109" s="264">
        <f t="shared" si="62"/>
        <v>0</v>
      </c>
      <c r="S109" s="261">
        <v>0</v>
      </c>
      <c r="T109" s="262">
        <f t="shared" si="63"/>
        <v>0</v>
      </c>
      <c r="U109" s="261">
        <v>0</v>
      </c>
      <c r="V109" s="262">
        <f t="shared" si="64"/>
        <v>0</v>
      </c>
      <c r="W109" s="261">
        <v>0</v>
      </c>
      <c r="X109" s="262">
        <f t="shared" si="65"/>
        <v>0</v>
      </c>
      <c r="Y109" s="261">
        <v>0</v>
      </c>
      <c r="Z109" s="262">
        <f t="shared" si="66"/>
        <v>0</v>
      </c>
      <c r="AA109" s="261">
        <v>0</v>
      </c>
      <c r="AB109" s="260">
        <f t="shared" si="67"/>
        <v>0</v>
      </c>
      <c r="AC109" s="259">
        <f t="shared" si="68"/>
        <v>0</v>
      </c>
      <c r="AD109" s="258">
        <f t="shared" si="69"/>
        <v>0</v>
      </c>
      <c r="AE109" s="331">
        <v>0</v>
      </c>
      <c r="AF109" s="257">
        <f t="shared" si="70"/>
        <v>0</v>
      </c>
      <c r="AG109" s="255">
        <v>0</v>
      </c>
      <c r="AH109" s="254">
        <f t="shared" si="71"/>
        <v>0</v>
      </c>
      <c r="AI109" s="267">
        <f t="shared" si="72"/>
        <v>0</v>
      </c>
      <c r="AJ109" s="508">
        <f t="shared" si="73"/>
        <v>0</v>
      </c>
      <c r="AK109" s="240">
        <v>0</v>
      </c>
      <c r="AL109" s="254">
        <f t="shared" si="74"/>
        <v>0</v>
      </c>
      <c r="AM109" s="330"/>
    </row>
    <row r="110" spans="1:39" s="242" customFormat="1" x14ac:dyDescent="0.3">
      <c r="A110" s="282" t="s">
        <v>186</v>
      </c>
      <c r="B110" s="276">
        <f>13800/12</f>
        <v>1150</v>
      </c>
      <c r="C110" s="275">
        <f>2300/1.1</f>
        <v>2090.9090909090905</v>
      </c>
      <c r="D110" s="270">
        <v>12</v>
      </c>
      <c r="E110" s="269">
        <v>0</v>
      </c>
      <c r="F110" s="536">
        <f t="shared" si="55"/>
        <v>0</v>
      </c>
      <c r="G110" s="268">
        <v>0</v>
      </c>
      <c r="H110" s="262">
        <f t="shared" si="56"/>
        <v>0</v>
      </c>
      <c r="I110" s="261">
        <v>0</v>
      </c>
      <c r="J110" s="266">
        <f t="shared" si="57"/>
        <v>0</v>
      </c>
      <c r="K110" s="261">
        <v>0</v>
      </c>
      <c r="L110" s="266">
        <f t="shared" si="58"/>
        <v>0</v>
      </c>
      <c r="M110" s="261">
        <v>0</v>
      </c>
      <c r="N110" s="266">
        <f t="shared" si="59"/>
        <v>0</v>
      </c>
      <c r="O110" s="261">
        <v>0</v>
      </c>
      <c r="P110" s="265">
        <f t="shared" si="60"/>
        <v>0</v>
      </c>
      <c r="Q110" s="257">
        <f t="shared" si="61"/>
        <v>0</v>
      </c>
      <c r="R110" s="264">
        <f t="shared" si="62"/>
        <v>0</v>
      </c>
      <c r="S110" s="261">
        <v>0</v>
      </c>
      <c r="T110" s="262">
        <f t="shared" si="63"/>
        <v>0</v>
      </c>
      <c r="U110" s="261">
        <v>0</v>
      </c>
      <c r="V110" s="262">
        <f t="shared" si="64"/>
        <v>0</v>
      </c>
      <c r="W110" s="261">
        <v>0</v>
      </c>
      <c r="X110" s="262">
        <f t="shared" si="65"/>
        <v>0</v>
      </c>
      <c r="Y110" s="261">
        <v>0</v>
      </c>
      <c r="Z110" s="262">
        <f t="shared" si="66"/>
        <v>0</v>
      </c>
      <c r="AA110" s="261">
        <v>0</v>
      </c>
      <c r="AB110" s="260">
        <f t="shared" si="67"/>
        <v>0</v>
      </c>
      <c r="AC110" s="259">
        <f t="shared" si="68"/>
        <v>0</v>
      </c>
      <c r="AD110" s="258">
        <f t="shared" si="69"/>
        <v>0</v>
      </c>
      <c r="AE110" s="331">
        <v>0</v>
      </c>
      <c r="AF110" s="257">
        <f t="shared" si="70"/>
        <v>0</v>
      </c>
      <c r="AG110" s="255">
        <v>0</v>
      </c>
      <c r="AH110" s="254">
        <f t="shared" si="71"/>
        <v>0</v>
      </c>
      <c r="AI110" s="267">
        <f t="shared" si="72"/>
        <v>0</v>
      </c>
      <c r="AJ110" s="508">
        <f t="shared" si="73"/>
        <v>0</v>
      </c>
      <c r="AK110" s="240">
        <v>0</v>
      </c>
      <c r="AL110" s="254">
        <f t="shared" si="74"/>
        <v>0</v>
      </c>
      <c r="AM110" s="330"/>
    </row>
    <row r="111" spans="1:39" s="242" customFormat="1" x14ac:dyDescent="0.3">
      <c r="A111" s="282" t="s">
        <v>212</v>
      </c>
      <c r="B111" s="276">
        <f>30000/24</f>
        <v>1250</v>
      </c>
      <c r="C111" s="275">
        <f>2800/1.1</f>
        <v>2545.454545454545</v>
      </c>
      <c r="D111" s="270">
        <v>24</v>
      </c>
      <c r="E111" s="269">
        <v>0</v>
      </c>
      <c r="F111" s="536">
        <f t="shared" si="55"/>
        <v>0</v>
      </c>
      <c r="G111" s="268">
        <v>0</v>
      </c>
      <c r="H111" s="262">
        <f t="shared" si="56"/>
        <v>0</v>
      </c>
      <c r="I111" s="261">
        <v>0</v>
      </c>
      <c r="J111" s="266">
        <f t="shared" si="57"/>
        <v>0</v>
      </c>
      <c r="K111" s="261">
        <v>0</v>
      </c>
      <c r="L111" s="266">
        <f t="shared" si="58"/>
        <v>0</v>
      </c>
      <c r="M111" s="261">
        <v>0</v>
      </c>
      <c r="N111" s="266">
        <f t="shared" si="59"/>
        <v>0</v>
      </c>
      <c r="O111" s="261">
        <v>0</v>
      </c>
      <c r="P111" s="265">
        <f t="shared" si="60"/>
        <v>0</v>
      </c>
      <c r="Q111" s="257">
        <f t="shared" si="61"/>
        <v>0</v>
      </c>
      <c r="R111" s="264">
        <f t="shared" si="62"/>
        <v>0</v>
      </c>
      <c r="S111" s="261">
        <v>0</v>
      </c>
      <c r="T111" s="262">
        <f t="shared" si="63"/>
        <v>0</v>
      </c>
      <c r="U111" s="261">
        <v>0</v>
      </c>
      <c r="V111" s="262">
        <f t="shared" si="64"/>
        <v>0</v>
      </c>
      <c r="W111" s="261">
        <v>0</v>
      </c>
      <c r="X111" s="262">
        <f t="shared" si="65"/>
        <v>0</v>
      </c>
      <c r="Y111" s="261">
        <v>0</v>
      </c>
      <c r="Z111" s="262">
        <f t="shared" si="66"/>
        <v>0</v>
      </c>
      <c r="AA111" s="261">
        <v>0</v>
      </c>
      <c r="AB111" s="260">
        <f t="shared" si="67"/>
        <v>0</v>
      </c>
      <c r="AC111" s="259">
        <f t="shared" si="68"/>
        <v>0</v>
      </c>
      <c r="AD111" s="258">
        <f t="shared" si="69"/>
        <v>0</v>
      </c>
      <c r="AE111" s="331">
        <v>0</v>
      </c>
      <c r="AF111" s="257">
        <f t="shared" si="70"/>
        <v>0</v>
      </c>
      <c r="AG111" s="255">
        <v>0</v>
      </c>
      <c r="AH111" s="254">
        <f t="shared" si="71"/>
        <v>0</v>
      </c>
      <c r="AI111" s="267">
        <f t="shared" si="72"/>
        <v>0</v>
      </c>
      <c r="AJ111" s="508">
        <f t="shared" si="73"/>
        <v>0</v>
      </c>
      <c r="AK111" s="240">
        <v>0</v>
      </c>
      <c r="AL111" s="254">
        <f t="shared" si="74"/>
        <v>0</v>
      </c>
      <c r="AM111" s="330"/>
    </row>
    <row r="112" spans="1:39" s="242" customFormat="1" x14ac:dyDescent="0.3">
      <c r="A112" s="309" t="s">
        <v>82</v>
      </c>
      <c r="B112" s="276">
        <f>14400/24</f>
        <v>600</v>
      </c>
      <c r="C112" s="275">
        <f>800/1.1</f>
        <v>727.27272727272725</v>
      </c>
      <c r="D112" s="274">
        <v>24</v>
      </c>
      <c r="E112" s="269">
        <v>0</v>
      </c>
      <c r="F112" s="536">
        <f t="shared" si="55"/>
        <v>0</v>
      </c>
      <c r="G112" s="268">
        <v>0</v>
      </c>
      <c r="H112" s="262">
        <f t="shared" si="56"/>
        <v>0</v>
      </c>
      <c r="I112" s="261">
        <v>0</v>
      </c>
      <c r="J112" s="266">
        <f t="shared" si="57"/>
        <v>0</v>
      </c>
      <c r="K112" s="261">
        <v>0</v>
      </c>
      <c r="L112" s="266">
        <f t="shared" si="58"/>
        <v>0</v>
      </c>
      <c r="M112" s="261">
        <v>0</v>
      </c>
      <c r="N112" s="266">
        <f t="shared" si="59"/>
        <v>0</v>
      </c>
      <c r="O112" s="261">
        <v>0</v>
      </c>
      <c r="P112" s="265">
        <f t="shared" si="60"/>
        <v>0</v>
      </c>
      <c r="Q112" s="257">
        <f t="shared" si="61"/>
        <v>0</v>
      </c>
      <c r="R112" s="264">
        <f t="shared" si="62"/>
        <v>0</v>
      </c>
      <c r="S112" s="261">
        <v>0</v>
      </c>
      <c r="T112" s="262">
        <f t="shared" si="63"/>
        <v>0</v>
      </c>
      <c r="U112" s="261">
        <v>0</v>
      </c>
      <c r="V112" s="262">
        <f t="shared" si="64"/>
        <v>0</v>
      </c>
      <c r="W112" s="261">
        <v>0</v>
      </c>
      <c r="X112" s="262">
        <f t="shared" si="65"/>
        <v>0</v>
      </c>
      <c r="Y112" s="261">
        <v>0</v>
      </c>
      <c r="Z112" s="262">
        <f t="shared" si="66"/>
        <v>0</v>
      </c>
      <c r="AA112" s="261">
        <v>0</v>
      </c>
      <c r="AB112" s="260">
        <f t="shared" si="67"/>
        <v>0</v>
      </c>
      <c r="AC112" s="259">
        <f t="shared" si="68"/>
        <v>0</v>
      </c>
      <c r="AD112" s="258">
        <f t="shared" si="69"/>
        <v>0</v>
      </c>
      <c r="AE112" s="331">
        <v>0</v>
      </c>
      <c r="AF112" s="257">
        <f t="shared" si="70"/>
        <v>0</v>
      </c>
      <c r="AG112" s="255">
        <v>0</v>
      </c>
      <c r="AH112" s="254">
        <f t="shared" si="71"/>
        <v>0</v>
      </c>
      <c r="AI112" s="267">
        <f t="shared" si="72"/>
        <v>0</v>
      </c>
      <c r="AJ112" s="508">
        <f t="shared" si="73"/>
        <v>0</v>
      </c>
      <c r="AK112" s="240">
        <v>0</v>
      </c>
      <c r="AL112" s="254">
        <f t="shared" si="74"/>
        <v>0</v>
      </c>
      <c r="AM112" s="330"/>
    </row>
    <row r="113" spans="1:39" s="242" customFormat="1" x14ac:dyDescent="0.3">
      <c r="A113" s="278" t="s">
        <v>153</v>
      </c>
      <c r="B113" s="281">
        <f>16000/10</f>
        <v>1600</v>
      </c>
      <c r="C113" s="279">
        <f>2700/1.1</f>
        <v>2454.5454545454545</v>
      </c>
      <c r="D113" s="280">
        <v>10</v>
      </c>
      <c r="E113" s="269">
        <v>0</v>
      </c>
      <c r="F113" s="536">
        <f t="shared" si="55"/>
        <v>0</v>
      </c>
      <c r="G113" s="268">
        <v>0</v>
      </c>
      <c r="H113" s="262">
        <f t="shared" si="56"/>
        <v>0</v>
      </c>
      <c r="I113" s="261">
        <v>0</v>
      </c>
      <c r="J113" s="266">
        <f t="shared" si="57"/>
        <v>0</v>
      </c>
      <c r="K113" s="261">
        <v>0</v>
      </c>
      <c r="L113" s="266">
        <f t="shared" si="58"/>
        <v>0</v>
      </c>
      <c r="M113" s="261">
        <v>0</v>
      </c>
      <c r="N113" s="266">
        <f t="shared" si="59"/>
        <v>0</v>
      </c>
      <c r="O113" s="261">
        <v>0</v>
      </c>
      <c r="P113" s="265">
        <f t="shared" si="60"/>
        <v>0</v>
      </c>
      <c r="Q113" s="257">
        <f t="shared" si="61"/>
        <v>0</v>
      </c>
      <c r="R113" s="264">
        <f t="shared" si="62"/>
        <v>0</v>
      </c>
      <c r="S113" s="261">
        <v>0</v>
      </c>
      <c r="T113" s="262">
        <f t="shared" si="63"/>
        <v>0</v>
      </c>
      <c r="U113" s="261">
        <v>0</v>
      </c>
      <c r="V113" s="262">
        <f t="shared" si="64"/>
        <v>0</v>
      </c>
      <c r="W113" s="261">
        <v>0</v>
      </c>
      <c r="X113" s="262">
        <f t="shared" si="65"/>
        <v>0</v>
      </c>
      <c r="Y113" s="261">
        <v>0</v>
      </c>
      <c r="Z113" s="262">
        <f t="shared" si="66"/>
        <v>0</v>
      </c>
      <c r="AA113" s="261">
        <v>0</v>
      </c>
      <c r="AB113" s="260">
        <f t="shared" si="67"/>
        <v>0</v>
      </c>
      <c r="AC113" s="259">
        <f t="shared" si="68"/>
        <v>0</v>
      </c>
      <c r="AD113" s="258">
        <f t="shared" si="69"/>
        <v>0</v>
      </c>
      <c r="AE113" s="331">
        <v>0</v>
      </c>
      <c r="AF113" s="257">
        <f t="shared" si="70"/>
        <v>0</v>
      </c>
      <c r="AG113" s="255">
        <v>0</v>
      </c>
      <c r="AH113" s="254">
        <f t="shared" si="71"/>
        <v>0</v>
      </c>
      <c r="AI113" s="267">
        <f t="shared" si="72"/>
        <v>0</v>
      </c>
      <c r="AJ113" s="508">
        <f t="shared" si="73"/>
        <v>0</v>
      </c>
      <c r="AK113" s="240">
        <v>0</v>
      </c>
      <c r="AL113" s="254">
        <f t="shared" si="74"/>
        <v>0</v>
      </c>
      <c r="AM113" s="330"/>
    </row>
    <row r="114" spans="1:39" s="242" customFormat="1" x14ac:dyDescent="0.3">
      <c r="A114" s="278" t="s">
        <v>680</v>
      </c>
      <c r="B114" s="276">
        <f>16000/10</f>
        <v>1600</v>
      </c>
      <c r="C114" s="279">
        <f>2700/1.1</f>
        <v>2454.5454545454545</v>
      </c>
      <c r="D114" s="274">
        <v>10</v>
      </c>
      <c r="E114" s="269">
        <v>0</v>
      </c>
      <c r="F114" s="536">
        <f t="shared" si="55"/>
        <v>0</v>
      </c>
      <c r="G114" s="268">
        <v>0</v>
      </c>
      <c r="H114" s="262">
        <f t="shared" si="56"/>
        <v>0</v>
      </c>
      <c r="I114" s="261">
        <v>0</v>
      </c>
      <c r="J114" s="266">
        <f t="shared" si="57"/>
        <v>0</v>
      </c>
      <c r="K114" s="261">
        <v>0</v>
      </c>
      <c r="L114" s="266">
        <f t="shared" si="58"/>
        <v>0</v>
      </c>
      <c r="M114" s="261">
        <v>0</v>
      </c>
      <c r="N114" s="266">
        <f t="shared" si="59"/>
        <v>0</v>
      </c>
      <c r="O114" s="261">
        <v>0</v>
      </c>
      <c r="P114" s="265">
        <f t="shared" si="60"/>
        <v>0</v>
      </c>
      <c r="Q114" s="257">
        <f t="shared" si="61"/>
        <v>0</v>
      </c>
      <c r="R114" s="264">
        <f t="shared" si="62"/>
        <v>0</v>
      </c>
      <c r="S114" s="261">
        <v>0</v>
      </c>
      <c r="T114" s="262">
        <f t="shared" si="63"/>
        <v>0</v>
      </c>
      <c r="U114" s="261">
        <v>0</v>
      </c>
      <c r="V114" s="262">
        <f t="shared" si="64"/>
        <v>0</v>
      </c>
      <c r="W114" s="261">
        <v>0</v>
      </c>
      <c r="X114" s="262">
        <f t="shared" si="65"/>
        <v>0</v>
      </c>
      <c r="Y114" s="261">
        <v>0</v>
      </c>
      <c r="Z114" s="262">
        <f t="shared" si="66"/>
        <v>0</v>
      </c>
      <c r="AA114" s="261">
        <v>0</v>
      </c>
      <c r="AB114" s="260">
        <f t="shared" si="67"/>
        <v>0</v>
      </c>
      <c r="AC114" s="259">
        <f t="shared" si="68"/>
        <v>0</v>
      </c>
      <c r="AD114" s="258">
        <f t="shared" si="69"/>
        <v>0</v>
      </c>
      <c r="AE114" s="331">
        <v>0</v>
      </c>
      <c r="AF114" s="257">
        <f t="shared" si="70"/>
        <v>0</v>
      </c>
      <c r="AG114" s="255">
        <v>0</v>
      </c>
      <c r="AH114" s="254">
        <f t="shared" si="71"/>
        <v>0</v>
      </c>
      <c r="AI114" s="267">
        <f t="shared" si="72"/>
        <v>0</v>
      </c>
      <c r="AJ114" s="508">
        <f t="shared" si="73"/>
        <v>0</v>
      </c>
      <c r="AK114" s="240">
        <v>0</v>
      </c>
      <c r="AL114" s="254">
        <f t="shared" si="74"/>
        <v>0</v>
      </c>
      <c r="AM114" s="330"/>
    </row>
    <row r="115" spans="1:39" s="242" customFormat="1" x14ac:dyDescent="0.3">
      <c r="A115" s="278" t="s">
        <v>776</v>
      </c>
      <c r="B115" s="276">
        <f>16000/10</f>
        <v>1600</v>
      </c>
      <c r="C115" s="279">
        <f>2700/1.1</f>
        <v>2454.5454545454545</v>
      </c>
      <c r="D115" s="274">
        <v>10</v>
      </c>
      <c r="E115" s="269">
        <v>0</v>
      </c>
      <c r="F115" s="536">
        <f t="shared" si="55"/>
        <v>0</v>
      </c>
      <c r="G115" s="268">
        <v>0</v>
      </c>
      <c r="H115" s="262">
        <f t="shared" si="56"/>
        <v>0</v>
      </c>
      <c r="I115" s="261">
        <v>0</v>
      </c>
      <c r="J115" s="266">
        <f t="shared" si="57"/>
        <v>0</v>
      </c>
      <c r="K115" s="261">
        <v>0</v>
      </c>
      <c r="L115" s="266">
        <f t="shared" si="58"/>
        <v>0</v>
      </c>
      <c r="M115" s="261">
        <v>0</v>
      </c>
      <c r="N115" s="266">
        <f t="shared" si="59"/>
        <v>0</v>
      </c>
      <c r="O115" s="261">
        <v>0</v>
      </c>
      <c r="P115" s="265">
        <f t="shared" si="60"/>
        <v>0</v>
      </c>
      <c r="Q115" s="257">
        <f t="shared" si="61"/>
        <v>0</v>
      </c>
      <c r="R115" s="264">
        <f t="shared" si="62"/>
        <v>0</v>
      </c>
      <c r="S115" s="261">
        <v>0</v>
      </c>
      <c r="T115" s="262">
        <f t="shared" si="63"/>
        <v>0</v>
      </c>
      <c r="U115" s="261">
        <v>0</v>
      </c>
      <c r="V115" s="262">
        <f t="shared" si="64"/>
        <v>0</v>
      </c>
      <c r="W115" s="261">
        <v>0</v>
      </c>
      <c r="X115" s="262">
        <f t="shared" si="65"/>
        <v>0</v>
      </c>
      <c r="Y115" s="261">
        <v>0</v>
      </c>
      <c r="Z115" s="262">
        <f t="shared" si="66"/>
        <v>0</v>
      </c>
      <c r="AA115" s="261">
        <v>0</v>
      </c>
      <c r="AB115" s="260">
        <f t="shared" si="67"/>
        <v>0</v>
      </c>
      <c r="AC115" s="259">
        <f t="shared" si="68"/>
        <v>0</v>
      </c>
      <c r="AD115" s="258">
        <f t="shared" si="69"/>
        <v>0</v>
      </c>
      <c r="AE115" s="331">
        <v>0</v>
      </c>
      <c r="AF115" s="257">
        <f t="shared" si="70"/>
        <v>0</v>
      </c>
      <c r="AG115" s="255">
        <v>0</v>
      </c>
      <c r="AH115" s="254">
        <f t="shared" si="71"/>
        <v>0</v>
      </c>
      <c r="AI115" s="267">
        <f t="shared" si="72"/>
        <v>0</v>
      </c>
      <c r="AJ115" s="508">
        <f t="shared" si="73"/>
        <v>0</v>
      </c>
      <c r="AK115" s="240">
        <v>0</v>
      </c>
      <c r="AL115" s="254">
        <f t="shared" si="74"/>
        <v>0</v>
      </c>
      <c r="AM115" s="330"/>
    </row>
    <row r="116" spans="1:39" s="242" customFormat="1" x14ac:dyDescent="0.3">
      <c r="A116" s="278" t="s">
        <v>902</v>
      </c>
      <c r="B116" s="276">
        <f>16000/10</f>
        <v>1600</v>
      </c>
      <c r="C116" s="279">
        <f>2700/1.1</f>
        <v>2454.5454545454545</v>
      </c>
      <c r="D116" s="274">
        <v>10</v>
      </c>
      <c r="E116" s="269">
        <v>0</v>
      </c>
      <c r="F116" s="536">
        <f t="shared" si="55"/>
        <v>0</v>
      </c>
      <c r="G116" s="268">
        <v>0</v>
      </c>
      <c r="H116" s="262">
        <f t="shared" si="56"/>
        <v>0</v>
      </c>
      <c r="I116" s="261">
        <v>0</v>
      </c>
      <c r="J116" s="266">
        <f t="shared" si="57"/>
        <v>0</v>
      </c>
      <c r="K116" s="261">
        <v>0</v>
      </c>
      <c r="L116" s="266">
        <f t="shared" si="58"/>
        <v>0</v>
      </c>
      <c r="M116" s="261">
        <v>0</v>
      </c>
      <c r="N116" s="266">
        <f t="shared" si="59"/>
        <v>0</v>
      </c>
      <c r="O116" s="261">
        <v>0</v>
      </c>
      <c r="P116" s="265">
        <f t="shared" si="60"/>
        <v>0</v>
      </c>
      <c r="Q116" s="257">
        <f t="shared" si="61"/>
        <v>0</v>
      </c>
      <c r="R116" s="264">
        <f t="shared" si="62"/>
        <v>0</v>
      </c>
      <c r="S116" s="261">
        <v>0</v>
      </c>
      <c r="T116" s="262">
        <f t="shared" si="63"/>
        <v>0</v>
      </c>
      <c r="U116" s="261">
        <v>0</v>
      </c>
      <c r="V116" s="262">
        <f t="shared" si="64"/>
        <v>0</v>
      </c>
      <c r="W116" s="261">
        <v>0</v>
      </c>
      <c r="X116" s="262">
        <f t="shared" si="65"/>
        <v>0</v>
      </c>
      <c r="Y116" s="261">
        <v>0</v>
      </c>
      <c r="Z116" s="262">
        <f t="shared" si="66"/>
        <v>0</v>
      </c>
      <c r="AA116" s="261">
        <v>0</v>
      </c>
      <c r="AB116" s="260">
        <f t="shared" si="67"/>
        <v>0</v>
      </c>
      <c r="AC116" s="259">
        <f t="shared" si="68"/>
        <v>0</v>
      </c>
      <c r="AD116" s="258">
        <f t="shared" si="69"/>
        <v>0</v>
      </c>
      <c r="AE116" s="331">
        <v>0</v>
      </c>
      <c r="AF116" s="257">
        <f t="shared" si="70"/>
        <v>0</v>
      </c>
      <c r="AG116" s="255">
        <v>0</v>
      </c>
      <c r="AH116" s="254">
        <f t="shared" si="71"/>
        <v>0</v>
      </c>
      <c r="AI116" s="267">
        <f t="shared" si="72"/>
        <v>0</v>
      </c>
      <c r="AJ116" s="508">
        <f t="shared" si="73"/>
        <v>0</v>
      </c>
      <c r="AK116" s="240">
        <v>0</v>
      </c>
      <c r="AL116" s="254">
        <f t="shared" si="74"/>
        <v>0</v>
      </c>
      <c r="AM116" s="330"/>
    </row>
    <row r="117" spans="1:39" s="242" customFormat="1" x14ac:dyDescent="0.3">
      <c r="A117" s="278" t="s">
        <v>901</v>
      </c>
      <c r="B117" s="276">
        <f>16000/10</f>
        <v>1600</v>
      </c>
      <c r="C117" s="279">
        <f>2700/1.1</f>
        <v>2454.5454545454545</v>
      </c>
      <c r="D117" s="274">
        <v>11</v>
      </c>
      <c r="E117" s="269">
        <v>0</v>
      </c>
      <c r="F117" s="536">
        <f t="shared" si="55"/>
        <v>0</v>
      </c>
      <c r="G117" s="268">
        <v>0</v>
      </c>
      <c r="H117" s="262">
        <f t="shared" si="56"/>
        <v>0</v>
      </c>
      <c r="I117" s="261">
        <v>0</v>
      </c>
      <c r="J117" s="266">
        <f t="shared" si="57"/>
        <v>0</v>
      </c>
      <c r="K117" s="261">
        <v>0</v>
      </c>
      <c r="L117" s="266">
        <f t="shared" si="58"/>
        <v>0</v>
      </c>
      <c r="M117" s="261">
        <v>0</v>
      </c>
      <c r="N117" s="266">
        <f t="shared" si="59"/>
        <v>0</v>
      </c>
      <c r="O117" s="261">
        <v>0</v>
      </c>
      <c r="P117" s="265">
        <f t="shared" si="60"/>
        <v>0</v>
      </c>
      <c r="Q117" s="257">
        <f t="shared" si="61"/>
        <v>0</v>
      </c>
      <c r="R117" s="264">
        <f t="shared" si="62"/>
        <v>0</v>
      </c>
      <c r="S117" s="261">
        <v>0</v>
      </c>
      <c r="T117" s="262">
        <f t="shared" si="63"/>
        <v>0</v>
      </c>
      <c r="U117" s="261">
        <v>0</v>
      </c>
      <c r="V117" s="262">
        <f t="shared" si="64"/>
        <v>0</v>
      </c>
      <c r="W117" s="261">
        <v>0</v>
      </c>
      <c r="X117" s="262">
        <f t="shared" si="65"/>
        <v>0</v>
      </c>
      <c r="Y117" s="261">
        <v>0</v>
      </c>
      <c r="Z117" s="262">
        <f t="shared" si="66"/>
        <v>0</v>
      </c>
      <c r="AA117" s="261">
        <v>0</v>
      </c>
      <c r="AB117" s="260">
        <f t="shared" si="67"/>
        <v>0</v>
      </c>
      <c r="AC117" s="259">
        <f t="shared" si="68"/>
        <v>0</v>
      </c>
      <c r="AD117" s="258">
        <f t="shared" si="69"/>
        <v>0</v>
      </c>
      <c r="AE117" s="331">
        <v>0</v>
      </c>
      <c r="AF117" s="257">
        <f t="shared" si="70"/>
        <v>0</v>
      </c>
      <c r="AG117" s="255">
        <v>0</v>
      </c>
      <c r="AH117" s="254">
        <f t="shared" si="71"/>
        <v>0</v>
      </c>
      <c r="AI117" s="267">
        <f t="shared" si="72"/>
        <v>0</v>
      </c>
      <c r="AJ117" s="508">
        <f t="shared" si="73"/>
        <v>0</v>
      </c>
      <c r="AK117" s="240">
        <v>0</v>
      </c>
      <c r="AL117" s="254">
        <f t="shared" si="74"/>
        <v>0</v>
      </c>
      <c r="AM117" s="330"/>
    </row>
    <row r="118" spans="1:39" s="242" customFormat="1" x14ac:dyDescent="0.3">
      <c r="A118" s="278" t="s">
        <v>533</v>
      </c>
      <c r="B118" s="276">
        <f>14400/12</f>
        <v>1200</v>
      </c>
      <c r="C118" s="275">
        <f>1800/1.1</f>
        <v>1636.3636363636363</v>
      </c>
      <c r="D118" s="274">
        <v>12</v>
      </c>
      <c r="E118" s="269">
        <v>0</v>
      </c>
      <c r="F118" s="536">
        <f t="shared" si="55"/>
        <v>0</v>
      </c>
      <c r="G118" s="268">
        <v>0</v>
      </c>
      <c r="H118" s="262">
        <f t="shared" si="56"/>
        <v>0</v>
      </c>
      <c r="I118" s="261">
        <v>0</v>
      </c>
      <c r="J118" s="266">
        <f t="shared" si="57"/>
        <v>0</v>
      </c>
      <c r="K118" s="261">
        <v>0</v>
      </c>
      <c r="L118" s="266">
        <f t="shared" si="58"/>
        <v>0</v>
      </c>
      <c r="M118" s="261">
        <v>0</v>
      </c>
      <c r="N118" s="266">
        <f t="shared" si="59"/>
        <v>0</v>
      </c>
      <c r="O118" s="261">
        <v>0</v>
      </c>
      <c r="P118" s="265">
        <f t="shared" si="60"/>
        <v>0</v>
      </c>
      <c r="Q118" s="257">
        <f t="shared" si="61"/>
        <v>0</v>
      </c>
      <c r="R118" s="264">
        <f t="shared" si="62"/>
        <v>0</v>
      </c>
      <c r="S118" s="261">
        <v>0</v>
      </c>
      <c r="T118" s="262">
        <f t="shared" si="63"/>
        <v>0</v>
      </c>
      <c r="U118" s="261">
        <v>0</v>
      </c>
      <c r="V118" s="262">
        <f t="shared" si="64"/>
        <v>0</v>
      </c>
      <c r="W118" s="261">
        <v>0</v>
      </c>
      <c r="X118" s="262">
        <f t="shared" si="65"/>
        <v>0</v>
      </c>
      <c r="Y118" s="261">
        <v>0</v>
      </c>
      <c r="Z118" s="262">
        <f t="shared" si="66"/>
        <v>0</v>
      </c>
      <c r="AA118" s="261">
        <v>0</v>
      </c>
      <c r="AB118" s="260">
        <f t="shared" si="67"/>
        <v>0</v>
      </c>
      <c r="AC118" s="259">
        <f t="shared" si="68"/>
        <v>0</v>
      </c>
      <c r="AD118" s="258">
        <f t="shared" si="69"/>
        <v>0</v>
      </c>
      <c r="AE118" s="331">
        <v>0</v>
      </c>
      <c r="AF118" s="257">
        <f t="shared" si="70"/>
        <v>0</v>
      </c>
      <c r="AG118" s="255">
        <v>0</v>
      </c>
      <c r="AH118" s="254">
        <f t="shared" si="71"/>
        <v>0</v>
      </c>
      <c r="AI118" s="267">
        <f t="shared" si="72"/>
        <v>0</v>
      </c>
      <c r="AJ118" s="508">
        <f t="shared" si="73"/>
        <v>0</v>
      </c>
      <c r="AK118" s="240">
        <v>0</v>
      </c>
      <c r="AL118" s="254">
        <f t="shared" si="74"/>
        <v>0</v>
      </c>
      <c r="AM118" s="330"/>
    </row>
    <row r="119" spans="1:39" s="242" customFormat="1" x14ac:dyDescent="0.3">
      <c r="A119" s="278" t="s">
        <v>426</v>
      </c>
      <c r="B119" s="276">
        <f>14400/12</f>
        <v>1200</v>
      </c>
      <c r="C119" s="275">
        <f>1800/1.1</f>
        <v>1636.3636363636363</v>
      </c>
      <c r="D119" s="274">
        <v>13</v>
      </c>
      <c r="E119" s="269">
        <v>0</v>
      </c>
      <c r="F119" s="536">
        <f t="shared" si="55"/>
        <v>0</v>
      </c>
      <c r="G119" s="268">
        <v>0</v>
      </c>
      <c r="H119" s="262">
        <f t="shared" si="56"/>
        <v>0</v>
      </c>
      <c r="I119" s="261">
        <v>0</v>
      </c>
      <c r="J119" s="266">
        <f t="shared" si="57"/>
        <v>0</v>
      </c>
      <c r="K119" s="261">
        <v>0</v>
      </c>
      <c r="L119" s="266">
        <f t="shared" si="58"/>
        <v>0</v>
      </c>
      <c r="M119" s="261">
        <v>0</v>
      </c>
      <c r="N119" s="266">
        <f t="shared" si="59"/>
        <v>0</v>
      </c>
      <c r="O119" s="261">
        <v>0</v>
      </c>
      <c r="P119" s="265">
        <f t="shared" si="60"/>
        <v>0</v>
      </c>
      <c r="Q119" s="257">
        <f t="shared" si="61"/>
        <v>0</v>
      </c>
      <c r="R119" s="264">
        <f t="shared" si="62"/>
        <v>0</v>
      </c>
      <c r="S119" s="261">
        <v>0</v>
      </c>
      <c r="T119" s="262">
        <f t="shared" si="63"/>
        <v>0</v>
      </c>
      <c r="U119" s="261">
        <v>0</v>
      </c>
      <c r="V119" s="262">
        <f t="shared" si="64"/>
        <v>0</v>
      </c>
      <c r="W119" s="261">
        <v>0</v>
      </c>
      <c r="X119" s="262">
        <f t="shared" si="65"/>
        <v>0</v>
      </c>
      <c r="Y119" s="261">
        <v>0</v>
      </c>
      <c r="Z119" s="262">
        <f t="shared" si="66"/>
        <v>0</v>
      </c>
      <c r="AA119" s="261">
        <v>0</v>
      </c>
      <c r="AB119" s="260">
        <f t="shared" si="67"/>
        <v>0</v>
      </c>
      <c r="AC119" s="259">
        <f t="shared" si="68"/>
        <v>0</v>
      </c>
      <c r="AD119" s="258">
        <f t="shared" si="69"/>
        <v>0</v>
      </c>
      <c r="AE119" s="331">
        <v>0</v>
      </c>
      <c r="AF119" s="257">
        <f t="shared" si="70"/>
        <v>0</v>
      </c>
      <c r="AG119" s="255">
        <v>0</v>
      </c>
      <c r="AH119" s="254">
        <f t="shared" si="71"/>
        <v>0</v>
      </c>
      <c r="AI119" s="267">
        <f t="shared" si="72"/>
        <v>0</v>
      </c>
      <c r="AJ119" s="508">
        <f t="shared" si="73"/>
        <v>0</v>
      </c>
      <c r="AK119" s="240">
        <v>0</v>
      </c>
      <c r="AL119" s="254">
        <f t="shared" si="74"/>
        <v>0</v>
      </c>
      <c r="AM119" s="330"/>
    </row>
    <row r="120" spans="1:39" s="242" customFormat="1" x14ac:dyDescent="0.3">
      <c r="A120" s="277" t="s">
        <v>406</v>
      </c>
      <c r="B120" s="276">
        <f>3900/6</f>
        <v>650</v>
      </c>
      <c r="C120" s="275">
        <f>2000/1.1</f>
        <v>1818.181818181818</v>
      </c>
      <c r="D120" s="274">
        <v>6</v>
      </c>
      <c r="E120" s="269">
        <v>0</v>
      </c>
      <c r="F120" s="536">
        <f t="shared" si="55"/>
        <v>0</v>
      </c>
      <c r="G120" s="268">
        <v>0</v>
      </c>
      <c r="H120" s="262">
        <f t="shared" si="56"/>
        <v>0</v>
      </c>
      <c r="I120" s="261">
        <v>0</v>
      </c>
      <c r="J120" s="266">
        <f t="shared" si="57"/>
        <v>0</v>
      </c>
      <c r="K120" s="261">
        <v>0</v>
      </c>
      <c r="L120" s="266">
        <f t="shared" si="58"/>
        <v>0</v>
      </c>
      <c r="M120" s="261">
        <v>0</v>
      </c>
      <c r="N120" s="266">
        <f t="shared" si="59"/>
        <v>0</v>
      </c>
      <c r="O120" s="261">
        <v>0</v>
      </c>
      <c r="P120" s="265">
        <f t="shared" si="60"/>
        <v>0</v>
      </c>
      <c r="Q120" s="257">
        <f t="shared" si="61"/>
        <v>0</v>
      </c>
      <c r="R120" s="264">
        <f t="shared" si="62"/>
        <v>0</v>
      </c>
      <c r="S120" s="261">
        <v>0</v>
      </c>
      <c r="T120" s="262">
        <f t="shared" si="63"/>
        <v>0</v>
      </c>
      <c r="U120" s="261">
        <v>0</v>
      </c>
      <c r="V120" s="262">
        <f t="shared" si="64"/>
        <v>0</v>
      </c>
      <c r="W120" s="261">
        <v>0</v>
      </c>
      <c r="X120" s="262">
        <f t="shared" si="65"/>
        <v>0</v>
      </c>
      <c r="Y120" s="261">
        <v>0</v>
      </c>
      <c r="Z120" s="262">
        <f t="shared" si="66"/>
        <v>0</v>
      </c>
      <c r="AA120" s="261">
        <v>0</v>
      </c>
      <c r="AB120" s="260">
        <f t="shared" si="67"/>
        <v>0</v>
      </c>
      <c r="AC120" s="259">
        <f t="shared" si="68"/>
        <v>0</v>
      </c>
      <c r="AD120" s="258">
        <f t="shared" si="69"/>
        <v>0</v>
      </c>
      <c r="AE120" s="331">
        <v>0</v>
      </c>
      <c r="AF120" s="257">
        <f t="shared" si="70"/>
        <v>0</v>
      </c>
      <c r="AG120" s="255">
        <v>0</v>
      </c>
      <c r="AH120" s="254">
        <f t="shared" si="71"/>
        <v>0</v>
      </c>
      <c r="AI120" s="267">
        <f t="shared" si="72"/>
        <v>0</v>
      </c>
      <c r="AJ120" s="508">
        <f t="shared" si="73"/>
        <v>0</v>
      </c>
      <c r="AK120" s="240">
        <v>0</v>
      </c>
      <c r="AL120" s="254">
        <f t="shared" si="74"/>
        <v>0</v>
      </c>
      <c r="AM120" s="330"/>
    </row>
    <row r="121" spans="1:39" s="242" customFormat="1" x14ac:dyDescent="0.3">
      <c r="A121" s="277" t="s">
        <v>407</v>
      </c>
      <c r="B121" s="276">
        <f>3900/6</f>
        <v>650</v>
      </c>
      <c r="C121" s="275">
        <f>2000/1.1</f>
        <v>1818.181818181818</v>
      </c>
      <c r="D121" s="274">
        <v>6</v>
      </c>
      <c r="E121" s="269">
        <v>0</v>
      </c>
      <c r="F121" s="536">
        <f t="shared" si="55"/>
        <v>0</v>
      </c>
      <c r="G121" s="268">
        <v>0</v>
      </c>
      <c r="H121" s="262">
        <f t="shared" si="56"/>
        <v>0</v>
      </c>
      <c r="I121" s="261">
        <v>0</v>
      </c>
      <c r="J121" s="266">
        <f t="shared" si="57"/>
        <v>0</v>
      </c>
      <c r="K121" s="261">
        <v>0</v>
      </c>
      <c r="L121" s="266">
        <f t="shared" si="58"/>
        <v>0</v>
      </c>
      <c r="M121" s="261">
        <v>0</v>
      </c>
      <c r="N121" s="266">
        <f t="shared" si="59"/>
        <v>0</v>
      </c>
      <c r="O121" s="261">
        <v>0</v>
      </c>
      <c r="P121" s="265">
        <f t="shared" si="60"/>
        <v>0</v>
      </c>
      <c r="Q121" s="257">
        <f t="shared" si="61"/>
        <v>0</v>
      </c>
      <c r="R121" s="264">
        <f t="shared" si="62"/>
        <v>0</v>
      </c>
      <c r="S121" s="261">
        <v>0</v>
      </c>
      <c r="T121" s="262">
        <f t="shared" si="63"/>
        <v>0</v>
      </c>
      <c r="U121" s="261">
        <v>0</v>
      </c>
      <c r="V121" s="262">
        <f t="shared" si="64"/>
        <v>0</v>
      </c>
      <c r="W121" s="261">
        <v>0</v>
      </c>
      <c r="X121" s="262">
        <f t="shared" si="65"/>
        <v>0</v>
      </c>
      <c r="Y121" s="261">
        <v>0</v>
      </c>
      <c r="Z121" s="262">
        <f t="shared" si="66"/>
        <v>0</v>
      </c>
      <c r="AA121" s="261">
        <v>0</v>
      </c>
      <c r="AB121" s="260">
        <f t="shared" si="67"/>
        <v>0</v>
      </c>
      <c r="AC121" s="259">
        <f t="shared" si="68"/>
        <v>0</v>
      </c>
      <c r="AD121" s="258">
        <f t="shared" si="69"/>
        <v>0</v>
      </c>
      <c r="AE121" s="331">
        <v>0</v>
      </c>
      <c r="AF121" s="257">
        <f t="shared" si="70"/>
        <v>0</v>
      </c>
      <c r="AG121" s="255">
        <v>0</v>
      </c>
      <c r="AH121" s="254">
        <f t="shared" si="71"/>
        <v>0</v>
      </c>
      <c r="AI121" s="267">
        <f t="shared" si="72"/>
        <v>0</v>
      </c>
      <c r="AJ121" s="508">
        <f t="shared" si="73"/>
        <v>0</v>
      </c>
      <c r="AK121" s="240">
        <v>0</v>
      </c>
      <c r="AL121" s="254">
        <f t="shared" si="74"/>
        <v>0</v>
      </c>
      <c r="AM121" s="330"/>
    </row>
    <row r="122" spans="1:39" s="242" customFormat="1" x14ac:dyDescent="0.3">
      <c r="A122" s="277" t="s">
        <v>531</v>
      </c>
      <c r="B122" s="276">
        <f>3900/6</f>
        <v>650</v>
      </c>
      <c r="C122" s="275">
        <f>2000/1.1</f>
        <v>1818.181818181818</v>
      </c>
      <c r="D122" s="274">
        <v>6</v>
      </c>
      <c r="E122" s="269">
        <v>0</v>
      </c>
      <c r="F122" s="536">
        <f t="shared" si="55"/>
        <v>0</v>
      </c>
      <c r="G122" s="268">
        <v>0</v>
      </c>
      <c r="H122" s="262">
        <f t="shared" si="56"/>
        <v>0</v>
      </c>
      <c r="I122" s="261">
        <v>0</v>
      </c>
      <c r="J122" s="266">
        <f t="shared" si="57"/>
        <v>0</v>
      </c>
      <c r="K122" s="261">
        <v>0</v>
      </c>
      <c r="L122" s="266">
        <f t="shared" si="58"/>
        <v>0</v>
      </c>
      <c r="M122" s="261">
        <v>0</v>
      </c>
      <c r="N122" s="266">
        <f t="shared" si="59"/>
        <v>0</v>
      </c>
      <c r="O122" s="261">
        <v>0</v>
      </c>
      <c r="P122" s="265">
        <f t="shared" si="60"/>
        <v>0</v>
      </c>
      <c r="Q122" s="257">
        <f t="shared" si="61"/>
        <v>0</v>
      </c>
      <c r="R122" s="264">
        <f t="shared" si="62"/>
        <v>0</v>
      </c>
      <c r="S122" s="261">
        <v>0</v>
      </c>
      <c r="T122" s="262">
        <f t="shared" si="63"/>
        <v>0</v>
      </c>
      <c r="U122" s="261">
        <v>0</v>
      </c>
      <c r="V122" s="262">
        <f t="shared" si="64"/>
        <v>0</v>
      </c>
      <c r="W122" s="261">
        <v>0</v>
      </c>
      <c r="X122" s="262">
        <f t="shared" si="65"/>
        <v>0</v>
      </c>
      <c r="Y122" s="261">
        <v>0</v>
      </c>
      <c r="Z122" s="262">
        <f t="shared" si="66"/>
        <v>0</v>
      </c>
      <c r="AA122" s="261">
        <v>0</v>
      </c>
      <c r="AB122" s="260">
        <f t="shared" si="67"/>
        <v>0</v>
      </c>
      <c r="AC122" s="259">
        <f t="shared" si="68"/>
        <v>0</v>
      </c>
      <c r="AD122" s="258">
        <f t="shared" si="69"/>
        <v>0</v>
      </c>
      <c r="AE122" s="331">
        <v>0</v>
      </c>
      <c r="AF122" s="257">
        <f t="shared" si="70"/>
        <v>0</v>
      </c>
      <c r="AG122" s="255">
        <v>0</v>
      </c>
      <c r="AH122" s="254">
        <f t="shared" si="71"/>
        <v>0</v>
      </c>
      <c r="AI122" s="267">
        <f t="shared" si="72"/>
        <v>0</v>
      </c>
      <c r="AJ122" s="508">
        <f t="shared" si="73"/>
        <v>0</v>
      </c>
      <c r="AK122" s="240">
        <v>0</v>
      </c>
      <c r="AL122" s="254">
        <f t="shared" si="74"/>
        <v>0</v>
      </c>
      <c r="AM122" s="330"/>
    </row>
    <row r="123" spans="1:39" s="242" customFormat="1" ht="17.25" thickBot="1" x14ac:dyDescent="0.35">
      <c r="A123" s="273" t="s">
        <v>409</v>
      </c>
      <c r="B123" s="272">
        <f>31200/24</f>
        <v>1300</v>
      </c>
      <c r="C123" s="271">
        <f>2800/1.1</f>
        <v>2545.454545454545</v>
      </c>
      <c r="D123" s="270">
        <v>24</v>
      </c>
      <c r="E123" s="498">
        <v>0</v>
      </c>
      <c r="F123" s="537">
        <f t="shared" si="55"/>
        <v>0</v>
      </c>
      <c r="G123" s="501">
        <v>0</v>
      </c>
      <c r="H123" s="499">
        <f t="shared" si="56"/>
        <v>0</v>
      </c>
      <c r="I123" s="336">
        <v>0</v>
      </c>
      <c r="J123" s="347">
        <f t="shared" si="57"/>
        <v>0</v>
      </c>
      <c r="K123" s="336">
        <v>0</v>
      </c>
      <c r="L123" s="347">
        <f t="shared" si="58"/>
        <v>0</v>
      </c>
      <c r="M123" s="336">
        <v>0</v>
      </c>
      <c r="N123" s="347">
        <f t="shared" si="59"/>
        <v>0</v>
      </c>
      <c r="O123" s="336">
        <v>0</v>
      </c>
      <c r="P123" s="482">
        <f t="shared" si="60"/>
        <v>0</v>
      </c>
      <c r="Q123" s="483">
        <f t="shared" si="61"/>
        <v>0</v>
      </c>
      <c r="R123" s="338">
        <f t="shared" si="62"/>
        <v>0</v>
      </c>
      <c r="S123" s="336">
        <v>0</v>
      </c>
      <c r="T123" s="499">
        <f t="shared" si="63"/>
        <v>0</v>
      </c>
      <c r="U123" s="336">
        <v>0</v>
      </c>
      <c r="V123" s="499">
        <f t="shared" si="64"/>
        <v>0</v>
      </c>
      <c r="W123" s="336">
        <v>0</v>
      </c>
      <c r="X123" s="499">
        <f t="shared" si="65"/>
        <v>0</v>
      </c>
      <c r="Y123" s="336">
        <v>0</v>
      </c>
      <c r="Z123" s="499">
        <f t="shared" si="66"/>
        <v>0</v>
      </c>
      <c r="AA123" s="336">
        <v>0</v>
      </c>
      <c r="AB123" s="486">
        <f t="shared" si="67"/>
        <v>0</v>
      </c>
      <c r="AC123" s="487">
        <f t="shared" si="68"/>
        <v>0</v>
      </c>
      <c r="AD123" s="488">
        <f t="shared" si="69"/>
        <v>0</v>
      </c>
      <c r="AE123" s="503">
        <v>0</v>
      </c>
      <c r="AF123" s="483">
        <f t="shared" si="70"/>
        <v>0</v>
      </c>
      <c r="AG123" s="490">
        <v>0</v>
      </c>
      <c r="AH123" s="491">
        <f t="shared" si="71"/>
        <v>0</v>
      </c>
      <c r="AI123" s="481">
        <f t="shared" si="72"/>
        <v>0</v>
      </c>
      <c r="AJ123" s="509">
        <f t="shared" si="73"/>
        <v>0</v>
      </c>
      <c r="AK123" s="492">
        <v>0</v>
      </c>
      <c r="AL123" s="491">
        <f t="shared" si="74"/>
        <v>0</v>
      </c>
      <c r="AM123" s="330"/>
    </row>
    <row r="124" spans="1:39" s="242" customFormat="1" ht="17.25" thickBot="1" x14ac:dyDescent="0.35">
      <c r="A124" s="715" t="s">
        <v>113</v>
      </c>
      <c r="B124" s="716"/>
      <c r="C124" s="716"/>
      <c r="D124" s="716"/>
      <c r="E124" s="495">
        <f t="shared" ref="E124:AL124" si="75">SUM(E90:E123)</f>
        <v>0</v>
      </c>
      <c r="F124" s="522">
        <f t="shared" si="75"/>
        <v>0</v>
      </c>
      <c r="G124" s="515">
        <f t="shared" si="75"/>
        <v>0</v>
      </c>
      <c r="H124" s="496">
        <f t="shared" si="75"/>
        <v>0</v>
      </c>
      <c r="I124" s="496">
        <f t="shared" si="75"/>
        <v>0</v>
      </c>
      <c r="J124" s="496">
        <f t="shared" si="75"/>
        <v>0</v>
      </c>
      <c r="K124" s="496">
        <f t="shared" si="75"/>
        <v>0</v>
      </c>
      <c r="L124" s="496">
        <f t="shared" si="75"/>
        <v>0</v>
      </c>
      <c r="M124" s="496">
        <f t="shared" si="75"/>
        <v>0</v>
      </c>
      <c r="N124" s="496">
        <f t="shared" si="75"/>
        <v>0</v>
      </c>
      <c r="O124" s="496">
        <f t="shared" si="75"/>
        <v>0</v>
      </c>
      <c r="P124" s="496">
        <f t="shared" si="75"/>
        <v>0</v>
      </c>
      <c r="Q124" s="496">
        <f t="shared" si="75"/>
        <v>0</v>
      </c>
      <c r="R124" s="516">
        <f t="shared" si="75"/>
        <v>0</v>
      </c>
      <c r="S124" s="514">
        <f t="shared" si="75"/>
        <v>0</v>
      </c>
      <c r="T124" s="496">
        <f t="shared" si="75"/>
        <v>0</v>
      </c>
      <c r="U124" s="496">
        <f t="shared" si="75"/>
        <v>0</v>
      </c>
      <c r="V124" s="496">
        <f t="shared" si="75"/>
        <v>0</v>
      </c>
      <c r="W124" s="496">
        <f t="shared" si="75"/>
        <v>0</v>
      </c>
      <c r="X124" s="496">
        <f t="shared" si="75"/>
        <v>0</v>
      </c>
      <c r="Y124" s="496">
        <f t="shared" si="75"/>
        <v>0</v>
      </c>
      <c r="Z124" s="496">
        <f t="shared" si="75"/>
        <v>0</v>
      </c>
      <c r="AA124" s="496">
        <f t="shared" si="75"/>
        <v>0</v>
      </c>
      <c r="AB124" s="496">
        <f t="shared" si="75"/>
        <v>0</v>
      </c>
      <c r="AC124" s="496">
        <f t="shared" si="75"/>
        <v>0</v>
      </c>
      <c r="AD124" s="496">
        <f t="shared" si="75"/>
        <v>0</v>
      </c>
      <c r="AE124" s="496">
        <f t="shared" si="75"/>
        <v>0</v>
      </c>
      <c r="AF124" s="510">
        <f t="shared" si="75"/>
        <v>0</v>
      </c>
      <c r="AG124" s="515">
        <f t="shared" si="75"/>
        <v>0</v>
      </c>
      <c r="AH124" s="516">
        <f t="shared" si="75"/>
        <v>0</v>
      </c>
      <c r="AI124" s="514">
        <f t="shared" si="75"/>
        <v>0</v>
      </c>
      <c r="AJ124" s="510">
        <f t="shared" si="75"/>
        <v>0</v>
      </c>
      <c r="AK124" s="515">
        <f t="shared" si="75"/>
        <v>0</v>
      </c>
      <c r="AL124" s="516">
        <f t="shared" si="75"/>
        <v>0</v>
      </c>
      <c r="AM124" s="252"/>
    </row>
    <row r="125" spans="1:39" s="242" customFormat="1" ht="17.25" thickBot="1" x14ac:dyDescent="0.35">
      <c r="A125" s="251"/>
      <c r="B125" s="251"/>
      <c r="C125" s="251"/>
      <c r="D125" s="251"/>
      <c r="E125" s="244"/>
      <c r="F125" s="245"/>
      <c r="G125" s="244"/>
      <c r="H125" s="250">
        <f>H124*1.1</f>
        <v>0</v>
      </c>
      <c r="I125" s="245"/>
      <c r="J125" s="250">
        <f>J124*1.1</f>
        <v>0</v>
      </c>
      <c r="K125" s="245"/>
      <c r="L125" s="250">
        <f>L124*1.1</f>
        <v>0</v>
      </c>
      <c r="M125" s="245"/>
      <c r="N125" s="250">
        <f>N124*1.1</f>
        <v>0</v>
      </c>
      <c r="O125" s="245"/>
      <c r="P125" s="250">
        <f>P124*1.1</f>
        <v>0</v>
      </c>
      <c r="Q125" s="245"/>
      <c r="R125" s="249">
        <f>R124*1.1</f>
        <v>0</v>
      </c>
      <c r="S125" s="718" t="s">
        <v>155</v>
      </c>
      <c r="T125" s="718"/>
      <c r="U125" s="718"/>
      <c r="V125" s="718"/>
      <c r="W125" s="718"/>
      <c r="X125" s="718"/>
      <c r="Y125" s="718"/>
      <c r="Z125" s="718"/>
      <c r="AA125" s="718"/>
      <c r="AB125" s="718"/>
      <c r="AC125" s="718"/>
      <c r="AD125" s="718"/>
      <c r="AE125" s="248"/>
      <c r="AF125" s="325" t="e">
        <f>AF124/(R124+F124)</f>
        <v>#DIV/0!</v>
      </c>
      <c r="AG125" s="244"/>
      <c r="AH125" s="246"/>
      <c r="AI125" s="245"/>
      <c r="AJ125" s="245"/>
      <c r="AK125" s="244"/>
      <c r="AL125" s="243"/>
    </row>
    <row r="126" spans="1:39" s="242" customFormat="1" x14ac:dyDescent="0.3">
      <c r="A126" s="251"/>
      <c r="B126" s="251"/>
      <c r="C126" s="251"/>
      <c r="D126" s="251"/>
      <c r="E126" s="300"/>
      <c r="F126" s="251"/>
      <c r="G126" s="251"/>
      <c r="H126" s="323"/>
      <c r="I126" s="251"/>
      <c r="J126" s="323"/>
      <c r="K126" s="251"/>
      <c r="L126" s="323"/>
      <c r="M126" s="251"/>
      <c r="N126" s="323"/>
      <c r="O126" s="251"/>
      <c r="P126" s="323"/>
      <c r="Q126" s="251"/>
      <c r="R126" s="323"/>
      <c r="S126" s="322"/>
      <c r="T126" s="322"/>
      <c r="U126" s="322"/>
      <c r="V126" s="322"/>
      <c r="W126" s="322"/>
      <c r="X126" s="322"/>
      <c r="Y126" s="322"/>
      <c r="Z126" s="322"/>
      <c r="AA126" s="322"/>
      <c r="AB126" s="322"/>
      <c r="AC126" s="322"/>
      <c r="AD126" s="322"/>
      <c r="AE126" s="322"/>
      <c r="AF126" s="321"/>
      <c r="AG126" s="251"/>
      <c r="AH126" s="251"/>
      <c r="AI126" s="251"/>
      <c r="AJ126" s="251"/>
      <c r="AK126" s="251"/>
    </row>
    <row r="127" spans="1:39" s="242" customFormat="1" ht="17.25" thickBot="1" x14ac:dyDescent="0.35">
      <c r="A127" s="307" t="s">
        <v>1177</v>
      </c>
      <c r="B127" s="306"/>
      <c r="C127" s="306"/>
      <c r="D127" s="303"/>
      <c r="E127" s="304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3"/>
      <c r="Y127" s="303"/>
      <c r="Z127" s="303"/>
      <c r="AA127" s="303"/>
      <c r="AB127" s="303"/>
      <c r="AC127" s="303"/>
      <c r="AD127" s="303"/>
      <c r="AE127" s="303"/>
      <c r="AF127" s="303"/>
      <c r="AG127" s="302"/>
      <c r="AH127" s="302"/>
      <c r="AI127" s="302"/>
      <c r="AJ127" s="302"/>
      <c r="AK127" s="302"/>
    </row>
    <row r="128" spans="1:39" s="242" customFormat="1" ht="17.25" thickBot="1" x14ac:dyDescent="0.35">
      <c r="A128" s="251"/>
      <c r="B128" s="251"/>
      <c r="C128" s="251"/>
      <c r="D128" s="251"/>
      <c r="E128" s="301"/>
      <c r="F128" s="535"/>
      <c r="G128" s="743" t="s">
        <v>1176</v>
      </c>
      <c r="H128" s="744"/>
      <c r="I128" s="744"/>
      <c r="J128" s="744"/>
      <c r="K128" s="744"/>
      <c r="L128" s="744"/>
      <c r="M128" s="744"/>
      <c r="N128" s="744"/>
      <c r="O128" s="744"/>
      <c r="P128" s="744"/>
      <c r="Q128" s="744"/>
      <c r="R128" s="745"/>
      <c r="S128" s="747" t="s">
        <v>49</v>
      </c>
      <c r="T128" s="747"/>
      <c r="U128" s="747"/>
      <c r="V128" s="747"/>
      <c r="W128" s="747"/>
      <c r="X128" s="747"/>
      <c r="Y128" s="747"/>
      <c r="Z128" s="747"/>
      <c r="AA128" s="747"/>
      <c r="AB128" s="747"/>
      <c r="AC128" s="747"/>
      <c r="AD128" s="747"/>
      <c r="AE128" s="747"/>
      <c r="AF128" s="747"/>
      <c r="AG128" s="301"/>
      <c r="AH128" s="298"/>
      <c r="AI128" s="300"/>
      <c r="AJ128" s="300"/>
      <c r="AK128" s="315"/>
      <c r="AL128" s="316"/>
      <c r="AM128" s="297" t="s">
        <v>11</v>
      </c>
    </row>
    <row r="129" spans="1:39" s="242" customFormat="1" ht="16.5" customHeight="1" x14ac:dyDescent="0.3">
      <c r="A129" s="751" t="s">
        <v>207</v>
      </c>
      <c r="B129" s="727" t="s">
        <v>293</v>
      </c>
      <c r="C129" s="755" t="s">
        <v>14</v>
      </c>
      <c r="D129" s="721" t="s">
        <v>348</v>
      </c>
      <c r="E129" s="800" t="s">
        <v>192</v>
      </c>
      <c r="F129" s="799" t="s">
        <v>78</v>
      </c>
      <c r="G129" s="723" t="s">
        <v>17</v>
      </c>
      <c r="H129" s="741" t="s">
        <v>203</v>
      </c>
      <c r="I129" s="769" t="s">
        <v>0</v>
      </c>
      <c r="J129" s="741" t="s">
        <v>74</v>
      </c>
      <c r="K129" s="769" t="s">
        <v>1</v>
      </c>
      <c r="L129" s="741" t="s">
        <v>330</v>
      </c>
      <c r="M129" s="739" t="s">
        <v>2</v>
      </c>
      <c r="N129" s="741" t="s">
        <v>20</v>
      </c>
      <c r="O129" s="739" t="s">
        <v>3</v>
      </c>
      <c r="P129" s="741" t="s">
        <v>177</v>
      </c>
      <c r="Q129" s="735" t="s">
        <v>125</v>
      </c>
      <c r="R129" s="737" t="s">
        <v>562</v>
      </c>
      <c r="S129" s="765" t="s">
        <v>1175</v>
      </c>
      <c r="T129" s="731" t="s">
        <v>249</v>
      </c>
      <c r="U129" s="729" t="s">
        <v>4</v>
      </c>
      <c r="V129" s="731" t="s">
        <v>174</v>
      </c>
      <c r="W129" s="729" t="s">
        <v>5</v>
      </c>
      <c r="X129" s="731" t="s">
        <v>1162</v>
      </c>
      <c r="Y129" s="765" t="s">
        <v>6</v>
      </c>
      <c r="Z129" s="731" t="s">
        <v>77</v>
      </c>
      <c r="AA129" s="729" t="s">
        <v>7</v>
      </c>
      <c r="AB129" s="731" t="s">
        <v>98</v>
      </c>
      <c r="AC129" s="733" t="s">
        <v>29</v>
      </c>
      <c r="AD129" s="735" t="s">
        <v>122</v>
      </c>
      <c r="AE129" s="735" t="s">
        <v>121</v>
      </c>
      <c r="AF129" s="761" t="s">
        <v>244</v>
      </c>
      <c r="AG129" s="763" t="s">
        <v>190</v>
      </c>
      <c r="AH129" s="725" t="s">
        <v>52</v>
      </c>
      <c r="AI129" s="769" t="s">
        <v>71</v>
      </c>
      <c r="AJ129" s="721" t="s">
        <v>119</v>
      </c>
      <c r="AK129" s="771" t="s">
        <v>139</v>
      </c>
      <c r="AL129" s="725" t="s">
        <v>96</v>
      </c>
      <c r="AM129" s="778" t="s">
        <v>95</v>
      </c>
    </row>
    <row r="130" spans="1:39" s="242" customFormat="1" ht="17.25" customHeight="1" thickBot="1" x14ac:dyDescent="0.35">
      <c r="A130" s="752"/>
      <c r="B130" s="728"/>
      <c r="C130" s="756"/>
      <c r="D130" s="722"/>
      <c r="E130" s="801"/>
      <c r="F130" s="760"/>
      <c r="G130" s="724"/>
      <c r="H130" s="742"/>
      <c r="I130" s="770"/>
      <c r="J130" s="742"/>
      <c r="K130" s="770"/>
      <c r="L130" s="742"/>
      <c r="M130" s="740"/>
      <c r="N130" s="742"/>
      <c r="O130" s="740"/>
      <c r="P130" s="742"/>
      <c r="Q130" s="736"/>
      <c r="R130" s="738"/>
      <c r="S130" s="766"/>
      <c r="T130" s="732"/>
      <c r="U130" s="730"/>
      <c r="V130" s="732"/>
      <c r="W130" s="730"/>
      <c r="X130" s="732"/>
      <c r="Y130" s="766"/>
      <c r="Z130" s="732"/>
      <c r="AA130" s="730"/>
      <c r="AB130" s="732"/>
      <c r="AC130" s="734"/>
      <c r="AD130" s="736"/>
      <c r="AE130" s="736"/>
      <c r="AF130" s="762"/>
      <c r="AG130" s="764"/>
      <c r="AH130" s="726"/>
      <c r="AI130" s="770"/>
      <c r="AJ130" s="722"/>
      <c r="AK130" s="772"/>
      <c r="AL130" s="726"/>
      <c r="AM130" s="779"/>
    </row>
    <row r="131" spans="1:39" s="242" customFormat="1" x14ac:dyDescent="0.3">
      <c r="A131" s="296" t="s">
        <v>133</v>
      </c>
      <c r="B131" s="295">
        <f>15500/10</f>
        <v>1550</v>
      </c>
      <c r="C131" s="288">
        <f>2700/1.1</f>
        <v>2454.5454545454545</v>
      </c>
      <c r="D131" s="294">
        <v>10</v>
      </c>
      <c r="E131" s="269">
        <v>0</v>
      </c>
      <c r="F131" s="536">
        <f t="shared" ref="F131:F164" si="76">B131*E131</f>
        <v>0</v>
      </c>
      <c r="G131" s="268">
        <v>0</v>
      </c>
      <c r="H131" s="293">
        <f t="shared" ref="H131:H164" si="77">B131*G131</f>
        <v>0</v>
      </c>
      <c r="I131" s="261">
        <v>0</v>
      </c>
      <c r="J131" s="293">
        <f t="shared" ref="J131:J164" si="78">B131*I131</f>
        <v>0</v>
      </c>
      <c r="K131" s="261">
        <v>0</v>
      </c>
      <c r="L131" s="266">
        <f t="shared" ref="L131:L164" si="79">B131*K131</f>
        <v>0</v>
      </c>
      <c r="M131" s="261">
        <v>0</v>
      </c>
      <c r="N131" s="293">
        <f t="shared" ref="N131:N164" si="80">B131*M131</f>
        <v>0</v>
      </c>
      <c r="O131" s="261">
        <v>0</v>
      </c>
      <c r="P131" s="265">
        <f t="shared" ref="P131:P164" si="81">B131*O131</f>
        <v>0</v>
      </c>
      <c r="Q131" s="257">
        <f t="shared" ref="Q131:Q164" si="82">G131+I131+K131+M131+O131</f>
        <v>0</v>
      </c>
      <c r="R131" s="292">
        <f t="shared" ref="R131:R164" si="83">Q131*B131</f>
        <v>0</v>
      </c>
      <c r="S131" s="261">
        <v>0</v>
      </c>
      <c r="T131" s="291">
        <f t="shared" ref="T131:T164" si="84">C131*S131</f>
        <v>0</v>
      </c>
      <c r="U131" s="261">
        <v>0</v>
      </c>
      <c r="V131" s="291">
        <f t="shared" ref="V131:V164" si="85">C131*U131</f>
        <v>0</v>
      </c>
      <c r="W131" s="261">
        <v>0</v>
      </c>
      <c r="X131" s="291">
        <f t="shared" ref="X131:X164" si="86">C131*W131</f>
        <v>0</v>
      </c>
      <c r="Y131" s="261">
        <v>0</v>
      </c>
      <c r="Z131" s="291">
        <f t="shared" ref="Z131:Z164" si="87">C131*Y131</f>
        <v>0</v>
      </c>
      <c r="AA131" s="261">
        <v>0</v>
      </c>
      <c r="AB131" s="260">
        <f t="shared" ref="AB131:AB164" si="88">C131*AA131</f>
        <v>0</v>
      </c>
      <c r="AC131" s="259">
        <f t="shared" ref="AC131:AC164" si="89">S131+U131+W131+Y131+AA131</f>
        <v>0</v>
      </c>
      <c r="AD131" s="258">
        <f t="shared" ref="AD131:AD164" si="90">AC131*C131</f>
        <v>0</v>
      </c>
      <c r="AE131" s="257">
        <v>0</v>
      </c>
      <c r="AF131" s="257">
        <f t="shared" ref="AF131:AF164" si="91">((C131-B131)*AC131)-AE131</f>
        <v>0</v>
      </c>
      <c r="AG131" s="255">
        <v>0</v>
      </c>
      <c r="AH131" s="254">
        <f t="shared" ref="AH131:AH164" si="92">B131*AG131</f>
        <v>0</v>
      </c>
      <c r="AI131" s="267">
        <f t="shared" ref="AI131:AI164" si="93">E131+Q131-AC131-AG131</f>
        <v>0</v>
      </c>
      <c r="AJ131" s="523">
        <f t="shared" ref="AJ131:AJ164" si="94">B131*AI131</f>
        <v>0</v>
      </c>
      <c r="AK131" s="240">
        <v>0</v>
      </c>
      <c r="AL131" s="254">
        <f t="shared" ref="AL131:AL164" si="95">AK131*B131</f>
        <v>0</v>
      </c>
      <c r="AM131" s="328"/>
    </row>
    <row r="132" spans="1:39" s="242" customFormat="1" x14ac:dyDescent="0.3">
      <c r="A132" s="285" t="s">
        <v>322</v>
      </c>
      <c r="B132" s="261">
        <f>15500/10</f>
        <v>1550</v>
      </c>
      <c r="C132" s="288">
        <f>2700/1.1</f>
        <v>2454.5454545454545</v>
      </c>
      <c r="D132" s="287">
        <v>10</v>
      </c>
      <c r="E132" s="269">
        <v>0</v>
      </c>
      <c r="F132" s="536">
        <f t="shared" si="76"/>
        <v>0</v>
      </c>
      <c r="G132" s="268">
        <v>0</v>
      </c>
      <c r="H132" s="262">
        <f t="shared" si="77"/>
        <v>0</v>
      </c>
      <c r="I132" s="261">
        <v>0</v>
      </c>
      <c r="J132" s="266">
        <f t="shared" si="78"/>
        <v>0</v>
      </c>
      <c r="K132" s="261">
        <v>0</v>
      </c>
      <c r="L132" s="266">
        <f t="shared" si="79"/>
        <v>0</v>
      </c>
      <c r="M132" s="261">
        <v>0</v>
      </c>
      <c r="N132" s="266">
        <f t="shared" si="80"/>
        <v>0</v>
      </c>
      <c r="O132" s="261">
        <v>0</v>
      </c>
      <c r="P132" s="265">
        <f t="shared" si="81"/>
        <v>0</v>
      </c>
      <c r="Q132" s="257">
        <f t="shared" si="82"/>
        <v>0</v>
      </c>
      <c r="R132" s="264">
        <f t="shared" si="83"/>
        <v>0</v>
      </c>
      <c r="S132" s="261">
        <v>0</v>
      </c>
      <c r="T132" s="262">
        <f t="shared" si="84"/>
        <v>0</v>
      </c>
      <c r="U132" s="261">
        <v>0</v>
      </c>
      <c r="V132" s="262">
        <f t="shared" si="85"/>
        <v>0</v>
      </c>
      <c r="W132" s="261">
        <v>0</v>
      </c>
      <c r="X132" s="262">
        <f t="shared" si="86"/>
        <v>0</v>
      </c>
      <c r="Y132" s="261">
        <v>0</v>
      </c>
      <c r="Z132" s="262">
        <f t="shared" si="87"/>
        <v>0</v>
      </c>
      <c r="AA132" s="261">
        <v>0</v>
      </c>
      <c r="AB132" s="260">
        <f t="shared" si="88"/>
        <v>0</v>
      </c>
      <c r="AC132" s="259">
        <f t="shared" si="89"/>
        <v>0</v>
      </c>
      <c r="AD132" s="258">
        <f t="shared" si="90"/>
        <v>0</v>
      </c>
      <c r="AE132" s="257">
        <v>0</v>
      </c>
      <c r="AF132" s="257">
        <f t="shared" si="91"/>
        <v>0</v>
      </c>
      <c r="AG132" s="255">
        <v>0</v>
      </c>
      <c r="AH132" s="254">
        <f t="shared" si="92"/>
        <v>0</v>
      </c>
      <c r="AI132" s="267">
        <f t="shared" si="93"/>
        <v>0</v>
      </c>
      <c r="AJ132" s="508">
        <f t="shared" si="94"/>
        <v>0</v>
      </c>
      <c r="AK132" s="240">
        <v>0</v>
      </c>
      <c r="AL132" s="254">
        <f t="shared" si="95"/>
        <v>0</v>
      </c>
      <c r="AM132" s="310"/>
    </row>
    <row r="133" spans="1:39" s="242" customFormat="1" x14ac:dyDescent="0.3">
      <c r="A133" s="285" t="s">
        <v>143</v>
      </c>
      <c r="B133" s="261">
        <f>18000/10</f>
        <v>1800</v>
      </c>
      <c r="C133" s="288">
        <f>2800/1.1</f>
        <v>2545.454545454545</v>
      </c>
      <c r="D133" s="287">
        <v>10</v>
      </c>
      <c r="E133" s="269">
        <v>0</v>
      </c>
      <c r="F133" s="536">
        <f t="shared" si="76"/>
        <v>0</v>
      </c>
      <c r="G133" s="268">
        <v>10</v>
      </c>
      <c r="H133" s="262">
        <f t="shared" si="77"/>
        <v>18000</v>
      </c>
      <c r="I133" s="261">
        <v>0</v>
      </c>
      <c r="J133" s="266">
        <f t="shared" si="78"/>
        <v>0</v>
      </c>
      <c r="K133" s="261">
        <v>0</v>
      </c>
      <c r="L133" s="266">
        <f t="shared" si="79"/>
        <v>0</v>
      </c>
      <c r="M133" s="261">
        <v>0</v>
      </c>
      <c r="N133" s="266">
        <f t="shared" si="80"/>
        <v>0</v>
      </c>
      <c r="O133" s="261">
        <v>0</v>
      </c>
      <c r="P133" s="265">
        <f t="shared" si="81"/>
        <v>0</v>
      </c>
      <c r="Q133" s="257">
        <f t="shared" si="82"/>
        <v>10</v>
      </c>
      <c r="R133" s="264">
        <f t="shared" si="83"/>
        <v>18000</v>
      </c>
      <c r="S133" s="261">
        <v>10</v>
      </c>
      <c r="T133" s="262">
        <f t="shared" si="84"/>
        <v>25454.545454545449</v>
      </c>
      <c r="U133" s="261">
        <v>0</v>
      </c>
      <c r="V133" s="262">
        <f t="shared" si="85"/>
        <v>0</v>
      </c>
      <c r="W133" s="261">
        <v>0</v>
      </c>
      <c r="X133" s="262">
        <f t="shared" si="86"/>
        <v>0</v>
      </c>
      <c r="Y133" s="261">
        <v>0</v>
      </c>
      <c r="Z133" s="262">
        <f t="shared" si="87"/>
        <v>0</v>
      </c>
      <c r="AA133" s="261">
        <v>0</v>
      </c>
      <c r="AB133" s="260">
        <f t="shared" si="88"/>
        <v>0</v>
      </c>
      <c r="AC133" s="259">
        <f t="shared" si="89"/>
        <v>10</v>
      </c>
      <c r="AD133" s="258">
        <f t="shared" si="90"/>
        <v>25454.545454545449</v>
      </c>
      <c r="AE133" s="257">
        <v>0</v>
      </c>
      <c r="AF133" s="257">
        <f t="shared" si="91"/>
        <v>7454.5454545454504</v>
      </c>
      <c r="AG133" s="255">
        <v>0</v>
      </c>
      <c r="AH133" s="254">
        <f t="shared" si="92"/>
        <v>0</v>
      </c>
      <c r="AI133" s="267">
        <f t="shared" si="93"/>
        <v>0</v>
      </c>
      <c r="AJ133" s="508">
        <f t="shared" si="94"/>
        <v>0</v>
      </c>
      <c r="AK133" s="240">
        <v>0</v>
      </c>
      <c r="AL133" s="254">
        <f t="shared" si="95"/>
        <v>0</v>
      </c>
      <c r="AM133" s="328"/>
    </row>
    <row r="134" spans="1:39" s="242" customFormat="1" x14ac:dyDescent="0.3">
      <c r="A134" s="290" t="s">
        <v>41</v>
      </c>
      <c r="B134" s="276">
        <f>15500/10</f>
        <v>1550</v>
      </c>
      <c r="C134" s="288">
        <f>2700/1.1</f>
        <v>2454.5454545454545</v>
      </c>
      <c r="D134" s="274">
        <v>10</v>
      </c>
      <c r="E134" s="269">
        <v>0</v>
      </c>
      <c r="F134" s="536">
        <f t="shared" si="76"/>
        <v>0</v>
      </c>
      <c r="G134" s="268">
        <v>0</v>
      </c>
      <c r="H134" s="262">
        <f t="shared" si="77"/>
        <v>0</v>
      </c>
      <c r="I134" s="261">
        <v>0</v>
      </c>
      <c r="J134" s="266">
        <f t="shared" si="78"/>
        <v>0</v>
      </c>
      <c r="K134" s="261">
        <v>0</v>
      </c>
      <c r="L134" s="266">
        <f t="shared" si="79"/>
        <v>0</v>
      </c>
      <c r="M134" s="261">
        <v>0</v>
      </c>
      <c r="N134" s="266">
        <f t="shared" si="80"/>
        <v>0</v>
      </c>
      <c r="O134" s="261">
        <v>0</v>
      </c>
      <c r="P134" s="265">
        <f t="shared" si="81"/>
        <v>0</v>
      </c>
      <c r="Q134" s="257">
        <f t="shared" si="82"/>
        <v>0</v>
      </c>
      <c r="R134" s="264">
        <f t="shared" si="83"/>
        <v>0</v>
      </c>
      <c r="S134" s="261">
        <v>0</v>
      </c>
      <c r="T134" s="262">
        <f t="shared" si="84"/>
        <v>0</v>
      </c>
      <c r="U134" s="261">
        <v>0</v>
      </c>
      <c r="V134" s="262">
        <f t="shared" si="85"/>
        <v>0</v>
      </c>
      <c r="W134" s="261">
        <v>0</v>
      </c>
      <c r="X134" s="262">
        <f t="shared" si="86"/>
        <v>0</v>
      </c>
      <c r="Y134" s="261">
        <v>0</v>
      </c>
      <c r="Z134" s="262">
        <f t="shared" si="87"/>
        <v>0</v>
      </c>
      <c r="AA134" s="261">
        <v>0</v>
      </c>
      <c r="AB134" s="260">
        <f t="shared" si="88"/>
        <v>0</v>
      </c>
      <c r="AC134" s="259">
        <f t="shared" si="89"/>
        <v>0</v>
      </c>
      <c r="AD134" s="258">
        <f t="shared" si="90"/>
        <v>0</v>
      </c>
      <c r="AE134" s="257">
        <v>0</v>
      </c>
      <c r="AF134" s="257">
        <f t="shared" si="91"/>
        <v>0</v>
      </c>
      <c r="AG134" s="255">
        <v>0</v>
      </c>
      <c r="AH134" s="254">
        <f t="shared" si="92"/>
        <v>0</v>
      </c>
      <c r="AI134" s="267">
        <f t="shared" si="93"/>
        <v>0</v>
      </c>
      <c r="AJ134" s="508">
        <f t="shared" si="94"/>
        <v>0</v>
      </c>
      <c r="AK134" s="240">
        <v>0</v>
      </c>
      <c r="AL134" s="254">
        <f t="shared" si="95"/>
        <v>0</v>
      </c>
      <c r="AM134" s="310"/>
    </row>
    <row r="135" spans="1:39" s="242" customFormat="1" x14ac:dyDescent="0.3">
      <c r="A135" s="290" t="s">
        <v>303</v>
      </c>
      <c r="B135" s="276">
        <f>15500/10</f>
        <v>1550</v>
      </c>
      <c r="C135" s="288">
        <f>2700/1.1</f>
        <v>2454.5454545454545</v>
      </c>
      <c r="D135" s="274">
        <v>10</v>
      </c>
      <c r="E135" s="269">
        <v>0</v>
      </c>
      <c r="F135" s="536">
        <f t="shared" si="76"/>
        <v>0</v>
      </c>
      <c r="G135" s="268">
        <v>0</v>
      </c>
      <c r="H135" s="262">
        <f t="shared" si="77"/>
        <v>0</v>
      </c>
      <c r="I135" s="261">
        <v>0</v>
      </c>
      <c r="J135" s="266">
        <f t="shared" si="78"/>
        <v>0</v>
      </c>
      <c r="K135" s="261">
        <v>0</v>
      </c>
      <c r="L135" s="266">
        <f t="shared" si="79"/>
        <v>0</v>
      </c>
      <c r="M135" s="261">
        <v>0</v>
      </c>
      <c r="N135" s="266">
        <f t="shared" si="80"/>
        <v>0</v>
      </c>
      <c r="O135" s="261">
        <v>0</v>
      </c>
      <c r="P135" s="265">
        <f t="shared" si="81"/>
        <v>0</v>
      </c>
      <c r="Q135" s="257">
        <f t="shared" si="82"/>
        <v>0</v>
      </c>
      <c r="R135" s="264">
        <f t="shared" si="83"/>
        <v>0</v>
      </c>
      <c r="S135" s="261">
        <v>0</v>
      </c>
      <c r="T135" s="262">
        <f t="shared" si="84"/>
        <v>0</v>
      </c>
      <c r="U135" s="261">
        <v>0</v>
      </c>
      <c r="V135" s="262">
        <f t="shared" si="85"/>
        <v>0</v>
      </c>
      <c r="W135" s="261">
        <v>0</v>
      </c>
      <c r="X135" s="262">
        <f t="shared" si="86"/>
        <v>0</v>
      </c>
      <c r="Y135" s="261">
        <v>0</v>
      </c>
      <c r="Z135" s="262">
        <f t="shared" si="87"/>
        <v>0</v>
      </c>
      <c r="AA135" s="261">
        <v>0</v>
      </c>
      <c r="AB135" s="260">
        <f t="shared" si="88"/>
        <v>0</v>
      </c>
      <c r="AC135" s="259">
        <f t="shared" si="89"/>
        <v>0</v>
      </c>
      <c r="AD135" s="258">
        <f t="shared" si="90"/>
        <v>0</v>
      </c>
      <c r="AE135" s="257">
        <v>0</v>
      </c>
      <c r="AF135" s="257">
        <f t="shared" si="91"/>
        <v>0</v>
      </c>
      <c r="AG135" s="255">
        <v>0</v>
      </c>
      <c r="AH135" s="254">
        <f t="shared" si="92"/>
        <v>0</v>
      </c>
      <c r="AI135" s="267">
        <f t="shared" si="93"/>
        <v>0</v>
      </c>
      <c r="AJ135" s="508">
        <f t="shared" si="94"/>
        <v>0</v>
      </c>
      <c r="AK135" s="240">
        <v>0</v>
      </c>
      <c r="AL135" s="254">
        <f t="shared" si="95"/>
        <v>0</v>
      </c>
      <c r="AM135" s="310"/>
    </row>
    <row r="136" spans="1:39" s="242" customFormat="1" x14ac:dyDescent="0.3">
      <c r="A136" s="289" t="s">
        <v>271</v>
      </c>
      <c r="B136" s="276">
        <f>15500/10</f>
        <v>1550</v>
      </c>
      <c r="C136" s="288">
        <f>2700/1.1</f>
        <v>2454.5454545454545</v>
      </c>
      <c r="D136" s="274">
        <v>10</v>
      </c>
      <c r="E136" s="269">
        <v>0</v>
      </c>
      <c r="F136" s="536">
        <f t="shared" si="76"/>
        <v>0</v>
      </c>
      <c r="G136" s="268">
        <v>0</v>
      </c>
      <c r="H136" s="262">
        <f t="shared" si="77"/>
        <v>0</v>
      </c>
      <c r="I136" s="261">
        <v>0</v>
      </c>
      <c r="J136" s="266">
        <f t="shared" si="78"/>
        <v>0</v>
      </c>
      <c r="K136" s="261">
        <v>0</v>
      </c>
      <c r="L136" s="266">
        <f t="shared" si="79"/>
        <v>0</v>
      </c>
      <c r="M136" s="261">
        <v>0</v>
      </c>
      <c r="N136" s="266">
        <f t="shared" si="80"/>
        <v>0</v>
      </c>
      <c r="O136" s="261">
        <v>0</v>
      </c>
      <c r="P136" s="265">
        <f t="shared" si="81"/>
        <v>0</v>
      </c>
      <c r="Q136" s="257">
        <f t="shared" si="82"/>
        <v>0</v>
      </c>
      <c r="R136" s="264">
        <f t="shared" si="83"/>
        <v>0</v>
      </c>
      <c r="S136" s="261">
        <v>0</v>
      </c>
      <c r="T136" s="262">
        <f t="shared" si="84"/>
        <v>0</v>
      </c>
      <c r="U136" s="261">
        <v>0</v>
      </c>
      <c r="V136" s="262">
        <f t="shared" si="85"/>
        <v>0</v>
      </c>
      <c r="W136" s="261">
        <v>0</v>
      </c>
      <c r="X136" s="262">
        <f t="shared" si="86"/>
        <v>0</v>
      </c>
      <c r="Y136" s="261">
        <v>0</v>
      </c>
      <c r="Z136" s="262">
        <f t="shared" si="87"/>
        <v>0</v>
      </c>
      <c r="AA136" s="261">
        <v>0</v>
      </c>
      <c r="AB136" s="260">
        <f t="shared" si="88"/>
        <v>0</v>
      </c>
      <c r="AC136" s="259">
        <f t="shared" si="89"/>
        <v>0</v>
      </c>
      <c r="AD136" s="258">
        <f t="shared" si="90"/>
        <v>0</v>
      </c>
      <c r="AE136" s="257">
        <v>0</v>
      </c>
      <c r="AF136" s="257">
        <f t="shared" si="91"/>
        <v>0</v>
      </c>
      <c r="AG136" s="255">
        <v>0</v>
      </c>
      <c r="AH136" s="254">
        <f t="shared" si="92"/>
        <v>0</v>
      </c>
      <c r="AI136" s="267">
        <f t="shared" si="93"/>
        <v>0</v>
      </c>
      <c r="AJ136" s="508">
        <f t="shared" si="94"/>
        <v>0</v>
      </c>
      <c r="AK136" s="240">
        <v>0</v>
      </c>
      <c r="AL136" s="254">
        <f t="shared" si="95"/>
        <v>0</v>
      </c>
      <c r="AM136" s="310"/>
    </row>
    <row r="137" spans="1:39" s="242" customFormat="1" x14ac:dyDescent="0.3">
      <c r="A137" s="290" t="s">
        <v>89</v>
      </c>
      <c r="B137" s="276">
        <f>18000/10</f>
        <v>1800</v>
      </c>
      <c r="C137" s="288">
        <f>2800/1.1</f>
        <v>2545.454545454545</v>
      </c>
      <c r="D137" s="274">
        <v>10</v>
      </c>
      <c r="E137" s="269">
        <v>0</v>
      </c>
      <c r="F137" s="536">
        <f t="shared" si="76"/>
        <v>0</v>
      </c>
      <c r="G137" s="268">
        <v>0</v>
      </c>
      <c r="H137" s="262">
        <f t="shared" si="77"/>
        <v>0</v>
      </c>
      <c r="I137" s="261">
        <v>0</v>
      </c>
      <c r="J137" s="266">
        <f t="shared" si="78"/>
        <v>0</v>
      </c>
      <c r="K137" s="261">
        <v>0</v>
      </c>
      <c r="L137" s="266">
        <f t="shared" si="79"/>
        <v>0</v>
      </c>
      <c r="M137" s="261">
        <v>0</v>
      </c>
      <c r="N137" s="266">
        <f t="shared" si="80"/>
        <v>0</v>
      </c>
      <c r="O137" s="261">
        <v>0</v>
      </c>
      <c r="P137" s="265">
        <f t="shared" si="81"/>
        <v>0</v>
      </c>
      <c r="Q137" s="257">
        <f t="shared" si="82"/>
        <v>0</v>
      </c>
      <c r="R137" s="264">
        <f t="shared" si="83"/>
        <v>0</v>
      </c>
      <c r="S137" s="261">
        <v>0</v>
      </c>
      <c r="T137" s="262">
        <f t="shared" si="84"/>
        <v>0</v>
      </c>
      <c r="U137" s="261">
        <v>0</v>
      </c>
      <c r="V137" s="262">
        <f t="shared" si="85"/>
        <v>0</v>
      </c>
      <c r="W137" s="261">
        <v>0</v>
      </c>
      <c r="X137" s="262">
        <f t="shared" si="86"/>
        <v>0</v>
      </c>
      <c r="Y137" s="261">
        <v>0</v>
      </c>
      <c r="Z137" s="262">
        <f t="shared" si="87"/>
        <v>0</v>
      </c>
      <c r="AA137" s="261">
        <v>0</v>
      </c>
      <c r="AB137" s="260">
        <f t="shared" si="88"/>
        <v>0</v>
      </c>
      <c r="AC137" s="259">
        <f t="shared" si="89"/>
        <v>0</v>
      </c>
      <c r="AD137" s="258">
        <f t="shared" si="90"/>
        <v>0</v>
      </c>
      <c r="AE137" s="257">
        <v>0</v>
      </c>
      <c r="AF137" s="257">
        <f t="shared" si="91"/>
        <v>0</v>
      </c>
      <c r="AG137" s="255">
        <v>0</v>
      </c>
      <c r="AH137" s="254">
        <f t="shared" si="92"/>
        <v>0</v>
      </c>
      <c r="AI137" s="267">
        <f t="shared" si="93"/>
        <v>0</v>
      </c>
      <c r="AJ137" s="508">
        <f t="shared" si="94"/>
        <v>0</v>
      </c>
      <c r="AK137" s="240">
        <v>0</v>
      </c>
      <c r="AL137" s="254">
        <f t="shared" si="95"/>
        <v>0</v>
      </c>
      <c r="AM137" s="310"/>
    </row>
    <row r="138" spans="1:39" s="242" customFormat="1" x14ac:dyDescent="0.3">
      <c r="A138" s="289" t="s">
        <v>88</v>
      </c>
      <c r="B138" s="276">
        <f>17000/10</f>
        <v>1700</v>
      </c>
      <c r="C138" s="288">
        <f>2700/1.1</f>
        <v>2454.5454545454545</v>
      </c>
      <c r="D138" s="274">
        <v>10</v>
      </c>
      <c r="E138" s="269">
        <v>0</v>
      </c>
      <c r="F138" s="536">
        <f t="shared" si="76"/>
        <v>0</v>
      </c>
      <c r="G138" s="268">
        <v>0</v>
      </c>
      <c r="H138" s="262">
        <f t="shared" si="77"/>
        <v>0</v>
      </c>
      <c r="I138" s="261">
        <v>0</v>
      </c>
      <c r="J138" s="266">
        <f t="shared" si="78"/>
        <v>0</v>
      </c>
      <c r="K138" s="261">
        <v>0</v>
      </c>
      <c r="L138" s="266">
        <f t="shared" si="79"/>
        <v>0</v>
      </c>
      <c r="M138" s="261">
        <v>0</v>
      </c>
      <c r="N138" s="266">
        <f t="shared" si="80"/>
        <v>0</v>
      </c>
      <c r="O138" s="261">
        <v>0</v>
      </c>
      <c r="P138" s="265">
        <f t="shared" si="81"/>
        <v>0</v>
      </c>
      <c r="Q138" s="257">
        <f t="shared" si="82"/>
        <v>0</v>
      </c>
      <c r="R138" s="264">
        <f t="shared" si="83"/>
        <v>0</v>
      </c>
      <c r="S138" s="261">
        <v>0</v>
      </c>
      <c r="T138" s="262">
        <f t="shared" si="84"/>
        <v>0</v>
      </c>
      <c r="U138" s="261">
        <v>0</v>
      </c>
      <c r="V138" s="262">
        <f t="shared" si="85"/>
        <v>0</v>
      </c>
      <c r="W138" s="261">
        <v>0</v>
      </c>
      <c r="X138" s="262">
        <f t="shared" si="86"/>
        <v>0</v>
      </c>
      <c r="Y138" s="261">
        <v>0</v>
      </c>
      <c r="Z138" s="262">
        <f t="shared" si="87"/>
        <v>0</v>
      </c>
      <c r="AA138" s="261">
        <v>0</v>
      </c>
      <c r="AB138" s="260">
        <f t="shared" si="88"/>
        <v>0</v>
      </c>
      <c r="AC138" s="259">
        <f t="shared" si="89"/>
        <v>0</v>
      </c>
      <c r="AD138" s="258">
        <f t="shared" si="90"/>
        <v>0</v>
      </c>
      <c r="AE138" s="257">
        <v>0</v>
      </c>
      <c r="AF138" s="257">
        <f t="shared" si="91"/>
        <v>0</v>
      </c>
      <c r="AG138" s="255">
        <v>0</v>
      </c>
      <c r="AH138" s="254">
        <f t="shared" si="92"/>
        <v>0</v>
      </c>
      <c r="AI138" s="267">
        <f t="shared" si="93"/>
        <v>0</v>
      </c>
      <c r="AJ138" s="508">
        <f t="shared" si="94"/>
        <v>0</v>
      </c>
      <c r="AK138" s="240">
        <v>0</v>
      </c>
      <c r="AL138" s="254">
        <f t="shared" si="95"/>
        <v>0</v>
      </c>
      <c r="AM138" s="310"/>
    </row>
    <row r="139" spans="1:39" s="242" customFormat="1" x14ac:dyDescent="0.3">
      <c r="A139" s="285" t="s">
        <v>87</v>
      </c>
      <c r="B139" s="261">
        <f>13800/12</f>
        <v>1150</v>
      </c>
      <c r="C139" s="263">
        <f>1800/1.1</f>
        <v>1636.3636363636363</v>
      </c>
      <c r="D139" s="287">
        <v>12</v>
      </c>
      <c r="E139" s="269">
        <v>0</v>
      </c>
      <c r="F139" s="536">
        <f t="shared" si="76"/>
        <v>0</v>
      </c>
      <c r="G139" s="268">
        <v>0</v>
      </c>
      <c r="H139" s="262">
        <f t="shared" si="77"/>
        <v>0</v>
      </c>
      <c r="I139" s="261">
        <v>0</v>
      </c>
      <c r="J139" s="266">
        <f t="shared" si="78"/>
        <v>0</v>
      </c>
      <c r="K139" s="261">
        <v>0</v>
      </c>
      <c r="L139" s="266">
        <f t="shared" si="79"/>
        <v>0</v>
      </c>
      <c r="M139" s="261">
        <v>0</v>
      </c>
      <c r="N139" s="266">
        <f t="shared" si="80"/>
        <v>0</v>
      </c>
      <c r="O139" s="261">
        <v>0</v>
      </c>
      <c r="P139" s="265">
        <f t="shared" si="81"/>
        <v>0</v>
      </c>
      <c r="Q139" s="257">
        <f t="shared" si="82"/>
        <v>0</v>
      </c>
      <c r="R139" s="264">
        <f t="shared" si="83"/>
        <v>0</v>
      </c>
      <c r="S139" s="261">
        <v>0</v>
      </c>
      <c r="T139" s="262">
        <f t="shared" si="84"/>
        <v>0</v>
      </c>
      <c r="U139" s="261">
        <v>0</v>
      </c>
      <c r="V139" s="262">
        <f t="shared" si="85"/>
        <v>0</v>
      </c>
      <c r="W139" s="261">
        <v>0</v>
      </c>
      <c r="X139" s="262">
        <f t="shared" si="86"/>
        <v>0</v>
      </c>
      <c r="Y139" s="261">
        <v>0</v>
      </c>
      <c r="Z139" s="262">
        <f t="shared" si="87"/>
        <v>0</v>
      </c>
      <c r="AA139" s="261">
        <v>0</v>
      </c>
      <c r="AB139" s="260">
        <f t="shared" si="88"/>
        <v>0</v>
      </c>
      <c r="AC139" s="259">
        <f t="shared" si="89"/>
        <v>0</v>
      </c>
      <c r="AD139" s="258">
        <f t="shared" si="90"/>
        <v>0</v>
      </c>
      <c r="AE139" s="257">
        <v>0</v>
      </c>
      <c r="AF139" s="257">
        <f t="shared" si="91"/>
        <v>0</v>
      </c>
      <c r="AG139" s="255">
        <v>0</v>
      </c>
      <c r="AH139" s="254">
        <f t="shared" si="92"/>
        <v>0</v>
      </c>
      <c r="AI139" s="267">
        <f t="shared" si="93"/>
        <v>0</v>
      </c>
      <c r="AJ139" s="508">
        <f t="shared" si="94"/>
        <v>0</v>
      </c>
      <c r="AK139" s="240">
        <v>0</v>
      </c>
      <c r="AL139" s="254">
        <f t="shared" si="95"/>
        <v>0</v>
      </c>
      <c r="AM139" s="310"/>
    </row>
    <row r="140" spans="1:39" s="242" customFormat="1" x14ac:dyDescent="0.3">
      <c r="A140" s="285" t="s">
        <v>46</v>
      </c>
      <c r="B140" s="261">
        <f>13800/12</f>
        <v>1150</v>
      </c>
      <c r="C140" s="263">
        <v>1636</v>
      </c>
      <c r="D140" s="287">
        <v>12</v>
      </c>
      <c r="E140" s="269">
        <v>0</v>
      </c>
      <c r="F140" s="536">
        <f t="shared" si="76"/>
        <v>0</v>
      </c>
      <c r="G140" s="268">
        <v>0</v>
      </c>
      <c r="H140" s="262">
        <f t="shared" si="77"/>
        <v>0</v>
      </c>
      <c r="I140" s="261">
        <v>0</v>
      </c>
      <c r="J140" s="266">
        <f t="shared" si="78"/>
        <v>0</v>
      </c>
      <c r="K140" s="261">
        <v>0</v>
      </c>
      <c r="L140" s="266">
        <f t="shared" si="79"/>
        <v>0</v>
      </c>
      <c r="M140" s="261">
        <v>0</v>
      </c>
      <c r="N140" s="266">
        <f t="shared" si="80"/>
        <v>0</v>
      </c>
      <c r="O140" s="261">
        <v>0</v>
      </c>
      <c r="P140" s="265">
        <f t="shared" si="81"/>
        <v>0</v>
      </c>
      <c r="Q140" s="257">
        <f t="shared" si="82"/>
        <v>0</v>
      </c>
      <c r="R140" s="264">
        <f t="shared" si="83"/>
        <v>0</v>
      </c>
      <c r="S140" s="261">
        <v>0</v>
      </c>
      <c r="T140" s="262">
        <f t="shared" si="84"/>
        <v>0</v>
      </c>
      <c r="U140" s="261">
        <v>0</v>
      </c>
      <c r="V140" s="262">
        <f t="shared" si="85"/>
        <v>0</v>
      </c>
      <c r="W140" s="261">
        <v>0</v>
      </c>
      <c r="X140" s="262">
        <f t="shared" si="86"/>
        <v>0</v>
      </c>
      <c r="Y140" s="261">
        <v>0</v>
      </c>
      <c r="Z140" s="262">
        <f t="shared" si="87"/>
        <v>0</v>
      </c>
      <c r="AA140" s="261">
        <v>0</v>
      </c>
      <c r="AB140" s="260">
        <f t="shared" si="88"/>
        <v>0</v>
      </c>
      <c r="AC140" s="259">
        <f t="shared" si="89"/>
        <v>0</v>
      </c>
      <c r="AD140" s="258">
        <f t="shared" si="90"/>
        <v>0</v>
      </c>
      <c r="AE140" s="257">
        <v>0</v>
      </c>
      <c r="AF140" s="257">
        <f t="shared" si="91"/>
        <v>0</v>
      </c>
      <c r="AG140" s="255">
        <v>0</v>
      </c>
      <c r="AH140" s="254">
        <f t="shared" si="92"/>
        <v>0</v>
      </c>
      <c r="AI140" s="267">
        <f t="shared" si="93"/>
        <v>0</v>
      </c>
      <c r="AJ140" s="508">
        <f t="shared" si="94"/>
        <v>0</v>
      </c>
      <c r="AK140" s="240">
        <v>0</v>
      </c>
      <c r="AL140" s="254">
        <f t="shared" si="95"/>
        <v>0</v>
      </c>
      <c r="AM140" s="310"/>
    </row>
    <row r="141" spans="1:39" s="242" customFormat="1" x14ac:dyDescent="0.3">
      <c r="A141" s="285" t="s">
        <v>8</v>
      </c>
      <c r="B141" s="276">
        <f>24800/16</f>
        <v>1550</v>
      </c>
      <c r="C141" s="275">
        <f>2800/1.1</f>
        <v>2545.454545454545</v>
      </c>
      <c r="D141" s="274">
        <v>16</v>
      </c>
      <c r="E141" s="269">
        <v>0</v>
      </c>
      <c r="F141" s="536">
        <f t="shared" si="76"/>
        <v>0</v>
      </c>
      <c r="G141" s="268">
        <v>0</v>
      </c>
      <c r="H141" s="262">
        <f t="shared" si="77"/>
        <v>0</v>
      </c>
      <c r="I141" s="261">
        <v>0</v>
      </c>
      <c r="J141" s="266">
        <f t="shared" si="78"/>
        <v>0</v>
      </c>
      <c r="K141" s="261">
        <v>0</v>
      </c>
      <c r="L141" s="266">
        <f t="shared" si="79"/>
        <v>0</v>
      </c>
      <c r="M141" s="261">
        <v>0</v>
      </c>
      <c r="N141" s="266">
        <f t="shared" si="80"/>
        <v>0</v>
      </c>
      <c r="O141" s="261">
        <v>0</v>
      </c>
      <c r="P141" s="265">
        <f t="shared" si="81"/>
        <v>0</v>
      </c>
      <c r="Q141" s="257">
        <f t="shared" si="82"/>
        <v>0</v>
      </c>
      <c r="R141" s="264">
        <f t="shared" si="83"/>
        <v>0</v>
      </c>
      <c r="S141" s="261">
        <v>0</v>
      </c>
      <c r="T141" s="262">
        <f t="shared" si="84"/>
        <v>0</v>
      </c>
      <c r="U141" s="261">
        <v>0</v>
      </c>
      <c r="V141" s="262">
        <f t="shared" si="85"/>
        <v>0</v>
      </c>
      <c r="W141" s="261">
        <v>0</v>
      </c>
      <c r="X141" s="262">
        <f t="shared" si="86"/>
        <v>0</v>
      </c>
      <c r="Y141" s="261">
        <v>0</v>
      </c>
      <c r="Z141" s="262">
        <f t="shared" si="87"/>
        <v>0</v>
      </c>
      <c r="AA141" s="261">
        <v>0</v>
      </c>
      <c r="AB141" s="260">
        <f t="shared" si="88"/>
        <v>0</v>
      </c>
      <c r="AC141" s="259">
        <f t="shared" si="89"/>
        <v>0</v>
      </c>
      <c r="AD141" s="258">
        <f t="shared" si="90"/>
        <v>0</v>
      </c>
      <c r="AE141" s="257">
        <v>0</v>
      </c>
      <c r="AF141" s="257">
        <f t="shared" si="91"/>
        <v>0</v>
      </c>
      <c r="AG141" s="255">
        <v>0</v>
      </c>
      <c r="AH141" s="254">
        <f t="shared" si="92"/>
        <v>0</v>
      </c>
      <c r="AI141" s="267">
        <f t="shared" si="93"/>
        <v>0</v>
      </c>
      <c r="AJ141" s="508">
        <f t="shared" si="94"/>
        <v>0</v>
      </c>
      <c r="AK141" s="240">
        <v>0</v>
      </c>
      <c r="AL141" s="254">
        <f t="shared" si="95"/>
        <v>0</v>
      </c>
      <c r="AM141" s="310"/>
    </row>
    <row r="142" spans="1:39" s="242" customFormat="1" x14ac:dyDescent="0.3">
      <c r="A142" s="286" t="s">
        <v>66</v>
      </c>
      <c r="B142" s="276">
        <f>30400/16</f>
        <v>1900</v>
      </c>
      <c r="C142" s="275">
        <f>2800/1.1</f>
        <v>2545.454545454545</v>
      </c>
      <c r="D142" s="274">
        <v>16</v>
      </c>
      <c r="E142" s="269">
        <v>0</v>
      </c>
      <c r="F142" s="536">
        <f t="shared" si="76"/>
        <v>0</v>
      </c>
      <c r="G142" s="268">
        <v>0</v>
      </c>
      <c r="H142" s="262">
        <f t="shared" si="77"/>
        <v>0</v>
      </c>
      <c r="I142" s="261">
        <v>0</v>
      </c>
      <c r="J142" s="266">
        <f t="shared" si="78"/>
        <v>0</v>
      </c>
      <c r="K142" s="261">
        <v>0</v>
      </c>
      <c r="L142" s="266">
        <f t="shared" si="79"/>
        <v>0</v>
      </c>
      <c r="M142" s="261">
        <v>0</v>
      </c>
      <c r="N142" s="266">
        <f t="shared" si="80"/>
        <v>0</v>
      </c>
      <c r="O142" s="261">
        <v>0</v>
      </c>
      <c r="P142" s="265">
        <f t="shared" si="81"/>
        <v>0</v>
      </c>
      <c r="Q142" s="257">
        <f t="shared" si="82"/>
        <v>0</v>
      </c>
      <c r="R142" s="264">
        <f t="shared" si="83"/>
        <v>0</v>
      </c>
      <c r="S142" s="261">
        <v>0</v>
      </c>
      <c r="T142" s="262">
        <f t="shared" si="84"/>
        <v>0</v>
      </c>
      <c r="U142" s="261">
        <v>0</v>
      </c>
      <c r="V142" s="262">
        <f t="shared" si="85"/>
        <v>0</v>
      </c>
      <c r="W142" s="261">
        <v>0</v>
      </c>
      <c r="X142" s="262">
        <f t="shared" si="86"/>
        <v>0</v>
      </c>
      <c r="Y142" s="261">
        <v>0</v>
      </c>
      <c r="Z142" s="262">
        <f t="shared" si="87"/>
        <v>0</v>
      </c>
      <c r="AA142" s="261">
        <v>0</v>
      </c>
      <c r="AB142" s="260">
        <f t="shared" si="88"/>
        <v>0</v>
      </c>
      <c r="AC142" s="259">
        <f t="shared" si="89"/>
        <v>0</v>
      </c>
      <c r="AD142" s="258">
        <f t="shared" si="90"/>
        <v>0</v>
      </c>
      <c r="AE142" s="257">
        <v>0</v>
      </c>
      <c r="AF142" s="257">
        <f t="shared" si="91"/>
        <v>0</v>
      </c>
      <c r="AG142" s="255">
        <v>0</v>
      </c>
      <c r="AH142" s="254">
        <f t="shared" si="92"/>
        <v>0</v>
      </c>
      <c r="AI142" s="267">
        <f t="shared" si="93"/>
        <v>0</v>
      </c>
      <c r="AJ142" s="508">
        <f t="shared" si="94"/>
        <v>0</v>
      </c>
      <c r="AK142" s="240">
        <v>0</v>
      </c>
      <c r="AL142" s="254">
        <f t="shared" si="95"/>
        <v>0</v>
      </c>
      <c r="AM142" s="310"/>
    </row>
    <row r="143" spans="1:39" s="242" customFormat="1" x14ac:dyDescent="0.3">
      <c r="A143" s="285" t="s">
        <v>9</v>
      </c>
      <c r="B143" s="276">
        <f>3600/6</f>
        <v>600</v>
      </c>
      <c r="C143" s="275">
        <f>2000/1.1</f>
        <v>1818.181818181818</v>
      </c>
      <c r="D143" s="274">
        <v>6</v>
      </c>
      <c r="E143" s="269">
        <v>0</v>
      </c>
      <c r="F143" s="536">
        <f t="shared" si="76"/>
        <v>0</v>
      </c>
      <c r="G143" s="268">
        <v>0</v>
      </c>
      <c r="H143" s="262">
        <f t="shared" si="77"/>
        <v>0</v>
      </c>
      <c r="I143" s="261">
        <v>0</v>
      </c>
      <c r="J143" s="266">
        <f t="shared" si="78"/>
        <v>0</v>
      </c>
      <c r="K143" s="261">
        <v>0</v>
      </c>
      <c r="L143" s="266">
        <f t="shared" si="79"/>
        <v>0</v>
      </c>
      <c r="M143" s="261">
        <v>0</v>
      </c>
      <c r="N143" s="266">
        <f t="shared" si="80"/>
        <v>0</v>
      </c>
      <c r="O143" s="261">
        <v>0</v>
      </c>
      <c r="P143" s="265">
        <f t="shared" si="81"/>
        <v>0</v>
      </c>
      <c r="Q143" s="257">
        <f t="shared" si="82"/>
        <v>0</v>
      </c>
      <c r="R143" s="264">
        <f t="shared" si="83"/>
        <v>0</v>
      </c>
      <c r="S143" s="261">
        <v>0</v>
      </c>
      <c r="T143" s="262">
        <f t="shared" si="84"/>
        <v>0</v>
      </c>
      <c r="U143" s="261">
        <v>0</v>
      </c>
      <c r="V143" s="262">
        <f t="shared" si="85"/>
        <v>0</v>
      </c>
      <c r="W143" s="261">
        <v>0</v>
      </c>
      <c r="X143" s="262">
        <f t="shared" si="86"/>
        <v>0</v>
      </c>
      <c r="Y143" s="261">
        <v>0</v>
      </c>
      <c r="Z143" s="262">
        <f t="shared" si="87"/>
        <v>0</v>
      </c>
      <c r="AA143" s="261">
        <v>0</v>
      </c>
      <c r="AB143" s="260">
        <f t="shared" si="88"/>
        <v>0</v>
      </c>
      <c r="AC143" s="259">
        <f t="shared" si="89"/>
        <v>0</v>
      </c>
      <c r="AD143" s="258">
        <f t="shared" si="90"/>
        <v>0</v>
      </c>
      <c r="AE143" s="257">
        <v>0</v>
      </c>
      <c r="AF143" s="257">
        <f t="shared" si="91"/>
        <v>0</v>
      </c>
      <c r="AG143" s="255">
        <v>0</v>
      </c>
      <c r="AH143" s="254">
        <f t="shared" si="92"/>
        <v>0</v>
      </c>
      <c r="AI143" s="267">
        <f t="shared" si="93"/>
        <v>0</v>
      </c>
      <c r="AJ143" s="508">
        <f t="shared" si="94"/>
        <v>0</v>
      </c>
      <c r="AK143" s="240">
        <v>0</v>
      </c>
      <c r="AL143" s="254">
        <f t="shared" si="95"/>
        <v>0</v>
      </c>
      <c r="AM143" s="310"/>
    </row>
    <row r="144" spans="1:39" s="242" customFormat="1" x14ac:dyDescent="0.3">
      <c r="A144" s="284" t="s">
        <v>160</v>
      </c>
      <c r="B144" s="276">
        <f>3600/6</f>
        <v>600</v>
      </c>
      <c r="C144" s="275">
        <f>2000/1.1</f>
        <v>1818.181818181818</v>
      </c>
      <c r="D144" s="274">
        <v>6</v>
      </c>
      <c r="E144" s="269">
        <v>0</v>
      </c>
      <c r="F144" s="536">
        <f t="shared" si="76"/>
        <v>0</v>
      </c>
      <c r="G144" s="268">
        <v>0</v>
      </c>
      <c r="H144" s="262">
        <f t="shared" si="77"/>
        <v>0</v>
      </c>
      <c r="I144" s="261">
        <v>0</v>
      </c>
      <c r="J144" s="266">
        <f t="shared" si="78"/>
        <v>0</v>
      </c>
      <c r="K144" s="261">
        <v>0</v>
      </c>
      <c r="L144" s="266">
        <f t="shared" si="79"/>
        <v>0</v>
      </c>
      <c r="M144" s="261">
        <v>0</v>
      </c>
      <c r="N144" s="266">
        <f t="shared" si="80"/>
        <v>0</v>
      </c>
      <c r="O144" s="261">
        <v>0</v>
      </c>
      <c r="P144" s="265">
        <f t="shared" si="81"/>
        <v>0</v>
      </c>
      <c r="Q144" s="257">
        <f t="shared" si="82"/>
        <v>0</v>
      </c>
      <c r="R144" s="264">
        <f t="shared" si="83"/>
        <v>0</v>
      </c>
      <c r="S144" s="261">
        <v>0</v>
      </c>
      <c r="T144" s="262">
        <f t="shared" si="84"/>
        <v>0</v>
      </c>
      <c r="U144" s="261">
        <v>0</v>
      </c>
      <c r="V144" s="262">
        <f t="shared" si="85"/>
        <v>0</v>
      </c>
      <c r="W144" s="261">
        <v>0</v>
      </c>
      <c r="X144" s="262">
        <f t="shared" si="86"/>
        <v>0</v>
      </c>
      <c r="Y144" s="261">
        <v>0</v>
      </c>
      <c r="Z144" s="262">
        <f t="shared" si="87"/>
        <v>0</v>
      </c>
      <c r="AA144" s="261">
        <v>0</v>
      </c>
      <c r="AB144" s="260">
        <f t="shared" si="88"/>
        <v>0</v>
      </c>
      <c r="AC144" s="259">
        <f t="shared" si="89"/>
        <v>0</v>
      </c>
      <c r="AD144" s="258">
        <f t="shared" si="90"/>
        <v>0</v>
      </c>
      <c r="AE144" s="257">
        <v>0</v>
      </c>
      <c r="AF144" s="257">
        <f t="shared" si="91"/>
        <v>0</v>
      </c>
      <c r="AG144" s="255">
        <v>0</v>
      </c>
      <c r="AH144" s="254">
        <f t="shared" si="92"/>
        <v>0</v>
      </c>
      <c r="AI144" s="267">
        <f t="shared" si="93"/>
        <v>0</v>
      </c>
      <c r="AJ144" s="508">
        <f t="shared" si="94"/>
        <v>0</v>
      </c>
      <c r="AK144" s="240">
        <v>0</v>
      </c>
      <c r="AL144" s="254">
        <f t="shared" si="95"/>
        <v>0</v>
      </c>
      <c r="AM144" s="310"/>
    </row>
    <row r="145" spans="1:39" s="242" customFormat="1" x14ac:dyDescent="0.3">
      <c r="A145" s="284" t="s">
        <v>48</v>
      </c>
      <c r="B145" s="276">
        <f>3600/6</f>
        <v>600</v>
      </c>
      <c r="C145" s="275">
        <f>2000/1.1</f>
        <v>1818.181818181818</v>
      </c>
      <c r="D145" s="274">
        <v>6</v>
      </c>
      <c r="E145" s="269">
        <v>0</v>
      </c>
      <c r="F145" s="536">
        <f t="shared" si="76"/>
        <v>0</v>
      </c>
      <c r="G145" s="268">
        <v>0</v>
      </c>
      <c r="H145" s="262">
        <f t="shared" si="77"/>
        <v>0</v>
      </c>
      <c r="I145" s="261">
        <v>0</v>
      </c>
      <c r="J145" s="266">
        <f t="shared" si="78"/>
        <v>0</v>
      </c>
      <c r="K145" s="261">
        <v>0</v>
      </c>
      <c r="L145" s="266">
        <f t="shared" si="79"/>
        <v>0</v>
      </c>
      <c r="M145" s="261">
        <v>0</v>
      </c>
      <c r="N145" s="266">
        <f t="shared" si="80"/>
        <v>0</v>
      </c>
      <c r="O145" s="261">
        <v>0</v>
      </c>
      <c r="P145" s="265">
        <f t="shared" si="81"/>
        <v>0</v>
      </c>
      <c r="Q145" s="257">
        <f t="shared" si="82"/>
        <v>0</v>
      </c>
      <c r="R145" s="264">
        <f t="shared" si="83"/>
        <v>0</v>
      </c>
      <c r="S145" s="261">
        <v>0</v>
      </c>
      <c r="T145" s="262">
        <f t="shared" si="84"/>
        <v>0</v>
      </c>
      <c r="U145" s="261">
        <v>0</v>
      </c>
      <c r="V145" s="262">
        <f t="shared" si="85"/>
        <v>0</v>
      </c>
      <c r="W145" s="261">
        <v>0</v>
      </c>
      <c r="X145" s="262">
        <f t="shared" si="86"/>
        <v>0</v>
      </c>
      <c r="Y145" s="261">
        <v>0</v>
      </c>
      <c r="Z145" s="262">
        <f t="shared" si="87"/>
        <v>0</v>
      </c>
      <c r="AA145" s="261">
        <v>0</v>
      </c>
      <c r="AB145" s="260">
        <f t="shared" si="88"/>
        <v>0</v>
      </c>
      <c r="AC145" s="259">
        <f t="shared" si="89"/>
        <v>0</v>
      </c>
      <c r="AD145" s="258">
        <f t="shared" si="90"/>
        <v>0</v>
      </c>
      <c r="AE145" s="257">
        <v>0</v>
      </c>
      <c r="AF145" s="257">
        <f t="shared" si="91"/>
        <v>0</v>
      </c>
      <c r="AG145" s="255">
        <v>0</v>
      </c>
      <c r="AH145" s="254">
        <f t="shared" si="92"/>
        <v>0</v>
      </c>
      <c r="AI145" s="267">
        <f t="shared" si="93"/>
        <v>0</v>
      </c>
      <c r="AJ145" s="508">
        <f t="shared" si="94"/>
        <v>0</v>
      </c>
      <c r="AK145" s="240">
        <v>0</v>
      </c>
      <c r="AL145" s="254">
        <f t="shared" si="95"/>
        <v>0</v>
      </c>
      <c r="AM145" s="310"/>
    </row>
    <row r="146" spans="1:39" s="242" customFormat="1" x14ac:dyDescent="0.3">
      <c r="A146" s="282" t="s">
        <v>209</v>
      </c>
      <c r="B146" s="276">
        <f>8100/6</f>
        <v>1350</v>
      </c>
      <c r="C146" s="275">
        <f>2800/1.1</f>
        <v>2545.454545454545</v>
      </c>
      <c r="D146" s="270">
        <v>6</v>
      </c>
      <c r="E146" s="269">
        <v>0</v>
      </c>
      <c r="F146" s="536">
        <f t="shared" si="76"/>
        <v>0</v>
      </c>
      <c r="G146" s="268">
        <v>0</v>
      </c>
      <c r="H146" s="262">
        <f t="shared" si="77"/>
        <v>0</v>
      </c>
      <c r="I146" s="261">
        <v>0</v>
      </c>
      <c r="J146" s="266">
        <f t="shared" si="78"/>
        <v>0</v>
      </c>
      <c r="K146" s="261">
        <v>0</v>
      </c>
      <c r="L146" s="266">
        <f t="shared" si="79"/>
        <v>0</v>
      </c>
      <c r="M146" s="261">
        <v>0</v>
      </c>
      <c r="N146" s="266">
        <f t="shared" si="80"/>
        <v>0</v>
      </c>
      <c r="O146" s="261">
        <v>0</v>
      </c>
      <c r="P146" s="265">
        <f t="shared" si="81"/>
        <v>0</v>
      </c>
      <c r="Q146" s="257">
        <f t="shared" si="82"/>
        <v>0</v>
      </c>
      <c r="R146" s="264">
        <f t="shared" si="83"/>
        <v>0</v>
      </c>
      <c r="S146" s="261">
        <v>0</v>
      </c>
      <c r="T146" s="262">
        <f t="shared" si="84"/>
        <v>0</v>
      </c>
      <c r="U146" s="261">
        <v>0</v>
      </c>
      <c r="V146" s="262">
        <f t="shared" si="85"/>
        <v>0</v>
      </c>
      <c r="W146" s="261">
        <v>0</v>
      </c>
      <c r="X146" s="262">
        <f t="shared" si="86"/>
        <v>0</v>
      </c>
      <c r="Y146" s="261">
        <v>0</v>
      </c>
      <c r="Z146" s="262">
        <f t="shared" si="87"/>
        <v>0</v>
      </c>
      <c r="AA146" s="261">
        <v>0</v>
      </c>
      <c r="AB146" s="260">
        <f t="shared" si="88"/>
        <v>0</v>
      </c>
      <c r="AC146" s="259">
        <f t="shared" si="89"/>
        <v>0</v>
      </c>
      <c r="AD146" s="258">
        <f t="shared" si="90"/>
        <v>0</v>
      </c>
      <c r="AE146" s="257">
        <v>0</v>
      </c>
      <c r="AF146" s="257">
        <f t="shared" si="91"/>
        <v>0</v>
      </c>
      <c r="AG146" s="255">
        <v>0</v>
      </c>
      <c r="AH146" s="254">
        <f t="shared" si="92"/>
        <v>0</v>
      </c>
      <c r="AI146" s="267">
        <f t="shared" si="93"/>
        <v>0</v>
      </c>
      <c r="AJ146" s="508">
        <f t="shared" si="94"/>
        <v>0</v>
      </c>
      <c r="AK146" s="240">
        <v>0</v>
      </c>
      <c r="AL146" s="254">
        <f t="shared" si="95"/>
        <v>0</v>
      </c>
      <c r="AM146" s="310"/>
    </row>
    <row r="147" spans="1:39" s="242" customFormat="1" x14ac:dyDescent="0.3">
      <c r="A147" s="282" t="s">
        <v>85</v>
      </c>
      <c r="B147" s="283">
        <f>6600/6</f>
        <v>1100</v>
      </c>
      <c r="C147" s="275">
        <f>2800/1.1</f>
        <v>2545.454545454545</v>
      </c>
      <c r="D147" s="270">
        <v>6</v>
      </c>
      <c r="E147" s="269">
        <v>0</v>
      </c>
      <c r="F147" s="536">
        <f t="shared" si="76"/>
        <v>0</v>
      </c>
      <c r="G147" s="268">
        <v>0</v>
      </c>
      <c r="H147" s="262">
        <f t="shared" si="77"/>
        <v>0</v>
      </c>
      <c r="I147" s="261">
        <v>0</v>
      </c>
      <c r="J147" s="266">
        <f t="shared" si="78"/>
        <v>0</v>
      </c>
      <c r="K147" s="261">
        <v>0</v>
      </c>
      <c r="L147" s="266">
        <f t="shared" si="79"/>
        <v>0</v>
      </c>
      <c r="M147" s="261">
        <v>0</v>
      </c>
      <c r="N147" s="266">
        <f t="shared" si="80"/>
        <v>0</v>
      </c>
      <c r="O147" s="261">
        <v>0</v>
      </c>
      <c r="P147" s="265">
        <f t="shared" si="81"/>
        <v>0</v>
      </c>
      <c r="Q147" s="257">
        <f t="shared" si="82"/>
        <v>0</v>
      </c>
      <c r="R147" s="264">
        <f t="shared" si="83"/>
        <v>0</v>
      </c>
      <c r="S147" s="261">
        <v>0</v>
      </c>
      <c r="T147" s="262">
        <f t="shared" si="84"/>
        <v>0</v>
      </c>
      <c r="U147" s="261">
        <v>0</v>
      </c>
      <c r="V147" s="262">
        <f t="shared" si="85"/>
        <v>0</v>
      </c>
      <c r="W147" s="261">
        <v>0</v>
      </c>
      <c r="X147" s="262">
        <f t="shared" si="86"/>
        <v>0</v>
      </c>
      <c r="Y147" s="261">
        <v>0</v>
      </c>
      <c r="Z147" s="262">
        <f t="shared" si="87"/>
        <v>0</v>
      </c>
      <c r="AA147" s="261">
        <v>0</v>
      </c>
      <c r="AB147" s="260">
        <f t="shared" si="88"/>
        <v>0</v>
      </c>
      <c r="AC147" s="259">
        <f t="shared" si="89"/>
        <v>0</v>
      </c>
      <c r="AD147" s="258">
        <f t="shared" si="90"/>
        <v>0</v>
      </c>
      <c r="AE147" s="257">
        <v>0</v>
      </c>
      <c r="AF147" s="257">
        <f t="shared" si="91"/>
        <v>0</v>
      </c>
      <c r="AG147" s="255">
        <v>0</v>
      </c>
      <c r="AH147" s="254">
        <f t="shared" si="92"/>
        <v>0</v>
      </c>
      <c r="AI147" s="267">
        <f t="shared" si="93"/>
        <v>0</v>
      </c>
      <c r="AJ147" s="508">
        <f t="shared" si="94"/>
        <v>0</v>
      </c>
      <c r="AK147" s="240">
        <v>0</v>
      </c>
      <c r="AL147" s="254">
        <f t="shared" si="95"/>
        <v>0</v>
      </c>
      <c r="AM147" s="310"/>
    </row>
    <row r="148" spans="1:39" s="242" customFormat="1" x14ac:dyDescent="0.3">
      <c r="A148" s="282" t="s">
        <v>299</v>
      </c>
      <c r="B148" s="276">
        <f>16200/12</f>
        <v>1350</v>
      </c>
      <c r="C148" s="275">
        <f>2800/1.1</f>
        <v>2545.454545454545</v>
      </c>
      <c r="D148" s="270">
        <v>12</v>
      </c>
      <c r="E148" s="269">
        <v>0</v>
      </c>
      <c r="F148" s="536">
        <f t="shared" si="76"/>
        <v>0</v>
      </c>
      <c r="G148" s="268">
        <v>0</v>
      </c>
      <c r="H148" s="262">
        <f t="shared" si="77"/>
        <v>0</v>
      </c>
      <c r="I148" s="261">
        <v>0</v>
      </c>
      <c r="J148" s="266">
        <f t="shared" si="78"/>
        <v>0</v>
      </c>
      <c r="K148" s="261">
        <v>0</v>
      </c>
      <c r="L148" s="266">
        <f t="shared" si="79"/>
        <v>0</v>
      </c>
      <c r="M148" s="261">
        <v>0</v>
      </c>
      <c r="N148" s="266">
        <f t="shared" si="80"/>
        <v>0</v>
      </c>
      <c r="O148" s="261">
        <v>0</v>
      </c>
      <c r="P148" s="265">
        <f t="shared" si="81"/>
        <v>0</v>
      </c>
      <c r="Q148" s="257">
        <f t="shared" si="82"/>
        <v>0</v>
      </c>
      <c r="R148" s="264">
        <f t="shared" si="83"/>
        <v>0</v>
      </c>
      <c r="S148" s="261">
        <v>0</v>
      </c>
      <c r="T148" s="262">
        <f t="shared" si="84"/>
        <v>0</v>
      </c>
      <c r="U148" s="261">
        <v>0</v>
      </c>
      <c r="V148" s="262">
        <f t="shared" si="85"/>
        <v>0</v>
      </c>
      <c r="W148" s="261">
        <v>0</v>
      </c>
      <c r="X148" s="262">
        <f t="shared" si="86"/>
        <v>0</v>
      </c>
      <c r="Y148" s="261">
        <v>0</v>
      </c>
      <c r="Z148" s="262">
        <f t="shared" si="87"/>
        <v>0</v>
      </c>
      <c r="AA148" s="261">
        <v>0</v>
      </c>
      <c r="AB148" s="260">
        <f t="shared" si="88"/>
        <v>0</v>
      </c>
      <c r="AC148" s="259">
        <f t="shared" si="89"/>
        <v>0</v>
      </c>
      <c r="AD148" s="258">
        <f t="shared" si="90"/>
        <v>0</v>
      </c>
      <c r="AE148" s="257">
        <v>0</v>
      </c>
      <c r="AF148" s="257">
        <f t="shared" si="91"/>
        <v>0</v>
      </c>
      <c r="AG148" s="255">
        <v>0</v>
      </c>
      <c r="AH148" s="254">
        <f t="shared" si="92"/>
        <v>0</v>
      </c>
      <c r="AI148" s="267">
        <f t="shared" si="93"/>
        <v>0</v>
      </c>
      <c r="AJ148" s="508">
        <f t="shared" si="94"/>
        <v>0</v>
      </c>
      <c r="AK148" s="240">
        <v>0</v>
      </c>
      <c r="AL148" s="254">
        <f t="shared" si="95"/>
        <v>0</v>
      </c>
      <c r="AM148" s="310"/>
    </row>
    <row r="149" spans="1:39" s="242" customFormat="1" x14ac:dyDescent="0.3">
      <c r="A149" s="282" t="s">
        <v>132</v>
      </c>
      <c r="B149" s="276">
        <f>16200/12</f>
        <v>1350</v>
      </c>
      <c r="C149" s="275">
        <f>2800/1.1</f>
        <v>2545.454545454545</v>
      </c>
      <c r="D149" s="270">
        <v>12</v>
      </c>
      <c r="E149" s="269">
        <v>0</v>
      </c>
      <c r="F149" s="536">
        <f t="shared" si="76"/>
        <v>0</v>
      </c>
      <c r="G149" s="268">
        <v>0</v>
      </c>
      <c r="H149" s="262">
        <f t="shared" si="77"/>
        <v>0</v>
      </c>
      <c r="I149" s="261">
        <v>0</v>
      </c>
      <c r="J149" s="266">
        <f t="shared" si="78"/>
        <v>0</v>
      </c>
      <c r="K149" s="261">
        <v>0</v>
      </c>
      <c r="L149" s="266">
        <f t="shared" si="79"/>
        <v>0</v>
      </c>
      <c r="M149" s="261">
        <v>0</v>
      </c>
      <c r="N149" s="266">
        <f t="shared" si="80"/>
        <v>0</v>
      </c>
      <c r="O149" s="261">
        <v>0</v>
      </c>
      <c r="P149" s="265">
        <f t="shared" si="81"/>
        <v>0</v>
      </c>
      <c r="Q149" s="257">
        <f t="shared" si="82"/>
        <v>0</v>
      </c>
      <c r="R149" s="264">
        <f t="shared" si="83"/>
        <v>0</v>
      </c>
      <c r="S149" s="261">
        <v>0</v>
      </c>
      <c r="T149" s="262">
        <f t="shared" si="84"/>
        <v>0</v>
      </c>
      <c r="U149" s="261">
        <v>0</v>
      </c>
      <c r="V149" s="262">
        <f t="shared" si="85"/>
        <v>0</v>
      </c>
      <c r="W149" s="261">
        <v>0</v>
      </c>
      <c r="X149" s="262">
        <f t="shared" si="86"/>
        <v>0</v>
      </c>
      <c r="Y149" s="261">
        <v>0</v>
      </c>
      <c r="Z149" s="262">
        <f t="shared" si="87"/>
        <v>0</v>
      </c>
      <c r="AA149" s="261">
        <v>0</v>
      </c>
      <c r="AB149" s="260">
        <f t="shared" si="88"/>
        <v>0</v>
      </c>
      <c r="AC149" s="259">
        <f t="shared" si="89"/>
        <v>0</v>
      </c>
      <c r="AD149" s="258">
        <f t="shared" si="90"/>
        <v>0</v>
      </c>
      <c r="AE149" s="257">
        <v>0</v>
      </c>
      <c r="AF149" s="257">
        <f t="shared" si="91"/>
        <v>0</v>
      </c>
      <c r="AG149" s="255">
        <v>0</v>
      </c>
      <c r="AH149" s="254">
        <f t="shared" si="92"/>
        <v>0</v>
      </c>
      <c r="AI149" s="267">
        <f t="shared" si="93"/>
        <v>0</v>
      </c>
      <c r="AJ149" s="508">
        <f t="shared" si="94"/>
        <v>0</v>
      </c>
      <c r="AK149" s="240">
        <v>0</v>
      </c>
      <c r="AL149" s="254">
        <f t="shared" si="95"/>
        <v>0</v>
      </c>
      <c r="AM149" s="310"/>
    </row>
    <row r="150" spans="1:39" s="242" customFormat="1" x14ac:dyDescent="0.3">
      <c r="A150" s="282" t="s">
        <v>83</v>
      </c>
      <c r="B150" s="276">
        <f>42000/20</f>
        <v>2100</v>
      </c>
      <c r="C150" s="275">
        <f>3200/1.1</f>
        <v>2909.090909090909</v>
      </c>
      <c r="D150" s="270">
        <v>20</v>
      </c>
      <c r="E150" s="269">
        <v>0</v>
      </c>
      <c r="F150" s="536">
        <f t="shared" si="76"/>
        <v>0</v>
      </c>
      <c r="G150" s="268">
        <v>0</v>
      </c>
      <c r="H150" s="262">
        <f t="shared" si="77"/>
        <v>0</v>
      </c>
      <c r="I150" s="261">
        <v>0</v>
      </c>
      <c r="J150" s="266">
        <f t="shared" si="78"/>
        <v>0</v>
      </c>
      <c r="K150" s="261">
        <v>0</v>
      </c>
      <c r="L150" s="266">
        <f t="shared" si="79"/>
        <v>0</v>
      </c>
      <c r="M150" s="261">
        <v>0</v>
      </c>
      <c r="N150" s="266">
        <f t="shared" si="80"/>
        <v>0</v>
      </c>
      <c r="O150" s="261">
        <v>0</v>
      </c>
      <c r="P150" s="265">
        <f t="shared" si="81"/>
        <v>0</v>
      </c>
      <c r="Q150" s="257">
        <f t="shared" si="82"/>
        <v>0</v>
      </c>
      <c r="R150" s="264">
        <f t="shared" si="83"/>
        <v>0</v>
      </c>
      <c r="S150" s="261">
        <v>0</v>
      </c>
      <c r="T150" s="262">
        <f t="shared" si="84"/>
        <v>0</v>
      </c>
      <c r="U150" s="261">
        <v>0</v>
      </c>
      <c r="V150" s="262">
        <f t="shared" si="85"/>
        <v>0</v>
      </c>
      <c r="W150" s="261">
        <v>0</v>
      </c>
      <c r="X150" s="262">
        <f t="shared" si="86"/>
        <v>0</v>
      </c>
      <c r="Y150" s="261">
        <v>0</v>
      </c>
      <c r="Z150" s="262">
        <f t="shared" si="87"/>
        <v>0</v>
      </c>
      <c r="AA150" s="261">
        <v>0</v>
      </c>
      <c r="AB150" s="260">
        <f t="shared" si="88"/>
        <v>0</v>
      </c>
      <c r="AC150" s="259">
        <f t="shared" si="89"/>
        <v>0</v>
      </c>
      <c r="AD150" s="258">
        <f t="shared" si="90"/>
        <v>0</v>
      </c>
      <c r="AE150" s="257">
        <v>0</v>
      </c>
      <c r="AF150" s="257">
        <f t="shared" si="91"/>
        <v>0</v>
      </c>
      <c r="AG150" s="255">
        <v>0</v>
      </c>
      <c r="AH150" s="254">
        <f t="shared" si="92"/>
        <v>0</v>
      </c>
      <c r="AI150" s="267">
        <f t="shared" si="93"/>
        <v>0</v>
      </c>
      <c r="AJ150" s="508">
        <f t="shared" si="94"/>
        <v>0</v>
      </c>
      <c r="AK150" s="240">
        <v>0</v>
      </c>
      <c r="AL150" s="254">
        <f t="shared" si="95"/>
        <v>0</v>
      </c>
      <c r="AM150" s="310"/>
    </row>
    <row r="151" spans="1:39" s="242" customFormat="1" x14ac:dyDescent="0.3">
      <c r="A151" s="282" t="s">
        <v>186</v>
      </c>
      <c r="B151" s="276">
        <f>13800/12</f>
        <v>1150</v>
      </c>
      <c r="C151" s="275">
        <f>2300/1.1</f>
        <v>2090.9090909090905</v>
      </c>
      <c r="D151" s="270">
        <v>12</v>
      </c>
      <c r="E151" s="269">
        <v>0</v>
      </c>
      <c r="F151" s="536">
        <f t="shared" si="76"/>
        <v>0</v>
      </c>
      <c r="G151" s="268">
        <v>0</v>
      </c>
      <c r="H151" s="262">
        <f t="shared" si="77"/>
        <v>0</v>
      </c>
      <c r="I151" s="261">
        <v>0</v>
      </c>
      <c r="J151" s="266">
        <f t="shared" si="78"/>
        <v>0</v>
      </c>
      <c r="K151" s="261">
        <v>0</v>
      </c>
      <c r="L151" s="266">
        <f t="shared" si="79"/>
        <v>0</v>
      </c>
      <c r="M151" s="261">
        <v>0</v>
      </c>
      <c r="N151" s="266">
        <f t="shared" si="80"/>
        <v>0</v>
      </c>
      <c r="O151" s="261">
        <v>0</v>
      </c>
      <c r="P151" s="265">
        <f t="shared" si="81"/>
        <v>0</v>
      </c>
      <c r="Q151" s="257">
        <f t="shared" si="82"/>
        <v>0</v>
      </c>
      <c r="R151" s="264">
        <f t="shared" si="83"/>
        <v>0</v>
      </c>
      <c r="S151" s="261">
        <v>0</v>
      </c>
      <c r="T151" s="262">
        <f t="shared" si="84"/>
        <v>0</v>
      </c>
      <c r="U151" s="261">
        <v>0</v>
      </c>
      <c r="V151" s="262">
        <f t="shared" si="85"/>
        <v>0</v>
      </c>
      <c r="W151" s="261">
        <v>0</v>
      </c>
      <c r="X151" s="262">
        <f t="shared" si="86"/>
        <v>0</v>
      </c>
      <c r="Y151" s="261">
        <v>0</v>
      </c>
      <c r="Z151" s="262">
        <f t="shared" si="87"/>
        <v>0</v>
      </c>
      <c r="AA151" s="261">
        <v>0</v>
      </c>
      <c r="AB151" s="260">
        <f t="shared" si="88"/>
        <v>0</v>
      </c>
      <c r="AC151" s="259">
        <f t="shared" si="89"/>
        <v>0</v>
      </c>
      <c r="AD151" s="258">
        <f t="shared" si="90"/>
        <v>0</v>
      </c>
      <c r="AE151" s="257">
        <v>0</v>
      </c>
      <c r="AF151" s="257">
        <f t="shared" si="91"/>
        <v>0</v>
      </c>
      <c r="AG151" s="255">
        <v>0</v>
      </c>
      <c r="AH151" s="254">
        <f t="shared" si="92"/>
        <v>0</v>
      </c>
      <c r="AI151" s="267">
        <f t="shared" si="93"/>
        <v>0</v>
      </c>
      <c r="AJ151" s="508">
        <f t="shared" si="94"/>
        <v>0</v>
      </c>
      <c r="AK151" s="240">
        <v>0</v>
      </c>
      <c r="AL151" s="254">
        <f t="shared" si="95"/>
        <v>0</v>
      </c>
      <c r="AM151" s="310"/>
    </row>
    <row r="152" spans="1:39" s="242" customFormat="1" x14ac:dyDescent="0.3">
      <c r="A152" s="282" t="s">
        <v>212</v>
      </c>
      <c r="B152" s="276">
        <f>30000/24</f>
        <v>1250</v>
      </c>
      <c r="C152" s="275">
        <f>2800/1.1</f>
        <v>2545.454545454545</v>
      </c>
      <c r="D152" s="270">
        <v>24</v>
      </c>
      <c r="E152" s="269">
        <v>0</v>
      </c>
      <c r="F152" s="536">
        <f t="shared" si="76"/>
        <v>0</v>
      </c>
      <c r="G152" s="268">
        <v>0</v>
      </c>
      <c r="H152" s="262">
        <f t="shared" si="77"/>
        <v>0</v>
      </c>
      <c r="I152" s="261">
        <v>0</v>
      </c>
      <c r="J152" s="266">
        <f t="shared" si="78"/>
        <v>0</v>
      </c>
      <c r="K152" s="261">
        <v>0</v>
      </c>
      <c r="L152" s="266">
        <f t="shared" si="79"/>
        <v>0</v>
      </c>
      <c r="M152" s="261">
        <v>0</v>
      </c>
      <c r="N152" s="266">
        <f t="shared" si="80"/>
        <v>0</v>
      </c>
      <c r="O152" s="261">
        <v>0</v>
      </c>
      <c r="P152" s="265">
        <f t="shared" si="81"/>
        <v>0</v>
      </c>
      <c r="Q152" s="257">
        <f t="shared" si="82"/>
        <v>0</v>
      </c>
      <c r="R152" s="264">
        <f t="shared" si="83"/>
        <v>0</v>
      </c>
      <c r="S152" s="261">
        <v>0</v>
      </c>
      <c r="T152" s="262">
        <f t="shared" si="84"/>
        <v>0</v>
      </c>
      <c r="U152" s="261">
        <v>0</v>
      </c>
      <c r="V152" s="262">
        <f t="shared" si="85"/>
        <v>0</v>
      </c>
      <c r="W152" s="261">
        <v>0</v>
      </c>
      <c r="X152" s="262">
        <f t="shared" si="86"/>
        <v>0</v>
      </c>
      <c r="Y152" s="261">
        <v>0</v>
      </c>
      <c r="Z152" s="262">
        <f t="shared" si="87"/>
        <v>0</v>
      </c>
      <c r="AA152" s="261">
        <v>0</v>
      </c>
      <c r="AB152" s="260">
        <f t="shared" si="88"/>
        <v>0</v>
      </c>
      <c r="AC152" s="259">
        <f t="shared" si="89"/>
        <v>0</v>
      </c>
      <c r="AD152" s="258">
        <f t="shared" si="90"/>
        <v>0</v>
      </c>
      <c r="AE152" s="257">
        <v>0</v>
      </c>
      <c r="AF152" s="257">
        <f t="shared" si="91"/>
        <v>0</v>
      </c>
      <c r="AG152" s="255">
        <v>0</v>
      </c>
      <c r="AH152" s="254">
        <f t="shared" si="92"/>
        <v>0</v>
      </c>
      <c r="AI152" s="267">
        <f t="shared" si="93"/>
        <v>0</v>
      </c>
      <c r="AJ152" s="508">
        <f t="shared" si="94"/>
        <v>0</v>
      </c>
      <c r="AK152" s="240">
        <v>0</v>
      </c>
      <c r="AL152" s="254">
        <f t="shared" si="95"/>
        <v>0</v>
      </c>
      <c r="AM152" s="310"/>
    </row>
    <row r="153" spans="1:39" s="242" customFormat="1" x14ac:dyDescent="0.3">
      <c r="A153" s="309" t="s">
        <v>82</v>
      </c>
      <c r="B153" s="276">
        <f>14400/24</f>
        <v>600</v>
      </c>
      <c r="C153" s="275">
        <f>800/1.1</f>
        <v>727.27272727272725</v>
      </c>
      <c r="D153" s="274">
        <v>24</v>
      </c>
      <c r="E153" s="269">
        <v>0</v>
      </c>
      <c r="F153" s="536">
        <f t="shared" si="76"/>
        <v>0</v>
      </c>
      <c r="G153" s="268">
        <v>0</v>
      </c>
      <c r="H153" s="262">
        <f t="shared" si="77"/>
        <v>0</v>
      </c>
      <c r="I153" s="261">
        <v>0</v>
      </c>
      <c r="J153" s="266">
        <f t="shared" si="78"/>
        <v>0</v>
      </c>
      <c r="K153" s="261">
        <v>0</v>
      </c>
      <c r="L153" s="266">
        <f t="shared" si="79"/>
        <v>0</v>
      </c>
      <c r="M153" s="261">
        <v>0</v>
      </c>
      <c r="N153" s="266">
        <f t="shared" si="80"/>
        <v>0</v>
      </c>
      <c r="O153" s="261">
        <v>0</v>
      </c>
      <c r="P153" s="265">
        <f t="shared" si="81"/>
        <v>0</v>
      </c>
      <c r="Q153" s="257">
        <f t="shared" si="82"/>
        <v>0</v>
      </c>
      <c r="R153" s="264">
        <f t="shared" si="83"/>
        <v>0</v>
      </c>
      <c r="S153" s="261">
        <v>0</v>
      </c>
      <c r="T153" s="262">
        <f t="shared" si="84"/>
        <v>0</v>
      </c>
      <c r="U153" s="261">
        <v>0</v>
      </c>
      <c r="V153" s="262">
        <f t="shared" si="85"/>
        <v>0</v>
      </c>
      <c r="W153" s="261">
        <v>0</v>
      </c>
      <c r="X153" s="262">
        <f t="shared" si="86"/>
        <v>0</v>
      </c>
      <c r="Y153" s="261">
        <v>0</v>
      </c>
      <c r="Z153" s="262">
        <f t="shared" si="87"/>
        <v>0</v>
      </c>
      <c r="AA153" s="261">
        <v>0</v>
      </c>
      <c r="AB153" s="260">
        <f t="shared" si="88"/>
        <v>0</v>
      </c>
      <c r="AC153" s="259">
        <f t="shared" si="89"/>
        <v>0</v>
      </c>
      <c r="AD153" s="258">
        <f t="shared" si="90"/>
        <v>0</v>
      </c>
      <c r="AE153" s="257">
        <v>0</v>
      </c>
      <c r="AF153" s="257">
        <f t="shared" si="91"/>
        <v>0</v>
      </c>
      <c r="AG153" s="255">
        <v>0</v>
      </c>
      <c r="AH153" s="254">
        <f t="shared" si="92"/>
        <v>0</v>
      </c>
      <c r="AI153" s="267">
        <f t="shared" si="93"/>
        <v>0</v>
      </c>
      <c r="AJ153" s="508">
        <f t="shared" si="94"/>
        <v>0</v>
      </c>
      <c r="AK153" s="240">
        <v>0</v>
      </c>
      <c r="AL153" s="254">
        <f t="shared" si="95"/>
        <v>0</v>
      </c>
      <c r="AM153" s="310"/>
    </row>
    <row r="154" spans="1:39" s="242" customFormat="1" x14ac:dyDescent="0.3">
      <c r="A154" s="278" t="s">
        <v>153</v>
      </c>
      <c r="B154" s="281">
        <f>16000/10</f>
        <v>1600</v>
      </c>
      <c r="C154" s="279">
        <f>2700/1.1</f>
        <v>2454.5454545454545</v>
      </c>
      <c r="D154" s="280">
        <v>10</v>
      </c>
      <c r="E154" s="269">
        <v>0</v>
      </c>
      <c r="F154" s="536">
        <f t="shared" si="76"/>
        <v>0</v>
      </c>
      <c r="G154" s="268">
        <v>0</v>
      </c>
      <c r="H154" s="262">
        <f t="shared" si="77"/>
        <v>0</v>
      </c>
      <c r="I154" s="261">
        <v>0</v>
      </c>
      <c r="J154" s="266">
        <f t="shared" si="78"/>
        <v>0</v>
      </c>
      <c r="K154" s="261">
        <v>0</v>
      </c>
      <c r="L154" s="266">
        <f t="shared" si="79"/>
        <v>0</v>
      </c>
      <c r="M154" s="261">
        <v>0</v>
      </c>
      <c r="N154" s="266">
        <f t="shared" si="80"/>
        <v>0</v>
      </c>
      <c r="O154" s="261">
        <v>0</v>
      </c>
      <c r="P154" s="265">
        <f t="shared" si="81"/>
        <v>0</v>
      </c>
      <c r="Q154" s="257">
        <f t="shared" si="82"/>
        <v>0</v>
      </c>
      <c r="R154" s="264">
        <f t="shared" si="83"/>
        <v>0</v>
      </c>
      <c r="S154" s="261">
        <v>0</v>
      </c>
      <c r="T154" s="262">
        <f t="shared" si="84"/>
        <v>0</v>
      </c>
      <c r="U154" s="261">
        <v>0</v>
      </c>
      <c r="V154" s="262">
        <f t="shared" si="85"/>
        <v>0</v>
      </c>
      <c r="W154" s="261">
        <v>0</v>
      </c>
      <c r="X154" s="262">
        <f t="shared" si="86"/>
        <v>0</v>
      </c>
      <c r="Y154" s="261">
        <v>0</v>
      </c>
      <c r="Z154" s="262">
        <f t="shared" si="87"/>
        <v>0</v>
      </c>
      <c r="AA154" s="261">
        <v>0</v>
      </c>
      <c r="AB154" s="260">
        <f t="shared" si="88"/>
        <v>0</v>
      </c>
      <c r="AC154" s="259">
        <f t="shared" si="89"/>
        <v>0</v>
      </c>
      <c r="AD154" s="258">
        <f t="shared" si="90"/>
        <v>0</v>
      </c>
      <c r="AE154" s="257">
        <v>0</v>
      </c>
      <c r="AF154" s="257">
        <f t="shared" si="91"/>
        <v>0</v>
      </c>
      <c r="AG154" s="255">
        <v>0</v>
      </c>
      <c r="AH154" s="254">
        <f t="shared" si="92"/>
        <v>0</v>
      </c>
      <c r="AI154" s="267">
        <f t="shared" si="93"/>
        <v>0</v>
      </c>
      <c r="AJ154" s="508">
        <f t="shared" si="94"/>
        <v>0</v>
      </c>
      <c r="AK154" s="240">
        <v>0</v>
      </c>
      <c r="AL154" s="254">
        <f t="shared" si="95"/>
        <v>0</v>
      </c>
      <c r="AM154" s="310"/>
    </row>
    <row r="155" spans="1:39" s="242" customFormat="1" x14ac:dyDescent="0.3">
      <c r="A155" s="278" t="s">
        <v>680</v>
      </c>
      <c r="B155" s="276">
        <f>16000/10</f>
        <v>1600</v>
      </c>
      <c r="C155" s="279">
        <f>2700/1.1</f>
        <v>2454.5454545454545</v>
      </c>
      <c r="D155" s="274">
        <v>10</v>
      </c>
      <c r="E155" s="269">
        <v>0</v>
      </c>
      <c r="F155" s="536">
        <f t="shared" si="76"/>
        <v>0</v>
      </c>
      <c r="G155" s="268">
        <v>0</v>
      </c>
      <c r="H155" s="262">
        <f t="shared" si="77"/>
        <v>0</v>
      </c>
      <c r="I155" s="261">
        <v>0</v>
      </c>
      <c r="J155" s="266">
        <f t="shared" si="78"/>
        <v>0</v>
      </c>
      <c r="K155" s="261">
        <v>0</v>
      </c>
      <c r="L155" s="266">
        <f t="shared" si="79"/>
        <v>0</v>
      </c>
      <c r="M155" s="261">
        <v>0</v>
      </c>
      <c r="N155" s="266">
        <f t="shared" si="80"/>
        <v>0</v>
      </c>
      <c r="O155" s="261">
        <v>0</v>
      </c>
      <c r="P155" s="265">
        <f t="shared" si="81"/>
        <v>0</v>
      </c>
      <c r="Q155" s="257">
        <f t="shared" si="82"/>
        <v>0</v>
      </c>
      <c r="R155" s="264">
        <f t="shared" si="83"/>
        <v>0</v>
      </c>
      <c r="S155" s="261">
        <v>0</v>
      </c>
      <c r="T155" s="262">
        <f t="shared" si="84"/>
        <v>0</v>
      </c>
      <c r="U155" s="261">
        <v>0</v>
      </c>
      <c r="V155" s="262">
        <f t="shared" si="85"/>
        <v>0</v>
      </c>
      <c r="W155" s="261">
        <v>0</v>
      </c>
      <c r="X155" s="262">
        <f t="shared" si="86"/>
        <v>0</v>
      </c>
      <c r="Y155" s="261">
        <v>0</v>
      </c>
      <c r="Z155" s="262">
        <f t="shared" si="87"/>
        <v>0</v>
      </c>
      <c r="AA155" s="261">
        <v>0</v>
      </c>
      <c r="AB155" s="260">
        <f t="shared" si="88"/>
        <v>0</v>
      </c>
      <c r="AC155" s="259">
        <f t="shared" si="89"/>
        <v>0</v>
      </c>
      <c r="AD155" s="258">
        <f t="shared" si="90"/>
        <v>0</v>
      </c>
      <c r="AE155" s="257">
        <v>0</v>
      </c>
      <c r="AF155" s="257">
        <f t="shared" si="91"/>
        <v>0</v>
      </c>
      <c r="AG155" s="255">
        <v>0</v>
      </c>
      <c r="AH155" s="254">
        <f t="shared" si="92"/>
        <v>0</v>
      </c>
      <c r="AI155" s="267">
        <f t="shared" si="93"/>
        <v>0</v>
      </c>
      <c r="AJ155" s="508">
        <f t="shared" si="94"/>
        <v>0</v>
      </c>
      <c r="AK155" s="240">
        <v>0</v>
      </c>
      <c r="AL155" s="254">
        <f t="shared" si="95"/>
        <v>0</v>
      </c>
      <c r="AM155" s="310"/>
    </row>
    <row r="156" spans="1:39" s="242" customFormat="1" x14ac:dyDescent="0.3">
      <c r="A156" s="278" t="s">
        <v>776</v>
      </c>
      <c r="B156" s="276">
        <f>16000/10</f>
        <v>1600</v>
      </c>
      <c r="C156" s="279">
        <f>2700/1.1</f>
        <v>2454.5454545454545</v>
      </c>
      <c r="D156" s="274">
        <v>10</v>
      </c>
      <c r="E156" s="269">
        <v>0</v>
      </c>
      <c r="F156" s="536">
        <f t="shared" si="76"/>
        <v>0</v>
      </c>
      <c r="G156" s="268">
        <v>10</v>
      </c>
      <c r="H156" s="262">
        <f t="shared" si="77"/>
        <v>16000</v>
      </c>
      <c r="I156" s="261">
        <v>0</v>
      </c>
      <c r="J156" s="266">
        <f t="shared" si="78"/>
        <v>0</v>
      </c>
      <c r="K156" s="261">
        <v>0</v>
      </c>
      <c r="L156" s="266">
        <f t="shared" si="79"/>
        <v>0</v>
      </c>
      <c r="M156" s="261">
        <v>0</v>
      </c>
      <c r="N156" s="266">
        <f t="shared" si="80"/>
        <v>0</v>
      </c>
      <c r="O156" s="261">
        <v>0</v>
      </c>
      <c r="P156" s="265">
        <f t="shared" si="81"/>
        <v>0</v>
      </c>
      <c r="Q156" s="257">
        <f t="shared" si="82"/>
        <v>10</v>
      </c>
      <c r="R156" s="264">
        <f t="shared" si="83"/>
        <v>16000</v>
      </c>
      <c r="S156" s="261">
        <v>10</v>
      </c>
      <c r="T156" s="262">
        <f t="shared" si="84"/>
        <v>24545.454545454544</v>
      </c>
      <c r="U156" s="261">
        <v>0</v>
      </c>
      <c r="V156" s="262">
        <f t="shared" si="85"/>
        <v>0</v>
      </c>
      <c r="W156" s="261">
        <v>0</v>
      </c>
      <c r="X156" s="262">
        <f t="shared" si="86"/>
        <v>0</v>
      </c>
      <c r="Y156" s="261">
        <v>0</v>
      </c>
      <c r="Z156" s="262">
        <f t="shared" si="87"/>
        <v>0</v>
      </c>
      <c r="AA156" s="261">
        <v>0</v>
      </c>
      <c r="AB156" s="260">
        <f t="shared" si="88"/>
        <v>0</v>
      </c>
      <c r="AC156" s="259">
        <f t="shared" si="89"/>
        <v>10</v>
      </c>
      <c r="AD156" s="258">
        <f t="shared" si="90"/>
        <v>24545.454545454544</v>
      </c>
      <c r="AE156" s="257">
        <v>0</v>
      </c>
      <c r="AF156" s="257">
        <f t="shared" si="91"/>
        <v>8545.4545454545441</v>
      </c>
      <c r="AG156" s="255">
        <v>0</v>
      </c>
      <c r="AH156" s="254">
        <f t="shared" si="92"/>
        <v>0</v>
      </c>
      <c r="AI156" s="267">
        <f t="shared" si="93"/>
        <v>0</v>
      </c>
      <c r="AJ156" s="508">
        <f t="shared" si="94"/>
        <v>0</v>
      </c>
      <c r="AK156" s="240">
        <v>0</v>
      </c>
      <c r="AL156" s="254">
        <f t="shared" si="95"/>
        <v>0</v>
      </c>
      <c r="AM156" s="310"/>
    </row>
    <row r="157" spans="1:39" s="242" customFormat="1" x14ac:dyDescent="0.3">
      <c r="A157" s="278" t="s">
        <v>902</v>
      </c>
      <c r="B157" s="276">
        <f>16000/10</f>
        <v>1600</v>
      </c>
      <c r="C157" s="279">
        <f>2700/1.1</f>
        <v>2454.5454545454545</v>
      </c>
      <c r="D157" s="274">
        <v>10</v>
      </c>
      <c r="E157" s="269">
        <v>0</v>
      </c>
      <c r="F157" s="536">
        <f t="shared" si="76"/>
        <v>0</v>
      </c>
      <c r="G157" s="268">
        <v>10</v>
      </c>
      <c r="H157" s="262">
        <f t="shared" si="77"/>
        <v>16000</v>
      </c>
      <c r="I157" s="261">
        <v>0</v>
      </c>
      <c r="J157" s="266">
        <f t="shared" si="78"/>
        <v>0</v>
      </c>
      <c r="K157" s="261">
        <v>0</v>
      </c>
      <c r="L157" s="266">
        <f t="shared" si="79"/>
        <v>0</v>
      </c>
      <c r="M157" s="261">
        <v>0</v>
      </c>
      <c r="N157" s="266">
        <f t="shared" si="80"/>
        <v>0</v>
      </c>
      <c r="O157" s="261">
        <v>0</v>
      </c>
      <c r="P157" s="265">
        <f t="shared" si="81"/>
        <v>0</v>
      </c>
      <c r="Q157" s="257">
        <f t="shared" si="82"/>
        <v>10</v>
      </c>
      <c r="R157" s="264">
        <f t="shared" si="83"/>
        <v>16000</v>
      </c>
      <c r="S157" s="261">
        <v>10</v>
      </c>
      <c r="T157" s="262">
        <f t="shared" si="84"/>
        <v>24545.454545454544</v>
      </c>
      <c r="U157" s="261">
        <v>0</v>
      </c>
      <c r="V157" s="262">
        <f t="shared" si="85"/>
        <v>0</v>
      </c>
      <c r="W157" s="261">
        <v>0</v>
      </c>
      <c r="X157" s="262">
        <f t="shared" si="86"/>
        <v>0</v>
      </c>
      <c r="Y157" s="261">
        <v>0</v>
      </c>
      <c r="Z157" s="262">
        <f t="shared" si="87"/>
        <v>0</v>
      </c>
      <c r="AA157" s="261">
        <v>0</v>
      </c>
      <c r="AB157" s="260">
        <f t="shared" si="88"/>
        <v>0</v>
      </c>
      <c r="AC157" s="259">
        <f t="shared" si="89"/>
        <v>10</v>
      </c>
      <c r="AD157" s="258">
        <f t="shared" si="90"/>
        <v>24545.454545454544</v>
      </c>
      <c r="AE157" s="257">
        <v>0</v>
      </c>
      <c r="AF157" s="257">
        <f t="shared" si="91"/>
        <v>8545.4545454545441</v>
      </c>
      <c r="AG157" s="255">
        <v>0</v>
      </c>
      <c r="AH157" s="254">
        <f t="shared" si="92"/>
        <v>0</v>
      </c>
      <c r="AI157" s="267">
        <f t="shared" si="93"/>
        <v>0</v>
      </c>
      <c r="AJ157" s="508">
        <f t="shared" si="94"/>
        <v>0</v>
      </c>
      <c r="AK157" s="240">
        <v>0</v>
      </c>
      <c r="AL157" s="254">
        <f t="shared" si="95"/>
        <v>0</v>
      </c>
      <c r="AM157" s="310"/>
    </row>
    <row r="158" spans="1:39" s="242" customFormat="1" x14ac:dyDescent="0.3">
      <c r="A158" s="278" t="s">
        <v>901</v>
      </c>
      <c r="B158" s="276">
        <f>16000/10</f>
        <v>1600</v>
      </c>
      <c r="C158" s="279">
        <f>2700/1.1</f>
        <v>2454.5454545454545</v>
      </c>
      <c r="D158" s="274">
        <v>11</v>
      </c>
      <c r="E158" s="269">
        <v>0</v>
      </c>
      <c r="F158" s="536">
        <f t="shared" si="76"/>
        <v>0</v>
      </c>
      <c r="G158" s="268">
        <v>0</v>
      </c>
      <c r="H158" s="262">
        <f t="shared" si="77"/>
        <v>0</v>
      </c>
      <c r="I158" s="261">
        <v>0</v>
      </c>
      <c r="J158" s="266">
        <f t="shared" si="78"/>
        <v>0</v>
      </c>
      <c r="K158" s="261">
        <v>0</v>
      </c>
      <c r="L158" s="266">
        <f t="shared" si="79"/>
        <v>0</v>
      </c>
      <c r="M158" s="261">
        <v>0</v>
      </c>
      <c r="N158" s="266">
        <f t="shared" si="80"/>
        <v>0</v>
      </c>
      <c r="O158" s="261">
        <v>0</v>
      </c>
      <c r="P158" s="265">
        <f t="shared" si="81"/>
        <v>0</v>
      </c>
      <c r="Q158" s="257">
        <f t="shared" si="82"/>
        <v>0</v>
      </c>
      <c r="R158" s="264">
        <f t="shared" si="83"/>
        <v>0</v>
      </c>
      <c r="S158" s="261">
        <v>0</v>
      </c>
      <c r="T158" s="262">
        <f t="shared" si="84"/>
        <v>0</v>
      </c>
      <c r="U158" s="261">
        <v>0</v>
      </c>
      <c r="V158" s="262">
        <f t="shared" si="85"/>
        <v>0</v>
      </c>
      <c r="W158" s="261">
        <v>0</v>
      </c>
      <c r="X158" s="262">
        <f t="shared" si="86"/>
        <v>0</v>
      </c>
      <c r="Y158" s="261">
        <v>0</v>
      </c>
      <c r="Z158" s="262">
        <f t="shared" si="87"/>
        <v>0</v>
      </c>
      <c r="AA158" s="261">
        <v>0</v>
      </c>
      <c r="AB158" s="260">
        <f t="shared" si="88"/>
        <v>0</v>
      </c>
      <c r="AC158" s="259">
        <f t="shared" si="89"/>
        <v>0</v>
      </c>
      <c r="AD158" s="258">
        <f t="shared" si="90"/>
        <v>0</v>
      </c>
      <c r="AE158" s="257">
        <v>0</v>
      </c>
      <c r="AF158" s="257">
        <f t="shared" si="91"/>
        <v>0</v>
      </c>
      <c r="AG158" s="255">
        <v>0</v>
      </c>
      <c r="AH158" s="254">
        <f t="shared" si="92"/>
        <v>0</v>
      </c>
      <c r="AI158" s="267">
        <f t="shared" si="93"/>
        <v>0</v>
      </c>
      <c r="AJ158" s="508">
        <f t="shared" si="94"/>
        <v>0</v>
      </c>
      <c r="AK158" s="240">
        <v>0</v>
      </c>
      <c r="AL158" s="254">
        <f t="shared" si="95"/>
        <v>0</v>
      </c>
      <c r="AM158" s="310"/>
    </row>
    <row r="159" spans="1:39" s="242" customFormat="1" x14ac:dyDescent="0.3">
      <c r="A159" s="278" t="s">
        <v>533</v>
      </c>
      <c r="B159" s="276">
        <f>14400/12</f>
        <v>1200</v>
      </c>
      <c r="C159" s="275">
        <f>1800/1.1</f>
        <v>1636.3636363636363</v>
      </c>
      <c r="D159" s="274">
        <v>12</v>
      </c>
      <c r="E159" s="269">
        <v>0</v>
      </c>
      <c r="F159" s="536">
        <f t="shared" si="76"/>
        <v>0</v>
      </c>
      <c r="G159" s="268">
        <v>0</v>
      </c>
      <c r="H159" s="262">
        <f t="shared" si="77"/>
        <v>0</v>
      </c>
      <c r="I159" s="261">
        <v>0</v>
      </c>
      <c r="J159" s="266">
        <f t="shared" si="78"/>
        <v>0</v>
      </c>
      <c r="K159" s="261">
        <v>0</v>
      </c>
      <c r="L159" s="266">
        <f t="shared" si="79"/>
        <v>0</v>
      </c>
      <c r="M159" s="261">
        <v>0</v>
      </c>
      <c r="N159" s="266">
        <f t="shared" si="80"/>
        <v>0</v>
      </c>
      <c r="O159" s="261">
        <v>0</v>
      </c>
      <c r="P159" s="265">
        <f t="shared" si="81"/>
        <v>0</v>
      </c>
      <c r="Q159" s="257">
        <f t="shared" si="82"/>
        <v>0</v>
      </c>
      <c r="R159" s="264">
        <f t="shared" si="83"/>
        <v>0</v>
      </c>
      <c r="S159" s="261">
        <v>0</v>
      </c>
      <c r="T159" s="262">
        <f t="shared" si="84"/>
        <v>0</v>
      </c>
      <c r="U159" s="261">
        <v>0</v>
      </c>
      <c r="V159" s="262">
        <f t="shared" si="85"/>
        <v>0</v>
      </c>
      <c r="W159" s="261">
        <v>0</v>
      </c>
      <c r="X159" s="262">
        <f t="shared" si="86"/>
        <v>0</v>
      </c>
      <c r="Y159" s="261">
        <v>0</v>
      </c>
      <c r="Z159" s="262">
        <f t="shared" si="87"/>
        <v>0</v>
      </c>
      <c r="AA159" s="261">
        <v>0</v>
      </c>
      <c r="AB159" s="260">
        <f t="shared" si="88"/>
        <v>0</v>
      </c>
      <c r="AC159" s="259">
        <f t="shared" si="89"/>
        <v>0</v>
      </c>
      <c r="AD159" s="258">
        <f t="shared" si="90"/>
        <v>0</v>
      </c>
      <c r="AE159" s="257">
        <v>0</v>
      </c>
      <c r="AF159" s="257">
        <f t="shared" si="91"/>
        <v>0</v>
      </c>
      <c r="AG159" s="255">
        <v>0</v>
      </c>
      <c r="AH159" s="254">
        <f t="shared" si="92"/>
        <v>0</v>
      </c>
      <c r="AI159" s="267">
        <f t="shared" si="93"/>
        <v>0</v>
      </c>
      <c r="AJ159" s="508">
        <f t="shared" si="94"/>
        <v>0</v>
      </c>
      <c r="AK159" s="240">
        <v>0</v>
      </c>
      <c r="AL159" s="254">
        <f t="shared" si="95"/>
        <v>0</v>
      </c>
      <c r="AM159" s="310"/>
    </row>
    <row r="160" spans="1:39" s="242" customFormat="1" x14ac:dyDescent="0.3">
      <c r="A160" s="278" t="s">
        <v>426</v>
      </c>
      <c r="B160" s="276">
        <f>14400/12</f>
        <v>1200</v>
      </c>
      <c r="C160" s="275">
        <f>1800/1.1</f>
        <v>1636.3636363636363</v>
      </c>
      <c r="D160" s="274">
        <v>13</v>
      </c>
      <c r="E160" s="269">
        <v>0</v>
      </c>
      <c r="F160" s="536">
        <f t="shared" si="76"/>
        <v>0</v>
      </c>
      <c r="G160" s="268">
        <v>0</v>
      </c>
      <c r="H160" s="262">
        <f t="shared" si="77"/>
        <v>0</v>
      </c>
      <c r="I160" s="261">
        <v>0</v>
      </c>
      <c r="J160" s="266">
        <f t="shared" si="78"/>
        <v>0</v>
      </c>
      <c r="K160" s="261">
        <v>0</v>
      </c>
      <c r="L160" s="266">
        <f t="shared" si="79"/>
        <v>0</v>
      </c>
      <c r="M160" s="261">
        <v>0</v>
      </c>
      <c r="N160" s="266">
        <f t="shared" si="80"/>
        <v>0</v>
      </c>
      <c r="O160" s="261">
        <v>0</v>
      </c>
      <c r="P160" s="265">
        <f t="shared" si="81"/>
        <v>0</v>
      </c>
      <c r="Q160" s="257">
        <f t="shared" si="82"/>
        <v>0</v>
      </c>
      <c r="R160" s="264">
        <f t="shared" si="83"/>
        <v>0</v>
      </c>
      <c r="S160" s="261">
        <v>0</v>
      </c>
      <c r="T160" s="262">
        <f t="shared" si="84"/>
        <v>0</v>
      </c>
      <c r="U160" s="261">
        <v>0</v>
      </c>
      <c r="V160" s="262">
        <f t="shared" si="85"/>
        <v>0</v>
      </c>
      <c r="W160" s="261">
        <v>0</v>
      </c>
      <c r="X160" s="262">
        <f t="shared" si="86"/>
        <v>0</v>
      </c>
      <c r="Y160" s="261">
        <v>0</v>
      </c>
      <c r="Z160" s="262">
        <f t="shared" si="87"/>
        <v>0</v>
      </c>
      <c r="AA160" s="261">
        <v>0</v>
      </c>
      <c r="AB160" s="260">
        <f t="shared" si="88"/>
        <v>0</v>
      </c>
      <c r="AC160" s="259">
        <f t="shared" si="89"/>
        <v>0</v>
      </c>
      <c r="AD160" s="258">
        <f t="shared" si="90"/>
        <v>0</v>
      </c>
      <c r="AE160" s="257">
        <v>0</v>
      </c>
      <c r="AF160" s="257">
        <f t="shared" si="91"/>
        <v>0</v>
      </c>
      <c r="AG160" s="255">
        <v>0</v>
      </c>
      <c r="AH160" s="254">
        <f t="shared" si="92"/>
        <v>0</v>
      </c>
      <c r="AI160" s="267">
        <f t="shared" si="93"/>
        <v>0</v>
      </c>
      <c r="AJ160" s="508">
        <f t="shared" si="94"/>
        <v>0</v>
      </c>
      <c r="AK160" s="240">
        <v>0</v>
      </c>
      <c r="AL160" s="254">
        <f t="shared" si="95"/>
        <v>0</v>
      </c>
      <c r="AM160" s="310"/>
    </row>
    <row r="161" spans="1:39" s="242" customFormat="1" x14ac:dyDescent="0.3">
      <c r="A161" s="277" t="s">
        <v>1174</v>
      </c>
      <c r="B161" s="276">
        <f>3900/6</f>
        <v>650</v>
      </c>
      <c r="C161" s="275">
        <f>2000/1.1</f>
        <v>1818.181818181818</v>
      </c>
      <c r="D161" s="274">
        <v>6</v>
      </c>
      <c r="E161" s="269">
        <v>0</v>
      </c>
      <c r="F161" s="536">
        <f t="shared" si="76"/>
        <v>0</v>
      </c>
      <c r="G161" s="268">
        <v>0</v>
      </c>
      <c r="H161" s="262">
        <f t="shared" si="77"/>
        <v>0</v>
      </c>
      <c r="I161" s="261">
        <v>0</v>
      </c>
      <c r="J161" s="266">
        <f t="shared" si="78"/>
        <v>0</v>
      </c>
      <c r="K161" s="261">
        <v>0</v>
      </c>
      <c r="L161" s="266">
        <f t="shared" si="79"/>
        <v>0</v>
      </c>
      <c r="M161" s="261">
        <v>0</v>
      </c>
      <c r="N161" s="266">
        <f t="shared" si="80"/>
        <v>0</v>
      </c>
      <c r="O161" s="261">
        <v>0</v>
      </c>
      <c r="P161" s="265">
        <f t="shared" si="81"/>
        <v>0</v>
      </c>
      <c r="Q161" s="257">
        <f t="shared" si="82"/>
        <v>0</v>
      </c>
      <c r="R161" s="264">
        <f t="shared" si="83"/>
        <v>0</v>
      </c>
      <c r="S161" s="261">
        <v>0</v>
      </c>
      <c r="T161" s="262">
        <f t="shared" si="84"/>
        <v>0</v>
      </c>
      <c r="U161" s="261">
        <v>0</v>
      </c>
      <c r="V161" s="262">
        <f t="shared" si="85"/>
        <v>0</v>
      </c>
      <c r="W161" s="261">
        <v>0</v>
      </c>
      <c r="X161" s="262">
        <f t="shared" si="86"/>
        <v>0</v>
      </c>
      <c r="Y161" s="261">
        <v>0</v>
      </c>
      <c r="Z161" s="262">
        <f t="shared" si="87"/>
        <v>0</v>
      </c>
      <c r="AA161" s="261">
        <v>0</v>
      </c>
      <c r="AB161" s="260">
        <f t="shared" si="88"/>
        <v>0</v>
      </c>
      <c r="AC161" s="259">
        <f t="shared" si="89"/>
        <v>0</v>
      </c>
      <c r="AD161" s="258">
        <f t="shared" si="90"/>
        <v>0</v>
      </c>
      <c r="AE161" s="257">
        <v>0</v>
      </c>
      <c r="AF161" s="257">
        <f t="shared" si="91"/>
        <v>0</v>
      </c>
      <c r="AG161" s="255">
        <v>0</v>
      </c>
      <c r="AH161" s="254">
        <f t="shared" si="92"/>
        <v>0</v>
      </c>
      <c r="AI161" s="267">
        <f t="shared" si="93"/>
        <v>0</v>
      </c>
      <c r="AJ161" s="508">
        <f t="shared" si="94"/>
        <v>0</v>
      </c>
      <c r="AK161" s="240">
        <v>0</v>
      </c>
      <c r="AL161" s="254">
        <f t="shared" si="95"/>
        <v>0</v>
      </c>
      <c r="AM161" s="310"/>
    </row>
    <row r="162" spans="1:39" s="242" customFormat="1" x14ac:dyDescent="0.3">
      <c r="A162" s="277" t="s">
        <v>407</v>
      </c>
      <c r="B162" s="276">
        <f>3900/6</f>
        <v>650</v>
      </c>
      <c r="C162" s="275">
        <f>2000/1.1</f>
        <v>1818.181818181818</v>
      </c>
      <c r="D162" s="274">
        <v>6</v>
      </c>
      <c r="E162" s="269">
        <v>0</v>
      </c>
      <c r="F162" s="536">
        <f t="shared" si="76"/>
        <v>0</v>
      </c>
      <c r="G162" s="268">
        <v>0</v>
      </c>
      <c r="H162" s="262">
        <f t="shared" si="77"/>
        <v>0</v>
      </c>
      <c r="I162" s="261">
        <v>0</v>
      </c>
      <c r="J162" s="266">
        <f t="shared" si="78"/>
        <v>0</v>
      </c>
      <c r="K162" s="261">
        <v>0</v>
      </c>
      <c r="L162" s="266">
        <f t="shared" si="79"/>
        <v>0</v>
      </c>
      <c r="M162" s="261">
        <v>0</v>
      </c>
      <c r="N162" s="266">
        <f t="shared" si="80"/>
        <v>0</v>
      </c>
      <c r="O162" s="261">
        <v>0</v>
      </c>
      <c r="P162" s="265">
        <f t="shared" si="81"/>
        <v>0</v>
      </c>
      <c r="Q162" s="257">
        <f t="shared" si="82"/>
        <v>0</v>
      </c>
      <c r="R162" s="264">
        <f t="shared" si="83"/>
        <v>0</v>
      </c>
      <c r="S162" s="261">
        <v>0</v>
      </c>
      <c r="T162" s="262">
        <f t="shared" si="84"/>
        <v>0</v>
      </c>
      <c r="U162" s="261">
        <v>0</v>
      </c>
      <c r="V162" s="262">
        <f t="shared" si="85"/>
        <v>0</v>
      </c>
      <c r="W162" s="261">
        <v>0</v>
      </c>
      <c r="X162" s="262">
        <f t="shared" si="86"/>
        <v>0</v>
      </c>
      <c r="Y162" s="261">
        <v>0</v>
      </c>
      <c r="Z162" s="262">
        <f t="shared" si="87"/>
        <v>0</v>
      </c>
      <c r="AA162" s="261">
        <v>0</v>
      </c>
      <c r="AB162" s="260">
        <f t="shared" si="88"/>
        <v>0</v>
      </c>
      <c r="AC162" s="259">
        <f t="shared" si="89"/>
        <v>0</v>
      </c>
      <c r="AD162" s="258">
        <f t="shared" si="90"/>
        <v>0</v>
      </c>
      <c r="AE162" s="257">
        <v>0</v>
      </c>
      <c r="AF162" s="257">
        <f t="shared" si="91"/>
        <v>0</v>
      </c>
      <c r="AG162" s="255">
        <v>0</v>
      </c>
      <c r="AH162" s="254">
        <f t="shared" si="92"/>
        <v>0</v>
      </c>
      <c r="AI162" s="267">
        <f t="shared" si="93"/>
        <v>0</v>
      </c>
      <c r="AJ162" s="508">
        <f t="shared" si="94"/>
        <v>0</v>
      </c>
      <c r="AK162" s="240">
        <v>0</v>
      </c>
      <c r="AL162" s="254">
        <f t="shared" si="95"/>
        <v>0</v>
      </c>
      <c r="AM162" s="310"/>
    </row>
    <row r="163" spans="1:39" s="242" customFormat="1" x14ac:dyDescent="0.3">
      <c r="A163" s="277" t="s">
        <v>531</v>
      </c>
      <c r="B163" s="276">
        <f>3900/6</f>
        <v>650</v>
      </c>
      <c r="C163" s="275">
        <f>2000/1.1</f>
        <v>1818.181818181818</v>
      </c>
      <c r="D163" s="274">
        <v>6</v>
      </c>
      <c r="E163" s="269">
        <v>0</v>
      </c>
      <c r="F163" s="536">
        <f t="shared" si="76"/>
        <v>0</v>
      </c>
      <c r="G163" s="268">
        <v>0</v>
      </c>
      <c r="H163" s="262">
        <f t="shared" si="77"/>
        <v>0</v>
      </c>
      <c r="I163" s="261">
        <v>0</v>
      </c>
      <c r="J163" s="266">
        <f t="shared" si="78"/>
        <v>0</v>
      </c>
      <c r="K163" s="261">
        <v>0</v>
      </c>
      <c r="L163" s="266">
        <f t="shared" si="79"/>
        <v>0</v>
      </c>
      <c r="M163" s="261">
        <v>0</v>
      </c>
      <c r="N163" s="266">
        <f t="shared" si="80"/>
        <v>0</v>
      </c>
      <c r="O163" s="261">
        <v>0</v>
      </c>
      <c r="P163" s="265">
        <f t="shared" si="81"/>
        <v>0</v>
      </c>
      <c r="Q163" s="257">
        <f t="shared" si="82"/>
        <v>0</v>
      </c>
      <c r="R163" s="264">
        <f t="shared" si="83"/>
        <v>0</v>
      </c>
      <c r="S163" s="261">
        <v>0</v>
      </c>
      <c r="T163" s="262">
        <f t="shared" si="84"/>
        <v>0</v>
      </c>
      <c r="U163" s="261">
        <v>0</v>
      </c>
      <c r="V163" s="262">
        <f t="shared" si="85"/>
        <v>0</v>
      </c>
      <c r="W163" s="261">
        <v>0</v>
      </c>
      <c r="X163" s="262">
        <f t="shared" si="86"/>
        <v>0</v>
      </c>
      <c r="Y163" s="261">
        <v>0</v>
      </c>
      <c r="Z163" s="262">
        <f t="shared" si="87"/>
        <v>0</v>
      </c>
      <c r="AA163" s="261">
        <v>0</v>
      </c>
      <c r="AB163" s="260">
        <f t="shared" si="88"/>
        <v>0</v>
      </c>
      <c r="AC163" s="259">
        <f t="shared" si="89"/>
        <v>0</v>
      </c>
      <c r="AD163" s="258">
        <f t="shared" si="90"/>
        <v>0</v>
      </c>
      <c r="AE163" s="257">
        <v>0</v>
      </c>
      <c r="AF163" s="257">
        <f t="shared" si="91"/>
        <v>0</v>
      </c>
      <c r="AG163" s="255">
        <v>0</v>
      </c>
      <c r="AH163" s="254">
        <f t="shared" si="92"/>
        <v>0</v>
      </c>
      <c r="AI163" s="267">
        <f t="shared" si="93"/>
        <v>0</v>
      </c>
      <c r="AJ163" s="508">
        <f t="shared" si="94"/>
        <v>0</v>
      </c>
      <c r="AK163" s="240">
        <v>0</v>
      </c>
      <c r="AL163" s="254">
        <f t="shared" si="95"/>
        <v>0</v>
      </c>
      <c r="AM163" s="310"/>
    </row>
    <row r="164" spans="1:39" s="242" customFormat="1" ht="17.25" thickBot="1" x14ac:dyDescent="0.35">
      <c r="A164" s="273" t="s">
        <v>409</v>
      </c>
      <c r="B164" s="272">
        <f>31200/24</f>
        <v>1300</v>
      </c>
      <c r="C164" s="271">
        <f>2800/1.1</f>
        <v>2545.454545454545</v>
      </c>
      <c r="D164" s="270">
        <v>24</v>
      </c>
      <c r="E164" s="498">
        <v>0</v>
      </c>
      <c r="F164" s="537">
        <f t="shared" si="76"/>
        <v>0</v>
      </c>
      <c r="G164" s="501">
        <v>0</v>
      </c>
      <c r="H164" s="499">
        <f t="shared" si="77"/>
        <v>0</v>
      </c>
      <c r="I164" s="336">
        <v>0</v>
      </c>
      <c r="J164" s="347">
        <f t="shared" si="78"/>
        <v>0</v>
      </c>
      <c r="K164" s="336">
        <v>0</v>
      </c>
      <c r="L164" s="347">
        <f t="shared" si="79"/>
        <v>0</v>
      </c>
      <c r="M164" s="336">
        <v>0</v>
      </c>
      <c r="N164" s="347">
        <f t="shared" si="80"/>
        <v>0</v>
      </c>
      <c r="O164" s="336">
        <v>0</v>
      </c>
      <c r="P164" s="482">
        <f t="shared" si="81"/>
        <v>0</v>
      </c>
      <c r="Q164" s="483">
        <f t="shared" si="82"/>
        <v>0</v>
      </c>
      <c r="R164" s="338">
        <f t="shared" si="83"/>
        <v>0</v>
      </c>
      <c r="S164" s="336">
        <v>0</v>
      </c>
      <c r="T164" s="499">
        <f t="shared" si="84"/>
        <v>0</v>
      </c>
      <c r="U164" s="336">
        <v>0</v>
      </c>
      <c r="V164" s="499">
        <f t="shared" si="85"/>
        <v>0</v>
      </c>
      <c r="W164" s="336">
        <v>0</v>
      </c>
      <c r="X164" s="499">
        <f t="shared" si="86"/>
        <v>0</v>
      </c>
      <c r="Y164" s="336">
        <v>0</v>
      </c>
      <c r="Z164" s="499">
        <f t="shared" si="87"/>
        <v>0</v>
      </c>
      <c r="AA164" s="336">
        <v>0</v>
      </c>
      <c r="AB164" s="486">
        <f t="shared" si="88"/>
        <v>0</v>
      </c>
      <c r="AC164" s="487">
        <f t="shared" si="89"/>
        <v>0</v>
      </c>
      <c r="AD164" s="488">
        <f t="shared" si="90"/>
        <v>0</v>
      </c>
      <c r="AE164" s="483">
        <v>0</v>
      </c>
      <c r="AF164" s="483">
        <f t="shared" si="91"/>
        <v>0</v>
      </c>
      <c r="AG164" s="490">
        <v>0</v>
      </c>
      <c r="AH164" s="491">
        <f t="shared" si="92"/>
        <v>0</v>
      </c>
      <c r="AI164" s="481">
        <f t="shared" si="93"/>
        <v>0</v>
      </c>
      <c r="AJ164" s="509">
        <f t="shared" si="94"/>
        <v>0</v>
      </c>
      <c r="AK164" s="492">
        <v>0</v>
      </c>
      <c r="AL164" s="491">
        <f t="shared" si="95"/>
        <v>0</v>
      </c>
      <c r="AM164" s="310"/>
    </row>
    <row r="165" spans="1:39" s="242" customFormat="1" ht="17.25" thickBot="1" x14ac:dyDescent="0.35">
      <c r="A165" s="715" t="s">
        <v>113</v>
      </c>
      <c r="B165" s="716"/>
      <c r="C165" s="716"/>
      <c r="D165" s="716"/>
      <c r="E165" s="495">
        <f t="shared" ref="E165:AL165" si="96">SUM(E131:E164)</f>
        <v>0</v>
      </c>
      <c r="F165" s="522">
        <f t="shared" si="96"/>
        <v>0</v>
      </c>
      <c r="G165" s="515">
        <f t="shared" si="96"/>
        <v>30</v>
      </c>
      <c r="H165" s="496">
        <f t="shared" si="96"/>
        <v>50000</v>
      </c>
      <c r="I165" s="496">
        <f t="shared" si="96"/>
        <v>0</v>
      </c>
      <c r="J165" s="496">
        <f t="shared" si="96"/>
        <v>0</v>
      </c>
      <c r="K165" s="496">
        <f t="shared" si="96"/>
        <v>0</v>
      </c>
      <c r="L165" s="496">
        <f t="shared" si="96"/>
        <v>0</v>
      </c>
      <c r="M165" s="496">
        <f t="shared" si="96"/>
        <v>0</v>
      </c>
      <c r="N165" s="496">
        <f t="shared" si="96"/>
        <v>0</v>
      </c>
      <c r="O165" s="496">
        <f t="shared" si="96"/>
        <v>0</v>
      </c>
      <c r="P165" s="496">
        <f t="shared" si="96"/>
        <v>0</v>
      </c>
      <c r="Q165" s="496">
        <f t="shared" si="96"/>
        <v>30</v>
      </c>
      <c r="R165" s="516">
        <f t="shared" si="96"/>
        <v>50000</v>
      </c>
      <c r="S165" s="514">
        <f t="shared" si="96"/>
        <v>30</v>
      </c>
      <c r="T165" s="496">
        <f t="shared" si="96"/>
        <v>74545.45454545453</v>
      </c>
      <c r="U165" s="496">
        <f t="shared" si="96"/>
        <v>0</v>
      </c>
      <c r="V165" s="496">
        <f t="shared" si="96"/>
        <v>0</v>
      </c>
      <c r="W165" s="496">
        <f t="shared" si="96"/>
        <v>0</v>
      </c>
      <c r="X165" s="496">
        <f t="shared" si="96"/>
        <v>0</v>
      </c>
      <c r="Y165" s="496">
        <f t="shared" si="96"/>
        <v>0</v>
      </c>
      <c r="Z165" s="496">
        <f t="shared" si="96"/>
        <v>0</v>
      </c>
      <c r="AA165" s="496">
        <f t="shared" si="96"/>
        <v>0</v>
      </c>
      <c r="AB165" s="496">
        <f t="shared" si="96"/>
        <v>0</v>
      </c>
      <c r="AC165" s="496">
        <f t="shared" si="96"/>
        <v>30</v>
      </c>
      <c r="AD165" s="496">
        <f t="shared" si="96"/>
        <v>74545.45454545453</v>
      </c>
      <c r="AE165" s="496">
        <f t="shared" si="96"/>
        <v>0</v>
      </c>
      <c r="AF165" s="510">
        <f t="shared" si="96"/>
        <v>24545.454545454537</v>
      </c>
      <c r="AG165" s="515">
        <f t="shared" si="96"/>
        <v>0</v>
      </c>
      <c r="AH165" s="516">
        <f t="shared" si="96"/>
        <v>0</v>
      </c>
      <c r="AI165" s="514">
        <f t="shared" si="96"/>
        <v>0</v>
      </c>
      <c r="AJ165" s="510">
        <f t="shared" si="96"/>
        <v>0</v>
      </c>
      <c r="AK165" s="515">
        <f t="shared" si="96"/>
        <v>0</v>
      </c>
      <c r="AL165" s="516">
        <f t="shared" si="96"/>
        <v>0</v>
      </c>
      <c r="AM165" s="252"/>
    </row>
    <row r="166" spans="1:39" s="242" customFormat="1" ht="17.25" thickBot="1" x14ac:dyDescent="0.35">
      <c r="A166" s="251"/>
      <c r="B166" s="251"/>
      <c r="C166" s="251"/>
      <c r="D166" s="251"/>
      <c r="E166" s="244"/>
      <c r="F166" s="245"/>
      <c r="G166" s="244"/>
      <c r="H166" s="250">
        <f>H165*1.1</f>
        <v>55000.000000000007</v>
      </c>
      <c r="I166" s="245"/>
      <c r="J166" s="250">
        <f>J165*1.1</f>
        <v>0</v>
      </c>
      <c r="K166" s="245"/>
      <c r="L166" s="250">
        <f>L165*1.1</f>
        <v>0</v>
      </c>
      <c r="M166" s="245"/>
      <c r="N166" s="250">
        <f>N165*1.1</f>
        <v>0</v>
      </c>
      <c r="O166" s="245"/>
      <c r="P166" s="250">
        <f>P165*1.1</f>
        <v>0</v>
      </c>
      <c r="Q166" s="245"/>
      <c r="R166" s="249">
        <f>R165*1.1</f>
        <v>55000.000000000007</v>
      </c>
      <c r="S166" s="718" t="s">
        <v>155</v>
      </c>
      <c r="T166" s="718"/>
      <c r="U166" s="718"/>
      <c r="V166" s="718"/>
      <c r="W166" s="718"/>
      <c r="X166" s="718"/>
      <c r="Y166" s="718"/>
      <c r="Z166" s="718"/>
      <c r="AA166" s="718"/>
      <c r="AB166" s="718"/>
      <c r="AC166" s="718"/>
      <c r="AD166" s="718"/>
      <c r="AE166" s="248"/>
      <c r="AF166" s="325">
        <f>AF165/(R165+F165)</f>
        <v>0.49090909090909074</v>
      </c>
      <c r="AG166" s="244"/>
      <c r="AH166" s="246"/>
      <c r="AI166" s="245"/>
      <c r="AJ166" s="245"/>
      <c r="AK166" s="244"/>
      <c r="AL166" s="243"/>
    </row>
    <row r="167" spans="1:39" s="242" customFormat="1" x14ac:dyDescent="0.3"/>
    <row r="168" spans="1:39" s="242" customFormat="1" ht="17.25" thickBot="1" x14ac:dyDescent="0.35">
      <c r="A168" s="307" t="s">
        <v>1173</v>
      </c>
      <c r="B168" s="306"/>
      <c r="C168" s="306"/>
      <c r="D168" s="303"/>
      <c r="E168" s="304"/>
      <c r="F168" s="303"/>
      <c r="G168" s="30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3"/>
      <c r="U168" s="303"/>
      <c r="V168" s="303"/>
      <c r="W168" s="303"/>
      <c r="X168" s="303"/>
      <c r="Y168" s="303"/>
      <c r="Z168" s="303"/>
      <c r="AA168" s="303"/>
      <c r="AB168" s="303"/>
      <c r="AC168" s="303"/>
      <c r="AD168" s="303"/>
      <c r="AE168" s="303"/>
      <c r="AF168" s="303"/>
      <c r="AG168" s="302"/>
      <c r="AH168" s="302"/>
      <c r="AI168" s="302"/>
      <c r="AJ168" s="302"/>
      <c r="AK168" s="302"/>
    </row>
    <row r="169" spans="1:39" s="242" customFormat="1" ht="17.25" thickBot="1" x14ac:dyDescent="0.35">
      <c r="A169" s="251"/>
      <c r="B169" s="251"/>
      <c r="C169" s="251"/>
      <c r="D169" s="251"/>
      <c r="E169" s="317"/>
      <c r="F169" s="529"/>
      <c r="G169" s="743" t="s">
        <v>1172</v>
      </c>
      <c r="H169" s="744"/>
      <c r="I169" s="744"/>
      <c r="J169" s="744"/>
      <c r="K169" s="744"/>
      <c r="L169" s="744"/>
      <c r="M169" s="744"/>
      <c r="N169" s="744"/>
      <c r="O169" s="744"/>
      <c r="P169" s="744"/>
      <c r="Q169" s="744"/>
      <c r="R169" s="745"/>
      <c r="S169" s="747" t="s">
        <v>49</v>
      </c>
      <c r="T169" s="747"/>
      <c r="U169" s="747"/>
      <c r="V169" s="747"/>
      <c r="W169" s="747"/>
      <c r="X169" s="747"/>
      <c r="Y169" s="747"/>
      <c r="Z169" s="747"/>
      <c r="AA169" s="747"/>
      <c r="AB169" s="747"/>
      <c r="AC169" s="747"/>
      <c r="AD169" s="747"/>
      <c r="AE169" s="747"/>
      <c r="AF169" s="747"/>
      <c r="AG169" s="301"/>
      <c r="AH169" s="298"/>
      <c r="AI169" s="300"/>
      <c r="AJ169" s="300"/>
      <c r="AK169" s="315"/>
      <c r="AL169" s="316"/>
      <c r="AM169" s="297" t="s">
        <v>11</v>
      </c>
    </row>
    <row r="170" spans="1:39" s="242" customFormat="1" ht="16.5" customHeight="1" x14ac:dyDescent="0.3">
      <c r="A170" s="751" t="s">
        <v>207</v>
      </c>
      <c r="B170" s="753" t="s">
        <v>293</v>
      </c>
      <c r="C170" s="755" t="s">
        <v>14</v>
      </c>
      <c r="D170" s="725" t="s">
        <v>348</v>
      </c>
      <c r="E170" s="757" t="s">
        <v>192</v>
      </c>
      <c r="F170" s="759" t="s">
        <v>78</v>
      </c>
      <c r="G170" s="723" t="s">
        <v>17</v>
      </c>
      <c r="H170" s="741" t="s">
        <v>203</v>
      </c>
      <c r="I170" s="739" t="s">
        <v>0</v>
      </c>
      <c r="J170" s="741" t="s">
        <v>74</v>
      </c>
      <c r="K170" s="769" t="s">
        <v>1</v>
      </c>
      <c r="L170" s="741" t="s">
        <v>330</v>
      </c>
      <c r="M170" s="739" t="s">
        <v>2</v>
      </c>
      <c r="N170" s="741" t="s">
        <v>20</v>
      </c>
      <c r="O170" s="739" t="s">
        <v>3</v>
      </c>
      <c r="P170" s="741" t="s">
        <v>177</v>
      </c>
      <c r="Q170" s="735" t="s">
        <v>125</v>
      </c>
      <c r="R170" s="737" t="s">
        <v>23</v>
      </c>
      <c r="S170" s="765" t="s">
        <v>286</v>
      </c>
      <c r="T170" s="731" t="s">
        <v>249</v>
      </c>
      <c r="U170" s="729" t="s">
        <v>4</v>
      </c>
      <c r="V170" s="731" t="s">
        <v>174</v>
      </c>
      <c r="W170" s="729" t="s">
        <v>5</v>
      </c>
      <c r="X170" s="731" t="s">
        <v>173</v>
      </c>
      <c r="Y170" s="729" t="s">
        <v>6</v>
      </c>
      <c r="Z170" s="731" t="s">
        <v>77</v>
      </c>
      <c r="AA170" s="729" t="s">
        <v>7</v>
      </c>
      <c r="AB170" s="731" t="s">
        <v>98</v>
      </c>
      <c r="AC170" s="733" t="s">
        <v>29</v>
      </c>
      <c r="AD170" s="735" t="s">
        <v>122</v>
      </c>
      <c r="AE170" s="735" t="s">
        <v>121</v>
      </c>
      <c r="AF170" s="761" t="s">
        <v>244</v>
      </c>
      <c r="AG170" s="763" t="s">
        <v>190</v>
      </c>
      <c r="AH170" s="725" t="s">
        <v>52</v>
      </c>
      <c r="AI170" s="769" t="s">
        <v>1170</v>
      </c>
      <c r="AJ170" s="721" t="s">
        <v>119</v>
      </c>
      <c r="AK170" s="771" t="s">
        <v>139</v>
      </c>
      <c r="AL170" s="725" t="s">
        <v>96</v>
      </c>
      <c r="AM170" s="778" t="s">
        <v>95</v>
      </c>
    </row>
    <row r="171" spans="1:39" s="242" customFormat="1" ht="17.25" customHeight="1" thickBot="1" x14ac:dyDescent="0.35">
      <c r="A171" s="752"/>
      <c r="B171" s="754"/>
      <c r="C171" s="756"/>
      <c r="D171" s="726"/>
      <c r="E171" s="758"/>
      <c r="F171" s="760"/>
      <c r="G171" s="724"/>
      <c r="H171" s="742"/>
      <c r="I171" s="740"/>
      <c r="J171" s="742"/>
      <c r="K171" s="770"/>
      <c r="L171" s="742"/>
      <c r="M171" s="740"/>
      <c r="N171" s="742"/>
      <c r="O171" s="740"/>
      <c r="P171" s="742"/>
      <c r="Q171" s="736"/>
      <c r="R171" s="738"/>
      <c r="S171" s="766"/>
      <c r="T171" s="732"/>
      <c r="U171" s="730"/>
      <c r="V171" s="732"/>
      <c r="W171" s="730"/>
      <c r="X171" s="732"/>
      <c r="Y171" s="730"/>
      <c r="Z171" s="732"/>
      <c r="AA171" s="730"/>
      <c r="AB171" s="732"/>
      <c r="AC171" s="734"/>
      <c r="AD171" s="736"/>
      <c r="AE171" s="736"/>
      <c r="AF171" s="762"/>
      <c r="AG171" s="764"/>
      <c r="AH171" s="726"/>
      <c r="AI171" s="770"/>
      <c r="AJ171" s="722"/>
      <c r="AK171" s="772"/>
      <c r="AL171" s="726"/>
      <c r="AM171" s="779"/>
    </row>
    <row r="172" spans="1:39" s="242" customFormat="1" x14ac:dyDescent="0.3">
      <c r="A172" s="296" t="s">
        <v>133</v>
      </c>
      <c r="B172" s="295">
        <f>15500/10</f>
        <v>1550</v>
      </c>
      <c r="C172" s="288">
        <f>2700/1.1</f>
        <v>2454.5454545454545</v>
      </c>
      <c r="D172" s="294">
        <v>10</v>
      </c>
      <c r="E172" s="269">
        <v>0</v>
      </c>
      <c r="F172" s="530">
        <f t="shared" ref="F172:F205" si="97">B172*E172</f>
        <v>0</v>
      </c>
      <c r="G172" s="308">
        <v>0</v>
      </c>
      <c r="H172" s="293">
        <f t="shared" ref="H172:H205" si="98">B172*G172</f>
        <v>0</v>
      </c>
      <c r="I172" s="261">
        <v>0</v>
      </c>
      <c r="J172" s="293">
        <f t="shared" ref="J172:J205" si="99">B172*I172</f>
        <v>0</v>
      </c>
      <c r="K172" s="261">
        <v>0</v>
      </c>
      <c r="L172" s="266">
        <f t="shared" ref="L172:L205" si="100">B172*K172</f>
        <v>0</v>
      </c>
      <c r="M172" s="261">
        <v>0</v>
      </c>
      <c r="N172" s="266">
        <f t="shared" ref="N172:N205" si="101">B172*M172</f>
        <v>0</v>
      </c>
      <c r="O172" s="261">
        <v>0</v>
      </c>
      <c r="P172" s="265">
        <f t="shared" ref="P172:P205" si="102">B172*O172</f>
        <v>0</v>
      </c>
      <c r="Q172" s="257">
        <f t="shared" ref="Q172:Q205" si="103">G172+I172+K172+M172+O172</f>
        <v>0</v>
      </c>
      <c r="R172" s="292">
        <f t="shared" ref="R172:R205" si="104">Q172*B172</f>
        <v>0</v>
      </c>
      <c r="S172" s="261">
        <v>0</v>
      </c>
      <c r="T172" s="313">
        <f t="shared" ref="T172:T205" si="105">C172*S172</f>
        <v>0</v>
      </c>
      <c r="U172" s="261">
        <v>0</v>
      </c>
      <c r="V172" s="313">
        <f t="shared" ref="V172:V205" si="106">C172*U172</f>
        <v>0</v>
      </c>
      <c r="W172" s="261">
        <v>0</v>
      </c>
      <c r="X172" s="313">
        <f t="shared" ref="X172:X205" si="107">C172*W172</f>
        <v>0</v>
      </c>
      <c r="Y172" s="261">
        <v>0</v>
      </c>
      <c r="Z172" s="313">
        <f t="shared" ref="Z172:Z205" si="108">C172*Y172</f>
        <v>0</v>
      </c>
      <c r="AA172" s="261">
        <v>0</v>
      </c>
      <c r="AB172" s="260">
        <f t="shared" ref="AB172:AB205" si="109">C172*AA172</f>
        <v>0</v>
      </c>
      <c r="AC172" s="259">
        <f t="shared" ref="AC172:AC205" si="110">S172+U172+W172+Y172+AA172</f>
        <v>0</v>
      </c>
      <c r="AD172" s="258">
        <f t="shared" ref="AD172:AD205" si="111">AC172*C172</f>
        <v>0</v>
      </c>
      <c r="AE172" s="257">
        <v>0</v>
      </c>
      <c r="AF172" s="257">
        <f t="shared" ref="AF172:AF205" si="112">((C172-B172)*AC172)-AE172</f>
        <v>0</v>
      </c>
      <c r="AG172" s="255">
        <v>0</v>
      </c>
      <c r="AH172" s="254">
        <f t="shared" ref="AH172:AH205" si="113">B172*AG172</f>
        <v>0</v>
      </c>
      <c r="AI172" s="267">
        <f t="shared" ref="AI172:AI205" si="114">E172+Q172-AC172-AG172</f>
        <v>0</v>
      </c>
      <c r="AJ172" s="523">
        <f t="shared" ref="AJ172:AJ205" si="115">B172*AI172</f>
        <v>0</v>
      </c>
      <c r="AK172" s="308">
        <v>0</v>
      </c>
      <c r="AL172" s="254">
        <f t="shared" ref="AL172:AL205" si="116">AK172*B172</f>
        <v>0</v>
      </c>
      <c r="AM172" s="310"/>
    </row>
    <row r="173" spans="1:39" s="242" customFormat="1" x14ac:dyDescent="0.3">
      <c r="A173" s="285" t="s">
        <v>322</v>
      </c>
      <c r="B173" s="261">
        <f>15500/10</f>
        <v>1550</v>
      </c>
      <c r="C173" s="288">
        <f>2700/1.1</f>
        <v>2454.5454545454545</v>
      </c>
      <c r="D173" s="287">
        <v>10</v>
      </c>
      <c r="E173" s="269">
        <v>0</v>
      </c>
      <c r="F173" s="531">
        <f t="shared" si="97"/>
        <v>0</v>
      </c>
      <c r="G173" s="308">
        <v>0</v>
      </c>
      <c r="H173" s="266">
        <f t="shared" si="98"/>
        <v>0</v>
      </c>
      <c r="I173" s="261">
        <v>0</v>
      </c>
      <c r="J173" s="266">
        <f t="shared" si="99"/>
        <v>0</v>
      </c>
      <c r="K173" s="261">
        <v>0</v>
      </c>
      <c r="L173" s="266">
        <f t="shared" si="100"/>
        <v>0</v>
      </c>
      <c r="M173" s="261">
        <v>0</v>
      </c>
      <c r="N173" s="266">
        <f t="shared" si="101"/>
        <v>0</v>
      </c>
      <c r="O173" s="261">
        <v>0</v>
      </c>
      <c r="P173" s="265">
        <f t="shared" si="102"/>
        <v>0</v>
      </c>
      <c r="Q173" s="257">
        <f t="shared" si="103"/>
        <v>0</v>
      </c>
      <c r="R173" s="264">
        <f t="shared" si="104"/>
        <v>0</v>
      </c>
      <c r="S173" s="261">
        <v>0</v>
      </c>
      <c r="T173" s="313">
        <f t="shared" si="105"/>
        <v>0</v>
      </c>
      <c r="U173" s="261">
        <v>0</v>
      </c>
      <c r="V173" s="313">
        <f t="shared" si="106"/>
        <v>0</v>
      </c>
      <c r="W173" s="261">
        <v>0</v>
      </c>
      <c r="X173" s="313">
        <f t="shared" si="107"/>
        <v>0</v>
      </c>
      <c r="Y173" s="261">
        <v>0</v>
      </c>
      <c r="Z173" s="313">
        <f t="shared" si="108"/>
        <v>0</v>
      </c>
      <c r="AA173" s="261">
        <v>0</v>
      </c>
      <c r="AB173" s="260">
        <f t="shared" si="109"/>
        <v>0</v>
      </c>
      <c r="AC173" s="259">
        <f t="shared" si="110"/>
        <v>0</v>
      </c>
      <c r="AD173" s="258">
        <f t="shared" si="111"/>
        <v>0</v>
      </c>
      <c r="AE173" s="257">
        <v>0</v>
      </c>
      <c r="AF173" s="257">
        <f t="shared" si="112"/>
        <v>0</v>
      </c>
      <c r="AG173" s="255">
        <v>0</v>
      </c>
      <c r="AH173" s="254">
        <f t="shared" si="113"/>
        <v>0</v>
      </c>
      <c r="AI173" s="267">
        <f t="shared" si="114"/>
        <v>0</v>
      </c>
      <c r="AJ173" s="508">
        <f t="shared" si="115"/>
        <v>0</v>
      </c>
      <c r="AK173" s="308">
        <v>0</v>
      </c>
      <c r="AL173" s="254">
        <f t="shared" si="116"/>
        <v>0</v>
      </c>
      <c r="AM173" s="310"/>
    </row>
    <row r="174" spans="1:39" s="242" customFormat="1" x14ac:dyDescent="0.3">
      <c r="A174" s="285" t="s">
        <v>143</v>
      </c>
      <c r="B174" s="261">
        <f>18000/10</f>
        <v>1800</v>
      </c>
      <c r="C174" s="288">
        <f>2800/1.1</f>
        <v>2545.454545454545</v>
      </c>
      <c r="D174" s="287">
        <v>10</v>
      </c>
      <c r="E174" s="269">
        <v>0</v>
      </c>
      <c r="F174" s="531">
        <f t="shared" si="97"/>
        <v>0</v>
      </c>
      <c r="G174" s="308">
        <v>0</v>
      </c>
      <c r="H174" s="266">
        <f t="shared" si="98"/>
        <v>0</v>
      </c>
      <c r="I174" s="261">
        <v>0</v>
      </c>
      <c r="J174" s="266">
        <f t="shared" si="99"/>
        <v>0</v>
      </c>
      <c r="K174" s="261">
        <v>0</v>
      </c>
      <c r="L174" s="266">
        <f t="shared" si="100"/>
        <v>0</v>
      </c>
      <c r="M174" s="261">
        <v>0</v>
      </c>
      <c r="N174" s="266">
        <f t="shared" si="101"/>
        <v>0</v>
      </c>
      <c r="O174" s="261">
        <v>0</v>
      </c>
      <c r="P174" s="265">
        <f t="shared" si="102"/>
        <v>0</v>
      </c>
      <c r="Q174" s="257">
        <f t="shared" si="103"/>
        <v>0</v>
      </c>
      <c r="R174" s="264">
        <f t="shared" si="104"/>
        <v>0</v>
      </c>
      <c r="S174" s="261">
        <v>0</v>
      </c>
      <c r="T174" s="313">
        <f t="shared" si="105"/>
        <v>0</v>
      </c>
      <c r="U174" s="261">
        <v>0</v>
      </c>
      <c r="V174" s="313">
        <f t="shared" si="106"/>
        <v>0</v>
      </c>
      <c r="W174" s="261">
        <v>0</v>
      </c>
      <c r="X174" s="313">
        <f t="shared" si="107"/>
        <v>0</v>
      </c>
      <c r="Y174" s="261">
        <v>0</v>
      </c>
      <c r="Z174" s="313">
        <f t="shared" si="108"/>
        <v>0</v>
      </c>
      <c r="AA174" s="261">
        <v>0</v>
      </c>
      <c r="AB174" s="260">
        <f t="shared" si="109"/>
        <v>0</v>
      </c>
      <c r="AC174" s="259">
        <f t="shared" si="110"/>
        <v>0</v>
      </c>
      <c r="AD174" s="258">
        <f t="shared" si="111"/>
        <v>0</v>
      </c>
      <c r="AE174" s="257">
        <v>0</v>
      </c>
      <c r="AF174" s="257">
        <f t="shared" si="112"/>
        <v>0</v>
      </c>
      <c r="AG174" s="255">
        <v>0</v>
      </c>
      <c r="AH174" s="254">
        <f t="shared" si="113"/>
        <v>0</v>
      </c>
      <c r="AI174" s="267">
        <f t="shared" si="114"/>
        <v>0</v>
      </c>
      <c r="AJ174" s="508">
        <f t="shared" si="115"/>
        <v>0</v>
      </c>
      <c r="AK174" s="308">
        <v>0</v>
      </c>
      <c r="AL174" s="254">
        <f t="shared" si="116"/>
        <v>0</v>
      </c>
      <c r="AM174" s="310"/>
    </row>
    <row r="175" spans="1:39" s="242" customFormat="1" x14ac:dyDescent="0.3">
      <c r="A175" s="290" t="s">
        <v>41</v>
      </c>
      <c r="B175" s="276">
        <f>15500/10</f>
        <v>1550</v>
      </c>
      <c r="C175" s="288">
        <f>2700/1.1</f>
        <v>2454.5454545454545</v>
      </c>
      <c r="D175" s="274">
        <v>10</v>
      </c>
      <c r="E175" s="269">
        <v>0</v>
      </c>
      <c r="F175" s="531">
        <f t="shared" si="97"/>
        <v>0</v>
      </c>
      <c r="G175" s="308">
        <v>0</v>
      </c>
      <c r="H175" s="266">
        <f t="shared" si="98"/>
        <v>0</v>
      </c>
      <c r="I175" s="261">
        <v>0</v>
      </c>
      <c r="J175" s="266">
        <f t="shared" si="99"/>
        <v>0</v>
      </c>
      <c r="K175" s="261">
        <v>0</v>
      </c>
      <c r="L175" s="266">
        <f t="shared" si="100"/>
        <v>0</v>
      </c>
      <c r="M175" s="261">
        <v>0</v>
      </c>
      <c r="N175" s="266">
        <f t="shared" si="101"/>
        <v>0</v>
      </c>
      <c r="O175" s="261">
        <v>0</v>
      </c>
      <c r="P175" s="265">
        <f t="shared" si="102"/>
        <v>0</v>
      </c>
      <c r="Q175" s="257">
        <f t="shared" si="103"/>
        <v>0</v>
      </c>
      <c r="R175" s="264">
        <f t="shared" si="104"/>
        <v>0</v>
      </c>
      <c r="S175" s="261">
        <v>0</v>
      </c>
      <c r="T175" s="313">
        <f t="shared" si="105"/>
        <v>0</v>
      </c>
      <c r="U175" s="261">
        <v>0</v>
      </c>
      <c r="V175" s="313">
        <f t="shared" si="106"/>
        <v>0</v>
      </c>
      <c r="W175" s="261">
        <v>0</v>
      </c>
      <c r="X175" s="313">
        <f t="shared" si="107"/>
        <v>0</v>
      </c>
      <c r="Y175" s="261">
        <v>0</v>
      </c>
      <c r="Z175" s="313">
        <f t="shared" si="108"/>
        <v>0</v>
      </c>
      <c r="AA175" s="261">
        <v>0</v>
      </c>
      <c r="AB175" s="260">
        <f t="shared" si="109"/>
        <v>0</v>
      </c>
      <c r="AC175" s="259">
        <f t="shared" si="110"/>
        <v>0</v>
      </c>
      <c r="AD175" s="258">
        <f t="shared" si="111"/>
        <v>0</v>
      </c>
      <c r="AE175" s="257">
        <v>0</v>
      </c>
      <c r="AF175" s="257">
        <f t="shared" si="112"/>
        <v>0</v>
      </c>
      <c r="AG175" s="255">
        <v>0</v>
      </c>
      <c r="AH175" s="254">
        <f t="shared" si="113"/>
        <v>0</v>
      </c>
      <c r="AI175" s="267">
        <f t="shared" si="114"/>
        <v>0</v>
      </c>
      <c r="AJ175" s="508">
        <f t="shared" si="115"/>
        <v>0</v>
      </c>
      <c r="AK175" s="308">
        <v>0</v>
      </c>
      <c r="AL175" s="254">
        <f t="shared" si="116"/>
        <v>0</v>
      </c>
      <c r="AM175" s="310"/>
    </row>
    <row r="176" spans="1:39" s="242" customFormat="1" x14ac:dyDescent="0.3">
      <c r="A176" s="290" t="s">
        <v>303</v>
      </c>
      <c r="B176" s="276">
        <f>15500/10</f>
        <v>1550</v>
      </c>
      <c r="C176" s="288">
        <f>2700/1.1</f>
        <v>2454.5454545454545</v>
      </c>
      <c r="D176" s="274">
        <v>10</v>
      </c>
      <c r="E176" s="269">
        <v>0</v>
      </c>
      <c r="F176" s="531">
        <f t="shared" si="97"/>
        <v>0</v>
      </c>
      <c r="G176" s="308">
        <v>0</v>
      </c>
      <c r="H176" s="266">
        <f t="shared" si="98"/>
        <v>0</v>
      </c>
      <c r="I176" s="261">
        <v>0</v>
      </c>
      <c r="J176" s="266">
        <f t="shared" si="99"/>
        <v>0</v>
      </c>
      <c r="K176" s="261">
        <v>0</v>
      </c>
      <c r="L176" s="266">
        <f t="shared" si="100"/>
        <v>0</v>
      </c>
      <c r="M176" s="261">
        <v>0</v>
      </c>
      <c r="N176" s="266">
        <f t="shared" si="101"/>
        <v>0</v>
      </c>
      <c r="O176" s="261">
        <v>0</v>
      </c>
      <c r="P176" s="265">
        <f t="shared" si="102"/>
        <v>0</v>
      </c>
      <c r="Q176" s="257">
        <f t="shared" si="103"/>
        <v>0</v>
      </c>
      <c r="R176" s="264">
        <f t="shared" si="104"/>
        <v>0</v>
      </c>
      <c r="S176" s="261">
        <v>0</v>
      </c>
      <c r="T176" s="313">
        <f t="shared" si="105"/>
        <v>0</v>
      </c>
      <c r="U176" s="261">
        <v>0</v>
      </c>
      <c r="V176" s="313">
        <f t="shared" si="106"/>
        <v>0</v>
      </c>
      <c r="W176" s="261">
        <v>0</v>
      </c>
      <c r="X176" s="313">
        <f t="shared" si="107"/>
        <v>0</v>
      </c>
      <c r="Y176" s="261">
        <v>0</v>
      </c>
      <c r="Z176" s="313">
        <f t="shared" si="108"/>
        <v>0</v>
      </c>
      <c r="AA176" s="261">
        <v>0</v>
      </c>
      <c r="AB176" s="260">
        <f t="shared" si="109"/>
        <v>0</v>
      </c>
      <c r="AC176" s="259">
        <f t="shared" si="110"/>
        <v>0</v>
      </c>
      <c r="AD176" s="258">
        <f t="shared" si="111"/>
        <v>0</v>
      </c>
      <c r="AE176" s="257">
        <v>0</v>
      </c>
      <c r="AF176" s="257">
        <f t="shared" si="112"/>
        <v>0</v>
      </c>
      <c r="AG176" s="255">
        <v>0</v>
      </c>
      <c r="AH176" s="254">
        <f t="shared" si="113"/>
        <v>0</v>
      </c>
      <c r="AI176" s="267">
        <f t="shared" si="114"/>
        <v>0</v>
      </c>
      <c r="AJ176" s="508">
        <f t="shared" si="115"/>
        <v>0</v>
      </c>
      <c r="AK176" s="308">
        <v>0</v>
      </c>
      <c r="AL176" s="254">
        <f t="shared" si="116"/>
        <v>0</v>
      </c>
      <c r="AM176" s="310"/>
    </row>
    <row r="177" spans="1:39" s="242" customFormat="1" x14ac:dyDescent="0.3">
      <c r="A177" s="289" t="s">
        <v>271</v>
      </c>
      <c r="B177" s="276">
        <f>15500/10</f>
        <v>1550</v>
      </c>
      <c r="C177" s="288">
        <f>2700/1.1</f>
        <v>2454.5454545454545</v>
      </c>
      <c r="D177" s="274">
        <v>10</v>
      </c>
      <c r="E177" s="269">
        <v>0</v>
      </c>
      <c r="F177" s="531">
        <f t="shared" si="97"/>
        <v>0</v>
      </c>
      <c r="G177" s="308">
        <v>0</v>
      </c>
      <c r="H177" s="266">
        <f t="shared" si="98"/>
        <v>0</v>
      </c>
      <c r="I177" s="261">
        <v>0</v>
      </c>
      <c r="J177" s="266">
        <f t="shared" si="99"/>
        <v>0</v>
      </c>
      <c r="K177" s="261">
        <v>0</v>
      </c>
      <c r="L177" s="266">
        <f t="shared" si="100"/>
        <v>0</v>
      </c>
      <c r="M177" s="261">
        <v>0</v>
      </c>
      <c r="N177" s="266">
        <f t="shared" si="101"/>
        <v>0</v>
      </c>
      <c r="O177" s="261">
        <v>0</v>
      </c>
      <c r="P177" s="265">
        <f t="shared" si="102"/>
        <v>0</v>
      </c>
      <c r="Q177" s="257">
        <f t="shared" si="103"/>
        <v>0</v>
      </c>
      <c r="R177" s="264">
        <f t="shared" si="104"/>
        <v>0</v>
      </c>
      <c r="S177" s="261">
        <v>0</v>
      </c>
      <c r="T177" s="313">
        <f t="shared" si="105"/>
        <v>0</v>
      </c>
      <c r="U177" s="261">
        <v>0</v>
      </c>
      <c r="V177" s="313">
        <f t="shared" si="106"/>
        <v>0</v>
      </c>
      <c r="W177" s="261">
        <v>0</v>
      </c>
      <c r="X177" s="313">
        <f t="shared" si="107"/>
        <v>0</v>
      </c>
      <c r="Y177" s="261">
        <v>0</v>
      </c>
      <c r="Z177" s="313">
        <f t="shared" si="108"/>
        <v>0</v>
      </c>
      <c r="AA177" s="261">
        <v>0</v>
      </c>
      <c r="AB177" s="260">
        <f t="shared" si="109"/>
        <v>0</v>
      </c>
      <c r="AC177" s="259">
        <f t="shared" si="110"/>
        <v>0</v>
      </c>
      <c r="AD177" s="258">
        <f t="shared" si="111"/>
        <v>0</v>
      </c>
      <c r="AE177" s="257">
        <v>0</v>
      </c>
      <c r="AF177" s="257">
        <f t="shared" si="112"/>
        <v>0</v>
      </c>
      <c r="AG177" s="255">
        <v>0</v>
      </c>
      <c r="AH177" s="254">
        <f t="shared" si="113"/>
        <v>0</v>
      </c>
      <c r="AI177" s="267">
        <f t="shared" si="114"/>
        <v>0</v>
      </c>
      <c r="AJ177" s="508">
        <f t="shared" si="115"/>
        <v>0</v>
      </c>
      <c r="AK177" s="308">
        <v>0</v>
      </c>
      <c r="AL177" s="254">
        <f t="shared" si="116"/>
        <v>0</v>
      </c>
      <c r="AM177" s="310"/>
    </row>
    <row r="178" spans="1:39" s="242" customFormat="1" x14ac:dyDescent="0.3">
      <c r="A178" s="290" t="s">
        <v>89</v>
      </c>
      <c r="B178" s="276">
        <f>18000/10</f>
        <v>1800</v>
      </c>
      <c r="C178" s="288">
        <f>2800/1.1</f>
        <v>2545.454545454545</v>
      </c>
      <c r="D178" s="274">
        <v>10</v>
      </c>
      <c r="E178" s="269">
        <v>0</v>
      </c>
      <c r="F178" s="531">
        <f t="shared" si="97"/>
        <v>0</v>
      </c>
      <c r="G178" s="308">
        <v>0</v>
      </c>
      <c r="H178" s="266">
        <f t="shared" si="98"/>
        <v>0</v>
      </c>
      <c r="I178" s="261">
        <v>0</v>
      </c>
      <c r="J178" s="266">
        <f t="shared" si="99"/>
        <v>0</v>
      </c>
      <c r="K178" s="261">
        <v>0</v>
      </c>
      <c r="L178" s="266">
        <f t="shared" si="100"/>
        <v>0</v>
      </c>
      <c r="M178" s="261">
        <v>0</v>
      </c>
      <c r="N178" s="266">
        <f t="shared" si="101"/>
        <v>0</v>
      </c>
      <c r="O178" s="261">
        <v>0</v>
      </c>
      <c r="P178" s="265">
        <f t="shared" si="102"/>
        <v>0</v>
      </c>
      <c r="Q178" s="257">
        <f t="shared" si="103"/>
        <v>0</v>
      </c>
      <c r="R178" s="264">
        <f t="shared" si="104"/>
        <v>0</v>
      </c>
      <c r="S178" s="261">
        <v>0</v>
      </c>
      <c r="T178" s="313">
        <f t="shared" si="105"/>
        <v>0</v>
      </c>
      <c r="U178" s="261">
        <v>0</v>
      </c>
      <c r="V178" s="313">
        <f t="shared" si="106"/>
        <v>0</v>
      </c>
      <c r="W178" s="261">
        <v>0</v>
      </c>
      <c r="X178" s="313">
        <f t="shared" si="107"/>
        <v>0</v>
      </c>
      <c r="Y178" s="261">
        <v>0</v>
      </c>
      <c r="Z178" s="313">
        <f t="shared" si="108"/>
        <v>0</v>
      </c>
      <c r="AA178" s="261">
        <v>0</v>
      </c>
      <c r="AB178" s="260">
        <f t="shared" si="109"/>
        <v>0</v>
      </c>
      <c r="AC178" s="259">
        <f t="shared" si="110"/>
        <v>0</v>
      </c>
      <c r="AD178" s="258">
        <f t="shared" si="111"/>
        <v>0</v>
      </c>
      <c r="AE178" s="257">
        <v>0</v>
      </c>
      <c r="AF178" s="257">
        <f t="shared" si="112"/>
        <v>0</v>
      </c>
      <c r="AG178" s="255">
        <v>0</v>
      </c>
      <c r="AH178" s="254">
        <f t="shared" si="113"/>
        <v>0</v>
      </c>
      <c r="AI178" s="267">
        <f t="shared" si="114"/>
        <v>0</v>
      </c>
      <c r="AJ178" s="508">
        <f t="shared" si="115"/>
        <v>0</v>
      </c>
      <c r="AK178" s="308">
        <v>0</v>
      </c>
      <c r="AL178" s="254">
        <f t="shared" si="116"/>
        <v>0</v>
      </c>
      <c r="AM178" s="310"/>
    </row>
    <row r="179" spans="1:39" s="242" customFormat="1" x14ac:dyDescent="0.3">
      <c r="A179" s="289" t="s">
        <v>88</v>
      </c>
      <c r="B179" s="276">
        <f>17000/10</f>
        <v>1700</v>
      </c>
      <c r="C179" s="288">
        <f>2700/1.1</f>
        <v>2454.5454545454545</v>
      </c>
      <c r="D179" s="274">
        <v>10</v>
      </c>
      <c r="E179" s="269">
        <v>15</v>
      </c>
      <c r="F179" s="531">
        <f t="shared" si="97"/>
        <v>25500</v>
      </c>
      <c r="G179" s="308">
        <v>0</v>
      </c>
      <c r="H179" s="266">
        <f t="shared" si="98"/>
        <v>0</v>
      </c>
      <c r="I179" s="261">
        <v>0</v>
      </c>
      <c r="J179" s="266">
        <f t="shared" si="99"/>
        <v>0</v>
      </c>
      <c r="K179" s="261">
        <v>0</v>
      </c>
      <c r="L179" s="266">
        <f t="shared" si="100"/>
        <v>0</v>
      </c>
      <c r="M179" s="261">
        <v>0</v>
      </c>
      <c r="N179" s="266">
        <f t="shared" si="101"/>
        <v>0</v>
      </c>
      <c r="O179" s="261">
        <v>0</v>
      </c>
      <c r="P179" s="265">
        <f t="shared" si="102"/>
        <v>0</v>
      </c>
      <c r="Q179" s="257">
        <f t="shared" si="103"/>
        <v>0</v>
      </c>
      <c r="R179" s="264">
        <f t="shared" si="104"/>
        <v>0</v>
      </c>
      <c r="S179" s="261">
        <v>11</v>
      </c>
      <c r="T179" s="313">
        <f t="shared" si="105"/>
        <v>27000</v>
      </c>
      <c r="U179" s="261">
        <v>4</v>
      </c>
      <c r="V179" s="313">
        <f t="shared" si="106"/>
        <v>9818.181818181818</v>
      </c>
      <c r="W179" s="261">
        <v>0</v>
      </c>
      <c r="X179" s="313">
        <f t="shared" si="107"/>
        <v>0</v>
      </c>
      <c r="Y179" s="261">
        <v>0</v>
      </c>
      <c r="Z179" s="313">
        <f t="shared" si="108"/>
        <v>0</v>
      </c>
      <c r="AA179" s="261">
        <v>0</v>
      </c>
      <c r="AB179" s="260">
        <f t="shared" si="109"/>
        <v>0</v>
      </c>
      <c r="AC179" s="259">
        <f t="shared" si="110"/>
        <v>15</v>
      </c>
      <c r="AD179" s="258">
        <f t="shared" si="111"/>
        <v>36818.181818181816</v>
      </c>
      <c r="AE179" s="257">
        <v>0</v>
      </c>
      <c r="AF179" s="257">
        <f t="shared" si="112"/>
        <v>11318.181818181818</v>
      </c>
      <c r="AG179" s="255">
        <v>0</v>
      </c>
      <c r="AH179" s="254">
        <f t="shared" si="113"/>
        <v>0</v>
      </c>
      <c r="AI179" s="267">
        <f t="shared" si="114"/>
        <v>0</v>
      </c>
      <c r="AJ179" s="508">
        <f t="shared" si="115"/>
        <v>0</v>
      </c>
      <c r="AK179" s="308">
        <v>0</v>
      </c>
      <c r="AL179" s="254">
        <f t="shared" si="116"/>
        <v>0</v>
      </c>
      <c r="AM179" s="310"/>
    </row>
    <row r="180" spans="1:39" s="242" customFormat="1" x14ac:dyDescent="0.3">
      <c r="A180" s="290" t="s">
        <v>87</v>
      </c>
      <c r="B180" s="261">
        <f>13800/12</f>
        <v>1150</v>
      </c>
      <c r="C180" s="263">
        <f>1800/1.1</f>
        <v>1636.3636363636363</v>
      </c>
      <c r="D180" s="287">
        <v>12</v>
      </c>
      <c r="E180" s="269">
        <v>0</v>
      </c>
      <c r="F180" s="531">
        <f t="shared" si="97"/>
        <v>0</v>
      </c>
      <c r="G180" s="308">
        <v>0</v>
      </c>
      <c r="H180" s="266">
        <f t="shared" si="98"/>
        <v>0</v>
      </c>
      <c r="I180" s="261">
        <v>0</v>
      </c>
      <c r="J180" s="266">
        <f t="shared" si="99"/>
        <v>0</v>
      </c>
      <c r="K180" s="261">
        <v>0</v>
      </c>
      <c r="L180" s="266">
        <f t="shared" si="100"/>
        <v>0</v>
      </c>
      <c r="M180" s="261">
        <v>0</v>
      </c>
      <c r="N180" s="266">
        <f t="shared" si="101"/>
        <v>0</v>
      </c>
      <c r="O180" s="261">
        <v>0</v>
      </c>
      <c r="P180" s="265">
        <f t="shared" si="102"/>
        <v>0</v>
      </c>
      <c r="Q180" s="257">
        <f t="shared" si="103"/>
        <v>0</v>
      </c>
      <c r="R180" s="264">
        <f t="shared" si="104"/>
        <v>0</v>
      </c>
      <c r="S180" s="261">
        <v>0</v>
      </c>
      <c r="T180" s="313">
        <f t="shared" si="105"/>
        <v>0</v>
      </c>
      <c r="U180" s="261">
        <v>0</v>
      </c>
      <c r="V180" s="313">
        <f t="shared" si="106"/>
        <v>0</v>
      </c>
      <c r="W180" s="261">
        <v>0</v>
      </c>
      <c r="X180" s="313">
        <f t="shared" si="107"/>
        <v>0</v>
      </c>
      <c r="Y180" s="261">
        <v>0</v>
      </c>
      <c r="Z180" s="313">
        <f t="shared" si="108"/>
        <v>0</v>
      </c>
      <c r="AA180" s="261">
        <v>0</v>
      </c>
      <c r="AB180" s="260">
        <f t="shared" si="109"/>
        <v>0</v>
      </c>
      <c r="AC180" s="259">
        <f t="shared" si="110"/>
        <v>0</v>
      </c>
      <c r="AD180" s="258">
        <f t="shared" si="111"/>
        <v>0</v>
      </c>
      <c r="AE180" s="257">
        <v>0</v>
      </c>
      <c r="AF180" s="257">
        <f t="shared" si="112"/>
        <v>0</v>
      </c>
      <c r="AG180" s="255">
        <v>0</v>
      </c>
      <c r="AH180" s="254">
        <f t="shared" si="113"/>
        <v>0</v>
      </c>
      <c r="AI180" s="267">
        <f t="shared" si="114"/>
        <v>0</v>
      </c>
      <c r="AJ180" s="508">
        <f t="shared" si="115"/>
        <v>0</v>
      </c>
      <c r="AK180" s="308">
        <v>0</v>
      </c>
      <c r="AL180" s="254">
        <f t="shared" si="116"/>
        <v>0</v>
      </c>
      <c r="AM180" s="310"/>
    </row>
    <row r="181" spans="1:39" s="242" customFormat="1" x14ac:dyDescent="0.3">
      <c r="A181" s="290" t="s">
        <v>46</v>
      </c>
      <c r="B181" s="261">
        <f>13800/12</f>
        <v>1150</v>
      </c>
      <c r="C181" s="263">
        <v>1636</v>
      </c>
      <c r="D181" s="287">
        <v>12</v>
      </c>
      <c r="E181" s="269">
        <v>0</v>
      </c>
      <c r="F181" s="531">
        <f t="shared" si="97"/>
        <v>0</v>
      </c>
      <c r="G181" s="308">
        <v>0</v>
      </c>
      <c r="H181" s="266">
        <f t="shared" si="98"/>
        <v>0</v>
      </c>
      <c r="I181" s="261">
        <v>0</v>
      </c>
      <c r="J181" s="266">
        <f t="shared" si="99"/>
        <v>0</v>
      </c>
      <c r="K181" s="261">
        <v>0</v>
      </c>
      <c r="L181" s="266">
        <f t="shared" si="100"/>
        <v>0</v>
      </c>
      <c r="M181" s="261">
        <v>0</v>
      </c>
      <c r="N181" s="266">
        <f t="shared" si="101"/>
        <v>0</v>
      </c>
      <c r="O181" s="261">
        <v>0</v>
      </c>
      <c r="P181" s="265">
        <f t="shared" si="102"/>
        <v>0</v>
      </c>
      <c r="Q181" s="257">
        <f t="shared" si="103"/>
        <v>0</v>
      </c>
      <c r="R181" s="264">
        <f t="shared" si="104"/>
        <v>0</v>
      </c>
      <c r="S181" s="261">
        <v>0</v>
      </c>
      <c r="T181" s="313">
        <f t="shared" si="105"/>
        <v>0</v>
      </c>
      <c r="U181" s="261">
        <v>0</v>
      </c>
      <c r="V181" s="313">
        <f t="shared" si="106"/>
        <v>0</v>
      </c>
      <c r="W181" s="261">
        <v>0</v>
      </c>
      <c r="X181" s="313">
        <f t="shared" si="107"/>
        <v>0</v>
      </c>
      <c r="Y181" s="261">
        <v>0</v>
      </c>
      <c r="Z181" s="313">
        <f t="shared" si="108"/>
        <v>0</v>
      </c>
      <c r="AA181" s="261">
        <v>0</v>
      </c>
      <c r="AB181" s="260">
        <f t="shared" si="109"/>
        <v>0</v>
      </c>
      <c r="AC181" s="259">
        <f t="shared" si="110"/>
        <v>0</v>
      </c>
      <c r="AD181" s="258">
        <f t="shared" si="111"/>
        <v>0</v>
      </c>
      <c r="AE181" s="257">
        <v>0</v>
      </c>
      <c r="AF181" s="257">
        <f t="shared" si="112"/>
        <v>0</v>
      </c>
      <c r="AG181" s="255">
        <v>0</v>
      </c>
      <c r="AH181" s="254">
        <f t="shared" si="113"/>
        <v>0</v>
      </c>
      <c r="AI181" s="267">
        <f t="shared" si="114"/>
        <v>0</v>
      </c>
      <c r="AJ181" s="508">
        <f t="shared" si="115"/>
        <v>0</v>
      </c>
      <c r="AK181" s="308">
        <v>0</v>
      </c>
      <c r="AL181" s="254">
        <f t="shared" si="116"/>
        <v>0</v>
      </c>
      <c r="AM181" s="310"/>
    </row>
    <row r="182" spans="1:39" s="242" customFormat="1" x14ac:dyDescent="0.3">
      <c r="A182" s="290" t="s">
        <v>8</v>
      </c>
      <c r="B182" s="276">
        <f>24800/16</f>
        <v>1550</v>
      </c>
      <c r="C182" s="275">
        <f>2800/1.1</f>
        <v>2545.454545454545</v>
      </c>
      <c r="D182" s="274">
        <v>16</v>
      </c>
      <c r="E182" s="269">
        <v>0</v>
      </c>
      <c r="F182" s="531">
        <f t="shared" si="97"/>
        <v>0</v>
      </c>
      <c r="G182" s="308">
        <v>0</v>
      </c>
      <c r="H182" s="266">
        <f t="shared" si="98"/>
        <v>0</v>
      </c>
      <c r="I182" s="261">
        <v>0</v>
      </c>
      <c r="J182" s="266">
        <f t="shared" si="99"/>
        <v>0</v>
      </c>
      <c r="K182" s="261">
        <v>0</v>
      </c>
      <c r="L182" s="266">
        <f t="shared" si="100"/>
        <v>0</v>
      </c>
      <c r="M182" s="261">
        <v>0</v>
      </c>
      <c r="N182" s="266">
        <f t="shared" si="101"/>
        <v>0</v>
      </c>
      <c r="O182" s="261">
        <v>0</v>
      </c>
      <c r="P182" s="265">
        <f t="shared" si="102"/>
        <v>0</v>
      </c>
      <c r="Q182" s="257">
        <f t="shared" si="103"/>
        <v>0</v>
      </c>
      <c r="R182" s="264">
        <f t="shared" si="104"/>
        <v>0</v>
      </c>
      <c r="S182" s="261">
        <v>0</v>
      </c>
      <c r="T182" s="313">
        <f t="shared" si="105"/>
        <v>0</v>
      </c>
      <c r="U182" s="261">
        <v>0</v>
      </c>
      <c r="V182" s="313">
        <f t="shared" si="106"/>
        <v>0</v>
      </c>
      <c r="W182" s="261">
        <v>0</v>
      </c>
      <c r="X182" s="313">
        <f t="shared" si="107"/>
        <v>0</v>
      </c>
      <c r="Y182" s="261">
        <v>0</v>
      </c>
      <c r="Z182" s="313">
        <f t="shared" si="108"/>
        <v>0</v>
      </c>
      <c r="AA182" s="261">
        <v>0</v>
      </c>
      <c r="AB182" s="260">
        <f t="shared" si="109"/>
        <v>0</v>
      </c>
      <c r="AC182" s="259">
        <f t="shared" si="110"/>
        <v>0</v>
      </c>
      <c r="AD182" s="258">
        <f t="shared" si="111"/>
        <v>0</v>
      </c>
      <c r="AE182" s="257">
        <v>0</v>
      </c>
      <c r="AF182" s="257">
        <f t="shared" si="112"/>
        <v>0</v>
      </c>
      <c r="AG182" s="255">
        <v>0</v>
      </c>
      <c r="AH182" s="254">
        <f t="shared" si="113"/>
        <v>0</v>
      </c>
      <c r="AI182" s="267">
        <f t="shared" si="114"/>
        <v>0</v>
      </c>
      <c r="AJ182" s="508">
        <f t="shared" si="115"/>
        <v>0</v>
      </c>
      <c r="AK182" s="308">
        <v>0</v>
      </c>
      <c r="AL182" s="254">
        <f t="shared" si="116"/>
        <v>0</v>
      </c>
      <c r="AM182" s="327"/>
    </row>
    <row r="183" spans="1:39" s="242" customFormat="1" x14ac:dyDescent="0.3">
      <c r="A183" s="286" t="s">
        <v>66</v>
      </c>
      <c r="B183" s="276">
        <f>30400/16</f>
        <v>1900</v>
      </c>
      <c r="C183" s="275">
        <f>2800/1.1</f>
        <v>2545.454545454545</v>
      </c>
      <c r="D183" s="274">
        <v>16</v>
      </c>
      <c r="E183" s="269">
        <v>0</v>
      </c>
      <c r="F183" s="531">
        <f t="shared" si="97"/>
        <v>0</v>
      </c>
      <c r="G183" s="308">
        <v>0</v>
      </c>
      <c r="H183" s="266">
        <f t="shared" si="98"/>
        <v>0</v>
      </c>
      <c r="I183" s="261">
        <v>0</v>
      </c>
      <c r="J183" s="266">
        <f t="shared" si="99"/>
        <v>0</v>
      </c>
      <c r="K183" s="261">
        <v>0</v>
      </c>
      <c r="L183" s="266">
        <f t="shared" si="100"/>
        <v>0</v>
      </c>
      <c r="M183" s="261">
        <v>0</v>
      </c>
      <c r="N183" s="266">
        <f t="shared" si="101"/>
        <v>0</v>
      </c>
      <c r="O183" s="261">
        <v>0</v>
      </c>
      <c r="P183" s="265">
        <f t="shared" si="102"/>
        <v>0</v>
      </c>
      <c r="Q183" s="257">
        <f t="shared" si="103"/>
        <v>0</v>
      </c>
      <c r="R183" s="264">
        <f t="shared" si="104"/>
        <v>0</v>
      </c>
      <c r="S183" s="261">
        <v>0</v>
      </c>
      <c r="T183" s="313">
        <f t="shared" si="105"/>
        <v>0</v>
      </c>
      <c r="U183" s="261">
        <v>0</v>
      </c>
      <c r="V183" s="313">
        <f t="shared" si="106"/>
        <v>0</v>
      </c>
      <c r="W183" s="261">
        <v>0</v>
      </c>
      <c r="X183" s="313">
        <f t="shared" si="107"/>
        <v>0</v>
      </c>
      <c r="Y183" s="261">
        <v>0</v>
      </c>
      <c r="Z183" s="313">
        <f t="shared" si="108"/>
        <v>0</v>
      </c>
      <c r="AA183" s="261">
        <v>0</v>
      </c>
      <c r="AB183" s="260">
        <f t="shared" si="109"/>
        <v>0</v>
      </c>
      <c r="AC183" s="259">
        <f t="shared" si="110"/>
        <v>0</v>
      </c>
      <c r="AD183" s="258">
        <f t="shared" si="111"/>
        <v>0</v>
      </c>
      <c r="AE183" s="257">
        <v>0</v>
      </c>
      <c r="AF183" s="257">
        <f t="shared" si="112"/>
        <v>0</v>
      </c>
      <c r="AG183" s="255">
        <v>0</v>
      </c>
      <c r="AH183" s="254">
        <f t="shared" si="113"/>
        <v>0</v>
      </c>
      <c r="AI183" s="267">
        <f t="shared" si="114"/>
        <v>0</v>
      </c>
      <c r="AJ183" s="508">
        <f t="shared" si="115"/>
        <v>0</v>
      </c>
      <c r="AK183" s="308">
        <v>0</v>
      </c>
      <c r="AL183" s="254">
        <f t="shared" si="116"/>
        <v>0</v>
      </c>
      <c r="AM183" s="327"/>
    </row>
    <row r="184" spans="1:39" s="242" customFormat="1" x14ac:dyDescent="0.3">
      <c r="A184" s="290" t="s">
        <v>9</v>
      </c>
      <c r="B184" s="276">
        <f>3600/6</f>
        <v>600</v>
      </c>
      <c r="C184" s="275">
        <f>2000/1.1</f>
        <v>1818.181818181818</v>
      </c>
      <c r="D184" s="274">
        <v>6</v>
      </c>
      <c r="E184" s="269">
        <v>0</v>
      </c>
      <c r="F184" s="531">
        <f t="shared" si="97"/>
        <v>0</v>
      </c>
      <c r="G184" s="308">
        <v>0</v>
      </c>
      <c r="H184" s="266">
        <f t="shared" si="98"/>
        <v>0</v>
      </c>
      <c r="I184" s="261">
        <v>0</v>
      </c>
      <c r="J184" s="266">
        <f t="shared" si="99"/>
        <v>0</v>
      </c>
      <c r="K184" s="261">
        <v>0</v>
      </c>
      <c r="L184" s="266">
        <f t="shared" si="100"/>
        <v>0</v>
      </c>
      <c r="M184" s="261">
        <v>0</v>
      </c>
      <c r="N184" s="266">
        <f t="shared" si="101"/>
        <v>0</v>
      </c>
      <c r="O184" s="261">
        <v>0</v>
      </c>
      <c r="P184" s="265">
        <f t="shared" si="102"/>
        <v>0</v>
      </c>
      <c r="Q184" s="257">
        <f t="shared" si="103"/>
        <v>0</v>
      </c>
      <c r="R184" s="264">
        <f t="shared" si="104"/>
        <v>0</v>
      </c>
      <c r="S184" s="261">
        <v>0</v>
      </c>
      <c r="T184" s="313">
        <f t="shared" si="105"/>
        <v>0</v>
      </c>
      <c r="U184" s="261">
        <v>0</v>
      </c>
      <c r="V184" s="313">
        <f t="shared" si="106"/>
        <v>0</v>
      </c>
      <c r="W184" s="261">
        <v>0</v>
      </c>
      <c r="X184" s="313">
        <f t="shared" si="107"/>
        <v>0</v>
      </c>
      <c r="Y184" s="261">
        <v>0</v>
      </c>
      <c r="Z184" s="313">
        <f t="shared" si="108"/>
        <v>0</v>
      </c>
      <c r="AA184" s="261">
        <v>0</v>
      </c>
      <c r="AB184" s="260">
        <f t="shared" si="109"/>
        <v>0</v>
      </c>
      <c r="AC184" s="259">
        <f t="shared" si="110"/>
        <v>0</v>
      </c>
      <c r="AD184" s="258">
        <f t="shared" si="111"/>
        <v>0</v>
      </c>
      <c r="AE184" s="257">
        <v>0</v>
      </c>
      <c r="AF184" s="257">
        <f t="shared" si="112"/>
        <v>0</v>
      </c>
      <c r="AG184" s="255">
        <v>0</v>
      </c>
      <c r="AH184" s="254">
        <f t="shared" si="113"/>
        <v>0</v>
      </c>
      <c r="AI184" s="267">
        <f t="shared" si="114"/>
        <v>0</v>
      </c>
      <c r="AJ184" s="508">
        <f t="shared" si="115"/>
        <v>0</v>
      </c>
      <c r="AK184" s="308">
        <v>0</v>
      </c>
      <c r="AL184" s="254">
        <f t="shared" si="116"/>
        <v>0</v>
      </c>
      <c r="AM184" s="327"/>
    </row>
    <row r="185" spans="1:39" s="242" customFormat="1" x14ac:dyDescent="0.3">
      <c r="A185" s="284" t="s">
        <v>160</v>
      </c>
      <c r="B185" s="276">
        <f>3600/6</f>
        <v>600</v>
      </c>
      <c r="C185" s="275">
        <f>2000/1.1</f>
        <v>1818.181818181818</v>
      </c>
      <c r="D185" s="274">
        <v>6</v>
      </c>
      <c r="E185" s="269">
        <v>0</v>
      </c>
      <c r="F185" s="531">
        <f t="shared" si="97"/>
        <v>0</v>
      </c>
      <c r="G185" s="308">
        <v>0</v>
      </c>
      <c r="H185" s="266">
        <f t="shared" si="98"/>
        <v>0</v>
      </c>
      <c r="I185" s="261">
        <v>0</v>
      </c>
      <c r="J185" s="266">
        <f t="shared" si="99"/>
        <v>0</v>
      </c>
      <c r="K185" s="261">
        <v>0</v>
      </c>
      <c r="L185" s="266">
        <f t="shared" si="100"/>
        <v>0</v>
      </c>
      <c r="M185" s="261">
        <v>0</v>
      </c>
      <c r="N185" s="266">
        <f t="shared" si="101"/>
        <v>0</v>
      </c>
      <c r="O185" s="261">
        <v>0</v>
      </c>
      <c r="P185" s="265">
        <f t="shared" si="102"/>
        <v>0</v>
      </c>
      <c r="Q185" s="257">
        <f t="shared" si="103"/>
        <v>0</v>
      </c>
      <c r="R185" s="264">
        <f t="shared" si="104"/>
        <v>0</v>
      </c>
      <c r="S185" s="261">
        <v>0</v>
      </c>
      <c r="T185" s="313">
        <f t="shared" si="105"/>
        <v>0</v>
      </c>
      <c r="U185" s="261">
        <v>0</v>
      </c>
      <c r="V185" s="313">
        <f t="shared" si="106"/>
        <v>0</v>
      </c>
      <c r="W185" s="261">
        <v>0</v>
      </c>
      <c r="X185" s="313">
        <f t="shared" si="107"/>
        <v>0</v>
      </c>
      <c r="Y185" s="261">
        <v>0</v>
      </c>
      <c r="Z185" s="313">
        <f t="shared" si="108"/>
        <v>0</v>
      </c>
      <c r="AA185" s="261">
        <v>0</v>
      </c>
      <c r="AB185" s="260">
        <f t="shared" si="109"/>
        <v>0</v>
      </c>
      <c r="AC185" s="259">
        <f t="shared" si="110"/>
        <v>0</v>
      </c>
      <c r="AD185" s="258">
        <f t="shared" si="111"/>
        <v>0</v>
      </c>
      <c r="AE185" s="257">
        <v>0</v>
      </c>
      <c r="AF185" s="257">
        <f t="shared" si="112"/>
        <v>0</v>
      </c>
      <c r="AG185" s="255">
        <v>0</v>
      </c>
      <c r="AH185" s="254">
        <f t="shared" si="113"/>
        <v>0</v>
      </c>
      <c r="AI185" s="267">
        <f t="shared" si="114"/>
        <v>0</v>
      </c>
      <c r="AJ185" s="508">
        <f t="shared" si="115"/>
        <v>0</v>
      </c>
      <c r="AK185" s="308">
        <v>0</v>
      </c>
      <c r="AL185" s="254">
        <f t="shared" si="116"/>
        <v>0</v>
      </c>
      <c r="AM185" s="326"/>
    </row>
    <row r="186" spans="1:39" s="242" customFormat="1" x14ac:dyDescent="0.3">
      <c r="A186" s="284" t="s">
        <v>188</v>
      </c>
      <c r="B186" s="276">
        <f>3600/6</f>
        <v>600</v>
      </c>
      <c r="C186" s="275">
        <f>2000/1.1</f>
        <v>1818.181818181818</v>
      </c>
      <c r="D186" s="274">
        <v>6</v>
      </c>
      <c r="E186" s="269">
        <v>0</v>
      </c>
      <c r="F186" s="531">
        <f t="shared" si="97"/>
        <v>0</v>
      </c>
      <c r="G186" s="308">
        <v>0</v>
      </c>
      <c r="H186" s="266">
        <f t="shared" si="98"/>
        <v>0</v>
      </c>
      <c r="I186" s="261">
        <v>0</v>
      </c>
      <c r="J186" s="266">
        <f t="shared" si="99"/>
        <v>0</v>
      </c>
      <c r="K186" s="261">
        <v>0</v>
      </c>
      <c r="L186" s="266">
        <f t="shared" si="100"/>
        <v>0</v>
      </c>
      <c r="M186" s="261">
        <v>0</v>
      </c>
      <c r="N186" s="266">
        <f t="shared" si="101"/>
        <v>0</v>
      </c>
      <c r="O186" s="261">
        <v>0</v>
      </c>
      <c r="P186" s="265">
        <f t="shared" si="102"/>
        <v>0</v>
      </c>
      <c r="Q186" s="257">
        <f t="shared" si="103"/>
        <v>0</v>
      </c>
      <c r="R186" s="264">
        <f t="shared" si="104"/>
        <v>0</v>
      </c>
      <c r="S186" s="261">
        <v>0</v>
      </c>
      <c r="T186" s="313">
        <f t="shared" si="105"/>
        <v>0</v>
      </c>
      <c r="U186" s="261">
        <v>0</v>
      </c>
      <c r="V186" s="313">
        <f t="shared" si="106"/>
        <v>0</v>
      </c>
      <c r="W186" s="261">
        <v>0</v>
      </c>
      <c r="X186" s="313">
        <f t="shared" si="107"/>
        <v>0</v>
      </c>
      <c r="Y186" s="261">
        <v>0</v>
      </c>
      <c r="Z186" s="313">
        <f t="shared" si="108"/>
        <v>0</v>
      </c>
      <c r="AA186" s="261">
        <v>0</v>
      </c>
      <c r="AB186" s="260">
        <f t="shared" si="109"/>
        <v>0</v>
      </c>
      <c r="AC186" s="259">
        <f t="shared" si="110"/>
        <v>0</v>
      </c>
      <c r="AD186" s="258">
        <f t="shared" si="111"/>
        <v>0</v>
      </c>
      <c r="AE186" s="257">
        <v>0</v>
      </c>
      <c r="AF186" s="257">
        <f t="shared" si="112"/>
        <v>0</v>
      </c>
      <c r="AG186" s="255">
        <v>0</v>
      </c>
      <c r="AH186" s="254">
        <f t="shared" si="113"/>
        <v>0</v>
      </c>
      <c r="AI186" s="267">
        <f t="shared" si="114"/>
        <v>0</v>
      </c>
      <c r="AJ186" s="508">
        <f t="shared" si="115"/>
        <v>0</v>
      </c>
      <c r="AK186" s="308">
        <v>0</v>
      </c>
      <c r="AL186" s="254">
        <f t="shared" si="116"/>
        <v>0</v>
      </c>
      <c r="AM186" s="327"/>
    </row>
    <row r="187" spans="1:39" s="242" customFormat="1" x14ac:dyDescent="0.3">
      <c r="A187" s="282" t="s">
        <v>209</v>
      </c>
      <c r="B187" s="276">
        <f>8100/6</f>
        <v>1350</v>
      </c>
      <c r="C187" s="275">
        <f>2800/1.1</f>
        <v>2545.454545454545</v>
      </c>
      <c r="D187" s="270">
        <v>6</v>
      </c>
      <c r="E187" s="269">
        <v>0</v>
      </c>
      <c r="F187" s="531">
        <f t="shared" si="97"/>
        <v>0</v>
      </c>
      <c r="G187" s="308">
        <v>0</v>
      </c>
      <c r="H187" s="266">
        <f t="shared" si="98"/>
        <v>0</v>
      </c>
      <c r="I187" s="261">
        <v>0</v>
      </c>
      <c r="J187" s="266">
        <f t="shared" si="99"/>
        <v>0</v>
      </c>
      <c r="K187" s="261">
        <v>0</v>
      </c>
      <c r="L187" s="266">
        <f t="shared" si="100"/>
        <v>0</v>
      </c>
      <c r="M187" s="261">
        <v>0</v>
      </c>
      <c r="N187" s="266">
        <f t="shared" si="101"/>
        <v>0</v>
      </c>
      <c r="O187" s="261">
        <v>0</v>
      </c>
      <c r="P187" s="265">
        <f t="shared" si="102"/>
        <v>0</v>
      </c>
      <c r="Q187" s="257">
        <f t="shared" si="103"/>
        <v>0</v>
      </c>
      <c r="R187" s="264">
        <f t="shared" si="104"/>
        <v>0</v>
      </c>
      <c r="S187" s="261">
        <v>0</v>
      </c>
      <c r="T187" s="313">
        <f t="shared" si="105"/>
        <v>0</v>
      </c>
      <c r="U187" s="261">
        <v>0</v>
      </c>
      <c r="V187" s="313">
        <f t="shared" si="106"/>
        <v>0</v>
      </c>
      <c r="W187" s="261">
        <v>0</v>
      </c>
      <c r="X187" s="313">
        <f t="shared" si="107"/>
        <v>0</v>
      </c>
      <c r="Y187" s="261">
        <v>0</v>
      </c>
      <c r="Z187" s="313">
        <f t="shared" si="108"/>
        <v>0</v>
      </c>
      <c r="AA187" s="261">
        <v>0</v>
      </c>
      <c r="AB187" s="260">
        <f t="shared" si="109"/>
        <v>0</v>
      </c>
      <c r="AC187" s="259">
        <f t="shared" si="110"/>
        <v>0</v>
      </c>
      <c r="AD187" s="258">
        <f t="shared" si="111"/>
        <v>0</v>
      </c>
      <c r="AE187" s="257">
        <v>0</v>
      </c>
      <c r="AF187" s="257">
        <f t="shared" si="112"/>
        <v>0</v>
      </c>
      <c r="AG187" s="255">
        <v>0</v>
      </c>
      <c r="AH187" s="254">
        <f t="shared" si="113"/>
        <v>0</v>
      </c>
      <c r="AI187" s="267">
        <f t="shared" si="114"/>
        <v>0</v>
      </c>
      <c r="AJ187" s="508">
        <f t="shared" si="115"/>
        <v>0</v>
      </c>
      <c r="AK187" s="308">
        <v>0</v>
      </c>
      <c r="AL187" s="254">
        <f t="shared" si="116"/>
        <v>0</v>
      </c>
      <c r="AM187" s="327"/>
    </row>
    <row r="188" spans="1:39" s="242" customFormat="1" x14ac:dyDescent="0.3">
      <c r="A188" s="282" t="s">
        <v>85</v>
      </c>
      <c r="B188" s="283">
        <f>6600/6</f>
        <v>1100</v>
      </c>
      <c r="C188" s="275">
        <f>2800/1.1</f>
        <v>2545.454545454545</v>
      </c>
      <c r="D188" s="270">
        <v>6</v>
      </c>
      <c r="E188" s="269">
        <v>0</v>
      </c>
      <c r="F188" s="531">
        <f t="shared" si="97"/>
        <v>0</v>
      </c>
      <c r="G188" s="308">
        <v>0</v>
      </c>
      <c r="H188" s="266">
        <f t="shared" si="98"/>
        <v>0</v>
      </c>
      <c r="I188" s="261">
        <v>0</v>
      </c>
      <c r="J188" s="266">
        <f t="shared" si="99"/>
        <v>0</v>
      </c>
      <c r="K188" s="261">
        <v>0</v>
      </c>
      <c r="L188" s="266">
        <f t="shared" si="100"/>
        <v>0</v>
      </c>
      <c r="M188" s="261">
        <v>0</v>
      </c>
      <c r="N188" s="266">
        <f t="shared" si="101"/>
        <v>0</v>
      </c>
      <c r="O188" s="261">
        <v>0</v>
      </c>
      <c r="P188" s="265">
        <f t="shared" si="102"/>
        <v>0</v>
      </c>
      <c r="Q188" s="257">
        <f t="shared" si="103"/>
        <v>0</v>
      </c>
      <c r="R188" s="264">
        <f t="shared" si="104"/>
        <v>0</v>
      </c>
      <c r="S188" s="261">
        <v>0</v>
      </c>
      <c r="T188" s="313">
        <f t="shared" si="105"/>
        <v>0</v>
      </c>
      <c r="U188" s="261">
        <v>0</v>
      </c>
      <c r="V188" s="313">
        <f t="shared" si="106"/>
        <v>0</v>
      </c>
      <c r="W188" s="261">
        <v>0</v>
      </c>
      <c r="X188" s="313">
        <f t="shared" si="107"/>
        <v>0</v>
      </c>
      <c r="Y188" s="261">
        <v>0</v>
      </c>
      <c r="Z188" s="313">
        <f t="shared" si="108"/>
        <v>0</v>
      </c>
      <c r="AA188" s="261">
        <v>0</v>
      </c>
      <c r="AB188" s="260">
        <f t="shared" si="109"/>
        <v>0</v>
      </c>
      <c r="AC188" s="259">
        <f t="shared" si="110"/>
        <v>0</v>
      </c>
      <c r="AD188" s="258">
        <f t="shared" si="111"/>
        <v>0</v>
      </c>
      <c r="AE188" s="257">
        <v>0</v>
      </c>
      <c r="AF188" s="257">
        <f t="shared" si="112"/>
        <v>0</v>
      </c>
      <c r="AG188" s="255">
        <v>0</v>
      </c>
      <c r="AH188" s="254">
        <f t="shared" si="113"/>
        <v>0</v>
      </c>
      <c r="AI188" s="267">
        <f t="shared" si="114"/>
        <v>0</v>
      </c>
      <c r="AJ188" s="508">
        <f t="shared" si="115"/>
        <v>0</v>
      </c>
      <c r="AK188" s="308">
        <v>0</v>
      </c>
      <c r="AL188" s="254">
        <f t="shared" si="116"/>
        <v>0</v>
      </c>
      <c r="AM188" s="327"/>
    </row>
    <row r="189" spans="1:39" s="242" customFormat="1" x14ac:dyDescent="0.3">
      <c r="A189" s="282" t="s">
        <v>299</v>
      </c>
      <c r="B189" s="276">
        <f>16200/12</f>
        <v>1350</v>
      </c>
      <c r="C189" s="275">
        <f>2800/1.1</f>
        <v>2545.454545454545</v>
      </c>
      <c r="D189" s="270">
        <v>12</v>
      </c>
      <c r="E189" s="269">
        <v>0</v>
      </c>
      <c r="F189" s="531">
        <f t="shared" si="97"/>
        <v>0</v>
      </c>
      <c r="G189" s="308">
        <v>0</v>
      </c>
      <c r="H189" s="266">
        <f t="shared" si="98"/>
        <v>0</v>
      </c>
      <c r="I189" s="261">
        <v>0</v>
      </c>
      <c r="J189" s="266">
        <f t="shared" si="99"/>
        <v>0</v>
      </c>
      <c r="K189" s="261">
        <v>0</v>
      </c>
      <c r="L189" s="266">
        <f t="shared" si="100"/>
        <v>0</v>
      </c>
      <c r="M189" s="261">
        <v>0</v>
      </c>
      <c r="N189" s="266">
        <f t="shared" si="101"/>
        <v>0</v>
      </c>
      <c r="O189" s="261">
        <v>0</v>
      </c>
      <c r="P189" s="265">
        <f t="shared" si="102"/>
        <v>0</v>
      </c>
      <c r="Q189" s="257">
        <f t="shared" si="103"/>
        <v>0</v>
      </c>
      <c r="R189" s="264">
        <f t="shared" si="104"/>
        <v>0</v>
      </c>
      <c r="S189" s="261">
        <v>0</v>
      </c>
      <c r="T189" s="313">
        <f t="shared" si="105"/>
        <v>0</v>
      </c>
      <c r="U189" s="261">
        <v>0</v>
      </c>
      <c r="V189" s="313">
        <f t="shared" si="106"/>
        <v>0</v>
      </c>
      <c r="W189" s="261">
        <v>0</v>
      </c>
      <c r="X189" s="313">
        <f t="shared" si="107"/>
        <v>0</v>
      </c>
      <c r="Y189" s="261">
        <v>0</v>
      </c>
      <c r="Z189" s="313">
        <f t="shared" si="108"/>
        <v>0</v>
      </c>
      <c r="AA189" s="261">
        <v>0</v>
      </c>
      <c r="AB189" s="260">
        <f t="shared" si="109"/>
        <v>0</v>
      </c>
      <c r="AC189" s="259">
        <f t="shared" si="110"/>
        <v>0</v>
      </c>
      <c r="AD189" s="258">
        <f t="shared" si="111"/>
        <v>0</v>
      </c>
      <c r="AE189" s="257">
        <v>0</v>
      </c>
      <c r="AF189" s="257">
        <f t="shared" si="112"/>
        <v>0</v>
      </c>
      <c r="AG189" s="255">
        <v>0</v>
      </c>
      <c r="AH189" s="254">
        <f t="shared" si="113"/>
        <v>0</v>
      </c>
      <c r="AI189" s="267">
        <f t="shared" si="114"/>
        <v>0</v>
      </c>
      <c r="AJ189" s="508">
        <f t="shared" si="115"/>
        <v>0</v>
      </c>
      <c r="AK189" s="308">
        <v>0</v>
      </c>
      <c r="AL189" s="254">
        <f t="shared" si="116"/>
        <v>0</v>
      </c>
      <c r="AM189" s="327"/>
    </row>
    <row r="190" spans="1:39" s="242" customFormat="1" x14ac:dyDescent="0.3">
      <c r="A190" s="282" t="s">
        <v>132</v>
      </c>
      <c r="B190" s="276">
        <f>16200/12</f>
        <v>1350</v>
      </c>
      <c r="C190" s="275">
        <f>2800/1.1</f>
        <v>2545.454545454545</v>
      </c>
      <c r="D190" s="270">
        <v>12</v>
      </c>
      <c r="E190" s="269">
        <v>0</v>
      </c>
      <c r="F190" s="531">
        <f t="shared" si="97"/>
        <v>0</v>
      </c>
      <c r="G190" s="308">
        <v>0</v>
      </c>
      <c r="H190" s="266">
        <f t="shared" si="98"/>
        <v>0</v>
      </c>
      <c r="I190" s="261">
        <v>0</v>
      </c>
      <c r="J190" s="266">
        <f t="shared" si="99"/>
        <v>0</v>
      </c>
      <c r="K190" s="261">
        <v>0</v>
      </c>
      <c r="L190" s="266">
        <f t="shared" si="100"/>
        <v>0</v>
      </c>
      <c r="M190" s="261">
        <v>0</v>
      </c>
      <c r="N190" s="266">
        <f t="shared" si="101"/>
        <v>0</v>
      </c>
      <c r="O190" s="261">
        <v>0</v>
      </c>
      <c r="P190" s="265">
        <f t="shared" si="102"/>
        <v>0</v>
      </c>
      <c r="Q190" s="257">
        <f t="shared" si="103"/>
        <v>0</v>
      </c>
      <c r="R190" s="264">
        <f t="shared" si="104"/>
        <v>0</v>
      </c>
      <c r="S190" s="261">
        <v>0</v>
      </c>
      <c r="T190" s="313">
        <f t="shared" si="105"/>
        <v>0</v>
      </c>
      <c r="U190" s="261">
        <v>0</v>
      </c>
      <c r="V190" s="313">
        <f t="shared" si="106"/>
        <v>0</v>
      </c>
      <c r="W190" s="261">
        <v>0</v>
      </c>
      <c r="X190" s="313">
        <f t="shared" si="107"/>
        <v>0</v>
      </c>
      <c r="Y190" s="261">
        <v>0</v>
      </c>
      <c r="Z190" s="313">
        <f t="shared" si="108"/>
        <v>0</v>
      </c>
      <c r="AA190" s="261">
        <v>0</v>
      </c>
      <c r="AB190" s="260">
        <f t="shared" si="109"/>
        <v>0</v>
      </c>
      <c r="AC190" s="259">
        <f t="shared" si="110"/>
        <v>0</v>
      </c>
      <c r="AD190" s="258">
        <f t="shared" si="111"/>
        <v>0</v>
      </c>
      <c r="AE190" s="257">
        <v>0</v>
      </c>
      <c r="AF190" s="257">
        <f t="shared" si="112"/>
        <v>0</v>
      </c>
      <c r="AG190" s="255">
        <v>0</v>
      </c>
      <c r="AH190" s="254">
        <f t="shared" si="113"/>
        <v>0</v>
      </c>
      <c r="AI190" s="267">
        <f t="shared" si="114"/>
        <v>0</v>
      </c>
      <c r="AJ190" s="508">
        <f t="shared" si="115"/>
        <v>0</v>
      </c>
      <c r="AK190" s="308">
        <v>0</v>
      </c>
      <c r="AL190" s="254">
        <f t="shared" si="116"/>
        <v>0</v>
      </c>
      <c r="AM190" s="327"/>
    </row>
    <row r="191" spans="1:39" s="242" customFormat="1" x14ac:dyDescent="0.3">
      <c r="A191" s="282" t="s">
        <v>83</v>
      </c>
      <c r="B191" s="276">
        <f>42000/20</f>
        <v>2100</v>
      </c>
      <c r="C191" s="275">
        <f>3200/1.1</f>
        <v>2909.090909090909</v>
      </c>
      <c r="D191" s="270">
        <v>20</v>
      </c>
      <c r="E191" s="269">
        <v>0</v>
      </c>
      <c r="F191" s="531">
        <f t="shared" si="97"/>
        <v>0</v>
      </c>
      <c r="G191" s="308">
        <v>0</v>
      </c>
      <c r="H191" s="266">
        <f t="shared" si="98"/>
        <v>0</v>
      </c>
      <c r="I191" s="261">
        <v>0</v>
      </c>
      <c r="J191" s="266">
        <f t="shared" si="99"/>
        <v>0</v>
      </c>
      <c r="K191" s="261">
        <v>0</v>
      </c>
      <c r="L191" s="266">
        <f t="shared" si="100"/>
        <v>0</v>
      </c>
      <c r="M191" s="261">
        <v>0</v>
      </c>
      <c r="N191" s="266">
        <f t="shared" si="101"/>
        <v>0</v>
      </c>
      <c r="O191" s="261">
        <v>0</v>
      </c>
      <c r="P191" s="265">
        <f t="shared" si="102"/>
        <v>0</v>
      </c>
      <c r="Q191" s="257">
        <f t="shared" si="103"/>
        <v>0</v>
      </c>
      <c r="R191" s="264">
        <f t="shared" si="104"/>
        <v>0</v>
      </c>
      <c r="S191" s="261">
        <v>0</v>
      </c>
      <c r="T191" s="313">
        <f t="shared" si="105"/>
        <v>0</v>
      </c>
      <c r="U191" s="261">
        <v>0</v>
      </c>
      <c r="V191" s="313">
        <f t="shared" si="106"/>
        <v>0</v>
      </c>
      <c r="W191" s="261">
        <v>0</v>
      </c>
      <c r="X191" s="313">
        <f t="shared" si="107"/>
        <v>0</v>
      </c>
      <c r="Y191" s="261">
        <v>0</v>
      </c>
      <c r="Z191" s="313">
        <f t="shared" si="108"/>
        <v>0</v>
      </c>
      <c r="AA191" s="261">
        <v>0</v>
      </c>
      <c r="AB191" s="260">
        <f t="shared" si="109"/>
        <v>0</v>
      </c>
      <c r="AC191" s="259">
        <f t="shared" si="110"/>
        <v>0</v>
      </c>
      <c r="AD191" s="258">
        <f t="shared" si="111"/>
        <v>0</v>
      </c>
      <c r="AE191" s="257">
        <v>0</v>
      </c>
      <c r="AF191" s="257">
        <f t="shared" si="112"/>
        <v>0</v>
      </c>
      <c r="AG191" s="255">
        <v>0</v>
      </c>
      <c r="AH191" s="254">
        <f t="shared" si="113"/>
        <v>0</v>
      </c>
      <c r="AI191" s="267">
        <f t="shared" si="114"/>
        <v>0</v>
      </c>
      <c r="AJ191" s="508">
        <f t="shared" si="115"/>
        <v>0</v>
      </c>
      <c r="AK191" s="308">
        <v>0</v>
      </c>
      <c r="AL191" s="254">
        <f t="shared" si="116"/>
        <v>0</v>
      </c>
      <c r="AM191" s="327"/>
    </row>
    <row r="192" spans="1:39" s="242" customFormat="1" x14ac:dyDescent="0.3">
      <c r="A192" s="282" t="s">
        <v>186</v>
      </c>
      <c r="B192" s="276">
        <f>13800/12</f>
        <v>1150</v>
      </c>
      <c r="C192" s="275">
        <f>2300/1.1</f>
        <v>2090.9090909090905</v>
      </c>
      <c r="D192" s="270">
        <v>12</v>
      </c>
      <c r="E192" s="269">
        <v>0</v>
      </c>
      <c r="F192" s="531">
        <f t="shared" si="97"/>
        <v>0</v>
      </c>
      <c r="G192" s="308">
        <v>0</v>
      </c>
      <c r="H192" s="266">
        <f t="shared" si="98"/>
        <v>0</v>
      </c>
      <c r="I192" s="261">
        <v>0</v>
      </c>
      <c r="J192" s="266">
        <f t="shared" si="99"/>
        <v>0</v>
      </c>
      <c r="K192" s="261">
        <v>0</v>
      </c>
      <c r="L192" s="266">
        <f t="shared" si="100"/>
        <v>0</v>
      </c>
      <c r="M192" s="261">
        <v>0</v>
      </c>
      <c r="N192" s="266">
        <f t="shared" si="101"/>
        <v>0</v>
      </c>
      <c r="O192" s="261">
        <v>0</v>
      </c>
      <c r="P192" s="265">
        <f t="shared" si="102"/>
        <v>0</v>
      </c>
      <c r="Q192" s="257">
        <f t="shared" si="103"/>
        <v>0</v>
      </c>
      <c r="R192" s="264">
        <f t="shared" si="104"/>
        <v>0</v>
      </c>
      <c r="S192" s="261">
        <v>0</v>
      </c>
      <c r="T192" s="313">
        <f t="shared" si="105"/>
        <v>0</v>
      </c>
      <c r="U192" s="261">
        <v>0</v>
      </c>
      <c r="V192" s="313">
        <f t="shared" si="106"/>
        <v>0</v>
      </c>
      <c r="W192" s="261">
        <v>0</v>
      </c>
      <c r="X192" s="313">
        <f t="shared" si="107"/>
        <v>0</v>
      </c>
      <c r="Y192" s="261">
        <v>0</v>
      </c>
      <c r="Z192" s="313">
        <f t="shared" si="108"/>
        <v>0</v>
      </c>
      <c r="AA192" s="261">
        <v>0</v>
      </c>
      <c r="AB192" s="260">
        <f t="shared" si="109"/>
        <v>0</v>
      </c>
      <c r="AC192" s="259">
        <f t="shared" si="110"/>
        <v>0</v>
      </c>
      <c r="AD192" s="258">
        <f t="shared" si="111"/>
        <v>0</v>
      </c>
      <c r="AE192" s="257">
        <v>0</v>
      </c>
      <c r="AF192" s="257">
        <f t="shared" si="112"/>
        <v>0</v>
      </c>
      <c r="AG192" s="255">
        <v>0</v>
      </c>
      <c r="AH192" s="254">
        <f t="shared" si="113"/>
        <v>0</v>
      </c>
      <c r="AI192" s="267">
        <f t="shared" si="114"/>
        <v>0</v>
      </c>
      <c r="AJ192" s="508">
        <f t="shared" si="115"/>
        <v>0</v>
      </c>
      <c r="AK192" s="308">
        <v>0</v>
      </c>
      <c r="AL192" s="254">
        <f t="shared" si="116"/>
        <v>0</v>
      </c>
      <c r="AM192" s="327"/>
    </row>
    <row r="193" spans="1:39" s="242" customFormat="1" x14ac:dyDescent="0.3">
      <c r="A193" s="282" t="s">
        <v>212</v>
      </c>
      <c r="B193" s="276">
        <f>30000/24</f>
        <v>1250</v>
      </c>
      <c r="C193" s="275">
        <f>2800/1.1</f>
        <v>2545.454545454545</v>
      </c>
      <c r="D193" s="270">
        <v>24</v>
      </c>
      <c r="E193" s="269">
        <v>0</v>
      </c>
      <c r="F193" s="531">
        <f t="shared" si="97"/>
        <v>0</v>
      </c>
      <c r="G193" s="308">
        <v>0</v>
      </c>
      <c r="H193" s="266">
        <f t="shared" si="98"/>
        <v>0</v>
      </c>
      <c r="I193" s="261">
        <v>0</v>
      </c>
      <c r="J193" s="266">
        <f t="shared" si="99"/>
        <v>0</v>
      </c>
      <c r="K193" s="261">
        <v>0</v>
      </c>
      <c r="L193" s="266">
        <f t="shared" si="100"/>
        <v>0</v>
      </c>
      <c r="M193" s="261">
        <v>0</v>
      </c>
      <c r="N193" s="266">
        <f t="shared" si="101"/>
        <v>0</v>
      </c>
      <c r="O193" s="261">
        <v>0</v>
      </c>
      <c r="P193" s="265">
        <f t="shared" si="102"/>
        <v>0</v>
      </c>
      <c r="Q193" s="257">
        <f t="shared" si="103"/>
        <v>0</v>
      </c>
      <c r="R193" s="264">
        <f t="shared" si="104"/>
        <v>0</v>
      </c>
      <c r="S193" s="261">
        <v>0</v>
      </c>
      <c r="T193" s="313">
        <f t="shared" si="105"/>
        <v>0</v>
      </c>
      <c r="U193" s="261">
        <v>0</v>
      </c>
      <c r="V193" s="313">
        <f t="shared" si="106"/>
        <v>0</v>
      </c>
      <c r="W193" s="261">
        <v>0</v>
      </c>
      <c r="X193" s="313">
        <f t="shared" si="107"/>
        <v>0</v>
      </c>
      <c r="Y193" s="261">
        <v>0</v>
      </c>
      <c r="Z193" s="313">
        <f t="shared" si="108"/>
        <v>0</v>
      </c>
      <c r="AA193" s="261">
        <v>0</v>
      </c>
      <c r="AB193" s="260">
        <f t="shared" si="109"/>
        <v>0</v>
      </c>
      <c r="AC193" s="259">
        <f t="shared" si="110"/>
        <v>0</v>
      </c>
      <c r="AD193" s="258">
        <f t="shared" si="111"/>
        <v>0</v>
      </c>
      <c r="AE193" s="257">
        <v>0</v>
      </c>
      <c r="AF193" s="257">
        <f t="shared" si="112"/>
        <v>0</v>
      </c>
      <c r="AG193" s="255">
        <v>0</v>
      </c>
      <c r="AH193" s="254">
        <f t="shared" si="113"/>
        <v>0</v>
      </c>
      <c r="AI193" s="267">
        <f t="shared" si="114"/>
        <v>0</v>
      </c>
      <c r="AJ193" s="508">
        <f t="shared" si="115"/>
        <v>0</v>
      </c>
      <c r="AK193" s="308">
        <v>0</v>
      </c>
      <c r="AL193" s="254">
        <f t="shared" si="116"/>
        <v>0</v>
      </c>
      <c r="AM193" s="327"/>
    </row>
    <row r="194" spans="1:39" s="242" customFormat="1" x14ac:dyDescent="0.3">
      <c r="A194" s="309" t="s">
        <v>82</v>
      </c>
      <c r="B194" s="276">
        <f>14400/24</f>
        <v>600</v>
      </c>
      <c r="C194" s="275">
        <f>800/1.1</f>
        <v>727.27272727272725</v>
      </c>
      <c r="D194" s="274">
        <v>24</v>
      </c>
      <c r="E194" s="269">
        <v>0</v>
      </c>
      <c r="F194" s="531">
        <f t="shared" si="97"/>
        <v>0</v>
      </c>
      <c r="G194" s="308">
        <v>0</v>
      </c>
      <c r="H194" s="266">
        <f t="shared" si="98"/>
        <v>0</v>
      </c>
      <c r="I194" s="261">
        <v>0</v>
      </c>
      <c r="J194" s="266">
        <f t="shared" si="99"/>
        <v>0</v>
      </c>
      <c r="K194" s="261">
        <v>0</v>
      </c>
      <c r="L194" s="266">
        <f t="shared" si="100"/>
        <v>0</v>
      </c>
      <c r="M194" s="261">
        <v>0</v>
      </c>
      <c r="N194" s="266">
        <f t="shared" si="101"/>
        <v>0</v>
      </c>
      <c r="O194" s="261">
        <v>0</v>
      </c>
      <c r="P194" s="265">
        <f t="shared" si="102"/>
        <v>0</v>
      </c>
      <c r="Q194" s="257">
        <f t="shared" si="103"/>
        <v>0</v>
      </c>
      <c r="R194" s="264">
        <f t="shared" si="104"/>
        <v>0</v>
      </c>
      <c r="S194" s="261">
        <v>0</v>
      </c>
      <c r="T194" s="313">
        <f t="shared" si="105"/>
        <v>0</v>
      </c>
      <c r="U194" s="261">
        <v>0</v>
      </c>
      <c r="V194" s="313">
        <f t="shared" si="106"/>
        <v>0</v>
      </c>
      <c r="W194" s="261">
        <v>0</v>
      </c>
      <c r="X194" s="313">
        <f t="shared" si="107"/>
        <v>0</v>
      </c>
      <c r="Y194" s="261">
        <v>0</v>
      </c>
      <c r="Z194" s="313">
        <f t="shared" si="108"/>
        <v>0</v>
      </c>
      <c r="AA194" s="261">
        <v>0</v>
      </c>
      <c r="AB194" s="260">
        <f t="shared" si="109"/>
        <v>0</v>
      </c>
      <c r="AC194" s="259">
        <f t="shared" si="110"/>
        <v>0</v>
      </c>
      <c r="AD194" s="258">
        <f t="shared" si="111"/>
        <v>0</v>
      </c>
      <c r="AE194" s="257">
        <v>0</v>
      </c>
      <c r="AF194" s="257">
        <f t="shared" si="112"/>
        <v>0</v>
      </c>
      <c r="AG194" s="255">
        <v>0</v>
      </c>
      <c r="AH194" s="254">
        <f t="shared" si="113"/>
        <v>0</v>
      </c>
      <c r="AI194" s="267">
        <f t="shared" si="114"/>
        <v>0</v>
      </c>
      <c r="AJ194" s="508">
        <f t="shared" si="115"/>
        <v>0</v>
      </c>
      <c r="AK194" s="308">
        <v>0</v>
      </c>
      <c r="AL194" s="254">
        <f t="shared" si="116"/>
        <v>0</v>
      </c>
      <c r="AM194" s="326"/>
    </row>
    <row r="195" spans="1:39" s="242" customFormat="1" x14ac:dyDescent="0.3">
      <c r="A195" s="278" t="s">
        <v>153</v>
      </c>
      <c r="B195" s="281">
        <f>16000/10</f>
        <v>1600</v>
      </c>
      <c r="C195" s="279">
        <f>2700/1.1</f>
        <v>2454.5454545454545</v>
      </c>
      <c r="D195" s="280">
        <v>10</v>
      </c>
      <c r="E195" s="269">
        <v>0</v>
      </c>
      <c r="F195" s="531">
        <f t="shared" si="97"/>
        <v>0</v>
      </c>
      <c r="G195" s="308">
        <v>0</v>
      </c>
      <c r="H195" s="266">
        <f t="shared" si="98"/>
        <v>0</v>
      </c>
      <c r="I195" s="261">
        <v>0</v>
      </c>
      <c r="J195" s="266">
        <f t="shared" si="99"/>
        <v>0</v>
      </c>
      <c r="K195" s="261">
        <v>0</v>
      </c>
      <c r="L195" s="266">
        <f t="shared" si="100"/>
        <v>0</v>
      </c>
      <c r="M195" s="261">
        <v>0</v>
      </c>
      <c r="N195" s="266">
        <f t="shared" si="101"/>
        <v>0</v>
      </c>
      <c r="O195" s="261">
        <v>0</v>
      </c>
      <c r="P195" s="265">
        <f t="shared" si="102"/>
        <v>0</v>
      </c>
      <c r="Q195" s="257">
        <f t="shared" si="103"/>
        <v>0</v>
      </c>
      <c r="R195" s="264">
        <f t="shared" si="104"/>
        <v>0</v>
      </c>
      <c r="S195" s="261">
        <v>0</v>
      </c>
      <c r="T195" s="313">
        <f t="shared" si="105"/>
        <v>0</v>
      </c>
      <c r="U195" s="261">
        <v>0</v>
      </c>
      <c r="V195" s="313">
        <f t="shared" si="106"/>
        <v>0</v>
      </c>
      <c r="W195" s="261">
        <v>0</v>
      </c>
      <c r="X195" s="313">
        <f t="shared" si="107"/>
        <v>0</v>
      </c>
      <c r="Y195" s="261">
        <v>0</v>
      </c>
      <c r="Z195" s="313">
        <f t="shared" si="108"/>
        <v>0</v>
      </c>
      <c r="AA195" s="261">
        <v>0</v>
      </c>
      <c r="AB195" s="260">
        <f t="shared" si="109"/>
        <v>0</v>
      </c>
      <c r="AC195" s="259">
        <f t="shared" si="110"/>
        <v>0</v>
      </c>
      <c r="AD195" s="258">
        <f t="shared" si="111"/>
        <v>0</v>
      </c>
      <c r="AE195" s="257">
        <v>0</v>
      </c>
      <c r="AF195" s="257">
        <f t="shared" si="112"/>
        <v>0</v>
      </c>
      <c r="AG195" s="255">
        <v>0</v>
      </c>
      <c r="AH195" s="254">
        <f t="shared" si="113"/>
        <v>0</v>
      </c>
      <c r="AI195" s="267">
        <f t="shared" si="114"/>
        <v>0</v>
      </c>
      <c r="AJ195" s="508">
        <f t="shared" si="115"/>
        <v>0</v>
      </c>
      <c r="AK195" s="308">
        <v>0</v>
      </c>
      <c r="AL195" s="254">
        <f t="shared" si="116"/>
        <v>0</v>
      </c>
      <c r="AM195" s="326"/>
    </row>
    <row r="196" spans="1:39" s="242" customFormat="1" x14ac:dyDescent="0.3">
      <c r="A196" s="278" t="s">
        <v>680</v>
      </c>
      <c r="B196" s="276">
        <f>16000/10</f>
        <v>1600</v>
      </c>
      <c r="C196" s="279">
        <f>2700/1.1</f>
        <v>2454.5454545454545</v>
      </c>
      <c r="D196" s="274">
        <v>10</v>
      </c>
      <c r="E196" s="269">
        <v>0</v>
      </c>
      <c r="F196" s="531">
        <f t="shared" si="97"/>
        <v>0</v>
      </c>
      <c r="G196" s="308">
        <v>0</v>
      </c>
      <c r="H196" s="266">
        <f t="shared" si="98"/>
        <v>0</v>
      </c>
      <c r="I196" s="261">
        <v>0</v>
      </c>
      <c r="J196" s="266">
        <f t="shared" si="99"/>
        <v>0</v>
      </c>
      <c r="K196" s="261">
        <v>0</v>
      </c>
      <c r="L196" s="266">
        <f t="shared" si="100"/>
        <v>0</v>
      </c>
      <c r="M196" s="261">
        <v>0</v>
      </c>
      <c r="N196" s="266">
        <f t="shared" si="101"/>
        <v>0</v>
      </c>
      <c r="O196" s="261">
        <v>0</v>
      </c>
      <c r="P196" s="265">
        <f t="shared" si="102"/>
        <v>0</v>
      </c>
      <c r="Q196" s="257">
        <f t="shared" si="103"/>
        <v>0</v>
      </c>
      <c r="R196" s="264">
        <f t="shared" si="104"/>
        <v>0</v>
      </c>
      <c r="S196" s="261">
        <v>0</v>
      </c>
      <c r="T196" s="313">
        <f t="shared" si="105"/>
        <v>0</v>
      </c>
      <c r="U196" s="261">
        <v>0</v>
      </c>
      <c r="V196" s="313">
        <f t="shared" si="106"/>
        <v>0</v>
      </c>
      <c r="W196" s="261">
        <v>0</v>
      </c>
      <c r="X196" s="313">
        <f t="shared" si="107"/>
        <v>0</v>
      </c>
      <c r="Y196" s="261">
        <v>0</v>
      </c>
      <c r="Z196" s="313">
        <f t="shared" si="108"/>
        <v>0</v>
      </c>
      <c r="AA196" s="261">
        <v>0</v>
      </c>
      <c r="AB196" s="260">
        <f t="shared" si="109"/>
        <v>0</v>
      </c>
      <c r="AC196" s="259">
        <f t="shared" si="110"/>
        <v>0</v>
      </c>
      <c r="AD196" s="258">
        <f t="shared" si="111"/>
        <v>0</v>
      </c>
      <c r="AE196" s="257">
        <v>0</v>
      </c>
      <c r="AF196" s="257">
        <f t="shared" si="112"/>
        <v>0</v>
      </c>
      <c r="AG196" s="255">
        <v>0</v>
      </c>
      <c r="AH196" s="254">
        <f t="shared" si="113"/>
        <v>0</v>
      </c>
      <c r="AI196" s="267">
        <f t="shared" si="114"/>
        <v>0</v>
      </c>
      <c r="AJ196" s="508">
        <f t="shared" si="115"/>
        <v>0</v>
      </c>
      <c r="AK196" s="308">
        <v>0</v>
      </c>
      <c r="AL196" s="254">
        <f t="shared" si="116"/>
        <v>0</v>
      </c>
      <c r="AM196" s="326"/>
    </row>
    <row r="197" spans="1:39" s="242" customFormat="1" x14ac:dyDescent="0.3">
      <c r="A197" s="278" t="s">
        <v>776</v>
      </c>
      <c r="B197" s="276">
        <f>16000/10</f>
        <v>1600</v>
      </c>
      <c r="C197" s="279">
        <f>2700/1.1</f>
        <v>2454.5454545454545</v>
      </c>
      <c r="D197" s="274">
        <v>10</v>
      </c>
      <c r="E197" s="269">
        <v>19</v>
      </c>
      <c r="F197" s="531">
        <f t="shared" si="97"/>
        <v>30400</v>
      </c>
      <c r="G197" s="308">
        <v>0</v>
      </c>
      <c r="H197" s="266">
        <f t="shared" si="98"/>
        <v>0</v>
      </c>
      <c r="I197" s="261">
        <v>0</v>
      </c>
      <c r="J197" s="266">
        <f t="shared" si="99"/>
        <v>0</v>
      </c>
      <c r="K197" s="261">
        <v>0</v>
      </c>
      <c r="L197" s="266">
        <f t="shared" si="100"/>
        <v>0</v>
      </c>
      <c r="M197" s="261">
        <v>0</v>
      </c>
      <c r="N197" s="266">
        <f t="shared" si="101"/>
        <v>0</v>
      </c>
      <c r="O197" s="261">
        <v>0</v>
      </c>
      <c r="P197" s="265">
        <f t="shared" si="102"/>
        <v>0</v>
      </c>
      <c r="Q197" s="257">
        <f t="shared" si="103"/>
        <v>0</v>
      </c>
      <c r="R197" s="264">
        <f t="shared" si="104"/>
        <v>0</v>
      </c>
      <c r="S197" s="261">
        <v>5</v>
      </c>
      <c r="T197" s="313">
        <f t="shared" si="105"/>
        <v>12272.727272727272</v>
      </c>
      <c r="U197" s="261">
        <v>4</v>
      </c>
      <c r="V197" s="313">
        <f t="shared" si="106"/>
        <v>9818.181818181818</v>
      </c>
      <c r="W197" s="261">
        <v>5</v>
      </c>
      <c r="X197" s="313">
        <f t="shared" si="107"/>
        <v>12272.727272727272</v>
      </c>
      <c r="Y197" s="261">
        <v>5</v>
      </c>
      <c r="Z197" s="313">
        <f t="shared" si="108"/>
        <v>12272.727272727272</v>
      </c>
      <c r="AA197" s="261">
        <v>0</v>
      </c>
      <c r="AB197" s="260">
        <f t="shared" si="109"/>
        <v>0</v>
      </c>
      <c r="AC197" s="259">
        <f t="shared" si="110"/>
        <v>19</v>
      </c>
      <c r="AD197" s="258">
        <f t="shared" si="111"/>
        <v>46636.363636363632</v>
      </c>
      <c r="AE197" s="257">
        <v>0</v>
      </c>
      <c r="AF197" s="257">
        <f t="shared" si="112"/>
        <v>16236.363636363636</v>
      </c>
      <c r="AG197" s="255">
        <v>0</v>
      </c>
      <c r="AH197" s="254">
        <f t="shared" si="113"/>
        <v>0</v>
      </c>
      <c r="AI197" s="267">
        <f t="shared" si="114"/>
        <v>0</v>
      </c>
      <c r="AJ197" s="508">
        <f t="shared" si="115"/>
        <v>0</v>
      </c>
      <c r="AK197" s="308">
        <v>0</v>
      </c>
      <c r="AL197" s="254">
        <f t="shared" si="116"/>
        <v>0</v>
      </c>
      <c r="AM197" s="326"/>
    </row>
    <row r="198" spans="1:39" s="242" customFormat="1" x14ac:dyDescent="0.3">
      <c r="A198" s="278" t="s">
        <v>902</v>
      </c>
      <c r="B198" s="276">
        <f>16000/10</f>
        <v>1600</v>
      </c>
      <c r="C198" s="279">
        <f>2700/1.1</f>
        <v>2454.5454545454545</v>
      </c>
      <c r="D198" s="274">
        <v>10</v>
      </c>
      <c r="E198" s="269">
        <v>20</v>
      </c>
      <c r="F198" s="531">
        <f t="shared" si="97"/>
        <v>32000</v>
      </c>
      <c r="G198" s="308">
        <v>0</v>
      </c>
      <c r="H198" s="266">
        <f t="shared" si="98"/>
        <v>0</v>
      </c>
      <c r="I198" s="261">
        <v>0</v>
      </c>
      <c r="J198" s="266">
        <f t="shared" si="99"/>
        <v>0</v>
      </c>
      <c r="K198" s="261">
        <v>0</v>
      </c>
      <c r="L198" s="266">
        <f t="shared" si="100"/>
        <v>0</v>
      </c>
      <c r="M198" s="261">
        <v>0</v>
      </c>
      <c r="N198" s="266">
        <f t="shared" si="101"/>
        <v>0</v>
      </c>
      <c r="O198" s="261">
        <v>0</v>
      </c>
      <c r="P198" s="265">
        <f t="shared" si="102"/>
        <v>0</v>
      </c>
      <c r="Q198" s="257">
        <f t="shared" si="103"/>
        <v>0</v>
      </c>
      <c r="R198" s="264">
        <f t="shared" si="104"/>
        <v>0</v>
      </c>
      <c r="S198" s="261">
        <v>8</v>
      </c>
      <c r="T198" s="313">
        <f t="shared" si="105"/>
        <v>19636.363636363636</v>
      </c>
      <c r="U198" s="261">
        <v>5</v>
      </c>
      <c r="V198" s="313">
        <f t="shared" si="106"/>
        <v>12272.727272727272</v>
      </c>
      <c r="W198" s="261">
        <v>3</v>
      </c>
      <c r="X198" s="313">
        <f t="shared" si="107"/>
        <v>7363.636363636364</v>
      </c>
      <c r="Y198" s="261">
        <v>4</v>
      </c>
      <c r="Z198" s="313">
        <f t="shared" si="108"/>
        <v>9818.181818181818</v>
      </c>
      <c r="AA198" s="261">
        <v>0</v>
      </c>
      <c r="AB198" s="260">
        <f t="shared" si="109"/>
        <v>0</v>
      </c>
      <c r="AC198" s="259">
        <f t="shared" si="110"/>
        <v>20</v>
      </c>
      <c r="AD198" s="258">
        <f t="shared" si="111"/>
        <v>49090.909090909088</v>
      </c>
      <c r="AE198" s="257">
        <v>0</v>
      </c>
      <c r="AF198" s="257">
        <f t="shared" si="112"/>
        <v>17090.909090909088</v>
      </c>
      <c r="AG198" s="255">
        <v>0</v>
      </c>
      <c r="AH198" s="254">
        <f t="shared" si="113"/>
        <v>0</v>
      </c>
      <c r="AI198" s="267">
        <f t="shared" si="114"/>
        <v>0</v>
      </c>
      <c r="AJ198" s="508">
        <f t="shared" si="115"/>
        <v>0</v>
      </c>
      <c r="AK198" s="308">
        <v>0</v>
      </c>
      <c r="AL198" s="254">
        <f t="shared" si="116"/>
        <v>0</v>
      </c>
      <c r="AM198" s="326"/>
    </row>
    <row r="199" spans="1:39" s="242" customFormat="1" x14ac:dyDescent="0.3">
      <c r="A199" s="278" t="s">
        <v>901</v>
      </c>
      <c r="B199" s="276">
        <f>16000/10</f>
        <v>1600</v>
      </c>
      <c r="C199" s="279">
        <f>2700/1.1</f>
        <v>2454.5454545454545</v>
      </c>
      <c r="D199" s="274">
        <v>10</v>
      </c>
      <c r="E199" s="269">
        <v>0</v>
      </c>
      <c r="F199" s="531">
        <f t="shared" si="97"/>
        <v>0</v>
      </c>
      <c r="G199" s="308">
        <v>0</v>
      </c>
      <c r="H199" s="266">
        <f t="shared" si="98"/>
        <v>0</v>
      </c>
      <c r="I199" s="261">
        <v>0</v>
      </c>
      <c r="J199" s="266">
        <f t="shared" si="99"/>
        <v>0</v>
      </c>
      <c r="K199" s="261">
        <v>0</v>
      </c>
      <c r="L199" s="266">
        <f t="shared" si="100"/>
        <v>0</v>
      </c>
      <c r="M199" s="261">
        <v>0</v>
      </c>
      <c r="N199" s="266">
        <f t="shared" si="101"/>
        <v>0</v>
      </c>
      <c r="O199" s="261">
        <v>0</v>
      </c>
      <c r="P199" s="265">
        <f t="shared" si="102"/>
        <v>0</v>
      </c>
      <c r="Q199" s="257">
        <f t="shared" si="103"/>
        <v>0</v>
      </c>
      <c r="R199" s="264">
        <f t="shared" si="104"/>
        <v>0</v>
      </c>
      <c r="S199" s="261">
        <v>0</v>
      </c>
      <c r="T199" s="313">
        <f t="shared" si="105"/>
        <v>0</v>
      </c>
      <c r="U199" s="261">
        <v>0</v>
      </c>
      <c r="V199" s="313">
        <f t="shared" si="106"/>
        <v>0</v>
      </c>
      <c r="W199" s="261">
        <v>0</v>
      </c>
      <c r="X199" s="313">
        <f t="shared" si="107"/>
        <v>0</v>
      </c>
      <c r="Y199" s="261">
        <v>0</v>
      </c>
      <c r="Z199" s="313">
        <f t="shared" si="108"/>
        <v>0</v>
      </c>
      <c r="AA199" s="261">
        <v>0</v>
      </c>
      <c r="AB199" s="260">
        <f t="shared" si="109"/>
        <v>0</v>
      </c>
      <c r="AC199" s="259">
        <f t="shared" si="110"/>
        <v>0</v>
      </c>
      <c r="AD199" s="258">
        <f t="shared" si="111"/>
        <v>0</v>
      </c>
      <c r="AE199" s="257">
        <v>0</v>
      </c>
      <c r="AF199" s="257">
        <f t="shared" si="112"/>
        <v>0</v>
      </c>
      <c r="AG199" s="255">
        <v>0</v>
      </c>
      <c r="AH199" s="254">
        <f t="shared" si="113"/>
        <v>0</v>
      </c>
      <c r="AI199" s="267">
        <f t="shared" si="114"/>
        <v>0</v>
      </c>
      <c r="AJ199" s="508">
        <f t="shared" si="115"/>
        <v>0</v>
      </c>
      <c r="AK199" s="308">
        <v>0</v>
      </c>
      <c r="AL199" s="254">
        <f t="shared" si="116"/>
        <v>0</v>
      </c>
      <c r="AM199" s="326"/>
    </row>
    <row r="200" spans="1:39" s="242" customFormat="1" x14ac:dyDescent="0.3">
      <c r="A200" s="278" t="s">
        <v>533</v>
      </c>
      <c r="B200" s="276">
        <f>14400/12</f>
        <v>1200</v>
      </c>
      <c r="C200" s="275">
        <f>1800/1.1</f>
        <v>1636.3636363636363</v>
      </c>
      <c r="D200" s="274">
        <v>12</v>
      </c>
      <c r="E200" s="269">
        <v>0</v>
      </c>
      <c r="F200" s="531">
        <f t="shared" si="97"/>
        <v>0</v>
      </c>
      <c r="G200" s="308">
        <v>0</v>
      </c>
      <c r="H200" s="266">
        <f t="shared" si="98"/>
        <v>0</v>
      </c>
      <c r="I200" s="261">
        <v>0</v>
      </c>
      <c r="J200" s="266">
        <f t="shared" si="99"/>
        <v>0</v>
      </c>
      <c r="K200" s="261">
        <v>0</v>
      </c>
      <c r="L200" s="266">
        <f t="shared" si="100"/>
        <v>0</v>
      </c>
      <c r="M200" s="261">
        <v>0</v>
      </c>
      <c r="N200" s="266">
        <f t="shared" si="101"/>
        <v>0</v>
      </c>
      <c r="O200" s="261">
        <v>0</v>
      </c>
      <c r="P200" s="265">
        <f t="shared" si="102"/>
        <v>0</v>
      </c>
      <c r="Q200" s="257">
        <f t="shared" si="103"/>
        <v>0</v>
      </c>
      <c r="R200" s="264">
        <f t="shared" si="104"/>
        <v>0</v>
      </c>
      <c r="S200" s="261">
        <v>0</v>
      </c>
      <c r="T200" s="313">
        <f t="shared" si="105"/>
        <v>0</v>
      </c>
      <c r="U200" s="261">
        <v>0</v>
      </c>
      <c r="V200" s="313">
        <f t="shared" si="106"/>
        <v>0</v>
      </c>
      <c r="W200" s="261">
        <v>0</v>
      </c>
      <c r="X200" s="313">
        <f t="shared" si="107"/>
        <v>0</v>
      </c>
      <c r="Y200" s="261">
        <v>0</v>
      </c>
      <c r="Z200" s="313">
        <f t="shared" si="108"/>
        <v>0</v>
      </c>
      <c r="AA200" s="261">
        <v>0</v>
      </c>
      <c r="AB200" s="260">
        <f t="shared" si="109"/>
        <v>0</v>
      </c>
      <c r="AC200" s="259">
        <f t="shared" si="110"/>
        <v>0</v>
      </c>
      <c r="AD200" s="258">
        <f t="shared" si="111"/>
        <v>0</v>
      </c>
      <c r="AE200" s="257">
        <v>0</v>
      </c>
      <c r="AF200" s="257">
        <f t="shared" si="112"/>
        <v>0</v>
      </c>
      <c r="AG200" s="255">
        <v>0</v>
      </c>
      <c r="AH200" s="254">
        <f t="shared" si="113"/>
        <v>0</v>
      </c>
      <c r="AI200" s="267">
        <f t="shared" si="114"/>
        <v>0</v>
      </c>
      <c r="AJ200" s="508">
        <f t="shared" si="115"/>
        <v>0</v>
      </c>
      <c r="AK200" s="308">
        <v>0</v>
      </c>
      <c r="AL200" s="254">
        <f t="shared" si="116"/>
        <v>0</v>
      </c>
      <c r="AM200" s="326"/>
    </row>
    <row r="201" spans="1:39" s="242" customFormat="1" x14ac:dyDescent="0.3">
      <c r="A201" s="278" t="s">
        <v>426</v>
      </c>
      <c r="B201" s="276">
        <f>14400/12</f>
        <v>1200</v>
      </c>
      <c r="C201" s="275">
        <f>1800/1.1</f>
        <v>1636.3636363636363</v>
      </c>
      <c r="D201" s="274">
        <v>13</v>
      </c>
      <c r="E201" s="269">
        <v>0</v>
      </c>
      <c r="F201" s="531">
        <f t="shared" si="97"/>
        <v>0</v>
      </c>
      <c r="G201" s="308">
        <v>0</v>
      </c>
      <c r="H201" s="266">
        <f t="shared" si="98"/>
        <v>0</v>
      </c>
      <c r="I201" s="261">
        <v>0</v>
      </c>
      <c r="J201" s="266">
        <f t="shared" si="99"/>
        <v>0</v>
      </c>
      <c r="K201" s="261">
        <v>0</v>
      </c>
      <c r="L201" s="266">
        <f t="shared" si="100"/>
        <v>0</v>
      </c>
      <c r="M201" s="261">
        <v>0</v>
      </c>
      <c r="N201" s="266">
        <f t="shared" si="101"/>
        <v>0</v>
      </c>
      <c r="O201" s="261">
        <v>0</v>
      </c>
      <c r="P201" s="265">
        <f t="shared" si="102"/>
        <v>0</v>
      </c>
      <c r="Q201" s="257">
        <f t="shared" si="103"/>
        <v>0</v>
      </c>
      <c r="R201" s="264">
        <f t="shared" si="104"/>
        <v>0</v>
      </c>
      <c r="S201" s="261">
        <v>0</v>
      </c>
      <c r="T201" s="313">
        <f t="shared" si="105"/>
        <v>0</v>
      </c>
      <c r="U201" s="261">
        <v>0</v>
      </c>
      <c r="V201" s="313">
        <f t="shared" si="106"/>
        <v>0</v>
      </c>
      <c r="W201" s="261">
        <v>0</v>
      </c>
      <c r="X201" s="313">
        <f t="shared" si="107"/>
        <v>0</v>
      </c>
      <c r="Y201" s="261">
        <v>0</v>
      </c>
      <c r="Z201" s="313">
        <f t="shared" si="108"/>
        <v>0</v>
      </c>
      <c r="AA201" s="261">
        <v>0</v>
      </c>
      <c r="AB201" s="260">
        <f t="shared" si="109"/>
        <v>0</v>
      </c>
      <c r="AC201" s="259">
        <f t="shared" si="110"/>
        <v>0</v>
      </c>
      <c r="AD201" s="258">
        <f t="shared" si="111"/>
        <v>0</v>
      </c>
      <c r="AE201" s="257">
        <v>0</v>
      </c>
      <c r="AF201" s="257">
        <f t="shared" si="112"/>
        <v>0</v>
      </c>
      <c r="AG201" s="255">
        <v>0</v>
      </c>
      <c r="AH201" s="254">
        <f t="shared" si="113"/>
        <v>0</v>
      </c>
      <c r="AI201" s="267">
        <f t="shared" si="114"/>
        <v>0</v>
      </c>
      <c r="AJ201" s="508">
        <f t="shared" si="115"/>
        <v>0</v>
      </c>
      <c r="AK201" s="308">
        <v>0</v>
      </c>
      <c r="AL201" s="254">
        <f t="shared" si="116"/>
        <v>0</v>
      </c>
      <c r="AM201" s="326"/>
    </row>
    <row r="202" spans="1:39" s="242" customFormat="1" x14ac:dyDescent="0.3">
      <c r="A202" s="277" t="s">
        <v>406</v>
      </c>
      <c r="B202" s="276">
        <f>3900/6</f>
        <v>650</v>
      </c>
      <c r="C202" s="275">
        <f>2000/1.1</f>
        <v>1818.181818181818</v>
      </c>
      <c r="D202" s="274">
        <v>6</v>
      </c>
      <c r="E202" s="269">
        <v>0</v>
      </c>
      <c r="F202" s="531">
        <f t="shared" si="97"/>
        <v>0</v>
      </c>
      <c r="G202" s="308">
        <v>0</v>
      </c>
      <c r="H202" s="266">
        <f t="shared" si="98"/>
        <v>0</v>
      </c>
      <c r="I202" s="261">
        <v>0</v>
      </c>
      <c r="J202" s="266">
        <f t="shared" si="99"/>
        <v>0</v>
      </c>
      <c r="K202" s="261">
        <v>0</v>
      </c>
      <c r="L202" s="266">
        <f t="shared" si="100"/>
        <v>0</v>
      </c>
      <c r="M202" s="261">
        <v>0</v>
      </c>
      <c r="N202" s="266">
        <f t="shared" si="101"/>
        <v>0</v>
      </c>
      <c r="O202" s="261">
        <v>0</v>
      </c>
      <c r="P202" s="265">
        <f t="shared" si="102"/>
        <v>0</v>
      </c>
      <c r="Q202" s="257">
        <f t="shared" si="103"/>
        <v>0</v>
      </c>
      <c r="R202" s="264">
        <f t="shared" si="104"/>
        <v>0</v>
      </c>
      <c r="S202" s="261">
        <v>0</v>
      </c>
      <c r="T202" s="313">
        <f t="shared" si="105"/>
        <v>0</v>
      </c>
      <c r="U202" s="261">
        <v>0</v>
      </c>
      <c r="V202" s="313">
        <f t="shared" si="106"/>
        <v>0</v>
      </c>
      <c r="W202" s="261">
        <v>0</v>
      </c>
      <c r="X202" s="313">
        <f t="shared" si="107"/>
        <v>0</v>
      </c>
      <c r="Y202" s="261">
        <v>0</v>
      </c>
      <c r="Z202" s="313">
        <f t="shared" si="108"/>
        <v>0</v>
      </c>
      <c r="AA202" s="261">
        <v>0</v>
      </c>
      <c r="AB202" s="260">
        <f t="shared" si="109"/>
        <v>0</v>
      </c>
      <c r="AC202" s="259">
        <f t="shared" si="110"/>
        <v>0</v>
      </c>
      <c r="AD202" s="258">
        <f t="shared" si="111"/>
        <v>0</v>
      </c>
      <c r="AE202" s="257">
        <v>0</v>
      </c>
      <c r="AF202" s="257">
        <f t="shared" si="112"/>
        <v>0</v>
      </c>
      <c r="AG202" s="255">
        <v>0</v>
      </c>
      <c r="AH202" s="254">
        <f t="shared" si="113"/>
        <v>0</v>
      </c>
      <c r="AI202" s="267">
        <f t="shared" si="114"/>
        <v>0</v>
      </c>
      <c r="AJ202" s="508">
        <f t="shared" si="115"/>
        <v>0</v>
      </c>
      <c r="AK202" s="308">
        <v>0</v>
      </c>
      <c r="AL202" s="254">
        <f t="shared" si="116"/>
        <v>0</v>
      </c>
      <c r="AM202" s="326"/>
    </row>
    <row r="203" spans="1:39" s="242" customFormat="1" x14ac:dyDescent="0.3">
      <c r="A203" s="277" t="s">
        <v>407</v>
      </c>
      <c r="B203" s="276">
        <f>3900/6</f>
        <v>650</v>
      </c>
      <c r="C203" s="275">
        <f>2000/1.1</f>
        <v>1818.181818181818</v>
      </c>
      <c r="D203" s="274">
        <v>6</v>
      </c>
      <c r="E203" s="269">
        <v>0</v>
      </c>
      <c r="F203" s="531">
        <f t="shared" si="97"/>
        <v>0</v>
      </c>
      <c r="G203" s="308">
        <v>0</v>
      </c>
      <c r="H203" s="266">
        <f t="shared" si="98"/>
        <v>0</v>
      </c>
      <c r="I203" s="261">
        <v>0</v>
      </c>
      <c r="J203" s="266">
        <f t="shared" si="99"/>
        <v>0</v>
      </c>
      <c r="K203" s="261">
        <v>0</v>
      </c>
      <c r="L203" s="266">
        <f t="shared" si="100"/>
        <v>0</v>
      </c>
      <c r="M203" s="261">
        <v>0</v>
      </c>
      <c r="N203" s="266">
        <f t="shared" si="101"/>
        <v>0</v>
      </c>
      <c r="O203" s="261">
        <v>0</v>
      </c>
      <c r="P203" s="265">
        <f t="shared" si="102"/>
        <v>0</v>
      </c>
      <c r="Q203" s="257">
        <f t="shared" si="103"/>
        <v>0</v>
      </c>
      <c r="R203" s="264">
        <f t="shared" si="104"/>
        <v>0</v>
      </c>
      <c r="S203" s="261">
        <v>0</v>
      </c>
      <c r="T203" s="313">
        <f t="shared" si="105"/>
        <v>0</v>
      </c>
      <c r="U203" s="261">
        <v>0</v>
      </c>
      <c r="V203" s="313">
        <f t="shared" si="106"/>
        <v>0</v>
      </c>
      <c r="W203" s="261">
        <v>0</v>
      </c>
      <c r="X203" s="313">
        <f t="shared" si="107"/>
        <v>0</v>
      </c>
      <c r="Y203" s="261">
        <v>0</v>
      </c>
      <c r="Z203" s="313">
        <f t="shared" si="108"/>
        <v>0</v>
      </c>
      <c r="AA203" s="261">
        <v>0</v>
      </c>
      <c r="AB203" s="260">
        <f t="shared" si="109"/>
        <v>0</v>
      </c>
      <c r="AC203" s="259">
        <f t="shared" si="110"/>
        <v>0</v>
      </c>
      <c r="AD203" s="258">
        <f t="shared" si="111"/>
        <v>0</v>
      </c>
      <c r="AE203" s="257">
        <v>0</v>
      </c>
      <c r="AF203" s="257">
        <f t="shared" si="112"/>
        <v>0</v>
      </c>
      <c r="AG203" s="255">
        <v>0</v>
      </c>
      <c r="AH203" s="254">
        <f t="shared" si="113"/>
        <v>0</v>
      </c>
      <c r="AI203" s="267">
        <f t="shared" si="114"/>
        <v>0</v>
      </c>
      <c r="AJ203" s="508">
        <f t="shared" si="115"/>
        <v>0</v>
      </c>
      <c r="AK203" s="308">
        <v>0</v>
      </c>
      <c r="AL203" s="254">
        <f t="shared" si="116"/>
        <v>0</v>
      </c>
      <c r="AM203" s="326"/>
    </row>
    <row r="204" spans="1:39" s="242" customFormat="1" x14ac:dyDescent="0.3">
      <c r="A204" s="277" t="s">
        <v>531</v>
      </c>
      <c r="B204" s="276">
        <f>3900/6</f>
        <v>650</v>
      </c>
      <c r="C204" s="275">
        <f>2000/1.1</f>
        <v>1818.181818181818</v>
      </c>
      <c r="D204" s="274">
        <v>6</v>
      </c>
      <c r="E204" s="269">
        <v>0</v>
      </c>
      <c r="F204" s="531">
        <f t="shared" si="97"/>
        <v>0</v>
      </c>
      <c r="G204" s="308">
        <v>0</v>
      </c>
      <c r="H204" s="266">
        <f t="shared" si="98"/>
        <v>0</v>
      </c>
      <c r="I204" s="261">
        <v>0</v>
      </c>
      <c r="J204" s="266">
        <f t="shared" si="99"/>
        <v>0</v>
      </c>
      <c r="K204" s="261">
        <v>0</v>
      </c>
      <c r="L204" s="266">
        <f t="shared" si="100"/>
        <v>0</v>
      </c>
      <c r="M204" s="261">
        <v>0</v>
      </c>
      <c r="N204" s="266">
        <f t="shared" si="101"/>
        <v>0</v>
      </c>
      <c r="O204" s="261">
        <v>0</v>
      </c>
      <c r="P204" s="265">
        <f t="shared" si="102"/>
        <v>0</v>
      </c>
      <c r="Q204" s="257">
        <f t="shared" si="103"/>
        <v>0</v>
      </c>
      <c r="R204" s="264">
        <f t="shared" si="104"/>
        <v>0</v>
      </c>
      <c r="S204" s="261">
        <v>0</v>
      </c>
      <c r="T204" s="313">
        <f t="shared" si="105"/>
        <v>0</v>
      </c>
      <c r="U204" s="261">
        <v>0</v>
      </c>
      <c r="V204" s="313">
        <f t="shared" si="106"/>
        <v>0</v>
      </c>
      <c r="W204" s="261">
        <v>0</v>
      </c>
      <c r="X204" s="313">
        <f t="shared" si="107"/>
        <v>0</v>
      </c>
      <c r="Y204" s="261">
        <v>0</v>
      </c>
      <c r="Z204" s="313">
        <f t="shared" si="108"/>
        <v>0</v>
      </c>
      <c r="AA204" s="261">
        <v>0</v>
      </c>
      <c r="AB204" s="260">
        <f t="shared" si="109"/>
        <v>0</v>
      </c>
      <c r="AC204" s="259">
        <f t="shared" si="110"/>
        <v>0</v>
      </c>
      <c r="AD204" s="258">
        <f t="shared" si="111"/>
        <v>0</v>
      </c>
      <c r="AE204" s="257">
        <v>0</v>
      </c>
      <c r="AF204" s="257">
        <f t="shared" si="112"/>
        <v>0</v>
      </c>
      <c r="AG204" s="255">
        <v>0</v>
      </c>
      <c r="AH204" s="254">
        <f t="shared" si="113"/>
        <v>0</v>
      </c>
      <c r="AI204" s="267">
        <f t="shared" si="114"/>
        <v>0</v>
      </c>
      <c r="AJ204" s="508">
        <f t="shared" si="115"/>
        <v>0</v>
      </c>
      <c r="AK204" s="308">
        <v>0</v>
      </c>
      <c r="AL204" s="254">
        <f t="shared" si="116"/>
        <v>0</v>
      </c>
      <c r="AM204" s="326"/>
    </row>
    <row r="205" spans="1:39" s="242" customFormat="1" ht="17.25" thickBot="1" x14ac:dyDescent="0.35">
      <c r="A205" s="273" t="s">
        <v>409</v>
      </c>
      <c r="B205" s="272">
        <f>31200/24</f>
        <v>1300</v>
      </c>
      <c r="C205" s="271">
        <f>2800/1.1</f>
        <v>2545.454545454545</v>
      </c>
      <c r="D205" s="270">
        <v>24</v>
      </c>
      <c r="E205" s="498">
        <v>0</v>
      </c>
      <c r="F205" s="532">
        <f t="shared" si="97"/>
        <v>0</v>
      </c>
      <c r="G205" s="504">
        <v>0</v>
      </c>
      <c r="H205" s="347">
        <f t="shared" si="98"/>
        <v>0</v>
      </c>
      <c r="I205" s="336">
        <v>0</v>
      </c>
      <c r="J205" s="347">
        <f t="shared" si="99"/>
        <v>0</v>
      </c>
      <c r="K205" s="336">
        <v>0</v>
      </c>
      <c r="L205" s="347">
        <f t="shared" si="100"/>
        <v>0</v>
      </c>
      <c r="M205" s="336">
        <v>0</v>
      </c>
      <c r="N205" s="347">
        <f t="shared" si="101"/>
        <v>0</v>
      </c>
      <c r="O205" s="336">
        <v>0</v>
      </c>
      <c r="P205" s="482">
        <f t="shared" si="102"/>
        <v>0</v>
      </c>
      <c r="Q205" s="483">
        <f t="shared" si="103"/>
        <v>0</v>
      </c>
      <c r="R205" s="338">
        <f t="shared" si="104"/>
        <v>0</v>
      </c>
      <c r="S205" s="336">
        <v>0</v>
      </c>
      <c r="T205" s="485">
        <f t="shared" si="105"/>
        <v>0</v>
      </c>
      <c r="U205" s="336">
        <v>0</v>
      </c>
      <c r="V205" s="485">
        <f t="shared" si="106"/>
        <v>0</v>
      </c>
      <c r="W205" s="336">
        <v>0</v>
      </c>
      <c r="X205" s="485">
        <f t="shared" si="107"/>
        <v>0</v>
      </c>
      <c r="Y205" s="336">
        <v>0</v>
      </c>
      <c r="Z205" s="485">
        <f t="shared" si="108"/>
        <v>0</v>
      </c>
      <c r="AA205" s="336">
        <v>0</v>
      </c>
      <c r="AB205" s="486">
        <f t="shared" si="109"/>
        <v>0</v>
      </c>
      <c r="AC205" s="487">
        <f t="shared" si="110"/>
        <v>0</v>
      </c>
      <c r="AD205" s="488">
        <f t="shared" si="111"/>
        <v>0</v>
      </c>
      <c r="AE205" s="483">
        <v>0</v>
      </c>
      <c r="AF205" s="483">
        <f t="shared" si="112"/>
        <v>0</v>
      </c>
      <c r="AG205" s="490">
        <v>0</v>
      </c>
      <c r="AH205" s="491">
        <f t="shared" si="113"/>
        <v>0</v>
      </c>
      <c r="AI205" s="481">
        <f t="shared" si="114"/>
        <v>0</v>
      </c>
      <c r="AJ205" s="509">
        <f t="shared" si="115"/>
        <v>0</v>
      </c>
      <c r="AK205" s="504">
        <v>0</v>
      </c>
      <c r="AL205" s="491">
        <f t="shared" si="116"/>
        <v>0</v>
      </c>
      <c r="AM205" s="326"/>
    </row>
    <row r="206" spans="1:39" s="242" customFormat="1" ht="17.25" thickBot="1" x14ac:dyDescent="0.35">
      <c r="A206" s="715" t="s">
        <v>113</v>
      </c>
      <c r="B206" s="716"/>
      <c r="C206" s="716"/>
      <c r="D206" s="716"/>
      <c r="E206" s="495">
        <f t="shared" ref="E206:AL206" si="117">SUM(E172:E205)</f>
        <v>54</v>
      </c>
      <c r="F206" s="522">
        <f t="shared" si="117"/>
        <v>87900</v>
      </c>
      <c r="G206" s="515">
        <f t="shared" si="117"/>
        <v>0</v>
      </c>
      <c r="H206" s="496">
        <f t="shared" si="117"/>
        <v>0</v>
      </c>
      <c r="I206" s="496">
        <f t="shared" si="117"/>
        <v>0</v>
      </c>
      <c r="J206" s="496">
        <f t="shared" si="117"/>
        <v>0</v>
      </c>
      <c r="K206" s="496">
        <f t="shared" si="117"/>
        <v>0</v>
      </c>
      <c r="L206" s="496">
        <f t="shared" si="117"/>
        <v>0</v>
      </c>
      <c r="M206" s="496">
        <f t="shared" si="117"/>
        <v>0</v>
      </c>
      <c r="N206" s="496">
        <f t="shared" si="117"/>
        <v>0</v>
      </c>
      <c r="O206" s="496">
        <f t="shared" si="117"/>
        <v>0</v>
      </c>
      <c r="P206" s="496">
        <f t="shared" si="117"/>
        <v>0</v>
      </c>
      <c r="Q206" s="496">
        <f t="shared" si="117"/>
        <v>0</v>
      </c>
      <c r="R206" s="516">
        <f t="shared" si="117"/>
        <v>0</v>
      </c>
      <c r="S206" s="514">
        <f t="shared" si="117"/>
        <v>24</v>
      </c>
      <c r="T206" s="496">
        <f t="shared" si="117"/>
        <v>58909.090909090912</v>
      </c>
      <c r="U206" s="496">
        <f t="shared" si="117"/>
        <v>13</v>
      </c>
      <c r="V206" s="496">
        <f t="shared" si="117"/>
        <v>31909.090909090908</v>
      </c>
      <c r="W206" s="496">
        <f t="shared" si="117"/>
        <v>8</v>
      </c>
      <c r="X206" s="496">
        <f t="shared" si="117"/>
        <v>19636.363636363636</v>
      </c>
      <c r="Y206" s="496">
        <f t="shared" si="117"/>
        <v>9</v>
      </c>
      <c r="Z206" s="496">
        <f t="shared" si="117"/>
        <v>22090.909090909088</v>
      </c>
      <c r="AA206" s="496">
        <f t="shared" si="117"/>
        <v>0</v>
      </c>
      <c r="AB206" s="496">
        <f t="shared" si="117"/>
        <v>0</v>
      </c>
      <c r="AC206" s="496">
        <f t="shared" si="117"/>
        <v>54</v>
      </c>
      <c r="AD206" s="496">
        <f t="shared" si="117"/>
        <v>132545.45454545453</v>
      </c>
      <c r="AE206" s="496">
        <f t="shared" si="117"/>
        <v>0</v>
      </c>
      <c r="AF206" s="510">
        <f t="shared" si="117"/>
        <v>44645.454545454544</v>
      </c>
      <c r="AG206" s="515">
        <f t="shared" si="117"/>
        <v>0</v>
      </c>
      <c r="AH206" s="516">
        <f t="shared" si="117"/>
        <v>0</v>
      </c>
      <c r="AI206" s="514">
        <f t="shared" si="117"/>
        <v>0</v>
      </c>
      <c r="AJ206" s="510">
        <f t="shared" si="117"/>
        <v>0</v>
      </c>
      <c r="AK206" s="515">
        <f t="shared" si="117"/>
        <v>0</v>
      </c>
      <c r="AL206" s="516">
        <f t="shared" si="117"/>
        <v>0</v>
      </c>
      <c r="AM206" s="252"/>
    </row>
    <row r="207" spans="1:39" s="242" customFormat="1" ht="17.25" thickBot="1" x14ac:dyDescent="0.35">
      <c r="A207" s="251"/>
      <c r="B207" s="251"/>
      <c r="C207" s="251"/>
      <c r="D207" s="251"/>
      <c r="E207" s="244"/>
      <c r="F207" s="245"/>
      <c r="G207" s="244"/>
      <c r="H207" s="250">
        <f>H206*1.1</f>
        <v>0</v>
      </c>
      <c r="I207" s="245"/>
      <c r="J207" s="312">
        <f>J206*1.1</f>
        <v>0</v>
      </c>
      <c r="K207" s="245"/>
      <c r="L207" s="250">
        <f>L206*1.1</f>
        <v>0</v>
      </c>
      <c r="M207" s="245"/>
      <c r="N207" s="250">
        <f>N206*1.1</f>
        <v>0</v>
      </c>
      <c r="O207" s="245"/>
      <c r="P207" s="250">
        <f>P206*1.1</f>
        <v>0</v>
      </c>
      <c r="Q207" s="245"/>
      <c r="R207" s="249">
        <f>R206*1.1</f>
        <v>0</v>
      </c>
      <c r="S207" s="718" t="s">
        <v>155</v>
      </c>
      <c r="T207" s="718"/>
      <c r="U207" s="718"/>
      <c r="V207" s="718"/>
      <c r="W207" s="718"/>
      <c r="X207" s="718"/>
      <c r="Y207" s="718"/>
      <c r="Z207" s="718"/>
      <c r="AA207" s="718"/>
      <c r="AB207" s="718"/>
      <c r="AC207" s="718"/>
      <c r="AD207" s="718"/>
      <c r="AE207" s="248"/>
      <c r="AF207" s="325">
        <f>AF206/(R206+F206)</f>
        <v>0.50791188333850446</v>
      </c>
      <c r="AG207" s="244"/>
      <c r="AH207" s="246"/>
      <c r="AI207" s="245"/>
      <c r="AJ207" s="245"/>
      <c r="AK207" s="244"/>
      <c r="AL207" s="243"/>
    </row>
    <row r="208" spans="1:39" s="242" customFormat="1" x14ac:dyDescent="0.3">
      <c r="A208" s="251"/>
      <c r="B208" s="251"/>
      <c r="C208" s="251"/>
      <c r="D208" s="251"/>
      <c r="E208" s="300"/>
      <c r="F208" s="251"/>
      <c r="G208" s="251"/>
      <c r="H208" s="323"/>
      <c r="I208" s="251"/>
      <c r="J208" s="324"/>
      <c r="K208" s="251"/>
      <c r="L208" s="323"/>
      <c r="M208" s="251"/>
      <c r="N208" s="323"/>
      <c r="O208" s="251"/>
      <c r="P208" s="323"/>
      <c r="Q208" s="251"/>
      <c r="R208" s="323"/>
      <c r="S208" s="322"/>
      <c r="T208" s="322"/>
      <c r="U208" s="322"/>
      <c r="V208" s="322"/>
      <c r="W208" s="322"/>
      <c r="X208" s="322"/>
      <c r="Y208" s="322"/>
      <c r="Z208" s="322"/>
      <c r="AA208" s="322"/>
      <c r="AB208" s="322"/>
      <c r="AC208" s="322"/>
      <c r="AD208" s="322"/>
      <c r="AE208" s="322"/>
      <c r="AF208" s="321"/>
      <c r="AG208" s="251"/>
      <c r="AH208" s="251"/>
      <c r="AI208" s="251"/>
      <c r="AJ208" s="251"/>
      <c r="AK208" s="251"/>
    </row>
    <row r="209" spans="1:39" s="242" customFormat="1" ht="17.25" thickBot="1" x14ac:dyDescent="0.35">
      <c r="A209" s="307" t="s">
        <v>1126</v>
      </c>
      <c r="B209" s="306"/>
      <c r="C209" s="306"/>
      <c r="D209" s="303"/>
      <c r="E209" s="304"/>
      <c r="F209" s="303"/>
      <c r="G209" s="303"/>
      <c r="H209" s="303"/>
      <c r="I209" s="303"/>
      <c r="J209" s="303"/>
      <c r="K209" s="303"/>
      <c r="L209" s="303"/>
      <c r="M209" s="303"/>
      <c r="N209" s="303"/>
      <c r="O209" s="303"/>
      <c r="P209" s="303"/>
      <c r="Q209" s="303"/>
      <c r="R209" s="303"/>
      <c r="S209" s="303"/>
      <c r="T209" s="303"/>
      <c r="U209" s="303"/>
      <c r="V209" s="303"/>
      <c r="W209" s="303"/>
      <c r="X209" s="303"/>
      <c r="Y209" s="303"/>
      <c r="Z209" s="303"/>
      <c r="AA209" s="303"/>
      <c r="AB209" s="303"/>
      <c r="AC209" s="303"/>
      <c r="AD209" s="303"/>
      <c r="AE209" s="303"/>
      <c r="AF209" s="303"/>
      <c r="AG209" s="302"/>
      <c r="AH209" s="302"/>
      <c r="AI209" s="302"/>
      <c r="AJ209" s="302"/>
      <c r="AK209" s="302"/>
    </row>
    <row r="210" spans="1:39" s="242" customFormat="1" ht="17.25" thickBot="1" x14ac:dyDescent="0.35">
      <c r="A210" s="251"/>
      <c r="B210" s="251"/>
      <c r="C210" s="251"/>
      <c r="D210" s="251"/>
      <c r="E210" s="317"/>
      <c r="F210" s="529"/>
      <c r="G210" s="743" t="s">
        <v>130</v>
      </c>
      <c r="H210" s="744"/>
      <c r="I210" s="744"/>
      <c r="J210" s="744"/>
      <c r="K210" s="744"/>
      <c r="L210" s="744"/>
      <c r="M210" s="744"/>
      <c r="N210" s="744"/>
      <c r="O210" s="744"/>
      <c r="P210" s="744"/>
      <c r="Q210" s="744"/>
      <c r="R210" s="745"/>
      <c r="S210" s="747" t="s">
        <v>49</v>
      </c>
      <c r="T210" s="747"/>
      <c r="U210" s="747"/>
      <c r="V210" s="747"/>
      <c r="W210" s="747"/>
      <c r="X210" s="747"/>
      <c r="Y210" s="747"/>
      <c r="Z210" s="747"/>
      <c r="AA210" s="747"/>
      <c r="AB210" s="747"/>
      <c r="AC210" s="747"/>
      <c r="AD210" s="747"/>
      <c r="AE210" s="747"/>
      <c r="AF210" s="747"/>
      <c r="AG210" s="301"/>
      <c r="AH210" s="298"/>
      <c r="AI210" s="300"/>
      <c r="AJ210" s="300"/>
      <c r="AK210" s="315"/>
      <c r="AL210" s="316"/>
      <c r="AM210" s="297" t="s">
        <v>11</v>
      </c>
    </row>
    <row r="211" spans="1:39" s="242" customFormat="1" ht="16.5" customHeight="1" x14ac:dyDescent="0.3">
      <c r="A211" s="797" t="s">
        <v>207</v>
      </c>
      <c r="B211" s="788" t="s">
        <v>13</v>
      </c>
      <c r="C211" s="755" t="s">
        <v>1171</v>
      </c>
      <c r="D211" s="790" t="s">
        <v>348</v>
      </c>
      <c r="E211" s="757" t="s">
        <v>192</v>
      </c>
      <c r="F211" s="792" t="s">
        <v>78</v>
      </c>
      <c r="G211" s="723" t="s">
        <v>17</v>
      </c>
      <c r="H211" s="741" t="s">
        <v>203</v>
      </c>
      <c r="I211" s="721" t="s">
        <v>0</v>
      </c>
      <c r="J211" s="741" t="s">
        <v>74</v>
      </c>
      <c r="K211" s="721" t="s">
        <v>1</v>
      </c>
      <c r="L211" s="741" t="s">
        <v>330</v>
      </c>
      <c r="M211" s="739" t="s">
        <v>2</v>
      </c>
      <c r="N211" s="741" t="s">
        <v>20</v>
      </c>
      <c r="O211" s="739" t="s">
        <v>3</v>
      </c>
      <c r="P211" s="741" t="s">
        <v>177</v>
      </c>
      <c r="Q211" s="735" t="s">
        <v>125</v>
      </c>
      <c r="R211" s="737" t="s">
        <v>23</v>
      </c>
      <c r="S211" s="794" t="s">
        <v>286</v>
      </c>
      <c r="T211" s="731" t="s">
        <v>249</v>
      </c>
      <c r="U211" s="774" t="s">
        <v>4</v>
      </c>
      <c r="V211" s="776" t="s">
        <v>174</v>
      </c>
      <c r="W211" s="774" t="s">
        <v>5</v>
      </c>
      <c r="X211" s="776" t="s">
        <v>173</v>
      </c>
      <c r="Y211" s="774" t="s">
        <v>6</v>
      </c>
      <c r="Z211" s="776" t="s">
        <v>77</v>
      </c>
      <c r="AA211" s="774" t="s">
        <v>7</v>
      </c>
      <c r="AB211" s="781" t="s">
        <v>98</v>
      </c>
      <c r="AC211" s="733" t="s">
        <v>29</v>
      </c>
      <c r="AD211" s="783" t="s">
        <v>122</v>
      </c>
      <c r="AE211" s="735" t="s">
        <v>121</v>
      </c>
      <c r="AF211" s="761" t="s">
        <v>244</v>
      </c>
      <c r="AG211" s="763" t="s">
        <v>190</v>
      </c>
      <c r="AH211" s="725" t="s">
        <v>52</v>
      </c>
      <c r="AI211" s="769" t="s">
        <v>1170</v>
      </c>
      <c r="AJ211" s="721" t="s">
        <v>119</v>
      </c>
      <c r="AK211" s="771" t="s">
        <v>139</v>
      </c>
      <c r="AL211" s="725" t="s">
        <v>96</v>
      </c>
      <c r="AM211" s="778" t="s">
        <v>95</v>
      </c>
    </row>
    <row r="212" spans="1:39" s="242" customFormat="1" ht="17.25" customHeight="1" thickBot="1" x14ac:dyDescent="0.35">
      <c r="A212" s="798"/>
      <c r="B212" s="789"/>
      <c r="C212" s="756"/>
      <c r="D212" s="791"/>
      <c r="E212" s="758"/>
      <c r="F212" s="793"/>
      <c r="G212" s="772"/>
      <c r="H212" s="742"/>
      <c r="I212" s="796"/>
      <c r="J212" s="742"/>
      <c r="K212" s="796"/>
      <c r="L212" s="742"/>
      <c r="M212" s="756"/>
      <c r="N212" s="742"/>
      <c r="O212" s="756"/>
      <c r="P212" s="742"/>
      <c r="Q212" s="736"/>
      <c r="R212" s="773"/>
      <c r="S212" s="795"/>
      <c r="T212" s="732"/>
      <c r="U212" s="775"/>
      <c r="V212" s="777"/>
      <c r="W212" s="775"/>
      <c r="X212" s="777"/>
      <c r="Y212" s="775"/>
      <c r="Z212" s="777"/>
      <c r="AA212" s="775"/>
      <c r="AB212" s="782"/>
      <c r="AC212" s="734"/>
      <c r="AD212" s="784"/>
      <c r="AE212" s="736"/>
      <c r="AF212" s="785"/>
      <c r="AG212" s="764"/>
      <c r="AH212" s="780"/>
      <c r="AI212" s="770"/>
      <c r="AJ212" s="722"/>
      <c r="AK212" s="772"/>
      <c r="AL212" s="780"/>
      <c r="AM212" s="779"/>
    </row>
    <row r="213" spans="1:39" s="242" customFormat="1" x14ac:dyDescent="0.3">
      <c r="A213" s="320" t="s">
        <v>133</v>
      </c>
      <c r="B213" s="295">
        <f>15500/10</f>
        <v>1550</v>
      </c>
      <c r="C213" s="288">
        <f>2700/1.1</f>
        <v>2454.5454545454545</v>
      </c>
      <c r="D213" s="294">
        <v>10</v>
      </c>
      <c r="E213" s="319">
        <v>0</v>
      </c>
      <c r="F213" s="530">
        <f t="shared" ref="F213:F246" si="118">B213*E213</f>
        <v>0</v>
      </c>
      <c r="G213" s="308">
        <v>0</v>
      </c>
      <c r="H213" s="313">
        <f t="shared" ref="H213:H246" si="119">B213*G213</f>
        <v>0</v>
      </c>
      <c r="I213" s="295">
        <v>0</v>
      </c>
      <c r="J213" s="266">
        <f t="shared" ref="J213:J246" si="120">B213*I213</f>
        <v>0</v>
      </c>
      <c r="K213" s="267">
        <v>0</v>
      </c>
      <c r="L213" s="266">
        <f t="shared" ref="L213:L246" si="121">B213*K213</f>
        <v>0</v>
      </c>
      <c r="M213" s="267">
        <v>0</v>
      </c>
      <c r="N213" s="266">
        <f t="shared" ref="N213:N246" si="122">B213*M213</f>
        <v>0</v>
      </c>
      <c r="O213" s="267">
        <v>0</v>
      </c>
      <c r="P213" s="265">
        <f t="shared" ref="P213:P246" si="123">B213*O213</f>
        <v>0</v>
      </c>
      <c r="Q213" s="257">
        <f t="shared" ref="Q213:Q246" si="124">G213+I213+K213+M213+O213</f>
        <v>0</v>
      </c>
      <c r="R213" s="292">
        <f t="shared" ref="R213:R246" si="125">Q213*B213</f>
        <v>0</v>
      </c>
      <c r="S213" s="267">
        <v>0</v>
      </c>
      <c r="T213" s="313">
        <f t="shared" ref="T213:T246" si="126">C213*S213</f>
        <v>0</v>
      </c>
      <c r="U213" s="267">
        <v>0</v>
      </c>
      <c r="V213" s="313">
        <f t="shared" ref="V213:V246" si="127">C213*U213</f>
        <v>0</v>
      </c>
      <c r="W213" s="295">
        <v>0</v>
      </c>
      <c r="X213" s="313">
        <f t="shared" ref="X213:X246" si="128">C213*W213</f>
        <v>0</v>
      </c>
      <c r="Y213" s="295">
        <v>0</v>
      </c>
      <c r="Z213" s="313">
        <f t="shared" ref="Z213:Z246" si="129">C213*Y213</f>
        <v>0</v>
      </c>
      <c r="AA213" s="267">
        <v>0</v>
      </c>
      <c r="AB213" s="260">
        <f t="shared" ref="AB213:AB246" si="130">C213*AA213</f>
        <v>0</v>
      </c>
      <c r="AC213" s="259">
        <f t="shared" ref="AC213:AC246" si="131">S213+U213+W213+Y213+AA213</f>
        <v>0</v>
      </c>
      <c r="AD213" s="258">
        <f t="shared" ref="AD213:AD246" si="132">AC213*C213</f>
        <v>0</v>
      </c>
      <c r="AE213" s="257">
        <v>0</v>
      </c>
      <c r="AF213" s="257">
        <f t="shared" ref="AF213:AF246" si="133">((C213-B213)*AC213)-AE213</f>
        <v>0</v>
      </c>
      <c r="AG213" s="255">
        <v>0</v>
      </c>
      <c r="AH213" s="254">
        <f t="shared" ref="AH213:AH246" si="134">B213*AG213</f>
        <v>0</v>
      </c>
      <c r="AI213" s="267">
        <f t="shared" ref="AI213:AI246" si="135">E213+Q213-AC213-AG213</f>
        <v>0</v>
      </c>
      <c r="AJ213" s="523">
        <f t="shared" ref="AJ213:AJ246" si="136">B213*AI213</f>
        <v>0</v>
      </c>
      <c r="AK213" s="240">
        <v>0</v>
      </c>
      <c r="AL213" s="254">
        <f t="shared" ref="AL213:AL246" si="137">AK213*B213</f>
        <v>0</v>
      </c>
      <c r="AM213" s="310"/>
    </row>
    <row r="214" spans="1:39" s="242" customFormat="1" x14ac:dyDescent="0.3">
      <c r="A214" s="318" t="s">
        <v>322</v>
      </c>
      <c r="B214" s="261">
        <f>15500/10</f>
        <v>1550</v>
      </c>
      <c r="C214" s="288">
        <f>2700/1.1</f>
        <v>2454.5454545454545</v>
      </c>
      <c r="D214" s="287">
        <v>10</v>
      </c>
      <c r="E214" s="269">
        <v>0</v>
      </c>
      <c r="F214" s="531">
        <f t="shared" si="118"/>
        <v>0</v>
      </c>
      <c r="G214" s="314">
        <v>0</v>
      </c>
      <c r="H214" s="313">
        <f t="shared" si="119"/>
        <v>0</v>
      </c>
      <c r="I214" s="295">
        <v>0</v>
      </c>
      <c r="J214" s="266">
        <f t="shared" si="120"/>
        <v>0</v>
      </c>
      <c r="K214" s="267">
        <v>0</v>
      </c>
      <c r="L214" s="266">
        <f t="shared" si="121"/>
        <v>0</v>
      </c>
      <c r="M214" s="267">
        <v>0</v>
      </c>
      <c r="N214" s="266">
        <f t="shared" si="122"/>
        <v>0</v>
      </c>
      <c r="O214" s="267">
        <v>0</v>
      </c>
      <c r="P214" s="265">
        <f t="shared" si="123"/>
        <v>0</v>
      </c>
      <c r="Q214" s="257">
        <f t="shared" si="124"/>
        <v>0</v>
      </c>
      <c r="R214" s="264">
        <f t="shared" si="125"/>
        <v>0</v>
      </c>
      <c r="S214" s="267">
        <v>0</v>
      </c>
      <c r="T214" s="313">
        <f t="shared" si="126"/>
        <v>0</v>
      </c>
      <c r="U214" s="267">
        <v>0</v>
      </c>
      <c r="V214" s="313">
        <f t="shared" si="127"/>
        <v>0</v>
      </c>
      <c r="W214" s="295">
        <v>0</v>
      </c>
      <c r="X214" s="313">
        <f t="shared" si="128"/>
        <v>0</v>
      </c>
      <c r="Y214" s="295">
        <v>0</v>
      </c>
      <c r="Z214" s="313">
        <f t="shared" si="129"/>
        <v>0</v>
      </c>
      <c r="AA214" s="267">
        <v>0</v>
      </c>
      <c r="AB214" s="260">
        <f t="shared" si="130"/>
        <v>0</v>
      </c>
      <c r="AC214" s="259">
        <f t="shared" si="131"/>
        <v>0</v>
      </c>
      <c r="AD214" s="258">
        <f t="shared" si="132"/>
        <v>0</v>
      </c>
      <c r="AE214" s="257">
        <v>0</v>
      </c>
      <c r="AF214" s="257">
        <f t="shared" si="133"/>
        <v>0</v>
      </c>
      <c r="AG214" s="255">
        <v>0</v>
      </c>
      <c r="AH214" s="254">
        <f t="shared" si="134"/>
        <v>0</v>
      </c>
      <c r="AI214" s="267">
        <f t="shared" si="135"/>
        <v>0</v>
      </c>
      <c r="AJ214" s="508">
        <f t="shared" si="136"/>
        <v>0</v>
      </c>
      <c r="AK214" s="240">
        <v>0</v>
      </c>
      <c r="AL214" s="254">
        <f t="shared" si="137"/>
        <v>0</v>
      </c>
      <c r="AM214" s="310"/>
    </row>
    <row r="215" spans="1:39" s="242" customFormat="1" x14ac:dyDescent="0.3">
      <c r="A215" s="318" t="s">
        <v>143</v>
      </c>
      <c r="B215" s="261">
        <f>18000/10</f>
        <v>1800</v>
      </c>
      <c r="C215" s="288">
        <f>2800/1.1</f>
        <v>2545.454545454545</v>
      </c>
      <c r="D215" s="287">
        <v>10</v>
      </c>
      <c r="E215" s="269">
        <v>0</v>
      </c>
      <c r="F215" s="531">
        <f t="shared" si="118"/>
        <v>0</v>
      </c>
      <c r="G215" s="314">
        <v>0</v>
      </c>
      <c r="H215" s="313">
        <f t="shared" si="119"/>
        <v>0</v>
      </c>
      <c r="I215" s="295">
        <v>0</v>
      </c>
      <c r="J215" s="266">
        <f t="shared" si="120"/>
        <v>0</v>
      </c>
      <c r="K215" s="267">
        <v>0</v>
      </c>
      <c r="L215" s="266">
        <f t="shared" si="121"/>
        <v>0</v>
      </c>
      <c r="M215" s="267">
        <v>0</v>
      </c>
      <c r="N215" s="266">
        <f t="shared" si="122"/>
        <v>0</v>
      </c>
      <c r="O215" s="267">
        <v>0</v>
      </c>
      <c r="P215" s="265">
        <f t="shared" si="123"/>
        <v>0</v>
      </c>
      <c r="Q215" s="257">
        <f t="shared" si="124"/>
        <v>0</v>
      </c>
      <c r="R215" s="264">
        <f t="shared" si="125"/>
        <v>0</v>
      </c>
      <c r="S215" s="267">
        <v>0</v>
      </c>
      <c r="T215" s="313">
        <f t="shared" si="126"/>
        <v>0</v>
      </c>
      <c r="U215" s="267">
        <v>0</v>
      </c>
      <c r="V215" s="313">
        <f t="shared" si="127"/>
        <v>0</v>
      </c>
      <c r="W215" s="295">
        <v>0</v>
      </c>
      <c r="X215" s="313">
        <f t="shared" si="128"/>
        <v>0</v>
      </c>
      <c r="Y215" s="295">
        <v>0</v>
      </c>
      <c r="Z215" s="313">
        <f t="shared" si="129"/>
        <v>0</v>
      </c>
      <c r="AA215" s="267">
        <v>0</v>
      </c>
      <c r="AB215" s="260">
        <f t="shared" si="130"/>
        <v>0</v>
      </c>
      <c r="AC215" s="259">
        <f t="shared" si="131"/>
        <v>0</v>
      </c>
      <c r="AD215" s="258">
        <f t="shared" si="132"/>
        <v>0</v>
      </c>
      <c r="AE215" s="257">
        <v>0</v>
      </c>
      <c r="AF215" s="257">
        <f t="shared" si="133"/>
        <v>0</v>
      </c>
      <c r="AG215" s="255">
        <v>0</v>
      </c>
      <c r="AH215" s="254">
        <f t="shared" si="134"/>
        <v>0</v>
      </c>
      <c r="AI215" s="267">
        <f t="shared" si="135"/>
        <v>0</v>
      </c>
      <c r="AJ215" s="508">
        <f t="shared" si="136"/>
        <v>0</v>
      </c>
      <c r="AK215" s="240">
        <v>0</v>
      </c>
      <c r="AL215" s="254">
        <f t="shared" si="137"/>
        <v>0</v>
      </c>
      <c r="AM215" s="310"/>
    </row>
    <row r="216" spans="1:39" s="242" customFormat="1" x14ac:dyDescent="0.3">
      <c r="A216" s="289" t="s">
        <v>41</v>
      </c>
      <c r="B216" s="276">
        <f>15500/10</f>
        <v>1550</v>
      </c>
      <c r="C216" s="288">
        <f>2700/1.1</f>
        <v>2454.5454545454545</v>
      </c>
      <c r="D216" s="274">
        <v>10</v>
      </c>
      <c r="E216" s="269">
        <v>0</v>
      </c>
      <c r="F216" s="531">
        <f t="shared" si="118"/>
        <v>0</v>
      </c>
      <c r="G216" s="314">
        <v>0</v>
      </c>
      <c r="H216" s="313">
        <f t="shared" si="119"/>
        <v>0</v>
      </c>
      <c r="I216" s="295">
        <v>0</v>
      </c>
      <c r="J216" s="266">
        <f t="shared" si="120"/>
        <v>0</v>
      </c>
      <c r="K216" s="267">
        <v>0</v>
      </c>
      <c r="L216" s="266">
        <f t="shared" si="121"/>
        <v>0</v>
      </c>
      <c r="M216" s="267">
        <v>0</v>
      </c>
      <c r="N216" s="266">
        <f t="shared" si="122"/>
        <v>0</v>
      </c>
      <c r="O216" s="267">
        <v>0</v>
      </c>
      <c r="P216" s="265">
        <f t="shared" si="123"/>
        <v>0</v>
      </c>
      <c r="Q216" s="257">
        <f t="shared" si="124"/>
        <v>0</v>
      </c>
      <c r="R216" s="264">
        <f t="shared" si="125"/>
        <v>0</v>
      </c>
      <c r="S216" s="267">
        <v>0</v>
      </c>
      <c r="T216" s="313">
        <f t="shared" si="126"/>
        <v>0</v>
      </c>
      <c r="U216" s="267">
        <v>0</v>
      </c>
      <c r="V216" s="313">
        <f t="shared" si="127"/>
        <v>0</v>
      </c>
      <c r="W216" s="295">
        <v>0</v>
      </c>
      <c r="X216" s="313">
        <f t="shared" si="128"/>
        <v>0</v>
      </c>
      <c r="Y216" s="295">
        <v>0</v>
      </c>
      <c r="Z216" s="313">
        <f t="shared" si="129"/>
        <v>0</v>
      </c>
      <c r="AA216" s="267">
        <v>0</v>
      </c>
      <c r="AB216" s="260">
        <f t="shared" si="130"/>
        <v>0</v>
      </c>
      <c r="AC216" s="259">
        <f t="shared" si="131"/>
        <v>0</v>
      </c>
      <c r="AD216" s="258">
        <f t="shared" si="132"/>
        <v>0</v>
      </c>
      <c r="AE216" s="257">
        <v>0</v>
      </c>
      <c r="AF216" s="257">
        <f t="shared" si="133"/>
        <v>0</v>
      </c>
      <c r="AG216" s="255">
        <v>0</v>
      </c>
      <c r="AH216" s="254">
        <f t="shared" si="134"/>
        <v>0</v>
      </c>
      <c r="AI216" s="267">
        <f t="shared" si="135"/>
        <v>0</v>
      </c>
      <c r="AJ216" s="508">
        <f t="shared" si="136"/>
        <v>0</v>
      </c>
      <c r="AK216" s="240">
        <v>0</v>
      </c>
      <c r="AL216" s="254">
        <f t="shared" si="137"/>
        <v>0</v>
      </c>
      <c r="AM216" s="310"/>
    </row>
    <row r="217" spans="1:39" s="242" customFormat="1" x14ac:dyDescent="0.3">
      <c r="A217" s="289" t="s">
        <v>303</v>
      </c>
      <c r="B217" s="276">
        <f>15500/10</f>
        <v>1550</v>
      </c>
      <c r="C217" s="288">
        <f>2700/1.1</f>
        <v>2454.5454545454545</v>
      </c>
      <c r="D217" s="274">
        <v>10</v>
      </c>
      <c r="E217" s="269">
        <v>0</v>
      </c>
      <c r="F217" s="531">
        <f t="shared" si="118"/>
        <v>0</v>
      </c>
      <c r="G217" s="314">
        <v>0</v>
      </c>
      <c r="H217" s="313">
        <f t="shared" si="119"/>
        <v>0</v>
      </c>
      <c r="I217" s="295">
        <v>0</v>
      </c>
      <c r="J217" s="266">
        <f t="shared" si="120"/>
        <v>0</v>
      </c>
      <c r="K217" s="267">
        <v>0</v>
      </c>
      <c r="L217" s="266">
        <f t="shared" si="121"/>
        <v>0</v>
      </c>
      <c r="M217" s="267">
        <v>0</v>
      </c>
      <c r="N217" s="266">
        <f t="shared" si="122"/>
        <v>0</v>
      </c>
      <c r="O217" s="267">
        <v>0</v>
      </c>
      <c r="P217" s="265">
        <f t="shared" si="123"/>
        <v>0</v>
      </c>
      <c r="Q217" s="257">
        <f t="shared" si="124"/>
        <v>0</v>
      </c>
      <c r="R217" s="264">
        <f t="shared" si="125"/>
        <v>0</v>
      </c>
      <c r="S217" s="267">
        <v>0</v>
      </c>
      <c r="T217" s="313">
        <f t="shared" si="126"/>
        <v>0</v>
      </c>
      <c r="U217" s="267">
        <v>0</v>
      </c>
      <c r="V217" s="313">
        <f t="shared" si="127"/>
        <v>0</v>
      </c>
      <c r="W217" s="295">
        <v>0</v>
      </c>
      <c r="X217" s="313">
        <f t="shared" si="128"/>
        <v>0</v>
      </c>
      <c r="Y217" s="295">
        <v>0</v>
      </c>
      <c r="Z217" s="313">
        <f t="shared" si="129"/>
        <v>0</v>
      </c>
      <c r="AA217" s="267">
        <v>0</v>
      </c>
      <c r="AB217" s="260">
        <f t="shared" si="130"/>
        <v>0</v>
      </c>
      <c r="AC217" s="259">
        <f t="shared" si="131"/>
        <v>0</v>
      </c>
      <c r="AD217" s="258">
        <f t="shared" si="132"/>
        <v>0</v>
      </c>
      <c r="AE217" s="257">
        <v>0</v>
      </c>
      <c r="AF217" s="257">
        <f t="shared" si="133"/>
        <v>0</v>
      </c>
      <c r="AG217" s="255">
        <v>0</v>
      </c>
      <c r="AH217" s="254">
        <f t="shared" si="134"/>
        <v>0</v>
      </c>
      <c r="AI217" s="267">
        <f t="shared" si="135"/>
        <v>0</v>
      </c>
      <c r="AJ217" s="508">
        <f t="shared" si="136"/>
        <v>0</v>
      </c>
      <c r="AK217" s="240">
        <v>0</v>
      </c>
      <c r="AL217" s="254">
        <f t="shared" si="137"/>
        <v>0</v>
      </c>
      <c r="AM217" s="310"/>
    </row>
    <row r="218" spans="1:39" s="242" customFormat="1" x14ac:dyDescent="0.3">
      <c r="A218" s="289" t="s">
        <v>271</v>
      </c>
      <c r="B218" s="276">
        <f>15500/10</f>
        <v>1550</v>
      </c>
      <c r="C218" s="288">
        <f>2700/1.1</f>
        <v>2454.5454545454545</v>
      </c>
      <c r="D218" s="274">
        <v>10</v>
      </c>
      <c r="E218" s="269">
        <v>0</v>
      </c>
      <c r="F218" s="531">
        <f t="shared" si="118"/>
        <v>0</v>
      </c>
      <c r="G218" s="314">
        <v>0</v>
      </c>
      <c r="H218" s="313">
        <f t="shared" si="119"/>
        <v>0</v>
      </c>
      <c r="I218" s="295">
        <v>0</v>
      </c>
      <c r="J218" s="266">
        <f t="shared" si="120"/>
        <v>0</v>
      </c>
      <c r="K218" s="267">
        <v>0</v>
      </c>
      <c r="L218" s="266">
        <f t="shared" si="121"/>
        <v>0</v>
      </c>
      <c r="M218" s="267">
        <v>0</v>
      </c>
      <c r="N218" s="266">
        <f t="shared" si="122"/>
        <v>0</v>
      </c>
      <c r="O218" s="267">
        <v>0</v>
      </c>
      <c r="P218" s="265">
        <f t="shared" si="123"/>
        <v>0</v>
      </c>
      <c r="Q218" s="257">
        <f t="shared" si="124"/>
        <v>0</v>
      </c>
      <c r="R218" s="264">
        <f t="shared" si="125"/>
        <v>0</v>
      </c>
      <c r="S218" s="267">
        <v>0</v>
      </c>
      <c r="T218" s="313">
        <f t="shared" si="126"/>
        <v>0</v>
      </c>
      <c r="U218" s="267">
        <v>0</v>
      </c>
      <c r="V218" s="313">
        <f t="shared" si="127"/>
        <v>0</v>
      </c>
      <c r="W218" s="295">
        <v>0</v>
      </c>
      <c r="X218" s="313">
        <f t="shared" si="128"/>
        <v>0</v>
      </c>
      <c r="Y218" s="295">
        <v>0</v>
      </c>
      <c r="Z218" s="313">
        <f t="shared" si="129"/>
        <v>0</v>
      </c>
      <c r="AA218" s="267">
        <v>0</v>
      </c>
      <c r="AB218" s="260">
        <f t="shared" si="130"/>
        <v>0</v>
      </c>
      <c r="AC218" s="259">
        <f t="shared" si="131"/>
        <v>0</v>
      </c>
      <c r="AD218" s="258">
        <f t="shared" si="132"/>
        <v>0</v>
      </c>
      <c r="AE218" s="257">
        <v>0</v>
      </c>
      <c r="AF218" s="257">
        <f t="shared" si="133"/>
        <v>0</v>
      </c>
      <c r="AG218" s="255">
        <v>0</v>
      </c>
      <c r="AH218" s="254">
        <f t="shared" si="134"/>
        <v>0</v>
      </c>
      <c r="AI218" s="267">
        <f t="shared" si="135"/>
        <v>0</v>
      </c>
      <c r="AJ218" s="508">
        <f t="shared" si="136"/>
        <v>0</v>
      </c>
      <c r="AK218" s="240">
        <v>0</v>
      </c>
      <c r="AL218" s="254">
        <f t="shared" si="137"/>
        <v>0</v>
      </c>
      <c r="AM218" s="310"/>
    </row>
    <row r="219" spans="1:39" s="242" customFormat="1" x14ac:dyDescent="0.3">
      <c r="A219" s="289" t="s">
        <v>89</v>
      </c>
      <c r="B219" s="276">
        <f>18000/10</f>
        <v>1800</v>
      </c>
      <c r="C219" s="288">
        <f>2800/1.1</f>
        <v>2545.454545454545</v>
      </c>
      <c r="D219" s="274">
        <v>10</v>
      </c>
      <c r="E219" s="269">
        <v>0</v>
      </c>
      <c r="F219" s="531">
        <f t="shared" si="118"/>
        <v>0</v>
      </c>
      <c r="G219" s="314">
        <v>0</v>
      </c>
      <c r="H219" s="313">
        <f t="shared" si="119"/>
        <v>0</v>
      </c>
      <c r="I219" s="295">
        <v>0</v>
      </c>
      <c r="J219" s="266">
        <f t="shared" si="120"/>
        <v>0</v>
      </c>
      <c r="K219" s="267">
        <v>0</v>
      </c>
      <c r="L219" s="266">
        <f t="shared" si="121"/>
        <v>0</v>
      </c>
      <c r="M219" s="267">
        <v>0</v>
      </c>
      <c r="N219" s="266">
        <f t="shared" si="122"/>
        <v>0</v>
      </c>
      <c r="O219" s="267">
        <v>0</v>
      </c>
      <c r="P219" s="265">
        <f t="shared" si="123"/>
        <v>0</v>
      </c>
      <c r="Q219" s="257">
        <f t="shared" si="124"/>
        <v>0</v>
      </c>
      <c r="R219" s="264">
        <f t="shared" si="125"/>
        <v>0</v>
      </c>
      <c r="S219" s="267">
        <v>0</v>
      </c>
      <c r="T219" s="313">
        <f t="shared" si="126"/>
        <v>0</v>
      </c>
      <c r="U219" s="267">
        <v>0</v>
      </c>
      <c r="V219" s="313">
        <f t="shared" si="127"/>
        <v>0</v>
      </c>
      <c r="W219" s="295">
        <v>0</v>
      </c>
      <c r="X219" s="313">
        <f t="shared" si="128"/>
        <v>0</v>
      </c>
      <c r="Y219" s="295">
        <v>0</v>
      </c>
      <c r="Z219" s="313">
        <f t="shared" si="129"/>
        <v>0</v>
      </c>
      <c r="AA219" s="267">
        <v>0</v>
      </c>
      <c r="AB219" s="260">
        <f t="shared" si="130"/>
        <v>0</v>
      </c>
      <c r="AC219" s="259">
        <f t="shared" si="131"/>
        <v>0</v>
      </c>
      <c r="AD219" s="258">
        <f t="shared" si="132"/>
        <v>0</v>
      </c>
      <c r="AE219" s="257">
        <v>0</v>
      </c>
      <c r="AF219" s="257">
        <f t="shared" si="133"/>
        <v>0</v>
      </c>
      <c r="AG219" s="255">
        <v>0</v>
      </c>
      <c r="AH219" s="254">
        <f t="shared" si="134"/>
        <v>0</v>
      </c>
      <c r="AI219" s="267">
        <f t="shared" si="135"/>
        <v>0</v>
      </c>
      <c r="AJ219" s="508">
        <f t="shared" si="136"/>
        <v>0</v>
      </c>
      <c r="AK219" s="240">
        <v>0</v>
      </c>
      <c r="AL219" s="254">
        <f t="shared" si="137"/>
        <v>0</v>
      </c>
      <c r="AM219" s="310"/>
    </row>
    <row r="220" spans="1:39" s="242" customFormat="1" x14ac:dyDescent="0.3">
      <c r="A220" s="289" t="s">
        <v>88</v>
      </c>
      <c r="B220" s="276">
        <f>17000/10</f>
        <v>1700</v>
      </c>
      <c r="C220" s="288">
        <f>2700/1.1</f>
        <v>2454.5454545454545</v>
      </c>
      <c r="D220" s="274">
        <v>10</v>
      </c>
      <c r="E220" s="269">
        <v>0</v>
      </c>
      <c r="F220" s="531">
        <f t="shared" si="118"/>
        <v>0</v>
      </c>
      <c r="G220" s="314">
        <v>0</v>
      </c>
      <c r="H220" s="313">
        <f t="shared" si="119"/>
        <v>0</v>
      </c>
      <c r="I220" s="295">
        <v>0</v>
      </c>
      <c r="J220" s="266">
        <f t="shared" si="120"/>
        <v>0</v>
      </c>
      <c r="K220" s="267">
        <v>0</v>
      </c>
      <c r="L220" s="266">
        <f t="shared" si="121"/>
        <v>0</v>
      </c>
      <c r="M220" s="267">
        <v>0</v>
      </c>
      <c r="N220" s="266">
        <f t="shared" si="122"/>
        <v>0</v>
      </c>
      <c r="O220" s="267">
        <v>0</v>
      </c>
      <c r="P220" s="265">
        <f t="shared" si="123"/>
        <v>0</v>
      </c>
      <c r="Q220" s="257">
        <f t="shared" si="124"/>
        <v>0</v>
      </c>
      <c r="R220" s="264">
        <f t="shared" si="125"/>
        <v>0</v>
      </c>
      <c r="S220" s="267">
        <v>0</v>
      </c>
      <c r="T220" s="313">
        <f t="shared" si="126"/>
        <v>0</v>
      </c>
      <c r="U220" s="267">
        <v>0</v>
      </c>
      <c r="V220" s="313">
        <f t="shared" si="127"/>
        <v>0</v>
      </c>
      <c r="W220" s="295">
        <v>0</v>
      </c>
      <c r="X220" s="313">
        <f t="shared" si="128"/>
        <v>0</v>
      </c>
      <c r="Y220" s="295">
        <v>0</v>
      </c>
      <c r="Z220" s="313">
        <f t="shared" si="129"/>
        <v>0</v>
      </c>
      <c r="AA220" s="267">
        <v>0</v>
      </c>
      <c r="AB220" s="260">
        <f t="shared" si="130"/>
        <v>0</v>
      </c>
      <c r="AC220" s="259">
        <f t="shared" si="131"/>
        <v>0</v>
      </c>
      <c r="AD220" s="258">
        <f t="shared" si="132"/>
        <v>0</v>
      </c>
      <c r="AE220" s="257">
        <v>0</v>
      </c>
      <c r="AF220" s="257">
        <f t="shared" si="133"/>
        <v>0</v>
      </c>
      <c r="AG220" s="255">
        <v>0</v>
      </c>
      <c r="AH220" s="254">
        <f t="shared" si="134"/>
        <v>0</v>
      </c>
      <c r="AI220" s="267">
        <f t="shared" si="135"/>
        <v>0</v>
      </c>
      <c r="AJ220" s="508">
        <f t="shared" si="136"/>
        <v>0</v>
      </c>
      <c r="AK220" s="240">
        <v>0</v>
      </c>
      <c r="AL220" s="254">
        <f t="shared" si="137"/>
        <v>0</v>
      </c>
      <c r="AM220" s="310"/>
    </row>
    <row r="221" spans="1:39" s="242" customFormat="1" x14ac:dyDescent="0.3">
      <c r="A221" s="289" t="s">
        <v>87</v>
      </c>
      <c r="B221" s="261">
        <f>13800/12</f>
        <v>1150</v>
      </c>
      <c r="C221" s="263">
        <f>1800/1.1</f>
        <v>1636.3636363636363</v>
      </c>
      <c r="D221" s="287">
        <v>12</v>
      </c>
      <c r="E221" s="269">
        <v>0</v>
      </c>
      <c r="F221" s="531">
        <f t="shared" si="118"/>
        <v>0</v>
      </c>
      <c r="G221" s="314">
        <v>0</v>
      </c>
      <c r="H221" s="313">
        <f t="shared" si="119"/>
        <v>0</v>
      </c>
      <c r="I221" s="295">
        <v>0</v>
      </c>
      <c r="J221" s="266">
        <f t="shared" si="120"/>
        <v>0</v>
      </c>
      <c r="K221" s="267">
        <v>0</v>
      </c>
      <c r="L221" s="266">
        <f t="shared" si="121"/>
        <v>0</v>
      </c>
      <c r="M221" s="267">
        <v>0</v>
      </c>
      <c r="N221" s="266">
        <f t="shared" si="122"/>
        <v>0</v>
      </c>
      <c r="O221" s="267">
        <v>0</v>
      </c>
      <c r="P221" s="265">
        <f t="shared" si="123"/>
        <v>0</v>
      </c>
      <c r="Q221" s="257">
        <f t="shared" si="124"/>
        <v>0</v>
      </c>
      <c r="R221" s="264">
        <f t="shared" si="125"/>
        <v>0</v>
      </c>
      <c r="S221" s="267">
        <v>0</v>
      </c>
      <c r="T221" s="313">
        <f t="shared" si="126"/>
        <v>0</v>
      </c>
      <c r="U221" s="267">
        <v>0</v>
      </c>
      <c r="V221" s="313">
        <f t="shared" si="127"/>
        <v>0</v>
      </c>
      <c r="W221" s="295">
        <v>0</v>
      </c>
      <c r="X221" s="313">
        <f t="shared" si="128"/>
        <v>0</v>
      </c>
      <c r="Y221" s="295">
        <v>0</v>
      </c>
      <c r="Z221" s="313">
        <f t="shared" si="129"/>
        <v>0</v>
      </c>
      <c r="AA221" s="267">
        <v>0</v>
      </c>
      <c r="AB221" s="260">
        <f t="shared" si="130"/>
        <v>0</v>
      </c>
      <c r="AC221" s="259">
        <f t="shared" si="131"/>
        <v>0</v>
      </c>
      <c r="AD221" s="258">
        <f t="shared" si="132"/>
        <v>0</v>
      </c>
      <c r="AE221" s="257">
        <v>0</v>
      </c>
      <c r="AF221" s="257">
        <f t="shared" si="133"/>
        <v>0</v>
      </c>
      <c r="AG221" s="255">
        <v>0</v>
      </c>
      <c r="AH221" s="254">
        <f t="shared" si="134"/>
        <v>0</v>
      </c>
      <c r="AI221" s="267">
        <f t="shared" si="135"/>
        <v>0</v>
      </c>
      <c r="AJ221" s="508">
        <f t="shared" si="136"/>
        <v>0</v>
      </c>
      <c r="AK221" s="240">
        <v>0</v>
      </c>
      <c r="AL221" s="254">
        <f t="shared" si="137"/>
        <v>0</v>
      </c>
      <c r="AM221" s="310"/>
    </row>
    <row r="222" spans="1:39" s="242" customFormat="1" x14ac:dyDescent="0.3">
      <c r="A222" s="289" t="s">
        <v>46</v>
      </c>
      <c r="B222" s="261">
        <f>13800/12</f>
        <v>1150</v>
      </c>
      <c r="C222" s="263">
        <v>1636</v>
      </c>
      <c r="D222" s="287">
        <v>12</v>
      </c>
      <c r="E222" s="269">
        <v>0</v>
      </c>
      <c r="F222" s="531">
        <f t="shared" si="118"/>
        <v>0</v>
      </c>
      <c r="G222" s="314">
        <v>0</v>
      </c>
      <c r="H222" s="313">
        <f t="shared" si="119"/>
        <v>0</v>
      </c>
      <c r="I222" s="295">
        <v>0</v>
      </c>
      <c r="J222" s="266">
        <f t="shared" si="120"/>
        <v>0</v>
      </c>
      <c r="K222" s="267">
        <v>0</v>
      </c>
      <c r="L222" s="266">
        <f t="shared" si="121"/>
        <v>0</v>
      </c>
      <c r="M222" s="267">
        <v>0</v>
      </c>
      <c r="N222" s="266">
        <f t="shared" si="122"/>
        <v>0</v>
      </c>
      <c r="O222" s="267">
        <v>0</v>
      </c>
      <c r="P222" s="265">
        <f t="shared" si="123"/>
        <v>0</v>
      </c>
      <c r="Q222" s="257">
        <f t="shared" si="124"/>
        <v>0</v>
      </c>
      <c r="R222" s="264">
        <f t="shared" si="125"/>
        <v>0</v>
      </c>
      <c r="S222" s="267">
        <v>0</v>
      </c>
      <c r="T222" s="313">
        <f t="shared" si="126"/>
        <v>0</v>
      </c>
      <c r="U222" s="267">
        <v>0</v>
      </c>
      <c r="V222" s="313">
        <f t="shared" si="127"/>
        <v>0</v>
      </c>
      <c r="W222" s="295">
        <v>0</v>
      </c>
      <c r="X222" s="313">
        <f t="shared" si="128"/>
        <v>0</v>
      </c>
      <c r="Y222" s="295">
        <v>0</v>
      </c>
      <c r="Z222" s="313">
        <f t="shared" si="129"/>
        <v>0</v>
      </c>
      <c r="AA222" s="267">
        <v>0</v>
      </c>
      <c r="AB222" s="260">
        <f t="shared" si="130"/>
        <v>0</v>
      </c>
      <c r="AC222" s="259">
        <f t="shared" si="131"/>
        <v>0</v>
      </c>
      <c r="AD222" s="258">
        <f t="shared" si="132"/>
        <v>0</v>
      </c>
      <c r="AE222" s="257">
        <v>0</v>
      </c>
      <c r="AF222" s="257">
        <f t="shared" si="133"/>
        <v>0</v>
      </c>
      <c r="AG222" s="255">
        <v>0</v>
      </c>
      <c r="AH222" s="254">
        <f t="shared" si="134"/>
        <v>0</v>
      </c>
      <c r="AI222" s="267">
        <f t="shared" si="135"/>
        <v>0</v>
      </c>
      <c r="AJ222" s="508">
        <f t="shared" si="136"/>
        <v>0</v>
      </c>
      <c r="AK222" s="240">
        <v>0</v>
      </c>
      <c r="AL222" s="254">
        <f t="shared" si="137"/>
        <v>0</v>
      </c>
      <c r="AM222" s="310"/>
    </row>
    <row r="223" spans="1:39" s="242" customFormat="1" x14ac:dyDescent="0.3">
      <c r="A223" s="284" t="s">
        <v>8</v>
      </c>
      <c r="B223" s="276">
        <f>24800/16</f>
        <v>1550</v>
      </c>
      <c r="C223" s="275">
        <f>2800/1.1</f>
        <v>2545.454545454545</v>
      </c>
      <c r="D223" s="274">
        <v>16</v>
      </c>
      <c r="E223" s="269">
        <v>0</v>
      </c>
      <c r="F223" s="531">
        <f t="shared" si="118"/>
        <v>0</v>
      </c>
      <c r="G223" s="314">
        <v>0</v>
      </c>
      <c r="H223" s="313">
        <f t="shared" si="119"/>
        <v>0</v>
      </c>
      <c r="I223" s="295">
        <v>0</v>
      </c>
      <c r="J223" s="266">
        <f t="shared" si="120"/>
        <v>0</v>
      </c>
      <c r="K223" s="267">
        <v>0</v>
      </c>
      <c r="L223" s="266">
        <f t="shared" si="121"/>
        <v>0</v>
      </c>
      <c r="M223" s="267">
        <v>0</v>
      </c>
      <c r="N223" s="266">
        <f t="shared" si="122"/>
        <v>0</v>
      </c>
      <c r="O223" s="267">
        <v>0</v>
      </c>
      <c r="P223" s="265">
        <f t="shared" si="123"/>
        <v>0</v>
      </c>
      <c r="Q223" s="257">
        <f t="shared" si="124"/>
        <v>0</v>
      </c>
      <c r="R223" s="264">
        <f t="shared" si="125"/>
        <v>0</v>
      </c>
      <c r="S223" s="267">
        <v>0</v>
      </c>
      <c r="T223" s="313">
        <f t="shared" si="126"/>
        <v>0</v>
      </c>
      <c r="U223" s="267">
        <v>0</v>
      </c>
      <c r="V223" s="313">
        <f t="shared" si="127"/>
        <v>0</v>
      </c>
      <c r="W223" s="295">
        <v>0</v>
      </c>
      <c r="X223" s="313">
        <f t="shared" si="128"/>
        <v>0</v>
      </c>
      <c r="Y223" s="295">
        <v>0</v>
      </c>
      <c r="Z223" s="313">
        <f t="shared" si="129"/>
        <v>0</v>
      </c>
      <c r="AA223" s="267">
        <v>0</v>
      </c>
      <c r="AB223" s="260">
        <f t="shared" si="130"/>
        <v>0</v>
      </c>
      <c r="AC223" s="259">
        <f t="shared" si="131"/>
        <v>0</v>
      </c>
      <c r="AD223" s="258">
        <f t="shared" si="132"/>
        <v>0</v>
      </c>
      <c r="AE223" s="257">
        <v>0</v>
      </c>
      <c r="AF223" s="257">
        <f t="shared" si="133"/>
        <v>0</v>
      </c>
      <c r="AG223" s="255">
        <v>0</v>
      </c>
      <c r="AH223" s="254">
        <f t="shared" si="134"/>
        <v>0</v>
      </c>
      <c r="AI223" s="267">
        <f t="shared" si="135"/>
        <v>0</v>
      </c>
      <c r="AJ223" s="508">
        <f t="shared" si="136"/>
        <v>0</v>
      </c>
      <c r="AK223" s="240">
        <v>0</v>
      </c>
      <c r="AL223" s="254">
        <f t="shared" si="137"/>
        <v>0</v>
      </c>
      <c r="AM223" s="310"/>
    </row>
    <row r="224" spans="1:39" s="242" customFormat="1" x14ac:dyDescent="0.3">
      <c r="A224" s="286" t="s">
        <v>66</v>
      </c>
      <c r="B224" s="276">
        <f>30400/16</f>
        <v>1900</v>
      </c>
      <c r="C224" s="275">
        <f>2800/1.1</f>
        <v>2545.454545454545</v>
      </c>
      <c r="D224" s="274">
        <v>16</v>
      </c>
      <c r="E224" s="269">
        <v>0</v>
      </c>
      <c r="F224" s="531">
        <f t="shared" si="118"/>
        <v>0</v>
      </c>
      <c r="G224" s="314">
        <v>0</v>
      </c>
      <c r="H224" s="313">
        <f t="shared" si="119"/>
        <v>0</v>
      </c>
      <c r="I224" s="295">
        <v>0</v>
      </c>
      <c r="J224" s="266">
        <f t="shared" si="120"/>
        <v>0</v>
      </c>
      <c r="K224" s="267">
        <v>0</v>
      </c>
      <c r="L224" s="266">
        <f t="shared" si="121"/>
        <v>0</v>
      </c>
      <c r="M224" s="267">
        <v>0</v>
      </c>
      <c r="N224" s="266">
        <f t="shared" si="122"/>
        <v>0</v>
      </c>
      <c r="O224" s="267">
        <v>0</v>
      </c>
      <c r="P224" s="265">
        <f t="shared" si="123"/>
        <v>0</v>
      </c>
      <c r="Q224" s="257">
        <f t="shared" si="124"/>
        <v>0</v>
      </c>
      <c r="R224" s="264">
        <f t="shared" si="125"/>
        <v>0</v>
      </c>
      <c r="S224" s="267">
        <v>0</v>
      </c>
      <c r="T224" s="313">
        <f t="shared" si="126"/>
        <v>0</v>
      </c>
      <c r="U224" s="267">
        <v>0</v>
      </c>
      <c r="V224" s="313">
        <f t="shared" si="127"/>
        <v>0</v>
      </c>
      <c r="W224" s="295">
        <v>0</v>
      </c>
      <c r="X224" s="313">
        <f t="shared" si="128"/>
        <v>0</v>
      </c>
      <c r="Y224" s="295">
        <v>0</v>
      </c>
      <c r="Z224" s="313">
        <f t="shared" si="129"/>
        <v>0</v>
      </c>
      <c r="AA224" s="267">
        <v>0</v>
      </c>
      <c r="AB224" s="260">
        <f t="shared" si="130"/>
        <v>0</v>
      </c>
      <c r="AC224" s="259">
        <f t="shared" si="131"/>
        <v>0</v>
      </c>
      <c r="AD224" s="258">
        <f t="shared" si="132"/>
        <v>0</v>
      </c>
      <c r="AE224" s="257">
        <v>0</v>
      </c>
      <c r="AF224" s="257">
        <f t="shared" si="133"/>
        <v>0</v>
      </c>
      <c r="AG224" s="255">
        <v>0</v>
      </c>
      <c r="AH224" s="254">
        <f t="shared" si="134"/>
        <v>0</v>
      </c>
      <c r="AI224" s="267">
        <f t="shared" si="135"/>
        <v>0</v>
      </c>
      <c r="AJ224" s="508">
        <f t="shared" si="136"/>
        <v>0</v>
      </c>
      <c r="AK224" s="240">
        <v>0</v>
      </c>
      <c r="AL224" s="254">
        <f t="shared" si="137"/>
        <v>0</v>
      </c>
      <c r="AM224" s="310"/>
    </row>
    <row r="225" spans="1:39" s="242" customFormat="1" ht="15.75" customHeight="1" x14ac:dyDescent="0.3">
      <c r="A225" s="284" t="s">
        <v>9</v>
      </c>
      <c r="B225" s="276">
        <f>3600/6</f>
        <v>600</v>
      </c>
      <c r="C225" s="275">
        <f>2000/1.1</f>
        <v>1818.181818181818</v>
      </c>
      <c r="D225" s="274">
        <v>6</v>
      </c>
      <c r="E225" s="269">
        <v>0</v>
      </c>
      <c r="F225" s="531">
        <f t="shared" si="118"/>
        <v>0</v>
      </c>
      <c r="G225" s="314">
        <v>0</v>
      </c>
      <c r="H225" s="313">
        <f t="shared" si="119"/>
        <v>0</v>
      </c>
      <c r="I225" s="295">
        <v>0</v>
      </c>
      <c r="J225" s="266">
        <f t="shared" si="120"/>
        <v>0</v>
      </c>
      <c r="K225" s="267">
        <v>0</v>
      </c>
      <c r="L225" s="266">
        <f t="shared" si="121"/>
        <v>0</v>
      </c>
      <c r="M225" s="267">
        <v>0</v>
      </c>
      <c r="N225" s="266">
        <f t="shared" si="122"/>
        <v>0</v>
      </c>
      <c r="O225" s="267">
        <v>0</v>
      </c>
      <c r="P225" s="265">
        <f t="shared" si="123"/>
        <v>0</v>
      </c>
      <c r="Q225" s="257">
        <f t="shared" si="124"/>
        <v>0</v>
      </c>
      <c r="R225" s="264">
        <f t="shared" si="125"/>
        <v>0</v>
      </c>
      <c r="S225" s="267">
        <v>0</v>
      </c>
      <c r="T225" s="313">
        <f t="shared" si="126"/>
        <v>0</v>
      </c>
      <c r="U225" s="267">
        <v>0</v>
      </c>
      <c r="V225" s="313">
        <f t="shared" si="127"/>
        <v>0</v>
      </c>
      <c r="W225" s="295">
        <v>0</v>
      </c>
      <c r="X225" s="313">
        <f t="shared" si="128"/>
        <v>0</v>
      </c>
      <c r="Y225" s="295">
        <v>0</v>
      </c>
      <c r="Z225" s="313">
        <f t="shared" si="129"/>
        <v>0</v>
      </c>
      <c r="AA225" s="267">
        <v>0</v>
      </c>
      <c r="AB225" s="260">
        <f t="shared" si="130"/>
        <v>0</v>
      </c>
      <c r="AC225" s="259">
        <f t="shared" si="131"/>
        <v>0</v>
      </c>
      <c r="AD225" s="258">
        <f t="shared" si="132"/>
        <v>0</v>
      </c>
      <c r="AE225" s="257">
        <v>0</v>
      </c>
      <c r="AF225" s="257">
        <f t="shared" si="133"/>
        <v>0</v>
      </c>
      <c r="AG225" s="255">
        <v>0</v>
      </c>
      <c r="AH225" s="254">
        <f t="shared" si="134"/>
        <v>0</v>
      </c>
      <c r="AI225" s="267">
        <f t="shared" si="135"/>
        <v>0</v>
      </c>
      <c r="AJ225" s="508">
        <f t="shared" si="136"/>
        <v>0</v>
      </c>
      <c r="AK225" s="240">
        <v>0</v>
      </c>
      <c r="AL225" s="254">
        <f t="shared" si="137"/>
        <v>0</v>
      </c>
      <c r="AM225" s="310"/>
    </row>
    <row r="226" spans="1:39" s="242" customFormat="1" x14ac:dyDescent="0.3">
      <c r="A226" s="284" t="s">
        <v>160</v>
      </c>
      <c r="B226" s="276">
        <f>3600/6</f>
        <v>600</v>
      </c>
      <c r="C226" s="275">
        <f>2000/1.1</f>
        <v>1818.181818181818</v>
      </c>
      <c r="D226" s="274">
        <v>6</v>
      </c>
      <c r="E226" s="269">
        <v>0</v>
      </c>
      <c r="F226" s="531">
        <f t="shared" si="118"/>
        <v>0</v>
      </c>
      <c r="G226" s="314">
        <v>0</v>
      </c>
      <c r="H226" s="313">
        <f t="shared" si="119"/>
        <v>0</v>
      </c>
      <c r="I226" s="295">
        <v>0</v>
      </c>
      <c r="J226" s="266">
        <f t="shared" si="120"/>
        <v>0</v>
      </c>
      <c r="K226" s="267">
        <v>0</v>
      </c>
      <c r="L226" s="266">
        <f t="shared" si="121"/>
        <v>0</v>
      </c>
      <c r="M226" s="267">
        <v>0</v>
      </c>
      <c r="N226" s="266">
        <f t="shared" si="122"/>
        <v>0</v>
      </c>
      <c r="O226" s="267">
        <v>0</v>
      </c>
      <c r="P226" s="265">
        <f t="shared" si="123"/>
        <v>0</v>
      </c>
      <c r="Q226" s="257">
        <f t="shared" si="124"/>
        <v>0</v>
      </c>
      <c r="R226" s="264">
        <f t="shared" si="125"/>
        <v>0</v>
      </c>
      <c r="S226" s="267">
        <v>0</v>
      </c>
      <c r="T226" s="313">
        <f t="shared" si="126"/>
        <v>0</v>
      </c>
      <c r="U226" s="267">
        <v>0</v>
      </c>
      <c r="V226" s="313">
        <f t="shared" si="127"/>
        <v>0</v>
      </c>
      <c r="W226" s="295">
        <v>0</v>
      </c>
      <c r="X226" s="313">
        <f t="shared" si="128"/>
        <v>0</v>
      </c>
      <c r="Y226" s="295">
        <v>0</v>
      </c>
      <c r="Z226" s="313">
        <f t="shared" si="129"/>
        <v>0</v>
      </c>
      <c r="AA226" s="267">
        <v>0</v>
      </c>
      <c r="AB226" s="260">
        <f t="shared" si="130"/>
        <v>0</v>
      </c>
      <c r="AC226" s="259">
        <f t="shared" si="131"/>
        <v>0</v>
      </c>
      <c r="AD226" s="258">
        <f t="shared" si="132"/>
        <v>0</v>
      </c>
      <c r="AE226" s="257">
        <v>0</v>
      </c>
      <c r="AF226" s="257">
        <f t="shared" si="133"/>
        <v>0</v>
      </c>
      <c r="AG226" s="255">
        <v>0</v>
      </c>
      <c r="AH226" s="254">
        <f t="shared" si="134"/>
        <v>0</v>
      </c>
      <c r="AI226" s="267">
        <f t="shared" si="135"/>
        <v>0</v>
      </c>
      <c r="AJ226" s="508">
        <f t="shared" si="136"/>
        <v>0</v>
      </c>
      <c r="AK226" s="240">
        <v>0</v>
      </c>
      <c r="AL226" s="254">
        <f t="shared" si="137"/>
        <v>0</v>
      </c>
      <c r="AM226" s="310"/>
    </row>
    <row r="227" spans="1:39" s="242" customFormat="1" x14ac:dyDescent="0.3">
      <c r="A227" s="284" t="s">
        <v>188</v>
      </c>
      <c r="B227" s="276">
        <f>3600/6</f>
        <v>600</v>
      </c>
      <c r="C227" s="275">
        <f>2000/1.1</f>
        <v>1818.181818181818</v>
      </c>
      <c r="D227" s="274">
        <v>6</v>
      </c>
      <c r="E227" s="269">
        <v>0</v>
      </c>
      <c r="F227" s="531">
        <f t="shared" si="118"/>
        <v>0</v>
      </c>
      <c r="G227" s="314">
        <v>0</v>
      </c>
      <c r="H227" s="313">
        <f t="shared" si="119"/>
        <v>0</v>
      </c>
      <c r="I227" s="295">
        <v>0</v>
      </c>
      <c r="J227" s="266">
        <f t="shared" si="120"/>
        <v>0</v>
      </c>
      <c r="K227" s="267">
        <v>0</v>
      </c>
      <c r="L227" s="266">
        <f t="shared" si="121"/>
        <v>0</v>
      </c>
      <c r="M227" s="267">
        <v>0</v>
      </c>
      <c r="N227" s="266">
        <f t="shared" si="122"/>
        <v>0</v>
      </c>
      <c r="O227" s="267">
        <v>0</v>
      </c>
      <c r="P227" s="265">
        <f t="shared" si="123"/>
        <v>0</v>
      </c>
      <c r="Q227" s="257">
        <f t="shared" si="124"/>
        <v>0</v>
      </c>
      <c r="R227" s="264">
        <f t="shared" si="125"/>
        <v>0</v>
      </c>
      <c r="S227" s="267">
        <v>0</v>
      </c>
      <c r="T227" s="313">
        <f t="shared" si="126"/>
        <v>0</v>
      </c>
      <c r="U227" s="267">
        <v>0</v>
      </c>
      <c r="V227" s="313">
        <f t="shared" si="127"/>
        <v>0</v>
      </c>
      <c r="W227" s="295">
        <v>0</v>
      </c>
      <c r="X227" s="313">
        <f t="shared" si="128"/>
        <v>0</v>
      </c>
      <c r="Y227" s="295">
        <v>0</v>
      </c>
      <c r="Z227" s="313">
        <f t="shared" si="129"/>
        <v>0</v>
      </c>
      <c r="AA227" s="267">
        <v>0</v>
      </c>
      <c r="AB227" s="260">
        <f t="shared" si="130"/>
        <v>0</v>
      </c>
      <c r="AC227" s="259">
        <f t="shared" si="131"/>
        <v>0</v>
      </c>
      <c r="AD227" s="258">
        <f t="shared" si="132"/>
        <v>0</v>
      </c>
      <c r="AE227" s="257">
        <v>0</v>
      </c>
      <c r="AF227" s="257">
        <f t="shared" si="133"/>
        <v>0</v>
      </c>
      <c r="AG227" s="255">
        <v>0</v>
      </c>
      <c r="AH227" s="254">
        <f t="shared" si="134"/>
        <v>0</v>
      </c>
      <c r="AI227" s="267">
        <f t="shared" si="135"/>
        <v>0</v>
      </c>
      <c r="AJ227" s="508">
        <f t="shared" si="136"/>
        <v>0</v>
      </c>
      <c r="AK227" s="240">
        <v>0</v>
      </c>
      <c r="AL227" s="254">
        <f t="shared" si="137"/>
        <v>0</v>
      </c>
      <c r="AM227" s="310"/>
    </row>
    <row r="228" spans="1:39" s="242" customFormat="1" x14ac:dyDescent="0.3">
      <c r="A228" s="282" t="s">
        <v>1169</v>
      </c>
      <c r="B228" s="276">
        <f>8100/6</f>
        <v>1350</v>
      </c>
      <c r="C228" s="275">
        <f>2800/1.1</f>
        <v>2545.454545454545</v>
      </c>
      <c r="D228" s="270">
        <v>6</v>
      </c>
      <c r="E228" s="269">
        <v>0</v>
      </c>
      <c r="F228" s="531">
        <f t="shared" si="118"/>
        <v>0</v>
      </c>
      <c r="G228" s="314">
        <v>0</v>
      </c>
      <c r="H228" s="313">
        <f t="shared" si="119"/>
        <v>0</v>
      </c>
      <c r="I228" s="295">
        <v>0</v>
      </c>
      <c r="J228" s="266">
        <f t="shared" si="120"/>
        <v>0</v>
      </c>
      <c r="K228" s="267">
        <v>0</v>
      </c>
      <c r="L228" s="266">
        <f t="shared" si="121"/>
        <v>0</v>
      </c>
      <c r="M228" s="267">
        <v>0</v>
      </c>
      <c r="N228" s="266">
        <f t="shared" si="122"/>
        <v>0</v>
      </c>
      <c r="O228" s="267">
        <v>0</v>
      </c>
      <c r="P228" s="265">
        <f t="shared" si="123"/>
        <v>0</v>
      </c>
      <c r="Q228" s="257">
        <f t="shared" si="124"/>
        <v>0</v>
      </c>
      <c r="R228" s="264">
        <f t="shared" si="125"/>
        <v>0</v>
      </c>
      <c r="S228" s="267">
        <v>0</v>
      </c>
      <c r="T228" s="313">
        <f t="shared" si="126"/>
        <v>0</v>
      </c>
      <c r="U228" s="267">
        <v>0</v>
      </c>
      <c r="V228" s="313">
        <f t="shared" si="127"/>
        <v>0</v>
      </c>
      <c r="W228" s="295">
        <v>0</v>
      </c>
      <c r="X228" s="313">
        <f t="shared" si="128"/>
        <v>0</v>
      </c>
      <c r="Y228" s="295">
        <v>0</v>
      </c>
      <c r="Z228" s="313">
        <f t="shared" si="129"/>
        <v>0</v>
      </c>
      <c r="AA228" s="267">
        <v>0</v>
      </c>
      <c r="AB228" s="260">
        <f t="shared" si="130"/>
        <v>0</v>
      </c>
      <c r="AC228" s="259">
        <f t="shared" si="131"/>
        <v>0</v>
      </c>
      <c r="AD228" s="258">
        <f t="shared" si="132"/>
        <v>0</v>
      </c>
      <c r="AE228" s="257">
        <v>0</v>
      </c>
      <c r="AF228" s="257">
        <f t="shared" si="133"/>
        <v>0</v>
      </c>
      <c r="AG228" s="255">
        <v>0</v>
      </c>
      <c r="AH228" s="254">
        <f t="shared" si="134"/>
        <v>0</v>
      </c>
      <c r="AI228" s="267">
        <f t="shared" si="135"/>
        <v>0</v>
      </c>
      <c r="AJ228" s="508">
        <f t="shared" si="136"/>
        <v>0</v>
      </c>
      <c r="AK228" s="240">
        <v>0</v>
      </c>
      <c r="AL228" s="254">
        <f t="shared" si="137"/>
        <v>0</v>
      </c>
      <c r="AM228" s="310"/>
    </row>
    <row r="229" spans="1:39" s="242" customFormat="1" x14ac:dyDescent="0.3">
      <c r="A229" s="282" t="s">
        <v>85</v>
      </c>
      <c r="B229" s="283">
        <f>6600/6</f>
        <v>1100</v>
      </c>
      <c r="C229" s="275">
        <f>2800/1.1</f>
        <v>2545.454545454545</v>
      </c>
      <c r="D229" s="270">
        <v>6</v>
      </c>
      <c r="E229" s="269">
        <v>0</v>
      </c>
      <c r="F229" s="531">
        <f t="shared" si="118"/>
        <v>0</v>
      </c>
      <c r="G229" s="314">
        <v>0</v>
      </c>
      <c r="H229" s="313">
        <f t="shared" si="119"/>
        <v>0</v>
      </c>
      <c r="I229" s="295">
        <v>0</v>
      </c>
      <c r="J229" s="266">
        <f t="shared" si="120"/>
        <v>0</v>
      </c>
      <c r="K229" s="267">
        <v>0</v>
      </c>
      <c r="L229" s="266">
        <f t="shared" si="121"/>
        <v>0</v>
      </c>
      <c r="M229" s="267">
        <v>0</v>
      </c>
      <c r="N229" s="266">
        <f t="shared" si="122"/>
        <v>0</v>
      </c>
      <c r="O229" s="267">
        <v>0</v>
      </c>
      <c r="P229" s="265">
        <f t="shared" si="123"/>
        <v>0</v>
      </c>
      <c r="Q229" s="257">
        <f t="shared" si="124"/>
        <v>0</v>
      </c>
      <c r="R229" s="264">
        <f t="shared" si="125"/>
        <v>0</v>
      </c>
      <c r="S229" s="267">
        <v>0</v>
      </c>
      <c r="T229" s="313">
        <f t="shared" si="126"/>
        <v>0</v>
      </c>
      <c r="U229" s="267">
        <v>0</v>
      </c>
      <c r="V229" s="313">
        <f t="shared" si="127"/>
        <v>0</v>
      </c>
      <c r="W229" s="295">
        <v>0</v>
      </c>
      <c r="X229" s="313">
        <f t="shared" si="128"/>
        <v>0</v>
      </c>
      <c r="Y229" s="295">
        <v>0</v>
      </c>
      <c r="Z229" s="313">
        <f t="shared" si="129"/>
        <v>0</v>
      </c>
      <c r="AA229" s="267">
        <v>0</v>
      </c>
      <c r="AB229" s="260">
        <f t="shared" si="130"/>
        <v>0</v>
      </c>
      <c r="AC229" s="259">
        <f t="shared" si="131"/>
        <v>0</v>
      </c>
      <c r="AD229" s="258">
        <f t="shared" si="132"/>
        <v>0</v>
      </c>
      <c r="AE229" s="257">
        <v>0</v>
      </c>
      <c r="AF229" s="257">
        <f t="shared" si="133"/>
        <v>0</v>
      </c>
      <c r="AG229" s="255">
        <v>0</v>
      </c>
      <c r="AH229" s="254">
        <f t="shared" si="134"/>
        <v>0</v>
      </c>
      <c r="AI229" s="267">
        <f t="shared" si="135"/>
        <v>0</v>
      </c>
      <c r="AJ229" s="508">
        <f t="shared" si="136"/>
        <v>0</v>
      </c>
      <c r="AK229" s="240">
        <v>0</v>
      </c>
      <c r="AL229" s="254">
        <f t="shared" si="137"/>
        <v>0</v>
      </c>
      <c r="AM229" s="310"/>
    </row>
    <row r="230" spans="1:39" s="242" customFormat="1" x14ac:dyDescent="0.3">
      <c r="A230" s="282" t="s">
        <v>299</v>
      </c>
      <c r="B230" s="276">
        <f>16200/12</f>
        <v>1350</v>
      </c>
      <c r="C230" s="275">
        <f>2800/1.1</f>
        <v>2545.454545454545</v>
      </c>
      <c r="D230" s="270">
        <v>12</v>
      </c>
      <c r="E230" s="269">
        <v>0</v>
      </c>
      <c r="F230" s="531">
        <f t="shared" si="118"/>
        <v>0</v>
      </c>
      <c r="G230" s="314">
        <v>0</v>
      </c>
      <c r="H230" s="313">
        <f t="shared" si="119"/>
        <v>0</v>
      </c>
      <c r="I230" s="295">
        <v>0</v>
      </c>
      <c r="J230" s="266">
        <f t="shared" si="120"/>
        <v>0</v>
      </c>
      <c r="K230" s="267">
        <v>0</v>
      </c>
      <c r="L230" s="266">
        <f t="shared" si="121"/>
        <v>0</v>
      </c>
      <c r="M230" s="267">
        <v>0</v>
      </c>
      <c r="N230" s="266">
        <f t="shared" si="122"/>
        <v>0</v>
      </c>
      <c r="O230" s="267">
        <v>0</v>
      </c>
      <c r="P230" s="265">
        <f t="shared" si="123"/>
        <v>0</v>
      </c>
      <c r="Q230" s="257">
        <f t="shared" si="124"/>
        <v>0</v>
      </c>
      <c r="R230" s="264">
        <f t="shared" si="125"/>
        <v>0</v>
      </c>
      <c r="S230" s="267">
        <v>0</v>
      </c>
      <c r="T230" s="313">
        <f t="shared" si="126"/>
        <v>0</v>
      </c>
      <c r="U230" s="267">
        <v>0</v>
      </c>
      <c r="V230" s="313">
        <f t="shared" si="127"/>
        <v>0</v>
      </c>
      <c r="W230" s="295">
        <v>0</v>
      </c>
      <c r="X230" s="313">
        <f t="shared" si="128"/>
        <v>0</v>
      </c>
      <c r="Y230" s="295">
        <v>0</v>
      </c>
      <c r="Z230" s="313">
        <f t="shared" si="129"/>
        <v>0</v>
      </c>
      <c r="AA230" s="267">
        <v>0</v>
      </c>
      <c r="AB230" s="260">
        <f t="shared" si="130"/>
        <v>0</v>
      </c>
      <c r="AC230" s="259">
        <f t="shared" si="131"/>
        <v>0</v>
      </c>
      <c r="AD230" s="258">
        <f t="shared" si="132"/>
        <v>0</v>
      </c>
      <c r="AE230" s="257">
        <v>0</v>
      </c>
      <c r="AF230" s="257">
        <f t="shared" si="133"/>
        <v>0</v>
      </c>
      <c r="AG230" s="255">
        <v>0</v>
      </c>
      <c r="AH230" s="254">
        <f t="shared" si="134"/>
        <v>0</v>
      </c>
      <c r="AI230" s="267">
        <f t="shared" si="135"/>
        <v>0</v>
      </c>
      <c r="AJ230" s="508">
        <f t="shared" si="136"/>
        <v>0</v>
      </c>
      <c r="AK230" s="240">
        <v>0</v>
      </c>
      <c r="AL230" s="254">
        <f t="shared" si="137"/>
        <v>0</v>
      </c>
      <c r="AM230" s="310"/>
    </row>
    <row r="231" spans="1:39" s="242" customFormat="1" x14ac:dyDescent="0.3">
      <c r="A231" s="282" t="s">
        <v>132</v>
      </c>
      <c r="B231" s="276">
        <f>16200/12</f>
        <v>1350</v>
      </c>
      <c r="C231" s="275">
        <f>2800/1.1</f>
        <v>2545.454545454545</v>
      </c>
      <c r="D231" s="270">
        <v>12</v>
      </c>
      <c r="E231" s="269">
        <v>0</v>
      </c>
      <c r="F231" s="531">
        <f t="shared" si="118"/>
        <v>0</v>
      </c>
      <c r="G231" s="314">
        <v>0</v>
      </c>
      <c r="H231" s="313">
        <f t="shared" si="119"/>
        <v>0</v>
      </c>
      <c r="I231" s="295">
        <v>0</v>
      </c>
      <c r="J231" s="266">
        <f t="shared" si="120"/>
        <v>0</v>
      </c>
      <c r="K231" s="267">
        <v>0</v>
      </c>
      <c r="L231" s="266">
        <f t="shared" si="121"/>
        <v>0</v>
      </c>
      <c r="M231" s="267">
        <v>0</v>
      </c>
      <c r="N231" s="266">
        <f t="shared" si="122"/>
        <v>0</v>
      </c>
      <c r="O231" s="267">
        <v>0</v>
      </c>
      <c r="P231" s="265">
        <f t="shared" si="123"/>
        <v>0</v>
      </c>
      <c r="Q231" s="257">
        <f t="shared" si="124"/>
        <v>0</v>
      </c>
      <c r="R231" s="264">
        <f t="shared" si="125"/>
        <v>0</v>
      </c>
      <c r="S231" s="267">
        <v>0</v>
      </c>
      <c r="T231" s="313">
        <f t="shared" si="126"/>
        <v>0</v>
      </c>
      <c r="U231" s="267">
        <v>0</v>
      </c>
      <c r="V231" s="313">
        <f t="shared" si="127"/>
        <v>0</v>
      </c>
      <c r="W231" s="295">
        <v>0</v>
      </c>
      <c r="X231" s="313">
        <f t="shared" si="128"/>
        <v>0</v>
      </c>
      <c r="Y231" s="295">
        <v>0</v>
      </c>
      <c r="Z231" s="313">
        <f t="shared" si="129"/>
        <v>0</v>
      </c>
      <c r="AA231" s="267">
        <v>0</v>
      </c>
      <c r="AB231" s="260">
        <f t="shared" si="130"/>
        <v>0</v>
      </c>
      <c r="AC231" s="259">
        <f t="shared" si="131"/>
        <v>0</v>
      </c>
      <c r="AD231" s="258">
        <f t="shared" si="132"/>
        <v>0</v>
      </c>
      <c r="AE231" s="257">
        <v>0</v>
      </c>
      <c r="AF231" s="257">
        <f t="shared" si="133"/>
        <v>0</v>
      </c>
      <c r="AG231" s="255">
        <v>0</v>
      </c>
      <c r="AH231" s="254">
        <f t="shared" si="134"/>
        <v>0</v>
      </c>
      <c r="AI231" s="267">
        <f t="shared" si="135"/>
        <v>0</v>
      </c>
      <c r="AJ231" s="508">
        <f t="shared" si="136"/>
        <v>0</v>
      </c>
      <c r="AK231" s="240">
        <v>0</v>
      </c>
      <c r="AL231" s="254">
        <f t="shared" si="137"/>
        <v>0</v>
      </c>
      <c r="AM231" s="310"/>
    </row>
    <row r="232" spans="1:39" s="242" customFormat="1" x14ac:dyDescent="0.3">
      <c r="A232" s="282" t="s">
        <v>83</v>
      </c>
      <c r="B232" s="276">
        <f>42000/20</f>
        <v>2100</v>
      </c>
      <c r="C232" s="275">
        <f>3200/1.1</f>
        <v>2909.090909090909</v>
      </c>
      <c r="D232" s="270">
        <v>20</v>
      </c>
      <c r="E232" s="269">
        <v>0</v>
      </c>
      <c r="F232" s="531">
        <f t="shared" si="118"/>
        <v>0</v>
      </c>
      <c r="G232" s="314">
        <v>0</v>
      </c>
      <c r="H232" s="313">
        <f t="shared" si="119"/>
        <v>0</v>
      </c>
      <c r="I232" s="295">
        <v>0</v>
      </c>
      <c r="J232" s="266">
        <f t="shared" si="120"/>
        <v>0</v>
      </c>
      <c r="K232" s="267">
        <v>0</v>
      </c>
      <c r="L232" s="266">
        <f t="shared" si="121"/>
        <v>0</v>
      </c>
      <c r="M232" s="267">
        <v>0</v>
      </c>
      <c r="N232" s="266">
        <f t="shared" si="122"/>
        <v>0</v>
      </c>
      <c r="O232" s="267">
        <v>0</v>
      </c>
      <c r="P232" s="265">
        <f t="shared" si="123"/>
        <v>0</v>
      </c>
      <c r="Q232" s="257">
        <f t="shared" si="124"/>
        <v>0</v>
      </c>
      <c r="R232" s="264">
        <f t="shared" si="125"/>
        <v>0</v>
      </c>
      <c r="S232" s="267">
        <v>0</v>
      </c>
      <c r="T232" s="313">
        <f t="shared" si="126"/>
        <v>0</v>
      </c>
      <c r="U232" s="267">
        <v>0</v>
      </c>
      <c r="V232" s="313">
        <f t="shared" si="127"/>
        <v>0</v>
      </c>
      <c r="W232" s="295">
        <v>0</v>
      </c>
      <c r="X232" s="313">
        <f t="shared" si="128"/>
        <v>0</v>
      </c>
      <c r="Y232" s="295">
        <v>0</v>
      </c>
      <c r="Z232" s="313">
        <f t="shared" si="129"/>
        <v>0</v>
      </c>
      <c r="AA232" s="267">
        <v>0</v>
      </c>
      <c r="AB232" s="260">
        <f t="shared" si="130"/>
        <v>0</v>
      </c>
      <c r="AC232" s="259">
        <f t="shared" si="131"/>
        <v>0</v>
      </c>
      <c r="AD232" s="258">
        <f t="shared" si="132"/>
        <v>0</v>
      </c>
      <c r="AE232" s="257">
        <v>0</v>
      </c>
      <c r="AF232" s="257">
        <f t="shared" si="133"/>
        <v>0</v>
      </c>
      <c r="AG232" s="255">
        <v>0</v>
      </c>
      <c r="AH232" s="254">
        <f t="shared" si="134"/>
        <v>0</v>
      </c>
      <c r="AI232" s="267">
        <f t="shared" si="135"/>
        <v>0</v>
      </c>
      <c r="AJ232" s="508">
        <f t="shared" si="136"/>
        <v>0</v>
      </c>
      <c r="AK232" s="240">
        <v>0</v>
      </c>
      <c r="AL232" s="254">
        <f t="shared" si="137"/>
        <v>0</v>
      </c>
      <c r="AM232" s="310"/>
    </row>
    <row r="233" spans="1:39" s="242" customFormat="1" x14ac:dyDescent="0.3">
      <c r="A233" s="282" t="s">
        <v>1168</v>
      </c>
      <c r="B233" s="276">
        <f>13800/12</f>
        <v>1150</v>
      </c>
      <c r="C233" s="275">
        <f>2300/1.1</f>
        <v>2090.9090909090905</v>
      </c>
      <c r="D233" s="270">
        <v>12</v>
      </c>
      <c r="E233" s="269">
        <v>0</v>
      </c>
      <c r="F233" s="531">
        <f t="shared" si="118"/>
        <v>0</v>
      </c>
      <c r="G233" s="314">
        <v>0</v>
      </c>
      <c r="H233" s="313">
        <f t="shared" si="119"/>
        <v>0</v>
      </c>
      <c r="I233" s="295">
        <v>0</v>
      </c>
      <c r="J233" s="266">
        <f t="shared" si="120"/>
        <v>0</v>
      </c>
      <c r="K233" s="267">
        <v>0</v>
      </c>
      <c r="L233" s="266">
        <f t="shared" si="121"/>
        <v>0</v>
      </c>
      <c r="M233" s="267">
        <v>0</v>
      </c>
      <c r="N233" s="266">
        <f t="shared" si="122"/>
        <v>0</v>
      </c>
      <c r="O233" s="267">
        <v>0</v>
      </c>
      <c r="P233" s="265">
        <f t="shared" si="123"/>
        <v>0</v>
      </c>
      <c r="Q233" s="257">
        <f t="shared" si="124"/>
        <v>0</v>
      </c>
      <c r="R233" s="264">
        <f t="shared" si="125"/>
        <v>0</v>
      </c>
      <c r="S233" s="267">
        <v>0</v>
      </c>
      <c r="T233" s="313">
        <f t="shared" si="126"/>
        <v>0</v>
      </c>
      <c r="U233" s="267">
        <v>0</v>
      </c>
      <c r="V233" s="313">
        <f t="shared" si="127"/>
        <v>0</v>
      </c>
      <c r="W233" s="295">
        <v>0</v>
      </c>
      <c r="X233" s="313">
        <f t="shared" si="128"/>
        <v>0</v>
      </c>
      <c r="Y233" s="295">
        <v>0</v>
      </c>
      <c r="Z233" s="313">
        <f t="shared" si="129"/>
        <v>0</v>
      </c>
      <c r="AA233" s="267">
        <v>0</v>
      </c>
      <c r="AB233" s="260">
        <f t="shared" si="130"/>
        <v>0</v>
      </c>
      <c r="AC233" s="259">
        <f t="shared" si="131"/>
        <v>0</v>
      </c>
      <c r="AD233" s="258">
        <f t="shared" si="132"/>
        <v>0</v>
      </c>
      <c r="AE233" s="257">
        <v>0</v>
      </c>
      <c r="AF233" s="257">
        <f t="shared" si="133"/>
        <v>0</v>
      </c>
      <c r="AG233" s="255">
        <v>0</v>
      </c>
      <c r="AH233" s="254">
        <f t="shared" si="134"/>
        <v>0</v>
      </c>
      <c r="AI233" s="267">
        <f t="shared" si="135"/>
        <v>0</v>
      </c>
      <c r="AJ233" s="508">
        <f t="shared" si="136"/>
        <v>0</v>
      </c>
      <c r="AK233" s="240">
        <v>0</v>
      </c>
      <c r="AL233" s="254">
        <f t="shared" si="137"/>
        <v>0</v>
      </c>
      <c r="AM233" s="310"/>
    </row>
    <row r="234" spans="1:39" s="242" customFormat="1" x14ac:dyDescent="0.3">
      <c r="A234" s="282" t="s">
        <v>212</v>
      </c>
      <c r="B234" s="276">
        <f>30000/24</f>
        <v>1250</v>
      </c>
      <c r="C234" s="275">
        <f>2800/1.1</f>
        <v>2545.454545454545</v>
      </c>
      <c r="D234" s="270">
        <v>24</v>
      </c>
      <c r="E234" s="269">
        <v>0</v>
      </c>
      <c r="F234" s="531">
        <f t="shared" si="118"/>
        <v>0</v>
      </c>
      <c r="G234" s="314">
        <v>0</v>
      </c>
      <c r="H234" s="313">
        <f t="shared" si="119"/>
        <v>0</v>
      </c>
      <c r="I234" s="295">
        <v>0</v>
      </c>
      <c r="J234" s="266">
        <f t="shared" si="120"/>
        <v>0</v>
      </c>
      <c r="K234" s="267">
        <v>0</v>
      </c>
      <c r="L234" s="266">
        <f t="shared" si="121"/>
        <v>0</v>
      </c>
      <c r="M234" s="267">
        <v>0</v>
      </c>
      <c r="N234" s="266">
        <f t="shared" si="122"/>
        <v>0</v>
      </c>
      <c r="O234" s="267">
        <v>0</v>
      </c>
      <c r="P234" s="265">
        <f t="shared" si="123"/>
        <v>0</v>
      </c>
      <c r="Q234" s="257">
        <f t="shared" si="124"/>
        <v>0</v>
      </c>
      <c r="R234" s="264">
        <f t="shared" si="125"/>
        <v>0</v>
      </c>
      <c r="S234" s="267">
        <v>0</v>
      </c>
      <c r="T234" s="313">
        <f t="shared" si="126"/>
        <v>0</v>
      </c>
      <c r="U234" s="267">
        <v>0</v>
      </c>
      <c r="V234" s="313">
        <f t="shared" si="127"/>
        <v>0</v>
      </c>
      <c r="W234" s="295">
        <v>0</v>
      </c>
      <c r="X234" s="313">
        <f t="shared" si="128"/>
        <v>0</v>
      </c>
      <c r="Y234" s="295">
        <v>0</v>
      </c>
      <c r="Z234" s="313">
        <f t="shared" si="129"/>
        <v>0</v>
      </c>
      <c r="AA234" s="267">
        <v>0</v>
      </c>
      <c r="AB234" s="260">
        <f t="shared" si="130"/>
        <v>0</v>
      </c>
      <c r="AC234" s="259">
        <f t="shared" si="131"/>
        <v>0</v>
      </c>
      <c r="AD234" s="258">
        <f t="shared" si="132"/>
        <v>0</v>
      </c>
      <c r="AE234" s="257">
        <v>0</v>
      </c>
      <c r="AF234" s="257">
        <f t="shared" si="133"/>
        <v>0</v>
      </c>
      <c r="AG234" s="255">
        <v>0</v>
      </c>
      <c r="AH234" s="254">
        <f t="shared" si="134"/>
        <v>0</v>
      </c>
      <c r="AI234" s="267">
        <f t="shared" si="135"/>
        <v>0</v>
      </c>
      <c r="AJ234" s="508">
        <f t="shared" si="136"/>
        <v>0</v>
      </c>
      <c r="AK234" s="240">
        <v>0</v>
      </c>
      <c r="AL234" s="254">
        <f t="shared" si="137"/>
        <v>0</v>
      </c>
      <c r="AM234" s="310"/>
    </row>
    <row r="235" spans="1:39" s="242" customFormat="1" x14ac:dyDescent="0.3">
      <c r="A235" s="309" t="s">
        <v>82</v>
      </c>
      <c r="B235" s="276">
        <f>14400/24</f>
        <v>600</v>
      </c>
      <c r="C235" s="275">
        <f>800/1.1</f>
        <v>727.27272727272725</v>
      </c>
      <c r="D235" s="274">
        <v>24</v>
      </c>
      <c r="E235" s="269">
        <v>0</v>
      </c>
      <c r="F235" s="531">
        <f t="shared" si="118"/>
        <v>0</v>
      </c>
      <c r="G235" s="314">
        <v>0</v>
      </c>
      <c r="H235" s="313">
        <f t="shared" si="119"/>
        <v>0</v>
      </c>
      <c r="I235" s="295">
        <v>0</v>
      </c>
      <c r="J235" s="266">
        <f t="shared" si="120"/>
        <v>0</v>
      </c>
      <c r="K235" s="267">
        <v>0</v>
      </c>
      <c r="L235" s="266">
        <f t="shared" si="121"/>
        <v>0</v>
      </c>
      <c r="M235" s="267">
        <v>0</v>
      </c>
      <c r="N235" s="266">
        <f t="shared" si="122"/>
        <v>0</v>
      </c>
      <c r="O235" s="267">
        <v>0</v>
      </c>
      <c r="P235" s="265">
        <f t="shared" si="123"/>
        <v>0</v>
      </c>
      <c r="Q235" s="257">
        <f t="shared" si="124"/>
        <v>0</v>
      </c>
      <c r="R235" s="264">
        <f t="shared" si="125"/>
        <v>0</v>
      </c>
      <c r="S235" s="267">
        <v>0</v>
      </c>
      <c r="T235" s="313">
        <f t="shared" si="126"/>
        <v>0</v>
      </c>
      <c r="U235" s="267">
        <v>0</v>
      </c>
      <c r="V235" s="313">
        <f t="shared" si="127"/>
        <v>0</v>
      </c>
      <c r="W235" s="295">
        <v>0</v>
      </c>
      <c r="X235" s="313">
        <f t="shared" si="128"/>
        <v>0</v>
      </c>
      <c r="Y235" s="295">
        <v>0</v>
      </c>
      <c r="Z235" s="313">
        <f t="shared" si="129"/>
        <v>0</v>
      </c>
      <c r="AA235" s="267">
        <v>0</v>
      </c>
      <c r="AB235" s="260">
        <f t="shared" si="130"/>
        <v>0</v>
      </c>
      <c r="AC235" s="259">
        <f t="shared" si="131"/>
        <v>0</v>
      </c>
      <c r="AD235" s="258">
        <f t="shared" si="132"/>
        <v>0</v>
      </c>
      <c r="AE235" s="257">
        <v>0</v>
      </c>
      <c r="AF235" s="257">
        <f t="shared" si="133"/>
        <v>0</v>
      </c>
      <c r="AG235" s="255">
        <v>0</v>
      </c>
      <c r="AH235" s="254">
        <f t="shared" si="134"/>
        <v>0</v>
      </c>
      <c r="AI235" s="267">
        <f t="shared" si="135"/>
        <v>0</v>
      </c>
      <c r="AJ235" s="508">
        <f t="shared" si="136"/>
        <v>0</v>
      </c>
      <c r="AK235" s="240">
        <v>0</v>
      </c>
      <c r="AL235" s="254">
        <f t="shared" si="137"/>
        <v>0</v>
      </c>
      <c r="AM235" s="310"/>
    </row>
    <row r="236" spans="1:39" s="242" customFormat="1" x14ac:dyDescent="0.3">
      <c r="A236" s="278" t="s">
        <v>153</v>
      </c>
      <c r="B236" s="281">
        <f>16000/10</f>
        <v>1600</v>
      </c>
      <c r="C236" s="279">
        <f>2700/1.1</f>
        <v>2454.5454545454545</v>
      </c>
      <c r="D236" s="280">
        <v>10</v>
      </c>
      <c r="E236" s="269">
        <v>0</v>
      </c>
      <c r="F236" s="531">
        <f t="shared" si="118"/>
        <v>0</v>
      </c>
      <c r="G236" s="314">
        <v>0</v>
      </c>
      <c r="H236" s="313">
        <f t="shared" si="119"/>
        <v>0</v>
      </c>
      <c r="I236" s="295">
        <v>0</v>
      </c>
      <c r="J236" s="266">
        <f t="shared" si="120"/>
        <v>0</v>
      </c>
      <c r="K236" s="267">
        <v>0</v>
      </c>
      <c r="L236" s="266">
        <f t="shared" si="121"/>
        <v>0</v>
      </c>
      <c r="M236" s="267">
        <v>0</v>
      </c>
      <c r="N236" s="266">
        <f t="shared" si="122"/>
        <v>0</v>
      </c>
      <c r="O236" s="267">
        <v>0</v>
      </c>
      <c r="P236" s="265">
        <f t="shared" si="123"/>
        <v>0</v>
      </c>
      <c r="Q236" s="257">
        <f t="shared" si="124"/>
        <v>0</v>
      </c>
      <c r="R236" s="264">
        <f t="shared" si="125"/>
        <v>0</v>
      </c>
      <c r="S236" s="267">
        <v>0</v>
      </c>
      <c r="T236" s="313">
        <f t="shared" si="126"/>
        <v>0</v>
      </c>
      <c r="U236" s="267">
        <v>0</v>
      </c>
      <c r="V236" s="313">
        <f t="shared" si="127"/>
        <v>0</v>
      </c>
      <c r="W236" s="295">
        <v>0</v>
      </c>
      <c r="X236" s="313">
        <f t="shared" si="128"/>
        <v>0</v>
      </c>
      <c r="Y236" s="295">
        <v>0</v>
      </c>
      <c r="Z236" s="313">
        <f t="shared" si="129"/>
        <v>0</v>
      </c>
      <c r="AA236" s="267">
        <v>0</v>
      </c>
      <c r="AB236" s="260">
        <f t="shared" si="130"/>
        <v>0</v>
      </c>
      <c r="AC236" s="259">
        <f t="shared" si="131"/>
        <v>0</v>
      </c>
      <c r="AD236" s="258">
        <f t="shared" si="132"/>
        <v>0</v>
      </c>
      <c r="AE236" s="257">
        <v>0</v>
      </c>
      <c r="AF236" s="257">
        <f t="shared" si="133"/>
        <v>0</v>
      </c>
      <c r="AG236" s="255">
        <v>0</v>
      </c>
      <c r="AH236" s="254">
        <f t="shared" si="134"/>
        <v>0</v>
      </c>
      <c r="AI236" s="267">
        <f t="shared" si="135"/>
        <v>0</v>
      </c>
      <c r="AJ236" s="508">
        <f t="shared" si="136"/>
        <v>0</v>
      </c>
      <c r="AK236" s="240">
        <v>0</v>
      </c>
      <c r="AL236" s="254">
        <f t="shared" si="137"/>
        <v>0</v>
      </c>
      <c r="AM236" s="310"/>
    </row>
    <row r="237" spans="1:39" s="242" customFormat="1" x14ac:dyDescent="0.3">
      <c r="A237" s="278" t="s">
        <v>680</v>
      </c>
      <c r="B237" s="276">
        <f>16000/10</f>
        <v>1600</v>
      </c>
      <c r="C237" s="279">
        <f>2700/1.1</f>
        <v>2454.5454545454545</v>
      </c>
      <c r="D237" s="274">
        <v>10</v>
      </c>
      <c r="E237" s="269">
        <v>0</v>
      </c>
      <c r="F237" s="531">
        <f t="shared" si="118"/>
        <v>0</v>
      </c>
      <c r="G237" s="314">
        <v>0</v>
      </c>
      <c r="H237" s="313">
        <f t="shared" si="119"/>
        <v>0</v>
      </c>
      <c r="I237" s="295">
        <v>0</v>
      </c>
      <c r="J237" s="266">
        <f t="shared" si="120"/>
        <v>0</v>
      </c>
      <c r="K237" s="267">
        <v>0</v>
      </c>
      <c r="L237" s="266">
        <f t="shared" si="121"/>
        <v>0</v>
      </c>
      <c r="M237" s="267">
        <v>0</v>
      </c>
      <c r="N237" s="266">
        <f t="shared" si="122"/>
        <v>0</v>
      </c>
      <c r="O237" s="267">
        <v>0</v>
      </c>
      <c r="P237" s="265">
        <f t="shared" si="123"/>
        <v>0</v>
      </c>
      <c r="Q237" s="257">
        <f t="shared" si="124"/>
        <v>0</v>
      </c>
      <c r="R237" s="264">
        <f t="shared" si="125"/>
        <v>0</v>
      </c>
      <c r="S237" s="267">
        <v>0</v>
      </c>
      <c r="T237" s="313">
        <f t="shared" si="126"/>
        <v>0</v>
      </c>
      <c r="U237" s="267">
        <v>0</v>
      </c>
      <c r="V237" s="313">
        <f t="shared" si="127"/>
        <v>0</v>
      </c>
      <c r="W237" s="295">
        <v>0</v>
      </c>
      <c r="X237" s="313">
        <f t="shared" si="128"/>
        <v>0</v>
      </c>
      <c r="Y237" s="295">
        <v>0</v>
      </c>
      <c r="Z237" s="313">
        <f t="shared" si="129"/>
        <v>0</v>
      </c>
      <c r="AA237" s="267">
        <v>0</v>
      </c>
      <c r="AB237" s="260">
        <f t="shared" si="130"/>
        <v>0</v>
      </c>
      <c r="AC237" s="259">
        <f t="shared" si="131"/>
        <v>0</v>
      </c>
      <c r="AD237" s="258">
        <f t="shared" si="132"/>
        <v>0</v>
      </c>
      <c r="AE237" s="257">
        <v>0</v>
      </c>
      <c r="AF237" s="257">
        <f t="shared" si="133"/>
        <v>0</v>
      </c>
      <c r="AG237" s="255">
        <v>0</v>
      </c>
      <c r="AH237" s="254">
        <f t="shared" si="134"/>
        <v>0</v>
      </c>
      <c r="AI237" s="267">
        <f t="shared" si="135"/>
        <v>0</v>
      </c>
      <c r="AJ237" s="508">
        <f t="shared" si="136"/>
        <v>0</v>
      </c>
      <c r="AK237" s="240">
        <v>0</v>
      </c>
      <c r="AL237" s="254">
        <f t="shared" si="137"/>
        <v>0</v>
      </c>
      <c r="AM237" s="310"/>
    </row>
    <row r="238" spans="1:39" s="242" customFormat="1" x14ac:dyDescent="0.3">
      <c r="A238" s="278" t="s">
        <v>776</v>
      </c>
      <c r="B238" s="276">
        <f>16000/10</f>
        <v>1600</v>
      </c>
      <c r="C238" s="279">
        <f>2700/1.1</f>
        <v>2454.5454545454545</v>
      </c>
      <c r="D238" s="274">
        <v>10</v>
      </c>
      <c r="E238" s="269">
        <v>0</v>
      </c>
      <c r="F238" s="531">
        <f t="shared" si="118"/>
        <v>0</v>
      </c>
      <c r="G238" s="314">
        <v>0</v>
      </c>
      <c r="H238" s="313">
        <f t="shared" si="119"/>
        <v>0</v>
      </c>
      <c r="I238" s="295">
        <v>0</v>
      </c>
      <c r="J238" s="266">
        <f t="shared" si="120"/>
        <v>0</v>
      </c>
      <c r="K238" s="267">
        <v>0</v>
      </c>
      <c r="L238" s="266">
        <f t="shared" si="121"/>
        <v>0</v>
      </c>
      <c r="M238" s="267">
        <v>0</v>
      </c>
      <c r="N238" s="266">
        <f t="shared" si="122"/>
        <v>0</v>
      </c>
      <c r="O238" s="267">
        <v>0</v>
      </c>
      <c r="P238" s="265">
        <f t="shared" si="123"/>
        <v>0</v>
      </c>
      <c r="Q238" s="257">
        <f t="shared" si="124"/>
        <v>0</v>
      </c>
      <c r="R238" s="264">
        <f t="shared" si="125"/>
        <v>0</v>
      </c>
      <c r="S238" s="267">
        <v>0</v>
      </c>
      <c r="T238" s="313">
        <f t="shared" si="126"/>
        <v>0</v>
      </c>
      <c r="U238" s="267">
        <v>0</v>
      </c>
      <c r="V238" s="313">
        <f t="shared" si="127"/>
        <v>0</v>
      </c>
      <c r="W238" s="295">
        <v>0</v>
      </c>
      <c r="X238" s="313">
        <f t="shared" si="128"/>
        <v>0</v>
      </c>
      <c r="Y238" s="295">
        <v>0</v>
      </c>
      <c r="Z238" s="313">
        <f t="shared" si="129"/>
        <v>0</v>
      </c>
      <c r="AA238" s="267">
        <v>0</v>
      </c>
      <c r="AB238" s="260">
        <f t="shared" si="130"/>
        <v>0</v>
      </c>
      <c r="AC238" s="259">
        <f t="shared" si="131"/>
        <v>0</v>
      </c>
      <c r="AD238" s="258">
        <f t="shared" si="132"/>
        <v>0</v>
      </c>
      <c r="AE238" s="257">
        <v>0</v>
      </c>
      <c r="AF238" s="257">
        <f t="shared" si="133"/>
        <v>0</v>
      </c>
      <c r="AG238" s="255">
        <v>0</v>
      </c>
      <c r="AH238" s="254">
        <f t="shared" si="134"/>
        <v>0</v>
      </c>
      <c r="AI238" s="267">
        <f t="shared" si="135"/>
        <v>0</v>
      </c>
      <c r="AJ238" s="508">
        <f t="shared" si="136"/>
        <v>0</v>
      </c>
      <c r="AK238" s="240">
        <v>0</v>
      </c>
      <c r="AL238" s="254">
        <f t="shared" si="137"/>
        <v>0</v>
      </c>
      <c r="AM238" s="310"/>
    </row>
    <row r="239" spans="1:39" s="242" customFormat="1" x14ac:dyDescent="0.3">
      <c r="A239" s="278" t="s">
        <v>902</v>
      </c>
      <c r="B239" s="276">
        <f>16000/10</f>
        <v>1600</v>
      </c>
      <c r="C239" s="279">
        <f>2700/1.1</f>
        <v>2454.5454545454545</v>
      </c>
      <c r="D239" s="274">
        <v>10</v>
      </c>
      <c r="E239" s="269">
        <v>0</v>
      </c>
      <c r="F239" s="531">
        <f t="shared" si="118"/>
        <v>0</v>
      </c>
      <c r="G239" s="314">
        <v>0</v>
      </c>
      <c r="H239" s="313">
        <f t="shared" si="119"/>
        <v>0</v>
      </c>
      <c r="I239" s="295">
        <v>0</v>
      </c>
      <c r="J239" s="266">
        <f t="shared" si="120"/>
        <v>0</v>
      </c>
      <c r="K239" s="267">
        <v>0</v>
      </c>
      <c r="L239" s="266">
        <f t="shared" si="121"/>
        <v>0</v>
      </c>
      <c r="M239" s="267">
        <v>0</v>
      </c>
      <c r="N239" s="266">
        <f t="shared" si="122"/>
        <v>0</v>
      </c>
      <c r="O239" s="267">
        <v>0</v>
      </c>
      <c r="P239" s="265">
        <f t="shared" si="123"/>
        <v>0</v>
      </c>
      <c r="Q239" s="257">
        <f t="shared" si="124"/>
        <v>0</v>
      </c>
      <c r="R239" s="264">
        <f t="shared" si="125"/>
        <v>0</v>
      </c>
      <c r="S239" s="267">
        <v>0</v>
      </c>
      <c r="T239" s="313">
        <f t="shared" si="126"/>
        <v>0</v>
      </c>
      <c r="U239" s="267">
        <v>0</v>
      </c>
      <c r="V239" s="313">
        <f t="shared" si="127"/>
        <v>0</v>
      </c>
      <c r="W239" s="295">
        <v>0</v>
      </c>
      <c r="X239" s="313">
        <f t="shared" si="128"/>
        <v>0</v>
      </c>
      <c r="Y239" s="295">
        <v>0</v>
      </c>
      <c r="Z239" s="313">
        <f t="shared" si="129"/>
        <v>0</v>
      </c>
      <c r="AA239" s="267">
        <v>0</v>
      </c>
      <c r="AB239" s="260">
        <f t="shared" si="130"/>
        <v>0</v>
      </c>
      <c r="AC239" s="259">
        <f t="shared" si="131"/>
        <v>0</v>
      </c>
      <c r="AD239" s="258">
        <f t="shared" si="132"/>
        <v>0</v>
      </c>
      <c r="AE239" s="257">
        <v>0</v>
      </c>
      <c r="AF239" s="257">
        <f t="shared" si="133"/>
        <v>0</v>
      </c>
      <c r="AG239" s="255">
        <v>0</v>
      </c>
      <c r="AH239" s="254">
        <f t="shared" si="134"/>
        <v>0</v>
      </c>
      <c r="AI239" s="267">
        <f t="shared" si="135"/>
        <v>0</v>
      </c>
      <c r="AJ239" s="508">
        <f t="shared" si="136"/>
        <v>0</v>
      </c>
      <c r="AK239" s="240">
        <v>0</v>
      </c>
      <c r="AL239" s="254">
        <f t="shared" si="137"/>
        <v>0</v>
      </c>
      <c r="AM239" s="310"/>
    </row>
    <row r="240" spans="1:39" s="242" customFormat="1" x14ac:dyDescent="0.3">
      <c r="A240" s="278" t="s">
        <v>901</v>
      </c>
      <c r="B240" s="276">
        <f>16000/10</f>
        <v>1600</v>
      </c>
      <c r="C240" s="279">
        <f>2700/1.1</f>
        <v>2454.5454545454545</v>
      </c>
      <c r="D240" s="274">
        <v>11</v>
      </c>
      <c r="E240" s="269">
        <v>0</v>
      </c>
      <c r="F240" s="531">
        <f t="shared" si="118"/>
        <v>0</v>
      </c>
      <c r="G240" s="314">
        <v>0</v>
      </c>
      <c r="H240" s="313">
        <f t="shared" si="119"/>
        <v>0</v>
      </c>
      <c r="I240" s="295">
        <v>0</v>
      </c>
      <c r="J240" s="266">
        <f t="shared" si="120"/>
        <v>0</v>
      </c>
      <c r="K240" s="267">
        <v>0</v>
      </c>
      <c r="L240" s="266">
        <f t="shared" si="121"/>
        <v>0</v>
      </c>
      <c r="M240" s="267">
        <v>0</v>
      </c>
      <c r="N240" s="266">
        <f t="shared" si="122"/>
        <v>0</v>
      </c>
      <c r="O240" s="267">
        <v>0</v>
      </c>
      <c r="P240" s="265">
        <f t="shared" si="123"/>
        <v>0</v>
      </c>
      <c r="Q240" s="257">
        <f t="shared" si="124"/>
        <v>0</v>
      </c>
      <c r="R240" s="264">
        <f t="shared" si="125"/>
        <v>0</v>
      </c>
      <c r="S240" s="267">
        <v>0</v>
      </c>
      <c r="T240" s="313">
        <f t="shared" si="126"/>
        <v>0</v>
      </c>
      <c r="U240" s="267">
        <v>0</v>
      </c>
      <c r="V240" s="313">
        <f t="shared" si="127"/>
        <v>0</v>
      </c>
      <c r="W240" s="295">
        <v>0</v>
      </c>
      <c r="X240" s="313">
        <f t="shared" si="128"/>
        <v>0</v>
      </c>
      <c r="Y240" s="295">
        <v>0</v>
      </c>
      <c r="Z240" s="313">
        <f t="shared" si="129"/>
        <v>0</v>
      </c>
      <c r="AA240" s="267">
        <v>0</v>
      </c>
      <c r="AB240" s="260">
        <f t="shared" si="130"/>
        <v>0</v>
      </c>
      <c r="AC240" s="259">
        <f t="shared" si="131"/>
        <v>0</v>
      </c>
      <c r="AD240" s="258">
        <f t="shared" si="132"/>
        <v>0</v>
      </c>
      <c r="AE240" s="257">
        <v>0</v>
      </c>
      <c r="AF240" s="257">
        <f t="shared" si="133"/>
        <v>0</v>
      </c>
      <c r="AG240" s="255">
        <v>0</v>
      </c>
      <c r="AH240" s="254">
        <f t="shared" si="134"/>
        <v>0</v>
      </c>
      <c r="AI240" s="267">
        <f t="shared" si="135"/>
        <v>0</v>
      </c>
      <c r="AJ240" s="508">
        <f t="shared" si="136"/>
        <v>0</v>
      </c>
      <c r="AK240" s="240">
        <v>0</v>
      </c>
      <c r="AL240" s="254">
        <f t="shared" si="137"/>
        <v>0</v>
      </c>
      <c r="AM240" s="310"/>
    </row>
    <row r="241" spans="1:39" s="242" customFormat="1" x14ac:dyDescent="0.3">
      <c r="A241" s="278" t="s">
        <v>533</v>
      </c>
      <c r="B241" s="276">
        <f>14400/12</f>
        <v>1200</v>
      </c>
      <c r="C241" s="275">
        <f>1800/1.1</f>
        <v>1636.3636363636363</v>
      </c>
      <c r="D241" s="274">
        <v>12</v>
      </c>
      <c r="E241" s="269">
        <v>0</v>
      </c>
      <c r="F241" s="531">
        <f t="shared" si="118"/>
        <v>0</v>
      </c>
      <c r="G241" s="314">
        <v>0</v>
      </c>
      <c r="H241" s="313">
        <f t="shared" si="119"/>
        <v>0</v>
      </c>
      <c r="I241" s="295">
        <v>0</v>
      </c>
      <c r="J241" s="266">
        <f t="shared" si="120"/>
        <v>0</v>
      </c>
      <c r="K241" s="267">
        <v>0</v>
      </c>
      <c r="L241" s="266">
        <f t="shared" si="121"/>
        <v>0</v>
      </c>
      <c r="M241" s="267">
        <v>0</v>
      </c>
      <c r="N241" s="266">
        <f t="shared" si="122"/>
        <v>0</v>
      </c>
      <c r="O241" s="267">
        <v>0</v>
      </c>
      <c r="P241" s="265">
        <f t="shared" si="123"/>
        <v>0</v>
      </c>
      <c r="Q241" s="257">
        <f t="shared" si="124"/>
        <v>0</v>
      </c>
      <c r="R241" s="264">
        <f t="shared" si="125"/>
        <v>0</v>
      </c>
      <c r="S241" s="267">
        <v>0</v>
      </c>
      <c r="T241" s="313">
        <f t="shared" si="126"/>
        <v>0</v>
      </c>
      <c r="U241" s="267">
        <v>0</v>
      </c>
      <c r="V241" s="313">
        <f t="shared" si="127"/>
        <v>0</v>
      </c>
      <c r="W241" s="295">
        <v>0</v>
      </c>
      <c r="X241" s="313">
        <f t="shared" si="128"/>
        <v>0</v>
      </c>
      <c r="Y241" s="295">
        <v>0</v>
      </c>
      <c r="Z241" s="313">
        <f t="shared" si="129"/>
        <v>0</v>
      </c>
      <c r="AA241" s="267">
        <v>0</v>
      </c>
      <c r="AB241" s="260">
        <f t="shared" si="130"/>
        <v>0</v>
      </c>
      <c r="AC241" s="259">
        <f t="shared" si="131"/>
        <v>0</v>
      </c>
      <c r="AD241" s="258">
        <f t="shared" si="132"/>
        <v>0</v>
      </c>
      <c r="AE241" s="257">
        <v>0</v>
      </c>
      <c r="AF241" s="257">
        <f t="shared" si="133"/>
        <v>0</v>
      </c>
      <c r="AG241" s="255">
        <v>0</v>
      </c>
      <c r="AH241" s="254">
        <f t="shared" si="134"/>
        <v>0</v>
      </c>
      <c r="AI241" s="267">
        <f t="shared" si="135"/>
        <v>0</v>
      </c>
      <c r="AJ241" s="508">
        <f t="shared" si="136"/>
        <v>0</v>
      </c>
      <c r="AK241" s="240">
        <v>0</v>
      </c>
      <c r="AL241" s="254">
        <f t="shared" si="137"/>
        <v>0</v>
      </c>
      <c r="AM241" s="310"/>
    </row>
    <row r="242" spans="1:39" s="242" customFormat="1" x14ac:dyDescent="0.3">
      <c r="A242" s="278" t="s">
        <v>426</v>
      </c>
      <c r="B242" s="276">
        <f>14400/12</f>
        <v>1200</v>
      </c>
      <c r="C242" s="275">
        <f>1800/1.1</f>
        <v>1636.3636363636363</v>
      </c>
      <c r="D242" s="274">
        <v>13</v>
      </c>
      <c r="E242" s="269">
        <v>0</v>
      </c>
      <c r="F242" s="531">
        <f t="shared" si="118"/>
        <v>0</v>
      </c>
      <c r="G242" s="314">
        <v>0</v>
      </c>
      <c r="H242" s="313">
        <f t="shared" si="119"/>
        <v>0</v>
      </c>
      <c r="I242" s="295">
        <v>0</v>
      </c>
      <c r="J242" s="266">
        <f t="shared" si="120"/>
        <v>0</v>
      </c>
      <c r="K242" s="267">
        <v>0</v>
      </c>
      <c r="L242" s="266">
        <f t="shared" si="121"/>
        <v>0</v>
      </c>
      <c r="M242" s="267">
        <v>0</v>
      </c>
      <c r="N242" s="266">
        <f t="shared" si="122"/>
        <v>0</v>
      </c>
      <c r="O242" s="267">
        <v>0</v>
      </c>
      <c r="P242" s="265">
        <f t="shared" si="123"/>
        <v>0</v>
      </c>
      <c r="Q242" s="257">
        <f t="shared" si="124"/>
        <v>0</v>
      </c>
      <c r="R242" s="264">
        <f t="shared" si="125"/>
        <v>0</v>
      </c>
      <c r="S242" s="267">
        <v>0</v>
      </c>
      <c r="T242" s="313">
        <f t="shared" si="126"/>
        <v>0</v>
      </c>
      <c r="U242" s="267">
        <v>0</v>
      </c>
      <c r="V242" s="313">
        <f t="shared" si="127"/>
        <v>0</v>
      </c>
      <c r="W242" s="295">
        <v>0</v>
      </c>
      <c r="X242" s="313">
        <f t="shared" si="128"/>
        <v>0</v>
      </c>
      <c r="Y242" s="295">
        <v>0</v>
      </c>
      <c r="Z242" s="313">
        <f t="shared" si="129"/>
        <v>0</v>
      </c>
      <c r="AA242" s="267">
        <v>0</v>
      </c>
      <c r="AB242" s="260">
        <f t="shared" si="130"/>
        <v>0</v>
      </c>
      <c r="AC242" s="259">
        <f t="shared" si="131"/>
        <v>0</v>
      </c>
      <c r="AD242" s="258">
        <f t="shared" si="132"/>
        <v>0</v>
      </c>
      <c r="AE242" s="257">
        <v>0</v>
      </c>
      <c r="AF242" s="257">
        <f t="shared" si="133"/>
        <v>0</v>
      </c>
      <c r="AG242" s="255">
        <v>0</v>
      </c>
      <c r="AH242" s="254">
        <f t="shared" si="134"/>
        <v>0</v>
      </c>
      <c r="AI242" s="267">
        <f t="shared" si="135"/>
        <v>0</v>
      </c>
      <c r="AJ242" s="508">
        <f t="shared" si="136"/>
        <v>0</v>
      </c>
      <c r="AK242" s="240">
        <v>0</v>
      </c>
      <c r="AL242" s="254">
        <f t="shared" si="137"/>
        <v>0</v>
      </c>
      <c r="AM242" s="310"/>
    </row>
    <row r="243" spans="1:39" s="242" customFormat="1" x14ac:dyDescent="0.3">
      <c r="A243" s="277" t="s">
        <v>406</v>
      </c>
      <c r="B243" s="276">
        <f>3900/6</f>
        <v>650</v>
      </c>
      <c r="C243" s="275">
        <f>2000/1.1</f>
        <v>1818.181818181818</v>
      </c>
      <c r="D243" s="274">
        <v>6</v>
      </c>
      <c r="E243" s="269">
        <v>0</v>
      </c>
      <c r="F243" s="531">
        <f t="shared" si="118"/>
        <v>0</v>
      </c>
      <c r="G243" s="314">
        <v>0</v>
      </c>
      <c r="H243" s="313">
        <f t="shared" si="119"/>
        <v>0</v>
      </c>
      <c r="I243" s="295">
        <v>0</v>
      </c>
      <c r="J243" s="266">
        <f t="shared" si="120"/>
        <v>0</v>
      </c>
      <c r="K243" s="267">
        <v>0</v>
      </c>
      <c r="L243" s="266">
        <f t="shared" si="121"/>
        <v>0</v>
      </c>
      <c r="M243" s="267">
        <v>0</v>
      </c>
      <c r="N243" s="266">
        <f t="shared" si="122"/>
        <v>0</v>
      </c>
      <c r="O243" s="267">
        <v>0</v>
      </c>
      <c r="P243" s="265">
        <f t="shared" si="123"/>
        <v>0</v>
      </c>
      <c r="Q243" s="257">
        <f t="shared" si="124"/>
        <v>0</v>
      </c>
      <c r="R243" s="264">
        <f t="shared" si="125"/>
        <v>0</v>
      </c>
      <c r="S243" s="267">
        <v>0</v>
      </c>
      <c r="T243" s="313">
        <f t="shared" si="126"/>
        <v>0</v>
      </c>
      <c r="U243" s="267">
        <v>0</v>
      </c>
      <c r="V243" s="313">
        <f t="shared" si="127"/>
        <v>0</v>
      </c>
      <c r="W243" s="295">
        <v>0</v>
      </c>
      <c r="X243" s="313">
        <f t="shared" si="128"/>
        <v>0</v>
      </c>
      <c r="Y243" s="295">
        <v>0</v>
      </c>
      <c r="Z243" s="313">
        <f t="shared" si="129"/>
        <v>0</v>
      </c>
      <c r="AA243" s="267">
        <v>0</v>
      </c>
      <c r="AB243" s="260">
        <f t="shared" si="130"/>
        <v>0</v>
      </c>
      <c r="AC243" s="259">
        <f t="shared" si="131"/>
        <v>0</v>
      </c>
      <c r="AD243" s="258">
        <f t="shared" si="132"/>
        <v>0</v>
      </c>
      <c r="AE243" s="257">
        <v>0</v>
      </c>
      <c r="AF243" s="257">
        <f t="shared" si="133"/>
        <v>0</v>
      </c>
      <c r="AG243" s="255">
        <v>0</v>
      </c>
      <c r="AH243" s="254">
        <f t="shared" si="134"/>
        <v>0</v>
      </c>
      <c r="AI243" s="267">
        <f t="shared" si="135"/>
        <v>0</v>
      </c>
      <c r="AJ243" s="508">
        <f t="shared" si="136"/>
        <v>0</v>
      </c>
      <c r="AK243" s="240">
        <v>0</v>
      </c>
      <c r="AL243" s="254">
        <f t="shared" si="137"/>
        <v>0</v>
      </c>
      <c r="AM243" s="310"/>
    </row>
    <row r="244" spans="1:39" s="242" customFormat="1" x14ac:dyDescent="0.3">
      <c r="A244" s="277" t="s">
        <v>407</v>
      </c>
      <c r="B244" s="276">
        <f>3900/6</f>
        <v>650</v>
      </c>
      <c r="C244" s="275">
        <f>2000/1.1</f>
        <v>1818.181818181818</v>
      </c>
      <c r="D244" s="274">
        <v>6</v>
      </c>
      <c r="E244" s="269">
        <v>0</v>
      </c>
      <c r="F244" s="531">
        <f t="shared" si="118"/>
        <v>0</v>
      </c>
      <c r="G244" s="314">
        <v>0</v>
      </c>
      <c r="H244" s="313">
        <f t="shared" si="119"/>
        <v>0</v>
      </c>
      <c r="I244" s="295">
        <v>0</v>
      </c>
      <c r="J244" s="266">
        <f t="shared" si="120"/>
        <v>0</v>
      </c>
      <c r="K244" s="267">
        <v>0</v>
      </c>
      <c r="L244" s="266">
        <f t="shared" si="121"/>
        <v>0</v>
      </c>
      <c r="M244" s="267">
        <v>0</v>
      </c>
      <c r="N244" s="266">
        <f t="shared" si="122"/>
        <v>0</v>
      </c>
      <c r="O244" s="267">
        <v>0</v>
      </c>
      <c r="P244" s="265">
        <f t="shared" si="123"/>
        <v>0</v>
      </c>
      <c r="Q244" s="257">
        <f t="shared" si="124"/>
        <v>0</v>
      </c>
      <c r="R244" s="264">
        <f t="shared" si="125"/>
        <v>0</v>
      </c>
      <c r="S244" s="267">
        <v>0</v>
      </c>
      <c r="T244" s="313">
        <f t="shared" si="126"/>
        <v>0</v>
      </c>
      <c r="U244" s="267">
        <v>0</v>
      </c>
      <c r="V244" s="313">
        <f t="shared" si="127"/>
        <v>0</v>
      </c>
      <c r="W244" s="295">
        <v>0</v>
      </c>
      <c r="X244" s="313">
        <f t="shared" si="128"/>
        <v>0</v>
      </c>
      <c r="Y244" s="295">
        <v>0</v>
      </c>
      <c r="Z244" s="313">
        <f t="shared" si="129"/>
        <v>0</v>
      </c>
      <c r="AA244" s="267">
        <v>0</v>
      </c>
      <c r="AB244" s="260">
        <f t="shared" si="130"/>
        <v>0</v>
      </c>
      <c r="AC244" s="259">
        <f t="shared" si="131"/>
        <v>0</v>
      </c>
      <c r="AD244" s="258">
        <f t="shared" si="132"/>
        <v>0</v>
      </c>
      <c r="AE244" s="257">
        <v>0</v>
      </c>
      <c r="AF244" s="257">
        <f t="shared" si="133"/>
        <v>0</v>
      </c>
      <c r="AG244" s="255">
        <v>0</v>
      </c>
      <c r="AH244" s="254">
        <f t="shared" si="134"/>
        <v>0</v>
      </c>
      <c r="AI244" s="267">
        <f t="shared" si="135"/>
        <v>0</v>
      </c>
      <c r="AJ244" s="508">
        <f t="shared" si="136"/>
        <v>0</v>
      </c>
      <c r="AK244" s="240">
        <v>0</v>
      </c>
      <c r="AL244" s="254">
        <f t="shared" si="137"/>
        <v>0</v>
      </c>
      <c r="AM244" s="310"/>
    </row>
    <row r="245" spans="1:39" s="242" customFormat="1" x14ac:dyDescent="0.3">
      <c r="A245" s="277" t="s">
        <v>531</v>
      </c>
      <c r="B245" s="276">
        <f>3900/6</f>
        <v>650</v>
      </c>
      <c r="C245" s="275">
        <f>2000/1.1</f>
        <v>1818.181818181818</v>
      </c>
      <c r="D245" s="274">
        <v>6</v>
      </c>
      <c r="E245" s="269">
        <v>0</v>
      </c>
      <c r="F245" s="531">
        <f t="shared" si="118"/>
        <v>0</v>
      </c>
      <c r="G245" s="314">
        <v>0</v>
      </c>
      <c r="H245" s="313">
        <f t="shared" si="119"/>
        <v>0</v>
      </c>
      <c r="I245" s="295">
        <v>0</v>
      </c>
      <c r="J245" s="266">
        <f t="shared" si="120"/>
        <v>0</v>
      </c>
      <c r="K245" s="267">
        <v>0</v>
      </c>
      <c r="L245" s="266">
        <f t="shared" si="121"/>
        <v>0</v>
      </c>
      <c r="M245" s="267">
        <v>0</v>
      </c>
      <c r="N245" s="266">
        <f t="shared" si="122"/>
        <v>0</v>
      </c>
      <c r="O245" s="267">
        <v>0</v>
      </c>
      <c r="P245" s="265">
        <f t="shared" si="123"/>
        <v>0</v>
      </c>
      <c r="Q245" s="257">
        <f t="shared" si="124"/>
        <v>0</v>
      </c>
      <c r="R245" s="264">
        <f t="shared" si="125"/>
        <v>0</v>
      </c>
      <c r="S245" s="267">
        <v>0</v>
      </c>
      <c r="T245" s="313">
        <f t="shared" si="126"/>
        <v>0</v>
      </c>
      <c r="U245" s="267">
        <v>0</v>
      </c>
      <c r="V245" s="313">
        <f t="shared" si="127"/>
        <v>0</v>
      </c>
      <c r="W245" s="295">
        <v>0</v>
      </c>
      <c r="X245" s="313">
        <f t="shared" si="128"/>
        <v>0</v>
      </c>
      <c r="Y245" s="295">
        <v>0</v>
      </c>
      <c r="Z245" s="313">
        <f t="shared" si="129"/>
        <v>0</v>
      </c>
      <c r="AA245" s="267">
        <v>0</v>
      </c>
      <c r="AB245" s="260">
        <f t="shared" si="130"/>
        <v>0</v>
      </c>
      <c r="AC245" s="259">
        <f t="shared" si="131"/>
        <v>0</v>
      </c>
      <c r="AD245" s="258">
        <f t="shared" si="132"/>
        <v>0</v>
      </c>
      <c r="AE245" s="257">
        <v>0</v>
      </c>
      <c r="AF245" s="257">
        <f t="shared" si="133"/>
        <v>0</v>
      </c>
      <c r="AG245" s="255">
        <v>0</v>
      </c>
      <c r="AH245" s="254">
        <f t="shared" si="134"/>
        <v>0</v>
      </c>
      <c r="AI245" s="267">
        <f t="shared" si="135"/>
        <v>0</v>
      </c>
      <c r="AJ245" s="508">
        <f t="shared" si="136"/>
        <v>0</v>
      </c>
      <c r="AK245" s="240">
        <v>0</v>
      </c>
      <c r="AL245" s="254">
        <f t="shared" si="137"/>
        <v>0</v>
      </c>
      <c r="AM245" s="310"/>
    </row>
    <row r="246" spans="1:39" s="242" customFormat="1" ht="17.25" thickBot="1" x14ac:dyDescent="0.35">
      <c r="A246" s="273" t="s">
        <v>409</v>
      </c>
      <c r="B246" s="272">
        <f>31200/24</f>
        <v>1300</v>
      </c>
      <c r="C246" s="271">
        <f>2800/1.1</f>
        <v>2545.454545454545</v>
      </c>
      <c r="D246" s="270">
        <v>24</v>
      </c>
      <c r="E246" s="498">
        <v>0</v>
      </c>
      <c r="F246" s="532">
        <f t="shared" si="118"/>
        <v>0</v>
      </c>
      <c r="G246" s="505">
        <v>0</v>
      </c>
      <c r="H246" s="485">
        <f t="shared" si="119"/>
        <v>0</v>
      </c>
      <c r="I246" s="480">
        <v>0</v>
      </c>
      <c r="J246" s="347">
        <f t="shared" si="120"/>
        <v>0</v>
      </c>
      <c r="K246" s="481">
        <v>0</v>
      </c>
      <c r="L246" s="347">
        <f t="shared" si="121"/>
        <v>0</v>
      </c>
      <c r="M246" s="481">
        <v>0</v>
      </c>
      <c r="N246" s="347">
        <f t="shared" si="122"/>
        <v>0</v>
      </c>
      <c r="O246" s="481">
        <v>0</v>
      </c>
      <c r="P246" s="482">
        <f t="shared" si="123"/>
        <v>0</v>
      </c>
      <c r="Q246" s="483">
        <f t="shared" si="124"/>
        <v>0</v>
      </c>
      <c r="R246" s="338">
        <f t="shared" si="125"/>
        <v>0</v>
      </c>
      <c r="S246" s="481">
        <v>0</v>
      </c>
      <c r="T246" s="485">
        <f t="shared" si="126"/>
        <v>0</v>
      </c>
      <c r="U246" s="481">
        <v>0</v>
      </c>
      <c r="V246" s="485">
        <f t="shared" si="127"/>
        <v>0</v>
      </c>
      <c r="W246" s="480">
        <v>0</v>
      </c>
      <c r="X246" s="485">
        <f t="shared" si="128"/>
        <v>0</v>
      </c>
      <c r="Y246" s="480">
        <v>0</v>
      </c>
      <c r="Z246" s="485">
        <f t="shared" si="129"/>
        <v>0</v>
      </c>
      <c r="AA246" s="481">
        <v>0</v>
      </c>
      <c r="AB246" s="486">
        <f t="shared" si="130"/>
        <v>0</v>
      </c>
      <c r="AC246" s="487">
        <f t="shared" si="131"/>
        <v>0</v>
      </c>
      <c r="AD246" s="488">
        <f t="shared" si="132"/>
        <v>0</v>
      </c>
      <c r="AE246" s="483">
        <v>0</v>
      </c>
      <c r="AF246" s="483">
        <f t="shared" si="133"/>
        <v>0</v>
      </c>
      <c r="AG246" s="490">
        <v>0</v>
      </c>
      <c r="AH246" s="491">
        <f t="shared" si="134"/>
        <v>0</v>
      </c>
      <c r="AI246" s="481">
        <f t="shared" si="135"/>
        <v>0</v>
      </c>
      <c r="AJ246" s="509">
        <f t="shared" si="136"/>
        <v>0</v>
      </c>
      <c r="AK246" s="492">
        <v>0</v>
      </c>
      <c r="AL246" s="491">
        <f t="shared" si="137"/>
        <v>0</v>
      </c>
      <c r="AM246" s="310"/>
    </row>
    <row r="247" spans="1:39" s="242" customFormat="1" ht="17.25" thickBot="1" x14ac:dyDescent="0.35">
      <c r="A247" s="715" t="s">
        <v>113</v>
      </c>
      <c r="B247" s="716"/>
      <c r="C247" s="716"/>
      <c r="D247" s="716"/>
      <c r="E247" s="495">
        <f t="shared" ref="E247:AL247" si="138">SUM(E213:E246)</f>
        <v>0</v>
      </c>
      <c r="F247" s="522">
        <f t="shared" si="138"/>
        <v>0</v>
      </c>
      <c r="G247" s="515">
        <f t="shared" si="138"/>
        <v>0</v>
      </c>
      <c r="H247" s="496">
        <f t="shared" si="138"/>
        <v>0</v>
      </c>
      <c r="I247" s="496">
        <f t="shared" si="138"/>
        <v>0</v>
      </c>
      <c r="J247" s="496">
        <f t="shared" si="138"/>
        <v>0</v>
      </c>
      <c r="K247" s="496">
        <f t="shared" si="138"/>
        <v>0</v>
      </c>
      <c r="L247" s="496">
        <f t="shared" si="138"/>
        <v>0</v>
      </c>
      <c r="M247" s="496">
        <f t="shared" si="138"/>
        <v>0</v>
      </c>
      <c r="N247" s="496">
        <f t="shared" si="138"/>
        <v>0</v>
      </c>
      <c r="O247" s="496">
        <f t="shared" si="138"/>
        <v>0</v>
      </c>
      <c r="P247" s="496">
        <f t="shared" si="138"/>
        <v>0</v>
      </c>
      <c r="Q247" s="496">
        <f t="shared" si="138"/>
        <v>0</v>
      </c>
      <c r="R247" s="516">
        <f t="shared" si="138"/>
        <v>0</v>
      </c>
      <c r="S247" s="514">
        <f t="shared" si="138"/>
        <v>0</v>
      </c>
      <c r="T247" s="496">
        <f t="shared" si="138"/>
        <v>0</v>
      </c>
      <c r="U247" s="496">
        <f t="shared" si="138"/>
        <v>0</v>
      </c>
      <c r="V247" s="496">
        <f t="shared" si="138"/>
        <v>0</v>
      </c>
      <c r="W247" s="496">
        <f t="shared" si="138"/>
        <v>0</v>
      </c>
      <c r="X247" s="496">
        <f t="shared" si="138"/>
        <v>0</v>
      </c>
      <c r="Y247" s="496">
        <f t="shared" si="138"/>
        <v>0</v>
      </c>
      <c r="Z247" s="496">
        <f t="shared" si="138"/>
        <v>0</v>
      </c>
      <c r="AA247" s="496">
        <f t="shared" si="138"/>
        <v>0</v>
      </c>
      <c r="AB247" s="496">
        <f t="shared" si="138"/>
        <v>0</v>
      </c>
      <c r="AC247" s="496">
        <f t="shared" si="138"/>
        <v>0</v>
      </c>
      <c r="AD247" s="496">
        <f t="shared" si="138"/>
        <v>0</v>
      </c>
      <c r="AE247" s="496">
        <f t="shared" si="138"/>
        <v>0</v>
      </c>
      <c r="AF247" s="510">
        <f t="shared" si="138"/>
        <v>0</v>
      </c>
      <c r="AG247" s="515">
        <f t="shared" si="138"/>
        <v>0</v>
      </c>
      <c r="AH247" s="516">
        <f t="shared" si="138"/>
        <v>0</v>
      </c>
      <c r="AI247" s="514">
        <f t="shared" si="138"/>
        <v>0</v>
      </c>
      <c r="AJ247" s="510">
        <f t="shared" si="138"/>
        <v>0</v>
      </c>
      <c r="AK247" s="515">
        <f t="shared" si="138"/>
        <v>0</v>
      </c>
      <c r="AL247" s="516">
        <f t="shared" si="138"/>
        <v>0</v>
      </c>
      <c r="AM247" s="252"/>
    </row>
    <row r="248" spans="1:39" s="242" customFormat="1" ht="17.25" thickBot="1" x14ac:dyDescent="0.35">
      <c r="A248" s="251"/>
      <c r="B248" s="251"/>
      <c r="C248" s="251"/>
      <c r="D248" s="251"/>
      <c r="E248" s="244"/>
      <c r="F248" s="245"/>
      <c r="G248" s="244"/>
      <c r="H248" s="250">
        <f>H247*1.1</f>
        <v>0</v>
      </c>
      <c r="I248" s="245"/>
      <c r="J248" s="312">
        <f>J247*1.1</f>
        <v>0</v>
      </c>
      <c r="K248" s="245"/>
      <c r="L248" s="250">
        <f>L247*1.1</f>
        <v>0</v>
      </c>
      <c r="M248" s="245"/>
      <c r="N248" s="250">
        <f>N247*1.1</f>
        <v>0</v>
      </c>
      <c r="O248" s="245"/>
      <c r="P248" s="250">
        <f>P247*1.1</f>
        <v>0</v>
      </c>
      <c r="Q248" s="245"/>
      <c r="R248" s="249">
        <f>R247*1.1</f>
        <v>0</v>
      </c>
      <c r="S248" s="718" t="s">
        <v>155</v>
      </c>
      <c r="T248" s="718"/>
      <c r="U248" s="718"/>
      <c r="V248" s="718"/>
      <c r="W248" s="718"/>
      <c r="X248" s="718"/>
      <c r="Y248" s="718"/>
      <c r="Z248" s="718"/>
      <c r="AA248" s="718"/>
      <c r="AB248" s="718"/>
      <c r="AC248" s="718"/>
      <c r="AD248" s="718"/>
      <c r="AE248" s="248"/>
      <c r="AF248" s="534" t="e">
        <f>AF247/(R247+F247)</f>
        <v>#DIV/0!</v>
      </c>
      <c r="AG248" s="244"/>
      <c r="AH248" s="246"/>
      <c r="AI248" s="245"/>
      <c r="AJ248" s="245"/>
      <c r="AK248" s="244"/>
      <c r="AL248" s="243"/>
    </row>
    <row r="249" spans="1:39" s="311" customFormat="1" x14ac:dyDescent="0.3"/>
    <row r="250" spans="1:39" s="242" customFormat="1" ht="17.25" thickBot="1" x14ac:dyDescent="0.35">
      <c r="A250" s="307" t="s">
        <v>1167</v>
      </c>
      <c r="B250" s="306"/>
      <c r="C250" s="306"/>
      <c r="D250" s="303"/>
      <c r="E250" s="304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303"/>
      <c r="AB250" s="303"/>
      <c r="AC250" s="303"/>
      <c r="AD250" s="303"/>
      <c r="AE250" s="303"/>
      <c r="AF250" s="303"/>
      <c r="AG250" s="302"/>
      <c r="AH250" s="302"/>
      <c r="AI250" s="302"/>
      <c r="AJ250" s="302"/>
      <c r="AK250" s="302"/>
    </row>
    <row r="251" spans="1:39" s="242" customFormat="1" ht="17.25" thickBot="1" x14ac:dyDescent="0.35">
      <c r="A251" s="251"/>
      <c r="B251" s="251"/>
      <c r="C251" s="251"/>
      <c r="D251" s="251"/>
      <c r="E251" s="317"/>
      <c r="F251" s="529"/>
      <c r="G251" s="743" t="s">
        <v>130</v>
      </c>
      <c r="H251" s="744"/>
      <c r="I251" s="744"/>
      <c r="J251" s="744"/>
      <c r="K251" s="744"/>
      <c r="L251" s="744"/>
      <c r="M251" s="744"/>
      <c r="N251" s="744"/>
      <c r="O251" s="744"/>
      <c r="P251" s="744"/>
      <c r="Q251" s="744"/>
      <c r="R251" s="745"/>
      <c r="S251" s="747" t="s">
        <v>49</v>
      </c>
      <c r="T251" s="747"/>
      <c r="U251" s="747"/>
      <c r="V251" s="747"/>
      <c r="W251" s="747"/>
      <c r="X251" s="747"/>
      <c r="Y251" s="747"/>
      <c r="Z251" s="747"/>
      <c r="AA251" s="747"/>
      <c r="AB251" s="747"/>
      <c r="AC251" s="747"/>
      <c r="AD251" s="747"/>
      <c r="AE251" s="747"/>
      <c r="AF251" s="747"/>
      <c r="AG251" s="301"/>
      <c r="AH251" s="298"/>
      <c r="AI251" s="300"/>
      <c r="AJ251" s="300"/>
      <c r="AK251" s="315"/>
      <c r="AL251" s="316"/>
      <c r="AM251" s="527" t="s">
        <v>11</v>
      </c>
    </row>
    <row r="252" spans="1:39" s="242" customFormat="1" ht="16.5" customHeight="1" x14ac:dyDescent="0.3">
      <c r="A252" s="786" t="s">
        <v>12</v>
      </c>
      <c r="B252" s="788" t="s">
        <v>1166</v>
      </c>
      <c r="C252" s="755" t="s">
        <v>14</v>
      </c>
      <c r="D252" s="790" t="s">
        <v>348</v>
      </c>
      <c r="E252" s="757" t="s">
        <v>192</v>
      </c>
      <c r="F252" s="792" t="s">
        <v>78</v>
      </c>
      <c r="G252" s="723" t="s">
        <v>17</v>
      </c>
      <c r="H252" s="741" t="s">
        <v>203</v>
      </c>
      <c r="I252" s="721" t="s">
        <v>0</v>
      </c>
      <c r="J252" s="741" t="s">
        <v>74</v>
      </c>
      <c r="K252" s="767" t="s">
        <v>1</v>
      </c>
      <c r="L252" s="741" t="s">
        <v>330</v>
      </c>
      <c r="M252" s="739" t="s">
        <v>2</v>
      </c>
      <c r="N252" s="741" t="s">
        <v>20</v>
      </c>
      <c r="O252" s="739" t="s">
        <v>3</v>
      </c>
      <c r="P252" s="741" t="s">
        <v>177</v>
      </c>
      <c r="Q252" s="735" t="s">
        <v>125</v>
      </c>
      <c r="R252" s="737" t="s">
        <v>23</v>
      </c>
      <c r="S252" s="794" t="s">
        <v>286</v>
      </c>
      <c r="T252" s="731" t="s">
        <v>249</v>
      </c>
      <c r="U252" s="774" t="s">
        <v>4</v>
      </c>
      <c r="V252" s="776" t="s">
        <v>174</v>
      </c>
      <c r="W252" s="774" t="s">
        <v>5</v>
      </c>
      <c r="X252" s="776" t="s">
        <v>173</v>
      </c>
      <c r="Y252" s="774" t="s">
        <v>6</v>
      </c>
      <c r="Z252" s="776" t="s">
        <v>77</v>
      </c>
      <c r="AA252" s="774" t="s">
        <v>7</v>
      </c>
      <c r="AB252" s="781" t="s">
        <v>98</v>
      </c>
      <c r="AC252" s="733" t="s">
        <v>29</v>
      </c>
      <c r="AD252" s="783" t="s">
        <v>122</v>
      </c>
      <c r="AE252" s="735" t="s">
        <v>121</v>
      </c>
      <c r="AF252" s="761" t="s">
        <v>244</v>
      </c>
      <c r="AG252" s="763" t="s">
        <v>560</v>
      </c>
      <c r="AH252" s="725" t="s">
        <v>52</v>
      </c>
      <c r="AI252" s="769" t="s">
        <v>71</v>
      </c>
      <c r="AJ252" s="721" t="s">
        <v>119</v>
      </c>
      <c r="AK252" s="771" t="s">
        <v>139</v>
      </c>
      <c r="AL252" s="725" t="s">
        <v>96</v>
      </c>
      <c r="AM252" s="778" t="s">
        <v>95</v>
      </c>
    </row>
    <row r="253" spans="1:39" s="242" customFormat="1" ht="17.25" customHeight="1" thickBot="1" x14ac:dyDescent="0.35">
      <c r="A253" s="787"/>
      <c r="B253" s="789"/>
      <c r="C253" s="756"/>
      <c r="D253" s="791"/>
      <c r="E253" s="758"/>
      <c r="F253" s="793"/>
      <c r="G253" s="772"/>
      <c r="H253" s="742"/>
      <c r="I253" s="796"/>
      <c r="J253" s="742"/>
      <c r="K253" s="768"/>
      <c r="L253" s="742"/>
      <c r="M253" s="756"/>
      <c r="N253" s="742"/>
      <c r="O253" s="756"/>
      <c r="P253" s="742"/>
      <c r="Q253" s="736"/>
      <c r="R253" s="773"/>
      <c r="S253" s="795"/>
      <c r="T253" s="732"/>
      <c r="U253" s="775"/>
      <c r="V253" s="777"/>
      <c r="W253" s="775"/>
      <c r="X253" s="777"/>
      <c r="Y253" s="775"/>
      <c r="Z253" s="777"/>
      <c r="AA253" s="775"/>
      <c r="AB253" s="782"/>
      <c r="AC253" s="734"/>
      <c r="AD253" s="784"/>
      <c r="AE253" s="736"/>
      <c r="AF253" s="785"/>
      <c r="AG253" s="764"/>
      <c r="AH253" s="780"/>
      <c r="AI253" s="770"/>
      <c r="AJ253" s="722"/>
      <c r="AK253" s="772"/>
      <c r="AL253" s="780"/>
      <c r="AM253" s="779"/>
    </row>
    <row r="254" spans="1:39" s="242" customFormat="1" x14ac:dyDescent="0.3">
      <c r="A254" s="296" t="s">
        <v>133</v>
      </c>
      <c r="B254" s="295">
        <f>15500/10</f>
        <v>1550</v>
      </c>
      <c r="C254" s="288">
        <f>2700/1.1</f>
        <v>2454.5454545454545</v>
      </c>
      <c r="D254" s="294">
        <v>10</v>
      </c>
      <c r="E254" s="269">
        <v>0</v>
      </c>
      <c r="F254" s="530">
        <f t="shared" ref="F254:F287" si="139">B254*E254</f>
        <v>0</v>
      </c>
      <c r="G254" s="314">
        <v>0</v>
      </c>
      <c r="H254" s="293">
        <f t="shared" ref="H254:H287" si="140">B254*G254</f>
        <v>0</v>
      </c>
      <c r="I254" s="261">
        <v>0</v>
      </c>
      <c r="J254" s="293">
        <f t="shared" ref="J254:J287" si="141">B254*I254</f>
        <v>0</v>
      </c>
      <c r="K254" s="261">
        <v>0</v>
      </c>
      <c r="L254" s="266">
        <f t="shared" ref="L254:L287" si="142">B254*K254</f>
        <v>0</v>
      </c>
      <c r="M254" s="261">
        <v>0</v>
      </c>
      <c r="N254" s="266">
        <f t="shared" ref="N254:N287" si="143">B254*M254</f>
        <v>0</v>
      </c>
      <c r="O254" s="261">
        <v>0</v>
      </c>
      <c r="P254" s="265">
        <f t="shared" ref="P254:P287" si="144">B254*O254</f>
        <v>0</v>
      </c>
      <c r="Q254" s="257">
        <f t="shared" ref="Q254:Q287" si="145">G254+I254+K254+M254+O254</f>
        <v>0</v>
      </c>
      <c r="R254" s="292">
        <f t="shared" ref="R254:R287" si="146">Q254*B254</f>
        <v>0</v>
      </c>
      <c r="S254" s="261">
        <v>0</v>
      </c>
      <c r="T254" s="313">
        <f t="shared" ref="T254:T287" si="147">C254*S254</f>
        <v>0</v>
      </c>
      <c r="U254" s="261">
        <v>0</v>
      </c>
      <c r="V254" s="313">
        <f t="shared" ref="V254:V287" si="148">C254*U254</f>
        <v>0</v>
      </c>
      <c r="W254" s="261">
        <v>0</v>
      </c>
      <c r="X254" s="313">
        <f t="shared" ref="X254:X287" si="149">C254*W254</f>
        <v>0</v>
      </c>
      <c r="Y254" s="261">
        <v>0</v>
      </c>
      <c r="Z254" s="313">
        <f t="shared" ref="Z254:Z287" si="150">C254*Y254</f>
        <v>0</v>
      </c>
      <c r="AA254" s="261">
        <v>0</v>
      </c>
      <c r="AB254" s="260">
        <f t="shared" ref="AB254:AB287" si="151">C254*AA254</f>
        <v>0</v>
      </c>
      <c r="AC254" s="259">
        <f t="shared" ref="AC254:AC287" si="152">S254+U254+W254+Y254+AA254</f>
        <v>0</v>
      </c>
      <c r="AD254" s="258">
        <f t="shared" ref="AD254:AD287" si="153">AC254*C254</f>
        <v>0</v>
      </c>
      <c r="AE254" s="257">
        <v>0</v>
      </c>
      <c r="AF254" s="257">
        <f t="shared" ref="AF254:AF287" si="154">((C254-B254)*AC254)-AE254</f>
        <v>0</v>
      </c>
      <c r="AG254" s="255">
        <v>0</v>
      </c>
      <c r="AH254" s="254">
        <f t="shared" ref="AH254:AH287" si="155">B254*AG254</f>
        <v>0</v>
      </c>
      <c r="AI254" s="267">
        <f t="shared" ref="AI254:AI287" si="156">E254+Q254-AC254-AG254</f>
        <v>0</v>
      </c>
      <c r="AJ254" s="523">
        <f t="shared" ref="AJ254:AJ287" si="157">B254*AI254</f>
        <v>0</v>
      </c>
      <c r="AK254" s="240">
        <v>0</v>
      </c>
      <c r="AL254" s="254">
        <f t="shared" ref="AL254:AL287" si="158">AK254*B254</f>
        <v>0</v>
      </c>
      <c r="AM254" s="310"/>
    </row>
    <row r="255" spans="1:39" s="242" customFormat="1" ht="18" customHeight="1" x14ac:dyDescent="0.3">
      <c r="A255" s="285" t="s">
        <v>322</v>
      </c>
      <c r="B255" s="261">
        <f>15500/10</f>
        <v>1550</v>
      </c>
      <c r="C255" s="288">
        <f>2700/1.1</f>
        <v>2454.5454545454545</v>
      </c>
      <c r="D255" s="287">
        <v>10</v>
      </c>
      <c r="E255" s="269">
        <v>0</v>
      </c>
      <c r="F255" s="531">
        <f t="shared" si="139"/>
        <v>0</v>
      </c>
      <c r="G255" s="314">
        <v>0</v>
      </c>
      <c r="H255" s="262">
        <f t="shared" si="140"/>
        <v>0</v>
      </c>
      <c r="I255" s="261">
        <v>0</v>
      </c>
      <c r="J255" s="266">
        <f t="shared" si="141"/>
        <v>0</v>
      </c>
      <c r="K255" s="261">
        <v>0</v>
      </c>
      <c r="L255" s="266">
        <f t="shared" si="142"/>
        <v>0</v>
      </c>
      <c r="M255" s="261">
        <v>0</v>
      </c>
      <c r="N255" s="266">
        <f t="shared" si="143"/>
        <v>0</v>
      </c>
      <c r="O255" s="261">
        <v>0</v>
      </c>
      <c r="P255" s="265">
        <f t="shared" si="144"/>
        <v>0</v>
      </c>
      <c r="Q255" s="257">
        <f t="shared" si="145"/>
        <v>0</v>
      </c>
      <c r="R255" s="264">
        <f t="shared" si="146"/>
        <v>0</v>
      </c>
      <c r="S255" s="261">
        <v>0</v>
      </c>
      <c r="T255" s="313">
        <f t="shared" si="147"/>
        <v>0</v>
      </c>
      <c r="U255" s="261">
        <v>0</v>
      </c>
      <c r="V255" s="313">
        <f t="shared" si="148"/>
        <v>0</v>
      </c>
      <c r="W255" s="261">
        <v>0</v>
      </c>
      <c r="X255" s="313">
        <f t="shared" si="149"/>
        <v>0</v>
      </c>
      <c r="Y255" s="261">
        <v>0</v>
      </c>
      <c r="Z255" s="313">
        <f t="shared" si="150"/>
        <v>0</v>
      </c>
      <c r="AA255" s="261">
        <v>0</v>
      </c>
      <c r="AB255" s="260">
        <f t="shared" si="151"/>
        <v>0</v>
      </c>
      <c r="AC255" s="259">
        <f t="shared" si="152"/>
        <v>0</v>
      </c>
      <c r="AD255" s="258">
        <f t="shared" si="153"/>
        <v>0</v>
      </c>
      <c r="AE255" s="257">
        <v>0</v>
      </c>
      <c r="AF255" s="257">
        <f t="shared" si="154"/>
        <v>0</v>
      </c>
      <c r="AG255" s="255">
        <v>0</v>
      </c>
      <c r="AH255" s="254">
        <f t="shared" si="155"/>
        <v>0</v>
      </c>
      <c r="AI255" s="267">
        <f t="shared" si="156"/>
        <v>0</v>
      </c>
      <c r="AJ255" s="508">
        <f t="shared" si="157"/>
        <v>0</v>
      </c>
      <c r="AK255" s="240">
        <v>0</v>
      </c>
      <c r="AL255" s="254">
        <f t="shared" si="158"/>
        <v>0</v>
      </c>
      <c r="AM255" s="310"/>
    </row>
    <row r="256" spans="1:39" s="242" customFormat="1" x14ac:dyDescent="0.3">
      <c r="A256" s="285" t="s">
        <v>143</v>
      </c>
      <c r="B256" s="261">
        <f>18000/10</f>
        <v>1800</v>
      </c>
      <c r="C256" s="288">
        <f>2800/1.1</f>
        <v>2545.454545454545</v>
      </c>
      <c r="D256" s="287">
        <v>10</v>
      </c>
      <c r="E256" s="269">
        <v>0</v>
      </c>
      <c r="F256" s="531">
        <f t="shared" si="139"/>
        <v>0</v>
      </c>
      <c r="G256" s="314">
        <v>0</v>
      </c>
      <c r="H256" s="262">
        <f t="shared" si="140"/>
        <v>0</v>
      </c>
      <c r="I256" s="261">
        <v>0</v>
      </c>
      <c r="J256" s="266">
        <f t="shared" si="141"/>
        <v>0</v>
      </c>
      <c r="K256" s="261">
        <v>13</v>
      </c>
      <c r="L256" s="266">
        <f t="shared" si="142"/>
        <v>23400</v>
      </c>
      <c r="M256" s="261">
        <v>0</v>
      </c>
      <c r="N256" s="266">
        <f t="shared" si="143"/>
        <v>0</v>
      </c>
      <c r="O256" s="261">
        <v>0</v>
      </c>
      <c r="P256" s="265">
        <f t="shared" si="144"/>
        <v>0</v>
      </c>
      <c r="Q256" s="257">
        <f t="shared" si="145"/>
        <v>13</v>
      </c>
      <c r="R256" s="264">
        <f t="shared" si="146"/>
        <v>23400</v>
      </c>
      <c r="S256" s="261">
        <v>0</v>
      </c>
      <c r="T256" s="313">
        <f t="shared" si="147"/>
        <v>0</v>
      </c>
      <c r="U256" s="261">
        <v>0</v>
      </c>
      <c r="V256" s="313">
        <f t="shared" si="148"/>
        <v>0</v>
      </c>
      <c r="W256" s="261">
        <v>0</v>
      </c>
      <c r="X256" s="313">
        <f t="shared" si="149"/>
        <v>0</v>
      </c>
      <c r="Y256" s="261">
        <v>13</v>
      </c>
      <c r="Z256" s="313">
        <f t="shared" si="150"/>
        <v>33090.909090909088</v>
      </c>
      <c r="AA256" s="261">
        <v>0</v>
      </c>
      <c r="AB256" s="260">
        <f t="shared" si="151"/>
        <v>0</v>
      </c>
      <c r="AC256" s="259">
        <f t="shared" si="152"/>
        <v>13</v>
      </c>
      <c r="AD256" s="258">
        <f t="shared" si="153"/>
        <v>33090.909090909088</v>
      </c>
      <c r="AE256" s="257">
        <v>0</v>
      </c>
      <c r="AF256" s="257">
        <f t="shared" si="154"/>
        <v>9690.9090909090846</v>
      </c>
      <c r="AG256" s="255">
        <v>0</v>
      </c>
      <c r="AH256" s="254">
        <f t="shared" si="155"/>
        <v>0</v>
      </c>
      <c r="AI256" s="267">
        <f t="shared" si="156"/>
        <v>0</v>
      </c>
      <c r="AJ256" s="508">
        <f t="shared" si="157"/>
        <v>0</v>
      </c>
      <c r="AK256" s="240">
        <v>0</v>
      </c>
      <c r="AL256" s="254">
        <f t="shared" si="158"/>
        <v>0</v>
      </c>
      <c r="AM256" s="310"/>
    </row>
    <row r="257" spans="1:39" s="242" customFormat="1" x14ac:dyDescent="0.3">
      <c r="A257" s="290" t="s">
        <v>41</v>
      </c>
      <c r="B257" s="276">
        <f>15500/10</f>
        <v>1550</v>
      </c>
      <c r="C257" s="288">
        <f>2700/1.1</f>
        <v>2454.5454545454545</v>
      </c>
      <c r="D257" s="274">
        <v>10</v>
      </c>
      <c r="E257" s="269">
        <v>0</v>
      </c>
      <c r="F257" s="531">
        <f t="shared" si="139"/>
        <v>0</v>
      </c>
      <c r="G257" s="314">
        <v>0</v>
      </c>
      <c r="H257" s="262">
        <f t="shared" si="140"/>
        <v>0</v>
      </c>
      <c r="I257" s="261">
        <v>0</v>
      </c>
      <c r="J257" s="266">
        <f t="shared" si="141"/>
        <v>0</v>
      </c>
      <c r="K257" s="261">
        <v>0</v>
      </c>
      <c r="L257" s="266">
        <f t="shared" si="142"/>
        <v>0</v>
      </c>
      <c r="M257" s="261">
        <v>0</v>
      </c>
      <c r="N257" s="266">
        <f t="shared" si="143"/>
        <v>0</v>
      </c>
      <c r="O257" s="261">
        <v>0</v>
      </c>
      <c r="P257" s="265">
        <f t="shared" si="144"/>
        <v>0</v>
      </c>
      <c r="Q257" s="257">
        <f t="shared" si="145"/>
        <v>0</v>
      </c>
      <c r="R257" s="264">
        <f t="shared" si="146"/>
        <v>0</v>
      </c>
      <c r="S257" s="261">
        <v>0</v>
      </c>
      <c r="T257" s="313">
        <f t="shared" si="147"/>
        <v>0</v>
      </c>
      <c r="U257" s="261">
        <v>0</v>
      </c>
      <c r="V257" s="313">
        <f t="shared" si="148"/>
        <v>0</v>
      </c>
      <c r="W257" s="261">
        <v>0</v>
      </c>
      <c r="X257" s="313">
        <f t="shared" si="149"/>
        <v>0</v>
      </c>
      <c r="Y257" s="261">
        <v>0</v>
      </c>
      <c r="Z257" s="313">
        <f t="shared" si="150"/>
        <v>0</v>
      </c>
      <c r="AA257" s="261">
        <v>0</v>
      </c>
      <c r="AB257" s="260">
        <f t="shared" si="151"/>
        <v>0</v>
      </c>
      <c r="AC257" s="259">
        <f t="shared" si="152"/>
        <v>0</v>
      </c>
      <c r="AD257" s="258">
        <f t="shared" si="153"/>
        <v>0</v>
      </c>
      <c r="AE257" s="257">
        <v>0</v>
      </c>
      <c r="AF257" s="257">
        <f t="shared" si="154"/>
        <v>0</v>
      </c>
      <c r="AG257" s="255">
        <v>0</v>
      </c>
      <c r="AH257" s="254">
        <f t="shared" si="155"/>
        <v>0</v>
      </c>
      <c r="AI257" s="267">
        <f t="shared" si="156"/>
        <v>0</v>
      </c>
      <c r="AJ257" s="508">
        <f t="shared" si="157"/>
        <v>0</v>
      </c>
      <c r="AK257" s="240">
        <v>0</v>
      </c>
      <c r="AL257" s="254">
        <f t="shared" si="158"/>
        <v>0</v>
      </c>
      <c r="AM257" s="310"/>
    </row>
    <row r="258" spans="1:39" s="242" customFormat="1" x14ac:dyDescent="0.3">
      <c r="A258" s="290" t="s">
        <v>303</v>
      </c>
      <c r="B258" s="276">
        <f>15500/10</f>
        <v>1550</v>
      </c>
      <c r="C258" s="288">
        <f>2700/1.1</f>
        <v>2454.5454545454545</v>
      </c>
      <c r="D258" s="274">
        <v>10</v>
      </c>
      <c r="E258" s="269">
        <v>0</v>
      </c>
      <c r="F258" s="531">
        <f t="shared" si="139"/>
        <v>0</v>
      </c>
      <c r="G258" s="314">
        <v>0</v>
      </c>
      <c r="H258" s="262">
        <f t="shared" si="140"/>
        <v>0</v>
      </c>
      <c r="I258" s="261">
        <v>0</v>
      </c>
      <c r="J258" s="266">
        <f t="shared" si="141"/>
        <v>0</v>
      </c>
      <c r="K258" s="261">
        <v>0</v>
      </c>
      <c r="L258" s="266">
        <f t="shared" si="142"/>
        <v>0</v>
      </c>
      <c r="M258" s="261">
        <v>0</v>
      </c>
      <c r="N258" s="266">
        <f t="shared" si="143"/>
        <v>0</v>
      </c>
      <c r="O258" s="261">
        <v>0</v>
      </c>
      <c r="P258" s="265">
        <f t="shared" si="144"/>
        <v>0</v>
      </c>
      <c r="Q258" s="257">
        <f t="shared" si="145"/>
        <v>0</v>
      </c>
      <c r="R258" s="264">
        <f t="shared" si="146"/>
        <v>0</v>
      </c>
      <c r="S258" s="261">
        <v>0</v>
      </c>
      <c r="T258" s="313">
        <f t="shared" si="147"/>
        <v>0</v>
      </c>
      <c r="U258" s="261">
        <v>0</v>
      </c>
      <c r="V258" s="313">
        <f t="shared" si="148"/>
        <v>0</v>
      </c>
      <c r="W258" s="261">
        <v>0</v>
      </c>
      <c r="X258" s="313">
        <f t="shared" si="149"/>
        <v>0</v>
      </c>
      <c r="Y258" s="261">
        <v>0</v>
      </c>
      <c r="Z258" s="313">
        <f t="shared" si="150"/>
        <v>0</v>
      </c>
      <c r="AA258" s="261">
        <v>0</v>
      </c>
      <c r="AB258" s="260">
        <f t="shared" si="151"/>
        <v>0</v>
      </c>
      <c r="AC258" s="259">
        <f t="shared" si="152"/>
        <v>0</v>
      </c>
      <c r="AD258" s="258">
        <f t="shared" si="153"/>
        <v>0</v>
      </c>
      <c r="AE258" s="257">
        <v>0</v>
      </c>
      <c r="AF258" s="257">
        <f t="shared" si="154"/>
        <v>0</v>
      </c>
      <c r="AG258" s="255">
        <v>0</v>
      </c>
      <c r="AH258" s="254">
        <f t="shared" si="155"/>
        <v>0</v>
      </c>
      <c r="AI258" s="267">
        <f t="shared" si="156"/>
        <v>0</v>
      </c>
      <c r="AJ258" s="508">
        <f t="shared" si="157"/>
        <v>0</v>
      </c>
      <c r="AK258" s="240">
        <v>0</v>
      </c>
      <c r="AL258" s="254">
        <f t="shared" si="158"/>
        <v>0</v>
      </c>
      <c r="AM258" s="310"/>
    </row>
    <row r="259" spans="1:39" s="242" customFormat="1" x14ac:dyDescent="0.3">
      <c r="A259" s="289" t="s">
        <v>271</v>
      </c>
      <c r="B259" s="276">
        <f>15500/10</f>
        <v>1550</v>
      </c>
      <c r="C259" s="288">
        <f>2700/1.1</f>
        <v>2454.5454545454545</v>
      </c>
      <c r="D259" s="274">
        <v>10</v>
      </c>
      <c r="E259" s="269">
        <v>0</v>
      </c>
      <c r="F259" s="531">
        <f t="shared" si="139"/>
        <v>0</v>
      </c>
      <c r="G259" s="314">
        <v>0</v>
      </c>
      <c r="H259" s="262">
        <f t="shared" si="140"/>
        <v>0</v>
      </c>
      <c r="I259" s="261">
        <v>0</v>
      </c>
      <c r="J259" s="266">
        <f t="shared" si="141"/>
        <v>0</v>
      </c>
      <c r="K259" s="261">
        <v>0</v>
      </c>
      <c r="L259" s="266">
        <f t="shared" si="142"/>
        <v>0</v>
      </c>
      <c r="M259" s="261">
        <v>0</v>
      </c>
      <c r="N259" s="266">
        <f t="shared" si="143"/>
        <v>0</v>
      </c>
      <c r="O259" s="261">
        <v>0</v>
      </c>
      <c r="P259" s="265">
        <f t="shared" si="144"/>
        <v>0</v>
      </c>
      <c r="Q259" s="257">
        <f t="shared" si="145"/>
        <v>0</v>
      </c>
      <c r="R259" s="264">
        <f t="shared" si="146"/>
        <v>0</v>
      </c>
      <c r="S259" s="261">
        <v>0</v>
      </c>
      <c r="T259" s="313">
        <f t="shared" si="147"/>
        <v>0</v>
      </c>
      <c r="U259" s="261">
        <v>0</v>
      </c>
      <c r="V259" s="313">
        <f t="shared" si="148"/>
        <v>0</v>
      </c>
      <c r="W259" s="261">
        <v>0</v>
      </c>
      <c r="X259" s="313">
        <f t="shared" si="149"/>
        <v>0</v>
      </c>
      <c r="Y259" s="261">
        <v>0</v>
      </c>
      <c r="Z259" s="313">
        <f t="shared" si="150"/>
        <v>0</v>
      </c>
      <c r="AA259" s="261">
        <v>0</v>
      </c>
      <c r="AB259" s="260">
        <f t="shared" si="151"/>
        <v>0</v>
      </c>
      <c r="AC259" s="259">
        <f t="shared" si="152"/>
        <v>0</v>
      </c>
      <c r="AD259" s="258">
        <f t="shared" si="153"/>
        <v>0</v>
      </c>
      <c r="AE259" s="257">
        <v>0</v>
      </c>
      <c r="AF259" s="257">
        <f t="shared" si="154"/>
        <v>0</v>
      </c>
      <c r="AG259" s="255">
        <v>0</v>
      </c>
      <c r="AH259" s="254">
        <f t="shared" si="155"/>
        <v>0</v>
      </c>
      <c r="AI259" s="267">
        <f t="shared" si="156"/>
        <v>0</v>
      </c>
      <c r="AJ259" s="508">
        <f t="shared" si="157"/>
        <v>0</v>
      </c>
      <c r="AK259" s="240">
        <v>0</v>
      </c>
      <c r="AL259" s="254">
        <f t="shared" si="158"/>
        <v>0</v>
      </c>
      <c r="AM259" s="310"/>
    </row>
    <row r="260" spans="1:39" s="242" customFormat="1" x14ac:dyDescent="0.3">
      <c r="A260" s="290" t="s">
        <v>89</v>
      </c>
      <c r="B260" s="276">
        <f>18000/10</f>
        <v>1800</v>
      </c>
      <c r="C260" s="288">
        <f>2800/1.1</f>
        <v>2545.454545454545</v>
      </c>
      <c r="D260" s="274">
        <v>10</v>
      </c>
      <c r="E260" s="269">
        <v>3</v>
      </c>
      <c r="F260" s="531">
        <f t="shared" si="139"/>
        <v>5400</v>
      </c>
      <c r="G260" s="314">
        <v>0</v>
      </c>
      <c r="H260" s="262">
        <f t="shared" si="140"/>
        <v>0</v>
      </c>
      <c r="I260" s="261">
        <v>0</v>
      </c>
      <c r="J260" s="266">
        <f t="shared" si="141"/>
        <v>0</v>
      </c>
      <c r="K260" s="261">
        <v>16</v>
      </c>
      <c r="L260" s="266">
        <f t="shared" si="142"/>
        <v>28800</v>
      </c>
      <c r="M260" s="261">
        <v>0</v>
      </c>
      <c r="N260" s="266">
        <f t="shared" si="143"/>
        <v>0</v>
      </c>
      <c r="O260" s="261">
        <v>0</v>
      </c>
      <c r="P260" s="265">
        <f t="shared" si="144"/>
        <v>0</v>
      </c>
      <c r="Q260" s="257">
        <f t="shared" si="145"/>
        <v>16</v>
      </c>
      <c r="R260" s="264">
        <f t="shared" si="146"/>
        <v>28800</v>
      </c>
      <c r="S260" s="261">
        <v>3</v>
      </c>
      <c r="T260" s="313">
        <f t="shared" si="147"/>
        <v>7636.3636363636351</v>
      </c>
      <c r="U260" s="261">
        <v>0</v>
      </c>
      <c r="V260" s="313">
        <f t="shared" si="148"/>
        <v>0</v>
      </c>
      <c r="W260" s="261">
        <v>0</v>
      </c>
      <c r="X260" s="313">
        <f t="shared" si="149"/>
        <v>0</v>
      </c>
      <c r="Y260" s="261">
        <v>16</v>
      </c>
      <c r="Z260" s="313">
        <f t="shared" si="150"/>
        <v>40727.272727272721</v>
      </c>
      <c r="AA260" s="261">
        <v>0</v>
      </c>
      <c r="AB260" s="260">
        <f t="shared" si="151"/>
        <v>0</v>
      </c>
      <c r="AC260" s="259">
        <f t="shared" si="152"/>
        <v>19</v>
      </c>
      <c r="AD260" s="258">
        <f t="shared" si="153"/>
        <v>48363.636363636353</v>
      </c>
      <c r="AE260" s="257">
        <v>0</v>
      </c>
      <c r="AF260" s="257">
        <f t="shared" si="154"/>
        <v>14163.636363636357</v>
      </c>
      <c r="AG260" s="255">
        <v>0</v>
      </c>
      <c r="AH260" s="254">
        <f t="shared" si="155"/>
        <v>0</v>
      </c>
      <c r="AI260" s="267">
        <f t="shared" si="156"/>
        <v>0</v>
      </c>
      <c r="AJ260" s="508">
        <f t="shared" si="157"/>
        <v>0</v>
      </c>
      <c r="AK260" s="240">
        <v>0</v>
      </c>
      <c r="AL260" s="254">
        <f t="shared" si="158"/>
        <v>0</v>
      </c>
      <c r="AM260" s="310"/>
    </row>
    <row r="261" spans="1:39" s="242" customFormat="1" x14ac:dyDescent="0.3">
      <c r="A261" s="289" t="s">
        <v>88</v>
      </c>
      <c r="B261" s="276">
        <f>17000/10</f>
        <v>1700</v>
      </c>
      <c r="C261" s="288">
        <f>2700/1.1</f>
        <v>2454.5454545454545</v>
      </c>
      <c r="D261" s="274">
        <v>10</v>
      </c>
      <c r="E261" s="269">
        <v>0</v>
      </c>
      <c r="F261" s="531">
        <f t="shared" si="139"/>
        <v>0</v>
      </c>
      <c r="G261" s="314">
        <v>0</v>
      </c>
      <c r="H261" s="262">
        <f t="shared" si="140"/>
        <v>0</v>
      </c>
      <c r="I261" s="261">
        <v>0</v>
      </c>
      <c r="J261" s="266">
        <f t="shared" si="141"/>
        <v>0</v>
      </c>
      <c r="K261" s="261">
        <v>0</v>
      </c>
      <c r="L261" s="266">
        <f t="shared" si="142"/>
        <v>0</v>
      </c>
      <c r="M261" s="261">
        <v>0</v>
      </c>
      <c r="N261" s="266">
        <f t="shared" si="143"/>
        <v>0</v>
      </c>
      <c r="O261" s="261">
        <v>0</v>
      </c>
      <c r="P261" s="265">
        <f t="shared" si="144"/>
        <v>0</v>
      </c>
      <c r="Q261" s="257">
        <f t="shared" si="145"/>
        <v>0</v>
      </c>
      <c r="R261" s="264">
        <f t="shared" si="146"/>
        <v>0</v>
      </c>
      <c r="S261" s="261">
        <v>0</v>
      </c>
      <c r="T261" s="313">
        <f t="shared" si="147"/>
        <v>0</v>
      </c>
      <c r="U261" s="261">
        <v>0</v>
      </c>
      <c r="V261" s="313">
        <f t="shared" si="148"/>
        <v>0</v>
      </c>
      <c r="W261" s="261">
        <v>0</v>
      </c>
      <c r="X261" s="313">
        <f t="shared" si="149"/>
        <v>0</v>
      </c>
      <c r="Y261" s="261">
        <v>0</v>
      </c>
      <c r="Z261" s="313">
        <f t="shared" si="150"/>
        <v>0</v>
      </c>
      <c r="AA261" s="261">
        <v>0</v>
      </c>
      <c r="AB261" s="260">
        <f t="shared" si="151"/>
        <v>0</v>
      </c>
      <c r="AC261" s="259">
        <f t="shared" si="152"/>
        <v>0</v>
      </c>
      <c r="AD261" s="258">
        <f t="shared" si="153"/>
        <v>0</v>
      </c>
      <c r="AE261" s="257">
        <v>0</v>
      </c>
      <c r="AF261" s="257">
        <f t="shared" si="154"/>
        <v>0</v>
      </c>
      <c r="AG261" s="255">
        <v>0</v>
      </c>
      <c r="AH261" s="254">
        <f t="shared" si="155"/>
        <v>0</v>
      </c>
      <c r="AI261" s="267">
        <f t="shared" si="156"/>
        <v>0</v>
      </c>
      <c r="AJ261" s="508">
        <f t="shared" si="157"/>
        <v>0</v>
      </c>
      <c r="AK261" s="240">
        <v>0</v>
      </c>
      <c r="AL261" s="254">
        <f t="shared" si="158"/>
        <v>0</v>
      </c>
      <c r="AM261" s="310"/>
    </row>
    <row r="262" spans="1:39" s="242" customFormat="1" ht="15.75" customHeight="1" x14ac:dyDescent="0.3">
      <c r="A262" s="290" t="s">
        <v>87</v>
      </c>
      <c r="B262" s="261">
        <f>13800/12</f>
        <v>1150</v>
      </c>
      <c r="C262" s="263">
        <f>1800/1.1</f>
        <v>1636.3636363636363</v>
      </c>
      <c r="D262" s="287">
        <v>12</v>
      </c>
      <c r="E262" s="269">
        <v>0</v>
      </c>
      <c r="F262" s="531">
        <f t="shared" si="139"/>
        <v>0</v>
      </c>
      <c r="G262" s="314">
        <v>0</v>
      </c>
      <c r="H262" s="262">
        <f t="shared" si="140"/>
        <v>0</v>
      </c>
      <c r="I262" s="261">
        <v>0</v>
      </c>
      <c r="J262" s="266">
        <f t="shared" si="141"/>
        <v>0</v>
      </c>
      <c r="K262" s="261">
        <v>0</v>
      </c>
      <c r="L262" s="266">
        <f t="shared" si="142"/>
        <v>0</v>
      </c>
      <c r="M262" s="261">
        <v>0</v>
      </c>
      <c r="N262" s="266">
        <f t="shared" si="143"/>
        <v>0</v>
      </c>
      <c r="O262" s="261">
        <v>0</v>
      </c>
      <c r="P262" s="265">
        <f t="shared" si="144"/>
        <v>0</v>
      </c>
      <c r="Q262" s="257">
        <f t="shared" si="145"/>
        <v>0</v>
      </c>
      <c r="R262" s="264">
        <f t="shared" si="146"/>
        <v>0</v>
      </c>
      <c r="S262" s="261">
        <v>0</v>
      </c>
      <c r="T262" s="313">
        <f t="shared" si="147"/>
        <v>0</v>
      </c>
      <c r="U262" s="261">
        <v>0</v>
      </c>
      <c r="V262" s="313">
        <f t="shared" si="148"/>
        <v>0</v>
      </c>
      <c r="W262" s="261">
        <v>0</v>
      </c>
      <c r="X262" s="313">
        <f t="shared" si="149"/>
        <v>0</v>
      </c>
      <c r="Y262" s="261">
        <v>0</v>
      </c>
      <c r="Z262" s="313">
        <f t="shared" si="150"/>
        <v>0</v>
      </c>
      <c r="AA262" s="261">
        <v>0</v>
      </c>
      <c r="AB262" s="260">
        <f t="shared" si="151"/>
        <v>0</v>
      </c>
      <c r="AC262" s="259">
        <f t="shared" si="152"/>
        <v>0</v>
      </c>
      <c r="AD262" s="258">
        <f t="shared" si="153"/>
        <v>0</v>
      </c>
      <c r="AE262" s="257">
        <v>0</v>
      </c>
      <c r="AF262" s="257">
        <f t="shared" si="154"/>
        <v>0</v>
      </c>
      <c r="AG262" s="255">
        <v>0</v>
      </c>
      <c r="AH262" s="254">
        <f t="shared" si="155"/>
        <v>0</v>
      </c>
      <c r="AI262" s="267">
        <f t="shared" si="156"/>
        <v>0</v>
      </c>
      <c r="AJ262" s="508">
        <f t="shared" si="157"/>
        <v>0</v>
      </c>
      <c r="AK262" s="240">
        <v>0</v>
      </c>
      <c r="AL262" s="254">
        <f t="shared" si="158"/>
        <v>0</v>
      </c>
      <c r="AM262" s="310"/>
    </row>
    <row r="263" spans="1:39" s="242" customFormat="1" x14ac:dyDescent="0.3">
      <c r="A263" s="290" t="s">
        <v>46</v>
      </c>
      <c r="B263" s="261">
        <f>13800/12</f>
        <v>1150</v>
      </c>
      <c r="C263" s="263">
        <v>1636</v>
      </c>
      <c r="D263" s="287">
        <v>12</v>
      </c>
      <c r="E263" s="269">
        <v>0</v>
      </c>
      <c r="F263" s="531">
        <f t="shared" si="139"/>
        <v>0</v>
      </c>
      <c r="G263" s="314">
        <v>0</v>
      </c>
      <c r="H263" s="262">
        <f t="shared" si="140"/>
        <v>0</v>
      </c>
      <c r="I263" s="261">
        <v>0</v>
      </c>
      <c r="J263" s="266">
        <f t="shared" si="141"/>
        <v>0</v>
      </c>
      <c r="K263" s="261">
        <v>0</v>
      </c>
      <c r="L263" s="266">
        <f t="shared" si="142"/>
        <v>0</v>
      </c>
      <c r="M263" s="261">
        <v>0</v>
      </c>
      <c r="N263" s="266">
        <f t="shared" si="143"/>
        <v>0</v>
      </c>
      <c r="O263" s="261">
        <v>0</v>
      </c>
      <c r="P263" s="265">
        <f t="shared" si="144"/>
        <v>0</v>
      </c>
      <c r="Q263" s="257">
        <f t="shared" si="145"/>
        <v>0</v>
      </c>
      <c r="R263" s="264">
        <f t="shared" si="146"/>
        <v>0</v>
      </c>
      <c r="S263" s="261">
        <v>0</v>
      </c>
      <c r="T263" s="313">
        <f t="shared" si="147"/>
        <v>0</v>
      </c>
      <c r="U263" s="261">
        <v>0</v>
      </c>
      <c r="V263" s="313">
        <f t="shared" si="148"/>
        <v>0</v>
      </c>
      <c r="W263" s="261">
        <v>0</v>
      </c>
      <c r="X263" s="313">
        <f t="shared" si="149"/>
        <v>0</v>
      </c>
      <c r="Y263" s="261">
        <v>0</v>
      </c>
      <c r="Z263" s="313">
        <f t="shared" si="150"/>
        <v>0</v>
      </c>
      <c r="AA263" s="261">
        <v>0</v>
      </c>
      <c r="AB263" s="260">
        <f t="shared" si="151"/>
        <v>0</v>
      </c>
      <c r="AC263" s="259">
        <f t="shared" si="152"/>
        <v>0</v>
      </c>
      <c r="AD263" s="258">
        <f t="shared" si="153"/>
        <v>0</v>
      </c>
      <c r="AE263" s="257">
        <v>0</v>
      </c>
      <c r="AF263" s="257">
        <f t="shared" si="154"/>
        <v>0</v>
      </c>
      <c r="AG263" s="255">
        <v>0</v>
      </c>
      <c r="AH263" s="254">
        <f t="shared" si="155"/>
        <v>0</v>
      </c>
      <c r="AI263" s="267">
        <f t="shared" si="156"/>
        <v>0</v>
      </c>
      <c r="AJ263" s="508">
        <f t="shared" si="157"/>
        <v>0</v>
      </c>
      <c r="AK263" s="240">
        <v>0</v>
      </c>
      <c r="AL263" s="254">
        <f t="shared" si="158"/>
        <v>0</v>
      </c>
      <c r="AM263" s="310"/>
    </row>
    <row r="264" spans="1:39" s="242" customFormat="1" x14ac:dyDescent="0.3">
      <c r="A264" s="290" t="s">
        <v>8</v>
      </c>
      <c r="B264" s="276">
        <f>24800/16</f>
        <v>1550</v>
      </c>
      <c r="C264" s="275">
        <f>2800/1.1</f>
        <v>2545.454545454545</v>
      </c>
      <c r="D264" s="274">
        <v>16</v>
      </c>
      <c r="E264" s="269">
        <v>0</v>
      </c>
      <c r="F264" s="531">
        <f t="shared" si="139"/>
        <v>0</v>
      </c>
      <c r="G264" s="314">
        <v>0</v>
      </c>
      <c r="H264" s="262">
        <f t="shared" si="140"/>
        <v>0</v>
      </c>
      <c r="I264" s="261">
        <v>0</v>
      </c>
      <c r="J264" s="266">
        <f t="shared" si="141"/>
        <v>0</v>
      </c>
      <c r="K264" s="261">
        <v>0</v>
      </c>
      <c r="L264" s="266">
        <f t="shared" si="142"/>
        <v>0</v>
      </c>
      <c r="M264" s="261">
        <v>0</v>
      </c>
      <c r="N264" s="266">
        <f t="shared" si="143"/>
        <v>0</v>
      </c>
      <c r="O264" s="261">
        <v>0</v>
      </c>
      <c r="P264" s="265">
        <f t="shared" si="144"/>
        <v>0</v>
      </c>
      <c r="Q264" s="257">
        <f t="shared" si="145"/>
        <v>0</v>
      </c>
      <c r="R264" s="264">
        <f t="shared" si="146"/>
        <v>0</v>
      </c>
      <c r="S264" s="261">
        <v>0</v>
      </c>
      <c r="T264" s="313">
        <f t="shared" si="147"/>
        <v>0</v>
      </c>
      <c r="U264" s="261">
        <v>0</v>
      </c>
      <c r="V264" s="313">
        <f t="shared" si="148"/>
        <v>0</v>
      </c>
      <c r="W264" s="261">
        <v>0</v>
      </c>
      <c r="X264" s="313">
        <f t="shared" si="149"/>
        <v>0</v>
      </c>
      <c r="Y264" s="261">
        <v>0</v>
      </c>
      <c r="Z264" s="313">
        <f t="shared" si="150"/>
        <v>0</v>
      </c>
      <c r="AA264" s="261">
        <v>0</v>
      </c>
      <c r="AB264" s="260">
        <f t="shared" si="151"/>
        <v>0</v>
      </c>
      <c r="AC264" s="259">
        <f t="shared" si="152"/>
        <v>0</v>
      </c>
      <c r="AD264" s="258">
        <f t="shared" si="153"/>
        <v>0</v>
      </c>
      <c r="AE264" s="257">
        <v>0</v>
      </c>
      <c r="AF264" s="257">
        <f t="shared" si="154"/>
        <v>0</v>
      </c>
      <c r="AG264" s="255">
        <v>0</v>
      </c>
      <c r="AH264" s="254">
        <f t="shared" si="155"/>
        <v>0</v>
      </c>
      <c r="AI264" s="267">
        <f t="shared" si="156"/>
        <v>0</v>
      </c>
      <c r="AJ264" s="508">
        <f t="shared" si="157"/>
        <v>0</v>
      </c>
      <c r="AK264" s="240">
        <v>0</v>
      </c>
      <c r="AL264" s="254">
        <f t="shared" si="158"/>
        <v>0</v>
      </c>
      <c r="AM264" s="310"/>
    </row>
    <row r="265" spans="1:39" s="242" customFormat="1" x14ac:dyDescent="0.3">
      <c r="A265" s="286" t="s">
        <v>66</v>
      </c>
      <c r="B265" s="276">
        <f>30400/16</f>
        <v>1900</v>
      </c>
      <c r="C265" s="275">
        <f>2800/1.1</f>
        <v>2545.454545454545</v>
      </c>
      <c r="D265" s="274">
        <v>16</v>
      </c>
      <c r="E265" s="269">
        <v>3</v>
      </c>
      <c r="F265" s="531">
        <f t="shared" si="139"/>
        <v>5700</v>
      </c>
      <c r="G265" s="314">
        <v>0</v>
      </c>
      <c r="H265" s="262">
        <f t="shared" si="140"/>
        <v>0</v>
      </c>
      <c r="I265" s="261">
        <v>0</v>
      </c>
      <c r="J265" s="266">
        <f t="shared" si="141"/>
        <v>0</v>
      </c>
      <c r="K265" s="261">
        <v>0</v>
      </c>
      <c r="L265" s="266">
        <f t="shared" si="142"/>
        <v>0</v>
      </c>
      <c r="M265" s="261">
        <v>0</v>
      </c>
      <c r="N265" s="266">
        <f t="shared" si="143"/>
        <v>0</v>
      </c>
      <c r="O265" s="261">
        <v>0</v>
      </c>
      <c r="P265" s="265">
        <f t="shared" si="144"/>
        <v>0</v>
      </c>
      <c r="Q265" s="257">
        <f t="shared" si="145"/>
        <v>0</v>
      </c>
      <c r="R265" s="264">
        <f t="shared" si="146"/>
        <v>0</v>
      </c>
      <c r="S265" s="261">
        <v>3</v>
      </c>
      <c r="T265" s="313">
        <f t="shared" si="147"/>
        <v>7636.3636363636351</v>
      </c>
      <c r="U265" s="261">
        <v>0</v>
      </c>
      <c r="V265" s="313">
        <f t="shared" si="148"/>
        <v>0</v>
      </c>
      <c r="W265" s="261">
        <v>0</v>
      </c>
      <c r="X265" s="313">
        <f t="shared" si="149"/>
        <v>0</v>
      </c>
      <c r="Y265" s="261">
        <v>0</v>
      </c>
      <c r="Z265" s="313">
        <f t="shared" si="150"/>
        <v>0</v>
      </c>
      <c r="AA265" s="261">
        <v>0</v>
      </c>
      <c r="AB265" s="260">
        <f t="shared" si="151"/>
        <v>0</v>
      </c>
      <c r="AC265" s="259">
        <f t="shared" si="152"/>
        <v>3</v>
      </c>
      <c r="AD265" s="258">
        <f t="shared" si="153"/>
        <v>7636.3636363636351</v>
      </c>
      <c r="AE265" s="257">
        <v>0</v>
      </c>
      <c r="AF265" s="257">
        <f t="shared" si="154"/>
        <v>1936.3636363636351</v>
      </c>
      <c r="AG265" s="255">
        <v>0</v>
      </c>
      <c r="AH265" s="254">
        <f t="shared" si="155"/>
        <v>0</v>
      </c>
      <c r="AI265" s="267">
        <f t="shared" si="156"/>
        <v>0</v>
      </c>
      <c r="AJ265" s="508">
        <f t="shared" si="157"/>
        <v>0</v>
      </c>
      <c r="AK265" s="240">
        <v>0</v>
      </c>
      <c r="AL265" s="254">
        <f t="shared" si="158"/>
        <v>0</v>
      </c>
      <c r="AM265" s="310"/>
    </row>
    <row r="266" spans="1:39" s="242" customFormat="1" x14ac:dyDescent="0.3">
      <c r="A266" s="290" t="s">
        <v>9</v>
      </c>
      <c r="B266" s="276">
        <f>3600/6</f>
        <v>600</v>
      </c>
      <c r="C266" s="275">
        <f>2000/1.1</f>
        <v>1818.181818181818</v>
      </c>
      <c r="D266" s="274">
        <v>6</v>
      </c>
      <c r="E266" s="269">
        <v>0</v>
      </c>
      <c r="F266" s="531">
        <f t="shared" si="139"/>
        <v>0</v>
      </c>
      <c r="G266" s="314">
        <v>0</v>
      </c>
      <c r="H266" s="262">
        <f t="shared" si="140"/>
        <v>0</v>
      </c>
      <c r="I266" s="261">
        <v>0</v>
      </c>
      <c r="J266" s="266">
        <f t="shared" si="141"/>
        <v>0</v>
      </c>
      <c r="K266" s="261">
        <v>0</v>
      </c>
      <c r="L266" s="266">
        <f t="shared" si="142"/>
        <v>0</v>
      </c>
      <c r="M266" s="261">
        <v>0</v>
      </c>
      <c r="N266" s="266">
        <f t="shared" si="143"/>
        <v>0</v>
      </c>
      <c r="O266" s="261">
        <v>0</v>
      </c>
      <c r="P266" s="265">
        <f t="shared" si="144"/>
        <v>0</v>
      </c>
      <c r="Q266" s="257">
        <f t="shared" si="145"/>
        <v>0</v>
      </c>
      <c r="R266" s="264">
        <f t="shared" si="146"/>
        <v>0</v>
      </c>
      <c r="S266" s="261">
        <v>0</v>
      </c>
      <c r="T266" s="313">
        <f t="shared" si="147"/>
        <v>0</v>
      </c>
      <c r="U266" s="261">
        <v>0</v>
      </c>
      <c r="V266" s="313">
        <f t="shared" si="148"/>
        <v>0</v>
      </c>
      <c r="W266" s="261">
        <v>0</v>
      </c>
      <c r="X266" s="313">
        <f t="shared" si="149"/>
        <v>0</v>
      </c>
      <c r="Y266" s="261">
        <v>0</v>
      </c>
      <c r="Z266" s="313">
        <f t="shared" si="150"/>
        <v>0</v>
      </c>
      <c r="AA266" s="261">
        <v>0</v>
      </c>
      <c r="AB266" s="260">
        <f t="shared" si="151"/>
        <v>0</v>
      </c>
      <c r="AC266" s="259">
        <f t="shared" si="152"/>
        <v>0</v>
      </c>
      <c r="AD266" s="258">
        <f t="shared" si="153"/>
        <v>0</v>
      </c>
      <c r="AE266" s="257">
        <v>0</v>
      </c>
      <c r="AF266" s="257">
        <f t="shared" si="154"/>
        <v>0</v>
      </c>
      <c r="AG266" s="255">
        <v>0</v>
      </c>
      <c r="AH266" s="254">
        <f t="shared" si="155"/>
        <v>0</v>
      </c>
      <c r="AI266" s="267">
        <f t="shared" si="156"/>
        <v>0</v>
      </c>
      <c r="AJ266" s="508">
        <f t="shared" si="157"/>
        <v>0</v>
      </c>
      <c r="AK266" s="240">
        <v>0</v>
      </c>
      <c r="AL266" s="254">
        <f t="shared" si="158"/>
        <v>0</v>
      </c>
      <c r="AM266" s="310"/>
    </row>
    <row r="267" spans="1:39" s="242" customFormat="1" x14ac:dyDescent="0.3">
      <c r="A267" s="284" t="s">
        <v>1165</v>
      </c>
      <c r="B267" s="276">
        <f>3600/6</f>
        <v>600</v>
      </c>
      <c r="C267" s="275">
        <f>2000/1.1</f>
        <v>1818.181818181818</v>
      </c>
      <c r="D267" s="274">
        <v>6</v>
      </c>
      <c r="E267" s="269">
        <v>0</v>
      </c>
      <c r="F267" s="531">
        <f t="shared" si="139"/>
        <v>0</v>
      </c>
      <c r="G267" s="314">
        <v>0</v>
      </c>
      <c r="H267" s="262">
        <f t="shared" si="140"/>
        <v>0</v>
      </c>
      <c r="I267" s="261">
        <v>0</v>
      </c>
      <c r="J267" s="266">
        <f t="shared" si="141"/>
        <v>0</v>
      </c>
      <c r="K267" s="261">
        <v>0</v>
      </c>
      <c r="L267" s="266">
        <f t="shared" si="142"/>
        <v>0</v>
      </c>
      <c r="M267" s="261">
        <v>0</v>
      </c>
      <c r="N267" s="266">
        <f t="shared" si="143"/>
        <v>0</v>
      </c>
      <c r="O267" s="261">
        <v>0</v>
      </c>
      <c r="P267" s="265">
        <f t="shared" si="144"/>
        <v>0</v>
      </c>
      <c r="Q267" s="257">
        <f t="shared" si="145"/>
        <v>0</v>
      </c>
      <c r="R267" s="264">
        <f t="shared" si="146"/>
        <v>0</v>
      </c>
      <c r="S267" s="261">
        <v>0</v>
      </c>
      <c r="T267" s="313">
        <f t="shared" si="147"/>
        <v>0</v>
      </c>
      <c r="U267" s="261">
        <v>0</v>
      </c>
      <c r="V267" s="313">
        <f t="shared" si="148"/>
        <v>0</v>
      </c>
      <c r="W267" s="261">
        <v>0</v>
      </c>
      <c r="X267" s="313">
        <f t="shared" si="149"/>
        <v>0</v>
      </c>
      <c r="Y267" s="261">
        <v>0</v>
      </c>
      <c r="Z267" s="313">
        <f t="shared" si="150"/>
        <v>0</v>
      </c>
      <c r="AA267" s="261">
        <v>0</v>
      </c>
      <c r="AB267" s="260">
        <f t="shared" si="151"/>
        <v>0</v>
      </c>
      <c r="AC267" s="259">
        <f t="shared" si="152"/>
        <v>0</v>
      </c>
      <c r="AD267" s="258">
        <f t="shared" si="153"/>
        <v>0</v>
      </c>
      <c r="AE267" s="257">
        <v>0</v>
      </c>
      <c r="AF267" s="257">
        <f t="shared" si="154"/>
        <v>0</v>
      </c>
      <c r="AG267" s="255">
        <v>0</v>
      </c>
      <c r="AH267" s="254">
        <f t="shared" si="155"/>
        <v>0</v>
      </c>
      <c r="AI267" s="267">
        <f t="shared" si="156"/>
        <v>0</v>
      </c>
      <c r="AJ267" s="508">
        <f t="shared" si="157"/>
        <v>0</v>
      </c>
      <c r="AK267" s="240">
        <v>0</v>
      </c>
      <c r="AL267" s="254">
        <f t="shared" si="158"/>
        <v>0</v>
      </c>
      <c r="AM267" s="310"/>
    </row>
    <row r="268" spans="1:39" s="242" customFormat="1" x14ac:dyDescent="0.3">
      <c r="A268" s="284" t="s">
        <v>188</v>
      </c>
      <c r="B268" s="276">
        <f>3600/6</f>
        <v>600</v>
      </c>
      <c r="C268" s="275">
        <f>2000/1.1</f>
        <v>1818.181818181818</v>
      </c>
      <c r="D268" s="274">
        <v>6</v>
      </c>
      <c r="E268" s="269">
        <v>0</v>
      </c>
      <c r="F268" s="531">
        <f t="shared" si="139"/>
        <v>0</v>
      </c>
      <c r="G268" s="314">
        <v>0</v>
      </c>
      <c r="H268" s="262">
        <f t="shared" si="140"/>
        <v>0</v>
      </c>
      <c r="I268" s="261">
        <v>0</v>
      </c>
      <c r="J268" s="266">
        <f t="shared" si="141"/>
        <v>0</v>
      </c>
      <c r="K268" s="261">
        <v>0</v>
      </c>
      <c r="L268" s="266">
        <f t="shared" si="142"/>
        <v>0</v>
      </c>
      <c r="M268" s="261">
        <v>0</v>
      </c>
      <c r="N268" s="266">
        <f t="shared" si="143"/>
        <v>0</v>
      </c>
      <c r="O268" s="261">
        <v>0</v>
      </c>
      <c r="P268" s="265">
        <f t="shared" si="144"/>
        <v>0</v>
      </c>
      <c r="Q268" s="257">
        <f t="shared" si="145"/>
        <v>0</v>
      </c>
      <c r="R268" s="264">
        <f t="shared" si="146"/>
        <v>0</v>
      </c>
      <c r="S268" s="261">
        <v>0</v>
      </c>
      <c r="T268" s="313">
        <f t="shared" si="147"/>
        <v>0</v>
      </c>
      <c r="U268" s="261">
        <v>0</v>
      </c>
      <c r="V268" s="313">
        <f t="shared" si="148"/>
        <v>0</v>
      </c>
      <c r="W268" s="261">
        <v>0</v>
      </c>
      <c r="X268" s="313">
        <f t="shared" si="149"/>
        <v>0</v>
      </c>
      <c r="Y268" s="261">
        <v>0</v>
      </c>
      <c r="Z268" s="313">
        <f t="shared" si="150"/>
        <v>0</v>
      </c>
      <c r="AA268" s="261">
        <v>0</v>
      </c>
      <c r="AB268" s="260">
        <f t="shared" si="151"/>
        <v>0</v>
      </c>
      <c r="AC268" s="259">
        <f t="shared" si="152"/>
        <v>0</v>
      </c>
      <c r="AD268" s="258">
        <f t="shared" si="153"/>
        <v>0</v>
      </c>
      <c r="AE268" s="257">
        <v>0</v>
      </c>
      <c r="AF268" s="257">
        <f t="shared" si="154"/>
        <v>0</v>
      </c>
      <c r="AG268" s="255">
        <v>0</v>
      </c>
      <c r="AH268" s="254">
        <f t="shared" si="155"/>
        <v>0</v>
      </c>
      <c r="AI268" s="267">
        <f t="shared" si="156"/>
        <v>0</v>
      </c>
      <c r="AJ268" s="508">
        <f t="shared" si="157"/>
        <v>0</v>
      </c>
      <c r="AK268" s="240">
        <v>0</v>
      </c>
      <c r="AL268" s="254">
        <f t="shared" si="158"/>
        <v>0</v>
      </c>
      <c r="AM268" s="310"/>
    </row>
    <row r="269" spans="1:39" s="242" customFormat="1" x14ac:dyDescent="0.3">
      <c r="A269" s="282" t="s">
        <v>209</v>
      </c>
      <c r="B269" s="276">
        <f>8100/6</f>
        <v>1350</v>
      </c>
      <c r="C269" s="275">
        <f>2800/1.1</f>
        <v>2545.454545454545</v>
      </c>
      <c r="D269" s="270">
        <v>6</v>
      </c>
      <c r="E269" s="269">
        <v>0</v>
      </c>
      <c r="F269" s="531">
        <f t="shared" si="139"/>
        <v>0</v>
      </c>
      <c r="G269" s="314">
        <v>0</v>
      </c>
      <c r="H269" s="262">
        <f t="shared" si="140"/>
        <v>0</v>
      </c>
      <c r="I269" s="261">
        <v>0</v>
      </c>
      <c r="J269" s="266">
        <f t="shared" si="141"/>
        <v>0</v>
      </c>
      <c r="K269" s="261">
        <v>0</v>
      </c>
      <c r="L269" s="266">
        <f t="shared" si="142"/>
        <v>0</v>
      </c>
      <c r="M269" s="261">
        <v>0</v>
      </c>
      <c r="N269" s="266">
        <f t="shared" si="143"/>
        <v>0</v>
      </c>
      <c r="O269" s="261">
        <v>0</v>
      </c>
      <c r="P269" s="265">
        <f t="shared" si="144"/>
        <v>0</v>
      </c>
      <c r="Q269" s="257">
        <f t="shared" si="145"/>
        <v>0</v>
      </c>
      <c r="R269" s="264">
        <f t="shared" si="146"/>
        <v>0</v>
      </c>
      <c r="S269" s="261">
        <v>0</v>
      </c>
      <c r="T269" s="313">
        <f t="shared" si="147"/>
        <v>0</v>
      </c>
      <c r="U269" s="261">
        <v>0</v>
      </c>
      <c r="V269" s="313">
        <f t="shared" si="148"/>
        <v>0</v>
      </c>
      <c r="W269" s="261">
        <v>0</v>
      </c>
      <c r="X269" s="313">
        <f t="shared" si="149"/>
        <v>0</v>
      </c>
      <c r="Y269" s="261">
        <v>0</v>
      </c>
      <c r="Z269" s="313">
        <f t="shared" si="150"/>
        <v>0</v>
      </c>
      <c r="AA269" s="261">
        <v>0</v>
      </c>
      <c r="AB269" s="260">
        <f t="shared" si="151"/>
        <v>0</v>
      </c>
      <c r="AC269" s="259">
        <f t="shared" si="152"/>
        <v>0</v>
      </c>
      <c r="AD269" s="258">
        <f t="shared" si="153"/>
        <v>0</v>
      </c>
      <c r="AE269" s="257">
        <v>0</v>
      </c>
      <c r="AF269" s="257">
        <f t="shared" si="154"/>
        <v>0</v>
      </c>
      <c r="AG269" s="255">
        <v>0</v>
      </c>
      <c r="AH269" s="254">
        <f t="shared" si="155"/>
        <v>0</v>
      </c>
      <c r="AI269" s="267">
        <f t="shared" si="156"/>
        <v>0</v>
      </c>
      <c r="AJ269" s="508">
        <f t="shared" si="157"/>
        <v>0</v>
      </c>
      <c r="AK269" s="240">
        <v>0</v>
      </c>
      <c r="AL269" s="254">
        <f t="shared" si="158"/>
        <v>0</v>
      </c>
      <c r="AM269" s="310"/>
    </row>
    <row r="270" spans="1:39" s="242" customFormat="1" x14ac:dyDescent="0.3">
      <c r="A270" s="282" t="s">
        <v>85</v>
      </c>
      <c r="B270" s="283">
        <f>6600/6</f>
        <v>1100</v>
      </c>
      <c r="C270" s="275">
        <f>2800/1.1</f>
        <v>2545.454545454545</v>
      </c>
      <c r="D270" s="270">
        <v>6</v>
      </c>
      <c r="E270" s="269">
        <v>0</v>
      </c>
      <c r="F270" s="531">
        <f t="shared" si="139"/>
        <v>0</v>
      </c>
      <c r="G270" s="314">
        <v>0</v>
      </c>
      <c r="H270" s="262">
        <f t="shared" si="140"/>
        <v>0</v>
      </c>
      <c r="I270" s="261">
        <v>0</v>
      </c>
      <c r="J270" s="266">
        <f t="shared" si="141"/>
        <v>0</v>
      </c>
      <c r="K270" s="261">
        <v>0</v>
      </c>
      <c r="L270" s="266">
        <f t="shared" si="142"/>
        <v>0</v>
      </c>
      <c r="M270" s="261">
        <v>0</v>
      </c>
      <c r="N270" s="266">
        <f t="shared" si="143"/>
        <v>0</v>
      </c>
      <c r="O270" s="261">
        <v>0</v>
      </c>
      <c r="P270" s="265">
        <f t="shared" si="144"/>
        <v>0</v>
      </c>
      <c r="Q270" s="257">
        <f t="shared" si="145"/>
        <v>0</v>
      </c>
      <c r="R270" s="264">
        <f t="shared" si="146"/>
        <v>0</v>
      </c>
      <c r="S270" s="261">
        <v>0</v>
      </c>
      <c r="T270" s="313">
        <f t="shared" si="147"/>
        <v>0</v>
      </c>
      <c r="U270" s="261">
        <v>0</v>
      </c>
      <c r="V270" s="313">
        <f t="shared" si="148"/>
        <v>0</v>
      </c>
      <c r="W270" s="261">
        <v>0</v>
      </c>
      <c r="X270" s="313">
        <f t="shared" si="149"/>
        <v>0</v>
      </c>
      <c r="Y270" s="261">
        <v>0</v>
      </c>
      <c r="Z270" s="313">
        <f t="shared" si="150"/>
        <v>0</v>
      </c>
      <c r="AA270" s="261">
        <v>0</v>
      </c>
      <c r="AB270" s="260">
        <f t="shared" si="151"/>
        <v>0</v>
      </c>
      <c r="AC270" s="259">
        <f t="shared" si="152"/>
        <v>0</v>
      </c>
      <c r="AD270" s="258">
        <f t="shared" si="153"/>
        <v>0</v>
      </c>
      <c r="AE270" s="257">
        <v>0</v>
      </c>
      <c r="AF270" s="257">
        <f t="shared" si="154"/>
        <v>0</v>
      </c>
      <c r="AG270" s="255">
        <v>0</v>
      </c>
      <c r="AH270" s="254">
        <f t="shared" si="155"/>
        <v>0</v>
      </c>
      <c r="AI270" s="267">
        <f t="shared" si="156"/>
        <v>0</v>
      </c>
      <c r="AJ270" s="508">
        <f t="shared" si="157"/>
        <v>0</v>
      </c>
      <c r="AK270" s="240">
        <v>0</v>
      </c>
      <c r="AL270" s="254">
        <f t="shared" si="158"/>
        <v>0</v>
      </c>
      <c r="AM270" s="310"/>
    </row>
    <row r="271" spans="1:39" s="242" customFormat="1" x14ac:dyDescent="0.3">
      <c r="A271" s="282" t="s">
        <v>1164</v>
      </c>
      <c r="B271" s="276">
        <f>16200/12</f>
        <v>1350</v>
      </c>
      <c r="C271" s="275">
        <f>2800/1.1</f>
        <v>2545.454545454545</v>
      </c>
      <c r="D271" s="270">
        <v>12</v>
      </c>
      <c r="E271" s="269">
        <v>0</v>
      </c>
      <c r="F271" s="531">
        <f t="shared" si="139"/>
        <v>0</v>
      </c>
      <c r="G271" s="314">
        <v>0</v>
      </c>
      <c r="H271" s="262">
        <f t="shared" si="140"/>
        <v>0</v>
      </c>
      <c r="I271" s="261">
        <v>0</v>
      </c>
      <c r="J271" s="266">
        <f t="shared" si="141"/>
        <v>0</v>
      </c>
      <c r="K271" s="261">
        <v>0</v>
      </c>
      <c r="L271" s="266">
        <f t="shared" si="142"/>
        <v>0</v>
      </c>
      <c r="M271" s="261">
        <v>0</v>
      </c>
      <c r="N271" s="266">
        <f t="shared" si="143"/>
        <v>0</v>
      </c>
      <c r="O271" s="261">
        <v>0</v>
      </c>
      <c r="P271" s="265">
        <f t="shared" si="144"/>
        <v>0</v>
      </c>
      <c r="Q271" s="257">
        <f t="shared" si="145"/>
        <v>0</v>
      </c>
      <c r="R271" s="264">
        <f t="shared" si="146"/>
        <v>0</v>
      </c>
      <c r="S271" s="261">
        <v>0</v>
      </c>
      <c r="T271" s="313">
        <f t="shared" si="147"/>
        <v>0</v>
      </c>
      <c r="U271" s="261">
        <v>0</v>
      </c>
      <c r="V271" s="313">
        <f t="shared" si="148"/>
        <v>0</v>
      </c>
      <c r="W271" s="261">
        <v>0</v>
      </c>
      <c r="X271" s="313">
        <f t="shared" si="149"/>
        <v>0</v>
      </c>
      <c r="Y271" s="261">
        <v>0</v>
      </c>
      <c r="Z271" s="313">
        <f t="shared" si="150"/>
        <v>0</v>
      </c>
      <c r="AA271" s="261">
        <v>0</v>
      </c>
      <c r="AB271" s="260">
        <f t="shared" si="151"/>
        <v>0</v>
      </c>
      <c r="AC271" s="259">
        <f t="shared" si="152"/>
        <v>0</v>
      </c>
      <c r="AD271" s="258">
        <f t="shared" si="153"/>
        <v>0</v>
      </c>
      <c r="AE271" s="257">
        <v>0</v>
      </c>
      <c r="AF271" s="257">
        <f t="shared" si="154"/>
        <v>0</v>
      </c>
      <c r="AG271" s="255">
        <v>0</v>
      </c>
      <c r="AH271" s="254">
        <f t="shared" si="155"/>
        <v>0</v>
      </c>
      <c r="AI271" s="267">
        <f t="shared" si="156"/>
        <v>0</v>
      </c>
      <c r="AJ271" s="508">
        <f t="shared" si="157"/>
        <v>0</v>
      </c>
      <c r="AK271" s="240">
        <v>0</v>
      </c>
      <c r="AL271" s="254">
        <f t="shared" si="158"/>
        <v>0</v>
      </c>
      <c r="AM271" s="310"/>
    </row>
    <row r="272" spans="1:39" s="242" customFormat="1" x14ac:dyDescent="0.3">
      <c r="A272" s="282" t="s">
        <v>132</v>
      </c>
      <c r="B272" s="276">
        <f>16200/12</f>
        <v>1350</v>
      </c>
      <c r="C272" s="275">
        <f>2800/1.1</f>
        <v>2545.454545454545</v>
      </c>
      <c r="D272" s="270">
        <v>12</v>
      </c>
      <c r="E272" s="269">
        <v>0</v>
      </c>
      <c r="F272" s="531">
        <f t="shared" si="139"/>
        <v>0</v>
      </c>
      <c r="G272" s="314">
        <v>0</v>
      </c>
      <c r="H272" s="262">
        <f t="shared" si="140"/>
        <v>0</v>
      </c>
      <c r="I272" s="261">
        <v>0</v>
      </c>
      <c r="J272" s="266">
        <f t="shared" si="141"/>
        <v>0</v>
      </c>
      <c r="K272" s="261">
        <v>0</v>
      </c>
      <c r="L272" s="266">
        <f t="shared" si="142"/>
        <v>0</v>
      </c>
      <c r="M272" s="261">
        <v>0</v>
      </c>
      <c r="N272" s="266">
        <f t="shared" si="143"/>
        <v>0</v>
      </c>
      <c r="O272" s="261">
        <v>0</v>
      </c>
      <c r="P272" s="265">
        <f t="shared" si="144"/>
        <v>0</v>
      </c>
      <c r="Q272" s="257">
        <f t="shared" si="145"/>
        <v>0</v>
      </c>
      <c r="R272" s="264">
        <f t="shared" si="146"/>
        <v>0</v>
      </c>
      <c r="S272" s="261">
        <v>0</v>
      </c>
      <c r="T272" s="313">
        <f t="shared" si="147"/>
        <v>0</v>
      </c>
      <c r="U272" s="261">
        <v>0</v>
      </c>
      <c r="V272" s="313">
        <f t="shared" si="148"/>
        <v>0</v>
      </c>
      <c r="W272" s="261">
        <v>0</v>
      </c>
      <c r="X272" s="313">
        <f t="shared" si="149"/>
        <v>0</v>
      </c>
      <c r="Y272" s="261">
        <v>0</v>
      </c>
      <c r="Z272" s="313">
        <f t="shared" si="150"/>
        <v>0</v>
      </c>
      <c r="AA272" s="261">
        <v>0</v>
      </c>
      <c r="AB272" s="260">
        <f t="shared" si="151"/>
        <v>0</v>
      </c>
      <c r="AC272" s="259">
        <f t="shared" si="152"/>
        <v>0</v>
      </c>
      <c r="AD272" s="258">
        <f t="shared" si="153"/>
        <v>0</v>
      </c>
      <c r="AE272" s="257">
        <v>0</v>
      </c>
      <c r="AF272" s="257">
        <f t="shared" si="154"/>
        <v>0</v>
      </c>
      <c r="AG272" s="255">
        <v>0</v>
      </c>
      <c r="AH272" s="254">
        <f t="shared" si="155"/>
        <v>0</v>
      </c>
      <c r="AI272" s="267">
        <f t="shared" si="156"/>
        <v>0</v>
      </c>
      <c r="AJ272" s="508">
        <f t="shared" si="157"/>
        <v>0</v>
      </c>
      <c r="AK272" s="240">
        <v>0</v>
      </c>
      <c r="AL272" s="254">
        <f t="shared" si="158"/>
        <v>0</v>
      </c>
      <c r="AM272" s="310"/>
    </row>
    <row r="273" spans="1:39" s="242" customFormat="1" x14ac:dyDescent="0.3">
      <c r="A273" s="282" t="s">
        <v>83</v>
      </c>
      <c r="B273" s="276">
        <f>42000/20</f>
        <v>2100</v>
      </c>
      <c r="C273" s="275">
        <f>3200/1.1</f>
        <v>2909.090909090909</v>
      </c>
      <c r="D273" s="270">
        <v>20</v>
      </c>
      <c r="E273" s="269">
        <v>0</v>
      </c>
      <c r="F273" s="531">
        <f t="shared" si="139"/>
        <v>0</v>
      </c>
      <c r="G273" s="314">
        <v>0</v>
      </c>
      <c r="H273" s="262">
        <f t="shared" si="140"/>
        <v>0</v>
      </c>
      <c r="I273" s="261">
        <v>0</v>
      </c>
      <c r="J273" s="266">
        <f t="shared" si="141"/>
        <v>0</v>
      </c>
      <c r="K273" s="261">
        <v>0</v>
      </c>
      <c r="L273" s="266">
        <f t="shared" si="142"/>
        <v>0</v>
      </c>
      <c r="M273" s="261">
        <v>0</v>
      </c>
      <c r="N273" s="266">
        <f t="shared" si="143"/>
        <v>0</v>
      </c>
      <c r="O273" s="261">
        <v>0</v>
      </c>
      <c r="P273" s="265">
        <f t="shared" si="144"/>
        <v>0</v>
      </c>
      <c r="Q273" s="257">
        <f t="shared" si="145"/>
        <v>0</v>
      </c>
      <c r="R273" s="264">
        <f t="shared" si="146"/>
        <v>0</v>
      </c>
      <c r="S273" s="261">
        <v>0</v>
      </c>
      <c r="T273" s="313">
        <f t="shared" si="147"/>
        <v>0</v>
      </c>
      <c r="U273" s="261">
        <v>0</v>
      </c>
      <c r="V273" s="313">
        <f t="shared" si="148"/>
        <v>0</v>
      </c>
      <c r="W273" s="261">
        <v>0</v>
      </c>
      <c r="X273" s="313">
        <f t="shared" si="149"/>
        <v>0</v>
      </c>
      <c r="Y273" s="261">
        <v>0</v>
      </c>
      <c r="Z273" s="313">
        <f t="shared" si="150"/>
        <v>0</v>
      </c>
      <c r="AA273" s="261">
        <v>0</v>
      </c>
      <c r="AB273" s="260">
        <f t="shared" si="151"/>
        <v>0</v>
      </c>
      <c r="AC273" s="259">
        <f t="shared" si="152"/>
        <v>0</v>
      </c>
      <c r="AD273" s="258">
        <f t="shared" si="153"/>
        <v>0</v>
      </c>
      <c r="AE273" s="257">
        <v>0</v>
      </c>
      <c r="AF273" s="257">
        <f t="shared" si="154"/>
        <v>0</v>
      </c>
      <c r="AG273" s="255">
        <v>0</v>
      </c>
      <c r="AH273" s="254">
        <f t="shared" si="155"/>
        <v>0</v>
      </c>
      <c r="AI273" s="267">
        <f t="shared" si="156"/>
        <v>0</v>
      </c>
      <c r="AJ273" s="508">
        <f t="shared" si="157"/>
        <v>0</v>
      </c>
      <c r="AK273" s="240">
        <v>0</v>
      </c>
      <c r="AL273" s="254">
        <f t="shared" si="158"/>
        <v>0</v>
      </c>
      <c r="AM273" s="310"/>
    </row>
    <row r="274" spans="1:39" s="242" customFormat="1" x14ac:dyDescent="0.3">
      <c r="A274" s="282" t="s">
        <v>186</v>
      </c>
      <c r="B274" s="276">
        <f>13800/12</f>
        <v>1150</v>
      </c>
      <c r="C274" s="275">
        <f>2300/1.1</f>
        <v>2090.9090909090905</v>
      </c>
      <c r="D274" s="270">
        <v>12</v>
      </c>
      <c r="E274" s="269">
        <v>0</v>
      </c>
      <c r="F274" s="531">
        <f t="shared" si="139"/>
        <v>0</v>
      </c>
      <c r="G274" s="314">
        <v>0</v>
      </c>
      <c r="H274" s="262">
        <f t="shared" si="140"/>
        <v>0</v>
      </c>
      <c r="I274" s="261">
        <v>0</v>
      </c>
      <c r="J274" s="266">
        <f t="shared" si="141"/>
        <v>0</v>
      </c>
      <c r="K274" s="261">
        <v>0</v>
      </c>
      <c r="L274" s="266">
        <f t="shared" si="142"/>
        <v>0</v>
      </c>
      <c r="M274" s="261">
        <v>0</v>
      </c>
      <c r="N274" s="266">
        <f t="shared" si="143"/>
        <v>0</v>
      </c>
      <c r="O274" s="261">
        <v>0</v>
      </c>
      <c r="P274" s="265">
        <f t="shared" si="144"/>
        <v>0</v>
      </c>
      <c r="Q274" s="257">
        <f t="shared" si="145"/>
        <v>0</v>
      </c>
      <c r="R274" s="264">
        <f t="shared" si="146"/>
        <v>0</v>
      </c>
      <c r="S274" s="261">
        <v>0</v>
      </c>
      <c r="T274" s="313">
        <f t="shared" si="147"/>
        <v>0</v>
      </c>
      <c r="U274" s="261">
        <v>0</v>
      </c>
      <c r="V274" s="313">
        <f t="shared" si="148"/>
        <v>0</v>
      </c>
      <c r="W274" s="261">
        <v>0</v>
      </c>
      <c r="X274" s="313">
        <f t="shared" si="149"/>
        <v>0</v>
      </c>
      <c r="Y274" s="261">
        <v>0</v>
      </c>
      <c r="Z274" s="313">
        <f t="shared" si="150"/>
        <v>0</v>
      </c>
      <c r="AA274" s="261">
        <v>0</v>
      </c>
      <c r="AB274" s="260">
        <f t="shared" si="151"/>
        <v>0</v>
      </c>
      <c r="AC274" s="259">
        <f t="shared" si="152"/>
        <v>0</v>
      </c>
      <c r="AD274" s="258">
        <f t="shared" si="153"/>
        <v>0</v>
      </c>
      <c r="AE274" s="257">
        <v>0</v>
      </c>
      <c r="AF274" s="257">
        <f t="shared" si="154"/>
        <v>0</v>
      </c>
      <c r="AG274" s="255">
        <v>0</v>
      </c>
      <c r="AH274" s="254">
        <f t="shared" si="155"/>
        <v>0</v>
      </c>
      <c r="AI274" s="267">
        <f t="shared" si="156"/>
        <v>0</v>
      </c>
      <c r="AJ274" s="508">
        <f t="shared" si="157"/>
        <v>0</v>
      </c>
      <c r="AK274" s="240">
        <v>0</v>
      </c>
      <c r="AL274" s="254">
        <f t="shared" si="158"/>
        <v>0</v>
      </c>
      <c r="AM274" s="310"/>
    </row>
    <row r="275" spans="1:39" s="242" customFormat="1" x14ac:dyDescent="0.3">
      <c r="A275" s="282" t="s">
        <v>212</v>
      </c>
      <c r="B275" s="276">
        <f>30000/24</f>
        <v>1250</v>
      </c>
      <c r="C275" s="275">
        <f>2800/1.1</f>
        <v>2545.454545454545</v>
      </c>
      <c r="D275" s="270">
        <v>24</v>
      </c>
      <c r="E275" s="269">
        <v>0</v>
      </c>
      <c r="F275" s="531">
        <f t="shared" si="139"/>
        <v>0</v>
      </c>
      <c r="G275" s="314">
        <v>0</v>
      </c>
      <c r="H275" s="262">
        <f t="shared" si="140"/>
        <v>0</v>
      </c>
      <c r="I275" s="261">
        <v>0</v>
      </c>
      <c r="J275" s="266">
        <f t="shared" si="141"/>
        <v>0</v>
      </c>
      <c r="K275" s="261">
        <v>0</v>
      </c>
      <c r="L275" s="266">
        <f t="shared" si="142"/>
        <v>0</v>
      </c>
      <c r="M275" s="261">
        <v>0</v>
      </c>
      <c r="N275" s="266">
        <f t="shared" si="143"/>
        <v>0</v>
      </c>
      <c r="O275" s="261">
        <v>0</v>
      </c>
      <c r="P275" s="265">
        <f t="shared" si="144"/>
        <v>0</v>
      </c>
      <c r="Q275" s="257">
        <f t="shared" si="145"/>
        <v>0</v>
      </c>
      <c r="R275" s="264">
        <f t="shared" si="146"/>
        <v>0</v>
      </c>
      <c r="S275" s="261">
        <v>0</v>
      </c>
      <c r="T275" s="313">
        <f t="shared" si="147"/>
        <v>0</v>
      </c>
      <c r="U275" s="261">
        <v>0</v>
      </c>
      <c r="V275" s="313">
        <f t="shared" si="148"/>
        <v>0</v>
      </c>
      <c r="W275" s="261">
        <v>0</v>
      </c>
      <c r="X275" s="313">
        <f t="shared" si="149"/>
        <v>0</v>
      </c>
      <c r="Y275" s="261">
        <v>0</v>
      </c>
      <c r="Z275" s="313">
        <f t="shared" si="150"/>
        <v>0</v>
      </c>
      <c r="AA275" s="261">
        <v>0</v>
      </c>
      <c r="AB275" s="260">
        <f t="shared" si="151"/>
        <v>0</v>
      </c>
      <c r="AC275" s="259">
        <f t="shared" si="152"/>
        <v>0</v>
      </c>
      <c r="AD275" s="258">
        <f t="shared" si="153"/>
        <v>0</v>
      </c>
      <c r="AE275" s="257">
        <v>0</v>
      </c>
      <c r="AF275" s="257">
        <f t="shared" si="154"/>
        <v>0</v>
      </c>
      <c r="AG275" s="255">
        <v>0</v>
      </c>
      <c r="AH275" s="254">
        <f t="shared" si="155"/>
        <v>0</v>
      </c>
      <c r="AI275" s="267">
        <f t="shared" si="156"/>
        <v>0</v>
      </c>
      <c r="AJ275" s="508">
        <f t="shared" si="157"/>
        <v>0</v>
      </c>
      <c r="AK275" s="240">
        <v>0</v>
      </c>
      <c r="AL275" s="254">
        <f t="shared" si="158"/>
        <v>0</v>
      </c>
      <c r="AM275" s="310"/>
    </row>
    <row r="276" spans="1:39" s="242" customFormat="1" x14ac:dyDescent="0.3">
      <c r="A276" s="282" t="s">
        <v>82</v>
      </c>
      <c r="B276" s="276">
        <f>14400/24</f>
        <v>600</v>
      </c>
      <c r="C276" s="275">
        <f>800/1.1</f>
        <v>727.27272727272725</v>
      </c>
      <c r="D276" s="274">
        <v>24</v>
      </c>
      <c r="E276" s="269">
        <v>17</v>
      </c>
      <c r="F276" s="531">
        <f t="shared" si="139"/>
        <v>10200</v>
      </c>
      <c r="G276" s="314">
        <v>0</v>
      </c>
      <c r="H276" s="262">
        <f t="shared" si="140"/>
        <v>0</v>
      </c>
      <c r="I276" s="261">
        <v>0</v>
      </c>
      <c r="J276" s="266">
        <f t="shared" si="141"/>
        <v>0</v>
      </c>
      <c r="K276" s="261">
        <v>0</v>
      </c>
      <c r="L276" s="266">
        <f t="shared" si="142"/>
        <v>0</v>
      </c>
      <c r="M276" s="261">
        <v>0</v>
      </c>
      <c r="N276" s="266">
        <f t="shared" si="143"/>
        <v>0</v>
      </c>
      <c r="O276" s="261">
        <v>0</v>
      </c>
      <c r="P276" s="265">
        <f t="shared" si="144"/>
        <v>0</v>
      </c>
      <c r="Q276" s="257">
        <f t="shared" si="145"/>
        <v>0</v>
      </c>
      <c r="R276" s="264">
        <f t="shared" si="146"/>
        <v>0</v>
      </c>
      <c r="S276" s="261">
        <v>8</v>
      </c>
      <c r="T276" s="313">
        <f t="shared" si="147"/>
        <v>5818.181818181818</v>
      </c>
      <c r="U276" s="261">
        <v>4</v>
      </c>
      <c r="V276" s="313">
        <f t="shared" si="148"/>
        <v>2909.090909090909</v>
      </c>
      <c r="W276" s="261">
        <v>4</v>
      </c>
      <c r="X276" s="313">
        <f t="shared" si="149"/>
        <v>2909.090909090909</v>
      </c>
      <c r="Y276" s="261">
        <v>0</v>
      </c>
      <c r="Z276" s="313">
        <f t="shared" si="150"/>
        <v>0</v>
      </c>
      <c r="AA276" s="261">
        <v>0</v>
      </c>
      <c r="AB276" s="260">
        <f t="shared" si="151"/>
        <v>0</v>
      </c>
      <c r="AC276" s="259">
        <f t="shared" si="152"/>
        <v>16</v>
      </c>
      <c r="AD276" s="258">
        <f t="shared" si="153"/>
        <v>11636.363636363636</v>
      </c>
      <c r="AE276" s="257">
        <v>0</v>
      </c>
      <c r="AF276" s="257">
        <f t="shared" si="154"/>
        <v>2036.363636363636</v>
      </c>
      <c r="AG276" s="255">
        <v>0</v>
      </c>
      <c r="AH276" s="254">
        <f t="shared" si="155"/>
        <v>0</v>
      </c>
      <c r="AI276" s="267">
        <f t="shared" si="156"/>
        <v>1</v>
      </c>
      <c r="AJ276" s="508">
        <f t="shared" si="157"/>
        <v>600</v>
      </c>
      <c r="AK276" s="240">
        <v>0</v>
      </c>
      <c r="AL276" s="254">
        <f t="shared" si="158"/>
        <v>0</v>
      </c>
      <c r="AM276" s="310"/>
    </row>
    <row r="277" spans="1:39" s="242" customFormat="1" x14ac:dyDescent="0.3">
      <c r="A277" s="278" t="s">
        <v>153</v>
      </c>
      <c r="B277" s="281">
        <f>16000/10</f>
        <v>1600</v>
      </c>
      <c r="C277" s="279">
        <f>2700/1.1</f>
        <v>2454.5454545454545</v>
      </c>
      <c r="D277" s="280">
        <v>10</v>
      </c>
      <c r="E277" s="269">
        <v>0</v>
      </c>
      <c r="F277" s="531">
        <f t="shared" si="139"/>
        <v>0</v>
      </c>
      <c r="G277" s="314">
        <v>0</v>
      </c>
      <c r="H277" s="262">
        <f t="shared" si="140"/>
        <v>0</v>
      </c>
      <c r="I277" s="261">
        <v>0</v>
      </c>
      <c r="J277" s="266">
        <f t="shared" si="141"/>
        <v>0</v>
      </c>
      <c r="K277" s="261">
        <v>13</v>
      </c>
      <c r="L277" s="266">
        <f t="shared" si="142"/>
        <v>20800</v>
      </c>
      <c r="M277" s="261">
        <v>0</v>
      </c>
      <c r="N277" s="266">
        <f t="shared" si="143"/>
        <v>0</v>
      </c>
      <c r="O277" s="261">
        <v>0</v>
      </c>
      <c r="P277" s="265">
        <f t="shared" si="144"/>
        <v>0</v>
      </c>
      <c r="Q277" s="257">
        <f t="shared" si="145"/>
        <v>13</v>
      </c>
      <c r="R277" s="264">
        <f t="shared" si="146"/>
        <v>20800</v>
      </c>
      <c r="S277" s="261">
        <v>0</v>
      </c>
      <c r="T277" s="313">
        <f t="shared" si="147"/>
        <v>0</v>
      </c>
      <c r="U277" s="261">
        <v>0</v>
      </c>
      <c r="V277" s="313">
        <f t="shared" si="148"/>
        <v>0</v>
      </c>
      <c r="W277" s="261">
        <v>0</v>
      </c>
      <c r="X277" s="313">
        <f t="shared" si="149"/>
        <v>0</v>
      </c>
      <c r="Y277" s="261">
        <v>13</v>
      </c>
      <c r="Z277" s="313">
        <f t="shared" si="150"/>
        <v>31909.090909090908</v>
      </c>
      <c r="AA277" s="261">
        <v>0</v>
      </c>
      <c r="AB277" s="260">
        <f t="shared" si="151"/>
        <v>0</v>
      </c>
      <c r="AC277" s="259">
        <f t="shared" si="152"/>
        <v>13</v>
      </c>
      <c r="AD277" s="258">
        <f t="shared" si="153"/>
        <v>31909.090909090908</v>
      </c>
      <c r="AE277" s="257">
        <v>0</v>
      </c>
      <c r="AF277" s="257">
        <f t="shared" si="154"/>
        <v>11109.090909090908</v>
      </c>
      <c r="AG277" s="255">
        <v>0</v>
      </c>
      <c r="AH277" s="254">
        <f t="shared" si="155"/>
        <v>0</v>
      </c>
      <c r="AI277" s="267">
        <f t="shared" si="156"/>
        <v>0</v>
      </c>
      <c r="AJ277" s="508">
        <f t="shared" si="157"/>
        <v>0</v>
      </c>
      <c r="AK277" s="240">
        <v>0</v>
      </c>
      <c r="AL277" s="254">
        <f t="shared" si="158"/>
        <v>0</v>
      </c>
      <c r="AM277" s="310"/>
    </row>
    <row r="278" spans="1:39" s="242" customFormat="1" x14ac:dyDescent="0.3">
      <c r="A278" s="278" t="s">
        <v>680</v>
      </c>
      <c r="B278" s="276">
        <f>16000/10</f>
        <v>1600</v>
      </c>
      <c r="C278" s="279">
        <f>2700/1.1</f>
        <v>2454.5454545454545</v>
      </c>
      <c r="D278" s="274">
        <v>10</v>
      </c>
      <c r="E278" s="269">
        <v>0</v>
      </c>
      <c r="F278" s="531">
        <f t="shared" si="139"/>
        <v>0</v>
      </c>
      <c r="G278" s="314">
        <v>0</v>
      </c>
      <c r="H278" s="262">
        <f t="shared" si="140"/>
        <v>0</v>
      </c>
      <c r="I278" s="261">
        <v>0</v>
      </c>
      <c r="J278" s="266">
        <f t="shared" si="141"/>
        <v>0</v>
      </c>
      <c r="K278" s="261">
        <v>8</v>
      </c>
      <c r="L278" s="266">
        <f t="shared" si="142"/>
        <v>12800</v>
      </c>
      <c r="M278" s="261">
        <v>0</v>
      </c>
      <c r="N278" s="266">
        <f t="shared" si="143"/>
        <v>0</v>
      </c>
      <c r="O278" s="261">
        <v>0</v>
      </c>
      <c r="P278" s="265">
        <f t="shared" si="144"/>
        <v>0</v>
      </c>
      <c r="Q278" s="257">
        <f t="shared" si="145"/>
        <v>8</v>
      </c>
      <c r="R278" s="264">
        <f t="shared" si="146"/>
        <v>12800</v>
      </c>
      <c r="S278" s="261">
        <v>0</v>
      </c>
      <c r="T278" s="313">
        <f t="shared" si="147"/>
        <v>0</v>
      </c>
      <c r="U278" s="261">
        <v>0</v>
      </c>
      <c r="V278" s="313">
        <f t="shared" si="148"/>
        <v>0</v>
      </c>
      <c r="W278" s="261">
        <v>0</v>
      </c>
      <c r="X278" s="313">
        <f t="shared" si="149"/>
        <v>0</v>
      </c>
      <c r="Y278" s="261">
        <v>8</v>
      </c>
      <c r="Z278" s="313">
        <f t="shared" si="150"/>
        <v>19636.363636363636</v>
      </c>
      <c r="AA278" s="261">
        <v>0</v>
      </c>
      <c r="AB278" s="260">
        <f t="shared" si="151"/>
        <v>0</v>
      </c>
      <c r="AC278" s="259">
        <f t="shared" si="152"/>
        <v>8</v>
      </c>
      <c r="AD278" s="258">
        <f t="shared" si="153"/>
        <v>19636.363636363636</v>
      </c>
      <c r="AE278" s="257">
        <v>0</v>
      </c>
      <c r="AF278" s="257">
        <f t="shared" si="154"/>
        <v>6836.363636363636</v>
      </c>
      <c r="AG278" s="255">
        <v>0</v>
      </c>
      <c r="AH278" s="254">
        <f t="shared" si="155"/>
        <v>0</v>
      </c>
      <c r="AI278" s="267">
        <f t="shared" si="156"/>
        <v>0</v>
      </c>
      <c r="AJ278" s="508">
        <f t="shared" si="157"/>
        <v>0</v>
      </c>
      <c r="AK278" s="240">
        <v>0</v>
      </c>
      <c r="AL278" s="254">
        <f t="shared" si="158"/>
        <v>0</v>
      </c>
      <c r="AM278" s="310"/>
    </row>
    <row r="279" spans="1:39" s="242" customFormat="1" x14ac:dyDescent="0.3">
      <c r="A279" s="278" t="s">
        <v>776</v>
      </c>
      <c r="B279" s="276">
        <f>16000/10</f>
        <v>1600</v>
      </c>
      <c r="C279" s="279">
        <f>2700/1.1</f>
        <v>2454.5454545454545</v>
      </c>
      <c r="D279" s="274">
        <v>10</v>
      </c>
      <c r="E279" s="269">
        <v>0</v>
      </c>
      <c r="F279" s="531">
        <f t="shared" si="139"/>
        <v>0</v>
      </c>
      <c r="G279" s="314">
        <v>0</v>
      </c>
      <c r="H279" s="262">
        <f t="shared" si="140"/>
        <v>0</v>
      </c>
      <c r="I279" s="261">
        <v>0</v>
      </c>
      <c r="J279" s="266">
        <f t="shared" si="141"/>
        <v>0</v>
      </c>
      <c r="K279" s="261">
        <v>0</v>
      </c>
      <c r="L279" s="266">
        <f t="shared" si="142"/>
        <v>0</v>
      </c>
      <c r="M279" s="261">
        <v>0</v>
      </c>
      <c r="N279" s="266">
        <f t="shared" si="143"/>
        <v>0</v>
      </c>
      <c r="O279" s="261">
        <v>0</v>
      </c>
      <c r="P279" s="265">
        <f t="shared" si="144"/>
        <v>0</v>
      </c>
      <c r="Q279" s="257">
        <f t="shared" si="145"/>
        <v>0</v>
      </c>
      <c r="R279" s="264">
        <f t="shared" si="146"/>
        <v>0</v>
      </c>
      <c r="S279" s="261">
        <v>0</v>
      </c>
      <c r="T279" s="313">
        <f t="shared" si="147"/>
        <v>0</v>
      </c>
      <c r="U279" s="261">
        <v>0</v>
      </c>
      <c r="V279" s="313">
        <f t="shared" si="148"/>
        <v>0</v>
      </c>
      <c r="W279" s="261">
        <v>0</v>
      </c>
      <c r="X279" s="313">
        <f t="shared" si="149"/>
        <v>0</v>
      </c>
      <c r="Y279" s="261">
        <v>0</v>
      </c>
      <c r="Z279" s="313">
        <f t="shared" si="150"/>
        <v>0</v>
      </c>
      <c r="AA279" s="261">
        <v>0</v>
      </c>
      <c r="AB279" s="260">
        <f t="shared" si="151"/>
        <v>0</v>
      </c>
      <c r="AC279" s="259">
        <f t="shared" si="152"/>
        <v>0</v>
      </c>
      <c r="AD279" s="258">
        <f t="shared" si="153"/>
        <v>0</v>
      </c>
      <c r="AE279" s="257">
        <v>0</v>
      </c>
      <c r="AF279" s="257">
        <f t="shared" si="154"/>
        <v>0</v>
      </c>
      <c r="AG279" s="255">
        <v>0</v>
      </c>
      <c r="AH279" s="254">
        <f t="shared" si="155"/>
        <v>0</v>
      </c>
      <c r="AI279" s="267">
        <f t="shared" si="156"/>
        <v>0</v>
      </c>
      <c r="AJ279" s="508">
        <f t="shared" si="157"/>
        <v>0</v>
      </c>
      <c r="AK279" s="240">
        <v>0</v>
      </c>
      <c r="AL279" s="254">
        <f t="shared" si="158"/>
        <v>0</v>
      </c>
      <c r="AM279" s="310"/>
    </row>
    <row r="280" spans="1:39" s="242" customFormat="1" x14ac:dyDescent="0.3">
      <c r="A280" s="278" t="s">
        <v>902</v>
      </c>
      <c r="B280" s="276">
        <f>16000/10</f>
        <v>1600</v>
      </c>
      <c r="C280" s="279">
        <f>2700/1.1</f>
        <v>2454.5454545454545</v>
      </c>
      <c r="D280" s="274">
        <v>10</v>
      </c>
      <c r="E280" s="269">
        <v>0</v>
      </c>
      <c r="F280" s="531">
        <f t="shared" si="139"/>
        <v>0</v>
      </c>
      <c r="G280" s="314">
        <v>0</v>
      </c>
      <c r="H280" s="262">
        <f t="shared" si="140"/>
        <v>0</v>
      </c>
      <c r="I280" s="261">
        <v>0</v>
      </c>
      <c r="J280" s="266">
        <f t="shared" si="141"/>
        <v>0</v>
      </c>
      <c r="K280" s="261">
        <v>10</v>
      </c>
      <c r="L280" s="266">
        <f t="shared" si="142"/>
        <v>16000</v>
      </c>
      <c r="M280" s="261">
        <v>0</v>
      </c>
      <c r="N280" s="266">
        <f t="shared" si="143"/>
        <v>0</v>
      </c>
      <c r="O280" s="261">
        <v>0</v>
      </c>
      <c r="P280" s="265">
        <f t="shared" si="144"/>
        <v>0</v>
      </c>
      <c r="Q280" s="257">
        <f t="shared" si="145"/>
        <v>10</v>
      </c>
      <c r="R280" s="264">
        <f t="shared" si="146"/>
        <v>16000</v>
      </c>
      <c r="S280" s="261">
        <v>0</v>
      </c>
      <c r="T280" s="313">
        <f t="shared" si="147"/>
        <v>0</v>
      </c>
      <c r="U280" s="261">
        <v>0</v>
      </c>
      <c r="V280" s="313">
        <f t="shared" si="148"/>
        <v>0</v>
      </c>
      <c r="W280" s="261">
        <v>0</v>
      </c>
      <c r="X280" s="313">
        <f t="shared" si="149"/>
        <v>0</v>
      </c>
      <c r="Y280" s="261">
        <v>10</v>
      </c>
      <c r="Z280" s="313">
        <f t="shared" si="150"/>
        <v>24545.454545454544</v>
      </c>
      <c r="AA280" s="261">
        <v>0</v>
      </c>
      <c r="AB280" s="260">
        <f t="shared" si="151"/>
        <v>0</v>
      </c>
      <c r="AC280" s="259">
        <f t="shared" si="152"/>
        <v>10</v>
      </c>
      <c r="AD280" s="258">
        <f t="shared" si="153"/>
        <v>24545.454545454544</v>
      </c>
      <c r="AE280" s="257">
        <v>0</v>
      </c>
      <c r="AF280" s="257">
        <f t="shared" si="154"/>
        <v>8545.4545454545441</v>
      </c>
      <c r="AG280" s="255">
        <v>0</v>
      </c>
      <c r="AH280" s="254">
        <f t="shared" si="155"/>
        <v>0</v>
      </c>
      <c r="AI280" s="267">
        <f t="shared" si="156"/>
        <v>0</v>
      </c>
      <c r="AJ280" s="508">
        <f t="shared" si="157"/>
        <v>0</v>
      </c>
      <c r="AK280" s="240">
        <v>0</v>
      </c>
      <c r="AL280" s="254">
        <f t="shared" si="158"/>
        <v>0</v>
      </c>
      <c r="AM280" s="310"/>
    </row>
    <row r="281" spans="1:39" s="242" customFormat="1" x14ac:dyDescent="0.3">
      <c r="A281" s="278" t="s">
        <v>901</v>
      </c>
      <c r="B281" s="276">
        <f>16000/10</f>
        <v>1600</v>
      </c>
      <c r="C281" s="279">
        <f>2700/1.1</f>
        <v>2454.5454545454545</v>
      </c>
      <c r="D281" s="274">
        <v>10</v>
      </c>
      <c r="E281" s="269">
        <v>13</v>
      </c>
      <c r="F281" s="531">
        <f t="shared" si="139"/>
        <v>20800</v>
      </c>
      <c r="G281" s="314">
        <v>0</v>
      </c>
      <c r="H281" s="262">
        <f t="shared" si="140"/>
        <v>0</v>
      </c>
      <c r="I281" s="261">
        <v>0</v>
      </c>
      <c r="J281" s="266">
        <f t="shared" si="141"/>
        <v>0</v>
      </c>
      <c r="K281" s="261">
        <v>0</v>
      </c>
      <c r="L281" s="266">
        <f t="shared" si="142"/>
        <v>0</v>
      </c>
      <c r="M281" s="261">
        <v>0</v>
      </c>
      <c r="N281" s="266">
        <f t="shared" si="143"/>
        <v>0</v>
      </c>
      <c r="O281" s="261">
        <v>0</v>
      </c>
      <c r="P281" s="265">
        <f t="shared" si="144"/>
        <v>0</v>
      </c>
      <c r="Q281" s="257">
        <f t="shared" si="145"/>
        <v>0</v>
      </c>
      <c r="R281" s="264">
        <f t="shared" si="146"/>
        <v>0</v>
      </c>
      <c r="S281" s="261">
        <v>8</v>
      </c>
      <c r="T281" s="313">
        <f t="shared" si="147"/>
        <v>19636.363636363636</v>
      </c>
      <c r="U281" s="261">
        <v>3</v>
      </c>
      <c r="V281" s="313">
        <f t="shared" si="148"/>
        <v>7363.636363636364</v>
      </c>
      <c r="W281" s="261">
        <v>2</v>
      </c>
      <c r="X281" s="313">
        <f t="shared" si="149"/>
        <v>4909.090909090909</v>
      </c>
      <c r="Y281" s="261">
        <v>0</v>
      </c>
      <c r="Z281" s="313">
        <f t="shared" si="150"/>
        <v>0</v>
      </c>
      <c r="AA281" s="261">
        <v>0</v>
      </c>
      <c r="AB281" s="260">
        <f t="shared" si="151"/>
        <v>0</v>
      </c>
      <c r="AC281" s="259">
        <f t="shared" si="152"/>
        <v>13</v>
      </c>
      <c r="AD281" s="258">
        <f t="shared" si="153"/>
        <v>31909.090909090908</v>
      </c>
      <c r="AE281" s="257">
        <v>0</v>
      </c>
      <c r="AF281" s="257">
        <f t="shared" si="154"/>
        <v>11109.090909090908</v>
      </c>
      <c r="AG281" s="255">
        <v>0</v>
      </c>
      <c r="AH281" s="254">
        <f t="shared" si="155"/>
        <v>0</v>
      </c>
      <c r="AI281" s="267">
        <f t="shared" si="156"/>
        <v>0</v>
      </c>
      <c r="AJ281" s="508">
        <f t="shared" si="157"/>
        <v>0</v>
      </c>
      <c r="AK281" s="240">
        <v>0</v>
      </c>
      <c r="AL281" s="254">
        <f t="shared" si="158"/>
        <v>0</v>
      </c>
      <c r="AM281" s="310"/>
    </row>
    <row r="282" spans="1:39" s="242" customFormat="1" x14ac:dyDescent="0.3">
      <c r="A282" s="278" t="s">
        <v>533</v>
      </c>
      <c r="B282" s="276">
        <f>14400/12</f>
        <v>1200</v>
      </c>
      <c r="C282" s="275">
        <f>1800/1.1</f>
        <v>1636.3636363636363</v>
      </c>
      <c r="D282" s="274">
        <v>12</v>
      </c>
      <c r="E282" s="269">
        <v>0</v>
      </c>
      <c r="F282" s="531">
        <f t="shared" si="139"/>
        <v>0</v>
      </c>
      <c r="G282" s="314">
        <v>0</v>
      </c>
      <c r="H282" s="262">
        <f t="shared" si="140"/>
        <v>0</v>
      </c>
      <c r="I282" s="261">
        <v>0</v>
      </c>
      <c r="J282" s="266">
        <f t="shared" si="141"/>
        <v>0</v>
      </c>
      <c r="K282" s="261">
        <v>0</v>
      </c>
      <c r="L282" s="266">
        <f t="shared" si="142"/>
        <v>0</v>
      </c>
      <c r="M282" s="261">
        <v>0</v>
      </c>
      <c r="N282" s="266">
        <f t="shared" si="143"/>
        <v>0</v>
      </c>
      <c r="O282" s="261">
        <v>0</v>
      </c>
      <c r="P282" s="265">
        <f t="shared" si="144"/>
        <v>0</v>
      </c>
      <c r="Q282" s="257">
        <f t="shared" si="145"/>
        <v>0</v>
      </c>
      <c r="R282" s="264">
        <f t="shared" si="146"/>
        <v>0</v>
      </c>
      <c r="S282" s="261">
        <v>0</v>
      </c>
      <c r="T282" s="313">
        <f t="shared" si="147"/>
        <v>0</v>
      </c>
      <c r="U282" s="261">
        <v>0</v>
      </c>
      <c r="V282" s="313">
        <f t="shared" si="148"/>
        <v>0</v>
      </c>
      <c r="W282" s="261">
        <v>0</v>
      </c>
      <c r="X282" s="313">
        <f t="shared" si="149"/>
        <v>0</v>
      </c>
      <c r="Y282" s="261">
        <v>0</v>
      </c>
      <c r="Z282" s="313">
        <f t="shared" si="150"/>
        <v>0</v>
      </c>
      <c r="AA282" s="261">
        <v>0</v>
      </c>
      <c r="AB282" s="260">
        <f t="shared" si="151"/>
        <v>0</v>
      </c>
      <c r="AC282" s="259">
        <f t="shared" si="152"/>
        <v>0</v>
      </c>
      <c r="AD282" s="258">
        <f t="shared" si="153"/>
        <v>0</v>
      </c>
      <c r="AE282" s="257">
        <v>0</v>
      </c>
      <c r="AF282" s="257">
        <f t="shared" si="154"/>
        <v>0</v>
      </c>
      <c r="AG282" s="255">
        <v>0</v>
      </c>
      <c r="AH282" s="254">
        <f t="shared" si="155"/>
        <v>0</v>
      </c>
      <c r="AI282" s="267">
        <f t="shared" si="156"/>
        <v>0</v>
      </c>
      <c r="AJ282" s="508">
        <f t="shared" si="157"/>
        <v>0</v>
      </c>
      <c r="AK282" s="240">
        <v>0</v>
      </c>
      <c r="AL282" s="254">
        <f t="shared" si="158"/>
        <v>0</v>
      </c>
      <c r="AM282" s="310"/>
    </row>
    <row r="283" spans="1:39" s="242" customFormat="1" x14ac:dyDescent="0.3">
      <c r="A283" s="278" t="s">
        <v>426</v>
      </c>
      <c r="B283" s="276">
        <f>14400/12</f>
        <v>1200</v>
      </c>
      <c r="C283" s="275">
        <f>1800/1.1</f>
        <v>1636.3636363636363</v>
      </c>
      <c r="D283" s="274">
        <v>13</v>
      </c>
      <c r="E283" s="269">
        <v>0</v>
      </c>
      <c r="F283" s="531">
        <f t="shared" si="139"/>
        <v>0</v>
      </c>
      <c r="G283" s="314">
        <v>0</v>
      </c>
      <c r="H283" s="262">
        <f t="shared" si="140"/>
        <v>0</v>
      </c>
      <c r="I283" s="261">
        <v>0</v>
      </c>
      <c r="J283" s="266">
        <f t="shared" si="141"/>
        <v>0</v>
      </c>
      <c r="K283" s="261">
        <v>0</v>
      </c>
      <c r="L283" s="266">
        <f t="shared" si="142"/>
        <v>0</v>
      </c>
      <c r="M283" s="261">
        <v>0</v>
      </c>
      <c r="N283" s="266">
        <f t="shared" si="143"/>
        <v>0</v>
      </c>
      <c r="O283" s="261">
        <v>0</v>
      </c>
      <c r="P283" s="265">
        <f t="shared" si="144"/>
        <v>0</v>
      </c>
      <c r="Q283" s="257">
        <f t="shared" si="145"/>
        <v>0</v>
      </c>
      <c r="R283" s="264">
        <f t="shared" si="146"/>
        <v>0</v>
      </c>
      <c r="S283" s="261">
        <v>0</v>
      </c>
      <c r="T283" s="313">
        <f t="shared" si="147"/>
        <v>0</v>
      </c>
      <c r="U283" s="261">
        <v>0</v>
      </c>
      <c r="V283" s="313">
        <f t="shared" si="148"/>
        <v>0</v>
      </c>
      <c r="W283" s="261">
        <v>0</v>
      </c>
      <c r="X283" s="313">
        <f t="shared" si="149"/>
        <v>0</v>
      </c>
      <c r="Y283" s="261">
        <v>0</v>
      </c>
      <c r="Z283" s="313">
        <f t="shared" si="150"/>
        <v>0</v>
      </c>
      <c r="AA283" s="261">
        <v>0</v>
      </c>
      <c r="AB283" s="260">
        <f t="shared" si="151"/>
        <v>0</v>
      </c>
      <c r="AC283" s="259">
        <f t="shared" si="152"/>
        <v>0</v>
      </c>
      <c r="AD283" s="258">
        <f t="shared" si="153"/>
        <v>0</v>
      </c>
      <c r="AE283" s="257">
        <v>0</v>
      </c>
      <c r="AF283" s="257">
        <f t="shared" si="154"/>
        <v>0</v>
      </c>
      <c r="AG283" s="255">
        <v>0</v>
      </c>
      <c r="AH283" s="254">
        <f t="shared" si="155"/>
        <v>0</v>
      </c>
      <c r="AI283" s="267">
        <f t="shared" si="156"/>
        <v>0</v>
      </c>
      <c r="AJ283" s="508">
        <f t="shared" si="157"/>
        <v>0</v>
      </c>
      <c r="AK283" s="240">
        <v>0</v>
      </c>
      <c r="AL283" s="254">
        <f t="shared" si="158"/>
        <v>0</v>
      </c>
      <c r="AM283" s="310"/>
    </row>
    <row r="284" spans="1:39" s="242" customFormat="1" x14ac:dyDescent="0.3">
      <c r="A284" s="277" t="s">
        <v>406</v>
      </c>
      <c r="B284" s="276">
        <f>3900/6</f>
        <v>650</v>
      </c>
      <c r="C284" s="275">
        <f>2000/1.1</f>
        <v>1818.181818181818</v>
      </c>
      <c r="D284" s="274">
        <v>6</v>
      </c>
      <c r="E284" s="269">
        <v>14</v>
      </c>
      <c r="F284" s="531">
        <f t="shared" si="139"/>
        <v>9100</v>
      </c>
      <c r="G284" s="314">
        <v>0</v>
      </c>
      <c r="H284" s="262">
        <f t="shared" si="140"/>
        <v>0</v>
      </c>
      <c r="I284" s="261">
        <v>0</v>
      </c>
      <c r="J284" s="266">
        <f t="shared" si="141"/>
        <v>0</v>
      </c>
      <c r="K284" s="261">
        <v>0</v>
      </c>
      <c r="L284" s="266">
        <f t="shared" si="142"/>
        <v>0</v>
      </c>
      <c r="M284" s="261">
        <v>0</v>
      </c>
      <c r="N284" s="266">
        <f t="shared" si="143"/>
        <v>0</v>
      </c>
      <c r="O284" s="261">
        <v>0</v>
      </c>
      <c r="P284" s="265">
        <f t="shared" si="144"/>
        <v>0</v>
      </c>
      <c r="Q284" s="257">
        <f t="shared" si="145"/>
        <v>0</v>
      </c>
      <c r="R284" s="264">
        <f t="shared" si="146"/>
        <v>0</v>
      </c>
      <c r="S284" s="261">
        <v>7</v>
      </c>
      <c r="T284" s="313">
        <f t="shared" si="147"/>
        <v>12727.272727272726</v>
      </c>
      <c r="U284" s="261">
        <v>4</v>
      </c>
      <c r="V284" s="313">
        <f t="shared" si="148"/>
        <v>7272.7272727272721</v>
      </c>
      <c r="W284" s="261">
        <v>3</v>
      </c>
      <c r="X284" s="313">
        <f t="shared" si="149"/>
        <v>5454.545454545454</v>
      </c>
      <c r="Y284" s="261">
        <v>0</v>
      </c>
      <c r="Z284" s="313">
        <f t="shared" si="150"/>
        <v>0</v>
      </c>
      <c r="AA284" s="261">
        <v>0</v>
      </c>
      <c r="AB284" s="260">
        <f t="shared" si="151"/>
        <v>0</v>
      </c>
      <c r="AC284" s="259">
        <f t="shared" si="152"/>
        <v>14</v>
      </c>
      <c r="AD284" s="258">
        <f t="shared" si="153"/>
        <v>25454.545454545452</v>
      </c>
      <c r="AE284" s="257">
        <v>0</v>
      </c>
      <c r="AF284" s="257">
        <f t="shared" si="154"/>
        <v>16354.545454545452</v>
      </c>
      <c r="AG284" s="255">
        <v>0</v>
      </c>
      <c r="AH284" s="254">
        <f t="shared" si="155"/>
        <v>0</v>
      </c>
      <c r="AI284" s="267">
        <f t="shared" si="156"/>
        <v>0</v>
      </c>
      <c r="AJ284" s="508">
        <f t="shared" si="157"/>
        <v>0</v>
      </c>
      <c r="AK284" s="240">
        <v>0</v>
      </c>
      <c r="AL284" s="254">
        <f t="shared" si="158"/>
        <v>0</v>
      </c>
      <c r="AM284" s="310"/>
    </row>
    <row r="285" spans="1:39" s="242" customFormat="1" x14ac:dyDescent="0.3">
      <c r="A285" s="277" t="s">
        <v>407</v>
      </c>
      <c r="B285" s="276">
        <f>3900/6</f>
        <v>650</v>
      </c>
      <c r="C285" s="275">
        <f>2000/1.1</f>
        <v>1818.181818181818</v>
      </c>
      <c r="D285" s="274">
        <v>6</v>
      </c>
      <c r="E285" s="269">
        <v>0</v>
      </c>
      <c r="F285" s="531">
        <f t="shared" si="139"/>
        <v>0</v>
      </c>
      <c r="G285" s="314">
        <v>0</v>
      </c>
      <c r="H285" s="262">
        <f t="shared" si="140"/>
        <v>0</v>
      </c>
      <c r="I285" s="261">
        <v>0</v>
      </c>
      <c r="J285" s="266">
        <f t="shared" si="141"/>
        <v>0</v>
      </c>
      <c r="K285" s="261">
        <v>0</v>
      </c>
      <c r="L285" s="266">
        <f t="shared" si="142"/>
        <v>0</v>
      </c>
      <c r="M285" s="261">
        <v>0</v>
      </c>
      <c r="N285" s="266">
        <f t="shared" si="143"/>
        <v>0</v>
      </c>
      <c r="O285" s="261">
        <v>0</v>
      </c>
      <c r="P285" s="265">
        <f t="shared" si="144"/>
        <v>0</v>
      </c>
      <c r="Q285" s="257">
        <f t="shared" si="145"/>
        <v>0</v>
      </c>
      <c r="R285" s="264">
        <f t="shared" si="146"/>
        <v>0</v>
      </c>
      <c r="S285" s="261">
        <v>0</v>
      </c>
      <c r="T285" s="313">
        <f t="shared" si="147"/>
        <v>0</v>
      </c>
      <c r="U285" s="261">
        <v>0</v>
      </c>
      <c r="V285" s="313">
        <f t="shared" si="148"/>
        <v>0</v>
      </c>
      <c r="W285" s="261">
        <v>0</v>
      </c>
      <c r="X285" s="313">
        <f t="shared" si="149"/>
        <v>0</v>
      </c>
      <c r="Y285" s="261">
        <v>0</v>
      </c>
      <c r="Z285" s="313">
        <f t="shared" si="150"/>
        <v>0</v>
      </c>
      <c r="AA285" s="261">
        <v>0</v>
      </c>
      <c r="AB285" s="260">
        <f t="shared" si="151"/>
        <v>0</v>
      </c>
      <c r="AC285" s="259">
        <f t="shared" si="152"/>
        <v>0</v>
      </c>
      <c r="AD285" s="258">
        <f t="shared" si="153"/>
        <v>0</v>
      </c>
      <c r="AE285" s="257">
        <v>0</v>
      </c>
      <c r="AF285" s="257">
        <f t="shared" si="154"/>
        <v>0</v>
      </c>
      <c r="AG285" s="255">
        <v>0</v>
      </c>
      <c r="AH285" s="254">
        <f t="shared" si="155"/>
        <v>0</v>
      </c>
      <c r="AI285" s="267">
        <f t="shared" si="156"/>
        <v>0</v>
      </c>
      <c r="AJ285" s="508">
        <f t="shared" si="157"/>
        <v>0</v>
      </c>
      <c r="AK285" s="240">
        <v>0</v>
      </c>
      <c r="AL285" s="254">
        <f t="shared" si="158"/>
        <v>0</v>
      </c>
      <c r="AM285" s="310"/>
    </row>
    <row r="286" spans="1:39" s="242" customFormat="1" x14ac:dyDescent="0.3">
      <c r="A286" s="277" t="s">
        <v>531</v>
      </c>
      <c r="B286" s="276">
        <f>3900/6</f>
        <v>650</v>
      </c>
      <c r="C286" s="275">
        <f>2000/1.1</f>
        <v>1818.181818181818</v>
      </c>
      <c r="D286" s="274">
        <v>6</v>
      </c>
      <c r="E286" s="269">
        <v>2</v>
      </c>
      <c r="F286" s="531">
        <f t="shared" si="139"/>
        <v>1300</v>
      </c>
      <c r="G286" s="314">
        <v>0</v>
      </c>
      <c r="H286" s="262">
        <f t="shared" si="140"/>
        <v>0</v>
      </c>
      <c r="I286" s="261">
        <v>0</v>
      </c>
      <c r="J286" s="266">
        <f t="shared" si="141"/>
        <v>0</v>
      </c>
      <c r="K286" s="261">
        <v>0</v>
      </c>
      <c r="L286" s="266">
        <f t="shared" si="142"/>
        <v>0</v>
      </c>
      <c r="M286" s="261">
        <v>0</v>
      </c>
      <c r="N286" s="266">
        <f t="shared" si="143"/>
        <v>0</v>
      </c>
      <c r="O286" s="261">
        <v>0</v>
      </c>
      <c r="P286" s="265">
        <f t="shared" si="144"/>
        <v>0</v>
      </c>
      <c r="Q286" s="257">
        <f t="shared" si="145"/>
        <v>0</v>
      </c>
      <c r="R286" s="264">
        <f t="shared" si="146"/>
        <v>0</v>
      </c>
      <c r="S286" s="261">
        <v>1</v>
      </c>
      <c r="T286" s="313">
        <f t="shared" si="147"/>
        <v>1818.181818181818</v>
      </c>
      <c r="U286" s="261">
        <v>0</v>
      </c>
      <c r="V286" s="313">
        <f t="shared" si="148"/>
        <v>0</v>
      </c>
      <c r="W286" s="261">
        <v>1</v>
      </c>
      <c r="X286" s="313">
        <f t="shared" si="149"/>
        <v>1818.181818181818</v>
      </c>
      <c r="Y286" s="261">
        <v>0</v>
      </c>
      <c r="Z286" s="313">
        <f t="shared" si="150"/>
        <v>0</v>
      </c>
      <c r="AA286" s="261">
        <v>0</v>
      </c>
      <c r="AB286" s="260">
        <f t="shared" si="151"/>
        <v>0</v>
      </c>
      <c r="AC286" s="259">
        <f t="shared" si="152"/>
        <v>2</v>
      </c>
      <c r="AD286" s="258">
        <f t="shared" si="153"/>
        <v>3636.363636363636</v>
      </c>
      <c r="AE286" s="257">
        <v>0</v>
      </c>
      <c r="AF286" s="257">
        <f t="shared" si="154"/>
        <v>2336.363636363636</v>
      </c>
      <c r="AG286" s="255">
        <v>0</v>
      </c>
      <c r="AH286" s="254">
        <f t="shared" si="155"/>
        <v>0</v>
      </c>
      <c r="AI286" s="267">
        <f t="shared" si="156"/>
        <v>0</v>
      </c>
      <c r="AJ286" s="508">
        <f t="shared" si="157"/>
        <v>0</v>
      </c>
      <c r="AK286" s="240">
        <v>0</v>
      </c>
      <c r="AL286" s="254">
        <f t="shared" si="158"/>
        <v>0</v>
      </c>
      <c r="AM286" s="310"/>
    </row>
    <row r="287" spans="1:39" s="242" customFormat="1" ht="17.25" thickBot="1" x14ac:dyDescent="0.35">
      <c r="A287" s="273" t="s">
        <v>409</v>
      </c>
      <c r="B287" s="272">
        <f>31200/24</f>
        <v>1300</v>
      </c>
      <c r="C287" s="271">
        <f>2800/1.1</f>
        <v>2545.454545454545</v>
      </c>
      <c r="D287" s="270">
        <v>24</v>
      </c>
      <c r="E287" s="498">
        <v>0</v>
      </c>
      <c r="F287" s="532">
        <f t="shared" si="139"/>
        <v>0</v>
      </c>
      <c r="G287" s="505">
        <v>0</v>
      </c>
      <c r="H287" s="499">
        <f t="shared" si="140"/>
        <v>0</v>
      </c>
      <c r="I287" s="336">
        <v>0</v>
      </c>
      <c r="J287" s="347">
        <f t="shared" si="141"/>
        <v>0</v>
      </c>
      <c r="K287" s="336">
        <v>0</v>
      </c>
      <c r="L287" s="347">
        <f t="shared" si="142"/>
        <v>0</v>
      </c>
      <c r="M287" s="336">
        <v>0</v>
      </c>
      <c r="N287" s="347">
        <f t="shared" si="143"/>
        <v>0</v>
      </c>
      <c r="O287" s="336">
        <v>0</v>
      </c>
      <c r="P287" s="482">
        <f t="shared" si="144"/>
        <v>0</v>
      </c>
      <c r="Q287" s="483">
        <f t="shared" si="145"/>
        <v>0</v>
      </c>
      <c r="R287" s="338">
        <f t="shared" si="146"/>
        <v>0</v>
      </c>
      <c r="S287" s="336">
        <v>0</v>
      </c>
      <c r="T287" s="485">
        <f t="shared" si="147"/>
        <v>0</v>
      </c>
      <c r="U287" s="336">
        <v>0</v>
      </c>
      <c r="V287" s="485">
        <f t="shared" si="148"/>
        <v>0</v>
      </c>
      <c r="W287" s="336">
        <v>0</v>
      </c>
      <c r="X287" s="485">
        <f t="shared" si="149"/>
        <v>0</v>
      </c>
      <c r="Y287" s="336">
        <v>0</v>
      </c>
      <c r="Z287" s="485">
        <f t="shared" si="150"/>
        <v>0</v>
      </c>
      <c r="AA287" s="336">
        <v>0</v>
      </c>
      <c r="AB287" s="486">
        <f t="shared" si="151"/>
        <v>0</v>
      </c>
      <c r="AC287" s="487">
        <f t="shared" si="152"/>
        <v>0</v>
      </c>
      <c r="AD287" s="488">
        <f t="shared" si="153"/>
        <v>0</v>
      </c>
      <c r="AE287" s="483">
        <v>0</v>
      </c>
      <c r="AF287" s="483">
        <f t="shared" si="154"/>
        <v>0</v>
      </c>
      <c r="AG287" s="490">
        <v>0</v>
      </c>
      <c r="AH287" s="491">
        <f t="shared" si="155"/>
        <v>0</v>
      </c>
      <c r="AI287" s="481">
        <f t="shared" si="156"/>
        <v>0</v>
      </c>
      <c r="AJ287" s="509">
        <f t="shared" si="157"/>
        <v>0</v>
      </c>
      <c r="AK287" s="492">
        <v>0</v>
      </c>
      <c r="AL287" s="491">
        <f t="shared" si="158"/>
        <v>0</v>
      </c>
      <c r="AM287" s="310"/>
    </row>
    <row r="288" spans="1:39" s="242" customFormat="1" ht="17.25" thickBot="1" x14ac:dyDescent="0.35">
      <c r="A288" s="715" t="s">
        <v>113</v>
      </c>
      <c r="B288" s="716"/>
      <c r="C288" s="716"/>
      <c r="D288" s="716"/>
      <c r="E288" s="506">
        <f t="shared" ref="E288:AL288" si="159">SUM(E254:E287)</f>
        <v>52</v>
      </c>
      <c r="F288" s="533">
        <f t="shared" si="159"/>
        <v>52500</v>
      </c>
      <c r="G288" s="525">
        <f t="shared" si="159"/>
        <v>0</v>
      </c>
      <c r="H288" s="507">
        <f t="shared" si="159"/>
        <v>0</v>
      </c>
      <c r="I288" s="507">
        <f t="shared" si="159"/>
        <v>0</v>
      </c>
      <c r="J288" s="507">
        <f t="shared" si="159"/>
        <v>0</v>
      </c>
      <c r="K288" s="507">
        <f t="shared" si="159"/>
        <v>60</v>
      </c>
      <c r="L288" s="507">
        <f t="shared" si="159"/>
        <v>101800</v>
      </c>
      <c r="M288" s="507">
        <f t="shared" si="159"/>
        <v>0</v>
      </c>
      <c r="N288" s="507">
        <f t="shared" si="159"/>
        <v>0</v>
      </c>
      <c r="O288" s="507">
        <f t="shared" si="159"/>
        <v>0</v>
      </c>
      <c r="P288" s="507">
        <f t="shared" si="159"/>
        <v>0</v>
      </c>
      <c r="Q288" s="507">
        <f t="shared" si="159"/>
        <v>60</v>
      </c>
      <c r="R288" s="526">
        <f t="shared" si="159"/>
        <v>101800</v>
      </c>
      <c r="S288" s="528">
        <f t="shared" si="159"/>
        <v>30</v>
      </c>
      <c r="T288" s="507">
        <f t="shared" si="159"/>
        <v>55272.727272727265</v>
      </c>
      <c r="U288" s="507">
        <f t="shared" si="159"/>
        <v>11</v>
      </c>
      <c r="V288" s="507">
        <f t="shared" si="159"/>
        <v>17545.454545454544</v>
      </c>
      <c r="W288" s="507">
        <f t="shared" si="159"/>
        <v>10</v>
      </c>
      <c r="X288" s="507">
        <f t="shared" si="159"/>
        <v>15090.90909090909</v>
      </c>
      <c r="Y288" s="507">
        <f t="shared" si="159"/>
        <v>60</v>
      </c>
      <c r="Z288" s="507">
        <f t="shared" si="159"/>
        <v>149909.09090909088</v>
      </c>
      <c r="AA288" s="507">
        <f t="shared" si="159"/>
        <v>0</v>
      </c>
      <c r="AB288" s="507">
        <f t="shared" si="159"/>
        <v>0</v>
      </c>
      <c r="AC288" s="507">
        <f t="shared" si="159"/>
        <v>111</v>
      </c>
      <c r="AD288" s="507">
        <f t="shared" si="159"/>
        <v>237818.18181818182</v>
      </c>
      <c r="AE288" s="507">
        <f t="shared" si="159"/>
        <v>0</v>
      </c>
      <c r="AF288" s="524">
        <f t="shared" si="159"/>
        <v>84118.181818181794</v>
      </c>
      <c r="AG288" s="525">
        <f t="shared" si="159"/>
        <v>0</v>
      </c>
      <c r="AH288" s="526">
        <f t="shared" si="159"/>
        <v>0</v>
      </c>
      <c r="AI288" s="528">
        <f t="shared" si="159"/>
        <v>1</v>
      </c>
      <c r="AJ288" s="524">
        <f t="shared" si="159"/>
        <v>600</v>
      </c>
      <c r="AK288" s="525">
        <f t="shared" si="159"/>
        <v>0</v>
      </c>
      <c r="AL288" s="526">
        <f t="shared" si="159"/>
        <v>0</v>
      </c>
      <c r="AM288" s="252"/>
    </row>
    <row r="289" spans="1:39" s="242" customFormat="1" ht="17.25" thickBot="1" x14ac:dyDescent="0.35">
      <c r="A289" s="251"/>
      <c r="B289" s="251"/>
      <c r="C289" s="251"/>
      <c r="D289" s="251"/>
      <c r="E289" s="244"/>
      <c r="F289" s="245"/>
      <c r="G289" s="244"/>
      <c r="H289" s="250">
        <f>H288*1.1</f>
        <v>0</v>
      </c>
      <c r="I289" s="245"/>
      <c r="J289" s="312">
        <f>J288*1.1</f>
        <v>0</v>
      </c>
      <c r="K289" s="245"/>
      <c r="L289" s="250">
        <f>L288*1.1</f>
        <v>111980.00000000001</v>
      </c>
      <c r="M289" s="245"/>
      <c r="N289" s="250">
        <f>N288*1.1</f>
        <v>0</v>
      </c>
      <c r="O289" s="245"/>
      <c r="P289" s="250">
        <f>P288*1.1</f>
        <v>0</v>
      </c>
      <c r="Q289" s="245"/>
      <c r="R289" s="249">
        <f>R288*1.1</f>
        <v>111980.00000000001</v>
      </c>
      <c r="S289" s="718" t="s">
        <v>155</v>
      </c>
      <c r="T289" s="718"/>
      <c r="U289" s="718"/>
      <c r="V289" s="718"/>
      <c r="W289" s="718"/>
      <c r="X289" s="718"/>
      <c r="Y289" s="718"/>
      <c r="Z289" s="718"/>
      <c r="AA289" s="718"/>
      <c r="AB289" s="718"/>
      <c r="AC289" s="718"/>
      <c r="AD289" s="718"/>
      <c r="AE289" s="248"/>
      <c r="AF289" s="325">
        <f>AF288/(R288+F288)</f>
        <v>0.54515995993636934</v>
      </c>
      <c r="AG289" s="244"/>
      <c r="AH289" s="246"/>
      <c r="AI289" s="245"/>
      <c r="AJ289" s="245"/>
      <c r="AK289" s="244"/>
      <c r="AL289" s="243"/>
    </row>
    <row r="290" spans="1:39" s="311" customFormat="1" x14ac:dyDescent="0.3"/>
    <row r="291" spans="1:39" s="242" customFormat="1" x14ac:dyDescent="0.3"/>
    <row r="292" spans="1:39" s="242" customFormat="1" ht="17.25" thickBot="1" x14ac:dyDescent="0.35">
      <c r="A292" s="307" t="s">
        <v>1163</v>
      </c>
      <c r="B292" s="306"/>
      <c r="C292" s="306"/>
      <c r="D292" s="305"/>
      <c r="E292" s="304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3"/>
      <c r="U292" s="303"/>
      <c r="V292" s="303"/>
      <c r="W292" s="303"/>
      <c r="X292" s="303"/>
      <c r="Y292" s="303"/>
      <c r="Z292" s="303"/>
      <c r="AA292" s="303"/>
      <c r="AB292" s="303"/>
      <c r="AC292" s="303"/>
      <c r="AD292" s="303"/>
      <c r="AE292" s="303"/>
      <c r="AF292" s="303"/>
      <c r="AG292" s="302"/>
      <c r="AH292" s="302"/>
      <c r="AI292" s="302"/>
      <c r="AJ292" s="302"/>
      <c r="AK292" s="302"/>
    </row>
    <row r="293" spans="1:39" s="242" customFormat="1" ht="17.25" thickBot="1" x14ac:dyDescent="0.35">
      <c r="A293" s="251"/>
      <c r="B293" s="251"/>
      <c r="C293" s="251"/>
      <c r="D293" s="251"/>
      <c r="E293" s="301"/>
      <c r="F293" s="300"/>
      <c r="G293" s="743" t="s">
        <v>130</v>
      </c>
      <c r="H293" s="744"/>
      <c r="I293" s="744"/>
      <c r="J293" s="744"/>
      <c r="K293" s="744"/>
      <c r="L293" s="744"/>
      <c r="M293" s="744"/>
      <c r="N293" s="744"/>
      <c r="O293" s="744"/>
      <c r="P293" s="744"/>
      <c r="Q293" s="744"/>
      <c r="R293" s="745"/>
      <c r="S293" s="747" t="s">
        <v>49</v>
      </c>
      <c r="T293" s="747"/>
      <c r="U293" s="747"/>
      <c r="V293" s="747"/>
      <c r="W293" s="747"/>
      <c r="X293" s="747"/>
      <c r="Y293" s="747"/>
      <c r="Z293" s="747"/>
      <c r="AA293" s="747"/>
      <c r="AB293" s="747"/>
      <c r="AC293" s="747"/>
      <c r="AD293" s="747"/>
      <c r="AE293" s="747"/>
      <c r="AF293" s="747"/>
      <c r="AG293" s="301"/>
      <c r="AH293" s="298"/>
      <c r="AI293" s="300"/>
      <c r="AJ293" s="300"/>
      <c r="AK293" s="299"/>
      <c r="AL293" s="298"/>
      <c r="AM293" s="297" t="s">
        <v>11</v>
      </c>
    </row>
    <row r="294" spans="1:39" s="242" customFormat="1" ht="16.5" customHeight="1" x14ac:dyDescent="0.3">
      <c r="A294" s="751" t="s">
        <v>207</v>
      </c>
      <c r="B294" s="727" t="s">
        <v>293</v>
      </c>
      <c r="C294" s="755" t="s">
        <v>14</v>
      </c>
      <c r="D294" s="721" t="s">
        <v>348</v>
      </c>
      <c r="E294" s="757" t="s">
        <v>192</v>
      </c>
      <c r="F294" s="759" t="s">
        <v>78</v>
      </c>
      <c r="G294" s="723" t="s">
        <v>17</v>
      </c>
      <c r="H294" s="741" t="s">
        <v>203</v>
      </c>
      <c r="I294" s="739" t="s">
        <v>0</v>
      </c>
      <c r="J294" s="741" t="s">
        <v>74</v>
      </c>
      <c r="K294" s="739" t="s">
        <v>1</v>
      </c>
      <c r="L294" s="741" t="s">
        <v>330</v>
      </c>
      <c r="M294" s="739" t="s">
        <v>2</v>
      </c>
      <c r="N294" s="741" t="s">
        <v>20</v>
      </c>
      <c r="O294" s="739" t="s">
        <v>3</v>
      </c>
      <c r="P294" s="741" t="s">
        <v>177</v>
      </c>
      <c r="Q294" s="735" t="s">
        <v>125</v>
      </c>
      <c r="R294" s="737" t="s">
        <v>23</v>
      </c>
      <c r="S294" s="765" t="s">
        <v>286</v>
      </c>
      <c r="T294" s="731" t="s">
        <v>249</v>
      </c>
      <c r="U294" s="729" t="s">
        <v>4</v>
      </c>
      <c r="V294" s="731" t="s">
        <v>174</v>
      </c>
      <c r="W294" s="729" t="s">
        <v>5</v>
      </c>
      <c r="X294" s="731" t="s">
        <v>1162</v>
      </c>
      <c r="Y294" s="729" t="s">
        <v>6</v>
      </c>
      <c r="Z294" s="731" t="s">
        <v>77</v>
      </c>
      <c r="AA294" s="729" t="s">
        <v>7</v>
      </c>
      <c r="AB294" s="731" t="s">
        <v>98</v>
      </c>
      <c r="AC294" s="733" t="s">
        <v>29</v>
      </c>
      <c r="AD294" s="735" t="s">
        <v>122</v>
      </c>
      <c r="AE294" s="735" t="s">
        <v>1161</v>
      </c>
      <c r="AF294" s="761" t="s">
        <v>244</v>
      </c>
      <c r="AG294" s="763" t="s">
        <v>190</v>
      </c>
      <c r="AH294" s="725" t="s">
        <v>52</v>
      </c>
      <c r="AI294" s="769" t="s">
        <v>71</v>
      </c>
      <c r="AJ294" s="721" t="s">
        <v>119</v>
      </c>
      <c r="AK294" s="771" t="s">
        <v>139</v>
      </c>
      <c r="AL294" s="725" t="s">
        <v>96</v>
      </c>
      <c r="AM294" s="778" t="s">
        <v>95</v>
      </c>
    </row>
    <row r="295" spans="1:39" s="242" customFormat="1" ht="17.25" customHeight="1" thickBot="1" x14ac:dyDescent="0.35">
      <c r="A295" s="752"/>
      <c r="B295" s="728"/>
      <c r="C295" s="756"/>
      <c r="D295" s="722"/>
      <c r="E295" s="758"/>
      <c r="F295" s="760"/>
      <c r="G295" s="724"/>
      <c r="H295" s="742"/>
      <c r="I295" s="740"/>
      <c r="J295" s="742"/>
      <c r="K295" s="740"/>
      <c r="L295" s="742"/>
      <c r="M295" s="740"/>
      <c r="N295" s="742"/>
      <c r="O295" s="740"/>
      <c r="P295" s="742"/>
      <c r="Q295" s="736"/>
      <c r="R295" s="738"/>
      <c r="S295" s="766"/>
      <c r="T295" s="732"/>
      <c r="U295" s="730"/>
      <c r="V295" s="732"/>
      <c r="W295" s="730"/>
      <c r="X295" s="732"/>
      <c r="Y295" s="730"/>
      <c r="Z295" s="732"/>
      <c r="AA295" s="730"/>
      <c r="AB295" s="732"/>
      <c r="AC295" s="734"/>
      <c r="AD295" s="736"/>
      <c r="AE295" s="736"/>
      <c r="AF295" s="762"/>
      <c r="AG295" s="764"/>
      <c r="AH295" s="726"/>
      <c r="AI295" s="770"/>
      <c r="AJ295" s="722"/>
      <c r="AK295" s="772"/>
      <c r="AL295" s="726"/>
      <c r="AM295" s="779"/>
    </row>
    <row r="296" spans="1:39" s="242" customFormat="1" x14ac:dyDescent="0.3">
      <c r="A296" s="296" t="s">
        <v>858</v>
      </c>
      <c r="B296" s="295">
        <f>15500/10</f>
        <v>1550</v>
      </c>
      <c r="C296" s="288">
        <f>2700/1.1</f>
        <v>2454.5454545454545</v>
      </c>
      <c r="D296" s="294">
        <v>10</v>
      </c>
      <c r="E296" s="269">
        <v>0</v>
      </c>
      <c r="F296" s="519">
        <f t="shared" ref="F296:F329" si="160">B296*E296</f>
        <v>0</v>
      </c>
      <c r="G296" s="308">
        <v>0</v>
      </c>
      <c r="H296" s="293">
        <f t="shared" ref="H296:H329" si="161">B296*G296</f>
        <v>0</v>
      </c>
      <c r="I296" s="263">
        <v>0</v>
      </c>
      <c r="J296" s="293">
        <f t="shared" ref="J296:J329" si="162">B296*I296</f>
        <v>0</v>
      </c>
      <c r="K296" s="261">
        <v>0</v>
      </c>
      <c r="L296" s="266">
        <f t="shared" ref="L296:L329" si="163">B296*K296</f>
        <v>0</v>
      </c>
      <c r="M296" s="263">
        <v>0</v>
      </c>
      <c r="N296" s="293">
        <f t="shared" ref="N296:N329" si="164">B296*M296</f>
        <v>0</v>
      </c>
      <c r="O296" s="295">
        <v>0</v>
      </c>
      <c r="P296" s="265">
        <f t="shared" ref="P296:P329" si="165">B296*O296</f>
        <v>0</v>
      </c>
      <c r="Q296" s="257">
        <f t="shared" ref="Q296:Q329" si="166">G296+I296+K296+M296+O296</f>
        <v>0</v>
      </c>
      <c r="R296" s="292">
        <f t="shared" ref="R296:R329" si="167">Q296*B296</f>
        <v>0</v>
      </c>
      <c r="S296" s="261">
        <v>0</v>
      </c>
      <c r="T296" s="291">
        <f t="shared" ref="T296:T329" si="168">C296*S296</f>
        <v>0</v>
      </c>
      <c r="U296" s="263">
        <v>0</v>
      </c>
      <c r="V296" s="291">
        <f t="shared" ref="V296:V329" si="169">C296*U296</f>
        <v>0</v>
      </c>
      <c r="W296" s="263">
        <v>0</v>
      </c>
      <c r="X296" s="291">
        <f t="shared" ref="X296:X329" si="170">C296*W296</f>
        <v>0</v>
      </c>
      <c r="Y296" s="261">
        <v>0</v>
      </c>
      <c r="Z296" s="291">
        <f t="shared" ref="Z296:Z329" si="171">C296*Y296</f>
        <v>0</v>
      </c>
      <c r="AA296" s="261">
        <v>0</v>
      </c>
      <c r="AB296" s="260">
        <f t="shared" ref="AB296:AB329" si="172">C296*AA296</f>
        <v>0</v>
      </c>
      <c r="AC296" s="259">
        <f t="shared" ref="AC296:AC329" si="173">S296+U296+W296+Y296+AA296</f>
        <v>0</v>
      </c>
      <c r="AD296" s="258">
        <f t="shared" ref="AD296:AD329" si="174">AC296*C296</f>
        <v>0</v>
      </c>
      <c r="AE296" s="257">
        <v>0</v>
      </c>
      <c r="AF296" s="257">
        <f t="shared" ref="AF296:AF329" si="175">((C296-B296)*AC296)-AE296</f>
        <v>0</v>
      </c>
      <c r="AG296" s="255">
        <v>0</v>
      </c>
      <c r="AH296" s="254">
        <f t="shared" ref="AH296:AH329" si="176">B296*AG296</f>
        <v>0</v>
      </c>
      <c r="AI296" s="267">
        <f t="shared" ref="AI296:AI329" si="177">E296+Q296-AC296-AG296</f>
        <v>0</v>
      </c>
      <c r="AJ296" s="523">
        <f t="shared" ref="AJ296:AJ329" si="178">B296*AI296</f>
        <v>0</v>
      </c>
      <c r="AK296" s="240">
        <v>0</v>
      </c>
      <c r="AL296" s="254">
        <f t="shared" ref="AL296:AL329" si="179">AK296*B296</f>
        <v>0</v>
      </c>
      <c r="AM296" s="310"/>
    </row>
    <row r="297" spans="1:39" s="242" customFormat="1" x14ac:dyDescent="0.3">
      <c r="A297" s="285" t="s">
        <v>94</v>
      </c>
      <c r="B297" s="261">
        <f>15500/10</f>
        <v>1550</v>
      </c>
      <c r="C297" s="288">
        <f>2700/1.1</f>
        <v>2454.5454545454545</v>
      </c>
      <c r="D297" s="287">
        <v>10</v>
      </c>
      <c r="E297" s="269">
        <v>0</v>
      </c>
      <c r="F297" s="520">
        <f t="shared" si="160"/>
        <v>0</v>
      </c>
      <c r="G297" s="308">
        <v>0</v>
      </c>
      <c r="H297" s="262">
        <f t="shared" si="161"/>
        <v>0</v>
      </c>
      <c r="I297" s="263">
        <v>0</v>
      </c>
      <c r="J297" s="266">
        <f t="shared" si="162"/>
        <v>0</v>
      </c>
      <c r="K297" s="261">
        <v>0</v>
      </c>
      <c r="L297" s="266">
        <f t="shared" si="163"/>
        <v>0</v>
      </c>
      <c r="M297" s="263">
        <v>0</v>
      </c>
      <c r="N297" s="266">
        <f t="shared" si="164"/>
        <v>0</v>
      </c>
      <c r="O297" s="295">
        <v>0</v>
      </c>
      <c r="P297" s="265">
        <f t="shared" si="165"/>
        <v>0</v>
      </c>
      <c r="Q297" s="257">
        <f t="shared" si="166"/>
        <v>0</v>
      </c>
      <c r="R297" s="264">
        <f t="shared" si="167"/>
        <v>0</v>
      </c>
      <c r="S297" s="261">
        <v>0</v>
      </c>
      <c r="T297" s="262">
        <f t="shared" si="168"/>
        <v>0</v>
      </c>
      <c r="U297" s="263">
        <v>0</v>
      </c>
      <c r="V297" s="262">
        <f t="shared" si="169"/>
        <v>0</v>
      </c>
      <c r="W297" s="263">
        <v>0</v>
      </c>
      <c r="X297" s="262">
        <f t="shared" si="170"/>
        <v>0</v>
      </c>
      <c r="Y297" s="261">
        <v>0</v>
      </c>
      <c r="Z297" s="262">
        <f t="shared" si="171"/>
        <v>0</v>
      </c>
      <c r="AA297" s="261">
        <v>0</v>
      </c>
      <c r="AB297" s="260">
        <f t="shared" si="172"/>
        <v>0</v>
      </c>
      <c r="AC297" s="259">
        <f t="shared" si="173"/>
        <v>0</v>
      </c>
      <c r="AD297" s="258">
        <f t="shared" si="174"/>
        <v>0</v>
      </c>
      <c r="AE297" s="257">
        <v>0</v>
      </c>
      <c r="AF297" s="257">
        <f t="shared" si="175"/>
        <v>0</v>
      </c>
      <c r="AG297" s="255">
        <v>0</v>
      </c>
      <c r="AH297" s="254">
        <f t="shared" si="176"/>
        <v>0</v>
      </c>
      <c r="AI297" s="267">
        <f t="shared" si="177"/>
        <v>0</v>
      </c>
      <c r="AJ297" s="508">
        <f t="shared" si="178"/>
        <v>0</v>
      </c>
      <c r="AK297" s="240">
        <v>0</v>
      </c>
      <c r="AL297" s="254">
        <f t="shared" si="179"/>
        <v>0</v>
      </c>
      <c r="AM297" s="253"/>
    </row>
    <row r="298" spans="1:39" s="242" customFormat="1" x14ac:dyDescent="0.3">
      <c r="A298" s="285" t="s">
        <v>273</v>
      </c>
      <c r="B298" s="261">
        <f>18000/10</f>
        <v>1800</v>
      </c>
      <c r="C298" s="288">
        <f>2800/1.1</f>
        <v>2545.454545454545</v>
      </c>
      <c r="D298" s="287">
        <v>10</v>
      </c>
      <c r="E298" s="269">
        <v>0</v>
      </c>
      <c r="F298" s="520">
        <f t="shared" si="160"/>
        <v>0</v>
      </c>
      <c r="G298" s="308">
        <v>0</v>
      </c>
      <c r="H298" s="262">
        <f t="shared" si="161"/>
        <v>0</v>
      </c>
      <c r="I298" s="263">
        <v>0</v>
      </c>
      <c r="J298" s="266">
        <f t="shared" si="162"/>
        <v>0</v>
      </c>
      <c r="K298" s="261">
        <v>0</v>
      </c>
      <c r="L298" s="266">
        <f t="shared" si="163"/>
        <v>0</v>
      </c>
      <c r="M298" s="263">
        <v>0</v>
      </c>
      <c r="N298" s="266">
        <f t="shared" si="164"/>
        <v>0</v>
      </c>
      <c r="O298" s="295">
        <v>0</v>
      </c>
      <c r="P298" s="265">
        <f t="shared" si="165"/>
        <v>0</v>
      </c>
      <c r="Q298" s="257">
        <f t="shared" si="166"/>
        <v>0</v>
      </c>
      <c r="R298" s="264">
        <f t="shared" si="167"/>
        <v>0</v>
      </c>
      <c r="S298" s="261">
        <v>0</v>
      </c>
      <c r="T298" s="262">
        <f t="shared" si="168"/>
        <v>0</v>
      </c>
      <c r="U298" s="263">
        <v>0</v>
      </c>
      <c r="V298" s="262">
        <f t="shared" si="169"/>
        <v>0</v>
      </c>
      <c r="W298" s="263">
        <v>0</v>
      </c>
      <c r="X298" s="262">
        <f t="shared" si="170"/>
        <v>0</v>
      </c>
      <c r="Y298" s="261">
        <v>0</v>
      </c>
      <c r="Z298" s="262">
        <f t="shared" si="171"/>
        <v>0</v>
      </c>
      <c r="AA298" s="261">
        <v>0</v>
      </c>
      <c r="AB298" s="260">
        <f t="shared" si="172"/>
        <v>0</v>
      </c>
      <c r="AC298" s="259">
        <f t="shared" si="173"/>
        <v>0</v>
      </c>
      <c r="AD298" s="258">
        <f t="shared" si="174"/>
        <v>0</v>
      </c>
      <c r="AE298" s="257">
        <v>0</v>
      </c>
      <c r="AF298" s="257">
        <f t="shared" si="175"/>
        <v>0</v>
      </c>
      <c r="AG298" s="255">
        <v>0</v>
      </c>
      <c r="AH298" s="254">
        <f t="shared" si="176"/>
        <v>0</v>
      </c>
      <c r="AI298" s="267">
        <f t="shared" si="177"/>
        <v>0</v>
      </c>
      <c r="AJ298" s="508">
        <f t="shared" si="178"/>
        <v>0</v>
      </c>
      <c r="AK298" s="240">
        <v>0</v>
      </c>
      <c r="AL298" s="254">
        <f t="shared" si="179"/>
        <v>0</v>
      </c>
      <c r="AM298" s="253"/>
    </row>
    <row r="299" spans="1:39" s="242" customFormat="1" x14ac:dyDescent="0.3">
      <c r="A299" s="290" t="s">
        <v>272</v>
      </c>
      <c r="B299" s="276">
        <f>15500/10</f>
        <v>1550</v>
      </c>
      <c r="C299" s="288">
        <f>2700/1.1</f>
        <v>2454.5454545454545</v>
      </c>
      <c r="D299" s="274">
        <v>10</v>
      </c>
      <c r="E299" s="269">
        <v>0</v>
      </c>
      <c r="F299" s="520">
        <f t="shared" si="160"/>
        <v>0</v>
      </c>
      <c r="G299" s="308">
        <v>0</v>
      </c>
      <c r="H299" s="262">
        <f t="shared" si="161"/>
        <v>0</v>
      </c>
      <c r="I299" s="263">
        <v>0</v>
      </c>
      <c r="J299" s="266">
        <f t="shared" si="162"/>
        <v>0</v>
      </c>
      <c r="K299" s="261">
        <v>0</v>
      </c>
      <c r="L299" s="266">
        <f t="shared" si="163"/>
        <v>0</v>
      </c>
      <c r="M299" s="263">
        <v>0</v>
      </c>
      <c r="N299" s="266">
        <f t="shared" si="164"/>
        <v>0</v>
      </c>
      <c r="O299" s="295">
        <v>0</v>
      </c>
      <c r="P299" s="265">
        <f t="shared" si="165"/>
        <v>0</v>
      </c>
      <c r="Q299" s="257">
        <f t="shared" si="166"/>
        <v>0</v>
      </c>
      <c r="R299" s="264">
        <f t="shared" si="167"/>
        <v>0</v>
      </c>
      <c r="S299" s="261">
        <v>0</v>
      </c>
      <c r="T299" s="262">
        <f t="shared" si="168"/>
        <v>0</v>
      </c>
      <c r="U299" s="263">
        <v>0</v>
      </c>
      <c r="V299" s="262">
        <f t="shared" si="169"/>
        <v>0</v>
      </c>
      <c r="W299" s="263">
        <v>0</v>
      </c>
      <c r="X299" s="262">
        <f t="shared" si="170"/>
        <v>0</v>
      </c>
      <c r="Y299" s="261">
        <v>0</v>
      </c>
      <c r="Z299" s="262">
        <f t="shared" si="171"/>
        <v>0</v>
      </c>
      <c r="AA299" s="261">
        <v>0</v>
      </c>
      <c r="AB299" s="260">
        <f t="shared" si="172"/>
        <v>0</v>
      </c>
      <c r="AC299" s="259">
        <f t="shared" si="173"/>
        <v>0</v>
      </c>
      <c r="AD299" s="258">
        <f t="shared" si="174"/>
        <v>0</v>
      </c>
      <c r="AE299" s="257">
        <v>0</v>
      </c>
      <c r="AF299" s="257">
        <f t="shared" si="175"/>
        <v>0</v>
      </c>
      <c r="AG299" s="255">
        <v>0</v>
      </c>
      <c r="AH299" s="254">
        <f t="shared" si="176"/>
        <v>0</v>
      </c>
      <c r="AI299" s="267">
        <f t="shared" si="177"/>
        <v>0</v>
      </c>
      <c r="AJ299" s="508">
        <f t="shared" si="178"/>
        <v>0</v>
      </c>
      <c r="AK299" s="240">
        <v>0</v>
      </c>
      <c r="AL299" s="254">
        <f t="shared" si="179"/>
        <v>0</v>
      </c>
      <c r="AM299" s="253"/>
    </row>
    <row r="300" spans="1:39" s="242" customFormat="1" x14ac:dyDescent="0.3">
      <c r="A300" s="290" t="s">
        <v>75</v>
      </c>
      <c r="B300" s="276">
        <f>15500/10</f>
        <v>1550</v>
      </c>
      <c r="C300" s="288">
        <f>2700/1.1</f>
        <v>2454.5454545454545</v>
      </c>
      <c r="D300" s="274">
        <v>10</v>
      </c>
      <c r="E300" s="269">
        <v>0</v>
      </c>
      <c r="F300" s="520">
        <f t="shared" si="160"/>
        <v>0</v>
      </c>
      <c r="G300" s="308">
        <v>0</v>
      </c>
      <c r="H300" s="262">
        <f t="shared" si="161"/>
        <v>0</v>
      </c>
      <c r="I300" s="263">
        <v>0</v>
      </c>
      <c r="J300" s="266">
        <f t="shared" si="162"/>
        <v>0</v>
      </c>
      <c r="K300" s="261">
        <v>0</v>
      </c>
      <c r="L300" s="266">
        <f t="shared" si="163"/>
        <v>0</v>
      </c>
      <c r="M300" s="263">
        <v>0</v>
      </c>
      <c r="N300" s="266">
        <f t="shared" si="164"/>
        <v>0</v>
      </c>
      <c r="O300" s="295">
        <v>0</v>
      </c>
      <c r="P300" s="265">
        <f t="shared" si="165"/>
        <v>0</v>
      </c>
      <c r="Q300" s="257">
        <f t="shared" si="166"/>
        <v>0</v>
      </c>
      <c r="R300" s="264">
        <f t="shared" si="167"/>
        <v>0</v>
      </c>
      <c r="S300" s="261">
        <v>0</v>
      </c>
      <c r="T300" s="262">
        <f t="shared" si="168"/>
        <v>0</v>
      </c>
      <c r="U300" s="263">
        <v>0</v>
      </c>
      <c r="V300" s="262">
        <f t="shared" si="169"/>
        <v>0</v>
      </c>
      <c r="W300" s="263">
        <v>0</v>
      </c>
      <c r="X300" s="262">
        <f t="shared" si="170"/>
        <v>0</v>
      </c>
      <c r="Y300" s="261">
        <v>0</v>
      </c>
      <c r="Z300" s="262">
        <f t="shared" si="171"/>
        <v>0</v>
      </c>
      <c r="AA300" s="261">
        <v>0</v>
      </c>
      <c r="AB300" s="260">
        <f t="shared" si="172"/>
        <v>0</v>
      </c>
      <c r="AC300" s="259">
        <f t="shared" si="173"/>
        <v>0</v>
      </c>
      <c r="AD300" s="258">
        <f t="shared" si="174"/>
        <v>0</v>
      </c>
      <c r="AE300" s="257">
        <v>0</v>
      </c>
      <c r="AF300" s="257">
        <f t="shared" si="175"/>
        <v>0</v>
      </c>
      <c r="AG300" s="255">
        <v>0</v>
      </c>
      <c r="AH300" s="254">
        <f t="shared" si="176"/>
        <v>0</v>
      </c>
      <c r="AI300" s="267">
        <f t="shared" si="177"/>
        <v>0</v>
      </c>
      <c r="AJ300" s="508">
        <f t="shared" si="178"/>
        <v>0</v>
      </c>
      <c r="AK300" s="240">
        <v>0</v>
      </c>
      <c r="AL300" s="254">
        <f t="shared" si="179"/>
        <v>0</v>
      </c>
      <c r="AM300" s="253"/>
    </row>
    <row r="301" spans="1:39" s="242" customFormat="1" x14ac:dyDescent="0.3">
      <c r="A301" s="289" t="s">
        <v>271</v>
      </c>
      <c r="B301" s="276">
        <f>15500/10</f>
        <v>1550</v>
      </c>
      <c r="C301" s="288">
        <f>2700/1.1</f>
        <v>2454.5454545454545</v>
      </c>
      <c r="D301" s="274">
        <v>10</v>
      </c>
      <c r="E301" s="269">
        <v>0</v>
      </c>
      <c r="F301" s="520">
        <f t="shared" si="160"/>
        <v>0</v>
      </c>
      <c r="G301" s="308">
        <v>0</v>
      </c>
      <c r="H301" s="262">
        <f t="shared" si="161"/>
        <v>0</v>
      </c>
      <c r="I301" s="263">
        <v>0</v>
      </c>
      <c r="J301" s="266">
        <f t="shared" si="162"/>
        <v>0</v>
      </c>
      <c r="K301" s="261">
        <v>0</v>
      </c>
      <c r="L301" s="266">
        <f t="shared" si="163"/>
        <v>0</v>
      </c>
      <c r="M301" s="263">
        <v>0</v>
      </c>
      <c r="N301" s="266">
        <f t="shared" si="164"/>
        <v>0</v>
      </c>
      <c r="O301" s="295">
        <v>0</v>
      </c>
      <c r="P301" s="265">
        <f t="shared" si="165"/>
        <v>0</v>
      </c>
      <c r="Q301" s="257">
        <f t="shared" si="166"/>
        <v>0</v>
      </c>
      <c r="R301" s="264">
        <f t="shared" si="167"/>
        <v>0</v>
      </c>
      <c r="S301" s="261">
        <v>0</v>
      </c>
      <c r="T301" s="262">
        <f t="shared" si="168"/>
        <v>0</v>
      </c>
      <c r="U301" s="263">
        <v>0</v>
      </c>
      <c r="V301" s="262">
        <f t="shared" si="169"/>
        <v>0</v>
      </c>
      <c r="W301" s="263">
        <v>0</v>
      </c>
      <c r="X301" s="262">
        <f t="shared" si="170"/>
        <v>0</v>
      </c>
      <c r="Y301" s="261">
        <v>0</v>
      </c>
      <c r="Z301" s="262">
        <f t="shared" si="171"/>
        <v>0</v>
      </c>
      <c r="AA301" s="261">
        <v>0</v>
      </c>
      <c r="AB301" s="260">
        <f t="shared" si="172"/>
        <v>0</v>
      </c>
      <c r="AC301" s="259">
        <f t="shared" si="173"/>
        <v>0</v>
      </c>
      <c r="AD301" s="258">
        <f t="shared" si="174"/>
        <v>0</v>
      </c>
      <c r="AE301" s="257">
        <v>0</v>
      </c>
      <c r="AF301" s="257">
        <f t="shared" si="175"/>
        <v>0</v>
      </c>
      <c r="AG301" s="255">
        <v>0</v>
      </c>
      <c r="AH301" s="254">
        <f t="shared" si="176"/>
        <v>0</v>
      </c>
      <c r="AI301" s="267">
        <f t="shared" si="177"/>
        <v>0</v>
      </c>
      <c r="AJ301" s="508">
        <f t="shared" si="178"/>
        <v>0</v>
      </c>
      <c r="AK301" s="240">
        <v>0</v>
      </c>
      <c r="AL301" s="254">
        <f t="shared" si="179"/>
        <v>0</v>
      </c>
      <c r="AM301" s="253"/>
    </row>
    <row r="302" spans="1:39" s="242" customFormat="1" x14ac:dyDescent="0.3">
      <c r="A302" s="290" t="s">
        <v>89</v>
      </c>
      <c r="B302" s="276">
        <f>18000/10</f>
        <v>1800</v>
      </c>
      <c r="C302" s="288">
        <f>2800/1.1</f>
        <v>2545.454545454545</v>
      </c>
      <c r="D302" s="274">
        <v>10</v>
      </c>
      <c r="E302" s="269">
        <v>0</v>
      </c>
      <c r="F302" s="520">
        <f t="shared" si="160"/>
        <v>0</v>
      </c>
      <c r="G302" s="308">
        <v>0</v>
      </c>
      <c r="H302" s="262">
        <f t="shared" si="161"/>
        <v>0</v>
      </c>
      <c r="I302" s="263">
        <v>0</v>
      </c>
      <c r="J302" s="266">
        <f t="shared" si="162"/>
        <v>0</v>
      </c>
      <c r="K302" s="261">
        <v>0</v>
      </c>
      <c r="L302" s="266">
        <f t="shared" si="163"/>
        <v>0</v>
      </c>
      <c r="M302" s="263">
        <v>0</v>
      </c>
      <c r="N302" s="266">
        <f t="shared" si="164"/>
        <v>0</v>
      </c>
      <c r="O302" s="295">
        <v>0</v>
      </c>
      <c r="P302" s="265">
        <f t="shared" si="165"/>
        <v>0</v>
      </c>
      <c r="Q302" s="257">
        <f t="shared" si="166"/>
        <v>0</v>
      </c>
      <c r="R302" s="264">
        <f t="shared" si="167"/>
        <v>0</v>
      </c>
      <c r="S302" s="261">
        <v>0</v>
      </c>
      <c r="T302" s="262">
        <f t="shared" si="168"/>
        <v>0</v>
      </c>
      <c r="U302" s="263">
        <v>0</v>
      </c>
      <c r="V302" s="262">
        <f t="shared" si="169"/>
        <v>0</v>
      </c>
      <c r="W302" s="263">
        <v>0</v>
      </c>
      <c r="X302" s="262">
        <f t="shared" si="170"/>
        <v>0</v>
      </c>
      <c r="Y302" s="261">
        <v>0</v>
      </c>
      <c r="Z302" s="262">
        <f t="shared" si="171"/>
        <v>0</v>
      </c>
      <c r="AA302" s="261">
        <v>0</v>
      </c>
      <c r="AB302" s="260">
        <f t="shared" si="172"/>
        <v>0</v>
      </c>
      <c r="AC302" s="259">
        <f t="shared" si="173"/>
        <v>0</v>
      </c>
      <c r="AD302" s="258">
        <f t="shared" si="174"/>
        <v>0</v>
      </c>
      <c r="AE302" s="257">
        <v>0</v>
      </c>
      <c r="AF302" s="257">
        <f t="shared" si="175"/>
        <v>0</v>
      </c>
      <c r="AG302" s="255">
        <v>0</v>
      </c>
      <c r="AH302" s="254">
        <f t="shared" si="176"/>
        <v>0</v>
      </c>
      <c r="AI302" s="267">
        <f t="shared" si="177"/>
        <v>0</v>
      </c>
      <c r="AJ302" s="508">
        <f t="shared" si="178"/>
        <v>0</v>
      </c>
      <c r="AK302" s="240">
        <v>0</v>
      </c>
      <c r="AL302" s="254">
        <f t="shared" si="179"/>
        <v>0</v>
      </c>
      <c r="AM302" s="253"/>
    </row>
    <row r="303" spans="1:39" s="242" customFormat="1" x14ac:dyDescent="0.3">
      <c r="A303" s="289" t="s">
        <v>88</v>
      </c>
      <c r="B303" s="276">
        <f>17000/10</f>
        <v>1700</v>
      </c>
      <c r="C303" s="288">
        <f>2700/1.1</f>
        <v>2454.5454545454545</v>
      </c>
      <c r="D303" s="274">
        <v>10</v>
      </c>
      <c r="E303" s="269">
        <v>0</v>
      </c>
      <c r="F303" s="520">
        <f t="shared" si="160"/>
        <v>0</v>
      </c>
      <c r="G303" s="308">
        <v>0</v>
      </c>
      <c r="H303" s="262">
        <f t="shared" si="161"/>
        <v>0</v>
      </c>
      <c r="I303" s="263">
        <v>0</v>
      </c>
      <c r="J303" s="266">
        <f t="shared" si="162"/>
        <v>0</v>
      </c>
      <c r="K303" s="261">
        <v>0</v>
      </c>
      <c r="L303" s="266">
        <f t="shared" si="163"/>
        <v>0</v>
      </c>
      <c r="M303" s="263">
        <v>0</v>
      </c>
      <c r="N303" s="266">
        <f t="shared" si="164"/>
        <v>0</v>
      </c>
      <c r="O303" s="295">
        <v>0</v>
      </c>
      <c r="P303" s="265">
        <f t="shared" si="165"/>
        <v>0</v>
      </c>
      <c r="Q303" s="257">
        <f t="shared" si="166"/>
        <v>0</v>
      </c>
      <c r="R303" s="264">
        <f t="shared" si="167"/>
        <v>0</v>
      </c>
      <c r="S303" s="261">
        <v>0</v>
      </c>
      <c r="T303" s="262">
        <f t="shared" si="168"/>
        <v>0</v>
      </c>
      <c r="U303" s="263">
        <v>0</v>
      </c>
      <c r="V303" s="262">
        <f t="shared" si="169"/>
        <v>0</v>
      </c>
      <c r="W303" s="263">
        <v>0</v>
      </c>
      <c r="X303" s="262">
        <f t="shared" si="170"/>
        <v>0</v>
      </c>
      <c r="Y303" s="261">
        <v>0</v>
      </c>
      <c r="Z303" s="262">
        <f t="shared" si="171"/>
        <v>0</v>
      </c>
      <c r="AA303" s="261">
        <v>0</v>
      </c>
      <c r="AB303" s="260">
        <f t="shared" si="172"/>
        <v>0</v>
      </c>
      <c r="AC303" s="259">
        <f t="shared" si="173"/>
        <v>0</v>
      </c>
      <c r="AD303" s="258">
        <f t="shared" si="174"/>
        <v>0</v>
      </c>
      <c r="AE303" s="257">
        <v>0</v>
      </c>
      <c r="AF303" s="257">
        <f t="shared" si="175"/>
        <v>0</v>
      </c>
      <c r="AG303" s="255">
        <v>0</v>
      </c>
      <c r="AH303" s="254">
        <f t="shared" si="176"/>
        <v>0</v>
      </c>
      <c r="AI303" s="267">
        <f t="shared" si="177"/>
        <v>0</v>
      </c>
      <c r="AJ303" s="508">
        <f t="shared" si="178"/>
        <v>0</v>
      </c>
      <c r="AK303" s="240">
        <v>0</v>
      </c>
      <c r="AL303" s="254">
        <f t="shared" si="179"/>
        <v>0</v>
      </c>
      <c r="AM303" s="253"/>
    </row>
    <row r="304" spans="1:39" s="242" customFormat="1" x14ac:dyDescent="0.3">
      <c r="A304" s="285" t="s">
        <v>87</v>
      </c>
      <c r="B304" s="261">
        <f>13800/12</f>
        <v>1150</v>
      </c>
      <c r="C304" s="263">
        <f>1800/1.1</f>
        <v>1636.3636363636363</v>
      </c>
      <c r="D304" s="287">
        <v>12</v>
      </c>
      <c r="E304" s="269">
        <v>0</v>
      </c>
      <c r="F304" s="520">
        <f t="shared" si="160"/>
        <v>0</v>
      </c>
      <c r="G304" s="308">
        <v>0</v>
      </c>
      <c r="H304" s="262">
        <f t="shared" si="161"/>
        <v>0</v>
      </c>
      <c r="I304" s="263">
        <v>0</v>
      </c>
      <c r="J304" s="266">
        <f t="shared" si="162"/>
        <v>0</v>
      </c>
      <c r="K304" s="261">
        <v>0</v>
      </c>
      <c r="L304" s="266">
        <f t="shared" si="163"/>
        <v>0</v>
      </c>
      <c r="M304" s="263">
        <v>0</v>
      </c>
      <c r="N304" s="266">
        <f t="shared" si="164"/>
        <v>0</v>
      </c>
      <c r="O304" s="295">
        <v>0</v>
      </c>
      <c r="P304" s="265">
        <f t="shared" si="165"/>
        <v>0</v>
      </c>
      <c r="Q304" s="257">
        <f t="shared" si="166"/>
        <v>0</v>
      </c>
      <c r="R304" s="264">
        <f t="shared" si="167"/>
        <v>0</v>
      </c>
      <c r="S304" s="261">
        <v>0</v>
      </c>
      <c r="T304" s="262">
        <f t="shared" si="168"/>
        <v>0</v>
      </c>
      <c r="U304" s="263">
        <v>0</v>
      </c>
      <c r="V304" s="262">
        <f t="shared" si="169"/>
        <v>0</v>
      </c>
      <c r="W304" s="263">
        <v>0</v>
      </c>
      <c r="X304" s="262">
        <f t="shared" si="170"/>
        <v>0</v>
      </c>
      <c r="Y304" s="261">
        <v>0</v>
      </c>
      <c r="Z304" s="262">
        <f t="shared" si="171"/>
        <v>0</v>
      </c>
      <c r="AA304" s="261">
        <v>0</v>
      </c>
      <c r="AB304" s="260">
        <f t="shared" si="172"/>
        <v>0</v>
      </c>
      <c r="AC304" s="259">
        <f t="shared" si="173"/>
        <v>0</v>
      </c>
      <c r="AD304" s="258">
        <f t="shared" si="174"/>
        <v>0</v>
      </c>
      <c r="AE304" s="257">
        <v>0</v>
      </c>
      <c r="AF304" s="257">
        <f t="shared" si="175"/>
        <v>0</v>
      </c>
      <c r="AG304" s="255">
        <v>0</v>
      </c>
      <c r="AH304" s="254">
        <f t="shared" si="176"/>
        <v>0</v>
      </c>
      <c r="AI304" s="267">
        <f t="shared" si="177"/>
        <v>0</v>
      </c>
      <c r="AJ304" s="508">
        <f t="shared" si="178"/>
        <v>0</v>
      </c>
      <c r="AK304" s="240">
        <v>0</v>
      </c>
      <c r="AL304" s="254">
        <f t="shared" si="179"/>
        <v>0</v>
      </c>
      <c r="AM304" s="253"/>
    </row>
    <row r="305" spans="1:39" s="242" customFormat="1" x14ac:dyDescent="0.3">
      <c r="A305" s="285" t="s">
        <v>46</v>
      </c>
      <c r="B305" s="261">
        <f>13800/12</f>
        <v>1150</v>
      </c>
      <c r="C305" s="263">
        <v>1636</v>
      </c>
      <c r="D305" s="287">
        <v>12</v>
      </c>
      <c r="E305" s="269">
        <v>0</v>
      </c>
      <c r="F305" s="520">
        <f t="shared" si="160"/>
        <v>0</v>
      </c>
      <c r="G305" s="308">
        <v>0</v>
      </c>
      <c r="H305" s="262">
        <f t="shared" si="161"/>
        <v>0</v>
      </c>
      <c r="I305" s="263">
        <v>0</v>
      </c>
      <c r="J305" s="266">
        <f t="shared" si="162"/>
        <v>0</v>
      </c>
      <c r="K305" s="261">
        <v>0</v>
      </c>
      <c r="L305" s="266">
        <f t="shared" si="163"/>
        <v>0</v>
      </c>
      <c r="M305" s="263">
        <v>0</v>
      </c>
      <c r="N305" s="266">
        <f t="shared" si="164"/>
        <v>0</v>
      </c>
      <c r="O305" s="295">
        <v>0</v>
      </c>
      <c r="P305" s="265">
        <f t="shared" si="165"/>
        <v>0</v>
      </c>
      <c r="Q305" s="257">
        <f t="shared" si="166"/>
        <v>0</v>
      </c>
      <c r="R305" s="264">
        <f t="shared" si="167"/>
        <v>0</v>
      </c>
      <c r="S305" s="261">
        <v>0</v>
      </c>
      <c r="T305" s="262">
        <f t="shared" si="168"/>
        <v>0</v>
      </c>
      <c r="U305" s="263">
        <v>0</v>
      </c>
      <c r="V305" s="262">
        <f t="shared" si="169"/>
        <v>0</v>
      </c>
      <c r="W305" s="263">
        <v>0</v>
      </c>
      <c r="X305" s="262">
        <f t="shared" si="170"/>
        <v>0</v>
      </c>
      <c r="Y305" s="261">
        <v>0</v>
      </c>
      <c r="Z305" s="262">
        <f t="shared" si="171"/>
        <v>0</v>
      </c>
      <c r="AA305" s="261">
        <v>0</v>
      </c>
      <c r="AB305" s="260">
        <f t="shared" si="172"/>
        <v>0</v>
      </c>
      <c r="AC305" s="259">
        <f t="shared" si="173"/>
        <v>0</v>
      </c>
      <c r="AD305" s="258">
        <f t="shared" si="174"/>
        <v>0</v>
      </c>
      <c r="AE305" s="257">
        <v>0</v>
      </c>
      <c r="AF305" s="257">
        <f t="shared" si="175"/>
        <v>0</v>
      </c>
      <c r="AG305" s="255">
        <v>0</v>
      </c>
      <c r="AH305" s="254">
        <f t="shared" si="176"/>
        <v>0</v>
      </c>
      <c r="AI305" s="267">
        <f t="shared" si="177"/>
        <v>0</v>
      </c>
      <c r="AJ305" s="508">
        <f t="shared" si="178"/>
        <v>0</v>
      </c>
      <c r="AK305" s="240">
        <v>0</v>
      </c>
      <c r="AL305" s="254">
        <f t="shared" si="179"/>
        <v>0</v>
      </c>
      <c r="AM305" s="253"/>
    </row>
    <row r="306" spans="1:39" s="242" customFormat="1" x14ac:dyDescent="0.3">
      <c r="A306" s="285" t="s">
        <v>8</v>
      </c>
      <c r="B306" s="276">
        <f>24800/16</f>
        <v>1550</v>
      </c>
      <c r="C306" s="275">
        <f>2800/1.1</f>
        <v>2545.454545454545</v>
      </c>
      <c r="D306" s="274">
        <v>16</v>
      </c>
      <c r="E306" s="269">
        <v>0</v>
      </c>
      <c r="F306" s="520">
        <f t="shared" si="160"/>
        <v>0</v>
      </c>
      <c r="G306" s="308">
        <v>0</v>
      </c>
      <c r="H306" s="262">
        <f t="shared" si="161"/>
        <v>0</v>
      </c>
      <c r="I306" s="263">
        <v>0</v>
      </c>
      <c r="J306" s="266">
        <f t="shared" si="162"/>
        <v>0</v>
      </c>
      <c r="K306" s="261">
        <v>0</v>
      </c>
      <c r="L306" s="266">
        <f t="shared" si="163"/>
        <v>0</v>
      </c>
      <c r="M306" s="263">
        <v>0</v>
      </c>
      <c r="N306" s="266">
        <f t="shared" si="164"/>
        <v>0</v>
      </c>
      <c r="O306" s="295">
        <v>0</v>
      </c>
      <c r="P306" s="265">
        <f t="shared" si="165"/>
        <v>0</v>
      </c>
      <c r="Q306" s="257">
        <f t="shared" si="166"/>
        <v>0</v>
      </c>
      <c r="R306" s="264">
        <f t="shared" si="167"/>
        <v>0</v>
      </c>
      <c r="S306" s="261">
        <v>0</v>
      </c>
      <c r="T306" s="262">
        <f t="shared" si="168"/>
        <v>0</v>
      </c>
      <c r="U306" s="263">
        <v>0</v>
      </c>
      <c r="V306" s="262">
        <f t="shared" si="169"/>
        <v>0</v>
      </c>
      <c r="W306" s="263">
        <v>0</v>
      </c>
      <c r="X306" s="262">
        <f t="shared" si="170"/>
        <v>0</v>
      </c>
      <c r="Y306" s="261">
        <v>0</v>
      </c>
      <c r="Z306" s="262">
        <f t="shared" si="171"/>
        <v>0</v>
      </c>
      <c r="AA306" s="261">
        <v>0</v>
      </c>
      <c r="AB306" s="260">
        <f t="shared" si="172"/>
        <v>0</v>
      </c>
      <c r="AC306" s="259">
        <f t="shared" si="173"/>
        <v>0</v>
      </c>
      <c r="AD306" s="258">
        <f t="shared" si="174"/>
        <v>0</v>
      </c>
      <c r="AE306" s="257">
        <v>0</v>
      </c>
      <c r="AF306" s="257">
        <f t="shared" si="175"/>
        <v>0</v>
      </c>
      <c r="AG306" s="255">
        <v>0</v>
      </c>
      <c r="AH306" s="254">
        <f t="shared" si="176"/>
        <v>0</v>
      </c>
      <c r="AI306" s="267">
        <f t="shared" si="177"/>
        <v>0</v>
      </c>
      <c r="AJ306" s="508">
        <f t="shared" si="178"/>
        <v>0</v>
      </c>
      <c r="AK306" s="240">
        <v>0</v>
      </c>
      <c r="AL306" s="254">
        <f t="shared" si="179"/>
        <v>0</v>
      </c>
      <c r="AM306" s="253"/>
    </row>
    <row r="307" spans="1:39" s="242" customFormat="1" x14ac:dyDescent="0.3">
      <c r="A307" s="286" t="s">
        <v>66</v>
      </c>
      <c r="B307" s="276">
        <f>30400/16</f>
        <v>1900</v>
      </c>
      <c r="C307" s="275">
        <f>2800/1.1</f>
        <v>2545.454545454545</v>
      </c>
      <c r="D307" s="274">
        <v>16</v>
      </c>
      <c r="E307" s="269">
        <v>0</v>
      </c>
      <c r="F307" s="520">
        <f t="shared" si="160"/>
        <v>0</v>
      </c>
      <c r="G307" s="308">
        <v>0</v>
      </c>
      <c r="H307" s="262">
        <f t="shared" si="161"/>
        <v>0</v>
      </c>
      <c r="I307" s="263">
        <v>0</v>
      </c>
      <c r="J307" s="266">
        <f t="shared" si="162"/>
        <v>0</v>
      </c>
      <c r="K307" s="261">
        <v>0</v>
      </c>
      <c r="L307" s="266">
        <f t="shared" si="163"/>
        <v>0</v>
      </c>
      <c r="M307" s="263">
        <v>0</v>
      </c>
      <c r="N307" s="266">
        <f t="shared" si="164"/>
        <v>0</v>
      </c>
      <c r="O307" s="295">
        <v>0</v>
      </c>
      <c r="P307" s="265">
        <f t="shared" si="165"/>
        <v>0</v>
      </c>
      <c r="Q307" s="257">
        <f t="shared" si="166"/>
        <v>0</v>
      </c>
      <c r="R307" s="264">
        <f t="shared" si="167"/>
        <v>0</v>
      </c>
      <c r="S307" s="261">
        <v>0</v>
      </c>
      <c r="T307" s="262">
        <f t="shared" si="168"/>
        <v>0</v>
      </c>
      <c r="U307" s="263">
        <v>0</v>
      </c>
      <c r="V307" s="262">
        <f t="shared" si="169"/>
        <v>0</v>
      </c>
      <c r="W307" s="263">
        <v>0</v>
      </c>
      <c r="X307" s="262">
        <f t="shared" si="170"/>
        <v>0</v>
      </c>
      <c r="Y307" s="261">
        <v>0</v>
      </c>
      <c r="Z307" s="262">
        <f t="shared" si="171"/>
        <v>0</v>
      </c>
      <c r="AA307" s="261">
        <v>0</v>
      </c>
      <c r="AB307" s="260">
        <f t="shared" si="172"/>
        <v>0</v>
      </c>
      <c r="AC307" s="259">
        <f t="shared" si="173"/>
        <v>0</v>
      </c>
      <c r="AD307" s="258">
        <f t="shared" si="174"/>
        <v>0</v>
      </c>
      <c r="AE307" s="257">
        <v>0</v>
      </c>
      <c r="AF307" s="257">
        <f t="shared" si="175"/>
        <v>0</v>
      </c>
      <c r="AG307" s="255">
        <v>0</v>
      </c>
      <c r="AH307" s="254">
        <f t="shared" si="176"/>
        <v>0</v>
      </c>
      <c r="AI307" s="267">
        <f t="shared" si="177"/>
        <v>0</v>
      </c>
      <c r="AJ307" s="508">
        <f t="shared" si="178"/>
        <v>0</v>
      </c>
      <c r="AK307" s="240">
        <v>0</v>
      </c>
      <c r="AL307" s="254">
        <f t="shared" si="179"/>
        <v>0</v>
      </c>
      <c r="AM307" s="253"/>
    </row>
    <row r="308" spans="1:39" s="242" customFormat="1" x14ac:dyDescent="0.3">
      <c r="A308" s="285" t="s">
        <v>9</v>
      </c>
      <c r="B308" s="276">
        <f>3600/6</f>
        <v>600</v>
      </c>
      <c r="C308" s="275">
        <f>2000/1.1</f>
        <v>1818.181818181818</v>
      </c>
      <c r="D308" s="274">
        <v>6</v>
      </c>
      <c r="E308" s="269">
        <v>0</v>
      </c>
      <c r="F308" s="520">
        <f t="shared" si="160"/>
        <v>0</v>
      </c>
      <c r="G308" s="308">
        <v>0</v>
      </c>
      <c r="H308" s="262">
        <f t="shared" si="161"/>
        <v>0</v>
      </c>
      <c r="I308" s="263">
        <v>0</v>
      </c>
      <c r="J308" s="266">
        <f t="shared" si="162"/>
        <v>0</v>
      </c>
      <c r="K308" s="261">
        <v>0</v>
      </c>
      <c r="L308" s="266">
        <f t="shared" si="163"/>
        <v>0</v>
      </c>
      <c r="M308" s="263">
        <v>0</v>
      </c>
      <c r="N308" s="266">
        <f t="shared" si="164"/>
        <v>0</v>
      </c>
      <c r="O308" s="295">
        <v>0</v>
      </c>
      <c r="P308" s="265">
        <f t="shared" si="165"/>
        <v>0</v>
      </c>
      <c r="Q308" s="257">
        <f t="shared" si="166"/>
        <v>0</v>
      </c>
      <c r="R308" s="264">
        <f t="shared" si="167"/>
        <v>0</v>
      </c>
      <c r="S308" s="261">
        <v>0</v>
      </c>
      <c r="T308" s="262">
        <f t="shared" si="168"/>
        <v>0</v>
      </c>
      <c r="U308" s="263">
        <v>0</v>
      </c>
      <c r="V308" s="262">
        <f t="shared" si="169"/>
        <v>0</v>
      </c>
      <c r="W308" s="263">
        <v>0</v>
      </c>
      <c r="X308" s="262">
        <f t="shared" si="170"/>
        <v>0</v>
      </c>
      <c r="Y308" s="261">
        <v>0</v>
      </c>
      <c r="Z308" s="262">
        <f t="shared" si="171"/>
        <v>0</v>
      </c>
      <c r="AA308" s="261">
        <v>0</v>
      </c>
      <c r="AB308" s="260">
        <f t="shared" si="172"/>
        <v>0</v>
      </c>
      <c r="AC308" s="259">
        <f t="shared" si="173"/>
        <v>0</v>
      </c>
      <c r="AD308" s="258">
        <f t="shared" si="174"/>
        <v>0</v>
      </c>
      <c r="AE308" s="257">
        <v>0</v>
      </c>
      <c r="AF308" s="257">
        <f t="shared" si="175"/>
        <v>0</v>
      </c>
      <c r="AG308" s="255">
        <v>0</v>
      </c>
      <c r="AH308" s="254">
        <f t="shared" si="176"/>
        <v>0</v>
      </c>
      <c r="AI308" s="267">
        <f t="shared" si="177"/>
        <v>0</v>
      </c>
      <c r="AJ308" s="508">
        <f t="shared" si="178"/>
        <v>0</v>
      </c>
      <c r="AK308" s="240">
        <v>0</v>
      </c>
      <c r="AL308" s="254">
        <f t="shared" si="179"/>
        <v>0</v>
      </c>
      <c r="AM308" s="253"/>
    </row>
    <row r="309" spans="1:39" s="242" customFormat="1" x14ac:dyDescent="0.3">
      <c r="A309" s="284" t="s">
        <v>160</v>
      </c>
      <c r="B309" s="276">
        <f>3600/6</f>
        <v>600</v>
      </c>
      <c r="C309" s="275">
        <f>2000/1.1</f>
        <v>1818.181818181818</v>
      </c>
      <c r="D309" s="274">
        <v>6</v>
      </c>
      <c r="E309" s="269">
        <v>0</v>
      </c>
      <c r="F309" s="520">
        <f t="shared" si="160"/>
        <v>0</v>
      </c>
      <c r="G309" s="308">
        <v>0</v>
      </c>
      <c r="H309" s="262">
        <f t="shared" si="161"/>
        <v>0</v>
      </c>
      <c r="I309" s="263">
        <v>0</v>
      </c>
      <c r="J309" s="266">
        <f t="shared" si="162"/>
        <v>0</v>
      </c>
      <c r="K309" s="261">
        <v>0</v>
      </c>
      <c r="L309" s="266">
        <f t="shared" si="163"/>
        <v>0</v>
      </c>
      <c r="M309" s="263">
        <v>0</v>
      </c>
      <c r="N309" s="266">
        <f t="shared" si="164"/>
        <v>0</v>
      </c>
      <c r="O309" s="295">
        <v>0</v>
      </c>
      <c r="P309" s="265">
        <f t="shared" si="165"/>
        <v>0</v>
      </c>
      <c r="Q309" s="257">
        <f t="shared" si="166"/>
        <v>0</v>
      </c>
      <c r="R309" s="264">
        <f t="shared" si="167"/>
        <v>0</v>
      </c>
      <c r="S309" s="261">
        <v>0</v>
      </c>
      <c r="T309" s="262">
        <f t="shared" si="168"/>
        <v>0</v>
      </c>
      <c r="U309" s="263">
        <v>0</v>
      </c>
      <c r="V309" s="262">
        <f t="shared" si="169"/>
        <v>0</v>
      </c>
      <c r="W309" s="263">
        <v>0</v>
      </c>
      <c r="X309" s="262">
        <f t="shared" si="170"/>
        <v>0</v>
      </c>
      <c r="Y309" s="261">
        <v>0</v>
      </c>
      <c r="Z309" s="262">
        <f t="shared" si="171"/>
        <v>0</v>
      </c>
      <c r="AA309" s="261">
        <v>0</v>
      </c>
      <c r="AB309" s="260">
        <f t="shared" si="172"/>
        <v>0</v>
      </c>
      <c r="AC309" s="259">
        <f t="shared" si="173"/>
        <v>0</v>
      </c>
      <c r="AD309" s="258">
        <f t="shared" si="174"/>
        <v>0</v>
      </c>
      <c r="AE309" s="257">
        <v>0</v>
      </c>
      <c r="AF309" s="257">
        <f t="shared" si="175"/>
        <v>0</v>
      </c>
      <c r="AG309" s="255">
        <v>0</v>
      </c>
      <c r="AH309" s="254">
        <f t="shared" si="176"/>
        <v>0</v>
      </c>
      <c r="AI309" s="267">
        <f t="shared" si="177"/>
        <v>0</v>
      </c>
      <c r="AJ309" s="508">
        <f t="shared" si="178"/>
        <v>0</v>
      </c>
      <c r="AK309" s="240">
        <v>0</v>
      </c>
      <c r="AL309" s="254">
        <f t="shared" si="179"/>
        <v>0</v>
      </c>
      <c r="AM309" s="253"/>
    </row>
    <row r="310" spans="1:39" s="242" customFormat="1" x14ac:dyDescent="0.3">
      <c r="A310" s="284" t="s">
        <v>188</v>
      </c>
      <c r="B310" s="276">
        <f>3600/6</f>
        <v>600</v>
      </c>
      <c r="C310" s="275">
        <f>2000/1.1</f>
        <v>1818.181818181818</v>
      </c>
      <c r="D310" s="274">
        <v>6</v>
      </c>
      <c r="E310" s="269">
        <v>0</v>
      </c>
      <c r="F310" s="520">
        <f t="shared" si="160"/>
        <v>0</v>
      </c>
      <c r="G310" s="308">
        <v>0</v>
      </c>
      <c r="H310" s="262">
        <f t="shared" si="161"/>
        <v>0</v>
      </c>
      <c r="I310" s="263">
        <v>0</v>
      </c>
      <c r="J310" s="266">
        <f t="shared" si="162"/>
        <v>0</v>
      </c>
      <c r="K310" s="261">
        <v>0</v>
      </c>
      <c r="L310" s="266">
        <f t="shared" si="163"/>
        <v>0</v>
      </c>
      <c r="M310" s="263">
        <v>0</v>
      </c>
      <c r="N310" s="266">
        <f t="shared" si="164"/>
        <v>0</v>
      </c>
      <c r="O310" s="295">
        <v>0</v>
      </c>
      <c r="P310" s="265">
        <f t="shared" si="165"/>
        <v>0</v>
      </c>
      <c r="Q310" s="257">
        <f t="shared" si="166"/>
        <v>0</v>
      </c>
      <c r="R310" s="264">
        <f t="shared" si="167"/>
        <v>0</v>
      </c>
      <c r="S310" s="261">
        <v>0</v>
      </c>
      <c r="T310" s="262">
        <f t="shared" si="168"/>
        <v>0</v>
      </c>
      <c r="U310" s="263">
        <v>0</v>
      </c>
      <c r="V310" s="262">
        <f t="shared" si="169"/>
        <v>0</v>
      </c>
      <c r="W310" s="263">
        <v>0</v>
      </c>
      <c r="X310" s="262">
        <f t="shared" si="170"/>
        <v>0</v>
      </c>
      <c r="Y310" s="261">
        <v>0</v>
      </c>
      <c r="Z310" s="262">
        <f t="shared" si="171"/>
        <v>0</v>
      </c>
      <c r="AA310" s="261">
        <v>0</v>
      </c>
      <c r="AB310" s="260">
        <f t="shared" si="172"/>
        <v>0</v>
      </c>
      <c r="AC310" s="259">
        <f t="shared" si="173"/>
        <v>0</v>
      </c>
      <c r="AD310" s="258">
        <f t="shared" si="174"/>
        <v>0</v>
      </c>
      <c r="AE310" s="257">
        <v>0</v>
      </c>
      <c r="AF310" s="257">
        <f t="shared" si="175"/>
        <v>0</v>
      </c>
      <c r="AG310" s="255">
        <v>0</v>
      </c>
      <c r="AH310" s="254">
        <f t="shared" si="176"/>
        <v>0</v>
      </c>
      <c r="AI310" s="267">
        <f t="shared" si="177"/>
        <v>0</v>
      </c>
      <c r="AJ310" s="508">
        <f t="shared" si="178"/>
        <v>0</v>
      </c>
      <c r="AK310" s="240">
        <v>0</v>
      </c>
      <c r="AL310" s="254">
        <f t="shared" si="179"/>
        <v>0</v>
      </c>
      <c r="AM310" s="253"/>
    </row>
    <row r="311" spans="1:39" s="242" customFormat="1" x14ac:dyDescent="0.3">
      <c r="A311" s="282" t="s">
        <v>59</v>
      </c>
      <c r="B311" s="276">
        <f>8100/6</f>
        <v>1350</v>
      </c>
      <c r="C311" s="275">
        <f>2800/1.1</f>
        <v>2545.454545454545</v>
      </c>
      <c r="D311" s="270">
        <v>6</v>
      </c>
      <c r="E311" s="269">
        <v>0</v>
      </c>
      <c r="F311" s="520">
        <f t="shared" si="160"/>
        <v>0</v>
      </c>
      <c r="G311" s="308">
        <v>0</v>
      </c>
      <c r="H311" s="262">
        <f t="shared" si="161"/>
        <v>0</v>
      </c>
      <c r="I311" s="263">
        <v>0</v>
      </c>
      <c r="J311" s="266">
        <f t="shared" si="162"/>
        <v>0</v>
      </c>
      <c r="K311" s="261">
        <v>0</v>
      </c>
      <c r="L311" s="266">
        <f t="shared" si="163"/>
        <v>0</v>
      </c>
      <c r="M311" s="263">
        <v>0</v>
      </c>
      <c r="N311" s="266">
        <f t="shared" si="164"/>
        <v>0</v>
      </c>
      <c r="O311" s="295">
        <v>0</v>
      </c>
      <c r="P311" s="265">
        <f t="shared" si="165"/>
        <v>0</v>
      </c>
      <c r="Q311" s="257">
        <f t="shared" si="166"/>
        <v>0</v>
      </c>
      <c r="R311" s="264">
        <f t="shared" si="167"/>
        <v>0</v>
      </c>
      <c r="S311" s="261">
        <v>0</v>
      </c>
      <c r="T311" s="262">
        <f t="shared" si="168"/>
        <v>0</v>
      </c>
      <c r="U311" s="263">
        <v>0</v>
      </c>
      <c r="V311" s="262">
        <f t="shared" si="169"/>
        <v>0</v>
      </c>
      <c r="W311" s="263">
        <v>0</v>
      </c>
      <c r="X311" s="262">
        <f t="shared" si="170"/>
        <v>0</v>
      </c>
      <c r="Y311" s="261">
        <v>0</v>
      </c>
      <c r="Z311" s="262">
        <f t="shared" si="171"/>
        <v>0</v>
      </c>
      <c r="AA311" s="261">
        <v>0</v>
      </c>
      <c r="AB311" s="260">
        <f t="shared" si="172"/>
        <v>0</v>
      </c>
      <c r="AC311" s="259">
        <f t="shared" si="173"/>
        <v>0</v>
      </c>
      <c r="AD311" s="258">
        <f t="shared" si="174"/>
        <v>0</v>
      </c>
      <c r="AE311" s="257">
        <v>0</v>
      </c>
      <c r="AF311" s="257">
        <f t="shared" si="175"/>
        <v>0</v>
      </c>
      <c r="AG311" s="255">
        <v>0</v>
      </c>
      <c r="AH311" s="254">
        <f t="shared" si="176"/>
        <v>0</v>
      </c>
      <c r="AI311" s="267">
        <f t="shared" si="177"/>
        <v>0</v>
      </c>
      <c r="AJ311" s="508">
        <f t="shared" si="178"/>
        <v>0</v>
      </c>
      <c r="AK311" s="240">
        <v>0</v>
      </c>
      <c r="AL311" s="254">
        <f t="shared" si="179"/>
        <v>0</v>
      </c>
      <c r="AM311" s="253"/>
    </row>
    <row r="312" spans="1:39" s="242" customFormat="1" x14ac:dyDescent="0.3">
      <c r="A312" s="282" t="s">
        <v>85</v>
      </c>
      <c r="B312" s="283">
        <f>6600/6</f>
        <v>1100</v>
      </c>
      <c r="C312" s="275">
        <f>2800/1.1</f>
        <v>2545.454545454545</v>
      </c>
      <c r="D312" s="270">
        <v>6</v>
      </c>
      <c r="E312" s="269">
        <v>0</v>
      </c>
      <c r="F312" s="520">
        <f t="shared" si="160"/>
        <v>0</v>
      </c>
      <c r="G312" s="308">
        <v>0</v>
      </c>
      <c r="H312" s="262">
        <f t="shared" si="161"/>
        <v>0</v>
      </c>
      <c r="I312" s="263">
        <v>0</v>
      </c>
      <c r="J312" s="266">
        <f t="shared" si="162"/>
        <v>0</v>
      </c>
      <c r="K312" s="261">
        <v>0</v>
      </c>
      <c r="L312" s="266">
        <f t="shared" si="163"/>
        <v>0</v>
      </c>
      <c r="M312" s="263">
        <v>0</v>
      </c>
      <c r="N312" s="266">
        <f t="shared" si="164"/>
        <v>0</v>
      </c>
      <c r="O312" s="295">
        <v>0</v>
      </c>
      <c r="P312" s="265">
        <f t="shared" si="165"/>
        <v>0</v>
      </c>
      <c r="Q312" s="257">
        <f t="shared" si="166"/>
        <v>0</v>
      </c>
      <c r="R312" s="264">
        <f t="shared" si="167"/>
        <v>0</v>
      </c>
      <c r="S312" s="261">
        <v>0</v>
      </c>
      <c r="T312" s="262">
        <f t="shared" si="168"/>
        <v>0</v>
      </c>
      <c r="U312" s="263">
        <v>0</v>
      </c>
      <c r="V312" s="262">
        <f t="shared" si="169"/>
        <v>0</v>
      </c>
      <c r="W312" s="263">
        <v>0</v>
      </c>
      <c r="X312" s="262">
        <f t="shared" si="170"/>
        <v>0</v>
      </c>
      <c r="Y312" s="261">
        <v>0</v>
      </c>
      <c r="Z312" s="262">
        <f t="shared" si="171"/>
        <v>0</v>
      </c>
      <c r="AA312" s="261">
        <v>0</v>
      </c>
      <c r="AB312" s="260">
        <f t="shared" si="172"/>
        <v>0</v>
      </c>
      <c r="AC312" s="259">
        <f t="shared" si="173"/>
        <v>0</v>
      </c>
      <c r="AD312" s="258">
        <f t="shared" si="174"/>
        <v>0</v>
      </c>
      <c r="AE312" s="257">
        <v>0</v>
      </c>
      <c r="AF312" s="257">
        <f t="shared" si="175"/>
        <v>0</v>
      </c>
      <c r="AG312" s="255">
        <v>0</v>
      </c>
      <c r="AH312" s="254">
        <f t="shared" si="176"/>
        <v>0</v>
      </c>
      <c r="AI312" s="267">
        <f t="shared" si="177"/>
        <v>0</v>
      </c>
      <c r="AJ312" s="508">
        <f t="shared" si="178"/>
        <v>0</v>
      </c>
      <c r="AK312" s="240">
        <v>0</v>
      </c>
      <c r="AL312" s="254">
        <f t="shared" si="179"/>
        <v>0</v>
      </c>
      <c r="AM312" s="253"/>
    </row>
    <row r="313" spans="1:39" s="242" customFormat="1" x14ac:dyDescent="0.3">
      <c r="A313" s="282" t="s">
        <v>299</v>
      </c>
      <c r="B313" s="276">
        <f>16200/12</f>
        <v>1350</v>
      </c>
      <c r="C313" s="275">
        <f>2800/1.1</f>
        <v>2545.454545454545</v>
      </c>
      <c r="D313" s="270">
        <v>12</v>
      </c>
      <c r="E313" s="269">
        <v>0</v>
      </c>
      <c r="F313" s="520">
        <f t="shared" si="160"/>
        <v>0</v>
      </c>
      <c r="G313" s="308">
        <v>0</v>
      </c>
      <c r="H313" s="262">
        <f t="shared" si="161"/>
        <v>0</v>
      </c>
      <c r="I313" s="263">
        <v>0</v>
      </c>
      <c r="J313" s="266">
        <f t="shared" si="162"/>
        <v>0</v>
      </c>
      <c r="K313" s="261">
        <v>0</v>
      </c>
      <c r="L313" s="266">
        <f t="shared" si="163"/>
        <v>0</v>
      </c>
      <c r="M313" s="263">
        <v>0</v>
      </c>
      <c r="N313" s="266">
        <f t="shared" si="164"/>
        <v>0</v>
      </c>
      <c r="O313" s="295">
        <v>0</v>
      </c>
      <c r="P313" s="265">
        <f t="shared" si="165"/>
        <v>0</v>
      </c>
      <c r="Q313" s="257">
        <f t="shared" si="166"/>
        <v>0</v>
      </c>
      <c r="R313" s="264">
        <f t="shared" si="167"/>
        <v>0</v>
      </c>
      <c r="S313" s="261">
        <v>0</v>
      </c>
      <c r="T313" s="262">
        <f t="shared" si="168"/>
        <v>0</v>
      </c>
      <c r="U313" s="263">
        <v>0</v>
      </c>
      <c r="V313" s="262">
        <f t="shared" si="169"/>
        <v>0</v>
      </c>
      <c r="W313" s="263">
        <v>0</v>
      </c>
      <c r="X313" s="262">
        <f t="shared" si="170"/>
        <v>0</v>
      </c>
      <c r="Y313" s="261">
        <v>0</v>
      </c>
      <c r="Z313" s="262">
        <f t="shared" si="171"/>
        <v>0</v>
      </c>
      <c r="AA313" s="261">
        <v>0</v>
      </c>
      <c r="AB313" s="260">
        <f t="shared" si="172"/>
        <v>0</v>
      </c>
      <c r="AC313" s="259">
        <f t="shared" si="173"/>
        <v>0</v>
      </c>
      <c r="AD313" s="258">
        <f t="shared" si="174"/>
        <v>0</v>
      </c>
      <c r="AE313" s="257">
        <v>0</v>
      </c>
      <c r="AF313" s="257">
        <f t="shared" si="175"/>
        <v>0</v>
      </c>
      <c r="AG313" s="255">
        <v>0</v>
      </c>
      <c r="AH313" s="254">
        <f t="shared" si="176"/>
        <v>0</v>
      </c>
      <c r="AI313" s="267">
        <f t="shared" si="177"/>
        <v>0</v>
      </c>
      <c r="AJ313" s="508">
        <f t="shared" si="178"/>
        <v>0</v>
      </c>
      <c r="AK313" s="240">
        <v>0</v>
      </c>
      <c r="AL313" s="254">
        <f t="shared" si="179"/>
        <v>0</v>
      </c>
      <c r="AM313" s="253"/>
    </row>
    <row r="314" spans="1:39" s="242" customFormat="1" x14ac:dyDescent="0.3">
      <c r="A314" s="282" t="s">
        <v>1160</v>
      </c>
      <c r="B314" s="276">
        <f>16200/12</f>
        <v>1350</v>
      </c>
      <c r="C314" s="275">
        <f>2800/1.1</f>
        <v>2545.454545454545</v>
      </c>
      <c r="D314" s="270">
        <v>12</v>
      </c>
      <c r="E314" s="269">
        <v>0</v>
      </c>
      <c r="F314" s="520">
        <f t="shared" si="160"/>
        <v>0</v>
      </c>
      <c r="G314" s="308">
        <v>0</v>
      </c>
      <c r="H314" s="262">
        <f t="shared" si="161"/>
        <v>0</v>
      </c>
      <c r="I314" s="263">
        <v>0</v>
      </c>
      <c r="J314" s="266">
        <f t="shared" si="162"/>
        <v>0</v>
      </c>
      <c r="K314" s="261">
        <v>0</v>
      </c>
      <c r="L314" s="266">
        <f t="shared" si="163"/>
        <v>0</v>
      </c>
      <c r="M314" s="263">
        <v>0</v>
      </c>
      <c r="N314" s="266">
        <f t="shared" si="164"/>
        <v>0</v>
      </c>
      <c r="O314" s="295">
        <v>0</v>
      </c>
      <c r="P314" s="265">
        <f t="shared" si="165"/>
        <v>0</v>
      </c>
      <c r="Q314" s="257">
        <f t="shared" si="166"/>
        <v>0</v>
      </c>
      <c r="R314" s="264">
        <f t="shared" si="167"/>
        <v>0</v>
      </c>
      <c r="S314" s="261">
        <v>0</v>
      </c>
      <c r="T314" s="262">
        <f t="shared" si="168"/>
        <v>0</v>
      </c>
      <c r="U314" s="263">
        <v>0</v>
      </c>
      <c r="V314" s="262">
        <f t="shared" si="169"/>
        <v>0</v>
      </c>
      <c r="W314" s="263">
        <v>0</v>
      </c>
      <c r="X314" s="262">
        <f t="shared" si="170"/>
        <v>0</v>
      </c>
      <c r="Y314" s="261">
        <v>0</v>
      </c>
      <c r="Z314" s="262">
        <f t="shared" si="171"/>
        <v>0</v>
      </c>
      <c r="AA314" s="261">
        <v>0</v>
      </c>
      <c r="AB314" s="260">
        <f t="shared" si="172"/>
        <v>0</v>
      </c>
      <c r="AC314" s="259">
        <f t="shared" si="173"/>
        <v>0</v>
      </c>
      <c r="AD314" s="258">
        <f t="shared" si="174"/>
        <v>0</v>
      </c>
      <c r="AE314" s="257">
        <v>0</v>
      </c>
      <c r="AF314" s="257">
        <f t="shared" si="175"/>
        <v>0</v>
      </c>
      <c r="AG314" s="255">
        <v>0</v>
      </c>
      <c r="AH314" s="254">
        <f t="shared" si="176"/>
        <v>0</v>
      </c>
      <c r="AI314" s="267">
        <f t="shared" si="177"/>
        <v>0</v>
      </c>
      <c r="AJ314" s="508">
        <f t="shared" si="178"/>
        <v>0</v>
      </c>
      <c r="AK314" s="240">
        <v>0</v>
      </c>
      <c r="AL314" s="254">
        <f t="shared" si="179"/>
        <v>0</v>
      </c>
      <c r="AM314" s="253"/>
    </row>
    <row r="315" spans="1:39" s="242" customFormat="1" x14ac:dyDescent="0.3">
      <c r="A315" s="282" t="s">
        <v>83</v>
      </c>
      <c r="B315" s="276">
        <f>42000/20</f>
        <v>2100</v>
      </c>
      <c r="C315" s="275">
        <f>3200/1.1</f>
        <v>2909.090909090909</v>
      </c>
      <c r="D315" s="270">
        <v>20</v>
      </c>
      <c r="E315" s="269">
        <v>0</v>
      </c>
      <c r="F315" s="520">
        <f t="shared" si="160"/>
        <v>0</v>
      </c>
      <c r="G315" s="308">
        <v>0</v>
      </c>
      <c r="H315" s="262">
        <f t="shared" si="161"/>
        <v>0</v>
      </c>
      <c r="I315" s="263">
        <v>0</v>
      </c>
      <c r="J315" s="266">
        <f t="shared" si="162"/>
        <v>0</v>
      </c>
      <c r="K315" s="261">
        <v>0</v>
      </c>
      <c r="L315" s="266">
        <f t="shared" si="163"/>
        <v>0</v>
      </c>
      <c r="M315" s="263">
        <v>0</v>
      </c>
      <c r="N315" s="266">
        <f t="shared" si="164"/>
        <v>0</v>
      </c>
      <c r="O315" s="295">
        <v>0</v>
      </c>
      <c r="P315" s="265">
        <f t="shared" si="165"/>
        <v>0</v>
      </c>
      <c r="Q315" s="257">
        <f t="shared" si="166"/>
        <v>0</v>
      </c>
      <c r="R315" s="264">
        <f t="shared" si="167"/>
        <v>0</v>
      </c>
      <c r="S315" s="261">
        <v>0</v>
      </c>
      <c r="T315" s="262">
        <f t="shared" si="168"/>
        <v>0</v>
      </c>
      <c r="U315" s="263">
        <v>0</v>
      </c>
      <c r="V315" s="262">
        <f t="shared" si="169"/>
        <v>0</v>
      </c>
      <c r="W315" s="263">
        <v>0</v>
      </c>
      <c r="X315" s="262">
        <f t="shared" si="170"/>
        <v>0</v>
      </c>
      <c r="Y315" s="261">
        <v>0</v>
      </c>
      <c r="Z315" s="262">
        <f t="shared" si="171"/>
        <v>0</v>
      </c>
      <c r="AA315" s="261">
        <v>0</v>
      </c>
      <c r="AB315" s="260">
        <f t="shared" si="172"/>
        <v>0</v>
      </c>
      <c r="AC315" s="259">
        <f t="shared" si="173"/>
        <v>0</v>
      </c>
      <c r="AD315" s="258">
        <f t="shared" si="174"/>
        <v>0</v>
      </c>
      <c r="AE315" s="257">
        <v>0</v>
      </c>
      <c r="AF315" s="257">
        <f t="shared" si="175"/>
        <v>0</v>
      </c>
      <c r="AG315" s="255">
        <v>0</v>
      </c>
      <c r="AH315" s="254">
        <f t="shared" si="176"/>
        <v>0</v>
      </c>
      <c r="AI315" s="267">
        <f t="shared" si="177"/>
        <v>0</v>
      </c>
      <c r="AJ315" s="508">
        <f t="shared" si="178"/>
        <v>0</v>
      </c>
      <c r="AK315" s="240">
        <v>0</v>
      </c>
      <c r="AL315" s="254">
        <f t="shared" si="179"/>
        <v>0</v>
      </c>
      <c r="AM315" s="253"/>
    </row>
    <row r="316" spans="1:39" s="242" customFormat="1" x14ac:dyDescent="0.3">
      <c r="A316" s="282" t="s">
        <v>186</v>
      </c>
      <c r="B316" s="276">
        <f>13800/12</f>
        <v>1150</v>
      </c>
      <c r="C316" s="275">
        <f>2300/1.1</f>
        <v>2090.9090909090905</v>
      </c>
      <c r="D316" s="270">
        <v>12</v>
      </c>
      <c r="E316" s="269">
        <v>0</v>
      </c>
      <c r="F316" s="520">
        <f t="shared" si="160"/>
        <v>0</v>
      </c>
      <c r="G316" s="308">
        <v>0</v>
      </c>
      <c r="H316" s="262">
        <f t="shared" si="161"/>
        <v>0</v>
      </c>
      <c r="I316" s="263">
        <v>0</v>
      </c>
      <c r="J316" s="266">
        <f t="shared" si="162"/>
        <v>0</v>
      </c>
      <c r="K316" s="261">
        <v>0</v>
      </c>
      <c r="L316" s="266">
        <f t="shared" si="163"/>
        <v>0</v>
      </c>
      <c r="M316" s="263">
        <v>0</v>
      </c>
      <c r="N316" s="266">
        <f t="shared" si="164"/>
        <v>0</v>
      </c>
      <c r="O316" s="295">
        <v>0</v>
      </c>
      <c r="P316" s="265">
        <f t="shared" si="165"/>
        <v>0</v>
      </c>
      <c r="Q316" s="257">
        <f t="shared" si="166"/>
        <v>0</v>
      </c>
      <c r="R316" s="264">
        <f t="shared" si="167"/>
        <v>0</v>
      </c>
      <c r="S316" s="261">
        <v>0</v>
      </c>
      <c r="T316" s="262">
        <f t="shared" si="168"/>
        <v>0</v>
      </c>
      <c r="U316" s="263">
        <v>0</v>
      </c>
      <c r="V316" s="262">
        <f t="shared" si="169"/>
        <v>0</v>
      </c>
      <c r="W316" s="263">
        <v>0</v>
      </c>
      <c r="X316" s="262">
        <f t="shared" si="170"/>
        <v>0</v>
      </c>
      <c r="Y316" s="261">
        <v>0</v>
      </c>
      <c r="Z316" s="262">
        <f t="shared" si="171"/>
        <v>0</v>
      </c>
      <c r="AA316" s="261">
        <v>0</v>
      </c>
      <c r="AB316" s="260">
        <f t="shared" si="172"/>
        <v>0</v>
      </c>
      <c r="AC316" s="259">
        <f t="shared" si="173"/>
        <v>0</v>
      </c>
      <c r="AD316" s="258">
        <f t="shared" si="174"/>
        <v>0</v>
      </c>
      <c r="AE316" s="257">
        <v>0</v>
      </c>
      <c r="AF316" s="257">
        <f t="shared" si="175"/>
        <v>0</v>
      </c>
      <c r="AG316" s="255">
        <v>0</v>
      </c>
      <c r="AH316" s="254">
        <f t="shared" si="176"/>
        <v>0</v>
      </c>
      <c r="AI316" s="267">
        <f t="shared" si="177"/>
        <v>0</v>
      </c>
      <c r="AJ316" s="508">
        <f t="shared" si="178"/>
        <v>0</v>
      </c>
      <c r="AK316" s="240">
        <v>0</v>
      </c>
      <c r="AL316" s="254">
        <f t="shared" si="179"/>
        <v>0</v>
      </c>
      <c r="AM316" s="253"/>
    </row>
    <row r="317" spans="1:39" s="242" customFormat="1" x14ac:dyDescent="0.3">
      <c r="A317" s="282" t="s">
        <v>212</v>
      </c>
      <c r="B317" s="276">
        <f>30000/24</f>
        <v>1250</v>
      </c>
      <c r="C317" s="275">
        <f>2800/1.1</f>
        <v>2545.454545454545</v>
      </c>
      <c r="D317" s="270">
        <v>24</v>
      </c>
      <c r="E317" s="269">
        <v>0</v>
      </c>
      <c r="F317" s="520">
        <f t="shared" si="160"/>
        <v>0</v>
      </c>
      <c r="G317" s="308">
        <v>0</v>
      </c>
      <c r="H317" s="262">
        <f t="shared" si="161"/>
        <v>0</v>
      </c>
      <c r="I317" s="263">
        <v>0</v>
      </c>
      <c r="J317" s="266">
        <f t="shared" si="162"/>
        <v>0</v>
      </c>
      <c r="K317" s="261">
        <v>0</v>
      </c>
      <c r="L317" s="266">
        <f t="shared" si="163"/>
        <v>0</v>
      </c>
      <c r="M317" s="263">
        <v>0</v>
      </c>
      <c r="N317" s="266">
        <f t="shared" si="164"/>
        <v>0</v>
      </c>
      <c r="O317" s="295">
        <v>0</v>
      </c>
      <c r="P317" s="265">
        <f t="shared" si="165"/>
        <v>0</v>
      </c>
      <c r="Q317" s="257">
        <f t="shared" si="166"/>
        <v>0</v>
      </c>
      <c r="R317" s="264">
        <f t="shared" si="167"/>
        <v>0</v>
      </c>
      <c r="S317" s="261">
        <v>0</v>
      </c>
      <c r="T317" s="262">
        <f t="shared" si="168"/>
        <v>0</v>
      </c>
      <c r="U317" s="263">
        <v>0</v>
      </c>
      <c r="V317" s="262">
        <f t="shared" si="169"/>
        <v>0</v>
      </c>
      <c r="W317" s="263">
        <v>0</v>
      </c>
      <c r="X317" s="262">
        <f t="shared" si="170"/>
        <v>0</v>
      </c>
      <c r="Y317" s="261">
        <v>0</v>
      </c>
      <c r="Z317" s="262">
        <f t="shared" si="171"/>
        <v>0</v>
      </c>
      <c r="AA317" s="261">
        <v>0</v>
      </c>
      <c r="AB317" s="260">
        <f t="shared" si="172"/>
        <v>0</v>
      </c>
      <c r="AC317" s="259">
        <f t="shared" si="173"/>
        <v>0</v>
      </c>
      <c r="AD317" s="258">
        <f t="shared" si="174"/>
        <v>0</v>
      </c>
      <c r="AE317" s="257">
        <v>0</v>
      </c>
      <c r="AF317" s="257">
        <f t="shared" si="175"/>
        <v>0</v>
      </c>
      <c r="AG317" s="255">
        <v>0</v>
      </c>
      <c r="AH317" s="254">
        <f t="shared" si="176"/>
        <v>0</v>
      </c>
      <c r="AI317" s="267">
        <f t="shared" si="177"/>
        <v>0</v>
      </c>
      <c r="AJ317" s="508">
        <f t="shared" si="178"/>
        <v>0</v>
      </c>
      <c r="AK317" s="240">
        <v>0</v>
      </c>
      <c r="AL317" s="254">
        <f t="shared" si="179"/>
        <v>0</v>
      </c>
      <c r="AM317" s="253"/>
    </row>
    <row r="318" spans="1:39" s="242" customFormat="1" x14ac:dyDescent="0.3">
      <c r="A318" s="309" t="s">
        <v>82</v>
      </c>
      <c r="B318" s="276">
        <f>14400/24</f>
        <v>600</v>
      </c>
      <c r="C318" s="275">
        <f>800/1.1</f>
        <v>727.27272727272725</v>
      </c>
      <c r="D318" s="274">
        <v>24</v>
      </c>
      <c r="E318" s="269">
        <v>0</v>
      </c>
      <c r="F318" s="520">
        <f t="shared" si="160"/>
        <v>0</v>
      </c>
      <c r="G318" s="308">
        <v>0</v>
      </c>
      <c r="H318" s="262">
        <f t="shared" si="161"/>
        <v>0</v>
      </c>
      <c r="I318" s="263">
        <v>0</v>
      </c>
      <c r="J318" s="266">
        <f t="shared" si="162"/>
        <v>0</v>
      </c>
      <c r="K318" s="261">
        <v>0</v>
      </c>
      <c r="L318" s="266">
        <f t="shared" si="163"/>
        <v>0</v>
      </c>
      <c r="M318" s="263">
        <v>0</v>
      </c>
      <c r="N318" s="266">
        <f t="shared" si="164"/>
        <v>0</v>
      </c>
      <c r="O318" s="295">
        <v>0</v>
      </c>
      <c r="P318" s="265">
        <f t="shared" si="165"/>
        <v>0</v>
      </c>
      <c r="Q318" s="257">
        <f t="shared" si="166"/>
        <v>0</v>
      </c>
      <c r="R318" s="264">
        <f t="shared" si="167"/>
        <v>0</v>
      </c>
      <c r="S318" s="261">
        <v>0</v>
      </c>
      <c r="T318" s="262">
        <f t="shared" si="168"/>
        <v>0</v>
      </c>
      <c r="U318" s="263">
        <v>0</v>
      </c>
      <c r="V318" s="262">
        <f t="shared" si="169"/>
        <v>0</v>
      </c>
      <c r="W318" s="263">
        <v>0</v>
      </c>
      <c r="X318" s="262">
        <f t="shared" si="170"/>
        <v>0</v>
      </c>
      <c r="Y318" s="261">
        <v>0</v>
      </c>
      <c r="Z318" s="262">
        <f t="shared" si="171"/>
        <v>0</v>
      </c>
      <c r="AA318" s="261">
        <v>0</v>
      </c>
      <c r="AB318" s="260">
        <f t="shared" si="172"/>
        <v>0</v>
      </c>
      <c r="AC318" s="259">
        <f t="shared" si="173"/>
        <v>0</v>
      </c>
      <c r="AD318" s="258">
        <f t="shared" si="174"/>
        <v>0</v>
      </c>
      <c r="AE318" s="257">
        <v>0</v>
      </c>
      <c r="AF318" s="257">
        <f t="shared" si="175"/>
        <v>0</v>
      </c>
      <c r="AG318" s="255">
        <v>0</v>
      </c>
      <c r="AH318" s="254">
        <f t="shared" si="176"/>
        <v>0</v>
      </c>
      <c r="AI318" s="267">
        <f t="shared" si="177"/>
        <v>0</v>
      </c>
      <c r="AJ318" s="508">
        <f t="shared" si="178"/>
        <v>0</v>
      </c>
      <c r="AK318" s="240">
        <v>0</v>
      </c>
      <c r="AL318" s="254">
        <f t="shared" si="179"/>
        <v>0</v>
      </c>
      <c r="AM318" s="253"/>
    </row>
    <row r="319" spans="1:39" s="242" customFormat="1" x14ac:dyDescent="0.3">
      <c r="A319" s="278" t="s">
        <v>153</v>
      </c>
      <c r="B319" s="281">
        <f>16000/10</f>
        <v>1600</v>
      </c>
      <c r="C319" s="279">
        <f>2700/1.1</f>
        <v>2454.5454545454545</v>
      </c>
      <c r="D319" s="280">
        <v>10</v>
      </c>
      <c r="E319" s="269">
        <v>0</v>
      </c>
      <c r="F319" s="520">
        <f t="shared" si="160"/>
        <v>0</v>
      </c>
      <c r="G319" s="308">
        <v>0</v>
      </c>
      <c r="H319" s="262">
        <f t="shared" si="161"/>
        <v>0</v>
      </c>
      <c r="I319" s="263">
        <v>0</v>
      </c>
      <c r="J319" s="266">
        <f t="shared" si="162"/>
        <v>0</v>
      </c>
      <c r="K319" s="261">
        <v>0</v>
      </c>
      <c r="L319" s="266">
        <f t="shared" si="163"/>
        <v>0</v>
      </c>
      <c r="M319" s="263">
        <v>0</v>
      </c>
      <c r="N319" s="266">
        <f t="shared" si="164"/>
        <v>0</v>
      </c>
      <c r="O319" s="295">
        <v>0</v>
      </c>
      <c r="P319" s="265">
        <f t="shared" si="165"/>
        <v>0</v>
      </c>
      <c r="Q319" s="257">
        <f t="shared" si="166"/>
        <v>0</v>
      </c>
      <c r="R319" s="264">
        <f t="shared" si="167"/>
        <v>0</v>
      </c>
      <c r="S319" s="261">
        <v>0</v>
      </c>
      <c r="T319" s="262">
        <f t="shared" si="168"/>
        <v>0</v>
      </c>
      <c r="U319" s="263">
        <v>0</v>
      </c>
      <c r="V319" s="262">
        <f t="shared" si="169"/>
        <v>0</v>
      </c>
      <c r="W319" s="263">
        <v>0</v>
      </c>
      <c r="X319" s="262">
        <f t="shared" si="170"/>
        <v>0</v>
      </c>
      <c r="Y319" s="261">
        <v>0</v>
      </c>
      <c r="Z319" s="262">
        <f t="shared" si="171"/>
        <v>0</v>
      </c>
      <c r="AA319" s="261">
        <v>0</v>
      </c>
      <c r="AB319" s="260">
        <f t="shared" si="172"/>
        <v>0</v>
      </c>
      <c r="AC319" s="259">
        <f t="shared" si="173"/>
        <v>0</v>
      </c>
      <c r="AD319" s="258">
        <f t="shared" si="174"/>
        <v>0</v>
      </c>
      <c r="AE319" s="257">
        <v>0</v>
      </c>
      <c r="AF319" s="257">
        <f t="shared" si="175"/>
        <v>0</v>
      </c>
      <c r="AG319" s="255">
        <v>0</v>
      </c>
      <c r="AH319" s="254">
        <f t="shared" si="176"/>
        <v>0</v>
      </c>
      <c r="AI319" s="267">
        <f t="shared" si="177"/>
        <v>0</v>
      </c>
      <c r="AJ319" s="508">
        <f t="shared" si="178"/>
        <v>0</v>
      </c>
      <c r="AK319" s="240">
        <v>0</v>
      </c>
      <c r="AL319" s="254">
        <f t="shared" si="179"/>
        <v>0</v>
      </c>
      <c r="AM319" s="253"/>
    </row>
    <row r="320" spans="1:39" s="242" customFormat="1" x14ac:dyDescent="0.3">
      <c r="A320" s="278" t="s">
        <v>680</v>
      </c>
      <c r="B320" s="276">
        <f>16000/10</f>
        <v>1600</v>
      </c>
      <c r="C320" s="279">
        <f>2700/1.1</f>
        <v>2454.5454545454545</v>
      </c>
      <c r="D320" s="274">
        <v>10</v>
      </c>
      <c r="E320" s="269">
        <v>0</v>
      </c>
      <c r="F320" s="520">
        <f t="shared" si="160"/>
        <v>0</v>
      </c>
      <c r="G320" s="308">
        <v>0</v>
      </c>
      <c r="H320" s="262">
        <f t="shared" si="161"/>
        <v>0</v>
      </c>
      <c r="I320" s="263">
        <v>0</v>
      </c>
      <c r="J320" s="266">
        <f t="shared" si="162"/>
        <v>0</v>
      </c>
      <c r="K320" s="261">
        <v>0</v>
      </c>
      <c r="L320" s="266">
        <f t="shared" si="163"/>
        <v>0</v>
      </c>
      <c r="M320" s="263">
        <v>0</v>
      </c>
      <c r="N320" s="266">
        <f t="shared" si="164"/>
        <v>0</v>
      </c>
      <c r="O320" s="295">
        <v>0</v>
      </c>
      <c r="P320" s="265">
        <f t="shared" si="165"/>
        <v>0</v>
      </c>
      <c r="Q320" s="257">
        <f t="shared" si="166"/>
        <v>0</v>
      </c>
      <c r="R320" s="264">
        <f t="shared" si="167"/>
        <v>0</v>
      </c>
      <c r="S320" s="261">
        <v>0</v>
      </c>
      <c r="T320" s="262">
        <f t="shared" si="168"/>
        <v>0</v>
      </c>
      <c r="U320" s="263">
        <v>0</v>
      </c>
      <c r="V320" s="262">
        <f t="shared" si="169"/>
        <v>0</v>
      </c>
      <c r="W320" s="263">
        <v>0</v>
      </c>
      <c r="X320" s="262">
        <f t="shared" si="170"/>
        <v>0</v>
      </c>
      <c r="Y320" s="261">
        <v>0</v>
      </c>
      <c r="Z320" s="262">
        <f t="shared" si="171"/>
        <v>0</v>
      </c>
      <c r="AA320" s="261">
        <v>0</v>
      </c>
      <c r="AB320" s="260">
        <f t="shared" si="172"/>
        <v>0</v>
      </c>
      <c r="AC320" s="259">
        <f t="shared" si="173"/>
        <v>0</v>
      </c>
      <c r="AD320" s="258">
        <f t="shared" si="174"/>
        <v>0</v>
      </c>
      <c r="AE320" s="257">
        <v>0</v>
      </c>
      <c r="AF320" s="257">
        <f t="shared" si="175"/>
        <v>0</v>
      </c>
      <c r="AG320" s="255">
        <v>0</v>
      </c>
      <c r="AH320" s="254">
        <f t="shared" si="176"/>
        <v>0</v>
      </c>
      <c r="AI320" s="267">
        <f t="shared" si="177"/>
        <v>0</v>
      </c>
      <c r="AJ320" s="508">
        <f t="shared" si="178"/>
        <v>0</v>
      </c>
      <c r="AK320" s="240">
        <v>0</v>
      </c>
      <c r="AL320" s="254">
        <f t="shared" si="179"/>
        <v>0</v>
      </c>
      <c r="AM320" s="253"/>
    </row>
    <row r="321" spans="1:39" s="242" customFormat="1" x14ac:dyDescent="0.3">
      <c r="A321" s="278" t="s">
        <v>587</v>
      </c>
      <c r="B321" s="276">
        <f>16000/10</f>
        <v>1600</v>
      </c>
      <c r="C321" s="279">
        <f>2700/1.1</f>
        <v>2454.5454545454545</v>
      </c>
      <c r="D321" s="274">
        <v>10</v>
      </c>
      <c r="E321" s="269">
        <v>0</v>
      </c>
      <c r="F321" s="520">
        <f t="shared" si="160"/>
        <v>0</v>
      </c>
      <c r="G321" s="308">
        <v>0</v>
      </c>
      <c r="H321" s="262">
        <f t="shared" si="161"/>
        <v>0</v>
      </c>
      <c r="I321" s="263">
        <v>0</v>
      </c>
      <c r="J321" s="266">
        <f t="shared" si="162"/>
        <v>0</v>
      </c>
      <c r="K321" s="261">
        <v>0</v>
      </c>
      <c r="L321" s="266">
        <f t="shared" si="163"/>
        <v>0</v>
      </c>
      <c r="M321" s="263">
        <v>0</v>
      </c>
      <c r="N321" s="266">
        <f t="shared" si="164"/>
        <v>0</v>
      </c>
      <c r="O321" s="295">
        <v>0</v>
      </c>
      <c r="P321" s="265">
        <f t="shared" si="165"/>
        <v>0</v>
      </c>
      <c r="Q321" s="257">
        <f t="shared" si="166"/>
        <v>0</v>
      </c>
      <c r="R321" s="264">
        <f t="shared" si="167"/>
        <v>0</v>
      </c>
      <c r="S321" s="261">
        <v>0</v>
      </c>
      <c r="T321" s="262">
        <f t="shared" si="168"/>
        <v>0</v>
      </c>
      <c r="U321" s="263">
        <v>0</v>
      </c>
      <c r="V321" s="262">
        <f t="shared" si="169"/>
        <v>0</v>
      </c>
      <c r="W321" s="263">
        <v>0</v>
      </c>
      <c r="X321" s="262">
        <f t="shared" si="170"/>
        <v>0</v>
      </c>
      <c r="Y321" s="261">
        <v>0</v>
      </c>
      <c r="Z321" s="262">
        <f t="shared" si="171"/>
        <v>0</v>
      </c>
      <c r="AA321" s="261">
        <v>0</v>
      </c>
      <c r="AB321" s="260">
        <f t="shared" si="172"/>
        <v>0</v>
      </c>
      <c r="AC321" s="259">
        <f t="shared" si="173"/>
        <v>0</v>
      </c>
      <c r="AD321" s="258">
        <f t="shared" si="174"/>
        <v>0</v>
      </c>
      <c r="AE321" s="257">
        <v>0</v>
      </c>
      <c r="AF321" s="257">
        <f t="shared" si="175"/>
        <v>0</v>
      </c>
      <c r="AG321" s="255">
        <v>0</v>
      </c>
      <c r="AH321" s="254">
        <f t="shared" si="176"/>
        <v>0</v>
      </c>
      <c r="AI321" s="267">
        <f t="shared" si="177"/>
        <v>0</v>
      </c>
      <c r="AJ321" s="508">
        <f t="shared" si="178"/>
        <v>0</v>
      </c>
      <c r="AK321" s="240">
        <v>0</v>
      </c>
      <c r="AL321" s="254">
        <f t="shared" si="179"/>
        <v>0</v>
      </c>
      <c r="AM321" s="253"/>
    </row>
    <row r="322" spans="1:39" s="242" customFormat="1" x14ac:dyDescent="0.3">
      <c r="A322" s="278" t="s">
        <v>1159</v>
      </c>
      <c r="B322" s="276">
        <f>16000/10</f>
        <v>1600</v>
      </c>
      <c r="C322" s="279">
        <f>2700/1.1</f>
        <v>2454.5454545454545</v>
      </c>
      <c r="D322" s="274">
        <v>10</v>
      </c>
      <c r="E322" s="269">
        <v>0</v>
      </c>
      <c r="F322" s="520">
        <f t="shared" si="160"/>
        <v>0</v>
      </c>
      <c r="G322" s="308">
        <v>0</v>
      </c>
      <c r="H322" s="262">
        <f t="shared" si="161"/>
        <v>0</v>
      </c>
      <c r="I322" s="263">
        <v>0</v>
      </c>
      <c r="J322" s="266">
        <f t="shared" si="162"/>
        <v>0</v>
      </c>
      <c r="K322" s="261">
        <v>0</v>
      </c>
      <c r="L322" s="266">
        <f t="shared" si="163"/>
        <v>0</v>
      </c>
      <c r="M322" s="263">
        <v>0</v>
      </c>
      <c r="N322" s="266">
        <f t="shared" si="164"/>
        <v>0</v>
      </c>
      <c r="O322" s="295">
        <v>0</v>
      </c>
      <c r="P322" s="265">
        <f t="shared" si="165"/>
        <v>0</v>
      </c>
      <c r="Q322" s="257">
        <f t="shared" si="166"/>
        <v>0</v>
      </c>
      <c r="R322" s="264">
        <f t="shared" si="167"/>
        <v>0</v>
      </c>
      <c r="S322" s="261">
        <v>0</v>
      </c>
      <c r="T322" s="262">
        <f t="shared" si="168"/>
        <v>0</v>
      </c>
      <c r="U322" s="263">
        <v>0</v>
      </c>
      <c r="V322" s="262">
        <f t="shared" si="169"/>
        <v>0</v>
      </c>
      <c r="W322" s="263">
        <v>0</v>
      </c>
      <c r="X322" s="262">
        <f t="shared" si="170"/>
        <v>0</v>
      </c>
      <c r="Y322" s="261">
        <v>0</v>
      </c>
      <c r="Z322" s="262">
        <f t="shared" si="171"/>
        <v>0</v>
      </c>
      <c r="AA322" s="261">
        <v>0</v>
      </c>
      <c r="AB322" s="260">
        <f t="shared" si="172"/>
        <v>0</v>
      </c>
      <c r="AC322" s="259">
        <f t="shared" si="173"/>
        <v>0</v>
      </c>
      <c r="AD322" s="258">
        <f t="shared" si="174"/>
        <v>0</v>
      </c>
      <c r="AE322" s="257">
        <v>0</v>
      </c>
      <c r="AF322" s="257">
        <f t="shared" si="175"/>
        <v>0</v>
      </c>
      <c r="AG322" s="255">
        <v>0</v>
      </c>
      <c r="AH322" s="254">
        <f t="shared" si="176"/>
        <v>0</v>
      </c>
      <c r="AI322" s="267">
        <f t="shared" si="177"/>
        <v>0</v>
      </c>
      <c r="AJ322" s="508">
        <f t="shared" si="178"/>
        <v>0</v>
      </c>
      <c r="AK322" s="240">
        <v>0</v>
      </c>
      <c r="AL322" s="254">
        <f t="shared" si="179"/>
        <v>0</v>
      </c>
      <c r="AM322" s="253"/>
    </row>
    <row r="323" spans="1:39" s="242" customFormat="1" x14ac:dyDescent="0.3">
      <c r="A323" s="278" t="s">
        <v>901</v>
      </c>
      <c r="B323" s="276">
        <f>16000/10</f>
        <v>1600</v>
      </c>
      <c r="C323" s="279">
        <f>2700/1.1</f>
        <v>2454.5454545454545</v>
      </c>
      <c r="D323" s="274">
        <v>11</v>
      </c>
      <c r="E323" s="269">
        <v>0</v>
      </c>
      <c r="F323" s="520">
        <f t="shared" si="160"/>
        <v>0</v>
      </c>
      <c r="G323" s="308">
        <v>0</v>
      </c>
      <c r="H323" s="262">
        <f t="shared" si="161"/>
        <v>0</v>
      </c>
      <c r="I323" s="263">
        <v>0</v>
      </c>
      <c r="J323" s="266">
        <f t="shared" si="162"/>
        <v>0</v>
      </c>
      <c r="K323" s="261">
        <v>0</v>
      </c>
      <c r="L323" s="266">
        <f t="shared" si="163"/>
        <v>0</v>
      </c>
      <c r="M323" s="263">
        <v>0</v>
      </c>
      <c r="N323" s="266">
        <f t="shared" si="164"/>
        <v>0</v>
      </c>
      <c r="O323" s="295">
        <v>0</v>
      </c>
      <c r="P323" s="265">
        <f t="shared" si="165"/>
        <v>0</v>
      </c>
      <c r="Q323" s="257">
        <f t="shared" si="166"/>
        <v>0</v>
      </c>
      <c r="R323" s="264">
        <f t="shared" si="167"/>
        <v>0</v>
      </c>
      <c r="S323" s="261">
        <v>0</v>
      </c>
      <c r="T323" s="262">
        <f t="shared" si="168"/>
        <v>0</v>
      </c>
      <c r="U323" s="263">
        <v>0</v>
      </c>
      <c r="V323" s="262">
        <f t="shared" si="169"/>
        <v>0</v>
      </c>
      <c r="W323" s="263">
        <v>0</v>
      </c>
      <c r="X323" s="262">
        <f t="shared" si="170"/>
        <v>0</v>
      </c>
      <c r="Y323" s="261">
        <v>0</v>
      </c>
      <c r="Z323" s="262">
        <f t="shared" si="171"/>
        <v>0</v>
      </c>
      <c r="AA323" s="261">
        <v>0</v>
      </c>
      <c r="AB323" s="260">
        <f t="shared" si="172"/>
        <v>0</v>
      </c>
      <c r="AC323" s="259">
        <f t="shared" si="173"/>
        <v>0</v>
      </c>
      <c r="AD323" s="258">
        <f t="shared" si="174"/>
        <v>0</v>
      </c>
      <c r="AE323" s="257">
        <v>0</v>
      </c>
      <c r="AF323" s="257">
        <f t="shared" si="175"/>
        <v>0</v>
      </c>
      <c r="AG323" s="255">
        <v>0</v>
      </c>
      <c r="AH323" s="254">
        <f t="shared" si="176"/>
        <v>0</v>
      </c>
      <c r="AI323" s="267">
        <f t="shared" si="177"/>
        <v>0</v>
      </c>
      <c r="AJ323" s="508">
        <f t="shared" si="178"/>
        <v>0</v>
      </c>
      <c r="AK323" s="240">
        <v>0</v>
      </c>
      <c r="AL323" s="254">
        <f t="shared" si="179"/>
        <v>0</v>
      </c>
      <c r="AM323" s="253"/>
    </row>
    <row r="324" spans="1:39" s="242" customFormat="1" x14ac:dyDescent="0.3">
      <c r="A324" s="278" t="s">
        <v>533</v>
      </c>
      <c r="B324" s="276">
        <f>14400/12</f>
        <v>1200</v>
      </c>
      <c r="C324" s="275">
        <f>1800/1.1</f>
        <v>1636.3636363636363</v>
      </c>
      <c r="D324" s="274">
        <v>12</v>
      </c>
      <c r="E324" s="269">
        <v>0</v>
      </c>
      <c r="F324" s="520">
        <f t="shared" si="160"/>
        <v>0</v>
      </c>
      <c r="G324" s="308">
        <v>0</v>
      </c>
      <c r="H324" s="262">
        <f t="shared" si="161"/>
        <v>0</v>
      </c>
      <c r="I324" s="263">
        <v>0</v>
      </c>
      <c r="J324" s="266">
        <f t="shared" si="162"/>
        <v>0</v>
      </c>
      <c r="K324" s="261">
        <v>0</v>
      </c>
      <c r="L324" s="266">
        <f t="shared" si="163"/>
        <v>0</v>
      </c>
      <c r="M324" s="263">
        <v>0</v>
      </c>
      <c r="N324" s="266">
        <f t="shared" si="164"/>
        <v>0</v>
      </c>
      <c r="O324" s="295">
        <v>0</v>
      </c>
      <c r="P324" s="265">
        <f t="shared" si="165"/>
        <v>0</v>
      </c>
      <c r="Q324" s="257">
        <f t="shared" si="166"/>
        <v>0</v>
      </c>
      <c r="R324" s="264">
        <f t="shared" si="167"/>
        <v>0</v>
      </c>
      <c r="S324" s="261">
        <v>0</v>
      </c>
      <c r="T324" s="262">
        <f t="shared" si="168"/>
        <v>0</v>
      </c>
      <c r="U324" s="263">
        <v>0</v>
      </c>
      <c r="V324" s="262">
        <f t="shared" si="169"/>
        <v>0</v>
      </c>
      <c r="W324" s="263">
        <v>0</v>
      </c>
      <c r="X324" s="262">
        <f t="shared" si="170"/>
        <v>0</v>
      </c>
      <c r="Y324" s="261">
        <v>0</v>
      </c>
      <c r="Z324" s="262">
        <f t="shared" si="171"/>
        <v>0</v>
      </c>
      <c r="AA324" s="261">
        <v>0</v>
      </c>
      <c r="AB324" s="260">
        <f t="shared" si="172"/>
        <v>0</v>
      </c>
      <c r="AC324" s="259">
        <f t="shared" si="173"/>
        <v>0</v>
      </c>
      <c r="AD324" s="258">
        <f t="shared" si="174"/>
        <v>0</v>
      </c>
      <c r="AE324" s="257">
        <v>0</v>
      </c>
      <c r="AF324" s="257">
        <f t="shared" si="175"/>
        <v>0</v>
      </c>
      <c r="AG324" s="255">
        <v>0</v>
      </c>
      <c r="AH324" s="254">
        <f t="shared" si="176"/>
        <v>0</v>
      </c>
      <c r="AI324" s="267">
        <f t="shared" si="177"/>
        <v>0</v>
      </c>
      <c r="AJ324" s="508">
        <f t="shared" si="178"/>
        <v>0</v>
      </c>
      <c r="AK324" s="240">
        <v>0</v>
      </c>
      <c r="AL324" s="254">
        <f t="shared" si="179"/>
        <v>0</v>
      </c>
      <c r="AM324" s="253"/>
    </row>
    <row r="325" spans="1:39" s="242" customFormat="1" x14ac:dyDescent="0.3">
      <c r="A325" s="278" t="s">
        <v>426</v>
      </c>
      <c r="B325" s="276">
        <f>14400/12</f>
        <v>1200</v>
      </c>
      <c r="C325" s="275">
        <f>1800/1.1</f>
        <v>1636.3636363636363</v>
      </c>
      <c r="D325" s="274">
        <v>13</v>
      </c>
      <c r="E325" s="269">
        <v>0</v>
      </c>
      <c r="F325" s="520">
        <f t="shared" si="160"/>
        <v>0</v>
      </c>
      <c r="G325" s="308">
        <v>0</v>
      </c>
      <c r="H325" s="262">
        <f t="shared" si="161"/>
        <v>0</v>
      </c>
      <c r="I325" s="263">
        <v>0</v>
      </c>
      <c r="J325" s="266">
        <f t="shared" si="162"/>
        <v>0</v>
      </c>
      <c r="K325" s="261">
        <v>0</v>
      </c>
      <c r="L325" s="266">
        <f t="shared" si="163"/>
        <v>0</v>
      </c>
      <c r="M325" s="263">
        <v>0</v>
      </c>
      <c r="N325" s="266">
        <f t="shared" si="164"/>
        <v>0</v>
      </c>
      <c r="O325" s="295">
        <v>0</v>
      </c>
      <c r="P325" s="265">
        <f t="shared" si="165"/>
        <v>0</v>
      </c>
      <c r="Q325" s="257">
        <f t="shared" si="166"/>
        <v>0</v>
      </c>
      <c r="R325" s="264">
        <f t="shared" si="167"/>
        <v>0</v>
      </c>
      <c r="S325" s="261">
        <v>0</v>
      </c>
      <c r="T325" s="262">
        <f t="shared" si="168"/>
        <v>0</v>
      </c>
      <c r="U325" s="263">
        <v>0</v>
      </c>
      <c r="V325" s="262">
        <f t="shared" si="169"/>
        <v>0</v>
      </c>
      <c r="W325" s="263">
        <v>0</v>
      </c>
      <c r="X325" s="262">
        <f t="shared" si="170"/>
        <v>0</v>
      </c>
      <c r="Y325" s="261">
        <v>0</v>
      </c>
      <c r="Z325" s="262">
        <f t="shared" si="171"/>
        <v>0</v>
      </c>
      <c r="AA325" s="261">
        <v>0</v>
      </c>
      <c r="AB325" s="260">
        <f t="shared" si="172"/>
        <v>0</v>
      </c>
      <c r="AC325" s="259">
        <f t="shared" si="173"/>
        <v>0</v>
      </c>
      <c r="AD325" s="258">
        <f t="shared" si="174"/>
        <v>0</v>
      </c>
      <c r="AE325" s="257">
        <v>0</v>
      </c>
      <c r="AF325" s="257">
        <f t="shared" si="175"/>
        <v>0</v>
      </c>
      <c r="AG325" s="255">
        <v>0</v>
      </c>
      <c r="AH325" s="254">
        <f t="shared" si="176"/>
        <v>0</v>
      </c>
      <c r="AI325" s="267">
        <f t="shared" si="177"/>
        <v>0</v>
      </c>
      <c r="AJ325" s="508">
        <f t="shared" si="178"/>
        <v>0</v>
      </c>
      <c r="AK325" s="240">
        <v>0</v>
      </c>
      <c r="AL325" s="254">
        <f t="shared" si="179"/>
        <v>0</v>
      </c>
      <c r="AM325" s="253"/>
    </row>
    <row r="326" spans="1:39" s="242" customFormat="1" x14ac:dyDescent="0.3">
      <c r="A326" s="277" t="s">
        <v>406</v>
      </c>
      <c r="B326" s="276">
        <f>3900/6</f>
        <v>650</v>
      </c>
      <c r="C326" s="275">
        <f>2000/1.1</f>
        <v>1818.181818181818</v>
      </c>
      <c r="D326" s="274">
        <v>6</v>
      </c>
      <c r="E326" s="269">
        <v>0</v>
      </c>
      <c r="F326" s="520">
        <f t="shared" si="160"/>
        <v>0</v>
      </c>
      <c r="G326" s="308">
        <v>0</v>
      </c>
      <c r="H326" s="262">
        <f t="shared" si="161"/>
        <v>0</v>
      </c>
      <c r="I326" s="263">
        <v>0</v>
      </c>
      <c r="J326" s="266">
        <f t="shared" si="162"/>
        <v>0</v>
      </c>
      <c r="K326" s="261">
        <v>0</v>
      </c>
      <c r="L326" s="266">
        <f t="shared" si="163"/>
        <v>0</v>
      </c>
      <c r="M326" s="263">
        <v>0</v>
      </c>
      <c r="N326" s="266">
        <f t="shared" si="164"/>
        <v>0</v>
      </c>
      <c r="O326" s="295">
        <v>0</v>
      </c>
      <c r="P326" s="265">
        <f t="shared" si="165"/>
        <v>0</v>
      </c>
      <c r="Q326" s="257">
        <f t="shared" si="166"/>
        <v>0</v>
      </c>
      <c r="R326" s="264">
        <f t="shared" si="167"/>
        <v>0</v>
      </c>
      <c r="S326" s="261">
        <v>0</v>
      </c>
      <c r="T326" s="262">
        <f t="shared" si="168"/>
        <v>0</v>
      </c>
      <c r="U326" s="263">
        <v>0</v>
      </c>
      <c r="V326" s="262">
        <f t="shared" si="169"/>
        <v>0</v>
      </c>
      <c r="W326" s="263">
        <v>0</v>
      </c>
      <c r="X326" s="262">
        <f t="shared" si="170"/>
        <v>0</v>
      </c>
      <c r="Y326" s="261">
        <v>0</v>
      </c>
      <c r="Z326" s="262">
        <f t="shared" si="171"/>
        <v>0</v>
      </c>
      <c r="AA326" s="261">
        <v>0</v>
      </c>
      <c r="AB326" s="260">
        <f t="shared" si="172"/>
        <v>0</v>
      </c>
      <c r="AC326" s="259">
        <f t="shared" si="173"/>
        <v>0</v>
      </c>
      <c r="AD326" s="258">
        <f t="shared" si="174"/>
        <v>0</v>
      </c>
      <c r="AE326" s="257">
        <v>0</v>
      </c>
      <c r="AF326" s="257">
        <f t="shared" si="175"/>
        <v>0</v>
      </c>
      <c r="AG326" s="255">
        <v>0</v>
      </c>
      <c r="AH326" s="254">
        <f t="shared" si="176"/>
        <v>0</v>
      </c>
      <c r="AI326" s="267">
        <f t="shared" si="177"/>
        <v>0</v>
      </c>
      <c r="AJ326" s="508">
        <f t="shared" si="178"/>
        <v>0</v>
      </c>
      <c r="AK326" s="240">
        <v>0</v>
      </c>
      <c r="AL326" s="254">
        <f t="shared" si="179"/>
        <v>0</v>
      </c>
      <c r="AM326" s="253"/>
    </row>
    <row r="327" spans="1:39" s="242" customFormat="1" x14ac:dyDescent="0.3">
      <c r="A327" s="277" t="s">
        <v>407</v>
      </c>
      <c r="B327" s="276">
        <f>3900/6</f>
        <v>650</v>
      </c>
      <c r="C327" s="275">
        <f>2000/1.1</f>
        <v>1818.181818181818</v>
      </c>
      <c r="D327" s="274">
        <v>6</v>
      </c>
      <c r="E327" s="269">
        <v>0</v>
      </c>
      <c r="F327" s="520">
        <f t="shared" si="160"/>
        <v>0</v>
      </c>
      <c r="G327" s="308">
        <v>0</v>
      </c>
      <c r="H327" s="262">
        <f t="shared" si="161"/>
        <v>0</v>
      </c>
      <c r="I327" s="263">
        <v>0</v>
      </c>
      <c r="J327" s="266">
        <f t="shared" si="162"/>
        <v>0</v>
      </c>
      <c r="K327" s="261">
        <v>0</v>
      </c>
      <c r="L327" s="266">
        <f t="shared" si="163"/>
        <v>0</v>
      </c>
      <c r="M327" s="263">
        <v>0</v>
      </c>
      <c r="N327" s="266">
        <f t="shared" si="164"/>
        <v>0</v>
      </c>
      <c r="O327" s="295">
        <v>0</v>
      </c>
      <c r="P327" s="265">
        <f t="shared" si="165"/>
        <v>0</v>
      </c>
      <c r="Q327" s="257">
        <f t="shared" si="166"/>
        <v>0</v>
      </c>
      <c r="R327" s="264">
        <f t="shared" si="167"/>
        <v>0</v>
      </c>
      <c r="S327" s="261">
        <v>0</v>
      </c>
      <c r="T327" s="262">
        <f t="shared" si="168"/>
        <v>0</v>
      </c>
      <c r="U327" s="263">
        <v>0</v>
      </c>
      <c r="V327" s="262">
        <f t="shared" si="169"/>
        <v>0</v>
      </c>
      <c r="W327" s="263">
        <v>0</v>
      </c>
      <c r="X327" s="262">
        <f t="shared" si="170"/>
        <v>0</v>
      </c>
      <c r="Y327" s="261">
        <v>0</v>
      </c>
      <c r="Z327" s="262">
        <f t="shared" si="171"/>
        <v>0</v>
      </c>
      <c r="AA327" s="261">
        <v>0</v>
      </c>
      <c r="AB327" s="260">
        <f t="shared" si="172"/>
        <v>0</v>
      </c>
      <c r="AC327" s="259">
        <f t="shared" si="173"/>
        <v>0</v>
      </c>
      <c r="AD327" s="258">
        <f t="shared" si="174"/>
        <v>0</v>
      </c>
      <c r="AE327" s="257">
        <v>0</v>
      </c>
      <c r="AF327" s="257">
        <f t="shared" si="175"/>
        <v>0</v>
      </c>
      <c r="AG327" s="255">
        <v>0</v>
      </c>
      <c r="AH327" s="254">
        <f t="shared" si="176"/>
        <v>0</v>
      </c>
      <c r="AI327" s="267">
        <f t="shared" si="177"/>
        <v>0</v>
      </c>
      <c r="AJ327" s="508">
        <f t="shared" si="178"/>
        <v>0</v>
      </c>
      <c r="AK327" s="240">
        <v>0</v>
      </c>
      <c r="AL327" s="254">
        <f t="shared" si="179"/>
        <v>0</v>
      </c>
      <c r="AM327" s="253"/>
    </row>
    <row r="328" spans="1:39" s="242" customFormat="1" x14ac:dyDescent="0.3">
      <c r="A328" s="277" t="s">
        <v>531</v>
      </c>
      <c r="B328" s="276">
        <f>3900/6</f>
        <v>650</v>
      </c>
      <c r="C328" s="275">
        <f>2000/1.1</f>
        <v>1818.181818181818</v>
      </c>
      <c r="D328" s="274">
        <v>6</v>
      </c>
      <c r="E328" s="269">
        <v>0</v>
      </c>
      <c r="F328" s="520">
        <f t="shared" si="160"/>
        <v>0</v>
      </c>
      <c r="G328" s="308">
        <v>0</v>
      </c>
      <c r="H328" s="262">
        <f t="shared" si="161"/>
        <v>0</v>
      </c>
      <c r="I328" s="263">
        <v>0</v>
      </c>
      <c r="J328" s="266">
        <f t="shared" si="162"/>
        <v>0</v>
      </c>
      <c r="K328" s="261">
        <v>0</v>
      </c>
      <c r="L328" s="266">
        <f t="shared" si="163"/>
        <v>0</v>
      </c>
      <c r="M328" s="263">
        <v>0</v>
      </c>
      <c r="N328" s="266">
        <f t="shared" si="164"/>
        <v>0</v>
      </c>
      <c r="O328" s="295">
        <v>0</v>
      </c>
      <c r="P328" s="265">
        <f t="shared" si="165"/>
        <v>0</v>
      </c>
      <c r="Q328" s="257">
        <f t="shared" si="166"/>
        <v>0</v>
      </c>
      <c r="R328" s="264">
        <f t="shared" si="167"/>
        <v>0</v>
      </c>
      <c r="S328" s="261">
        <v>0</v>
      </c>
      <c r="T328" s="262">
        <f t="shared" si="168"/>
        <v>0</v>
      </c>
      <c r="U328" s="263">
        <v>0</v>
      </c>
      <c r="V328" s="262">
        <f t="shared" si="169"/>
        <v>0</v>
      </c>
      <c r="W328" s="263">
        <v>0</v>
      </c>
      <c r="X328" s="262">
        <f t="shared" si="170"/>
        <v>0</v>
      </c>
      <c r="Y328" s="261">
        <v>0</v>
      </c>
      <c r="Z328" s="262">
        <f t="shared" si="171"/>
        <v>0</v>
      </c>
      <c r="AA328" s="261">
        <v>0</v>
      </c>
      <c r="AB328" s="260">
        <f t="shared" si="172"/>
        <v>0</v>
      </c>
      <c r="AC328" s="259">
        <f t="shared" si="173"/>
        <v>0</v>
      </c>
      <c r="AD328" s="258">
        <f t="shared" si="174"/>
        <v>0</v>
      </c>
      <c r="AE328" s="257">
        <v>0</v>
      </c>
      <c r="AF328" s="257">
        <f t="shared" si="175"/>
        <v>0</v>
      </c>
      <c r="AG328" s="255">
        <v>0</v>
      </c>
      <c r="AH328" s="254">
        <f t="shared" si="176"/>
        <v>0</v>
      </c>
      <c r="AI328" s="267">
        <f t="shared" si="177"/>
        <v>0</v>
      </c>
      <c r="AJ328" s="508">
        <f t="shared" si="178"/>
        <v>0</v>
      </c>
      <c r="AK328" s="240">
        <v>0</v>
      </c>
      <c r="AL328" s="254">
        <f t="shared" si="179"/>
        <v>0</v>
      </c>
      <c r="AM328" s="253"/>
    </row>
    <row r="329" spans="1:39" s="242" customFormat="1" ht="17.25" thickBot="1" x14ac:dyDescent="0.35">
      <c r="A329" s="273" t="s">
        <v>409</v>
      </c>
      <c r="B329" s="272">
        <f>31200/24</f>
        <v>1300</v>
      </c>
      <c r="C329" s="271">
        <f>2800/1.1</f>
        <v>2545.454545454545</v>
      </c>
      <c r="D329" s="270">
        <v>24</v>
      </c>
      <c r="E329" s="498">
        <v>0</v>
      </c>
      <c r="F329" s="521">
        <f t="shared" si="160"/>
        <v>0</v>
      </c>
      <c r="G329" s="504">
        <v>0</v>
      </c>
      <c r="H329" s="499">
        <f t="shared" si="161"/>
        <v>0</v>
      </c>
      <c r="I329" s="502">
        <v>0</v>
      </c>
      <c r="J329" s="347">
        <f t="shared" si="162"/>
        <v>0</v>
      </c>
      <c r="K329" s="336">
        <v>0</v>
      </c>
      <c r="L329" s="347">
        <f t="shared" si="163"/>
        <v>0</v>
      </c>
      <c r="M329" s="502">
        <v>0</v>
      </c>
      <c r="N329" s="347">
        <f t="shared" si="164"/>
        <v>0</v>
      </c>
      <c r="O329" s="480">
        <v>0</v>
      </c>
      <c r="P329" s="482">
        <f t="shared" si="165"/>
        <v>0</v>
      </c>
      <c r="Q329" s="483">
        <f t="shared" si="166"/>
        <v>0</v>
      </c>
      <c r="R329" s="338">
        <f t="shared" si="167"/>
        <v>0</v>
      </c>
      <c r="S329" s="336">
        <v>0</v>
      </c>
      <c r="T329" s="499">
        <f t="shared" si="168"/>
        <v>0</v>
      </c>
      <c r="U329" s="502">
        <v>0</v>
      </c>
      <c r="V329" s="499">
        <f t="shared" si="169"/>
        <v>0</v>
      </c>
      <c r="W329" s="502">
        <v>0</v>
      </c>
      <c r="X329" s="499">
        <f t="shared" si="170"/>
        <v>0</v>
      </c>
      <c r="Y329" s="336">
        <v>0</v>
      </c>
      <c r="Z329" s="499">
        <f t="shared" si="171"/>
        <v>0</v>
      </c>
      <c r="AA329" s="336">
        <v>0</v>
      </c>
      <c r="AB329" s="486">
        <f t="shared" si="172"/>
        <v>0</v>
      </c>
      <c r="AC329" s="487">
        <f t="shared" si="173"/>
        <v>0</v>
      </c>
      <c r="AD329" s="488">
        <f t="shared" si="174"/>
        <v>0</v>
      </c>
      <c r="AE329" s="483">
        <v>0</v>
      </c>
      <c r="AF329" s="483">
        <f t="shared" si="175"/>
        <v>0</v>
      </c>
      <c r="AG329" s="490">
        <v>0</v>
      </c>
      <c r="AH329" s="491">
        <f t="shared" si="176"/>
        <v>0</v>
      </c>
      <c r="AI329" s="481">
        <f t="shared" si="177"/>
        <v>0</v>
      </c>
      <c r="AJ329" s="509">
        <f t="shared" si="178"/>
        <v>0</v>
      </c>
      <c r="AK329" s="492">
        <v>0</v>
      </c>
      <c r="AL329" s="491">
        <f t="shared" si="179"/>
        <v>0</v>
      </c>
      <c r="AM329" s="253"/>
    </row>
    <row r="330" spans="1:39" s="242" customFormat="1" ht="17.25" thickBot="1" x14ac:dyDescent="0.35">
      <c r="A330" s="715" t="s">
        <v>113</v>
      </c>
      <c r="B330" s="716"/>
      <c r="C330" s="716"/>
      <c r="D330" s="716"/>
      <c r="E330" s="495">
        <f t="shared" ref="E330:AL330" si="180">SUM(E296:E329)</f>
        <v>0</v>
      </c>
      <c r="F330" s="522">
        <f t="shared" si="180"/>
        <v>0</v>
      </c>
      <c r="G330" s="515">
        <f t="shared" si="180"/>
        <v>0</v>
      </c>
      <c r="H330" s="496">
        <f t="shared" si="180"/>
        <v>0</v>
      </c>
      <c r="I330" s="496">
        <f t="shared" si="180"/>
        <v>0</v>
      </c>
      <c r="J330" s="496">
        <f t="shared" si="180"/>
        <v>0</v>
      </c>
      <c r="K330" s="496">
        <f t="shared" si="180"/>
        <v>0</v>
      </c>
      <c r="L330" s="496">
        <f t="shared" si="180"/>
        <v>0</v>
      </c>
      <c r="M330" s="496">
        <f t="shared" si="180"/>
        <v>0</v>
      </c>
      <c r="N330" s="496">
        <f t="shared" si="180"/>
        <v>0</v>
      </c>
      <c r="O330" s="496">
        <f t="shared" si="180"/>
        <v>0</v>
      </c>
      <c r="P330" s="496">
        <f t="shared" si="180"/>
        <v>0</v>
      </c>
      <c r="Q330" s="496">
        <f t="shared" si="180"/>
        <v>0</v>
      </c>
      <c r="R330" s="516">
        <f t="shared" si="180"/>
        <v>0</v>
      </c>
      <c r="S330" s="514">
        <f t="shared" si="180"/>
        <v>0</v>
      </c>
      <c r="T330" s="496">
        <f t="shared" si="180"/>
        <v>0</v>
      </c>
      <c r="U330" s="496">
        <f t="shared" si="180"/>
        <v>0</v>
      </c>
      <c r="V330" s="496">
        <f t="shared" si="180"/>
        <v>0</v>
      </c>
      <c r="W330" s="496">
        <f t="shared" si="180"/>
        <v>0</v>
      </c>
      <c r="X330" s="496">
        <f t="shared" si="180"/>
        <v>0</v>
      </c>
      <c r="Y330" s="496">
        <f t="shared" si="180"/>
        <v>0</v>
      </c>
      <c r="Z330" s="496">
        <f t="shared" si="180"/>
        <v>0</v>
      </c>
      <c r="AA330" s="496">
        <f t="shared" si="180"/>
        <v>0</v>
      </c>
      <c r="AB330" s="496">
        <f t="shared" si="180"/>
        <v>0</v>
      </c>
      <c r="AC330" s="496">
        <f t="shared" si="180"/>
        <v>0</v>
      </c>
      <c r="AD330" s="496">
        <f t="shared" si="180"/>
        <v>0</v>
      </c>
      <c r="AE330" s="496">
        <f t="shared" si="180"/>
        <v>0</v>
      </c>
      <c r="AF330" s="510">
        <f t="shared" si="180"/>
        <v>0</v>
      </c>
      <c r="AG330" s="515">
        <f t="shared" si="180"/>
        <v>0</v>
      </c>
      <c r="AH330" s="516">
        <f t="shared" si="180"/>
        <v>0</v>
      </c>
      <c r="AI330" s="514">
        <f t="shared" si="180"/>
        <v>0</v>
      </c>
      <c r="AJ330" s="510">
        <f t="shared" si="180"/>
        <v>0</v>
      </c>
      <c r="AK330" s="515">
        <f t="shared" si="180"/>
        <v>0</v>
      </c>
      <c r="AL330" s="516">
        <f t="shared" si="180"/>
        <v>0</v>
      </c>
      <c r="AM330" s="252"/>
    </row>
    <row r="331" spans="1:39" s="242" customFormat="1" ht="17.25" thickBot="1" x14ac:dyDescent="0.35">
      <c r="A331" s="251"/>
      <c r="B331" s="251"/>
      <c r="C331" s="251"/>
      <c r="D331" s="251"/>
      <c r="E331" s="244"/>
      <c r="F331" s="245"/>
      <c r="G331" s="244"/>
      <c r="H331" s="250">
        <f>H330*1.1</f>
        <v>0</v>
      </c>
      <c r="I331" s="245"/>
      <c r="J331" s="250">
        <f>J330*1.1</f>
        <v>0</v>
      </c>
      <c r="K331" s="245"/>
      <c r="L331" s="250">
        <f>L330*1.1</f>
        <v>0</v>
      </c>
      <c r="M331" s="245"/>
      <c r="N331" s="250">
        <f>N330*1.1</f>
        <v>0</v>
      </c>
      <c r="O331" s="245"/>
      <c r="P331" s="250">
        <f>P330*1.1</f>
        <v>0</v>
      </c>
      <c r="Q331" s="245"/>
      <c r="R331" s="249">
        <f>R330*1.1</f>
        <v>0</v>
      </c>
      <c r="S331" s="718" t="s">
        <v>155</v>
      </c>
      <c r="T331" s="718"/>
      <c r="U331" s="718"/>
      <c r="V331" s="718"/>
      <c r="W331" s="718"/>
      <c r="X331" s="718"/>
      <c r="Y331" s="718"/>
      <c r="Z331" s="718"/>
      <c r="AA331" s="718"/>
      <c r="AB331" s="718"/>
      <c r="AC331" s="718"/>
      <c r="AD331" s="718"/>
      <c r="AE331" s="248"/>
      <c r="AF331" s="325" t="e">
        <f>AF330/(R330+F330)</f>
        <v>#DIV/0!</v>
      </c>
      <c r="AG331" s="244"/>
      <c r="AH331" s="246"/>
      <c r="AI331" s="245"/>
      <c r="AJ331" s="245"/>
      <c r="AK331" s="244"/>
      <c r="AL331" s="243"/>
    </row>
    <row r="332" spans="1:39" s="242" customFormat="1" x14ac:dyDescent="0.3"/>
    <row r="333" spans="1:39" s="242" customFormat="1" ht="17.25" thickBot="1" x14ac:dyDescent="0.35">
      <c r="A333" s="307" t="s">
        <v>1086</v>
      </c>
      <c r="B333" s="306"/>
      <c r="C333" s="306"/>
      <c r="D333" s="305"/>
      <c r="E333" s="304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3"/>
      <c r="Q333" s="303"/>
      <c r="R333" s="303"/>
      <c r="S333" s="303"/>
      <c r="T333" s="303"/>
      <c r="U333" s="303"/>
      <c r="V333" s="303"/>
      <c r="W333" s="303"/>
      <c r="X333" s="303"/>
      <c r="Y333" s="303"/>
      <c r="Z333" s="303"/>
      <c r="AA333" s="303"/>
      <c r="AB333" s="303"/>
      <c r="AC333" s="303"/>
      <c r="AD333" s="303"/>
      <c r="AE333" s="303"/>
      <c r="AF333" s="303"/>
      <c r="AG333" s="302"/>
      <c r="AH333" s="302"/>
      <c r="AI333" s="302"/>
      <c r="AJ333" s="302"/>
      <c r="AK333" s="302"/>
    </row>
    <row r="334" spans="1:39" s="242" customFormat="1" ht="17.25" thickBot="1" x14ac:dyDescent="0.35">
      <c r="A334" s="251"/>
      <c r="B334" s="251"/>
      <c r="C334" s="251"/>
      <c r="D334" s="251"/>
      <c r="E334" s="301"/>
      <c r="F334" s="300"/>
      <c r="G334" s="743" t="s">
        <v>130</v>
      </c>
      <c r="H334" s="744"/>
      <c r="I334" s="744"/>
      <c r="J334" s="744"/>
      <c r="K334" s="744"/>
      <c r="L334" s="744"/>
      <c r="M334" s="744"/>
      <c r="N334" s="744"/>
      <c r="O334" s="744"/>
      <c r="P334" s="744"/>
      <c r="Q334" s="744"/>
      <c r="R334" s="745"/>
      <c r="S334" s="746" t="s">
        <v>49</v>
      </c>
      <c r="T334" s="747"/>
      <c r="U334" s="747"/>
      <c r="V334" s="747"/>
      <c r="W334" s="747"/>
      <c r="X334" s="747"/>
      <c r="Y334" s="747"/>
      <c r="Z334" s="747"/>
      <c r="AA334" s="747"/>
      <c r="AB334" s="747"/>
      <c r="AC334" s="747"/>
      <c r="AD334" s="747"/>
      <c r="AE334" s="747"/>
      <c r="AF334" s="748"/>
      <c r="AG334" s="300"/>
      <c r="AH334" s="300"/>
      <c r="AI334" s="301"/>
      <c r="AJ334" s="298"/>
      <c r="AK334" s="511"/>
      <c r="AL334" s="298"/>
      <c r="AM334" s="297" t="s">
        <v>11</v>
      </c>
    </row>
    <row r="335" spans="1:39" s="242" customFormat="1" ht="16.5" customHeight="1" x14ac:dyDescent="0.3">
      <c r="A335" s="751" t="s">
        <v>207</v>
      </c>
      <c r="B335" s="753" t="s">
        <v>293</v>
      </c>
      <c r="C335" s="755" t="s">
        <v>14</v>
      </c>
      <c r="D335" s="725" t="s">
        <v>348</v>
      </c>
      <c r="E335" s="757" t="s">
        <v>192</v>
      </c>
      <c r="F335" s="759" t="s">
        <v>78</v>
      </c>
      <c r="G335" s="723" t="s">
        <v>17</v>
      </c>
      <c r="H335" s="741" t="s">
        <v>203</v>
      </c>
      <c r="I335" s="739" t="s">
        <v>0</v>
      </c>
      <c r="J335" s="741" t="s">
        <v>74</v>
      </c>
      <c r="K335" s="739" t="s">
        <v>1</v>
      </c>
      <c r="L335" s="741" t="s">
        <v>330</v>
      </c>
      <c r="M335" s="739" t="s">
        <v>2</v>
      </c>
      <c r="N335" s="741" t="s">
        <v>20</v>
      </c>
      <c r="O335" s="739" t="s">
        <v>3</v>
      </c>
      <c r="P335" s="741" t="s">
        <v>177</v>
      </c>
      <c r="Q335" s="735" t="s">
        <v>125</v>
      </c>
      <c r="R335" s="737" t="s">
        <v>23</v>
      </c>
      <c r="S335" s="749" t="s">
        <v>286</v>
      </c>
      <c r="T335" s="731" t="s">
        <v>249</v>
      </c>
      <c r="U335" s="729" t="s">
        <v>4</v>
      </c>
      <c r="V335" s="731" t="s">
        <v>174</v>
      </c>
      <c r="W335" s="729" t="s">
        <v>5</v>
      </c>
      <c r="X335" s="731" t="s">
        <v>173</v>
      </c>
      <c r="Y335" s="729" t="s">
        <v>6</v>
      </c>
      <c r="Z335" s="731" t="s">
        <v>77</v>
      </c>
      <c r="AA335" s="729" t="s">
        <v>7</v>
      </c>
      <c r="AB335" s="731" t="s">
        <v>98</v>
      </c>
      <c r="AC335" s="733" t="s">
        <v>29</v>
      </c>
      <c r="AD335" s="735" t="s">
        <v>122</v>
      </c>
      <c r="AE335" s="735" t="s">
        <v>121</v>
      </c>
      <c r="AF335" s="737" t="s">
        <v>244</v>
      </c>
      <c r="AG335" s="719" t="s">
        <v>190</v>
      </c>
      <c r="AH335" s="721" t="s">
        <v>52</v>
      </c>
      <c r="AI335" s="723" t="s">
        <v>71</v>
      </c>
      <c r="AJ335" s="725" t="s">
        <v>119</v>
      </c>
      <c r="AK335" s="727" t="s">
        <v>139</v>
      </c>
      <c r="AL335" s="725" t="s">
        <v>96</v>
      </c>
      <c r="AM335" s="713" t="s">
        <v>95</v>
      </c>
    </row>
    <row r="336" spans="1:39" s="242" customFormat="1" ht="17.25" customHeight="1" thickBot="1" x14ac:dyDescent="0.35">
      <c r="A336" s="752"/>
      <c r="B336" s="754"/>
      <c r="C336" s="756"/>
      <c r="D336" s="726"/>
      <c r="E336" s="758"/>
      <c r="F336" s="760"/>
      <c r="G336" s="724"/>
      <c r="H336" s="742"/>
      <c r="I336" s="740"/>
      <c r="J336" s="742"/>
      <c r="K336" s="740"/>
      <c r="L336" s="742"/>
      <c r="M336" s="740"/>
      <c r="N336" s="742"/>
      <c r="O336" s="740"/>
      <c r="P336" s="742"/>
      <c r="Q336" s="736"/>
      <c r="R336" s="738"/>
      <c r="S336" s="750"/>
      <c r="T336" s="732"/>
      <c r="U336" s="730"/>
      <c r="V336" s="732"/>
      <c r="W336" s="730"/>
      <c r="X336" s="732"/>
      <c r="Y336" s="730"/>
      <c r="Z336" s="732"/>
      <c r="AA336" s="730"/>
      <c r="AB336" s="732"/>
      <c r="AC336" s="734"/>
      <c r="AD336" s="736"/>
      <c r="AE336" s="736"/>
      <c r="AF336" s="738"/>
      <c r="AG336" s="720"/>
      <c r="AH336" s="722"/>
      <c r="AI336" s="724"/>
      <c r="AJ336" s="726"/>
      <c r="AK336" s="728"/>
      <c r="AL336" s="726"/>
      <c r="AM336" s="714"/>
    </row>
    <row r="337" spans="1:39" s="242" customFormat="1" x14ac:dyDescent="0.3">
      <c r="A337" s="296" t="s">
        <v>858</v>
      </c>
      <c r="B337" s="295">
        <f>15500/10</f>
        <v>1550</v>
      </c>
      <c r="C337" s="288">
        <f>2700/1.1</f>
        <v>2454.5454545454545</v>
      </c>
      <c r="D337" s="294">
        <v>10</v>
      </c>
      <c r="E337" s="269">
        <v>0</v>
      </c>
      <c r="F337" s="519">
        <f t="shared" ref="F337:F370" si="181">B337*E337</f>
        <v>0</v>
      </c>
      <c r="G337" s="268">
        <v>0</v>
      </c>
      <c r="H337" s="293">
        <f t="shared" ref="H337:H370" si="182">B337*G337</f>
        <v>0</v>
      </c>
      <c r="I337" s="261">
        <v>0</v>
      </c>
      <c r="J337" s="293">
        <f t="shared" ref="J337:J370" si="183">B337*I337</f>
        <v>0</v>
      </c>
      <c r="K337" s="267">
        <v>0</v>
      </c>
      <c r="L337" s="266">
        <f t="shared" ref="L337:L370" si="184">B337*K337</f>
        <v>0</v>
      </c>
      <c r="M337" s="261">
        <v>0</v>
      </c>
      <c r="N337" s="293">
        <f t="shared" ref="N337:N370" si="185">B337*M337</f>
        <v>0</v>
      </c>
      <c r="O337" s="263">
        <v>0</v>
      </c>
      <c r="P337" s="265">
        <f t="shared" ref="P337:P370" si="186">B337*O337</f>
        <v>0</v>
      </c>
      <c r="Q337" s="257">
        <f t="shared" ref="Q337:Q370" si="187">G337+I337+K337+M337+O337</f>
        <v>0</v>
      </c>
      <c r="R337" s="292">
        <f t="shared" ref="R337:R370" si="188">Q337*B337</f>
        <v>0</v>
      </c>
      <c r="S337" s="308">
        <v>0</v>
      </c>
      <c r="T337" s="291">
        <f t="shared" ref="T337:T370" si="189">C337*S337</f>
        <v>0</v>
      </c>
      <c r="U337" s="261">
        <v>0</v>
      </c>
      <c r="V337" s="291">
        <f t="shared" ref="V337:V370" si="190">C337*U337</f>
        <v>0</v>
      </c>
      <c r="W337" s="261">
        <v>0</v>
      </c>
      <c r="X337" s="291">
        <f t="shared" ref="X337:X370" si="191">C337*W337</f>
        <v>0</v>
      </c>
      <c r="Y337" s="261">
        <v>0</v>
      </c>
      <c r="Z337" s="291">
        <f t="shared" ref="Z337:Z370" si="192">C337*Y337</f>
        <v>0</v>
      </c>
      <c r="AA337" s="261">
        <v>0</v>
      </c>
      <c r="AB337" s="260">
        <f t="shared" ref="AB337:AB370" si="193">C337*AA337</f>
        <v>0</v>
      </c>
      <c r="AC337" s="259">
        <f t="shared" ref="AC337:AC370" si="194">S337+U337+W337+Y337+AA337</f>
        <v>0</v>
      </c>
      <c r="AD337" s="258">
        <f t="shared" ref="AD337:AD370" si="195">AC337*C337</f>
        <v>0</v>
      </c>
      <c r="AE337" s="257">
        <v>0</v>
      </c>
      <c r="AF337" s="256">
        <f t="shared" ref="AF337:AF370" si="196">((C337-B337)*AC337)-AE337</f>
        <v>0</v>
      </c>
      <c r="AG337" s="517">
        <v>0</v>
      </c>
      <c r="AH337" s="508">
        <f t="shared" ref="AH337:AH370" si="197">B337*AG337</f>
        <v>0</v>
      </c>
      <c r="AI337" s="240">
        <f t="shared" ref="AI337:AI370" si="198">E337+Q337-AC337-AG337</f>
        <v>0</v>
      </c>
      <c r="AJ337" s="340">
        <f t="shared" ref="AJ337:AJ370" si="199">B337*AI337</f>
        <v>0</v>
      </c>
      <c r="AK337" s="512">
        <v>0</v>
      </c>
      <c r="AL337" s="254">
        <f t="shared" ref="AL337:AL370" si="200">AK337*B337</f>
        <v>0</v>
      </c>
      <c r="AM337" s="253"/>
    </row>
    <row r="338" spans="1:39" s="242" customFormat="1" x14ac:dyDescent="0.3">
      <c r="A338" s="285" t="s">
        <v>1158</v>
      </c>
      <c r="B338" s="261">
        <f>15500/10</f>
        <v>1550</v>
      </c>
      <c r="C338" s="288">
        <f>2700/1.1</f>
        <v>2454.5454545454545</v>
      </c>
      <c r="D338" s="287">
        <v>10</v>
      </c>
      <c r="E338" s="269">
        <v>0</v>
      </c>
      <c r="F338" s="520">
        <f t="shared" si="181"/>
        <v>0</v>
      </c>
      <c r="G338" s="268">
        <v>0</v>
      </c>
      <c r="H338" s="262">
        <f t="shared" si="182"/>
        <v>0</v>
      </c>
      <c r="I338" s="261">
        <v>0</v>
      </c>
      <c r="J338" s="266">
        <f t="shared" si="183"/>
        <v>0</v>
      </c>
      <c r="K338" s="267">
        <v>0</v>
      </c>
      <c r="L338" s="266">
        <f t="shared" si="184"/>
        <v>0</v>
      </c>
      <c r="M338" s="261">
        <v>0</v>
      </c>
      <c r="N338" s="266">
        <f t="shared" si="185"/>
        <v>0</v>
      </c>
      <c r="O338" s="263">
        <v>0</v>
      </c>
      <c r="P338" s="265">
        <f t="shared" si="186"/>
        <v>0</v>
      </c>
      <c r="Q338" s="257">
        <f t="shared" si="187"/>
        <v>0</v>
      </c>
      <c r="R338" s="264">
        <f t="shared" si="188"/>
        <v>0</v>
      </c>
      <c r="S338" s="308">
        <v>0</v>
      </c>
      <c r="T338" s="262">
        <f t="shared" si="189"/>
        <v>0</v>
      </c>
      <c r="U338" s="261">
        <v>0</v>
      </c>
      <c r="V338" s="262">
        <f t="shared" si="190"/>
        <v>0</v>
      </c>
      <c r="W338" s="261">
        <v>0</v>
      </c>
      <c r="X338" s="262">
        <f t="shared" si="191"/>
        <v>0</v>
      </c>
      <c r="Y338" s="261">
        <v>0</v>
      </c>
      <c r="Z338" s="262">
        <f t="shared" si="192"/>
        <v>0</v>
      </c>
      <c r="AA338" s="261">
        <v>0</v>
      </c>
      <c r="AB338" s="260">
        <f t="shared" si="193"/>
        <v>0</v>
      </c>
      <c r="AC338" s="259">
        <f t="shared" si="194"/>
        <v>0</v>
      </c>
      <c r="AD338" s="258">
        <f t="shared" si="195"/>
        <v>0</v>
      </c>
      <c r="AE338" s="257">
        <v>0</v>
      </c>
      <c r="AF338" s="256">
        <f t="shared" si="196"/>
        <v>0</v>
      </c>
      <c r="AG338" s="517">
        <v>0</v>
      </c>
      <c r="AH338" s="508">
        <f t="shared" si="197"/>
        <v>0</v>
      </c>
      <c r="AI338" s="240">
        <f t="shared" si="198"/>
        <v>0</v>
      </c>
      <c r="AJ338" s="254">
        <f t="shared" si="199"/>
        <v>0</v>
      </c>
      <c r="AK338" s="512">
        <v>0</v>
      </c>
      <c r="AL338" s="254">
        <f t="shared" si="200"/>
        <v>0</v>
      </c>
      <c r="AM338" s="253"/>
    </row>
    <row r="339" spans="1:39" s="242" customFormat="1" x14ac:dyDescent="0.3">
      <c r="A339" s="285" t="s">
        <v>273</v>
      </c>
      <c r="B339" s="261">
        <f>18000/10</f>
        <v>1800</v>
      </c>
      <c r="C339" s="288">
        <f>2800/1.1</f>
        <v>2545.454545454545</v>
      </c>
      <c r="D339" s="287">
        <v>10</v>
      </c>
      <c r="E339" s="269">
        <v>0</v>
      </c>
      <c r="F339" s="520">
        <f t="shared" si="181"/>
        <v>0</v>
      </c>
      <c r="G339" s="268">
        <v>0</v>
      </c>
      <c r="H339" s="262">
        <f t="shared" si="182"/>
        <v>0</v>
      </c>
      <c r="I339" s="261">
        <v>0</v>
      </c>
      <c r="J339" s="266">
        <f t="shared" si="183"/>
        <v>0</v>
      </c>
      <c r="K339" s="267">
        <v>0</v>
      </c>
      <c r="L339" s="266">
        <f t="shared" si="184"/>
        <v>0</v>
      </c>
      <c r="M339" s="261">
        <v>0</v>
      </c>
      <c r="N339" s="266">
        <f t="shared" si="185"/>
        <v>0</v>
      </c>
      <c r="O339" s="263">
        <v>0</v>
      </c>
      <c r="P339" s="265">
        <f t="shared" si="186"/>
        <v>0</v>
      </c>
      <c r="Q339" s="257">
        <f t="shared" si="187"/>
        <v>0</v>
      </c>
      <c r="R339" s="264">
        <f t="shared" si="188"/>
        <v>0</v>
      </c>
      <c r="S339" s="308">
        <v>0</v>
      </c>
      <c r="T339" s="262">
        <f t="shared" si="189"/>
        <v>0</v>
      </c>
      <c r="U339" s="261">
        <v>0</v>
      </c>
      <c r="V339" s="262">
        <f t="shared" si="190"/>
        <v>0</v>
      </c>
      <c r="W339" s="261">
        <v>0</v>
      </c>
      <c r="X339" s="262">
        <f t="shared" si="191"/>
        <v>0</v>
      </c>
      <c r="Y339" s="261">
        <v>0</v>
      </c>
      <c r="Z339" s="262">
        <f t="shared" si="192"/>
        <v>0</v>
      </c>
      <c r="AA339" s="261">
        <v>0</v>
      </c>
      <c r="AB339" s="260">
        <f t="shared" si="193"/>
        <v>0</v>
      </c>
      <c r="AC339" s="259">
        <f t="shared" si="194"/>
        <v>0</v>
      </c>
      <c r="AD339" s="258">
        <f t="shared" si="195"/>
        <v>0</v>
      </c>
      <c r="AE339" s="257">
        <v>0</v>
      </c>
      <c r="AF339" s="256">
        <f t="shared" si="196"/>
        <v>0</v>
      </c>
      <c r="AG339" s="517">
        <v>0</v>
      </c>
      <c r="AH339" s="508">
        <f t="shared" si="197"/>
        <v>0</v>
      </c>
      <c r="AI339" s="240">
        <f t="shared" si="198"/>
        <v>0</v>
      </c>
      <c r="AJ339" s="254">
        <f t="shared" si="199"/>
        <v>0</v>
      </c>
      <c r="AK339" s="512">
        <v>0</v>
      </c>
      <c r="AL339" s="254">
        <f t="shared" si="200"/>
        <v>0</v>
      </c>
      <c r="AM339" s="253"/>
    </row>
    <row r="340" spans="1:39" s="242" customFormat="1" x14ac:dyDescent="0.3">
      <c r="A340" s="290" t="s">
        <v>272</v>
      </c>
      <c r="B340" s="276">
        <f>15500/10</f>
        <v>1550</v>
      </c>
      <c r="C340" s="288">
        <f>2700/1.1</f>
        <v>2454.5454545454545</v>
      </c>
      <c r="D340" s="274">
        <v>10</v>
      </c>
      <c r="E340" s="269">
        <v>0</v>
      </c>
      <c r="F340" s="520">
        <f t="shared" si="181"/>
        <v>0</v>
      </c>
      <c r="G340" s="268">
        <v>0</v>
      </c>
      <c r="H340" s="262">
        <f t="shared" si="182"/>
        <v>0</v>
      </c>
      <c r="I340" s="261">
        <v>0</v>
      </c>
      <c r="J340" s="266">
        <f t="shared" si="183"/>
        <v>0</v>
      </c>
      <c r="K340" s="267">
        <v>0</v>
      </c>
      <c r="L340" s="266">
        <f t="shared" si="184"/>
        <v>0</v>
      </c>
      <c r="M340" s="261">
        <v>0</v>
      </c>
      <c r="N340" s="266">
        <f t="shared" si="185"/>
        <v>0</v>
      </c>
      <c r="O340" s="263">
        <v>0</v>
      </c>
      <c r="P340" s="265">
        <f t="shared" si="186"/>
        <v>0</v>
      </c>
      <c r="Q340" s="257">
        <f t="shared" si="187"/>
        <v>0</v>
      </c>
      <c r="R340" s="264">
        <f t="shared" si="188"/>
        <v>0</v>
      </c>
      <c r="S340" s="308">
        <v>0</v>
      </c>
      <c r="T340" s="262">
        <f t="shared" si="189"/>
        <v>0</v>
      </c>
      <c r="U340" s="261">
        <v>0</v>
      </c>
      <c r="V340" s="262">
        <f t="shared" si="190"/>
        <v>0</v>
      </c>
      <c r="W340" s="261">
        <v>0</v>
      </c>
      <c r="X340" s="262">
        <f t="shared" si="191"/>
        <v>0</v>
      </c>
      <c r="Y340" s="261">
        <v>0</v>
      </c>
      <c r="Z340" s="262">
        <f t="shared" si="192"/>
        <v>0</v>
      </c>
      <c r="AA340" s="261">
        <v>0</v>
      </c>
      <c r="AB340" s="260">
        <f t="shared" si="193"/>
        <v>0</v>
      </c>
      <c r="AC340" s="259">
        <f t="shared" si="194"/>
        <v>0</v>
      </c>
      <c r="AD340" s="258">
        <f t="shared" si="195"/>
        <v>0</v>
      </c>
      <c r="AE340" s="257">
        <v>0</v>
      </c>
      <c r="AF340" s="256">
        <f t="shared" si="196"/>
        <v>0</v>
      </c>
      <c r="AG340" s="517">
        <v>0</v>
      </c>
      <c r="AH340" s="508">
        <f t="shared" si="197"/>
        <v>0</v>
      </c>
      <c r="AI340" s="240">
        <f t="shared" si="198"/>
        <v>0</v>
      </c>
      <c r="AJ340" s="254">
        <f t="shared" si="199"/>
        <v>0</v>
      </c>
      <c r="AK340" s="512">
        <v>0</v>
      </c>
      <c r="AL340" s="254">
        <f t="shared" si="200"/>
        <v>0</v>
      </c>
      <c r="AM340" s="253"/>
    </row>
    <row r="341" spans="1:39" s="242" customFormat="1" x14ac:dyDescent="0.3">
      <c r="A341" s="290" t="s">
        <v>75</v>
      </c>
      <c r="B341" s="276">
        <f>15500/10</f>
        <v>1550</v>
      </c>
      <c r="C341" s="288">
        <f>2700/1.1</f>
        <v>2454.5454545454545</v>
      </c>
      <c r="D341" s="274">
        <v>10</v>
      </c>
      <c r="E341" s="269">
        <v>0</v>
      </c>
      <c r="F341" s="520">
        <f t="shared" si="181"/>
        <v>0</v>
      </c>
      <c r="G341" s="268">
        <v>0</v>
      </c>
      <c r="H341" s="262">
        <f t="shared" si="182"/>
        <v>0</v>
      </c>
      <c r="I341" s="261">
        <v>0</v>
      </c>
      <c r="J341" s="266">
        <f t="shared" si="183"/>
        <v>0</v>
      </c>
      <c r="K341" s="267">
        <v>0</v>
      </c>
      <c r="L341" s="266">
        <f t="shared" si="184"/>
        <v>0</v>
      </c>
      <c r="M341" s="261">
        <v>0</v>
      </c>
      <c r="N341" s="266">
        <f t="shared" si="185"/>
        <v>0</v>
      </c>
      <c r="O341" s="263">
        <v>0</v>
      </c>
      <c r="P341" s="265">
        <f t="shared" si="186"/>
        <v>0</v>
      </c>
      <c r="Q341" s="257">
        <f t="shared" si="187"/>
        <v>0</v>
      </c>
      <c r="R341" s="264">
        <f t="shared" si="188"/>
        <v>0</v>
      </c>
      <c r="S341" s="308">
        <v>0</v>
      </c>
      <c r="T341" s="262">
        <f t="shared" si="189"/>
        <v>0</v>
      </c>
      <c r="U341" s="261">
        <v>0</v>
      </c>
      <c r="V341" s="262">
        <f t="shared" si="190"/>
        <v>0</v>
      </c>
      <c r="W341" s="261">
        <v>0</v>
      </c>
      <c r="X341" s="262">
        <f t="shared" si="191"/>
        <v>0</v>
      </c>
      <c r="Y341" s="261">
        <v>0</v>
      </c>
      <c r="Z341" s="262">
        <f t="shared" si="192"/>
        <v>0</v>
      </c>
      <c r="AA341" s="261">
        <v>0</v>
      </c>
      <c r="AB341" s="260">
        <f t="shared" si="193"/>
        <v>0</v>
      </c>
      <c r="AC341" s="259">
        <f t="shared" si="194"/>
        <v>0</v>
      </c>
      <c r="AD341" s="258">
        <f t="shared" si="195"/>
        <v>0</v>
      </c>
      <c r="AE341" s="257">
        <v>0</v>
      </c>
      <c r="AF341" s="256">
        <f t="shared" si="196"/>
        <v>0</v>
      </c>
      <c r="AG341" s="517">
        <v>0</v>
      </c>
      <c r="AH341" s="508">
        <f t="shared" si="197"/>
        <v>0</v>
      </c>
      <c r="AI341" s="240">
        <f t="shared" si="198"/>
        <v>0</v>
      </c>
      <c r="AJ341" s="254">
        <f t="shared" si="199"/>
        <v>0</v>
      </c>
      <c r="AK341" s="512">
        <v>0</v>
      </c>
      <c r="AL341" s="254">
        <f t="shared" si="200"/>
        <v>0</v>
      </c>
      <c r="AM341" s="253"/>
    </row>
    <row r="342" spans="1:39" s="242" customFormat="1" x14ac:dyDescent="0.3">
      <c r="A342" s="290" t="s">
        <v>90</v>
      </c>
      <c r="B342" s="276">
        <f>15500/10</f>
        <v>1550</v>
      </c>
      <c r="C342" s="288">
        <f>2700/1.1</f>
        <v>2454.5454545454545</v>
      </c>
      <c r="D342" s="274">
        <v>10</v>
      </c>
      <c r="E342" s="269">
        <v>0</v>
      </c>
      <c r="F342" s="520">
        <f t="shared" si="181"/>
        <v>0</v>
      </c>
      <c r="G342" s="268">
        <v>0</v>
      </c>
      <c r="H342" s="262">
        <f t="shared" si="182"/>
        <v>0</v>
      </c>
      <c r="I342" s="261">
        <v>0</v>
      </c>
      <c r="J342" s="266">
        <f t="shared" si="183"/>
        <v>0</v>
      </c>
      <c r="K342" s="267">
        <v>0</v>
      </c>
      <c r="L342" s="266">
        <f t="shared" si="184"/>
        <v>0</v>
      </c>
      <c r="M342" s="261">
        <v>0</v>
      </c>
      <c r="N342" s="266">
        <f t="shared" si="185"/>
        <v>0</v>
      </c>
      <c r="O342" s="263">
        <v>0</v>
      </c>
      <c r="P342" s="265">
        <f t="shared" si="186"/>
        <v>0</v>
      </c>
      <c r="Q342" s="257">
        <f t="shared" si="187"/>
        <v>0</v>
      </c>
      <c r="R342" s="264">
        <f t="shared" si="188"/>
        <v>0</v>
      </c>
      <c r="S342" s="308">
        <v>0</v>
      </c>
      <c r="T342" s="262">
        <f t="shared" si="189"/>
        <v>0</v>
      </c>
      <c r="U342" s="261">
        <v>0</v>
      </c>
      <c r="V342" s="262">
        <f t="shared" si="190"/>
        <v>0</v>
      </c>
      <c r="W342" s="261">
        <v>0</v>
      </c>
      <c r="X342" s="262">
        <f t="shared" si="191"/>
        <v>0</v>
      </c>
      <c r="Y342" s="261">
        <v>0</v>
      </c>
      <c r="Z342" s="262">
        <f t="shared" si="192"/>
        <v>0</v>
      </c>
      <c r="AA342" s="261">
        <v>0</v>
      </c>
      <c r="AB342" s="260">
        <f t="shared" si="193"/>
        <v>0</v>
      </c>
      <c r="AC342" s="259">
        <f t="shared" si="194"/>
        <v>0</v>
      </c>
      <c r="AD342" s="258">
        <f t="shared" si="195"/>
        <v>0</v>
      </c>
      <c r="AE342" s="257">
        <v>0</v>
      </c>
      <c r="AF342" s="256">
        <f t="shared" si="196"/>
        <v>0</v>
      </c>
      <c r="AG342" s="517">
        <v>0</v>
      </c>
      <c r="AH342" s="508">
        <f t="shared" si="197"/>
        <v>0</v>
      </c>
      <c r="AI342" s="240">
        <f t="shared" si="198"/>
        <v>0</v>
      </c>
      <c r="AJ342" s="254">
        <f t="shared" si="199"/>
        <v>0</v>
      </c>
      <c r="AK342" s="512">
        <v>0</v>
      </c>
      <c r="AL342" s="254">
        <f t="shared" si="200"/>
        <v>0</v>
      </c>
      <c r="AM342" s="253"/>
    </row>
    <row r="343" spans="1:39" s="242" customFormat="1" x14ac:dyDescent="0.3">
      <c r="A343" s="290" t="s">
        <v>89</v>
      </c>
      <c r="B343" s="276">
        <f>18000/10</f>
        <v>1800</v>
      </c>
      <c r="C343" s="288">
        <f>2800/1.1</f>
        <v>2545.454545454545</v>
      </c>
      <c r="D343" s="274">
        <v>10</v>
      </c>
      <c r="E343" s="269">
        <v>0</v>
      </c>
      <c r="F343" s="520">
        <f t="shared" si="181"/>
        <v>0</v>
      </c>
      <c r="G343" s="268">
        <v>0</v>
      </c>
      <c r="H343" s="262">
        <f t="shared" si="182"/>
        <v>0</v>
      </c>
      <c r="I343" s="261">
        <v>0</v>
      </c>
      <c r="J343" s="266">
        <f t="shared" si="183"/>
        <v>0</v>
      </c>
      <c r="K343" s="267">
        <v>0</v>
      </c>
      <c r="L343" s="266">
        <f t="shared" si="184"/>
        <v>0</v>
      </c>
      <c r="M343" s="261">
        <v>0</v>
      </c>
      <c r="N343" s="266">
        <f t="shared" si="185"/>
        <v>0</v>
      </c>
      <c r="O343" s="263">
        <v>0</v>
      </c>
      <c r="P343" s="265">
        <f t="shared" si="186"/>
        <v>0</v>
      </c>
      <c r="Q343" s="257">
        <f t="shared" si="187"/>
        <v>0</v>
      </c>
      <c r="R343" s="264">
        <f t="shared" si="188"/>
        <v>0</v>
      </c>
      <c r="S343" s="308">
        <v>0</v>
      </c>
      <c r="T343" s="262">
        <f t="shared" si="189"/>
        <v>0</v>
      </c>
      <c r="U343" s="261">
        <v>0</v>
      </c>
      <c r="V343" s="262">
        <f t="shared" si="190"/>
        <v>0</v>
      </c>
      <c r="W343" s="261">
        <v>0</v>
      </c>
      <c r="X343" s="262">
        <f t="shared" si="191"/>
        <v>0</v>
      </c>
      <c r="Y343" s="261">
        <v>0</v>
      </c>
      <c r="Z343" s="262">
        <f t="shared" si="192"/>
        <v>0</v>
      </c>
      <c r="AA343" s="261">
        <v>0</v>
      </c>
      <c r="AB343" s="260">
        <f t="shared" si="193"/>
        <v>0</v>
      </c>
      <c r="AC343" s="259">
        <f t="shared" si="194"/>
        <v>0</v>
      </c>
      <c r="AD343" s="258">
        <f t="shared" si="195"/>
        <v>0</v>
      </c>
      <c r="AE343" s="257">
        <v>0</v>
      </c>
      <c r="AF343" s="256">
        <f t="shared" si="196"/>
        <v>0</v>
      </c>
      <c r="AG343" s="517">
        <v>0</v>
      </c>
      <c r="AH343" s="508">
        <f t="shared" si="197"/>
        <v>0</v>
      </c>
      <c r="AI343" s="240">
        <f t="shared" si="198"/>
        <v>0</v>
      </c>
      <c r="AJ343" s="254">
        <f t="shared" si="199"/>
        <v>0</v>
      </c>
      <c r="AK343" s="512">
        <v>0</v>
      </c>
      <c r="AL343" s="254">
        <f t="shared" si="200"/>
        <v>0</v>
      </c>
      <c r="AM343" s="253"/>
    </row>
    <row r="344" spans="1:39" s="242" customFormat="1" x14ac:dyDescent="0.3">
      <c r="A344" s="289" t="s">
        <v>88</v>
      </c>
      <c r="B344" s="276">
        <f>17000/10</f>
        <v>1700</v>
      </c>
      <c r="C344" s="288">
        <f>2700/1.1</f>
        <v>2454.5454545454545</v>
      </c>
      <c r="D344" s="274">
        <v>10</v>
      </c>
      <c r="E344" s="269">
        <v>0</v>
      </c>
      <c r="F344" s="520">
        <f t="shared" si="181"/>
        <v>0</v>
      </c>
      <c r="G344" s="268">
        <v>0</v>
      </c>
      <c r="H344" s="262">
        <f t="shared" si="182"/>
        <v>0</v>
      </c>
      <c r="I344" s="261">
        <v>0</v>
      </c>
      <c r="J344" s="266">
        <f t="shared" si="183"/>
        <v>0</v>
      </c>
      <c r="K344" s="267">
        <v>0</v>
      </c>
      <c r="L344" s="266">
        <f t="shared" si="184"/>
        <v>0</v>
      </c>
      <c r="M344" s="261">
        <v>0</v>
      </c>
      <c r="N344" s="266">
        <f t="shared" si="185"/>
        <v>0</v>
      </c>
      <c r="O344" s="263">
        <v>0</v>
      </c>
      <c r="P344" s="265">
        <f t="shared" si="186"/>
        <v>0</v>
      </c>
      <c r="Q344" s="257">
        <f t="shared" si="187"/>
        <v>0</v>
      </c>
      <c r="R344" s="264">
        <f t="shared" si="188"/>
        <v>0</v>
      </c>
      <c r="S344" s="308">
        <v>0</v>
      </c>
      <c r="T344" s="262">
        <f t="shared" si="189"/>
        <v>0</v>
      </c>
      <c r="U344" s="261">
        <v>0</v>
      </c>
      <c r="V344" s="262">
        <f t="shared" si="190"/>
        <v>0</v>
      </c>
      <c r="W344" s="261">
        <v>0</v>
      </c>
      <c r="X344" s="262">
        <f t="shared" si="191"/>
        <v>0</v>
      </c>
      <c r="Y344" s="261">
        <v>0</v>
      </c>
      <c r="Z344" s="262">
        <f t="shared" si="192"/>
        <v>0</v>
      </c>
      <c r="AA344" s="261">
        <v>0</v>
      </c>
      <c r="AB344" s="260">
        <f t="shared" si="193"/>
        <v>0</v>
      </c>
      <c r="AC344" s="259">
        <f t="shared" si="194"/>
        <v>0</v>
      </c>
      <c r="AD344" s="258">
        <f t="shared" si="195"/>
        <v>0</v>
      </c>
      <c r="AE344" s="257">
        <v>0</v>
      </c>
      <c r="AF344" s="256">
        <f t="shared" si="196"/>
        <v>0</v>
      </c>
      <c r="AG344" s="517">
        <v>0</v>
      </c>
      <c r="AH344" s="508">
        <f t="shared" si="197"/>
        <v>0</v>
      </c>
      <c r="AI344" s="240">
        <f t="shared" si="198"/>
        <v>0</v>
      </c>
      <c r="AJ344" s="254">
        <f t="shared" si="199"/>
        <v>0</v>
      </c>
      <c r="AK344" s="512">
        <v>0</v>
      </c>
      <c r="AL344" s="254">
        <f t="shared" si="200"/>
        <v>0</v>
      </c>
      <c r="AM344" s="253"/>
    </row>
    <row r="345" spans="1:39" s="242" customFormat="1" x14ac:dyDescent="0.3">
      <c r="A345" s="285" t="s">
        <v>87</v>
      </c>
      <c r="B345" s="261">
        <f>13800/12</f>
        <v>1150</v>
      </c>
      <c r="C345" s="263">
        <f>1800/1.1</f>
        <v>1636.3636363636363</v>
      </c>
      <c r="D345" s="287">
        <v>12</v>
      </c>
      <c r="E345" s="269">
        <v>0</v>
      </c>
      <c r="F345" s="520">
        <f t="shared" si="181"/>
        <v>0</v>
      </c>
      <c r="G345" s="268">
        <v>0</v>
      </c>
      <c r="H345" s="262">
        <f t="shared" si="182"/>
        <v>0</v>
      </c>
      <c r="I345" s="261">
        <v>0</v>
      </c>
      <c r="J345" s="266">
        <f t="shared" si="183"/>
        <v>0</v>
      </c>
      <c r="K345" s="267">
        <v>0</v>
      </c>
      <c r="L345" s="266">
        <f t="shared" si="184"/>
        <v>0</v>
      </c>
      <c r="M345" s="261">
        <v>0</v>
      </c>
      <c r="N345" s="266">
        <f t="shared" si="185"/>
        <v>0</v>
      </c>
      <c r="O345" s="263">
        <v>0</v>
      </c>
      <c r="P345" s="265">
        <f t="shared" si="186"/>
        <v>0</v>
      </c>
      <c r="Q345" s="257">
        <f t="shared" si="187"/>
        <v>0</v>
      </c>
      <c r="R345" s="264">
        <f t="shared" si="188"/>
        <v>0</v>
      </c>
      <c r="S345" s="308">
        <v>0</v>
      </c>
      <c r="T345" s="262">
        <f t="shared" si="189"/>
        <v>0</v>
      </c>
      <c r="U345" s="261">
        <v>0</v>
      </c>
      <c r="V345" s="262">
        <f t="shared" si="190"/>
        <v>0</v>
      </c>
      <c r="W345" s="261">
        <v>0</v>
      </c>
      <c r="X345" s="262">
        <f t="shared" si="191"/>
        <v>0</v>
      </c>
      <c r="Y345" s="261">
        <v>0</v>
      </c>
      <c r="Z345" s="262">
        <f t="shared" si="192"/>
        <v>0</v>
      </c>
      <c r="AA345" s="261">
        <v>0</v>
      </c>
      <c r="AB345" s="260">
        <f t="shared" si="193"/>
        <v>0</v>
      </c>
      <c r="AC345" s="259">
        <f t="shared" si="194"/>
        <v>0</v>
      </c>
      <c r="AD345" s="258">
        <f t="shared" si="195"/>
        <v>0</v>
      </c>
      <c r="AE345" s="257">
        <v>0</v>
      </c>
      <c r="AF345" s="256">
        <f t="shared" si="196"/>
        <v>0</v>
      </c>
      <c r="AG345" s="517">
        <v>0</v>
      </c>
      <c r="AH345" s="508">
        <f t="shared" si="197"/>
        <v>0</v>
      </c>
      <c r="AI345" s="240">
        <f t="shared" si="198"/>
        <v>0</v>
      </c>
      <c r="AJ345" s="254">
        <f t="shared" si="199"/>
        <v>0</v>
      </c>
      <c r="AK345" s="512">
        <v>0</v>
      </c>
      <c r="AL345" s="254">
        <f t="shared" si="200"/>
        <v>0</v>
      </c>
      <c r="AM345" s="253"/>
    </row>
    <row r="346" spans="1:39" s="242" customFormat="1" x14ac:dyDescent="0.3">
      <c r="A346" s="285" t="s">
        <v>46</v>
      </c>
      <c r="B346" s="261">
        <f>13800/12</f>
        <v>1150</v>
      </c>
      <c r="C346" s="263">
        <v>1636</v>
      </c>
      <c r="D346" s="287">
        <v>12</v>
      </c>
      <c r="E346" s="269">
        <v>0</v>
      </c>
      <c r="F346" s="520">
        <f t="shared" si="181"/>
        <v>0</v>
      </c>
      <c r="G346" s="268">
        <v>0</v>
      </c>
      <c r="H346" s="262">
        <f t="shared" si="182"/>
        <v>0</v>
      </c>
      <c r="I346" s="261">
        <v>0</v>
      </c>
      <c r="J346" s="266">
        <f t="shared" si="183"/>
        <v>0</v>
      </c>
      <c r="K346" s="267">
        <v>0</v>
      </c>
      <c r="L346" s="266">
        <f t="shared" si="184"/>
        <v>0</v>
      </c>
      <c r="M346" s="261">
        <v>0</v>
      </c>
      <c r="N346" s="266">
        <f t="shared" si="185"/>
        <v>0</v>
      </c>
      <c r="O346" s="263">
        <v>0</v>
      </c>
      <c r="P346" s="265">
        <f t="shared" si="186"/>
        <v>0</v>
      </c>
      <c r="Q346" s="257">
        <f t="shared" si="187"/>
        <v>0</v>
      </c>
      <c r="R346" s="264">
        <f t="shared" si="188"/>
        <v>0</v>
      </c>
      <c r="S346" s="308">
        <v>0</v>
      </c>
      <c r="T346" s="262">
        <f t="shared" si="189"/>
        <v>0</v>
      </c>
      <c r="U346" s="261">
        <v>0</v>
      </c>
      <c r="V346" s="262">
        <f t="shared" si="190"/>
        <v>0</v>
      </c>
      <c r="W346" s="261">
        <v>0</v>
      </c>
      <c r="X346" s="262">
        <f t="shared" si="191"/>
        <v>0</v>
      </c>
      <c r="Y346" s="261">
        <v>0</v>
      </c>
      <c r="Z346" s="262">
        <f t="shared" si="192"/>
        <v>0</v>
      </c>
      <c r="AA346" s="261">
        <v>0</v>
      </c>
      <c r="AB346" s="260">
        <f t="shared" si="193"/>
        <v>0</v>
      </c>
      <c r="AC346" s="259">
        <f t="shared" si="194"/>
        <v>0</v>
      </c>
      <c r="AD346" s="258">
        <f t="shared" si="195"/>
        <v>0</v>
      </c>
      <c r="AE346" s="257">
        <v>0</v>
      </c>
      <c r="AF346" s="256">
        <f t="shared" si="196"/>
        <v>0</v>
      </c>
      <c r="AG346" s="517">
        <v>0</v>
      </c>
      <c r="AH346" s="508">
        <f t="shared" si="197"/>
        <v>0</v>
      </c>
      <c r="AI346" s="240">
        <f t="shared" si="198"/>
        <v>0</v>
      </c>
      <c r="AJ346" s="254">
        <f t="shared" si="199"/>
        <v>0</v>
      </c>
      <c r="AK346" s="512">
        <v>0</v>
      </c>
      <c r="AL346" s="254">
        <f t="shared" si="200"/>
        <v>0</v>
      </c>
      <c r="AM346" s="253"/>
    </row>
    <row r="347" spans="1:39" s="242" customFormat="1" x14ac:dyDescent="0.3">
      <c r="A347" s="285" t="s">
        <v>8</v>
      </c>
      <c r="B347" s="276">
        <f>24800/16</f>
        <v>1550</v>
      </c>
      <c r="C347" s="275">
        <f>2800/1.1</f>
        <v>2545.454545454545</v>
      </c>
      <c r="D347" s="274">
        <v>16</v>
      </c>
      <c r="E347" s="269">
        <v>0</v>
      </c>
      <c r="F347" s="520">
        <f t="shared" si="181"/>
        <v>0</v>
      </c>
      <c r="G347" s="268">
        <v>0</v>
      </c>
      <c r="H347" s="262">
        <f t="shared" si="182"/>
        <v>0</v>
      </c>
      <c r="I347" s="261">
        <v>0</v>
      </c>
      <c r="J347" s="266">
        <f t="shared" si="183"/>
        <v>0</v>
      </c>
      <c r="K347" s="267">
        <v>0</v>
      </c>
      <c r="L347" s="266">
        <f t="shared" si="184"/>
        <v>0</v>
      </c>
      <c r="M347" s="261">
        <v>0</v>
      </c>
      <c r="N347" s="266">
        <f t="shared" si="185"/>
        <v>0</v>
      </c>
      <c r="O347" s="263">
        <v>0</v>
      </c>
      <c r="P347" s="265">
        <f t="shared" si="186"/>
        <v>0</v>
      </c>
      <c r="Q347" s="257">
        <f t="shared" si="187"/>
        <v>0</v>
      </c>
      <c r="R347" s="264">
        <f t="shared" si="188"/>
        <v>0</v>
      </c>
      <c r="S347" s="308">
        <v>0</v>
      </c>
      <c r="T347" s="262">
        <f t="shared" si="189"/>
        <v>0</v>
      </c>
      <c r="U347" s="261">
        <v>0</v>
      </c>
      <c r="V347" s="262">
        <f t="shared" si="190"/>
        <v>0</v>
      </c>
      <c r="W347" s="261">
        <v>0</v>
      </c>
      <c r="X347" s="262">
        <f t="shared" si="191"/>
        <v>0</v>
      </c>
      <c r="Y347" s="261">
        <v>0</v>
      </c>
      <c r="Z347" s="262">
        <f t="shared" si="192"/>
        <v>0</v>
      </c>
      <c r="AA347" s="261">
        <v>0</v>
      </c>
      <c r="AB347" s="260">
        <f t="shared" si="193"/>
        <v>0</v>
      </c>
      <c r="AC347" s="259">
        <f t="shared" si="194"/>
        <v>0</v>
      </c>
      <c r="AD347" s="258">
        <f t="shared" si="195"/>
        <v>0</v>
      </c>
      <c r="AE347" s="257">
        <v>0</v>
      </c>
      <c r="AF347" s="256">
        <f t="shared" si="196"/>
        <v>0</v>
      </c>
      <c r="AG347" s="517">
        <v>0</v>
      </c>
      <c r="AH347" s="508">
        <f t="shared" si="197"/>
        <v>0</v>
      </c>
      <c r="AI347" s="240">
        <f t="shared" si="198"/>
        <v>0</v>
      </c>
      <c r="AJ347" s="254">
        <f t="shared" si="199"/>
        <v>0</v>
      </c>
      <c r="AK347" s="512">
        <v>0</v>
      </c>
      <c r="AL347" s="254">
        <f t="shared" si="200"/>
        <v>0</v>
      </c>
      <c r="AM347" s="253"/>
    </row>
    <row r="348" spans="1:39" s="242" customFormat="1" x14ac:dyDescent="0.3">
      <c r="A348" s="286" t="s">
        <v>66</v>
      </c>
      <c r="B348" s="276">
        <f>30400/16</f>
        <v>1900</v>
      </c>
      <c r="C348" s="275">
        <f>2800/1.1</f>
        <v>2545.454545454545</v>
      </c>
      <c r="D348" s="274">
        <v>16</v>
      </c>
      <c r="E348" s="269">
        <v>0</v>
      </c>
      <c r="F348" s="520">
        <f t="shared" si="181"/>
        <v>0</v>
      </c>
      <c r="G348" s="268">
        <v>0</v>
      </c>
      <c r="H348" s="262">
        <f t="shared" si="182"/>
        <v>0</v>
      </c>
      <c r="I348" s="261">
        <v>0</v>
      </c>
      <c r="J348" s="266">
        <f t="shared" si="183"/>
        <v>0</v>
      </c>
      <c r="K348" s="267">
        <v>0</v>
      </c>
      <c r="L348" s="266">
        <f t="shared" si="184"/>
        <v>0</v>
      </c>
      <c r="M348" s="261">
        <v>0</v>
      </c>
      <c r="N348" s="266">
        <f t="shared" si="185"/>
        <v>0</v>
      </c>
      <c r="O348" s="263">
        <v>0</v>
      </c>
      <c r="P348" s="265">
        <f t="shared" si="186"/>
        <v>0</v>
      </c>
      <c r="Q348" s="257">
        <f t="shared" si="187"/>
        <v>0</v>
      </c>
      <c r="R348" s="264">
        <f t="shared" si="188"/>
        <v>0</v>
      </c>
      <c r="S348" s="308">
        <v>0</v>
      </c>
      <c r="T348" s="262">
        <f t="shared" si="189"/>
        <v>0</v>
      </c>
      <c r="U348" s="261">
        <v>0</v>
      </c>
      <c r="V348" s="262">
        <f t="shared" si="190"/>
        <v>0</v>
      </c>
      <c r="W348" s="261">
        <v>0</v>
      </c>
      <c r="X348" s="262">
        <f t="shared" si="191"/>
        <v>0</v>
      </c>
      <c r="Y348" s="261">
        <v>0</v>
      </c>
      <c r="Z348" s="262">
        <f t="shared" si="192"/>
        <v>0</v>
      </c>
      <c r="AA348" s="261">
        <v>0</v>
      </c>
      <c r="AB348" s="260">
        <f t="shared" si="193"/>
        <v>0</v>
      </c>
      <c r="AC348" s="259">
        <f t="shared" si="194"/>
        <v>0</v>
      </c>
      <c r="AD348" s="258">
        <f t="shared" si="195"/>
        <v>0</v>
      </c>
      <c r="AE348" s="257">
        <v>0</v>
      </c>
      <c r="AF348" s="256">
        <f t="shared" si="196"/>
        <v>0</v>
      </c>
      <c r="AG348" s="517">
        <v>0</v>
      </c>
      <c r="AH348" s="508">
        <f t="shared" si="197"/>
        <v>0</v>
      </c>
      <c r="AI348" s="240">
        <f t="shared" si="198"/>
        <v>0</v>
      </c>
      <c r="AJ348" s="254">
        <f t="shared" si="199"/>
        <v>0</v>
      </c>
      <c r="AK348" s="512">
        <v>0</v>
      </c>
      <c r="AL348" s="254">
        <f t="shared" si="200"/>
        <v>0</v>
      </c>
      <c r="AM348" s="253"/>
    </row>
    <row r="349" spans="1:39" s="242" customFormat="1" x14ac:dyDescent="0.3">
      <c r="A349" s="285" t="s">
        <v>9</v>
      </c>
      <c r="B349" s="276">
        <f>3600/6</f>
        <v>600</v>
      </c>
      <c r="C349" s="275">
        <f>2000/1.1</f>
        <v>1818.181818181818</v>
      </c>
      <c r="D349" s="274">
        <v>6</v>
      </c>
      <c r="E349" s="269">
        <v>0</v>
      </c>
      <c r="F349" s="520">
        <f t="shared" si="181"/>
        <v>0</v>
      </c>
      <c r="G349" s="268">
        <v>0</v>
      </c>
      <c r="H349" s="262">
        <f t="shared" si="182"/>
        <v>0</v>
      </c>
      <c r="I349" s="261">
        <v>0</v>
      </c>
      <c r="J349" s="266">
        <f t="shared" si="183"/>
        <v>0</v>
      </c>
      <c r="K349" s="267">
        <v>0</v>
      </c>
      <c r="L349" s="266">
        <f t="shared" si="184"/>
        <v>0</v>
      </c>
      <c r="M349" s="261">
        <v>0</v>
      </c>
      <c r="N349" s="266">
        <f t="shared" si="185"/>
        <v>0</v>
      </c>
      <c r="O349" s="263">
        <v>0</v>
      </c>
      <c r="P349" s="265">
        <f t="shared" si="186"/>
        <v>0</v>
      </c>
      <c r="Q349" s="257">
        <f t="shared" si="187"/>
        <v>0</v>
      </c>
      <c r="R349" s="264">
        <f t="shared" si="188"/>
        <v>0</v>
      </c>
      <c r="S349" s="308">
        <v>0</v>
      </c>
      <c r="T349" s="262">
        <f t="shared" si="189"/>
        <v>0</v>
      </c>
      <c r="U349" s="261">
        <v>0</v>
      </c>
      <c r="V349" s="262">
        <f t="shared" si="190"/>
        <v>0</v>
      </c>
      <c r="W349" s="261">
        <v>0</v>
      </c>
      <c r="X349" s="262">
        <f t="shared" si="191"/>
        <v>0</v>
      </c>
      <c r="Y349" s="261">
        <v>0</v>
      </c>
      <c r="Z349" s="262">
        <f t="shared" si="192"/>
        <v>0</v>
      </c>
      <c r="AA349" s="261">
        <v>0</v>
      </c>
      <c r="AB349" s="260">
        <f t="shared" si="193"/>
        <v>0</v>
      </c>
      <c r="AC349" s="259">
        <f t="shared" si="194"/>
        <v>0</v>
      </c>
      <c r="AD349" s="258">
        <f t="shared" si="195"/>
        <v>0</v>
      </c>
      <c r="AE349" s="257">
        <v>0</v>
      </c>
      <c r="AF349" s="256">
        <f t="shared" si="196"/>
        <v>0</v>
      </c>
      <c r="AG349" s="517">
        <v>0</v>
      </c>
      <c r="AH349" s="508">
        <f t="shared" si="197"/>
        <v>0</v>
      </c>
      <c r="AI349" s="240">
        <f t="shared" si="198"/>
        <v>0</v>
      </c>
      <c r="AJ349" s="254">
        <f t="shared" si="199"/>
        <v>0</v>
      </c>
      <c r="AK349" s="512">
        <v>0</v>
      </c>
      <c r="AL349" s="254">
        <f t="shared" si="200"/>
        <v>0</v>
      </c>
      <c r="AM349" s="253"/>
    </row>
    <row r="350" spans="1:39" s="242" customFormat="1" x14ac:dyDescent="0.3">
      <c r="A350" s="284" t="s">
        <v>160</v>
      </c>
      <c r="B350" s="276">
        <f>3600/6</f>
        <v>600</v>
      </c>
      <c r="C350" s="275">
        <f>2000/1.1</f>
        <v>1818.181818181818</v>
      </c>
      <c r="D350" s="274">
        <v>6</v>
      </c>
      <c r="E350" s="269">
        <v>0</v>
      </c>
      <c r="F350" s="520">
        <f t="shared" si="181"/>
        <v>0</v>
      </c>
      <c r="G350" s="268">
        <v>0</v>
      </c>
      <c r="H350" s="262">
        <f t="shared" si="182"/>
        <v>0</v>
      </c>
      <c r="I350" s="261">
        <v>0</v>
      </c>
      <c r="J350" s="266">
        <f t="shared" si="183"/>
        <v>0</v>
      </c>
      <c r="K350" s="267">
        <v>0</v>
      </c>
      <c r="L350" s="266">
        <f t="shared" si="184"/>
        <v>0</v>
      </c>
      <c r="M350" s="261">
        <v>0</v>
      </c>
      <c r="N350" s="266">
        <f t="shared" si="185"/>
        <v>0</v>
      </c>
      <c r="O350" s="263">
        <v>0</v>
      </c>
      <c r="P350" s="265">
        <f t="shared" si="186"/>
        <v>0</v>
      </c>
      <c r="Q350" s="257">
        <f t="shared" si="187"/>
        <v>0</v>
      </c>
      <c r="R350" s="264">
        <f t="shared" si="188"/>
        <v>0</v>
      </c>
      <c r="S350" s="308">
        <v>0</v>
      </c>
      <c r="T350" s="262">
        <f t="shared" si="189"/>
        <v>0</v>
      </c>
      <c r="U350" s="261">
        <v>0</v>
      </c>
      <c r="V350" s="262">
        <f t="shared" si="190"/>
        <v>0</v>
      </c>
      <c r="W350" s="261">
        <v>0</v>
      </c>
      <c r="X350" s="262">
        <f t="shared" si="191"/>
        <v>0</v>
      </c>
      <c r="Y350" s="261">
        <v>0</v>
      </c>
      <c r="Z350" s="262">
        <f t="shared" si="192"/>
        <v>0</v>
      </c>
      <c r="AA350" s="261">
        <v>0</v>
      </c>
      <c r="AB350" s="260">
        <f t="shared" si="193"/>
        <v>0</v>
      </c>
      <c r="AC350" s="259">
        <f t="shared" si="194"/>
        <v>0</v>
      </c>
      <c r="AD350" s="258">
        <f t="shared" si="195"/>
        <v>0</v>
      </c>
      <c r="AE350" s="257">
        <v>0</v>
      </c>
      <c r="AF350" s="256">
        <f t="shared" si="196"/>
        <v>0</v>
      </c>
      <c r="AG350" s="517">
        <v>0</v>
      </c>
      <c r="AH350" s="508">
        <f t="shared" si="197"/>
        <v>0</v>
      </c>
      <c r="AI350" s="240">
        <f t="shared" si="198"/>
        <v>0</v>
      </c>
      <c r="AJ350" s="254">
        <f t="shared" si="199"/>
        <v>0</v>
      </c>
      <c r="AK350" s="512">
        <v>0</v>
      </c>
      <c r="AL350" s="254">
        <f t="shared" si="200"/>
        <v>0</v>
      </c>
      <c r="AM350" s="253"/>
    </row>
    <row r="351" spans="1:39" s="242" customFormat="1" x14ac:dyDescent="0.3">
      <c r="A351" s="284" t="s">
        <v>188</v>
      </c>
      <c r="B351" s="276">
        <f>3600/6</f>
        <v>600</v>
      </c>
      <c r="C351" s="275">
        <f>2000/1.1</f>
        <v>1818.181818181818</v>
      </c>
      <c r="D351" s="274">
        <v>6</v>
      </c>
      <c r="E351" s="269">
        <v>0</v>
      </c>
      <c r="F351" s="520">
        <f t="shared" si="181"/>
        <v>0</v>
      </c>
      <c r="G351" s="268">
        <v>0</v>
      </c>
      <c r="H351" s="262">
        <f t="shared" si="182"/>
        <v>0</v>
      </c>
      <c r="I351" s="261">
        <v>0</v>
      </c>
      <c r="J351" s="266">
        <f t="shared" si="183"/>
        <v>0</v>
      </c>
      <c r="K351" s="267">
        <v>0</v>
      </c>
      <c r="L351" s="266">
        <f t="shared" si="184"/>
        <v>0</v>
      </c>
      <c r="M351" s="261">
        <v>0</v>
      </c>
      <c r="N351" s="266">
        <f t="shared" si="185"/>
        <v>0</v>
      </c>
      <c r="O351" s="263">
        <v>0</v>
      </c>
      <c r="P351" s="265">
        <f t="shared" si="186"/>
        <v>0</v>
      </c>
      <c r="Q351" s="257">
        <f t="shared" si="187"/>
        <v>0</v>
      </c>
      <c r="R351" s="264">
        <f t="shared" si="188"/>
        <v>0</v>
      </c>
      <c r="S351" s="308">
        <v>0</v>
      </c>
      <c r="T351" s="262">
        <f t="shared" si="189"/>
        <v>0</v>
      </c>
      <c r="U351" s="261">
        <v>0</v>
      </c>
      <c r="V351" s="262">
        <f t="shared" si="190"/>
        <v>0</v>
      </c>
      <c r="W351" s="261">
        <v>0</v>
      </c>
      <c r="X351" s="262">
        <f t="shared" si="191"/>
        <v>0</v>
      </c>
      <c r="Y351" s="261">
        <v>0</v>
      </c>
      <c r="Z351" s="262">
        <f t="shared" si="192"/>
        <v>0</v>
      </c>
      <c r="AA351" s="261">
        <v>0</v>
      </c>
      <c r="AB351" s="260">
        <f t="shared" si="193"/>
        <v>0</v>
      </c>
      <c r="AC351" s="259">
        <f t="shared" si="194"/>
        <v>0</v>
      </c>
      <c r="AD351" s="258">
        <f t="shared" si="195"/>
        <v>0</v>
      </c>
      <c r="AE351" s="257">
        <v>0</v>
      </c>
      <c r="AF351" s="256">
        <f t="shared" si="196"/>
        <v>0</v>
      </c>
      <c r="AG351" s="517">
        <v>0</v>
      </c>
      <c r="AH351" s="508">
        <f t="shared" si="197"/>
        <v>0</v>
      </c>
      <c r="AI351" s="240">
        <f t="shared" si="198"/>
        <v>0</v>
      </c>
      <c r="AJ351" s="254">
        <f t="shared" si="199"/>
        <v>0</v>
      </c>
      <c r="AK351" s="512">
        <v>0</v>
      </c>
      <c r="AL351" s="254">
        <f t="shared" si="200"/>
        <v>0</v>
      </c>
      <c r="AM351" s="253"/>
    </row>
    <row r="352" spans="1:39" s="242" customFormat="1" x14ac:dyDescent="0.3">
      <c r="A352" s="282" t="s">
        <v>209</v>
      </c>
      <c r="B352" s="276">
        <f>8100/6</f>
        <v>1350</v>
      </c>
      <c r="C352" s="275">
        <f>2800/1.1</f>
        <v>2545.454545454545</v>
      </c>
      <c r="D352" s="270">
        <v>6</v>
      </c>
      <c r="E352" s="269">
        <v>0</v>
      </c>
      <c r="F352" s="520">
        <f t="shared" si="181"/>
        <v>0</v>
      </c>
      <c r="G352" s="268">
        <v>0</v>
      </c>
      <c r="H352" s="262">
        <f t="shared" si="182"/>
        <v>0</v>
      </c>
      <c r="I352" s="261">
        <v>0</v>
      </c>
      <c r="J352" s="266">
        <f t="shared" si="183"/>
        <v>0</v>
      </c>
      <c r="K352" s="267">
        <v>0</v>
      </c>
      <c r="L352" s="266">
        <f t="shared" si="184"/>
        <v>0</v>
      </c>
      <c r="M352" s="261">
        <v>0</v>
      </c>
      <c r="N352" s="266">
        <f t="shared" si="185"/>
        <v>0</v>
      </c>
      <c r="O352" s="263">
        <v>0</v>
      </c>
      <c r="P352" s="265">
        <f t="shared" si="186"/>
        <v>0</v>
      </c>
      <c r="Q352" s="257">
        <f t="shared" si="187"/>
        <v>0</v>
      </c>
      <c r="R352" s="264">
        <f t="shared" si="188"/>
        <v>0</v>
      </c>
      <c r="S352" s="308">
        <v>0</v>
      </c>
      <c r="T352" s="262">
        <f t="shared" si="189"/>
        <v>0</v>
      </c>
      <c r="U352" s="261">
        <v>0</v>
      </c>
      <c r="V352" s="262">
        <f t="shared" si="190"/>
        <v>0</v>
      </c>
      <c r="W352" s="261">
        <v>0</v>
      </c>
      <c r="X352" s="262">
        <f t="shared" si="191"/>
        <v>0</v>
      </c>
      <c r="Y352" s="261">
        <v>0</v>
      </c>
      <c r="Z352" s="262">
        <f t="shared" si="192"/>
        <v>0</v>
      </c>
      <c r="AA352" s="261">
        <v>0</v>
      </c>
      <c r="AB352" s="260">
        <f t="shared" si="193"/>
        <v>0</v>
      </c>
      <c r="AC352" s="259">
        <f t="shared" si="194"/>
        <v>0</v>
      </c>
      <c r="AD352" s="258">
        <f t="shared" si="195"/>
        <v>0</v>
      </c>
      <c r="AE352" s="257">
        <v>0</v>
      </c>
      <c r="AF352" s="256">
        <f t="shared" si="196"/>
        <v>0</v>
      </c>
      <c r="AG352" s="517">
        <v>0</v>
      </c>
      <c r="AH352" s="508">
        <f t="shared" si="197"/>
        <v>0</v>
      </c>
      <c r="AI352" s="240">
        <f t="shared" si="198"/>
        <v>0</v>
      </c>
      <c r="AJ352" s="254">
        <f t="shared" si="199"/>
        <v>0</v>
      </c>
      <c r="AK352" s="512">
        <v>0</v>
      </c>
      <c r="AL352" s="254">
        <f t="shared" si="200"/>
        <v>0</v>
      </c>
      <c r="AM352" s="253"/>
    </row>
    <row r="353" spans="1:39" s="242" customFormat="1" x14ac:dyDescent="0.3">
      <c r="A353" s="282" t="s">
        <v>85</v>
      </c>
      <c r="B353" s="283">
        <f>6600/6</f>
        <v>1100</v>
      </c>
      <c r="C353" s="275">
        <f>2800/1.1</f>
        <v>2545.454545454545</v>
      </c>
      <c r="D353" s="270">
        <v>6</v>
      </c>
      <c r="E353" s="269">
        <v>0</v>
      </c>
      <c r="F353" s="520">
        <f t="shared" si="181"/>
        <v>0</v>
      </c>
      <c r="G353" s="268">
        <v>0</v>
      </c>
      <c r="H353" s="262">
        <f t="shared" si="182"/>
        <v>0</v>
      </c>
      <c r="I353" s="261">
        <v>0</v>
      </c>
      <c r="J353" s="266">
        <f t="shared" si="183"/>
        <v>0</v>
      </c>
      <c r="K353" s="267">
        <v>0</v>
      </c>
      <c r="L353" s="266">
        <f t="shared" si="184"/>
        <v>0</v>
      </c>
      <c r="M353" s="261">
        <v>0</v>
      </c>
      <c r="N353" s="266">
        <f t="shared" si="185"/>
        <v>0</v>
      </c>
      <c r="O353" s="263">
        <v>0</v>
      </c>
      <c r="P353" s="265">
        <f t="shared" si="186"/>
        <v>0</v>
      </c>
      <c r="Q353" s="257">
        <f t="shared" si="187"/>
        <v>0</v>
      </c>
      <c r="R353" s="264">
        <f t="shared" si="188"/>
        <v>0</v>
      </c>
      <c r="S353" s="308">
        <v>0</v>
      </c>
      <c r="T353" s="262">
        <f t="shared" si="189"/>
        <v>0</v>
      </c>
      <c r="U353" s="261">
        <v>0</v>
      </c>
      <c r="V353" s="262">
        <f t="shared" si="190"/>
        <v>0</v>
      </c>
      <c r="W353" s="261">
        <v>0</v>
      </c>
      <c r="X353" s="262">
        <f t="shared" si="191"/>
        <v>0</v>
      </c>
      <c r="Y353" s="261">
        <v>0</v>
      </c>
      <c r="Z353" s="262">
        <f t="shared" si="192"/>
        <v>0</v>
      </c>
      <c r="AA353" s="261">
        <v>0</v>
      </c>
      <c r="AB353" s="260">
        <f t="shared" si="193"/>
        <v>0</v>
      </c>
      <c r="AC353" s="259">
        <f t="shared" si="194"/>
        <v>0</v>
      </c>
      <c r="AD353" s="258">
        <f t="shared" si="195"/>
        <v>0</v>
      </c>
      <c r="AE353" s="257">
        <v>0</v>
      </c>
      <c r="AF353" s="256">
        <f t="shared" si="196"/>
        <v>0</v>
      </c>
      <c r="AG353" s="517">
        <v>0</v>
      </c>
      <c r="AH353" s="508">
        <f t="shared" si="197"/>
        <v>0</v>
      </c>
      <c r="AI353" s="240">
        <f t="shared" si="198"/>
        <v>0</v>
      </c>
      <c r="AJ353" s="254">
        <f t="shared" si="199"/>
        <v>0</v>
      </c>
      <c r="AK353" s="512">
        <v>0</v>
      </c>
      <c r="AL353" s="254">
        <f t="shared" si="200"/>
        <v>0</v>
      </c>
      <c r="AM353" s="253"/>
    </row>
    <row r="354" spans="1:39" s="242" customFormat="1" x14ac:dyDescent="0.3">
      <c r="A354" s="282" t="s">
        <v>299</v>
      </c>
      <c r="B354" s="276">
        <f>16200/12</f>
        <v>1350</v>
      </c>
      <c r="C354" s="275">
        <f>2800/1.1</f>
        <v>2545.454545454545</v>
      </c>
      <c r="D354" s="270">
        <v>12</v>
      </c>
      <c r="E354" s="269">
        <v>0</v>
      </c>
      <c r="F354" s="520">
        <f t="shared" si="181"/>
        <v>0</v>
      </c>
      <c r="G354" s="268">
        <v>0</v>
      </c>
      <c r="H354" s="262">
        <f t="shared" si="182"/>
        <v>0</v>
      </c>
      <c r="I354" s="261">
        <v>0</v>
      </c>
      <c r="J354" s="266">
        <f t="shared" si="183"/>
        <v>0</v>
      </c>
      <c r="K354" s="267">
        <v>0</v>
      </c>
      <c r="L354" s="266">
        <f t="shared" si="184"/>
        <v>0</v>
      </c>
      <c r="M354" s="261">
        <v>0</v>
      </c>
      <c r="N354" s="266">
        <f t="shared" si="185"/>
        <v>0</v>
      </c>
      <c r="O354" s="263">
        <v>0</v>
      </c>
      <c r="P354" s="265">
        <f t="shared" si="186"/>
        <v>0</v>
      </c>
      <c r="Q354" s="257">
        <f t="shared" si="187"/>
        <v>0</v>
      </c>
      <c r="R354" s="264">
        <f t="shared" si="188"/>
        <v>0</v>
      </c>
      <c r="S354" s="308">
        <v>0</v>
      </c>
      <c r="T354" s="262">
        <f t="shared" si="189"/>
        <v>0</v>
      </c>
      <c r="U354" s="261">
        <v>0</v>
      </c>
      <c r="V354" s="262">
        <f t="shared" si="190"/>
        <v>0</v>
      </c>
      <c r="W354" s="261">
        <v>0</v>
      </c>
      <c r="X354" s="262">
        <f t="shared" si="191"/>
        <v>0</v>
      </c>
      <c r="Y354" s="261">
        <v>0</v>
      </c>
      <c r="Z354" s="262">
        <f t="shared" si="192"/>
        <v>0</v>
      </c>
      <c r="AA354" s="261">
        <v>0</v>
      </c>
      <c r="AB354" s="260">
        <f t="shared" si="193"/>
        <v>0</v>
      </c>
      <c r="AC354" s="259">
        <f t="shared" si="194"/>
        <v>0</v>
      </c>
      <c r="AD354" s="258">
        <f t="shared" si="195"/>
        <v>0</v>
      </c>
      <c r="AE354" s="257">
        <v>0</v>
      </c>
      <c r="AF354" s="256">
        <f t="shared" si="196"/>
        <v>0</v>
      </c>
      <c r="AG354" s="517">
        <v>0</v>
      </c>
      <c r="AH354" s="508">
        <f t="shared" si="197"/>
        <v>0</v>
      </c>
      <c r="AI354" s="240">
        <f t="shared" si="198"/>
        <v>0</v>
      </c>
      <c r="AJ354" s="254">
        <f t="shared" si="199"/>
        <v>0</v>
      </c>
      <c r="AK354" s="512">
        <v>0</v>
      </c>
      <c r="AL354" s="254">
        <f t="shared" si="200"/>
        <v>0</v>
      </c>
      <c r="AM354" s="253"/>
    </row>
    <row r="355" spans="1:39" s="242" customFormat="1" x14ac:dyDescent="0.3">
      <c r="A355" s="282" t="s">
        <v>132</v>
      </c>
      <c r="B355" s="276">
        <f>16200/12</f>
        <v>1350</v>
      </c>
      <c r="C355" s="275">
        <f>2800/1.1</f>
        <v>2545.454545454545</v>
      </c>
      <c r="D355" s="270">
        <v>12</v>
      </c>
      <c r="E355" s="269">
        <v>0</v>
      </c>
      <c r="F355" s="520">
        <f t="shared" si="181"/>
        <v>0</v>
      </c>
      <c r="G355" s="268">
        <v>0</v>
      </c>
      <c r="H355" s="262">
        <f t="shared" si="182"/>
        <v>0</v>
      </c>
      <c r="I355" s="261">
        <v>0</v>
      </c>
      <c r="J355" s="266">
        <f t="shared" si="183"/>
        <v>0</v>
      </c>
      <c r="K355" s="267">
        <v>0</v>
      </c>
      <c r="L355" s="266">
        <f t="shared" si="184"/>
        <v>0</v>
      </c>
      <c r="M355" s="261">
        <v>0</v>
      </c>
      <c r="N355" s="266">
        <f t="shared" si="185"/>
        <v>0</v>
      </c>
      <c r="O355" s="263">
        <v>0</v>
      </c>
      <c r="P355" s="265">
        <f t="shared" si="186"/>
        <v>0</v>
      </c>
      <c r="Q355" s="257">
        <f t="shared" si="187"/>
        <v>0</v>
      </c>
      <c r="R355" s="264">
        <f t="shared" si="188"/>
        <v>0</v>
      </c>
      <c r="S355" s="308">
        <v>0</v>
      </c>
      <c r="T355" s="262">
        <f t="shared" si="189"/>
        <v>0</v>
      </c>
      <c r="U355" s="261">
        <v>0</v>
      </c>
      <c r="V355" s="262">
        <f t="shared" si="190"/>
        <v>0</v>
      </c>
      <c r="W355" s="261">
        <v>0</v>
      </c>
      <c r="X355" s="262">
        <f t="shared" si="191"/>
        <v>0</v>
      </c>
      <c r="Y355" s="261">
        <v>0</v>
      </c>
      <c r="Z355" s="262">
        <f t="shared" si="192"/>
        <v>0</v>
      </c>
      <c r="AA355" s="261">
        <v>0</v>
      </c>
      <c r="AB355" s="260">
        <f t="shared" si="193"/>
        <v>0</v>
      </c>
      <c r="AC355" s="259">
        <f t="shared" si="194"/>
        <v>0</v>
      </c>
      <c r="AD355" s="258">
        <f t="shared" si="195"/>
        <v>0</v>
      </c>
      <c r="AE355" s="257">
        <v>0</v>
      </c>
      <c r="AF355" s="256">
        <f t="shared" si="196"/>
        <v>0</v>
      </c>
      <c r="AG355" s="517">
        <v>0</v>
      </c>
      <c r="AH355" s="508">
        <f t="shared" si="197"/>
        <v>0</v>
      </c>
      <c r="AI355" s="240">
        <f t="shared" si="198"/>
        <v>0</v>
      </c>
      <c r="AJ355" s="254">
        <f t="shared" si="199"/>
        <v>0</v>
      </c>
      <c r="AK355" s="512">
        <v>0</v>
      </c>
      <c r="AL355" s="254">
        <f t="shared" si="200"/>
        <v>0</v>
      </c>
      <c r="AM355" s="253"/>
    </row>
    <row r="356" spans="1:39" s="242" customFormat="1" x14ac:dyDescent="0.3">
      <c r="A356" s="282" t="s">
        <v>83</v>
      </c>
      <c r="B356" s="276">
        <f>42000/20</f>
        <v>2100</v>
      </c>
      <c r="C356" s="275">
        <f>3200/1.1</f>
        <v>2909.090909090909</v>
      </c>
      <c r="D356" s="270">
        <v>20</v>
      </c>
      <c r="E356" s="269">
        <v>0</v>
      </c>
      <c r="F356" s="520">
        <f t="shared" si="181"/>
        <v>0</v>
      </c>
      <c r="G356" s="268">
        <v>0</v>
      </c>
      <c r="H356" s="262">
        <f t="shared" si="182"/>
        <v>0</v>
      </c>
      <c r="I356" s="261">
        <v>0</v>
      </c>
      <c r="J356" s="266">
        <f t="shared" si="183"/>
        <v>0</v>
      </c>
      <c r="K356" s="267">
        <v>0</v>
      </c>
      <c r="L356" s="266">
        <f t="shared" si="184"/>
        <v>0</v>
      </c>
      <c r="M356" s="261">
        <v>0</v>
      </c>
      <c r="N356" s="266">
        <f t="shared" si="185"/>
        <v>0</v>
      </c>
      <c r="O356" s="263">
        <v>0</v>
      </c>
      <c r="P356" s="265">
        <f t="shared" si="186"/>
        <v>0</v>
      </c>
      <c r="Q356" s="257">
        <f t="shared" si="187"/>
        <v>0</v>
      </c>
      <c r="R356" s="264">
        <f t="shared" si="188"/>
        <v>0</v>
      </c>
      <c r="S356" s="308">
        <v>0</v>
      </c>
      <c r="T356" s="262">
        <f t="shared" si="189"/>
        <v>0</v>
      </c>
      <c r="U356" s="261">
        <v>0</v>
      </c>
      <c r="V356" s="262">
        <f t="shared" si="190"/>
        <v>0</v>
      </c>
      <c r="W356" s="261">
        <v>0</v>
      </c>
      <c r="X356" s="262">
        <f t="shared" si="191"/>
        <v>0</v>
      </c>
      <c r="Y356" s="261">
        <v>0</v>
      </c>
      <c r="Z356" s="262">
        <f t="shared" si="192"/>
        <v>0</v>
      </c>
      <c r="AA356" s="261">
        <v>0</v>
      </c>
      <c r="AB356" s="260">
        <f t="shared" si="193"/>
        <v>0</v>
      </c>
      <c r="AC356" s="259">
        <f t="shared" si="194"/>
        <v>0</v>
      </c>
      <c r="AD356" s="258">
        <f t="shared" si="195"/>
        <v>0</v>
      </c>
      <c r="AE356" s="257">
        <v>0</v>
      </c>
      <c r="AF356" s="256">
        <f t="shared" si="196"/>
        <v>0</v>
      </c>
      <c r="AG356" s="517">
        <v>0</v>
      </c>
      <c r="AH356" s="508">
        <f t="shared" si="197"/>
        <v>0</v>
      </c>
      <c r="AI356" s="240">
        <f t="shared" si="198"/>
        <v>0</v>
      </c>
      <c r="AJ356" s="254">
        <f t="shared" si="199"/>
        <v>0</v>
      </c>
      <c r="AK356" s="512">
        <v>0</v>
      </c>
      <c r="AL356" s="254">
        <f t="shared" si="200"/>
        <v>0</v>
      </c>
      <c r="AM356" s="253"/>
    </row>
    <row r="357" spans="1:39" s="242" customFormat="1" x14ac:dyDescent="0.3">
      <c r="A357" s="282" t="s">
        <v>186</v>
      </c>
      <c r="B357" s="276">
        <f>13800/12</f>
        <v>1150</v>
      </c>
      <c r="C357" s="275">
        <f>2300/1.1</f>
        <v>2090.9090909090905</v>
      </c>
      <c r="D357" s="270">
        <v>12</v>
      </c>
      <c r="E357" s="269">
        <v>0</v>
      </c>
      <c r="F357" s="520">
        <f t="shared" si="181"/>
        <v>0</v>
      </c>
      <c r="G357" s="268">
        <v>0</v>
      </c>
      <c r="H357" s="262">
        <f t="shared" si="182"/>
        <v>0</v>
      </c>
      <c r="I357" s="261">
        <v>0</v>
      </c>
      <c r="J357" s="266">
        <f t="shared" si="183"/>
        <v>0</v>
      </c>
      <c r="K357" s="267">
        <v>0</v>
      </c>
      <c r="L357" s="266">
        <f t="shared" si="184"/>
        <v>0</v>
      </c>
      <c r="M357" s="261">
        <v>0</v>
      </c>
      <c r="N357" s="266">
        <f t="shared" si="185"/>
        <v>0</v>
      </c>
      <c r="O357" s="263">
        <v>0</v>
      </c>
      <c r="P357" s="265">
        <f t="shared" si="186"/>
        <v>0</v>
      </c>
      <c r="Q357" s="257">
        <f t="shared" si="187"/>
        <v>0</v>
      </c>
      <c r="R357" s="264">
        <f t="shared" si="188"/>
        <v>0</v>
      </c>
      <c r="S357" s="308">
        <v>0</v>
      </c>
      <c r="T357" s="262">
        <f t="shared" si="189"/>
        <v>0</v>
      </c>
      <c r="U357" s="261">
        <v>0</v>
      </c>
      <c r="V357" s="262">
        <f t="shared" si="190"/>
        <v>0</v>
      </c>
      <c r="W357" s="261">
        <v>0</v>
      </c>
      <c r="X357" s="262">
        <f t="shared" si="191"/>
        <v>0</v>
      </c>
      <c r="Y357" s="261">
        <v>0</v>
      </c>
      <c r="Z357" s="262">
        <f t="shared" si="192"/>
        <v>0</v>
      </c>
      <c r="AA357" s="261">
        <v>0</v>
      </c>
      <c r="AB357" s="260">
        <f t="shared" si="193"/>
        <v>0</v>
      </c>
      <c r="AC357" s="259">
        <f t="shared" si="194"/>
        <v>0</v>
      </c>
      <c r="AD357" s="258">
        <f t="shared" si="195"/>
        <v>0</v>
      </c>
      <c r="AE357" s="257">
        <v>0</v>
      </c>
      <c r="AF357" s="256">
        <f t="shared" si="196"/>
        <v>0</v>
      </c>
      <c r="AG357" s="517">
        <v>0</v>
      </c>
      <c r="AH357" s="508">
        <f t="shared" si="197"/>
        <v>0</v>
      </c>
      <c r="AI357" s="240">
        <f t="shared" si="198"/>
        <v>0</v>
      </c>
      <c r="AJ357" s="254">
        <f t="shared" si="199"/>
        <v>0</v>
      </c>
      <c r="AK357" s="512">
        <v>0</v>
      </c>
      <c r="AL357" s="254">
        <f t="shared" si="200"/>
        <v>0</v>
      </c>
      <c r="AM357" s="253"/>
    </row>
    <row r="358" spans="1:39" s="242" customFormat="1" x14ac:dyDescent="0.3">
      <c r="A358" s="282" t="s">
        <v>212</v>
      </c>
      <c r="B358" s="276">
        <f>30000/24</f>
        <v>1250</v>
      </c>
      <c r="C358" s="275">
        <f>2800/1.1</f>
        <v>2545.454545454545</v>
      </c>
      <c r="D358" s="270">
        <v>24</v>
      </c>
      <c r="E358" s="269">
        <v>0</v>
      </c>
      <c r="F358" s="520">
        <f t="shared" si="181"/>
        <v>0</v>
      </c>
      <c r="G358" s="268">
        <v>0</v>
      </c>
      <c r="H358" s="262">
        <f t="shared" si="182"/>
        <v>0</v>
      </c>
      <c r="I358" s="261">
        <v>0</v>
      </c>
      <c r="J358" s="266">
        <f t="shared" si="183"/>
        <v>0</v>
      </c>
      <c r="K358" s="267">
        <v>0</v>
      </c>
      <c r="L358" s="266">
        <f t="shared" si="184"/>
        <v>0</v>
      </c>
      <c r="M358" s="261">
        <v>0</v>
      </c>
      <c r="N358" s="266">
        <f t="shared" si="185"/>
        <v>0</v>
      </c>
      <c r="O358" s="263">
        <v>0</v>
      </c>
      <c r="P358" s="265">
        <f t="shared" si="186"/>
        <v>0</v>
      </c>
      <c r="Q358" s="257">
        <f t="shared" si="187"/>
        <v>0</v>
      </c>
      <c r="R358" s="264">
        <f t="shared" si="188"/>
        <v>0</v>
      </c>
      <c r="S358" s="308">
        <v>0</v>
      </c>
      <c r="T358" s="262">
        <f t="shared" si="189"/>
        <v>0</v>
      </c>
      <c r="U358" s="261">
        <v>0</v>
      </c>
      <c r="V358" s="262">
        <f t="shared" si="190"/>
        <v>0</v>
      </c>
      <c r="W358" s="261">
        <v>0</v>
      </c>
      <c r="X358" s="262">
        <f t="shared" si="191"/>
        <v>0</v>
      </c>
      <c r="Y358" s="261">
        <v>0</v>
      </c>
      <c r="Z358" s="262">
        <f t="shared" si="192"/>
        <v>0</v>
      </c>
      <c r="AA358" s="261">
        <v>0</v>
      </c>
      <c r="AB358" s="260">
        <f t="shared" si="193"/>
        <v>0</v>
      </c>
      <c r="AC358" s="259">
        <f t="shared" si="194"/>
        <v>0</v>
      </c>
      <c r="AD358" s="258">
        <f t="shared" si="195"/>
        <v>0</v>
      </c>
      <c r="AE358" s="257">
        <v>0</v>
      </c>
      <c r="AF358" s="256">
        <f t="shared" si="196"/>
        <v>0</v>
      </c>
      <c r="AG358" s="517">
        <v>0</v>
      </c>
      <c r="AH358" s="508">
        <f t="shared" si="197"/>
        <v>0</v>
      </c>
      <c r="AI358" s="240">
        <f t="shared" si="198"/>
        <v>0</v>
      </c>
      <c r="AJ358" s="254">
        <f t="shared" si="199"/>
        <v>0</v>
      </c>
      <c r="AK358" s="512">
        <v>0</v>
      </c>
      <c r="AL358" s="254">
        <f t="shared" si="200"/>
        <v>0</v>
      </c>
      <c r="AM358" s="253"/>
    </row>
    <row r="359" spans="1:39" s="242" customFormat="1" x14ac:dyDescent="0.3">
      <c r="A359" s="282" t="s">
        <v>82</v>
      </c>
      <c r="B359" s="276">
        <f>14400/24</f>
        <v>600</v>
      </c>
      <c r="C359" s="275">
        <f>800/1.1</f>
        <v>727.27272727272725</v>
      </c>
      <c r="D359" s="274">
        <v>24</v>
      </c>
      <c r="E359" s="269">
        <v>0</v>
      </c>
      <c r="F359" s="520">
        <f t="shared" si="181"/>
        <v>0</v>
      </c>
      <c r="G359" s="268">
        <v>0</v>
      </c>
      <c r="H359" s="262">
        <f t="shared" si="182"/>
        <v>0</v>
      </c>
      <c r="I359" s="261">
        <v>0</v>
      </c>
      <c r="J359" s="266">
        <f t="shared" si="183"/>
        <v>0</v>
      </c>
      <c r="K359" s="267">
        <v>0</v>
      </c>
      <c r="L359" s="266">
        <f t="shared" si="184"/>
        <v>0</v>
      </c>
      <c r="M359" s="261">
        <v>0</v>
      </c>
      <c r="N359" s="266">
        <f t="shared" si="185"/>
        <v>0</v>
      </c>
      <c r="O359" s="263">
        <v>0</v>
      </c>
      <c r="P359" s="265">
        <f t="shared" si="186"/>
        <v>0</v>
      </c>
      <c r="Q359" s="257">
        <f t="shared" si="187"/>
        <v>0</v>
      </c>
      <c r="R359" s="264">
        <f t="shared" si="188"/>
        <v>0</v>
      </c>
      <c r="S359" s="308">
        <v>0</v>
      </c>
      <c r="T359" s="262">
        <f t="shared" si="189"/>
        <v>0</v>
      </c>
      <c r="U359" s="261">
        <v>0</v>
      </c>
      <c r="V359" s="262">
        <f t="shared" si="190"/>
        <v>0</v>
      </c>
      <c r="W359" s="261">
        <v>0</v>
      </c>
      <c r="X359" s="262">
        <f t="shared" si="191"/>
        <v>0</v>
      </c>
      <c r="Y359" s="261">
        <v>0</v>
      </c>
      <c r="Z359" s="262">
        <f t="shared" si="192"/>
        <v>0</v>
      </c>
      <c r="AA359" s="261">
        <v>0</v>
      </c>
      <c r="AB359" s="260">
        <f t="shared" si="193"/>
        <v>0</v>
      </c>
      <c r="AC359" s="259">
        <f t="shared" si="194"/>
        <v>0</v>
      </c>
      <c r="AD359" s="258">
        <f t="shared" si="195"/>
        <v>0</v>
      </c>
      <c r="AE359" s="257">
        <v>0</v>
      </c>
      <c r="AF359" s="256">
        <f t="shared" si="196"/>
        <v>0</v>
      </c>
      <c r="AG359" s="517">
        <v>0</v>
      </c>
      <c r="AH359" s="508">
        <f t="shared" si="197"/>
        <v>0</v>
      </c>
      <c r="AI359" s="240">
        <f t="shared" si="198"/>
        <v>0</v>
      </c>
      <c r="AJ359" s="254">
        <f t="shared" si="199"/>
        <v>0</v>
      </c>
      <c r="AK359" s="512">
        <v>0</v>
      </c>
      <c r="AL359" s="254">
        <f t="shared" si="200"/>
        <v>0</v>
      </c>
      <c r="AM359" s="253"/>
    </row>
    <row r="360" spans="1:39" s="242" customFormat="1" x14ac:dyDescent="0.3">
      <c r="A360" s="278" t="s">
        <v>153</v>
      </c>
      <c r="B360" s="281">
        <f>16000/10</f>
        <v>1600</v>
      </c>
      <c r="C360" s="279">
        <f>2700/1.1</f>
        <v>2454.5454545454545</v>
      </c>
      <c r="D360" s="280">
        <v>10</v>
      </c>
      <c r="E360" s="269">
        <v>0</v>
      </c>
      <c r="F360" s="520">
        <f t="shared" si="181"/>
        <v>0</v>
      </c>
      <c r="G360" s="268">
        <v>0</v>
      </c>
      <c r="H360" s="262">
        <f t="shared" si="182"/>
        <v>0</v>
      </c>
      <c r="I360" s="261">
        <v>0</v>
      </c>
      <c r="J360" s="266">
        <f t="shared" si="183"/>
        <v>0</v>
      </c>
      <c r="K360" s="267">
        <v>0</v>
      </c>
      <c r="L360" s="266">
        <f t="shared" si="184"/>
        <v>0</v>
      </c>
      <c r="M360" s="261">
        <v>0</v>
      </c>
      <c r="N360" s="266">
        <f t="shared" si="185"/>
        <v>0</v>
      </c>
      <c r="O360" s="263">
        <v>0</v>
      </c>
      <c r="P360" s="265">
        <f t="shared" si="186"/>
        <v>0</v>
      </c>
      <c r="Q360" s="257">
        <f t="shared" si="187"/>
        <v>0</v>
      </c>
      <c r="R360" s="264">
        <f t="shared" si="188"/>
        <v>0</v>
      </c>
      <c r="S360" s="308">
        <v>0</v>
      </c>
      <c r="T360" s="262">
        <f t="shared" si="189"/>
        <v>0</v>
      </c>
      <c r="U360" s="261">
        <v>0</v>
      </c>
      <c r="V360" s="262">
        <f t="shared" si="190"/>
        <v>0</v>
      </c>
      <c r="W360" s="261">
        <v>0</v>
      </c>
      <c r="X360" s="262">
        <f t="shared" si="191"/>
        <v>0</v>
      </c>
      <c r="Y360" s="261">
        <v>0</v>
      </c>
      <c r="Z360" s="262">
        <f t="shared" si="192"/>
        <v>0</v>
      </c>
      <c r="AA360" s="261">
        <v>0</v>
      </c>
      <c r="AB360" s="260">
        <f t="shared" si="193"/>
        <v>0</v>
      </c>
      <c r="AC360" s="259">
        <f t="shared" si="194"/>
        <v>0</v>
      </c>
      <c r="AD360" s="258">
        <f t="shared" si="195"/>
        <v>0</v>
      </c>
      <c r="AE360" s="257">
        <v>0</v>
      </c>
      <c r="AF360" s="256">
        <f t="shared" si="196"/>
        <v>0</v>
      </c>
      <c r="AG360" s="517">
        <v>0</v>
      </c>
      <c r="AH360" s="508">
        <f t="shared" si="197"/>
        <v>0</v>
      </c>
      <c r="AI360" s="240">
        <f t="shared" si="198"/>
        <v>0</v>
      </c>
      <c r="AJ360" s="254">
        <f t="shared" si="199"/>
        <v>0</v>
      </c>
      <c r="AK360" s="512">
        <v>0</v>
      </c>
      <c r="AL360" s="254">
        <f t="shared" si="200"/>
        <v>0</v>
      </c>
      <c r="AM360" s="253"/>
    </row>
    <row r="361" spans="1:39" s="242" customFormat="1" x14ac:dyDescent="0.3">
      <c r="A361" s="278" t="s">
        <v>680</v>
      </c>
      <c r="B361" s="276">
        <f>16000/10</f>
        <v>1600</v>
      </c>
      <c r="C361" s="279">
        <f>2700/1.1</f>
        <v>2454.5454545454545</v>
      </c>
      <c r="D361" s="274">
        <v>10</v>
      </c>
      <c r="E361" s="269">
        <v>0</v>
      </c>
      <c r="F361" s="520">
        <f t="shared" si="181"/>
        <v>0</v>
      </c>
      <c r="G361" s="268">
        <v>0</v>
      </c>
      <c r="H361" s="262">
        <f t="shared" si="182"/>
        <v>0</v>
      </c>
      <c r="I361" s="261">
        <v>0</v>
      </c>
      <c r="J361" s="266">
        <f t="shared" si="183"/>
        <v>0</v>
      </c>
      <c r="K361" s="267">
        <v>0</v>
      </c>
      <c r="L361" s="266">
        <f t="shared" si="184"/>
        <v>0</v>
      </c>
      <c r="M361" s="261">
        <v>0</v>
      </c>
      <c r="N361" s="266">
        <f t="shared" si="185"/>
        <v>0</v>
      </c>
      <c r="O361" s="263">
        <v>0</v>
      </c>
      <c r="P361" s="265">
        <f t="shared" si="186"/>
        <v>0</v>
      </c>
      <c r="Q361" s="257">
        <f t="shared" si="187"/>
        <v>0</v>
      </c>
      <c r="R361" s="264">
        <f t="shared" si="188"/>
        <v>0</v>
      </c>
      <c r="S361" s="308">
        <v>0</v>
      </c>
      <c r="T361" s="262">
        <f t="shared" si="189"/>
        <v>0</v>
      </c>
      <c r="U361" s="261">
        <v>0</v>
      </c>
      <c r="V361" s="262">
        <f t="shared" si="190"/>
        <v>0</v>
      </c>
      <c r="W361" s="261">
        <v>0</v>
      </c>
      <c r="X361" s="262">
        <f t="shared" si="191"/>
        <v>0</v>
      </c>
      <c r="Y361" s="261">
        <v>0</v>
      </c>
      <c r="Z361" s="262">
        <f t="shared" si="192"/>
        <v>0</v>
      </c>
      <c r="AA361" s="261">
        <v>0</v>
      </c>
      <c r="AB361" s="260">
        <f t="shared" si="193"/>
        <v>0</v>
      </c>
      <c r="AC361" s="259">
        <f t="shared" si="194"/>
        <v>0</v>
      </c>
      <c r="AD361" s="258">
        <f t="shared" si="195"/>
        <v>0</v>
      </c>
      <c r="AE361" s="257">
        <v>0</v>
      </c>
      <c r="AF361" s="256">
        <f t="shared" si="196"/>
        <v>0</v>
      </c>
      <c r="AG361" s="517">
        <v>0</v>
      </c>
      <c r="AH361" s="508">
        <f t="shared" si="197"/>
        <v>0</v>
      </c>
      <c r="AI361" s="240">
        <f t="shared" si="198"/>
        <v>0</v>
      </c>
      <c r="AJ361" s="254">
        <f t="shared" si="199"/>
        <v>0</v>
      </c>
      <c r="AK361" s="512">
        <v>0</v>
      </c>
      <c r="AL361" s="254">
        <f t="shared" si="200"/>
        <v>0</v>
      </c>
      <c r="AM361" s="253"/>
    </row>
    <row r="362" spans="1:39" s="242" customFormat="1" x14ac:dyDescent="0.3">
      <c r="A362" s="278" t="s">
        <v>776</v>
      </c>
      <c r="B362" s="276">
        <f>16000/10</f>
        <v>1600</v>
      </c>
      <c r="C362" s="279">
        <f>2700/1.1</f>
        <v>2454.5454545454545</v>
      </c>
      <c r="D362" s="274">
        <v>10</v>
      </c>
      <c r="E362" s="269">
        <v>0</v>
      </c>
      <c r="F362" s="520">
        <f t="shared" si="181"/>
        <v>0</v>
      </c>
      <c r="G362" s="268">
        <v>0</v>
      </c>
      <c r="H362" s="262">
        <f t="shared" si="182"/>
        <v>0</v>
      </c>
      <c r="I362" s="261">
        <v>0</v>
      </c>
      <c r="J362" s="266">
        <f t="shared" si="183"/>
        <v>0</v>
      </c>
      <c r="K362" s="267">
        <v>0</v>
      </c>
      <c r="L362" s="266">
        <f t="shared" si="184"/>
        <v>0</v>
      </c>
      <c r="M362" s="261">
        <v>0</v>
      </c>
      <c r="N362" s="266">
        <f t="shared" si="185"/>
        <v>0</v>
      </c>
      <c r="O362" s="263">
        <v>0</v>
      </c>
      <c r="P362" s="265">
        <f t="shared" si="186"/>
        <v>0</v>
      </c>
      <c r="Q362" s="257">
        <f t="shared" si="187"/>
        <v>0</v>
      </c>
      <c r="R362" s="264">
        <f t="shared" si="188"/>
        <v>0</v>
      </c>
      <c r="S362" s="308">
        <v>0</v>
      </c>
      <c r="T362" s="262">
        <f t="shared" si="189"/>
        <v>0</v>
      </c>
      <c r="U362" s="261">
        <v>0</v>
      </c>
      <c r="V362" s="262">
        <f t="shared" si="190"/>
        <v>0</v>
      </c>
      <c r="W362" s="261">
        <v>0</v>
      </c>
      <c r="X362" s="262">
        <f t="shared" si="191"/>
        <v>0</v>
      </c>
      <c r="Y362" s="261">
        <v>0</v>
      </c>
      <c r="Z362" s="262">
        <f t="shared" si="192"/>
        <v>0</v>
      </c>
      <c r="AA362" s="261">
        <v>0</v>
      </c>
      <c r="AB362" s="260">
        <f t="shared" si="193"/>
        <v>0</v>
      </c>
      <c r="AC362" s="259">
        <f t="shared" si="194"/>
        <v>0</v>
      </c>
      <c r="AD362" s="258">
        <f t="shared" si="195"/>
        <v>0</v>
      </c>
      <c r="AE362" s="257">
        <v>0</v>
      </c>
      <c r="AF362" s="256">
        <f t="shared" si="196"/>
        <v>0</v>
      </c>
      <c r="AG362" s="517">
        <v>0</v>
      </c>
      <c r="AH362" s="508">
        <f t="shared" si="197"/>
        <v>0</v>
      </c>
      <c r="AI362" s="240">
        <f t="shared" si="198"/>
        <v>0</v>
      </c>
      <c r="AJ362" s="254">
        <f t="shared" si="199"/>
        <v>0</v>
      </c>
      <c r="AK362" s="512">
        <v>0</v>
      </c>
      <c r="AL362" s="254">
        <f t="shared" si="200"/>
        <v>0</v>
      </c>
      <c r="AM362" s="253"/>
    </row>
    <row r="363" spans="1:39" s="242" customFormat="1" x14ac:dyDescent="0.3">
      <c r="A363" s="278" t="s">
        <v>902</v>
      </c>
      <c r="B363" s="276">
        <f>16000/10</f>
        <v>1600</v>
      </c>
      <c r="C363" s="279">
        <f>2700/1.1</f>
        <v>2454.5454545454545</v>
      </c>
      <c r="D363" s="274">
        <v>10</v>
      </c>
      <c r="E363" s="269">
        <v>0</v>
      </c>
      <c r="F363" s="520">
        <f t="shared" si="181"/>
        <v>0</v>
      </c>
      <c r="G363" s="268">
        <v>0</v>
      </c>
      <c r="H363" s="262">
        <f t="shared" si="182"/>
        <v>0</v>
      </c>
      <c r="I363" s="261">
        <v>0</v>
      </c>
      <c r="J363" s="266">
        <f t="shared" si="183"/>
        <v>0</v>
      </c>
      <c r="K363" s="267">
        <v>0</v>
      </c>
      <c r="L363" s="266">
        <f t="shared" si="184"/>
        <v>0</v>
      </c>
      <c r="M363" s="261">
        <v>0</v>
      </c>
      <c r="N363" s="266">
        <f t="shared" si="185"/>
        <v>0</v>
      </c>
      <c r="O363" s="263">
        <v>0</v>
      </c>
      <c r="P363" s="265">
        <f t="shared" si="186"/>
        <v>0</v>
      </c>
      <c r="Q363" s="257">
        <f t="shared" si="187"/>
        <v>0</v>
      </c>
      <c r="R363" s="264">
        <f t="shared" si="188"/>
        <v>0</v>
      </c>
      <c r="S363" s="308">
        <v>0</v>
      </c>
      <c r="T363" s="262">
        <f t="shared" si="189"/>
        <v>0</v>
      </c>
      <c r="U363" s="261">
        <v>0</v>
      </c>
      <c r="V363" s="262">
        <f t="shared" si="190"/>
        <v>0</v>
      </c>
      <c r="W363" s="261">
        <v>0</v>
      </c>
      <c r="X363" s="262">
        <f t="shared" si="191"/>
        <v>0</v>
      </c>
      <c r="Y363" s="261">
        <v>0</v>
      </c>
      <c r="Z363" s="262">
        <f t="shared" si="192"/>
        <v>0</v>
      </c>
      <c r="AA363" s="261">
        <v>0</v>
      </c>
      <c r="AB363" s="260">
        <f t="shared" si="193"/>
        <v>0</v>
      </c>
      <c r="AC363" s="259">
        <f t="shared" si="194"/>
        <v>0</v>
      </c>
      <c r="AD363" s="258">
        <f t="shared" si="195"/>
        <v>0</v>
      </c>
      <c r="AE363" s="257">
        <v>0</v>
      </c>
      <c r="AF363" s="256">
        <f t="shared" si="196"/>
        <v>0</v>
      </c>
      <c r="AG363" s="517">
        <v>0</v>
      </c>
      <c r="AH363" s="508">
        <f t="shared" si="197"/>
        <v>0</v>
      </c>
      <c r="AI363" s="240">
        <f t="shared" si="198"/>
        <v>0</v>
      </c>
      <c r="AJ363" s="254">
        <f t="shared" si="199"/>
        <v>0</v>
      </c>
      <c r="AK363" s="512">
        <v>0</v>
      </c>
      <c r="AL363" s="254">
        <f t="shared" si="200"/>
        <v>0</v>
      </c>
      <c r="AM363" s="253"/>
    </row>
    <row r="364" spans="1:39" s="242" customFormat="1" x14ac:dyDescent="0.3">
      <c r="A364" s="278" t="s">
        <v>901</v>
      </c>
      <c r="B364" s="276">
        <f>16000/10</f>
        <v>1600</v>
      </c>
      <c r="C364" s="279">
        <f>2700/1.1</f>
        <v>2454.5454545454545</v>
      </c>
      <c r="D364" s="274">
        <v>11</v>
      </c>
      <c r="E364" s="269">
        <v>0</v>
      </c>
      <c r="F364" s="520">
        <f t="shared" si="181"/>
        <v>0</v>
      </c>
      <c r="G364" s="268">
        <v>0</v>
      </c>
      <c r="H364" s="262">
        <f t="shared" si="182"/>
        <v>0</v>
      </c>
      <c r="I364" s="261">
        <v>0</v>
      </c>
      <c r="J364" s="266">
        <f t="shared" si="183"/>
        <v>0</v>
      </c>
      <c r="K364" s="267">
        <v>0</v>
      </c>
      <c r="L364" s="266">
        <f t="shared" si="184"/>
        <v>0</v>
      </c>
      <c r="M364" s="261">
        <v>0</v>
      </c>
      <c r="N364" s="266">
        <f t="shared" si="185"/>
        <v>0</v>
      </c>
      <c r="O364" s="263">
        <v>0</v>
      </c>
      <c r="P364" s="265">
        <f t="shared" si="186"/>
        <v>0</v>
      </c>
      <c r="Q364" s="257">
        <f t="shared" si="187"/>
        <v>0</v>
      </c>
      <c r="R364" s="264">
        <f t="shared" si="188"/>
        <v>0</v>
      </c>
      <c r="S364" s="308">
        <v>0</v>
      </c>
      <c r="T364" s="262">
        <f t="shared" si="189"/>
        <v>0</v>
      </c>
      <c r="U364" s="261">
        <v>0</v>
      </c>
      <c r="V364" s="262">
        <f t="shared" si="190"/>
        <v>0</v>
      </c>
      <c r="W364" s="261">
        <v>0</v>
      </c>
      <c r="X364" s="262">
        <f t="shared" si="191"/>
        <v>0</v>
      </c>
      <c r="Y364" s="261">
        <v>0</v>
      </c>
      <c r="Z364" s="262">
        <f t="shared" si="192"/>
        <v>0</v>
      </c>
      <c r="AA364" s="261">
        <v>0</v>
      </c>
      <c r="AB364" s="260">
        <f t="shared" si="193"/>
        <v>0</v>
      </c>
      <c r="AC364" s="259">
        <f t="shared" si="194"/>
        <v>0</v>
      </c>
      <c r="AD364" s="258">
        <f t="shared" si="195"/>
        <v>0</v>
      </c>
      <c r="AE364" s="257">
        <v>0</v>
      </c>
      <c r="AF364" s="256">
        <f t="shared" si="196"/>
        <v>0</v>
      </c>
      <c r="AG364" s="517">
        <v>0</v>
      </c>
      <c r="AH364" s="508">
        <f t="shared" si="197"/>
        <v>0</v>
      </c>
      <c r="AI364" s="240">
        <f t="shared" si="198"/>
        <v>0</v>
      </c>
      <c r="AJ364" s="254">
        <f t="shared" si="199"/>
        <v>0</v>
      </c>
      <c r="AK364" s="512">
        <v>0</v>
      </c>
      <c r="AL364" s="254">
        <f t="shared" si="200"/>
        <v>0</v>
      </c>
      <c r="AM364" s="253"/>
    </row>
    <row r="365" spans="1:39" s="242" customFormat="1" x14ac:dyDescent="0.3">
      <c r="A365" s="278" t="s">
        <v>533</v>
      </c>
      <c r="B365" s="276">
        <f>14400/12</f>
        <v>1200</v>
      </c>
      <c r="C365" s="275">
        <f>1800/1.1</f>
        <v>1636.3636363636363</v>
      </c>
      <c r="D365" s="274">
        <v>12</v>
      </c>
      <c r="E365" s="269">
        <v>0</v>
      </c>
      <c r="F365" s="520">
        <f t="shared" si="181"/>
        <v>0</v>
      </c>
      <c r="G365" s="268">
        <v>0</v>
      </c>
      <c r="H365" s="262">
        <f t="shared" si="182"/>
        <v>0</v>
      </c>
      <c r="I365" s="261">
        <v>0</v>
      </c>
      <c r="J365" s="266">
        <f t="shared" si="183"/>
        <v>0</v>
      </c>
      <c r="K365" s="267">
        <v>0</v>
      </c>
      <c r="L365" s="266">
        <f t="shared" si="184"/>
        <v>0</v>
      </c>
      <c r="M365" s="261">
        <v>0</v>
      </c>
      <c r="N365" s="266">
        <f t="shared" si="185"/>
        <v>0</v>
      </c>
      <c r="O365" s="263">
        <v>0</v>
      </c>
      <c r="P365" s="265">
        <f t="shared" si="186"/>
        <v>0</v>
      </c>
      <c r="Q365" s="257">
        <f t="shared" si="187"/>
        <v>0</v>
      </c>
      <c r="R365" s="264">
        <f t="shared" si="188"/>
        <v>0</v>
      </c>
      <c r="S365" s="308">
        <v>0</v>
      </c>
      <c r="T365" s="262">
        <f t="shared" si="189"/>
        <v>0</v>
      </c>
      <c r="U365" s="261">
        <v>0</v>
      </c>
      <c r="V365" s="262">
        <f t="shared" si="190"/>
        <v>0</v>
      </c>
      <c r="W365" s="261">
        <v>0</v>
      </c>
      <c r="X365" s="262">
        <f t="shared" si="191"/>
        <v>0</v>
      </c>
      <c r="Y365" s="261">
        <v>0</v>
      </c>
      <c r="Z365" s="262">
        <f t="shared" si="192"/>
        <v>0</v>
      </c>
      <c r="AA365" s="261">
        <v>0</v>
      </c>
      <c r="AB365" s="260">
        <f t="shared" si="193"/>
        <v>0</v>
      </c>
      <c r="AC365" s="259">
        <f t="shared" si="194"/>
        <v>0</v>
      </c>
      <c r="AD365" s="258">
        <f t="shared" si="195"/>
        <v>0</v>
      </c>
      <c r="AE365" s="257">
        <v>0</v>
      </c>
      <c r="AF365" s="256">
        <f t="shared" si="196"/>
        <v>0</v>
      </c>
      <c r="AG365" s="517">
        <v>0</v>
      </c>
      <c r="AH365" s="508">
        <f t="shared" si="197"/>
        <v>0</v>
      </c>
      <c r="AI365" s="240">
        <f t="shared" si="198"/>
        <v>0</v>
      </c>
      <c r="AJ365" s="254">
        <f t="shared" si="199"/>
        <v>0</v>
      </c>
      <c r="AK365" s="512">
        <v>0</v>
      </c>
      <c r="AL365" s="254">
        <f t="shared" si="200"/>
        <v>0</v>
      </c>
      <c r="AM365" s="253"/>
    </row>
    <row r="366" spans="1:39" s="242" customFormat="1" x14ac:dyDescent="0.3">
      <c r="A366" s="278" t="s">
        <v>426</v>
      </c>
      <c r="B366" s="276">
        <f>14400/12</f>
        <v>1200</v>
      </c>
      <c r="C366" s="275">
        <f>1800/1.1</f>
        <v>1636.3636363636363</v>
      </c>
      <c r="D366" s="274">
        <v>13</v>
      </c>
      <c r="E366" s="269">
        <v>0</v>
      </c>
      <c r="F366" s="520">
        <f t="shared" si="181"/>
        <v>0</v>
      </c>
      <c r="G366" s="268">
        <v>0</v>
      </c>
      <c r="H366" s="262">
        <f t="shared" si="182"/>
        <v>0</v>
      </c>
      <c r="I366" s="261">
        <v>0</v>
      </c>
      <c r="J366" s="266">
        <f t="shared" si="183"/>
        <v>0</v>
      </c>
      <c r="K366" s="267">
        <v>0</v>
      </c>
      <c r="L366" s="266">
        <f t="shared" si="184"/>
        <v>0</v>
      </c>
      <c r="M366" s="261">
        <v>0</v>
      </c>
      <c r="N366" s="266">
        <f t="shared" si="185"/>
        <v>0</v>
      </c>
      <c r="O366" s="263">
        <v>0</v>
      </c>
      <c r="P366" s="265">
        <f t="shared" si="186"/>
        <v>0</v>
      </c>
      <c r="Q366" s="257">
        <f t="shared" si="187"/>
        <v>0</v>
      </c>
      <c r="R366" s="264">
        <f t="shared" si="188"/>
        <v>0</v>
      </c>
      <c r="S366" s="308">
        <v>0</v>
      </c>
      <c r="T366" s="262">
        <f t="shared" si="189"/>
        <v>0</v>
      </c>
      <c r="U366" s="261">
        <v>0</v>
      </c>
      <c r="V366" s="262">
        <f t="shared" si="190"/>
        <v>0</v>
      </c>
      <c r="W366" s="261">
        <v>0</v>
      </c>
      <c r="X366" s="262">
        <f t="shared" si="191"/>
        <v>0</v>
      </c>
      <c r="Y366" s="261">
        <v>0</v>
      </c>
      <c r="Z366" s="262">
        <f t="shared" si="192"/>
        <v>0</v>
      </c>
      <c r="AA366" s="261">
        <v>0</v>
      </c>
      <c r="AB366" s="260">
        <f t="shared" si="193"/>
        <v>0</v>
      </c>
      <c r="AC366" s="259">
        <f t="shared" si="194"/>
        <v>0</v>
      </c>
      <c r="AD366" s="258">
        <f t="shared" si="195"/>
        <v>0</v>
      </c>
      <c r="AE366" s="257">
        <v>0</v>
      </c>
      <c r="AF366" s="256">
        <f t="shared" si="196"/>
        <v>0</v>
      </c>
      <c r="AG366" s="517">
        <v>0</v>
      </c>
      <c r="AH366" s="508">
        <f t="shared" si="197"/>
        <v>0</v>
      </c>
      <c r="AI366" s="240">
        <f t="shared" si="198"/>
        <v>0</v>
      </c>
      <c r="AJ366" s="254">
        <f t="shared" si="199"/>
        <v>0</v>
      </c>
      <c r="AK366" s="512">
        <v>0</v>
      </c>
      <c r="AL366" s="254">
        <f t="shared" si="200"/>
        <v>0</v>
      </c>
      <c r="AM366" s="253"/>
    </row>
    <row r="367" spans="1:39" s="242" customFormat="1" x14ac:dyDescent="0.3">
      <c r="A367" s="277" t="s">
        <v>406</v>
      </c>
      <c r="B367" s="276">
        <f>3900/6</f>
        <v>650</v>
      </c>
      <c r="C367" s="275">
        <f>2000/1.1</f>
        <v>1818.181818181818</v>
      </c>
      <c r="D367" s="274">
        <v>6</v>
      </c>
      <c r="E367" s="269">
        <v>0</v>
      </c>
      <c r="F367" s="520">
        <f t="shared" si="181"/>
        <v>0</v>
      </c>
      <c r="G367" s="268">
        <v>0</v>
      </c>
      <c r="H367" s="262">
        <f t="shared" si="182"/>
        <v>0</v>
      </c>
      <c r="I367" s="261">
        <v>0</v>
      </c>
      <c r="J367" s="266">
        <f t="shared" si="183"/>
        <v>0</v>
      </c>
      <c r="K367" s="267">
        <v>0</v>
      </c>
      <c r="L367" s="266">
        <f t="shared" si="184"/>
        <v>0</v>
      </c>
      <c r="M367" s="261">
        <v>0</v>
      </c>
      <c r="N367" s="266">
        <f t="shared" si="185"/>
        <v>0</v>
      </c>
      <c r="O367" s="263">
        <v>0</v>
      </c>
      <c r="P367" s="265">
        <f t="shared" si="186"/>
        <v>0</v>
      </c>
      <c r="Q367" s="257">
        <f t="shared" si="187"/>
        <v>0</v>
      </c>
      <c r="R367" s="264">
        <f t="shared" si="188"/>
        <v>0</v>
      </c>
      <c r="S367" s="308">
        <v>0</v>
      </c>
      <c r="T367" s="262">
        <f t="shared" si="189"/>
        <v>0</v>
      </c>
      <c r="U367" s="261">
        <v>0</v>
      </c>
      <c r="V367" s="262">
        <f t="shared" si="190"/>
        <v>0</v>
      </c>
      <c r="W367" s="261">
        <v>0</v>
      </c>
      <c r="X367" s="262">
        <f t="shared" si="191"/>
        <v>0</v>
      </c>
      <c r="Y367" s="261">
        <v>0</v>
      </c>
      <c r="Z367" s="262">
        <f t="shared" si="192"/>
        <v>0</v>
      </c>
      <c r="AA367" s="261">
        <v>0</v>
      </c>
      <c r="AB367" s="260">
        <f t="shared" si="193"/>
        <v>0</v>
      </c>
      <c r="AC367" s="259">
        <f t="shared" si="194"/>
        <v>0</v>
      </c>
      <c r="AD367" s="258">
        <f t="shared" si="195"/>
        <v>0</v>
      </c>
      <c r="AE367" s="257">
        <v>0</v>
      </c>
      <c r="AF367" s="256">
        <f t="shared" si="196"/>
        <v>0</v>
      </c>
      <c r="AG367" s="517">
        <v>0</v>
      </c>
      <c r="AH367" s="508">
        <f t="shared" si="197"/>
        <v>0</v>
      </c>
      <c r="AI367" s="240">
        <f t="shared" si="198"/>
        <v>0</v>
      </c>
      <c r="AJ367" s="254">
        <f t="shared" si="199"/>
        <v>0</v>
      </c>
      <c r="AK367" s="512">
        <v>0</v>
      </c>
      <c r="AL367" s="254">
        <f t="shared" si="200"/>
        <v>0</v>
      </c>
      <c r="AM367" s="253"/>
    </row>
    <row r="368" spans="1:39" s="242" customFormat="1" x14ac:dyDescent="0.3">
      <c r="A368" s="277" t="s">
        <v>581</v>
      </c>
      <c r="B368" s="276">
        <f>3900/6</f>
        <v>650</v>
      </c>
      <c r="C368" s="275">
        <f>2000/1.1</f>
        <v>1818.181818181818</v>
      </c>
      <c r="D368" s="274">
        <v>6</v>
      </c>
      <c r="E368" s="269">
        <v>0</v>
      </c>
      <c r="F368" s="520">
        <f t="shared" si="181"/>
        <v>0</v>
      </c>
      <c r="G368" s="268">
        <v>0</v>
      </c>
      <c r="H368" s="262">
        <f t="shared" si="182"/>
        <v>0</v>
      </c>
      <c r="I368" s="261">
        <v>0</v>
      </c>
      <c r="J368" s="266">
        <f t="shared" si="183"/>
        <v>0</v>
      </c>
      <c r="K368" s="267">
        <v>0</v>
      </c>
      <c r="L368" s="266">
        <f t="shared" si="184"/>
        <v>0</v>
      </c>
      <c r="M368" s="261">
        <v>0</v>
      </c>
      <c r="N368" s="266">
        <f t="shared" si="185"/>
        <v>0</v>
      </c>
      <c r="O368" s="263">
        <v>0</v>
      </c>
      <c r="P368" s="265">
        <f t="shared" si="186"/>
        <v>0</v>
      </c>
      <c r="Q368" s="257">
        <f t="shared" si="187"/>
        <v>0</v>
      </c>
      <c r="R368" s="264">
        <f t="shared" si="188"/>
        <v>0</v>
      </c>
      <c r="S368" s="308">
        <v>0</v>
      </c>
      <c r="T368" s="262">
        <f t="shared" si="189"/>
        <v>0</v>
      </c>
      <c r="U368" s="261">
        <v>0</v>
      </c>
      <c r="V368" s="262">
        <f t="shared" si="190"/>
        <v>0</v>
      </c>
      <c r="W368" s="261">
        <v>0</v>
      </c>
      <c r="X368" s="262">
        <f t="shared" si="191"/>
        <v>0</v>
      </c>
      <c r="Y368" s="261">
        <v>0</v>
      </c>
      <c r="Z368" s="262">
        <f t="shared" si="192"/>
        <v>0</v>
      </c>
      <c r="AA368" s="261">
        <v>0</v>
      </c>
      <c r="AB368" s="260">
        <f t="shared" si="193"/>
        <v>0</v>
      </c>
      <c r="AC368" s="259">
        <f t="shared" si="194"/>
        <v>0</v>
      </c>
      <c r="AD368" s="258">
        <f t="shared" si="195"/>
        <v>0</v>
      </c>
      <c r="AE368" s="257">
        <v>0</v>
      </c>
      <c r="AF368" s="256">
        <f t="shared" si="196"/>
        <v>0</v>
      </c>
      <c r="AG368" s="517">
        <v>0</v>
      </c>
      <c r="AH368" s="508">
        <f t="shared" si="197"/>
        <v>0</v>
      </c>
      <c r="AI368" s="240">
        <f t="shared" si="198"/>
        <v>0</v>
      </c>
      <c r="AJ368" s="254">
        <f t="shared" si="199"/>
        <v>0</v>
      </c>
      <c r="AK368" s="512">
        <v>0</v>
      </c>
      <c r="AL368" s="254">
        <f t="shared" si="200"/>
        <v>0</v>
      </c>
      <c r="AM368" s="253"/>
    </row>
    <row r="369" spans="1:39" s="242" customFormat="1" x14ac:dyDescent="0.3">
      <c r="A369" s="277" t="s">
        <v>531</v>
      </c>
      <c r="B369" s="276">
        <f>3900/6</f>
        <v>650</v>
      </c>
      <c r="C369" s="275">
        <f>2000/1.1</f>
        <v>1818.181818181818</v>
      </c>
      <c r="D369" s="274">
        <v>6</v>
      </c>
      <c r="E369" s="269">
        <v>0</v>
      </c>
      <c r="F369" s="520">
        <f t="shared" si="181"/>
        <v>0</v>
      </c>
      <c r="G369" s="268">
        <v>0</v>
      </c>
      <c r="H369" s="262">
        <f t="shared" si="182"/>
        <v>0</v>
      </c>
      <c r="I369" s="261">
        <v>0</v>
      </c>
      <c r="J369" s="266">
        <f t="shared" si="183"/>
        <v>0</v>
      </c>
      <c r="K369" s="267">
        <v>0</v>
      </c>
      <c r="L369" s="266">
        <f t="shared" si="184"/>
        <v>0</v>
      </c>
      <c r="M369" s="261">
        <v>0</v>
      </c>
      <c r="N369" s="266">
        <f t="shared" si="185"/>
        <v>0</v>
      </c>
      <c r="O369" s="263">
        <v>0</v>
      </c>
      <c r="P369" s="265">
        <f t="shared" si="186"/>
        <v>0</v>
      </c>
      <c r="Q369" s="257">
        <f t="shared" si="187"/>
        <v>0</v>
      </c>
      <c r="R369" s="264">
        <f t="shared" si="188"/>
        <v>0</v>
      </c>
      <c r="S369" s="308">
        <v>0</v>
      </c>
      <c r="T369" s="262">
        <f t="shared" si="189"/>
        <v>0</v>
      </c>
      <c r="U369" s="261">
        <v>0</v>
      </c>
      <c r="V369" s="262">
        <f t="shared" si="190"/>
        <v>0</v>
      </c>
      <c r="W369" s="261">
        <v>0</v>
      </c>
      <c r="X369" s="262">
        <f t="shared" si="191"/>
        <v>0</v>
      </c>
      <c r="Y369" s="261">
        <v>0</v>
      </c>
      <c r="Z369" s="262">
        <f t="shared" si="192"/>
        <v>0</v>
      </c>
      <c r="AA369" s="261">
        <v>0</v>
      </c>
      <c r="AB369" s="260">
        <f t="shared" si="193"/>
        <v>0</v>
      </c>
      <c r="AC369" s="259">
        <f t="shared" si="194"/>
        <v>0</v>
      </c>
      <c r="AD369" s="258">
        <f t="shared" si="195"/>
        <v>0</v>
      </c>
      <c r="AE369" s="257">
        <v>0</v>
      </c>
      <c r="AF369" s="256">
        <f t="shared" si="196"/>
        <v>0</v>
      </c>
      <c r="AG369" s="517">
        <v>0</v>
      </c>
      <c r="AH369" s="508">
        <f t="shared" si="197"/>
        <v>0</v>
      </c>
      <c r="AI369" s="240">
        <f t="shared" si="198"/>
        <v>0</v>
      </c>
      <c r="AJ369" s="254">
        <f t="shared" si="199"/>
        <v>0</v>
      </c>
      <c r="AK369" s="512">
        <v>0</v>
      </c>
      <c r="AL369" s="254">
        <f t="shared" si="200"/>
        <v>0</v>
      </c>
      <c r="AM369" s="253"/>
    </row>
    <row r="370" spans="1:39" s="242" customFormat="1" ht="17.25" thickBot="1" x14ac:dyDescent="0.35">
      <c r="A370" s="273" t="s">
        <v>409</v>
      </c>
      <c r="B370" s="272">
        <f>31200/24</f>
        <v>1300</v>
      </c>
      <c r="C370" s="271">
        <f>2800/1.1</f>
        <v>2545.454545454545</v>
      </c>
      <c r="D370" s="270">
        <v>24</v>
      </c>
      <c r="E370" s="498">
        <v>0</v>
      </c>
      <c r="F370" s="521">
        <f t="shared" si="181"/>
        <v>0</v>
      </c>
      <c r="G370" s="501">
        <v>0</v>
      </c>
      <c r="H370" s="499">
        <f t="shared" si="182"/>
        <v>0</v>
      </c>
      <c r="I370" s="336">
        <v>0</v>
      </c>
      <c r="J370" s="347">
        <f t="shared" si="183"/>
        <v>0</v>
      </c>
      <c r="K370" s="481">
        <v>0</v>
      </c>
      <c r="L370" s="347">
        <f t="shared" si="184"/>
        <v>0</v>
      </c>
      <c r="M370" s="336">
        <v>0</v>
      </c>
      <c r="N370" s="347">
        <f t="shared" si="185"/>
        <v>0</v>
      </c>
      <c r="O370" s="502">
        <v>0</v>
      </c>
      <c r="P370" s="482">
        <f t="shared" si="186"/>
        <v>0</v>
      </c>
      <c r="Q370" s="483">
        <f t="shared" si="187"/>
        <v>0</v>
      </c>
      <c r="R370" s="338">
        <f t="shared" si="188"/>
        <v>0</v>
      </c>
      <c r="S370" s="504">
        <v>0</v>
      </c>
      <c r="T370" s="499">
        <f t="shared" si="189"/>
        <v>0</v>
      </c>
      <c r="U370" s="336">
        <v>0</v>
      </c>
      <c r="V370" s="499">
        <f t="shared" si="190"/>
        <v>0</v>
      </c>
      <c r="W370" s="336">
        <v>0</v>
      </c>
      <c r="X370" s="499">
        <f t="shared" si="191"/>
        <v>0</v>
      </c>
      <c r="Y370" s="336">
        <v>0</v>
      </c>
      <c r="Z370" s="499">
        <f t="shared" si="192"/>
        <v>0</v>
      </c>
      <c r="AA370" s="336">
        <v>0</v>
      </c>
      <c r="AB370" s="486">
        <f t="shared" si="193"/>
        <v>0</v>
      </c>
      <c r="AC370" s="487">
        <f t="shared" si="194"/>
        <v>0</v>
      </c>
      <c r="AD370" s="488">
        <f t="shared" si="195"/>
        <v>0</v>
      </c>
      <c r="AE370" s="483">
        <v>0</v>
      </c>
      <c r="AF370" s="489">
        <f t="shared" si="196"/>
        <v>0</v>
      </c>
      <c r="AG370" s="518">
        <v>0</v>
      </c>
      <c r="AH370" s="509">
        <f t="shared" si="197"/>
        <v>0</v>
      </c>
      <c r="AI370" s="492">
        <f t="shared" si="198"/>
        <v>0</v>
      </c>
      <c r="AJ370" s="491">
        <f t="shared" si="199"/>
        <v>0</v>
      </c>
      <c r="AK370" s="513">
        <v>0</v>
      </c>
      <c r="AL370" s="491">
        <f t="shared" si="200"/>
        <v>0</v>
      </c>
      <c r="AM370" s="253"/>
    </row>
    <row r="371" spans="1:39" s="242" customFormat="1" ht="17.25" thickBot="1" x14ac:dyDescent="0.35">
      <c r="A371" s="715" t="s">
        <v>113</v>
      </c>
      <c r="B371" s="716"/>
      <c r="C371" s="716"/>
      <c r="D371" s="716"/>
      <c r="E371" s="495">
        <f t="shared" ref="E371:AL371" si="201">SUM(E337:E370)</f>
        <v>0</v>
      </c>
      <c r="F371" s="522">
        <f t="shared" si="201"/>
        <v>0</v>
      </c>
      <c r="G371" s="515">
        <f t="shared" si="201"/>
        <v>0</v>
      </c>
      <c r="H371" s="496">
        <f t="shared" si="201"/>
        <v>0</v>
      </c>
      <c r="I371" s="496">
        <f t="shared" si="201"/>
        <v>0</v>
      </c>
      <c r="J371" s="496">
        <f t="shared" si="201"/>
        <v>0</v>
      </c>
      <c r="K371" s="496">
        <f t="shared" si="201"/>
        <v>0</v>
      </c>
      <c r="L371" s="496">
        <f t="shared" si="201"/>
        <v>0</v>
      </c>
      <c r="M371" s="496">
        <f t="shared" si="201"/>
        <v>0</v>
      </c>
      <c r="N371" s="496">
        <f t="shared" si="201"/>
        <v>0</v>
      </c>
      <c r="O371" s="496">
        <f t="shared" si="201"/>
        <v>0</v>
      </c>
      <c r="P371" s="496">
        <f t="shared" si="201"/>
        <v>0</v>
      </c>
      <c r="Q371" s="496">
        <f t="shared" si="201"/>
        <v>0</v>
      </c>
      <c r="R371" s="516">
        <f t="shared" si="201"/>
        <v>0</v>
      </c>
      <c r="S371" s="515">
        <f t="shared" si="201"/>
        <v>0</v>
      </c>
      <c r="T371" s="496">
        <f t="shared" si="201"/>
        <v>0</v>
      </c>
      <c r="U371" s="496">
        <f t="shared" si="201"/>
        <v>0</v>
      </c>
      <c r="V371" s="496">
        <f t="shared" si="201"/>
        <v>0</v>
      </c>
      <c r="W371" s="496">
        <f t="shared" si="201"/>
        <v>0</v>
      </c>
      <c r="X371" s="496">
        <f t="shared" si="201"/>
        <v>0</v>
      </c>
      <c r="Y371" s="496">
        <f t="shared" si="201"/>
        <v>0</v>
      </c>
      <c r="Z371" s="496">
        <f t="shared" si="201"/>
        <v>0</v>
      </c>
      <c r="AA371" s="496">
        <f t="shared" si="201"/>
        <v>0</v>
      </c>
      <c r="AB371" s="496">
        <f t="shared" si="201"/>
        <v>0</v>
      </c>
      <c r="AC371" s="496">
        <f t="shared" si="201"/>
        <v>0</v>
      </c>
      <c r="AD371" s="496">
        <f t="shared" si="201"/>
        <v>0</v>
      </c>
      <c r="AE371" s="496">
        <f t="shared" si="201"/>
        <v>0</v>
      </c>
      <c r="AF371" s="516">
        <f t="shared" si="201"/>
        <v>0</v>
      </c>
      <c r="AG371" s="514">
        <f t="shared" si="201"/>
        <v>0</v>
      </c>
      <c r="AH371" s="510">
        <f t="shared" si="201"/>
        <v>0</v>
      </c>
      <c r="AI371" s="515">
        <f t="shared" si="201"/>
        <v>0</v>
      </c>
      <c r="AJ371" s="516">
        <f t="shared" si="201"/>
        <v>0</v>
      </c>
      <c r="AK371" s="514">
        <f t="shared" si="201"/>
        <v>0</v>
      </c>
      <c r="AL371" s="497">
        <f t="shared" si="201"/>
        <v>0</v>
      </c>
      <c r="AM371" s="252"/>
    </row>
    <row r="372" spans="1:39" s="242" customFormat="1" ht="17.25" thickBot="1" x14ac:dyDescent="0.35">
      <c r="A372" s="251"/>
      <c r="B372" s="251"/>
      <c r="C372" s="251"/>
      <c r="D372" s="251"/>
      <c r="E372" s="244"/>
      <c r="F372" s="245"/>
      <c r="G372" s="244"/>
      <c r="H372" s="250">
        <f>H371*1.1</f>
        <v>0</v>
      </c>
      <c r="I372" s="245"/>
      <c r="J372" s="250">
        <f>J371*1.1</f>
        <v>0</v>
      </c>
      <c r="K372" s="245"/>
      <c r="L372" s="250">
        <f>L371*1.1</f>
        <v>0</v>
      </c>
      <c r="M372" s="245"/>
      <c r="N372" s="250">
        <f>N371*1.1</f>
        <v>0</v>
      </c>
      <c r="O372" s="245"/>
      <c r="P372" s="250">
        <f>P371*1.1</f>
        <v>0</v>
      </c>
      <c r="Q372" s="245"/>
      <c r="R372" s="249">
        <f>R371*1.1</f>
        <v>0</v>
      </c>
      <c r="S372" s="717" t="s">
        <v>1157</v>
      </c>
      <c r="T372" s="718"/>
      <c r="U372" s="718"/>
      <c r="V372" s="718"/>
      <c r="W372" s="718"/>
      <c r="X372" s="718"/>
      <c r="Y372" s="718"/>
      <c r="Z372" s="718"/>
      <c r="AA372" s="718"/>
      <c r="AB372" s="718"/>
      <c r="AC372" s="718"/>
      <c r="AD372" s="718"/>
      <c r="AE372" s="364"/>
      <c r="AF372" s="247" t="e">
        <f>AF371/(R371+F371)</f>
        <v>#DIV/0!</v>
      </c>
      <c r="AG372" s="245"/>
      <c r="AH372" s="245"/>
      <c r="AI372" s="244"/>
      <c r="AJ372" s="246"/>
      <c r="AK372" s="245"/>
      <c r="AL372" s="243"/>
    </row>
    <row r="373" spans="1:39" s="242" customFormat="1" x14ac:dyDescent="0.3"/>
  </sheetData>
  <mergeCells count="387">
    <mergeCell ref="AC4:AC5"/>
    <mergeCell ref="AD4:AD5"/>
    <mergeCell ref="AE4:AE5"/>
    <mergeCell ref="AF4:AF5"/>
    <mergeCell ref="I4:I5"/>
    <mergeCell ref="J4:J5"/>
    <mergeCell ref="G3:R3"/>
    <mergeCell ref="S3:AF3"/>
    <mergeCell ref="X4:X5"/>
    <mergeCell ref="Y4:Y5"/>
    <mergeCell ref="Z4:Z5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O4:O5"/>
    <mergeCell ref="P4:P5"/>
    <mergeCell ref="Q4:Q5"/>
    <mergeCell ref="R4:R5"/>
    <mergeCell ref="U4:U5"/>
    <mergeCell ref="V4:V5"/>
    <mergeCell ref="S4:S5"/>
    <mergeCell ref="T4:T5"/>
    <mergeCell ref="K4:K5"/>
    <mergeCell ref="L4:L5"/>
    <mergeCell ref="M4:M5"/>
    <mergeCell ref="N4:N5"/>
    <mergeCell ref="F46:F47"/>
    <mergeCell ref="G46:G47"/>
    <mergeCell ref="H46:H47"/>
    <mergeCell ref="I46:I47"/>
    <mergeCell ref="J46:J47"/>
    <mergeCell ref="K46:K47"/>
    <mergeCell ref="AM4:AM5"/>
    <mergeCell ref="A40:D40"/>
    <mergeCell ref="S41:AD41"/>
    <mergeCell ref="G45:R45"/>
    <mergeCell ref="S45:AF45"/>
    <mergeCell ref="A46:A47"/>
    <mergeCell ref="B46:B47"/>
    <mergeCell ref="C46:C47"/>
    <mergeCell ref="D46:D47"/>
    <mergeCell ref="E46:E47"/>
    <mergeCell ref="AG4:AG5"/>
    <mergeCell ref="AH4:AH5"/>
    <mergeCell ref="AI4:AI5"/>
    <mergeCell ref="AJ4:AJ5"/>
    <mergeCell ref="AK4:AK5"/>
    <mergeCell ref="AL4:AL5"/>
    <mergeCell ref="AA4:AA5"/>
    <mergeCell ref="AB4:AB5"/>
    <mergeCell ref="AJ46:AJ47"/>
    <mergeCell ref="AK46:AK47"/>
    <mergeCell ref="AL46:AL47"/>
    <mergeCell ref="AM46:AM47"/>
    <mergeCell ref="AH46:AH47"/>
    <mergeCell ref="AI46:AI47"/>
    <mergeCell ref="A82:D82"/>
    <mergeCell ref="S83:AD83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R46:R47"/>
    <mergeCell ref="S46:S47"/>
    <mergeCell ref="T46:T47"/>
    <mergeCell ref="U46:U47"/>
    <mergeCell ref="L46:L47"/>
    <mergeCell ref="M46:M47"/>
    <mergeCell ref="N46:N47"/>
    <mergeCell ref="O46:O47"/>
    <mergeCell ref="V46:V47"/>
    <mergeCell ref="W46:W47"/>
    <mergeCell ref="G87:R87"/>
    <mergeCell ref="S87:AF87"/>
    <mergeCell ref="G88:G89"/>
    <mergeCell ref="H88:H89"/>
    <mergeCell ref="W88:W89"/>
    <mergeCell ref="X88:X89"/>
    <mergeCell ref="S88:S89"/>
    <mergeCell ref="T88:T89"/>
    <mergeCell ref="I88:I89"/>
    <mergeCell ref="J88:J89"/>
    <mergeCell ref="AB46:AB47"/>
    <mergeCell ref="AC46:AC47"/>
    <mergeCell ref="Y88:Y89"/>
    <mergeCell ref="Z88:Z89"/>
    <mergeCell ref="O88:O89"/>
    <mergeCell ref="P88:P89"/>
    <mergeCell ref="Q88:Q89"/>
    <mergeCell ref="R88:R89"/>
    <mergeCell ref="U88:U89"/>
    <mergeCell ref="V88:V89"/>
    <mergeCell ref="P46:P47"/>
    <mergeCell ref="Q46:Q47"/>
    <mergeCell ref="A129:A130"/>
    <mergeCell ref="B129:B130"/>
    <mergeCell ref="C129:C130"/>
    <mergeCell ref="D129:D130"/>
    <mergeCell ref="E129:E130"/>
    <mergeCell ref="AJ88:AJ89"/>
    <mergeCell ref="AK88:AK89"/>
    <mergeCell ref="AL88:AL89"/>
    <mergeCell ref="AA88:AA89"/>
    <mergeCell ref="AB88:AB89"/>
    <mergeCell ref="AC88:AC89"/>
    <mergeCell ref="AD88:AD89"/>
    <mergeCell ref="AE88:AE89"/>
    <mergeCell ref="AF88:AF89"/>
    <mergeCell ref="A88:A89"/>
    <mergeCell ref="B88:B89"/>
    <mergeCell ref="C88:C89"/>
    <mergeCell ref="D88:D89"/>
    <mergeCell ref="E88:E89"/>
    <mergeCell ref="F88:F89"/>
    <mergeCell ref="AJ129:AJ130"/>
    <mergeCell ref="Q129:Q130"/>
    <mergeCell ref="AG88:AG89"/>
    <mergeCell ref="AH88:AH89"/>
    <mergeCell ref="AI88:AI89"/>
    <mergeCell ref="AK129:AK130"/>
    <mergeCell ref="AL129:AL130"/>
    <mergeCell ref="AM129:AM130"/>
    <mergeCell ref="A165:D165"/>
    <mergeCell ref="R129:R130"/>
    <mergeCell ref="L129:L130"/>
    <mergeCell ref="M129:M130"/>
    <mergeCell ref="N129:N130"/>
    <mergeCell ref="O129:O130"/>
    <mergeCell ref="P129:P130"/>
    <mergeCell ref="F129:F130"/>
    <mergeCell ref="G129:G130"/>
    <mergeCell ref="H129:H130"/>
    <mergeCell ref="I129:I130"/>
    <mergeCell ref="J129:J130"/>
    <mergeCell ref="K129:K130"/>
    <mergeCell ref="AM88:AM89"/>
    <mergeCell ref="A124:D124"/>
    <mergeCell ref="S125:AD125"/>
    <mergeCell ref="AI129:AI130"/>
    <mergeCell ref="X129:X130"/>
    <mergeCell ref="Y129:Y130"/>
    <mergeCell ref="Z129:Z130"/>
    <mergeCell ref="K88:K89"/>
    <mergeCell ref="L88:L89"/>
    <mergeCell ref="M88:M89"/>
    <mergeCell ref="N88:N89"/>
    <mergeCell ref="G128:R128"/>
    <mergeCell ref="S128:AF128"/>
    <mergeCell ref="AD129:AD130"/>
    <mergeCell ref="AE129:AE130"/>
    <mergeCell ref="AF129:AF130"/>
    <mergeCell ref="S166:AD166"/>
    <mergeCell ref="AC170:AC171"/>
    <mergeCell ref="AD170:AD171"/>
    <mergeCell ref="AE170:AE171"/>
    <mergeCell ref="AF170:AF171"/>
    <mergeCell ref="AG129:AG130"/>
    <mergeCell ref="AH129:AH130"/>
    <mergeCell ref="S129:S130"/>
    <mergeCell ref="T129:T130"/>
    <mergeCell ref="U129:U130"/>
    <mergeCell ref="V129:V130"/>
    <mergeCell ref="U170:U171"/>
    <mergeCell ref="V170:V171"/>
    <mergeCell ref="S170:S171"/>
    <mergeCell ref="T170:T171"/>
    <mergeCell ref="AA129:AA130"/>
    <mergeCell ref="AB129:AB130"/>
    <mergeCell ref="AC129:AC130"/>
    <mergeCell ref="W129:W130"/>
    <mergeCell ref="G169:R169"/>
    <mergeCell ref="S169:AF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K170:K171"/>
    <mergeCell ref="L170:L171"/>
    <mergeCell ref="M170:M171"/>
    <mergeCell ref="N170:N171"/>
    <mergeCell ref="AM170:AM171"/>
    <mergeCell ref="A206:D206"/>
    <mergeCell ref="S207:AD207"/>
    <mergeCell ref="G210:R210"/>
    <mergeCell ref="S210:AF210"/>
    <mergeCell ref="A211:A212"/>
    <mergeCell ref="B211:B212"/>
    <mergeCell ref="C211:C212"/>
    <mergeCell ref="D211:D212"/>
    <mergeCell ref="E211:E212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I170:I171"/>
    <mergeCell ref="J170:J171"/>
    <mergeCell ref="P211:P212"/>
    <mergeCell ref="Q211:Q212"/>
    <mergeCell ref="AJ211:AJ212"/>
    <mergeCell ref="AK211:AK212"/>
    <mergeCell ref="S248:AD248"/>
    <mergeCell ref="AD211:AD212"/>
    <mergeCell ref="AE211:AE212"/>
    <mergeCell ref="AF211:AF212"/>
    <mergeCell ref="AG211:AG212"/>
    <mergeCell ref="X211:X212"/>
    <mergeCell ref="Y211:Y212"/>
    <mergeCell ref="Z211:Z212"/>
    <mergeCell ref="AA211:AA212"/>
    <mergeCell ref="S211:S212"/>
    <mergeCell ref="T211:T212"/>
    <mergeCell ref="U211:U212"/>
    <mergeCell ref="AL211:AL212"/>
    <mergeCell ref="AM211:AM212"/>
    <mergeCell ref="AH211:AH212"/>
    <mergeCell ref="AI211:AI212"/>
    <mergeCell ref="A247:D247"/>
    <mergeCell ref="R211:R212"/>
    <mergeCell ref="L211:L212"/>
    <mergeCell ref="M211:M212"/>
    <mergeCell ref="N211:N212"/>
    <mergeCell ref="O211:O212"/>
    <mergeCell ref="F211:F212"/>
    <mergeCell ref="G211:G212"/>
    <mergeCell ref="H211:H212"/>
    <mergeCell ref="I211:I212"/>
    <mergeCell ref="J211:J212"/>
    <mergeCell ref="K211:K212"/>
    <mergeCell ref="D252:D253"/>
    <mergeCell ref="E252:E253"/>
    <mergeCell ref="F252:F253"/>
    <mergeCell ref="AJ294:AJ295"/>
    <mergeCell ref="Q294:Q295"/>
    <mergeCell ref="AG252:AG253"/>
    <mergeCell ref="AH252:AH253"/>
    <mergeCell ref="V211:V212"/>
    <mergeCell ref="W211:W212"/>
    <mergeCell ref="G251:R251"/>
    <mergeCell ref="S251:AF251"/>
    <mergeCell ref="G252:G253"/>
    <mergeCell ref="H252:H253"/>
    <mergeCell ref="W252:W253"/>
    <mergeCell ref="X252:X253"/>
    <mergeCell ref="S252:S253"/>
    <mergeCell ref="T252:T253"/>
    <mergeCell ref="I252:I253"/>
    <mergeCell ref="J252:J253"/>
    <mergeCell ref="AB211:AB212"/>
    <mergeCell ref="AC211:AC212"/>
    <mergeCell ref="Y252:Y253"/>
    <mergeCell ref="Z252:Z253"/>
    <mergeCell ref="O252:O253"/>
    <mergeCell ref="AM252:AM253"/>
    <mergeCell ref="A288:D288"/>
    <mergeCell ref="S289:AD289"/>
    <mergeCell ref="AI294:AI295"/>
    <mergeCell ref="X294:X295"/>
    <mergeCell ref="Y294:Y295"/>
    <mergeCell ref="Z294:Z295"/>
    <mergeCell ref="A294:A295"/>
    <mergeCell ref="B294:B295"/>
    <mergeCell ref="C294:C295"/>
    <mergeCell ref="D294:D295"/>
    <mergeCell ref="E294:E295"/>
    <mergeCell ref="AJ252:AJ253"/>
    <mergeCell ref="AK252:AK253"/>
    <mergeCell ref="AL252:AL253"/>
    <mergeCell ref="AA252:AA253"/>
    <mergeCell ref="AB252:AB253"/>
    <mergeCell ref="AC252:AC253"/>
    <mergeCell ref="AD252:AD253"/>
    <mergeCell ref="AE252:AE253"/>
    <mergeCell ref="AF252:AF253"/>
    <mergeCell ref="A252:A253"/>
    <mergeCell ref="B252:B253"/>
    <mergeCell ref="C252:C253"/>
    <mergeCell ref="AM294:AM295"/>
    <mergeCell ref="A330:D330"/>
    <mergeCell ref="R294:R295"/>
    <mergeCell ref="L294:L295"/>
    <mergeCell ref="M294:M295"/>
    <mergeCell ref="N294:N295"/>
    <mergeCell ref="O294:O295"/>
    <mergeCell ref="P294:P295"/>
    <mergeCell ref="F294:F295"/>
    <mergeCell ref="G294:G295"/>
    <mergeCell ref="H294:H295"/>
    <mergeCell ref="I294:I295"/>
    <mergeCell ref="J294:J295"/>
    <mergeCell ref="K294:K295"/>
    <mergeCell ref="K252:K253"/>
    <mergeCell ref="L252:L253"/>
    <mergeCell ref="M252:M253"/>
    <mergeCell ref="N252:N253"/>
    <mergeCell ref="G293:R293"/>
    <mergeCell ref="S293:AF293"/>
    <mergeCell ref="AI252:AI253"/>
    <mergeCell ref="AK294:AK295"/>
    <mergeCell ref="AL294:AL295"/>
    <mergeCell ref="P252:P253"/>
    <mergeCell ref="Q252:Q253"/>
    <mergeCell ref="R252:R253"/>
    <mergeCell ref="U252:U253"/>
    <mergeCell ref="V252:V253"/>
    <mergeCell ref="S331:AD331"/>
    <mergeCell ref="AD294:AD295"/>
    <mergeCell ref="AE294:AE295"/>
    <mergeCell ref="AF294:AF295"/>
    <mergeCell ref="AG294:AG295"/>
    <mergeCell ref="AH294:AH295"/>
    <mergeCell ref="S294:S295"/>
    <mergeCell ref="T294:T295"/>
    <mergeCell ref="U294:U295"/>
    <mergeCell ref="V294:V295"/>
    <mergeCell ref="AA294:AA295"/>
    <mergeCell ref="AB294:AB295"/>
    <mergeCell ref="AC294:AC295"/>
    <mergeCell ref="W294:W295"/>
    <mergeCell ref="G334:R334"/>
    <mergeCell ref="S334:AF334"/>
    <mergeCell ref="G335:G336"/>
    <mergeCell ref="H335:H336"/>
    <mergeCell ref="R335:R336"/>
    <mergeCell ref="S335:S336"/>
    <mergeCell ref="A335:A336"/>
    <mergeCell ref="B335:B336"/>
    <mergeCell ref="C335:C336"/>
    <mergeCell ref="D335:D336"/>
    <mergeCell ref="E335:E336"/>
    <mergeCell ref="F335:F336"/>
    <mergeCell ref="T335:T336"/>
    <mergeCell ref="I335:I336"/>
    <mergeCell ref="J335:J336"/>
    <mergeCell ref="K335:K336"/>
    <mergeCell ref="L335:L336"/>
    <mergeCell ref="M335:M336"/>
    <mergeCell ref="N335:N336"/>
    <mergeCell ref="AM335:AM336"/>
    <mergeCell ref="A371:D371"/>
    <mergeCell ref="S372:AD372"/>
    <mergeCell ref="AG335:AG336"/>
    <mergeCell ref="AH335:AH336"/>
    <mergeCell ref="AI335:AI336"/>
    <mergeCell ref="AJ335:AJ336"/>
    <mergeCell ref="AK335:AK336"/>
    <mergeCell ref="AL335:AL336"/>
    <mergeCell ref="AA335:AA336"/>
    <mergeCell ref="AB335:AB336"/>
    <mergeCell ref="AC335:AC336"/>
    <mergeCell ref="AD335:AD336"/>
    <mergeCell ref="AE335:AE336"/>
    <mergeCell ref="AF335:AF336"/>
    <mergeCell ref="U335:U336"/>
    <mergeCell ref="V335:V336"/>
    <mergeCell ref="W335:W336"/>
    <mergeCell ref="X335:X336"/>
    <mergeCell ref="Y335:Y336"/>
    <mergeCell ref="Z335:Z336"/>
    <mergeCell ref="O335:O336"/>
    <mergeCell ref="P335:P336"/>
    <mergeCell ref="Q335:Q336"/>
  </mergeCells>
  <phoneticPr fontId="2" type="noConversion"/>
  <conditionalFormatting sqref="S2:S4 G5 R5:AB5 R47:AB47 R171:AB171 R130:AB130 R295:AB295 R212:AB212 R253:AB253 AE213:AE214 AD212:AD214 AJ129:AJ131 AL3:AM3 AL334:AM334 AL293:AM293 AK211:AM213 AJ88:AM89 B26:D26 N84:AC84 AI5 AJ170:AM171 AJ211:AJ212 AK4:AM5 A90:A91 AK46:AM47 AK129:AM130 AK131:AL131 A4:D25 A48:A60 A131:A143 A170:D171 A254:A263 A296:A308 I5:P5 H2:R2 H44:R44 H168:R168 H127:R127 H292:R292 I47:P47 I171:P171 I130:P130 I295:P295 H209:R209 I212:P212 H250:R250 I253:P253 H333:R333 I336:P336 H86:R86 I89:P89 A213:A222 A172:A184 A27:D28 AD130:AD164 AE131:AE164 AB131:AC164 V131:V164 X131:X164 Z131:Z164 N131:N164 J131:J164 P131:T164 L131:L164 P91:R123 V91:V123 X91:X123 Z91:Z123 J91:J123 T91:T123 L90:L123 S90:S123 AE48:AE81 AD47:AD81 AB48:AC81 T48:T81 X48:X81 Z48:Z81 L48:L81 J48:J81 N48:N81 AD171:AD205 AB172:AC205 Z172:Z205 V172:V205 X172:X205 J172:J205 L172:L205 N172:N205 P172:T205 AD253:AD287 AB254:AC287 AE254:AF287 T254:T287 V254:V287 N254:N287 X254:X287 Z254:Z287 L254:L287 J254:J287 P254:R287 AD295:AD329 AE296:AE329 AB296:AC329 AK294:AM329 Z296:Z329 V296:V329 X296:X329 J296:J329 L296:T329 AK335:AM370 V337:V370 X337:X370 Z337:Z370 N337:T370 J337:L370 P48:R81 AF5:AH39 AE6:AE39 AD5:AD39 W6:AC39 A2:G3 A44:G45 A168:G169 A127:G128 A292:G293 A209:G210 A250:G251 A333:G334 A86:G87 N90:N123 F4:R4 G46:R46 G170:R170 G129:R129 G294:R294 G211:R211 G252:R252 G335:R335 G88:R88 F48:H81 F172:H205 F296:H329 A84:L84 A207:AC208 A166:AC166 A331:AC331 A248:AC248 A289:AC289 A83:AC83 A125:AC126 A372:AC372 E213:AC214 E254:H287 E337:H370 E6:U39 E90:H123 A41:AC42 AF89:AI89 AF171:AI171 AF130:AI131 AF212:AI212 AI338:AJ370 AI6:AL39 AG127:AK128 AG86:AK87 AF336:AJ337 AG3:AJ3 AG334:AJ335 AG293:AJ293 AF213:AJ213 AF125:AK126 AF166:AK166 AG44:AK45 AF83:AK84 AG168:AK169 AF207:AK208 AG209:AK210 AF248:AK248 AG250:AK251 AF289:AK289 AF331:AK331 AF372:AK372 AF253:AJ253 AF41:AK42 AF132:AM132 AF47:AJ81 AF214:AM246 AH254:AJ287 AF295:AJ329 AE172:AM205 AF133:AL133 T44:AF44 T168:AF168 T127:AF127 T209:AF209 T250:AF250 T335:AF335 T86:AF86 E215:AE246 T4:AI4 T170:AI170 T211:AI211 T129:AI129 T88:AI88 T46:AJ46 T252:AJ252 T294:AJ294 T2:AK2 T292:AK292 AM82 T333:AK333 AM371 AM330 AM124 AM165 E131:H164 AL48:AM81 AI90:AM123 AF134:AM164 AK252:AM287 A40:AM40 E206:AM206 E247:AM247 E288:AM288">
    <cfRule type="cellIs" dxfId="1920" priority="465" operator="lessThan">
      <formula>0</formula>
    </cfRule>
  </conditionalFormatting>
  <conditionalFormatting sqref="AA40 Y40 AA206 AL337 K206 U206 W206 Y206 M206 O206 U40 F40 W40 M40 O40 V131:V164 X131:X164 Z131:Z164 N131:N164 J131:J164 P131:T164 L131:L164 P91:R123 H91:H123 T91:T123 S90:S123 V91:V123 X91:X123 Z91:Z123 J91:J123 L90:L123 T48:T81 AL48:AL81 X48:X81 Z48:Z81 L48:L81 J48:J81 N48:N81 V172:V205 X172:X205 Z172:Z205 L172:L205 N172:N205 J172:J205 P172:T205 T254:T287 N254:N287 V254:V287 X254:X287 Z254:Z287 L254:L287 J254:J287 P254:R287 Z296:Z329 V296:V329 X296:X329 J296:J329 L296:T329 V337:V370 X337:X370 Z337:Z370 N337:T370 J337:L370 P48:R81 G6:G17 I40 K40 H8:L17 B6:F28 E29:F39 E90:G123 H6:U7 M8:U39 N90:N123 G18:L39 F48:H81 F172:H205 F296:H329 E254:H287 E337:H370 AH254:AL287 AB254:AF287 AB131:AL164 AB48:AJ81 AB296:AL329 AB337:AK370 W6:AL39 AB90:AL123 AB172:AL205 E213:AL246 E131:H164 E288:AL288">
    <cfRule type="cellIs" dxfId="1919" priority="464" operator="lessThan">
      <formula>0</formula>
    </cfRule>
  </conditionalFormatting>
  <conditionalFormatting sqref="S44:S46 G47 A82:D82 A46:D47">
    <cfRule type="cellIs" dxfId="1918" priority="463" operator="lessThan">
      <formula>0</formula>
    </cfRule>
  </conditionalFormatting>
  <conditionalFormatting sqref="G171 S168:S170 A206:D206">
    <cfRule type="cellIs" dxfId="1917" priority="462" operator="lessThan">
      <formula>0</formula>
    </cfRule>
  </conditionalFormatting>
  <conditionalFormatting sqref="G130 S127:S129 A129:D130 A165:D165">
    <cfRule type="cellIs" dxfId="1916" priority="461" operator="lessThan">
      <formula>0</formula>
    </cfRule>
  </conditionalFormatting>
  <conditionalFormatting sqref="G295 S292:S294 A294:D295 A330:D330">
    <cfRule type="cellIs" dxfId="1915" priority="458" operator="lessThan">
      <formula>0</formula>
    </cfRule>
  </conditionalFormatting>
  <conditionalFormatting sqref="E4">
    <cfRule type="cellIs" dxfId="1914" priority="457" operator="lessThan">
      <formula>0</formula>
    </cfRule>
  </conditionalFormatting>
  <conditionalFormatting sqref="E46 E82:AL82">
    <cfRule type="cellIs" dxfId="1913" priority="456" operator="lessThan">
      <formula>0</formula>
    </cfRule>
  </conditionalFormatting>
  <conditionalFormatting sqref="F46">
    <cfRule type="cellIs" dxfId="1912" priority="455" operator="lessThan">
      <formula>0</formula>
    </cfRule>
  </conditionalFormatting>
  <conditionalFormatting sqref="E129 E165:AL165">
    <cfRule type="cellIs" dxfId="1911" priority="454" operator="lessThan">
      <formula>0</formula>
    </cfRule>
  </conditionalFormatting>
  <conditionalFormatting sqref="E170">
    <cfRule type="cellIs" dxfId="1910" priority="453" operator="lessThan">
      <formula>0</formula>
    </cfRule>
  </conditionalFormatting>
  <conditionalFormatting sqref="E294 E330:AL330">
    <cfRule type="cellIs" dxfId="1909" priority="452" operator="lessThan">
      <formula>0</formula>
    </cfRule>
  </conditionalFormatting>
  <conditionalFormatting sqref="F129">
    <cfRule type="cellIs" dxfId="1908" priority="451" operator="lessThan">
      <formula>0</formula>
    </cfRule>
  </conditionalFormatting>
  <conditionalFormatting sqref="F170">
    <cfRule type="cellIs" dxfId="1907" priority="450" operator="lessThan">
      <formula>0</formula>
    </cfRule>
  </conditionalFormatting>
  <conditionalFormatting sqref="F294">
    <cfRule type="cellIs" dxfId="1906" priority="449" operator="lessThan">
      <formula>0</formula>
    </cfRule>
  </conditionalFormatting>
  <conditionalFormatting sqref="E48:E81">
    <cfRule type="cellIs" dxfId="1905" priority="378" operator="lessThan">
      <formula>0</formula>
    </cfRule>
  </conditionalFormatting>
  <conditionalFormatting sqref="E48:E81">
    <cfRule type="cellIs" dxfId="1904" priority="377" operator="lessThan">
      <formula>0</formula>
    </cfRule>
  </conditionalFormatting>
  <conditionalFormatting sqref="A101">
    <cfRule type="cellIs" dxfId="1903" priority="398" operator="lessThan">
      <formula>0</formula>
    </cfRule>
  </conditionalFormatting>
  <conditionalFormatting sqref="R336:AB336 A349 A337:A347 AD336:AD370 AB337:AC370 AE337:AE370 AF338:AH370">
    <cfRule type="cellIs" dxfId="1902" priority="432" operator="lessThan">
      <formula>0</formula>
    </cfRule>
  </conditionalFormatting>
  <conditionalFormatting sqref="AL338:AL370">
    <cfRule type="cellIs" dxfId="1901" priority="431" operator="lessThan">
      <formula>0</formula>
    </cfRule>
  </conditionalFormatting>
  <conditionalFormatting sqref="A211:D212 A223 A225">
    <cfRule type="cellIs" dxfId="1900" priority="448" operator="lessThan">
      <formula>0</formula>
    </cfRule>
  </conditionalFormatting>
  <conditionalFormatting sqref="E211">
    <cfRule type="cellIs" dxfId="1899" priority="445" operator="lessThan">
      <formula>0</formula>
    </cfRule>
  </conditionalFormatting>
  <conditionalFormatting sqref="O247 M247 K247 U247:AB247">
    <cfRule type="cellIs" dxfId="1898" priority="447" operator="lessThan">
      <formula>0</formula>
    </cfRule>
  </conditionalFormatting>
  <conditionalFormatting sqref="G212 S209:S211 A247:D247">
    <cfRule type="cellIs" dxfId="1897" priority="446" operator="lessThan">
      <formula>0</formula>
    </cfRule>
  </conditionalFormatting>
  <conditionalFormatting sqref="F211">
    <cfRule type="cellIs" dxfId="1896" priority="444" operator="lessThan">
      <formula>0</formula>
    </cfRule>
  </conditionalFormatting>
  <conditionalFormatting sqref="A252:D253 A264 A266">
    <cfRule type="cellIs" dxfId="1895" priority="443" operator="lessThan">
      <formula>0</formula>
    </cfRule>
  </conditionalFormatting>
  <conditionalFormatting sqref="E252">
    <cfRule type="cellIs" dxfId="1894" priority="440" operator="lessThan">
      <formula>0</formula>
    </cfRule>
  </conditionalFormatting>
  <conditionalFormatting sqref="AA288 K288 U288 W288 Y288 O288 M288">
    <cfRule type="cellIs" dxfId="1893" priority="442" operator="lessThan">
      <formula>0</formula>
    </cfRule>
  </conditionalFormatting>
  <conditionalFormatting sqref="G253 S250:S252 A288:D288">
    <cfRule type="cellIs" dxfId="1892" priority="441" operator="lessThan">
      <formula>0</formula>
    </cfRule>
  </conditionalFormatting>
  <conditionalFormatting sqref="F252">
    <cfRule type="cellIs" dxfId="1891" priority="439" operator="lessThan">
      <formula>0</formula>
    </cfRule>
  </conditionalFormatting>
  <conditionalFormatting sqref="A318">
    <cfRule type="cellIs" dxfId="1890" priority="414" operator="lessThan">
      <formula>0</formula>
    </cfRule>
  </conditionalFormatting>
  <conditionalFormatting sqref="AK48:AK81">
    <cfRule type="cellIs" dxfId="1889" priority="392" operator="lessThan">
      <formula>0</formula>
    </cfRule>
  </conditionalFormatting>
  <conditionalFormatting sqref="AK48:AK81">
    <cfRule type="cellIs" dxfId="1888" priority="391" operator="lessThan">
      <formula>0</formula>
    </cfRule>
  </conditionalFormatting>
  <conditionalFormatting sqref="A146:A152">
    <cfRule type="cellIs" dxfId="1887" priority="405" operator="lessThan">
      <formula>0</formula>
    </cfRule>
  </conditionalFormatting>
  <conditionalFormatting sqref="A153">
    <cfRule type="cellIs" dxfId="1886" priority="418" operator="lessThan">
      <formula>0</formula>
    </cfRule>
  </conditionalFormatting>
  <conditionalFormatting sqref="A144:A145">
    <cfRule type="cellIs" dxfId="1885" priority="438" operator="lessThan">
      <formula>0</formula>
    </cfRule>
  </conditionalFormatting>
  <conditionalFormatting sqref="I48:I81">
    <cfRule type="cellIs" dxfId="1884" priority="381" operator="lessThan">
      <formula>0</formula>
    </cfRule>
  </conditionalFormatting>
  <conditionalFormatting sqref="A185:A186">
    <cfRule type="cellIs" dxfId="1883" priority="437" operator="lessThan">
      <formula>0</formula>
    </cfRule>
  </conditionalFormatting>
  <conditionalFormatting sqref="A226:A227">
    <cfRule type="cellIs" dxfId="1882" priority="436" operator="lessThan">
      <formula>0</formula>
    </cfRule>
  </conditionalFormatting>
  <conditionalFormatting sqref="A267:A268">
    <cfRule type="cellIs" dxfId="1881" priority="435" operator="lessThan">
      <formula>0</formula>
    </cfRule>
  </conditionalFormatting>
  <conditionalFormatting sqref="A309:A310">
    <cfRule type="cellIs" dxfId="1880" priority="434" operator="lessThan">
      <formula>0</formula>
    </cfRule>
  </conditionalFormatting>
  <conditionalFormatting sqref="A61:A62">
    <cfRule type="cellIs" dxfId="1879" priority="433" operator="lessThan">
      <formula>0</formula>
    </cfRule>
  </conditionalFormatting>
  <conditionalFormatting sqref="G336 S333:S335 A335:D336 A371:D371">
    <cfRule type="cellIs" dxfId="1878" priority="430" operator="lessThan">
      <formula>0</formula>
    </cfRule>
  </conditionalFormatting>
  <conditionalFormatting sqref="E335 E371:AL371">
    <cfRule type="cellIs" dxfId="1877" priority="429" operator="lessThan">
      <formula>0</formula>
    </cfRule>
  </conditionalFormatting>
  <conditionalFormatting sqref="F335">
    <cfRule type="cellIs" dxfId="1876" priority="428" operator="lessThan">
      <formula>0</formula>
    </cfRule>
  </conditionalFormatting>
  <conditionalFormatting sqref="A350:A351">
    <cfRule type="cellIs" dxfId="1875" priority="427" operator="lessThan">
      <formula>0</formula>
    </cfRule>
  </conditionalFormatting>
  <conditionalFormatting sqref="R89:AB89 A102 P90:R90 T90 V90 X90 Z90 J90 A92:A94 A96:A100 AD89:AD123 AB90:AC123 AE90:AH123">
    <cfRule type="cellIs" dxfId="1874" priority="426" operator="lessThan">
      <formula>0</formula>
    </cfRule>
  </conditionalFormatting>
  <conditionalFormatting sqref="P90:R90 T90 V90 X90 Z90 J90 H90">
    <cfRule type="cellIs" dxfId="1873" priority="425" operator="lessThan">
      <formula>0</formula>
    </cfRule>
  </conditionalFormatting>
  <conditionalFormatting sqref="G89 S86:S88 A88:D89 A124:D124">
    <cfRule type="cellIs" dxfId="1872" priority="424" operator="lessThan">
      <formula>0</formula>
    </cfRule>
  </conditionalFormatting>
  <conditionalFormatting sqref="E88 E124:AL124">
    <cfRule type="cellIs" dxfId="1871" priority="423" operator="lessThan">
      <formula>0</formula>
    </cfRule>
  </conditionalFormatting>
  <conditionalFormatting sqref="F88">
    <cfRule type="cellIs" dxfId="1870" priority="422" operator="lessThan">
      <formula>0</formula>
    </cfRule>
  </conditionalFormatting>
  <conditionalFormatting sqref="A103:A104">
    <cfRule type="cellIs" dxfId="1869" priority="421" operator="lessThan">
      <formula>0</formula>
    </cfRule>
  </conditionalFormatting>
  <conditionalFormatting sqref="A70">
    <cfRule type="cellIs" dxfId="1868" priority="420" operator="lessThan">
      <formula>0</formula>
    </cfRule>
  </conditionalFormatting>
  <conditionalFormatting sqref="A112">
    <cfRule type="cellIs" dxfId="1867" priority="419" operator="lessThan">
      <formula>0</formula>
    </cfRule>
  </conditionalFormatting>
  <conditionalFormatting sqref="A194">
    <cfRule type="cellIs" dxfId="1866" priority="417" operator="lessThan">
      <formula>0</formula>
    </cfRule>
  </conditionalFormatting>
  <conditionalFormatting sqref="A235">
    <cfRule type="cellIs" dxfId="1865" priority="416" operator="lessThan">
      <formula>0</formula>
    </cfRule>
  </conditionalFormatting>
  <conditionalFormatting sqref="A276">
    <cfRule type="cellIs" dxfId="1864" priority="415" operator="lessThan">
      <formula>0</formula>
    </cfRule>
  </conditionalFormatting>
  <conditionalFormatting sqref="A359">
    <cfRule type="cellIs" dxfId="1863" priority="413" operator="lessThan">
      <formula>0</formula>
    </cfRule>
  </conditionalFormatting>
  <conditionalFormatting sqref="AM251">
    <cfRule type="cellIs" dxfId="1862" priority="412" operator="lessThan">
      <formula>0</formula>
    </cfRule>
  </conditionalFormatting>
  <conditionalFormatting sqref="AM210">
    <cfRule type="cellIs" dxfId="1861" priority="411" operator="lessThan">
      <formula>0</formula>
    </cfRule>
  </conditionalFormatting>
  <conditionalFormatting sqref="AM169">
    <cfRule type="cellIs" dxfId="1860" priority="410" operator="lessThan">
      <formula>0</formula>
    </cfRule>
  </conditionalFormatting>
  <conditionalFormatting sqref="AM128">
    <cfRule type="cellIs" dxfId="1859" priority="409" operator="lessThan">
      <formula>0</formula>
    </cfRule>
  </conditionalFormatting>
  <conditionalFormatting sqref="AM87">
    <cfRule type="cellIs" dxfId="1858" priority="408" operator="lessThan">
      <formula>0</formula>
    </cfRule>
  </conditionalFormatting>
  <conditionalFormatting sqref="AM45">
    <cfRule type="cellIs" dxfId="1857" priority="407" operator="lessThan">
      <formula>0</formula>
    </cfRule>
  </conditionalFormatting>
  <conditionalFormatting sqref="A26">
    <cfRule type="cellIs" dxfId="1856" priority="394" operator="lessThan">
      <formula>0</formula>
    </cfRule>
  </conditionalFormatting>
  <conditionalFormatting sqref="A265">
    <cfRule type="cellIs" dxfId="1855" priority="396" operator="lessThan">
      <formula>0</formula>
    </cfRule>
  </conditionalFormatting>
  <conditionalFormatting sqref="A105:A111">
    <cfRule type="cellIs" dxfId="1854" priority="406" operator="lessThan">
      <formula>0</formula>
    </cfRule>
  </conditionalFormatting>
  <conditionalFormatting sqref="A63:A69">
    <cfRule type="cellIs" dxfId="1853" priority="404" operator="lessThan">
      <formula>0</formula>
    </cfRule>
  </conditionalFormatting>
  <conditionalFormatting sqref="A187:A193">
    <cfRule type="cellIs" dxfId="1852" priority="403" operator="lessThan">
      <formula>0</formula>
    </cfRule>
  </conditionalFormatting>
  <conditionalFormatting sqref="A228:A234">
    <cfRule type="cellIs" dxfId="1851" priority="402" operator="lessThan">
      <formula>0</formula>
    </cfRule>
  </conditionalFormatting>
  <conditionalFormatting sqref="A269:A275">
    <cfRule type="cellIs" dxfId="1850" priority="401" operator="lessThan">
      <formula>0</formula>
    </cfRule>
  </conditionalFormatting>
  <conditionalFormatting sqref="A311:A317">
    <cfRule type="cellIs" dxfId="1849" priority="400" operator="lessThan">
      <formula>0</formula>
    </cfRule>
  </conditionalFormatting>
  <conditionalFormatting sqref="O131:O164">
    <cfRule type="cellIs" dxfId="1848" priority="379" operator="lessThan">
      <formula>0</formula>
    </cfRule>
  </conditionalFormatting>
  <conditionalFormatting sqref="A352:A358">
    <cfRule type="cellIs" dxfId="1847" priority="399" operator="lessThan">
      <formula>0</formula>
    </cfRule>
  </conditionalFormatting>
  <conditionalFormatting sqref="A224">
    <cfRule type="cellIs" dxfId="1846" priority="397" operator="lessThan">
      <formula>0</formula>
    </cfRule>
  </conditionalFormatting>
  <conditionalFormatting sqref="A348">
    <cfRule type="cellIs" dxfId="1845" priority="395" operator="lessThan">
      <formula>0</formula>
    </cfRule>
  </conditionalFormatting>
  <conditionalFormatting sqref="AJ4:AJ5">
    <cfRule type="cellIs" dxfId="1844" priority="393" operator="lessThan">
      <formula>0</formula>
    </cfRule>
  </conditionalFormatting>
  <conditionalFormatting sqref="AM6:AM39">
    <cfRule type="cellIs" dxfId="1843" priority="390" operator="lessThan">
      <formula>0</formula>
    </cfRule>
  </conditionalFormatting>
  <conditionalFormatting sqref="AG254:AG287">
    <cfRule type="cellIs" dxfId="1842" priority="388" operator="lessThan">
      <formula>0</formula>
    </cfRule>
  </conditionalFormatting>
  <conditionalFormatting sqref="AG254:AG287">
    <cfRule type="cellIs" dxfId="1841" priority="389" operator="lessThan">
      <formula>0</formula>
    </cfRule>
  </conditionalFormatting>
  <conditionalFormatting sqref="E172:E205">
    <cfRule type="cellIs" dxfId="1840" priority="387" operator="lessThan">
      <formula>0</formula>
    </cfRule>
  </conditionalFormatting>
  <conditionalFormatting sqref="E172:E205">
    <cfRule type="cellIs" dxfId="1839" priority="386" operator="lessThan">
      <formula>0</formula>
    </cfRule>
  </conditionalFormatting>
  <conditionalFormatting sqref="E296:E329">
    <cfRule type="cellIs" dxfId="1838" priority="385" operator="lessThan">
      <formula>0</formula>
    </cfRule>
  </conditionalFormatting>
  <conditionalFormatting sqref="E296:E329">
    <cfRule type="cellIs" dxfId="1837" priority="384" operator="lessThan">
      <formula>0</formula>
    </cfRule>
  </conditionalFormatting>
  <conditionalFormatting sqref="AM131">
    <cfRule type="cellIs" dxfId="1836" priority="383" operator="lessThan">
      <formula>0</formula>
    </cfRule>
  </conditionalFormatting>
  <conditionalFormatting sqref="I48:I81">
    <cfRule type="cellIs" dxfId="1835" priority="382" operator="lessThan">
      <formula>0</formula>
    </cfRule>
  </conditionalFormatting>
  <conditionalFormatting sqref="O131:O164">
    <cfRule type="cellIs" dxfId="1834" priority="380" operator="lessThan">
      <formula>0</formula>
    </cfRule>
  </conditionalFormatting>
  <conditionalFormatting sqref="O254:O287">
    <cfRule type="cellIs" dxfId="1833" priority="373" operator="lessThan">
      <formula>0</formula>
    </cfRule>
  </conditionalFormatting>
  <conditionalFormatting sqref="O254:O287">
    <cfRule type="cellIs" dxfId="1832" priority="372" operator="lessThan">
      <formula>0</formula>
    </cfRule>
  </conditionalFormatting>
  <conditionalFormatting sqref="U296:U329">
    <cfRule type="cellIs" dxfId="1831" priority="363" operator="lessThan">
      <formula>0</formula>
    </cfRule>
  </conditionalFormatting>
  <conditionalFormatting sqref="U296:U329">
    <cfRule type="cellIs" dxfId="1830" priority="362" operator="lessThan">
      <formula>0</formula>
    </cfRule>
  </conditionalFormatting>
  <conditionalFormatting sqref="A95">
    <cfRule type="cellIs" dxfId="1829" priority="376" operator="lessThan">
      <formula>0</formula>
    </cfRule>
  </conditionalFormatting>
  <conditionalFormatting sqref="O48:O81">
    <cfRule type="cellIs" dxfId="1828" priority="375" operator="lessThan">
      <formula>0</formula>
    </cfRule>
  </conditionalFormatting>
  <conditionalFormatting sqref="O48:O81">
    <cfRule type="cellIs" dxfId="1827" priority="374" operator="lessThan">
      <formula>0</formula>
    </cfRule>
  </conditionalFormatting>
  <conditionalFormatting sqref="B37:D37">
    <cfRule type="cellIs" dxfId="1826" priority="335" operator="lessThan">
      <formula>0</formula>
    </cfRule>
  </conditionalFormatting>
  <conditionalFormatting sqref="B37:D37">
    <cfRule type="cellIs" dxfId="1825" priority="334" operator="lessThan">
      <formula>0</formula>
    </cfRule>
  </conditionalFormatting>
  <conditionalFormatting sqref="AA296:AA329">
    <cfRule type="cellIs" dxfId="1824" priority="367" operator="lessThan">
      <formula>0</formula>
    </cfRule>
  </conditionalFormatting>
  <conditionalFormatting sqref="AA296:AA329">
    <cfRule type="cellIs" dxfId="1823" priority="366" operator="lessThan">
      <formula>0</formula>
    </cfRule>
  </conditionalFormatting>
  <conditionalFormatting sqref="Y296:Y329">
    <cfRule type="cellIs" dxfId="1822" priority="369" operator="lessThan">
      <formula>0</formula>
    </cfRule>
  </conditionalFormatting>
  <conditionalFormatting sqref="Y296:Y329">
    <cfRule type="cellIs" dxfId="1821" priority="368" operator="lessThan">
      <formula>0</formula>
    </cfRule>
  </conditionalFormatting>
  <conditionalFormatting sqref="M337:M370">
    <cfRule type="cellIs" dxfId="1820" priority="357" operator="lessThan">
      <formula>0</formula>
    </cfRule>
  </conditionalFormatting>
  <conditionalFormatting sqref="M337:M370">
    <cfRule type="cellIs" dxfId="1819" priority="356" operator="lessThan">
      <formula>0</formula>
    </cfRule>
  </conditionalFormatting>
  <conditionalFormatting sqref="S254:S287">
    <cfRule type="cellIs" dxfId="1818" priority="359" operator="lessThan">
      <formula>0</formula>
    </cfRule>
  </conditionalFormatting>
  <conditionalFormatting sqref="S254:S287">
    <cfRule type="cellIs" dxfId="1817" priority="358" operator="lessThan">
      <formula>0</formula>
    </cfRule>
  </conditionalFormatting>
  <conditionalFormatting sqref="K296:K329">
    <cfRule type="cellIs" dxfId="1816" priority="371" operator="lessThan">
      <formula>0</formula>
    </cfRule>
  </conditionalFormatting>
  <conditionalFormatting sqref="K296:K329">
    <cfRule type="cellIs" dxfId="1815" priority="370" operator="lessThan">
      <formula>0</formula>
    </cfRule>
  </conditionalFormatting>
  <conditionalFormatting sqref="W296:W329">
    <cfRule type="cellIs" dxfId="1814" priority="365" operator="lessThan">
      <formula>0</formula>
    </cfRule>
  </conditionalFormatting>
  <conditionalFormatting sqref="W296:W329">
    <cfRule type="cellIs" dxfId="1813" priority="364" operator="lessThan">
      <formula>0</formula>
    </cfRule>
  </conditionalFormatting>
  <conditionalFormatting sqref="I296:I329">
    <cfRule type="cellIs" dxfId="1812" priority="361" operator="lessThan">
      <formula>0</formula>
    </cfRule>
  </conditionalFormatting>
  <conditionalFormatting sqref="I296:I329">
    <cfRule type="cellIs" dxfId="1811" priority="360" operator="lessThan">
      <formula>0</formula>
    </cfRule>
  </conditionalFormatting>
  <conditionalFormatting sqref="A115">
    <cfRule type="cellIs" dxfId="1810" priority="295" operator="lessThan">
      <formula>0</formula>
    </cfRule>
  </conditionalFormatting>
  <conditionalFormatting sqref="A197">
    <cfRule type="cellIs" dxfId="1809" priority="311" operator="lessThan">
      <formula>0</formula>
    </cfRule>
  </conditionalFormatting>
  <conditionalFormatting sqref="A163">
    <cfRule type="cellIs" dxfId="1808" priority="299" operator="lessThan">
      <formula>0</formula>
    </cfRule>
  </conditionalFormatting>
  <conditionalFormatting sqref="A122">
    <cfRule type="cellIs" dxfId="1807" priority="291" operator="lessThan">
      <formula>0</formula>
    </cfRule>
  </conditionalFormatting>
  <conditionalFormatting sqref="V48:V81">
    <cfRule type="cellIs" dxfId="1806" priority="355" operator="lessThan">
      <formula>0</formula>
    </cfRule>
  </conditionalFormatting>
  <conditionalFormatting sqref="V48:V81">
    <cfRule type="cellIs" dxfId="1805" priority="354" operator="lessThan">
      <formula>0</formula>
    </cfRule>
  </conditionalFormatting>
  <conditionalFormatting sqref="S48:S81">
    <cfRule type="cellIs" dxfId="1804" priority="353" operator="lessThan">
      <formula>0</formula>
    </cfRule>
  </conditionalFormatting>
  <conditionalFormatting sqref="S48:S81">
    <cfRule type="cellIs" dxfId="1803" priority="352" operator="lessThan">
      <formula>0</formula>
    </cfRule>
  </conditionalFormatting>
  <conditionalFormatting sqref="M48:M81">
    <cfRule type="cellIs" dxfId="1802" priority="351" operator="lessThan">
      <formula>0</formula>
    </cfRule>
  </conditionalFormatting>
  <conditionalFormatting sqref="M48:M81">
    <cfRule type="cellIs" dxfId="1801" priority="350" operator="lessThan">
      <formula>0</formula>
    </cfRule>
  </conditionalFormatting>
  <conditionalFormatting sqref="K48:K81">
    <cfRule type="cellIs" dxfId="1800" priority="349" operator="lessThan">
      <formula>0</formula>
    </cfRule>
  </conditionalFormatting>
  <conditionalFormatting sqref="K48:K81">
    <cfRule type="cellIs" dxfId="1799" priority="348" operator="lessThan">
      <formula>0</formula>
    </cfRule>
  </conditionalFormatting>
  <conditionalFormatting sqref="A31">
    <cfRule type="cellIs" dxfId="1798" priority="279" operator="lessThan">
      <formula>0</formula>
    </cfRule>
  </conditionalFormatting>
  <conditionalFormatting sqref="A120">
    <cfRule type="cellIs" dxfId="1797" priority="293" operator="lessThan">
      <formula>0</formula>
    </cfRule>
  </conditionalFormatting>
  <conditionalFormatting sqref="A121">
    <cfRule type="cellIs" dxfId="1796" priority="292" operator="lessThan">
      <formula>0</formula>
    </cfRule>
  </conditionalFormatting>
  <conditionalFormatting sqref="A123">
    <cfRule type="cellIs" dxfId="1795" priority="290" operator="lessThan">
      <formula>0</formula>
    </cfRule>
  </conditionalFormatting>
  <conditionalFormatting sqref="A71">
    <cfRule type="cellIs" dxfId="1794" priority="289" operator="lessThan">
      <formula>0</formula>
    </cfRule>
  </conditionalFormatting>
  <conditionalFormatting sqref="A72">
    <cfRule type="cellIs" dxfId="1793" priority="288" operator="lessThan">
      <formula>0</formula>
    </cfRule>
  </conditionalFormatting>
  <conditionalFormatting sqref="A73">
    <cfRule type="cellIs" dxfId="1792" priority="287" operator="lessThan">
      <formula>0</formula>
    </cfRule>
  </conditionalFormatting>
  <conditionalFormatting sqref="A74:A75">
    <cfRule type="cellIs" dxfId="1791" priority="286" operator="lessThan">
      <formula>0</formula>
    </cfRule>
  </conditionalFormatting>
  <conditionalFormatting sqref="B29:D29">
    <cfRule type="cellIs" dxfId="1790" priority="347" operator="lessThan">
      <formula>0</formula>
    </cfRule>
  </conditionalFormatting>
  <conditionalFormatting sqref="B29:D29">
    <cfRule type="cellIs" dxfId="1789" priority="346" operator="lessThan">
      <formula>0</formula>
    </cfRule>
  </conditionalFormatting>
  <conditionalFormatting sqref="B30:D30">
    <cfRule type="cellIs" dxfId="1788" priority="345" operator="lessThan">
      <formula>0</formula>
    </cfRule>
  </conditionalFormatting>
  <conditionalFormatting sqref="B30:D30">
    <cfRule type="cellIs" dxfId="1787" priority="344" operator="lessThan">
      <formula>0</formula>
    </cfRule>
  </conditionalFormatting>
  <conditionalFormatting sqref="B31:D31">
    <cfRule type="cellIs" dxfId="1786" priority="343" operator="lessThan">
      <formula>0</formula>
    </cfRule>
  </conditionalFormatting>
  <conditionalFormatting sqref="B31:D31">
    <cfRule type="cellIs" dxfId="1785" priority="342" operator="lessThan">
      <formula>0</formula>
    </cfRule>
  </conditionalFormatting>
  <conditionalFormatting sqref="B32:D33">
    <cfRule type="cellIs" dxfId="1784" priority="341" operator="lessThan">
      <formula>0</formula>
    </cfRule>
  </conditionalFormatting>
  <conditionalFormatting sqref="B32:D33">
    <cfRule type="cellIs" dxfId="1783" priority="340" operator="lessThan">
      <formula>0</formula>
    </cfRule>
  </conditionalFormatting>
  <conditionalFormatting sqref="B34:D35">
    <cfRule type="cellIs" dxfId="1782" priority="339" operator="lessThan">
      <formula>0</formula>
    </cfRule>
  </conditionalFormatting>
  <conditionalFormatting sqref="B34:D35">
    <cfRule type="cellIs" dxfId="1781" priority="338" operator="lessThan">
      <formula>0</formula>
    </cfRule>
  </conditionalFormatting>
  <conditionalFormatting sqref="B36:D36">
    <cfRule type="cellIs" dxfId="1780" priority="337" operator="lessThan">
      <formula>0</formula>
    </cfRule>
  </conditionalFormatting>
  <conditionalFormatting sqref="B36:D36">
    <cfRule type="cellIs" dxfId="1779" priority="336" operator="lessThan">
      <formula>0</formula>
    </cfRule>
  </conditionalFormatting>
  <conditionalFormatting sqref="B38:D38">
    <cfRule type="cellIs" dxfId="1778" priority="333" operator="lessThan">
      <formula>0</formula>
    </cfRule>
  </conditionalFormatting>
  <conditionalFormatting sqref="B38:D38">
    <cfRule type="cellIs" dxfId="1777" priority="332" operator="lessThan">
      <formula>0</formula>
    </cfRule>
  </conditionalFormatting>
  <conditionalFormatting sqref="B39:D39">
    <cfRule type="cellIs" dxfId="1776" priority="331" operator="lessThan">
      <formula>0</formula>
    </cfRule>
  </conditionalFormatting>
  <conditionalFormatting sqref="B39:D39">
    <cfRule type="cellIs" dxfId="1775" priority="330" operator="lessThan">
      <formula>0</formula>
    </cfRule>
  </conditionalFormatting>
  <conditionalFormatting sqref="A328">
    <cfRule type="cellIs" dxfId="1774" priority="257" operator="lessThan">
      <formula>0</formula>
    </cfRule>
  </conditionalFormatting>
  <conditionalFormatting sqref="A329">
    <cfRule type="cellIs" dxfId="1773" priority="256" operator="lessThan">
      <formula>0</formula>
    </cfRule>
  </conditionalFormatting>
  <conditionalFormatting sqref="A81">
    <cfRule type="cellIs" dxfId="1772" priority="282" operator="lessThan">
      <formula>0</formula>
    </cfRule>
  </conditionalFormatting>
  <conditionalFormatting sqref="A30">
    <cfRule type="cellIs" dxfId="1771" priority="280" operator="lessThan">
      <formula>0</formula>
    </cfRule>
  </conditionalFormatting>
  <conditionalFormatting sqref="A32:A33">
    <cfRule type="cellIs" dxfId="1770" priority="278" operator="lessThan">
      <formula>0</formula>
    </cfRule>
  </conditionalFormatting>
  <conditionalFormatting sqref="A37">
    <cfRule type="cellIs" dxfId="1769" priority="275" operator="lessThan">
      <formula>0</formula>
    </cfRule>
  </conditionalFormatting>
  <conditionalFormatting sqref="A39">
    <cfRule type="cellIs" dxfId="1768" priority="273" operator="lessThan">
      <formula>0</formula>
    </cfRule>
  </conditionalFormatting>
  <conditionalFormatting sqref="A361">
    <cfRule type="cellIs" dxfId="1767" priority="271" operator="lessThan">
      <formula>0</formula>
    </cfRule>
  </conditionalFormatting>
  <conditionalFormatting sqref="A363:A364">
    <cfRule type="cellIs" dxfId="1766" priority="269" operator="lessThan">
      <formula>0</formula>
    </cfRule>
  </conditionalFormatting>
  <conditionalFormatting sqref="A365">
    <cfRule type="cellIs" dxfId="1765" priority="268" operator="lessThan">
      <formula>0</formula>
    </cfRule>
  </conditionalFormatting>
  <conditionalFormatting sqref="A368">
    <cfRule type="cellIs" dxfId="1764" priority="266" operator="lessThan">
      <formula>0</formula>
    </cfRule>
  </conditionalFormatting>
  <conditionalFormatting sqref="A370">
    <cfRule type="cellIs" dxfId="1763" priority="264" operator="lessThan">
      <formula>0</formula>
    </cfRule>
  </conditionalFormatting>
  <conditionalFormatting sqref="A367">
    <cfRule type="cellIs" dxfId="1762" priority="267" operator="lessThan">
      <formula>0</formula>
    </cfRule>
  </conditionalFormatting>
  <conditionalFormatting sqref="A369">
    <cfRule type="cellIs" dxfId="1761" priority="265" operator="lessThan">
      <formula>0</formula>
    </cfRule>
  </conditionalFormatting>
  <conditionalFormatting sqref="A319">
    <cfRule type="cellIs" dxfId="1760" priority="263" operator="lessThan">
      <formula>0</formula>
    </cfRule>
  </conditionalFormatting>
  <conditionalFormatting sqref="A321">
    <cfRule type="cellIs" dxfId="1759" priority="261" operator="lessThan">
      <formula>0</formula>
    </cfRule>
  </conditionalFormatting>
  <conditionalFormatting sqref="A326">
    <cfRule type="cellIs" dxfId="1758" priority="259" operator="lessThan">
      <formula>0</formula>
    </cfRule>
  </conditionalFormatting>
  <conditionalFormatting sqref="B115:D115">
    <cfRule type="cellIs" dxfId="1757" priority="229" operator="lessThan">
      <formula>0</formula>
    </cfRule>
  </conditionalFormatting>
  <conditionalFormatting sqref="B116:D117">
    <cfRule type="cellIs" dxfId="1756" priority="227" operator="lessThan">
      <formula>0</formula>
    </cfRule>
  </conditionalFormatting>
  <conditionalFormatting sqref="B118:D119">
    <cfRule type="cellIs" dxfId="1755" priority="225" operator="lessThan">
      <formula>0</formula>
    </cfRule>
  </conditionalFormatting>
  <conditionalFormatting sqref="B120:D120">
    <cfRule type="cellIs" dxfId="1754" priority="223" operator="lessThan">
      <formula>0</formula>
    </cfRule>
  </conditionalFormatting>
  <conditionalFormatting sqref="B121:D121">
    <cfRule type="cellIs" dxfId="1753" priority="221" operator="lessThan">
      <formula>0</formula>
    </cfRule>
  </conditionalFormatting>
  <conditionalFormatting sqref="B122:D122">
    <cfRule type="cellIs" dxfId="1752" priority="219" operator="lessThan">
      <formula>0</formula>
    </cfRule>
  </conditionalFormatting>
  <conditionalFormatting sqref="A277">
    <cfRule type="cellIs" dxfId="1751" priority="329" operator="lessThan">
      <formula>0</formula>
    </cfRule>
  </conditionalFormatting>
  <conditionalFormatting sqref="A278">
    <cfRule type="cellIs" dxfId="1750" priority="328" operator="lessThan">
      <formula>0</formula>
    </cfRule>
  </conditionalFormatting>
  <conditionalFormatting sqref="A279">
    <cfRule type="cellIs" dxfId="1749" priority="327" operator="lessThan">
      <formula>0</formula>
    </cfRule>
  </conditionalFormatting>
  <conditionalFormatting sqref="A280:A281">
    <cfRule type="cellIs" dxfId="1748" priority="326" operator="lessThan">
      <formula>0</formula>
    </cfRule>
  </conditionalFormatting>
  <conditionalFormatting sqref="A284">
    <cfRule type="cellIs" dxfId="1747" priority="325" operator="lessThan">
      <formula>0</formula>
    </cfRule>
  </conditionalFormatting>
  <conditionalFormatting sqref="A285">
    <cfRule type="cellIs" dxfId="1746" priority="324" operator="lessThan">
      <formula>0</formula>
    </cfRule>
  </conditionalFormatting>
  <conditionalFormatting sqref="A286">
    <cfRule type="cellIs" dxfId="1745" priority="323" operator="lessThan">
      <formula>0</formula>
    </cfRule>
  </conditionalFormatting>
  <conditionalFormatting sqref="A287">
    <cfRule type="cellIs" dxfId="1744" priority="322" operator="lessThan">
      <formula>0</formula>
    </cfRule>
  </conditionalFormatting>
  <conditionalFormatting sqref="B113:D113">
    <cfRule type="cellIs" dxfId="1743" priority="233" operator="lessThan">
      <formula>0</formula>
    </cfRule>
  </conditionalFormatting>
  <conditionalFormatting sqref="B114:D114">
    <cfRule type="cellIs" dxfId="1742" priority="231" operator="lessThan">
      <formula>0</formula>
    </cfRule>
  </conditionalFormatting>
  <conditionalFormatting sqref="B197:D197">
    <cfRule type="cellIs" dxfId="1741" priority="189" operator="lessThan">
      <formula>0</formula>
    </cfRule>
  </conditionalFormatting>
  <conditionalFormatting sqref="B198:D199">
    <cfRule type="cellIs" dxfId="1740" priority="187" operator="lessThan">
      <formula>0</formula>
    </cfRule>
  </conditionalFormatting>
  <conditionalFormatting sqref="B200:D201">
    <cfRule type="cellIs" dxfId="1739" priority="185" operator="lessThan">
      <formula>0</formula>
    </cfRule>
  </conditionalFormatting>
  <conditionalFormatting sqref="B202:D202">
    <cfRule type="cellIs" dxfId="1738" priority="183" operator="lessThan">
      <formula>0</formula>
    </cfRule>
  </conditionalFormatting>
  <conditionalFormatting sqref="B203:D203">
    <cfRule type="cellIs" dxfId="1737" priority="181" operator="lessThan">
      <formula>0</formula>
    </cfRule>
  </conditionalFormatting>
  <conditionalFormatting sqref="A236">
    <cfRule type="cellIs" dxfId="1736" priority="321" operator="lessThan">
      <formula>0</formula>
    </cfRule>
  </conditionalFormatting>
  <conditionalFormatting sqref="A237">
    <cfRule type="cellIs" dxfId="1735" priority="320" operator="lessThan">
      <formula>0</formula>
    </cfRule>
  </conditionalFormatting>
  <conditionalFormatting sqref="A238">
    <cfRule type="cellIs" dxfId="1734" priority="319" operator="lessThan">
      <formula>0</formula>
    </cfRule>
  </conditionalFormatting>
  <conditionalFormatting sqref="A239:A240">
    <cfRule type="cellIs" dxfId="1733" priority="318" operator="lessThan">
      <formula>0</formula>
    </cfRule>
  </conditionalFormatting>
  <conditionalFormatting sqref="A243">
    <cfRule type="cellIs" dxfId="1732" priority="317" operator="lessThan">
      <formula>0</formula>
    </cfRule>
  </conditionalFormatting>
  <conditionalFormatting sqref="A244">
    <cfRule type="cellIs" dxfId="1731" priority="316" operator="lessThan">
      <formula>0</formula>
    </cfRule>
  </conditionalFormatting>
  <conditionalFormatting sqref="A245">
    <cfRule type="cellIs" dxfId="1730" priority="315" operator="lessThan">
      <formula>0</formula>
    </cfRule>
  </conditionalFormatting>
  <conditionalFormatting sqref="A246">
    <cfRule type="cellIs" dxfId="1729" priority="314" operator="lessThan">
      <formula>0</formula>
    </cfRule>
  </conditionalFormatting>
  <conditionalFormatting sqref="A195">
    <cfRule type="cellIs" dxfId="1728" priority="313" operator="lessThan">
      <formula>0</formula>
    </cfRule>
  </conditionalFormatting>
  <conditionalFormatting sqref="A196">
    <cfRule type="cellIs" dxfId="1727" priority="312" operator="lessThan">
      <formula>0</formula>
    </cfRule>
  </conditionalFormatting>
  <conditionalFormatting sqref="A198:A199">
    <cfRule type="cellIs" dxfId="1726" priority="310" operator="lessThan">
      <formula>0</formula>
    </cfRule>
  </conditionalFormatting>
  <conditionalFormatting sqref="A202">
    <cfRule type="cellIs" dxfId="1725" priority="309" operator="lessThan">
      <formula>0</formula>
    </cfRule>
  </conditionalFormatting>
  <conditionalFormatting sqref="A203">
    <cfRule type="cellIs" dxfId="1724" priority="308" operator="lessThan">
      <formula>0</formula>
    </cfRule>
  </conditionalFormatting>
  <conditionalFormatting sqref="A204">
    <cfRule type="cellIs" dxfId="1723" priority="307" operator="lessThan">
      <formula>0</formula>
    </cfRule>
  </conditionalFormatting>
  <conditionalFormatting sqref="A205">
    <cfRule type="cellIs" dxfId="1722" priority="306" operator="lessThan">
      <formula>0</formula>
    </cfRule>
  </conditionalFormatting>
  <conditionalFormatting sqref="A154">
    <cfRule type="cellIs" dxfId="1721" priority="305" operator="lessThan">
      <formula>0</formula>
    </cfRule>
  </conditionalFormatting>
  <conditionalFormatting sqref="A155">
    <cfRule type="cellIs" dxfId="1720" priority="304" operator="lessThan">
      <formula>0</formula>
    </cfRule>
  </conditionalFormatting>
  <conditionalFormatting sqref="A156">
    <cfRule type="cellIs" dxfId="1719" priority="303" operator="lessThan">
      <formula>0</formula>
    </cfRule>
  </conditionalFormatting>
  <conditionalFormatting sqref="A157:A158">
    <cfRule type="cellIs" dxfId="1718" priority="302" operator="lessThan">
      <formula>0</formula>
    </cfRule>
  </conditionalFormatting>
  <conditionalFormatting sqref="A161">
    <cfRule type="cellIs" dxfId="1717" priority="301" operator="lessThan">
      <formula>0</formula>
    </cfRule>
  </conditionalFormatting>
  <conditionalFormatting sqref="A162">
    <cfRule type="cellIs" dxfId="1716" priority="300" operator="lessThan">
      <formula>0</formula>
    </cfRule>
  </conditionalFormatting>
  <conditionalFormatting sqref="A164">
    <cfRule type="cellIs" dxfId="1715" priority="298" operator="lessThan">
      <formula>0</formula>
    </cfRule>
  </conditionalFormatting>
  <conditionalFormatting sqref="A113">
    <cfRule type="cellIs" dxfId="1714" priority="297" operator="lessThan">
      <formula>0</formula>
    </cfRule>
  </conditionalFormatting>
  <conditionalFormatting sqref="A114">
    <cfRule type="cellIs" dxfId="1713" priority="296" operator="lessThan">
      <formula>0</formula>
    </cfRule>
  </conditionalFormatting>
  <conditionalFormatting sqref="A116:A117">
    <cfRule type="cellIs" dxfId="1712" priority="294" operator="lessThan">
      <formula>0</formula>
    </cfRule>
  </conditionalFormatting>
  <conditionalFormatting sqref="A78">
    <cfRule type="cellIs" dxfId="1711" priority="285" operator="lessThan">
      <formula>0</formula>
    </cfRule>
  </conditionalFormatting>
  <conditionalFormatting sqref="A79">
    <cfRule type="cellIs" dxfId="1710" priority="284" operator="lessThan">
      <formula>0</formula>
    </cfRule>
  </conditionalFormatting>
  <conditionalFormatting sqref="A80">
    <cfRule type="cellIs" dxfId="1709" priority="283" operator="lessThan">
      <formula>0</formula>
    </cfRule>
  </conditionalFormatting>
  <conditionalFormatting sqref="A29">
    <cfRule type="cellIs" dxfId="1708" priority="281" operator="lessThan">
      <formula>0</formula>
    </cfRule>
  </conditionalFormatting>
  <conditionalFormatting sqref="A35">
    <cfRule type="cellIs" dxfId="1707" priority="277" operator="lessThan">
      <formula>0</formula>
    </cfRule>
  </conditionalFormatting>
  <conditionalFormatting sqref="A36">
    <cfRule type="cellIs" dxfId="1706" priority="276" operator="lessThan">
      <formula>0</formula>
    </cfRule>
  </conditionalFormatting>
  <conditionalFormatting sqref="A38">
    <cfRule type="cellIs" dxfId="1705" priority="274" operator="lessThan">
      <formula>0</formula>
    </cfRule>
  </conditionalFormatting>
  <conditionalFormatting sqref="A360">
    <cfRule type="cellIs" dxfId="1704" priority="272" operator="lessThan">
      <formula>0</formula>
    </cfRule>
  </conditionalFormatting>
  <conditionalFormatting sqref="A362">
    <cfRule type="cellIs" dxfId="1703" priority="270" operator="lessThan">
      <formula>0</formula>
    </cfRule>
  </conditionalFormatting>
  <conditionalFormatting sqref="A320">
    <cfRule type="cellIs" dxfId="1702" priority="262" operator="lessThan">
      <formula>0</formula>
    </cfRule>
  </conditionalFormatting>
  <conditionalFormatting sqref="A322:A323">
    <cfRule type="cellIs" dxfId="1701" priority="260" operator="lessThan">
      <formula>0</formula>
    </cfRule>
  </conditionalFormatting>
  <conditionalFormatting sqref="A327">
    <cfRule type="cellIs" dxfId="1700" priority="258" operator="lessThan">
      <formula>0</formula>
    </cfRule>
  </conditionalFormatting>
  <conditionalFormatting sqref="B80:D80">
    <cfRule type="cellIs" dxfId="1699" priority="239" operator="lessThan">
      <formula>0</formula>
    </cfRule>
  </conditionalFormatting>
  <conditionalFormatting sqref="B80:D80">
    <cfRule type="cellIs" dxfId="1698" priority="238" operator="lessThan">
      <formula>0</formula>
    </cfRule>
  </conditionalFormatting>
  <conditionalFormatting sqref="B81:D81">
    <cfRule type="cellIs" dxfId="1697" priority="237" operator="lessThan">
      <formula>0</formula>
    </cfRule>
  </conditionalFormatting>
  <conditionalFormatting sqref="B81:D81">
    <cfRule type="cellIs" dxfId="1696" priority="236" operator="lessThan">
      <formula>0</formula>
    </cfRule>
  </conditionalFormatting>
  <conditionalFormatting sqref="B90:D112">
    <cfRule type="cellIs" dxfId="1695" priority="235" operator="lessThan">
      <formula>0</formula>
    </cfRule>
  </conditionalFormatting>
  <conditionalFormatting sqref="B90:D112">
    <cfRule type="cellIs" dxfId="1694" priority="234" operator="lessThan">
      <formula>0</formula>
    </cfRule>
  </conditionalFormatting>
  <conditionalFormatting sqref="B113:D113">
    <cfRule type="cellIs" dxfId="1693" priority="232" operator="lessThan">
      <formula>0</formula>
    </cfRule>
  </conditionalFormatting>
  <conditionalFormatting sqref="B114:D114">
    <cfRule type="cellIs" dxfId="1692" priority="230" operator="lessThan">
      <formula>0</formula>
    </cfRule>
  </conditionalFormatting>
  <conditionalFormatting sqref="B115:D115">
    <cfRule type="cellIs" dxfId="1691" priority="228" operator="lessThan">
      <formula>0</formula>
    </cfRule>
  </conditionalFormatting>
  <conditionalFormatting sqref="B116:D117">
    <cfRule type="cellIs" dxfId="1690" priority="226" operator="lessThan">
      <formula>0</formula>
    </cfRule>
  </conditionalFormatting>
  <conditionalFormatting sqref="B118:D119">
    <cfRule type="cellIs" dxfId="1689" priority="224" operator="lessThan">
      <formula>0</formula>
    </cfRule>
  </conditionalFormatting>
  <conditionalFormatting sqref="B120:D120">
    <cfRule type="cellIs" dxfId="1688" priority="222" operator="lessThan">
      <formula>0</formula>
    </cfRule>
  </conditionalFormatting>
  <conditionalFormatting sqref="B79:D79">
    <cfRule type="cellIs" dxfId="1687" priority="241" operator="lessThan">
      <formula>0</formula>
    </cfRule>
  </conditionalFormatting>
  <conditionalFormatting sqref="B79:D79">
    <cfRule type="cellIs" dxfId="1686" priority="240" operator="lessThan">
      <formula>0</formula>
    </cfRule>
  </conditionalFormatting>
  <conditionalFormatting sqref="B78:D78">
    <cfRule type="cellIs" dxfId="1685" priority="243" operator="lessThan">
      <formula>0</formula>
    </cfRule>
  </conditionalFormatting>
  <conditionalFormatting sqref="B78:D78">
    <cfRule type="cellIs" dxfId="1684" priority="242" operator="lessThan">
      <formula>0</formula>
    </cfRule>
  </conditionalFormatting>
  <conditionalFormatting sqref="B76:D77">
    <cfRule type="cellIs" dxfId="1683" priority="245" operator="lessThan">
      <formula>0</formula>
    </cfRule>
  </conditionalFormatting>
  <conditionalFormatting sqref="B76:D77">
    <cfRule type="cellIs" dxfId="1682" priority="244" operator="lessThan">
      <formula>0</formula>
    </cfRule>
  </conditionalFormatting>
  <conditionalFormatting sqref="B74:D75">
    <cfRule type="cellIs" dxfId="1681" priority="247" operator="lessThan">
      <formula>0</formula>
    </cfRule>
  </conditionalFormatting>
  <conditionalFormatting sqref="B74:D75">
    <cfRule type="cellIs" dxfId="1680" priority="246" operator="lessThan">
      <formula>0</formula>
    </cfRule>
  </conditionalFormatting>
  <conditionalFormatting sqref="B73:D73">
    <cfRule type="cellIs" dxfId="1679" priority="249" operator="lessThan">
      <formula>0</formula>
    </cfRule>
  </conditionalFormatting>
  <conditionalFormatting sqref="B73:D73">
    <cfRule type="cellIs" dxfId="1678" priority="248" operator="lessThan">
      <formula>0</formula>
    </cfRule>
  </conditionalFormatting>
  <conditionalFormatting sqref="B72:D72">
    <cfRule type="cellIs" dxfId="1677" priority="251" operator="lessThan">
      <formula>0</formula>
    </cfRule>
  </conditionalFormatting>
  <conditionalFormatting sqref="B72:D72">
    <cfRule type="cellIs" dxfId="1676" priority="250" operator="lessThan">
      <formula>0</formula>
    </cfRule>
  </conditionalFormatting>
  <conditionalFormatting sqref="B71:D71">
    <cfRule type="cellIs" dxfId="1675" priority="253" operator="lessThan">
      <formula>0</formula>
    </cfRule>
  </conditionalFormatting>
  <conditionalFormatting sqref="B71:D71">
    <cfRule type="cellIs" dxfId="1674" priority="252" operator="lessThan">
      <formula>0</formula>
    </cfRule>
  </conditionalFormatting>
  <conditionalFormatting sqref="B48:D70">
    <cfRule type="cellIs" dxfId="1673" priority="255" operator="lessThan">
      <formula>0</formula>
    </cfRule>
  </conditionalFormatting>
  <conditionalFormatting sqref="B48:D70">
    <cfRule type="cellIs" dxfId="1672" priority="254" operator="lessThan">
      <formula>0</formula>
    </cfRule>
  </conditionalFormatting>
  <conditionalFormatting sqref="B121:D121">
    <cfRule type="cellIs" dxfId="1671" priority="220" operator="lessThan">
      <formula>0</formula>
    </cfRule>
  </conditionalFormatting>
  <conditionalFormatting sqref="B122:D122">
    <cfRule type="cellIs" dxfId="1670" priority="218" operator="lessThan">
      <formula>0</formula>
    </cfRule>
  </conditionalFormatting>
  <conditionalFormatting sqref="B123:D123">
    <cfRule type="cellIs" dxfId="1669" priority="217" operator="lessThan">
      <formula>0</formula>
    </cfRule>
  </conditionalFormatting>
  <conditionalFormatting sqref="B123:D123">
    <cfRule type="cellIs" dxfId="1668" priority="216" operator="lessThan">
      <formula>0</formula>
    </cfRule>
  </conditionalFormatting>
  <conditionalFormatting sqref="B131:D153">
    <cfRule type="cellIs" dxfId="1667" priority="215" operator="lessThan">
      <formula>0</formula>
    </cfRule>
  </conditionalFormatting>
  <conditionalFormatting sqref="B131:D153">
    <cfRule type="cellIs" dxfId="1666" priority="214" operator="lessThan">
      <formula>0</formula>
    </cfRule>
  </conditionalFormatting>
  <conditionalFormatting sqref="B154:D154">
    <cfRule type="cellIs" dxfId="1665" priority="213" operator="lessThan">
      <formula>0</formula>
    </cfRule>
  </conditionalFormatting>
  <conditionalFormatting sqref="B154:D154">
    <cfRule type="cellIs" dxfId="1664" priority="212" operator="lessThan">
      <formula>0</formula>
    </cfRule>
  </conditionalFormatting>
  <conditionalFormatting sqref="B155:D155">
    <cfRule type="cellIs" dxfId="1663" priority="211" operator="lessThan">
      <formula>0</formula>
    </cfRule>
  </conditionalFormatting>
  <conditionalFormatting sqref="B155:D155">
    <cfRule type="cellIs" dxfId="1662" priority="210" operator="lessThan">
      <formula>0</formula>
    </cfRule>
  </conditionalFormatting>
  <conditionalFormatting sqref="B156:D156">
    <cfRule type="cellIs" dxfId="1661" priority="209" operator="lessThan">
      <formula>0</formula>
    </cfRule>
  </conditionalFormatting>
  <conditionalFormatting sqref="B156:D156">
    <cfRule type="cellIs" dxfId="1660" priority="208" operator="lessThan">
      <formula>0</formula>
    </cfRule>
  </conditionalFormatting>
  <conditionalFormatting sqref="B157:D158">
    <cfRule type="cellIs" dxfId="1659" priority="207" operator="lessThan">
      <formula>0</formula>
    </cfRule>
  </conditionalFormatting>
  <conditionalFormatting sqref="B157:D158">
    <cfRule type="cellIs" dxfId="1658" priority="206" operator="lessThan">
      <formula>0</formula>
    </cfRule>
  </conditionalFormatting>
  <conditionalFormatting sqref="B159:D160">
    <cfRule type="cellIs" dxfId="1657" priority="205" operator="lessThan">
      <formula>0</formula>
    </cfRule>
  </conditionalFormatting>
  <conditionalFormatting sqref="B159:D160">
    <cfRule type="cellIs" dxfId="1656" priority="204" operator="lessThan">
      <formula>0</formula>
    </cfRule>
  </conditionalFormatting>
  <conditionalFormatting sqref="B161:D161">
    <cfRule type="cellIs" dxfId="1655" priority="203" operator="lessThan">
      <formula>0</formula>
    </cfRule>
  </conditionalFormatting>
  <conditionalFormatting sqref="B161:D161">
    <cfRule type="cellIs" dxfId="1654" priority="202" operator="lessThan">
      <formula>0</formula>
    </cfRule>
  </conditionalFormatting>
  <conditionalFormatting sqref="B162:D162">
    <cfRule type="cellIs" dxfId="1653" priority="201" operator="lessThan">
      <formula>0</formula>
    </cfRule>
  </conditionalFormatting>
  <conditionalFormatting sqref="B162:D162">
    <cfRule type="cellIs" dxfId="1652" priority="200" operator="lessThan">
      <formula>0</formula>
    </cfRule>
  </conditionalFormatting>
  <conditionalFormatting sqref="B163:D163">
    <cfRule type="cellIs" dxfId="1651" priority="199" operator="lessThan">
      <formula>0</formula>
    </cfRule>
  </conditionalFormatting>
  <conditionalFormatting sqref="B163:D163">
    <cfRule type="cellIs" dxfId="1650" priority="198" operator="lessThan">
      <formula>0</formula>
    </cfRule>
  </conditionalFormatting>
  <conditionalFormatting sqref="B164:D164">
    <cfRule type="cellIs" dxfId="1649" priority="197" operator="lessThan">
      <formula>0</formula>
    </cfRule>
  </conditionalFormatting>
  <conditionalFormatting sqref="B164:D164">
    <cfRule type="cellIs" dxfId="1648" priority="196" operator="lessThan">
      <formula>0</formula>
    </cfRule>
  </conditionalFormatting>
  <conditionalFormatting sqref="B172:D194">
    <cfRule type="cellIs" dxfId="1647" priority="195" operator="lessThan">
      <formula>0</formula>
    </cfRule>
  </conditionalFormatting>
  <conditionalFormatting sqref="B172:D194">
    <cfRule type="cellIs" dxfId="1646" priority="194" operator="lessThan">
      <formula>0</formula>
    </cfRule>
  </conditionalFormatting>
  <conditionalFormatting sqref="B195:D195">
    <cfRule type="cellIs" dxfId="1645" priority="193" operator="lessThan">
      <formula>0</formula>
    </cfRule>
  </conditionalFormatting>
  <conditionalFormatting sqref="B195:D195">
    <cfRule type="cellIs" dxfId="1644" priority="192" operator="lessThan">
      <formula>0</formula>
    </cfRule>
  </conditionalFormatting>
  <conditionalFormatting sqref="B196:D196">
    <cfRule type="cellIs" dxfId="1643" priority="191" operator="lessThan">
      <formula>0</formula>
    </cfRule>
  </conditionalFormatting>
  <conditionalFormatting sqref="B196:D196">
    <cfRule type="cellIs" dxfId="1642" priority="190" operator="lessThan">
      <formula>0</formula>
    </cfRule>
  </conditionalFormatting>
  <conditionalFormatting sqref="B197:D197">
    <cfRule type="cellIs" dxfId="1641" priority="188" operator="lessThan">
      <formula>0</formula>
    </cfRule>
  </conditionalFormatting>
  <conditionalFormatting sqref="B198:D199">
    <cfRule type="cellIs" dxfId="1640" priority="186" operator="lessThan">
      <formula>0</formula>
    </cfRule>
  </conditionalFormatting>
  <conditionalFormatting sqref="B200:D201">
    <cfRule type="cellIs" dxfId="1639" priority="184" operator="lessThan">
      <formula>0</formula>
    </cfRule>
  </conditionalFormatting>
  <conditionalFormatting sqref="B202:D202">
    <cfRule type="cellIs" dxfId="1638" priority="182" operator="lessThan">
      <formula>0</formula>
    </cfRule>
  </conditionalFormatting>
  <conditionalFormatting sqref="B203:D203">
    <cfRule type="cellIs" dxfId="1637" priority="180" operator="lessThan">
      <formula>0</formula>
    </cfRule>
  </conditionalFormatting>
  <conditionalFormatting sqref="B204:D204">
    <cfRule type="cellIs" dxfId="1636" priority="179" operator="lessThan">
      <formula>0</formula>
    </cfRule>
  </conditionalFormatting>
  <conditionalFormatting sqref="B204:D204">
    <cfRule type="cellIs" dxfId="1635" priority="178" operator="lessThan">
      <formula>0</formula>
    </cfRule>
  </conditionalFormatting>
  <conditionalFormatting sqref="B205:D205">
    <cfRule type="cellIs" dxfId="1634" priority="177" operator="lessThan">
      <formula>0</formula>
    </cfRule>
  </conditionalFormatting>
  <conditionalFormatting sqref="B205:D205">
    <cfRule type="cellIs" dxfId="1633" priority="176" operator="lessThan">
      <formula>0</formula>
    </cfRule>
  </conditionalFormatting>
  <conditionalFormatting sqref="B213:D235">
    <cfRule type="cellIs" dxfId="1632" priority="175" operator="lessThan">
      <formula>0</formula>
    </cfRule>
  </conditionalFormatting>
  <conditionalFormatting sqref="B213:D235">
    <cfRule type="cellIs" dxfId="1631" priority="174" operator="lessThan">
      <formula>0</formula>
    </cfRule>
  </conditionalFormatting>
  <conditionalFormatting sqref="B236:D236">
    <cfRule type="cellIs" dxfId="1630" priority="173" operator="lessThan">
      <formula>0</formula>
    </cfRule>
  </conditionalFormatting>
  <conditionalFormatting sqref="B236:D236">
    <cfRule type="cellIs" dxfId="1629" priority="172" operator="lessThan">
      <formula>0</formula>
    </cfRule>
  </conditionalFormatting>
  <conditionalFormatting sqref="B237:D237">
    <cfRule type="cellIs" dxfId="1628" priority="171" operator="lessThan">
      <formula>0</formula>
    </cfRule>
  </conditionalFormatting>
  <conditionalFormatting sqref="B237:D237">
    <cfRule type="cellIs" dxfId="1627" priority="170" operator="lessThan">
      <formula>0</formula>
    </cfRule>
  </conditionalFormatting>
  <conditionalFormatting sqref="B238:D238">
    <cfRule type="cellIs" dxfId="1626" priority="169" operator="lessThan">
      <formula>0</formula>
    </cfRule>
  </conditionalFormatting>
  <conditionalFormatting sqref="B238:D238">
    <cfRule type="cellIs" dxfId="1625" priority="168" operator="lessThan">
      <formula>0</formula>
    </cfRule>
  </conditionalFormatting>
  <conditionalFormatting sqref="B239:D240">
    <cfRule type="cellIs" dxfId="1624" priority="167" operator="lessThan">
      <formula>0</formula>
    </cfRule>
  </conditionalFormatting>
  <conditionalFormatting sqref="B239:D240">
    <cfRule type="cellIs" dxfId="1623" priority="166" operator="lessThan">
      <formula>0</formula>
    </cfRule>
  </conditionalFormatting>
  <conditionalFormatting sqref="B241:D242">
    <cfRule type="cellIs" dxfId="1622" priority="165" operator="lessThan">
      <formula>0</formula>
    </cfRule>
  </conditionalFormatting>
  <conditionalFormatting sqref="B241:D242">
    <cfRule type="cellIs" dxfId="1621" priority="164" operator="lessThan">
      <formula>0</formula>
    </cfRule>
  </conditionalFormatting>
  <conditionalFormatting sqref="B243:D243">
    <cfRule type="cellIs" dxfId="1620" priority="163" operator="lessThan">
      <formula>0</formula>
    </cfRule>
  </conditionalFormatting>
  <conditionalFormatting sqref="B243:D243">
    <cfRule type="cellIs" dxfId="1619" priority="162" operator="lessThan">
      <formula>0</formula>
    </cfRule>
  </conditionalFormatting>
  <conditionalFormatting sqref="B244:D244">
    <cfRule type="cellIs" dxfId="1618" priority="161" operator="lessThan">
      <formula>0</formula>
    </cfRule>
  </conditionalFormatting>
  <conditionalFormatting sqref="B244:D244">
    <cfRule type="cellIs" dxfId="1617" priority="160" operator="lessThan">
      <formula>0</formula>
    </cfRule>
  </conditionalFormatting>
  <conditionalFormatting sqref="B245:D245">
    <cfRule type="cellIs" dxfId="1616" priority="159" operator="lessThan">
      <formula>0</formula>
    </cfRule>
  </conditionalFormatting>
  <conditionalFormatting sqref="B245:D245">
    <cfRule type="cellIs" dxfId="1615" priority="158" operator="lessThan">
      <formula>0</formula>
    </cfRule>
  </conditionalFormatting>
  <conditionalFormatting sqref="B246:D246">
    <cfRule type="cellIs" dxfId="1614" priority="157" operator="lessThan">
      <formula>0</formula>
    </cfRule>
  </conditionalFormatting>
  <conditionalFormatting sqref="B246:D246">
    <cfRule type="cellIs" dxfId="1613" priority="156" operator="lessThan">
      <formula>0</formula>
    </cfRule>
  </conditionalFormatting>
  <conditionalFormatting sqref="B254:D276">
    <cfRule type="cellIs" dxfId="1612" priority="155" operator="lessThan">
      <formula>0</formula>
    </cfRule>
  </conditionalFormatting>
  <conditionalFormatting sqref="B254:D276">
    <cfRule type="cellIs" dxfId="1611" priority="154" operator="lessThan">
      <formula>0</formula>
    </cfRule>
  </conditionalFormatting>
  <conditionalFormatting sqref="B277:D277">
    <cfRule type="cellIs" dxfId="1610" priority="153" operator="lessThan">
      <formula>0</formula>
    </cfRule>
  </conditionalFormatting>
  <conditionalFormatting sqref="B277:D277">
    <cfRule type="cellIs" dxfId="1609" priority="152" operator="lessThan">
      <formula>0</formula>
    </cfRule>
  </conditionalFormatting>
  <conditionalFormatting sqref="B278:D278">
    <cfRule type="cellIs" dxfId="1608" priority="151" operator="lessThan">
      <formula>0</formula>
    </cfRule>
  </conditionalFormatting>
  <conditionalFormatting sqref="B278:D278">
    <cfRule type="cellIs" dxfId="1607" priority="150" operator="lessThan">
      <formula>0</formula>
    </cfRule>
  </conditionalFormatting>
  <conditionalFormatting sqref="B279:D279">
    <cfRule type="cellIs" dxfId="1606" priority="149" operator="lessThan">
      <formula>0</formula>
    </cfRule>
  </conditionalFormatting>
  <conditionalFormatting sqref="B279:D279">
    <cfRule type="cellIs" dxfId="1605" priority="148" operator="lessThan">
      <formula>0</formula>
    </cfRule>
  </conditionalFormatting>
  <conditionalFormatting sqref="B280:D281">
    <cfRule type="cellIs" dxfId="1604" priority="147" operator="lessThan">
      <formula>0</formula>
    </cfRule>
  </conditionalFormatting>
  <conditionalFormatting sqref="B280:D281">
    <cfRule type="cellIs" dxfId="1603" priority="146" operator="lessThan">
      <formula>0</formula>
    </cfRule>
  </conditionalFormatting>
  <conditionalFormatting sqref="B282:D283">
    <cfRule type="cellIs" dxfId="1602" priority="145" operator="lessThan">
      <formula>0</formula>
    </cfRule>
  </conditionalFormatting>
  <conditionalFormatting sqref="B282:D283">
    <cfRule type="cellIs" dxfId="1601" priority="144" operator="lessThan">
      <formula>0</formula>
    </cfRule>
  </conditionalFormatting>
  <conditionalFormatting sqref="B284:D284">
    <cfRule type="cellIs" dxfId="1600" priority="143" operator="lessThan">
      <formula>0</formula>
    </cfRule>
  </conditionalFormatting>
  <conditionalFormatting sqref="B284:D284">
    <cfRule type="cellIs" dxfId="1599" priority="142" operator="lessThan">
      <formula>0</formula>
    </cfRule>
  </conditionalFormatting>
  <conditionalFormatting sqref="B285:D285">
    <cfRule type="cellIs" dxfId="1598" priority="141" operator="lessThan">
      <formula>0</formula>
    </cfRule>
  </conditionalFormatting>
  <conditionalFormatting sqref="B285:D285">
    <cfRule type="cellIs" dxfId="1597" priority="140" operator="lessThan">
      <formula>0</formula>
    </cfRule>
  </conditionalFormatting>
  <conditionalFormatting sqref="B286:D286">
    <cfRule type="cellIs" dxfId="1596" priority="139" operator="lessThan">
      <formula>0</formula>
    </cfRule>
  </conditionalFormatting>
  <conditionalFormatting sqref="B286:D286">
    <cfRule type="cellIs" dxfId="1595" priority="138" operator="lessThan">
      <formula>0</formula>
    </cfRule>
  </conditionalFormatting>
  <conditionalFormatting sqref="B287:D287">
    <cfRule type="cellIs" dxfId="1594" priority="137" operator="lessThan">
      <formula>0</formula>
    </cfRule>
  </conditionalFormatting>
  <conditionalFormatting sqref="B287:D287">
    <cfRule type="cellIs" dxfId="1593" priority="136" operator="lessThan">
      <formula>0</formula>
    </cfRule>
  </conditionalFormatting>
  <conditionalFormatting sqref="B296:D318">
    <cfRule type="cellIs" dxfId="1592" priority="135" operator="lessThan">
      <formula>0</formula>
    </cfRule>
  </conditionalFormatting>
  <conditionalFormatting sqref="B296:D318">
    <cfRule type="cellIs" dxfId="1591" priority="134" operator="lessThan">
      <formula>0</formula>
    </cfRule>
  </conditionalFormatting>
  <conditionalFormatting sqref="B319:D319">
    <cfRule type="cellIs" dxfId="1590" priority="133" operator="lessThan">
      <formula>0</formula>
    </cfRule>
  </conditionalFormatting>
  <conditionalFormatting sqref="B319:D319">
    <cfRule type="cellIs" dxfId="1589" priority="132" operator="lessThan">
      <formula>0</formula>
    </cfRule>
  </conditionalFormatting>
  <conditionalFormatting sqref="B320:D320">
    <cfRule type="cellIs" dxfId="1588" priority="131" operator="lessThan">
      <formula>0</formula>
    </cfRule>
  </conditionalFormatting>
  <conditionalFormatting sqref="B320:D320">
    <cfRule type="cellIs" dxfId="1587" priority="130" operator="lessThan">
      <formula>0</formula>
    </cfRule>
  </conditionalFormatting>
  <conditionalFormatting sqref="B321:D321">
    <cfRule type="cellIs" dxfId="1586" priority="129" operator="lessThan">
      <formula>0</formula>
    </cfRule>
  </conditionalFormatting>
  <conditionalFormatting sqref="B321:D321">
    <cfRule type="cellIs" dxfId="1585" priority="128" operator="lessThan">
      <formula>0</formula>
    </cfRule>
  </conditionalFormatting>
  <conditionalFormatting sqref="B322:D323">
    <cfRule type="cellIs" dxfId="1584" priority="127" operator="lessThan">
      <formula>0</formula>
    </cfRule>
  </conditionalFormatting>
  <conditionalFormatting sqref="B322:D323">
    <cfRule type="cellIs" dxfId="1583" priority="126" operator="lessThan">
      <formula>0</formula>
    </cfRule>
  </conditionalFormatting>
  <conditionalFormatting sqref="B324:D325">
    <cfRule type="cellIs" dxfId="1582" priority="125" operator="lessThan">
      <formula>0</formula>
    </cfRule>
  </conditionalFormatting>
  <conditionalFormatting sqref="B324:D325">
    <cfRule type="cellIs" dxfId="1581" priority="124" operator="lessThan">
      <formula>0</formula>
    </cfRule>
  </conditionalFormatting>
  <conditionalFormatting sqref="B326:D326">
    <cfRule type="cellIs" dxfId="1580" priority="123" operator="lessThan">
      <formula>0</formula>
    </cfRule>
  </conditionalFormatting>
  <conditionalFormatting sqref="B326:D326">
    <cfRule type="cellIs" dxfId="1579" priority="122" operator="lessThan">
      <formula>0</formula>
    </cfRule>
  </conditionalFormatting>
  <conditionalFormatting sqref="B327:D327">
    <cfRule type="cellIs" dxfId="1578" priority="121" operator="lessThan">
      <formula>0</formula>
    </cfRule>
  </conditionalFormatting>
  <conditionalFormatting sqref="B327:D327">
    <cfRule type="cellIs" dxfId="1577" priority="120" operator="lessThan">
      <formula>0</formula>
    </cfRule>
  </conditionalFormatting>
  <conditionalFormatting sqref="B328:D328">
    <cfRule type="cellIs" dxfId="1576" priority="119" operator="lessThan">
      <formula>0</formula>
    </cfRule>
  </conditionalFormatting>
  <conditionalFormatting sqref="B328:D328">
    <cfRule type="cellIs" dxfId="1575" priority="118" operator="lessThan">
      <formula>0</formula>
    </cfRule>
  </conditionalFormatting>
  <conditionalFormatting sqref="B329:D329">
    <cfRule type="cellIs" dxfId="1574" priority="117" operator="lessThan">
      <formula>0</formula>
    </cfRule>
  </conditionalFormatting>
  <conditionalFormatting sqref="B329:D329">
    <cfRule type="cellIs" dxfId="1573" priority="116" operator="lessThan">
      <formula>0</formula>
    </cfRule>
  </conditionalFormatting>
  <conditionalFormatting sqref="B337:D359">
    <cfRule type="cellIs" dxfId="1572" priority="115" operator="lessThan">
      <formula>0</formula>
    </cfRule>
  </conditionalFormatting>
  <conditionalFormatting sqref="B337:D359">
    <cfRule type="cellIs" dxfId="1571" priority="114" operator="lessThan">
      <formula>0</formula>
    </cfRule>
  </conditionalFormatting>
  <conditionalFormatting sqref="B360:D360">
    <cfRule type="cellIs" dxfId="1570" priority="113" operator="lessThan">
      <formula>0</formula>
    </cfRule>
  </conditionalFormatting>
  <conditionalFormatting sqref="B360:D360">
    <cfRule type="cellIs" dxfId="1569" priority="112" operator="lessThan">
      <formula>0</formula>
    </cfRule>
  </conditionalFormatting>
  <conditionalFormatting sqref="B361:D361">
    <cfRule type="cellIs" dxfId="1568" priority="111" operator="lessThan">
      <formula>0</formula>
    </cfRule>
  </conditionalFormatting>
  <conditionalFormatting sqref="B361:D361">
    <cfRule type="cellIs" dxfId="1567" priority="110" operator="lessThan">
      <formula>0</formula>
    </cfRule>
  </conditionalFormatting>
  <conditionalFormatting sqref="B362:D362">
    <cfRule type="cellIs" dxfId="1566" priority="109" operator="lessThan">
      <formula>0</formula>
    </cfRule>
  </conditionalFormatting>
  <conditionalFormatting sqref="B362:D362">
    <cfRule type="cellIs" dxfId="1565" priority="108" operator="lessThan">
      <formula>0</formula>
    </cfRule>
  </conditionalFormatting>
  <conditionalFormatting sqref="B363:D364">
    <cfRule type="cellIs" dxfId="1564" priority="107" operator="lessThan">
      <formula>0</formula>
    </cfRule>
  </conditionalFormatting>
  <conditionalFormatting sqref="B363:D364">
    <cfRule type="cellIs" dxfId="1563" priority="106" operator="lessThan">
      <formula>0</formula>
    </cfRule>
  </conditionalFormatting>
  <conditionalFormatting sqref="B365:D366">
    <cfRule type="cellIs" dxfId="1562" priority="105" operator="lessThan">
      <formula>0</formula>
    </cfRule>
  </conditionalFormatting>
  <conditionalFormatting sqref="B365:D366">
    <cfRule type="cellIs" dxfId="1561" priority="104" operator="lessThan">
      <formula>0</formula>
    </cfRule>
  </conditionalFormatting>
  <conditionalFormatting sqref="B367:D367">
    <cfRule type="cellIs" dxfId="1560" priority="103" operator="lessThan">
      <formula>0</formula>
    </cfRule>
  </conditionalFormatting>
  <conditionalFormatting sqref="B367:D367">
    <cfRule type="cellIs" dxfId="1559" priority="102" operator="lessThan">
      <formula>0</formula>
    </cfRule>
  </conditionalFormatting>
  <conditionalFormatting sqref="B368:D368">
    <cfRule type="cellIs" dxfId="1558" priority="101" operator="lessThan">
      <formula>0</formula>
    </cfRule>
  </conditionalFormatting>
  <conditionalFormatting sqref="B368:D368">
    <cfRule type="cellIs" dxfId="1557" priority="100" operator="lessThan">
      <formula>0</formula>
    </cfRule>
  </conditionalFormatting>
  <conditionalFormatting sqref="B369:D369">
    <cfRule type="cellIs" dxfId="1556" priority="99" operator="lessThan">
      <formula>0</formula>
    </cfRule>
  </conditionalFormatting>
  <conditionalFormatting sqref="B369:D369">
    <cfRule type="cellIs" dxfId="1555" priority="98" operator="lessThan">
      <formula>0</formula>
    </cfRule>
  </conditionalFormatting>
  <conditionalFormatting sqref="B370:D370">
    <cfRule type="cellIs" dxfId="1554" priority="97" operator="lessThan">
      <formula>0</formula>
    </cfRule>
  </conditionalFormatting>
  <conditionalFormatting sqref="B370:D370">
    <cfRule type="cellIs" dxfId="1553" priority="96" operator="lessThan">
      <formula>0</formula>
    </cfRule>
  </conditionalFormatting>
  <conditionalFormatting sqref="A76">
    <cfRule type="cellIs" dxfId="1552" priority="95" operator="lessThan">
      <formula>0</formula>
    </cfRule>
  </conditionalFormatting>
  <conditionalFormatting sqref="A34">
    <cfRule type="cellIs" dxfId="1551" priority="94" operator="lessThan">
      <formula>0</formula>
    </cfRule>
  </conditionalFormatting>
  <conditionalFormatting sqref="A77">
    <cfRule type="cellIs" dxfId="1550" priority="93" operator="lessThan">
      <formula>0</formula>
    </cfRule>
  </conditionalFormatting>
  <conditionalFormatting sqref="A119">
    <cfRule type="cellIs" dxfId="1549" priority="92" operator="lessThan">
      <formula>0</formula>
    </cfRule>
  </conditionalFormatting>
  <conditionalFormatting sqref="A160">
    <cfRule type="cellIs" dxfId="1548" priority="91" operator="lessThan">
      <formula>0</formula>
    </cfRule>
  </conditionalFormatting>
  <conditionalFormatting sqref="A201">
    <cfRule type="cellIs" dxfId="1547" priority="90" operator="lessThan">
      <formula>0</formula>
    </cfRule>
  </conditionalFormatting>
  <conditionalFormatting sqref="A242">
    <cfRule type="cellIs" dxfId="1546" priority="89" operator="lessThan">
      <formula>0</formula>
    </cfRule>
  </conditionalFormatting>
  <conditionalFormatting sqref="A283">
    <cfRule type="cellIs" dxfId="1545" priority="88" operator="lessThan">
      <formula>0</formula>
    </cfRule>
  </conditionalFormatting>
  <conditionalFormatting sqref="A325">
    <cfRule type="cellIs" dxfId="1544" priority="87" operator="lessThan">
      <formula>0</formula>
    </cfRule>
  </conditionalFormatting>
  <conditionalFormatting sqref="A366">
    <cfRule type="cellIs" dxfId="1543" priority="86" operator="lessThan">
      <formula>0</formula>
    </cfRule>
  </conditionalFormatting>
  <conditionalFormatting sqref="A324">
    <cfRule type="cellIs" dxfId="1542" priority="85" operator="lessThan">
      <formula>0</formula>
    </cfRule>
  </conditionalFormatting>
  <conditionalFormatting sqref="A282">
    <cfRule type="cellIs" dxfId="1541" priority="84" operator="lessThan">
      <formula>0</formula>
    </cfRule>
  </conditionalFormatting>
  <conditionalFormatting sqref="A241">
    <cfRule type="cellIs" dxfId="1540" priority="83" operator="lessThan">
      <formula>0</formula>
    </cfRule>
  </conditionalFormatting>
  <conditionalFormatting sqref="A200">
    <cfRule type="cellIs" dxfId="1539" priority="82" operator="lessThan">
      <formula>0</formula>
    </cfRule>
  </conditionalFormatting>
  <conditionalFormatting sqref="A159">
    <cfRule type="cellIs" dxfId="1538" priority="81" operator="lessThan">
      <formula>0</formula>
    </cfRule>
  </conditionalFormatting>
  <conditionalFormatting sqref="A118">
    <cfRule type="cellIs" dxfId="1537" priority="80" operator="lessThan">
      <formula>0</formula>
    </cfRule>
  </conditionalFormatting>
  <conditionalFormatting sqref="O90:O123">
    <cfRule type="cellIs" dxfId="1536" priority="79" operator="lessThan">
      <formula>0</formula>
    </cfRule>
  </conditionalFormatting>
  <conditionalFormatting sqref="O90:O123">
    <cfRule type="cellIs" dxfId="1535" priority="78" operator="lessThan">
      <formula>0</formula>
    </cfRule>
  </conditionalFormatting>
  <conditionalFormatting sqref="M90:M123">
    <cfRule type="cellIs" dxfId="1534" priority="77" operator="lessThan">
      <formula>0</formula>
    </cfRule>
  </conditionalFormatting>
  <conditionalFormatting sqref="M90:M123">
    <cfRule type="cellIs" dxfId="1533" priority="76" operator="lessThan">
      <formula>0</formula>
    </cfRule>
  </conditionalFormatting>
  <conditionalFormatting sqref="K90:K123">
    <cfRule type="cellIs" dxfId="1532" priority="75" operator="lessThan">
      <formula>0</formula>
    </cfRule>
  </conditionalFormatting>
  <conditionalFormatting sqref="K90:K123">
    <cfRule type="cellIs" dxfId="1531" priority="74" operator="lessThan">
      <formula>0</formula>
    </cfRule>
  </conditionalFormatting>
  <conditionalFormatting sqref="K131:K164">
    <cfRule type="cellIs" dxfId="1530" priority="73" operator="lessThan">
      <formula>0</formula>
    </cfRule>
  </conditionalFormatting>
  <conditionalFormatting sqref="K131:K164">
    <cfRule type="cellIs" dxfId="1529" priority="72" operator="lessThan">
      <formula>0</formula>
    </cfRule>
  </conditionalFormatting>
  <conditionalFormatting sqref="O172:O205">
    <cfRule type="cellIs" dxfId="1528" priority="71" operator="lessThan">
      <formula>0</formula>
    </cfRule>
  </conditionalFormatting>
  <conditionalFormatting sqref="O172:O205">
    <cfRule type="cellIs" dxfId="1527" priority="70" operator="lessThan">
      <formula>0</formula>
    </cfRule>
  </conditionalFormatting>
  <conditionalFormatting sqref="AM133">
    <cfRule type="cellIs" priority="69" operator="lessThan">
      <formula>0</formula>
    </cfRule>
  </conditionalFormatting>
  <conditionalFormatting sqref="AA48:AA81">
    <cfRule type="cellIs" dxfId="1526" priority="67" operator="lessThan">
      <formula>0</formula>
    </cfRule>
  </conditionalFormatting>
  <conditionalFormatting sqref="AA48:AA81">
    <cfRule type="cellIs" dxfId="1525" priority="68" operator="lessThan">
      <formula>0</formula>
    </cfRule>
  </conditionalFormatting>
  <conditionalFormatting sqref="I90:I123">
    <cfRule type="cellIs" dxfId="1524" priority="65" operator="lessThan">
      <formula>0</formula>
    </cfRule>
  </conditionalFormatting>
  <conditionalFormatting sqref="I90:I123">
    <cfRule type="cellIs" dxfId="1523" priority="66" operator="lessThan">
      <formula>0</formula>
    </cfRule>
  </conditionalFormatting>
  <conditionalFormatting sqref="Y90:Y123">
    <cfRule type="cellIs" dxfId="1522" priority="64" operator="lessThan">
      <formula>0</formula>
    </cfRule>
  </conditionalFormatting>
  <conditionalFormatting sqref="Y90:Y123">
    <cfRule type="cellIs" dxfId="1521" priority="63" operator="lessThan">
      <formula>0</formula>
    </cfRule>
  </conditionalFormatting>
  <conditionalFormatting sqref="AA90:AA123">
    <cfRule type="cellIs" dxfId="1520" priority="62" operator="lessThan">
      <formula>0</formula>
    </cfRule>
  </conditionalFormatting>
  <conditionalFormatting sqref="AA90:AA123">
    <cfRule type="cellIs" dxfId="1519" priority="61" operator="lessThan">
      <formula>0</formula>
    </cfRule>
  </conditionalFormatting>
  <conditionalFormatting sqref="I131:I164">
    <cfRule type="cellIs" dxfId="1518" priority="60" operator="lessThan">
      <formula>0</formula>
    </cfRule>
  </conditionalFormatting>
  <conditionalFormatting sqref="I131:I164">
    <cfRule type="cellIs" dxfId="1517" priority="59" operator="lessThan">
      <formula>0</formula>
    </cfRule>
  </conditionalFormatting>
  <conditionalFormatting sqref="M131:M164">
    <cfRule type="cellIs" dxfId="1516" priority="58" operator="lessThan">
      <formula>0</formula>
    </cfRule>
  </conditionalFormatting>
  <conditionalFormatting sqref="M131:M164">
    <cfRule type="cellIs" dxfId="1515" priority="57" operator="lessThan">
      <formula>0</formula>
    </cfRule>
  </conditionalFormatting>
  <conditionalFormatting sqref="Y337:Y370">
    <cfRule type="cellIs" dxfId="1514" priority="30" operator="lessThan">
      <formula>0</formula>
    </cfRule>
  </conditionalFormatting>
  <conditionalFormatting sqref="Y337:Y370">
    <cfRule type="cellIs" dxfId="1513" priority="29" operator="lessThan">
      <formula>0</formula>
    </cfRule>
  </conditionalFormatting>
  <conditionalFormatting sqref="Y131:Y164">
    <cfRule type="cellIs" dxfId="1512" priority="56" operator="lessThan">
      <formula>0</formula>
    </cfRule>
  </conditionalFormatting>
  <conditionalFormatting sqref="Y131:Y164">
    <cfRule type="cellIs" dxfId="1511" priority="55" operator="lessThan">
      <formula>0</formula>
    </cfRule>
  </conditionalFormatting>
  <conditionalFormatting sqref="AA131:AA164">
    <cfRule type="cellIs" dxfId="1510" priority="54" operator="lessThan">
      <formula>0</formula>
    </cfRule>
  </conditionalFormatting>
  <conditionalFormatting sqref="AA131:AA164">
    <cfRule type="cellIs" dxfId="1509" priority="53" operator="lessThan">
      <formula>0</formula>
    </cfRule>
  </conditionalFormatting>
  <conditionalFormatting sqref="K172:K205">
    <cfRule type="cellIs" dxfId="1508" priority="52" operator="lessThan">
      <formula>0</formula>
    </cfRule>
  </conditionalFormatting>
  <conditionalFormatting sqref="K172:K205">
    <cfRule type="cellIs" dxfId="1507" priority="51" operator="lessThan">
      <formula>0</formula>
    </cfRule>
  </conditionalFormatting>
  <conditionalFormatting sqref="AA172:AA205">
    <cfRule type="cellIs" dxfId="1506" priority="50" operator="lessThan">
      <formula>0</formula>
    </cfRule>
  </conditionalFormatting>
  <conditionalFormatting sqref="AA172:AA205">
    <cfRule type="cellIs" dxfId="1505" priority="49" operator="lessThan">
      <formula>0</formula>
    </cfRule>
  </conditionalFormatting>
  <conditionalFormatting sqref="I254:I287">
    <cfRule type="cellIs" dxfId="1504" priority="48" operator="lessThan">
      <formula>0</formula>
    </cfRule>
  </conditionalFormatting>
  <conditionalFormatting sqref="I254:I287">
    <cfRule type="cellIs" dxfId="1503" priority="47" operator="lessThan">
      <formula>0</formula>
    </cfRule>
  </conditionalFormatting>
  <conditionalFormatting sqref="K254:K287">
    <cfRule type="cellIs" dxfId="1502" priority="46" operator="lessThan">
      <formula>0</formula>
    </cfRule>
  </conditionalFormatting>
  <conditionalFormatting sqref="K254:K287">
    <cfRule type="cellIs" dxfId="1501" priority="45" operator="lessThan">
      <formula>0</formula>
    </cfRule>
  </conditionalFormatting>
  <conditionalFormatting sqref="M254:M287">
    <cfRule type="cellIs" dxfId="1500" priority="44" operator="lessThan">
      <formula>0</formula>
    </cfRule>
  </conditionalFormatting>
  <conditionalFormatting sqref="M254:M287">
    <cfRule type="cellIs" dxfId="1499" priority="43" operator="lessThan">
      <formula>0</formula>
    </cfRule>
  </conditionalFormatting>
  <conditionalFormatting sqref="U254:U287">
    <cfRule type="cellIs" dxfId="1498" priority="42" operator="lessThan">
      <formula>0</formula>
    </cfRule>
  </conditionalFormatting>
  <conditionalFormatting sqref="U254:U287">
    <cfRule type="cellIs" dxfId="1497" priority="41" operator="lessThan">
      <formula>0</formula>
    </cfRule>
  </conditionalFormatting>
  <conditionalFormatting sqref="AA254:AA287">
    <cfRule type="cellIs" dxfId="1496" priority="40" operator="lessThan">
      <formula>0</formula>
    </cfRule>
  </conditionalFormatting>
  <conditionalFormatting sqref="AA254:AA287">
    <cfRule type="cellIs" dxfId="1495" priority="39" operator="lessThan">
      <formula>0</formula>
    </cfRule>
  </conditionalFormatting>
  <conditionalFormatting sqref="I337:I370">
    <cfRule type="cellIs" dxfId="1494" priority="38" operator="lessThan">
      <formula>0</formula>
    </cfRule>
  </conditionalFormatting>
  <conditionalFormatting sqref="I337:I370">
    <cfRule type="cellIs" dxfId="1493" priority="37" operator="lessThan">
      <formula>0</formula>
    </cfRule>
  </conditionalFormatting>
  <conditionalFormatting sqref="U337:U370">
    <cfRule type="cellIs" dxfId="1492" priority="36" operator="lessThan">
      <formula>0</formula>
    </cfRule>
  </conditionalFormatting>
  <conditionalFormatting sqref="U337:U370">
    <cfRule type="cellIs" dxfId="1491" priority="35" operator="lessThan">
      <formula>0</formula>
    </cfRule>
  </conditionalFormatting>
  <conditionalFormatting sqref="W337:W370">
    <cfRule type="cellIs" dxfId="1490" priority="34" operator="lessThan">
      <formula>0</formula>
    </cfRule>
  </conditionalFormatting>
  <conditionalFormatting sqref="W337:W370">
    <cfRule type="cellIs" dxfId="1489" priority="33" operator="lessThan">
      <formula>0</formula>
    </cfRule>
  </conditionalFormatting>
  <conditionalFormatting sqref="AA337:AA370">
    <cfRule type="cellIs" dxfId="1488" priority="32" operator="lessThan">
      <formula>0</formula>
    </cfRule>
  </conditionalFormatting>
  <conditionalFormatting sqref="AA337:AA370">
    <cfRule type="cellIs" dxfId="1487" priority="31" operator="lessThan">
      <formula>0</formula>
    </cfRule>
  </conditionalFormatting>
  <conditionalFormatting sqref="U48:U81">
    <cfRule type="cellIs" dxfId="1486" priority="27" operator="lessThan">
      <formula>0</formula>
    </cfRule>
  </conditionalFormatting>
  <conditionalFormatting sqref="U48:U81">
    <cfRule type="cellIs" dxfId="1485" priority="28" operator="lessThan">
      <formula>0</formula>
    </cfRule>
  </conditionalFormatting>
  <conditionalFormatting sqref="W48:W81">
    <cfRule type="cellIs" dxfId="1484" priority="25" operator="lessThan">
      <formula>0</formula>
    </cfRule>
  </conditionalFormatting>
  <conditionalFormatting sqref="W48:W81">
    <cfRule type="cellIs" dxfId="1483" priority="26" operator="lessThan">
      <formula>0</formula>
    </cfRule>
  </conditionalFormatting>
  <conditionalFormatting sqref="Y48:Y81">
    <cfRule type="cellIs" dxfId="1482" priority="23" operator="lessThan">
      <formula>0</formula>
    </cfRule>
  </conditionalFormatting>
  <conditionalFormatting sqref="Y48:Y81">
    <cfRule type="cellIs" dxfId="1481" priority="24" operator="lessThan">
      <formula>0</formula>
    </cfRule>
  </conditionalFormatting>
  <conditionalFormatting sqref="U90:U123">
    <cfRule type="cellIs" dxfId="1480" priority="21" operator="lessThan">
      <formula>0</formula>
    </cfRule>
  </conditionalFormatting>
  <conditionalFormatting sqref="U90:U123">
    <cfRule type="cellIs" dxfId="1479" priority="22" operator="lessThan">
      <formula>0</formula>
    </cfRule>
  </conditionalFormatting>
  <conditionalFormatting sqref="W90:W123">
    <cfRule type="cellIs" dxfId="1478" priority="19" operator="lessThan">
      <formula>0</formula>
    </cfRule>
  </conditionalFormatting>
  <conditionalFormatting sqref="W90:W123">
    <cfRule type="cellIs" dxfId="1477" priority="20" operator="lessThan">
      <formula>0</formula>
    </cfRule>
  </conditionalFormatting>
  <conditionalFormatting sqref="W254:W287">
    <cfRule type="cellIs" dxfId="1476" priority="18" operator="lessThan">
      <formula>0</formula>
    </cfRule>
  </conditionalFormatting>
  <conditionalFormatting sqref="W254:W287">
    <cfRule type="cellIs" dxfId="1475" priority="17" operator="lessThan">
      <formula>0</formula>
    </cfRule>
  </conditionalFormatting>
  <conditionalFormatting sqref="Y254:Y287">
    <cfRule type="cellIs" dxfId="1474" priority="16" operator="lessThan">
      <formula>0</formula>
    </cfRule>
  </conditionalFormatting>
  <conditionalFormatting sqref="Y254:Y287">
    <cfRule type="cellIs" dxfId="1473" priority="15" operator="lessThan">
      <formula>0</formula>
    </cfRule>
  </conditionalFormatting>
  <conditionalFormatting sqref="I172:I205">
    <cfRule type="cellIs" dxfId="1472" priority="14" operator="lessThan">
      <formula>0</formula>
    </cfRule>
  </conditionalFormatting>
  <conditionalFormatting sqref="I172:I205">
    <cfRule type="cellIs" dxfId="1471" priority="13" operator="lessThan">
      <formula>0</formula>
    </cfRule>
  </conditionalFormatting>
  <conditionalFormatting sqref="M172:M205">
    <cfRule type="cellIs" dxfId="1470" priority="12" operator="lessThan">
      <formula>0</formula>
    </cfRule>
  </conditionalFormatting>
  <conditionalFormatting sqref="M172:M205">
    <cfRule type="cellIs" dxfId="1469" priority="11" operator="lessThan">
      <formula>0</formula>
    </cfRule>
  </conditionalFormatting>
  <conditionalFormatting sqref="U172:U205">
    <cfRule type="cellIs" dxfId="1468" priority="10" operator="lessThan">
      <formula>0</formula>
    </cfRule>
  </conditionalFormatting>
  <conditionalFormatting sqref="U172:U205">
    <cfRule type="cellIs" dxfId="1467" priority="9" operator="lessThan">
      <formula>0</formula>
    </cfRule>
  </conditionalFormatting>
  <conditionalFormatting sqref="W172:W205">
    <cfRule type="cellIs" dxfId="1466" priority="8" operator="lessThan">
      <formula>0</formula>
    </cfRule>
  </conditionalFormatting>
  <conditionalFormatting sqref="W172:W205">
    <cfRule type="cellIs" dxfId="1465" priority="7" operator="lessThan">
      <formula>0</formula>
    </cfRule>
  </conditionalFormatting>
  <conditionalFormatting sqref="Y172:Y205">
    <cfRule type="cellIs" dxfId="1464" priority="6" operator="lessThan">
      <formula>0</formula>
    </cfRule>
  </conditionalFormatting>
  <conditionalFormatting sqref="Y172:Y205">
    <cfRule type="cellIs" dxfId="1463" priority="5" operator="lessThan">
      <formula>0</formula>
    </cfRule>
  </conditionalFormatting>
  <conditionalFormatting sqref="U131:U164">
    <cfRule type="cellIs" dxfId="1462" priority="4" operator="lessThan">
      <formula>0</formula>
    </cfRule>
  </conditionalFormatting>
  <conditionalFormatting sqref="U131:U164">
    <cfRule type="cellIs" dxfId="1461" priority="3" operator="lessThan">
      <formula>0</formula>
    </cfRule>
  </conditionalFormatting>
  <conditionalFormatting sqref="W131:W164">
    <cfRule type="cellIs" dxfId="1460" priority="2" operator="lessThan">
      <formula>0</formula>
    </cfRule>
  </conditionalFormatting>
  <conditionalFormatting sqref="W131:W164">
    <cfRule type="cellIs" dxfId="1459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73"/>
  <sheetViews>
    <sheetView topLeftCell="A58" zoomScale="130" zoomScaleNormal="130" workbookViewId="0">
      <pane xSplit="4" topLeftCell="AC1" activePane="topRight" state="frozen"/>
      <selection activeCell="A19" sqref="A19"/>
      <selection pane="topRight" activeCell="A80" sqref="A80:XFD80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41" s="2" customFormat="1" x14ac:dyDescent="0.3"/>
    <row r="2" spans="1:41" s="2" customFormat="1" ht="17.25" thickBot="1" x14ac:dyDescent="0.35">
      <c r="A2" s="98" t="s">
        <v>1148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41" s="2" customFormat="1" ht="17.25" thickBot="1" x14ac:dyDescent="0.35">
      <c r="A3" s="10"/>
      <c r="B3" s="10"/>
      <c r="C3" s="167"/>
      <c r="D3" s="167"/>
      <c r="E3" s="115"/>
      <c r="F3" s="114"/>
      <c r="G3" s="596" t="s">
        <v>1141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1140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1135</v>
      </c>
    </row>
    <row r="4" spans="1:41" s="2" customFormat="1" ht="16.5" customHeight="1" x14ac:dyDescent="0.3">
      <c r="A4" s="561" t="s">
        <v>1134</v>
      </c>
      <c r="B4" s="563" t="s">
        <v>1082</v>
      </c>
      <c r="C4" s="565" t="s">
        <v>1081</v>
      </c>
      <c r="D4" s="567" t="s">
        <v>51</v>
      </c>
      <c r="E4" s="569" t="s">
        <v>15</v>
      </c>
      <c r="F4" s="571" t="s">
        <v>16</v>
      </c>
      <c r="G4" s="599" t="s">
        <v>1079</v>
      </c>
      <c r="H4" s="578" t="s">
        <v>1102</v>
      </c>
      <c r="I4" s="580" t="s">
        <v>0</v>
      </c>
      <c r="J4" s="582" t="s">
        <v>53</v>
      </c>
      <c r="K4" s="584" t="s">
        <v>1</v>
      </c>
      <c r="L4" s="582" t="s">
        <v>1076</v>
      </c>
      <c r="M4" s="632" t="s">
        <v>2</v>
      </c>
      <c r="N4" s="582" t="s">
        <v>1075</v>
      </c>
      <c r="O4" s="632" t="s">
        <v>3</v>
      </c>
      <c r="P4" s="582" t="s">
        <v>21</v>
      </c>
      <c r="Q4" s="592" t="s">
        <v>1124</v>
      </c>
      <c r="R4" s="711" t="s">
        <v>1072</v>
      </c>
      <c r="S4" s="588" t="s">
        <v>1100</v>
      </c>
      <c r="T4" s="590" t="s">
        <v>1070</v>
      </c>
      <c r="U4" s="576" t="s">
        <v>4</v>
      </c>
      <c r="V4" s="578" t="s">
        <v>1123</v>
      </c>
      <c r="W4" s="576" t="s">
        <v>5</v>
      </c>
      <c r="X4" s="578" t="s">
        <v>1122</v>
      </c>
      <c r="Y4" s="576" t="s">
        <v>6</v>
      </c>
      <c r="Z4" s="578" t="s">
        <v>1099</v>
      </c>
      <c r="AA4" s="576" t="s">
        <v>7</v>
      </c>
      <c r="AB4" s="617" t="s">
        <v>1066</v>
      </c>
      <c r="AC4" s="592" t="s">
        <v>29</v>
      </c>
      <c r="AD4" s="594" t="s">
        <v>1065</v>
      </c>
      <c r="AE4" s="592" t="s">
        <v>31</v>
      </c>
      <c r="AF4" s="613" t="s">
        <v>1063</v>
      </c>
      <c r="AG4" s="615" t="s">
        <v>1062</v>
      </c>
      <c r="AH4" s="627" t="s">
        <v>1061</v>
      </c>
      <c r="AI4" s="629" t="s">
        <v>1060</v>
      </c>
      <c r="AJ4" s="627" t="s">
        <v>34</v>
      </c>
      <c r="AK4" s="634" t="s">
        <v>35</v>
      </c>
      <c r="AL4" s="627" t="s">
        <v>1096</v>
      </c>
      <c r="AM4" s="605" t="s">
        <v>1112</v>
      </c>
    </row>
    <row r="5" spans="1:41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712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16"/>
      <c r="AH5" s="628"/>
      <c r="AI5" s="630"/>
      <c r="AJ5" s="631"/>
      <c r="AK5" s="635"/>
      <c r="AL5" s="628"/>
      <c r="AM5" s="606"/>
    </row>
    <row r="6" spans="1:41" s="2" customFormat="1" x14ac:dyDescent="0.3">
      <c r="A6" s="122" t="s">
        <v>1131</v>
      </c>
      <c r="B6" s="61">
        <f>15500/10</f>
        <v>1550</v>
      </c>
      <c r="C6" s="77">
        <f>2700/1.1</f>
        <v>2454.5454545454545</v>
      </c>
      <c r="D6" s="166">
        <v>10</v>
      </c>
      <c r="E6" s="178">
        <f t="shared" ref="E6:E39" si="0">E48+E90+E131+E172+E213+E254+E296+E337</f>
        <v>0</v>
      </c>
      <c r="F6" s="76">
        <f t="shared" ref="F6:F39" si="1">B6*E6</f>
        <v>0</v>
      </c>
      <c r="G6" s="61">
        <f t="shared" ref="G6:G39" si="2">G48+G90+G131+G172+G213+G254+G296+G337</f>
        <v>0</v>
      </c>
      <c r="H6" s="82">
        <f t="shared" ref="H6:H39" si="3">B6*G6</f>
        <v>0</v>
      </c>
      <c r="I6" s="61">
        <f t="shared" ref="I6:I39" si="4">I48+I90+I131+I172+I213+I254+I296+I337</f>
        <v>0</v>
      </c>
      <c r="J6" s="37">
        <f t="shared" ref="J6:J39" si="5">B6*I6</f>
        <v>0</v>
      </c>
      <c r="K6" s="61">
        <f t="shared" ref="K6:K39" si="6">K48+K90+K131+K172+K213+K254+K296+K337</f>
        <v>0</v>
      </c>
      <c r="L6" s="37">
        <f t="shared" ref="L6:L39" si="7">B6*K6</f>
        <v>0</v>
      </c>
      <c r="M6" s="61">
        <f t="shared" ref="M6:M39" si="8">M48+M90+M131+M172+M213+M254+M296+M337</f>
        <v>0</v>
      </c>
      <c r="N6" s="37">
        <f t="shared" ref="N6:N39" si="9">B6*M6</f>
        <v>0</v>
      </c>
      <c r="O6" s="51">
        <f t="shared" ref="O6:O39" si="10">O48+O90+O131+O172+O213+O254+O296+O337</f>
        <v>0</v>
      </c>
      <c r="P6" s="71">
        <f t="shared" ref="P6:P39" si="11">B6*O6</f>
        <v>0</v>
      </c>
      <c r="Q6" s="57">
        <f t="shared" ref="Q6:R39" si="12">G6+I6+K6+M6+O6</f>
        <v>0</v>
      </c>
      <c r="R6" s="172">
        <f t="shared" si="12"/>
        <v>0</v>
      </c>
      <c r="S6" s="61">
        <f t="shared" ref="S6:S39" si="13">S48+S90+S131+S172+S213+S254+S296+S337</f>
        <v>0</v>
      </c>
      <c r="T6" s="109">
        <f t="shared" ref="T6:T39" si="14">C6*S6</f>
        <v>0</v>
      </c>
      <c r="U6" s="61">
        <f t="shared" ref="U6:U39" si="15">U48+U90+U131+U172+U213+U254+U296+U337</f>
        <v>0</v>
      </c>
      <c r="V6" s="109">
        <f t="shared" ref="V6:V39" si="16">C6*U6</f>
        <v>0</v>
      </c>
      <c r="W6" s="61">
        <f t="shared" ref="W6:W39" si="17">W48+W90+W131+W172+W213+W254+W296+W337</f>
        <v>0</v>
      </c>
      <c r="X6" s="109">
        <f t="shared" ref="X6:X39" si="18">C6*W6</f>
        <v>0</v>
      </c>
      <c r="Y6" s="61">
        <f t="shared" ref="Y6:Y39" si="19">Y48+Y90+Y131+Y172+Y213+Y254+Y296+Y337</f>
        <v>0</v>
      </c>
      <c r="Z6" s="109">
        <f t="shared" ref="Z6:Z39" si="20">C6*Y6</f>
        <v>0</v>
      </c>
      <c r="AA6" s="61">
        <f t="shared" ref="AA6:AA39" si="21">AA48+AA90+AA131+AA172+AA213+AA254+AA296+AA337</f>
        <v>0</v>
      </c>
      <c r="AB6" s="68">
        <f t="shared" ref="AB6:AB39" si="22">C6*AA6</f>
        <v>0</v>
      </c>
      <c r="AC6" s="67">
        <f t="shared" ref="AC6:AC39" si="23">S6+U6+W6+Y6+AA6</f>
        <v>0</v>
      </c>
      <c r="AD6" s="66">
        <f t="shared" ref="AD6:AD39" si="24">AC6*C6</f>
        <v>0</v>
      </c>
      <c r="AE6" s="57">
        <f t="shared" ref="AE6:AE39" si="25">AE48+AE131+AE172+AE213+AE254+AE296</f>
        <v>0</v>
      </c>
      <c r="AF6" s="60">
        <f t="shared" ref="AF6:AF39" si="26">((C6-B6)*AC6)-AE6</f>
        <v>0</v>
      </c>
      <c r="AG6" s="52">
        <f t="shared" ref="AG6:AG39" si="27">AG48+AG90+AG131+AG172+AG213+AG254+AG296+AG337</f>
        <v>0</v>
      </c>
      <c r="AH6" s="63">
        <f t="shared" ref="AH6:AH39" si="28">B6*AG6</f>
        <v>0</v>
      </c>
      <c r="AI6" s="65">
        <f t="shared" ref="AI6:AI39" si="29">E6+Q6-AC6-AG6</f>
        <v>0</v>
      </c>
      <c r="AJ6" s="150">
        <f t="shared" ref="AJ6:AJ39" si="30">B6*AI6</f>
        <v>0</v>
      </c>
      <c r="AK6" s="65">
        <f t="shared" ref="AK6:AK39" si="31">AK48+AK90+AK131+AK172+AK213+AK254+AK296+AK337</f>
        <v>0</v>
      </c>
      <c r="AL6" s="164">
        <f t="shared" ref="AL6:AL39" si="32">AK6*B6</f>
        <v>0</v>
      </c>
      <c r="AM6" s="130"/>
    </row>
    <row r="7" spans="1:41" s="2" customFormat="1" x14ac:dyDescent="0.3">
      <c r="A7" s="120" t="s">
        <v>1111</v>
      </c>
      <c r="B7" s="74">
        <f>15500/10</f>
        <v>1550</v>
      </c>
      <c r="C7" s="77">
        <f>2700/1.1</f>
        <v>2454.5454545454545</v>
      </c>
      <c r="D7" s="165">
        <v>10</v>
      </c>
      <c r="E7" s="178">
        <f t="shared" si="0"/>
        <v>0</v>
      </c>
      <c r="F7" s="76">
        <f t="shared" si="1"/>
        <v>0</v>
      </c>
      <c r="G7" s="61">
        <f t="shared" si="2"/>
        <v>0</v>
      </c>
      <c r="H7" s="109">
        <f t="shared" si="3"/>
        <v>0</v>
      </c>
      <c r="I7" s="61">
        <f t="shared" si="4"/>
        <v>0</v>
      </c>
      <c r="J7" s="37">
        <f t="shared" si="5"/>
        <v>0</v>
      </c>
      <c r="K7" s="61">
        <f t="shared" si="6"/>
        <v>0</v>
      </c>
      <c r="L7" s="37">
        <f t="shared" si="7"/>
        <v>0</v>
      </c>
      <c r="M7" s="61">
        <f t="shared" si="8"/>
        <v>0</v>
      </c>
      <c r="N7" s="37">
        <f t="shared" si="9"/>
        <v>0</v>
      </c>
      <c r="O7" s="51">
        <f t="shared" si="10"/>
        <v>0</v>
      </c>
      <c r="P7" s="71">
        <f t="shared" si="11"/>
        <v>0</v>
      </c>
      <c r="Q7" s="57">
        <f t="shared" si="12"/>
        <v>0</v>
      </c>
      <c r="R7" s="39">
        <f t="shared" si="12"/>
        <v>0</v>
      </c>
      <c r="S7" s="61">
        <f t="shared" si="13"/>
        <v>0</v>
      </c>
      <c r="T7" s="109">
        <f t="shared" si="14"/>
        <v>0</v>
      </c>
      <c r="U7" s="61">
        <f t="shared" si="15"/>
        <v>0</v>
      </c>
      <c r="V7" s="109">
        <f t="shared" si="16"/>
        <v>0</v>
      </c>
      <c r="W7" s="61">
        <f t="shared" si="17"/>
        <v>0</v>
      </c>
      <c r="X7" s="109">
        <f t="shared" si="18"/>
        <v>0</v>
      </c>
      <c r="Y7" s="61">
        <f t="shared" si="19"/>
        <v>0</v>
      </c>
      <c r="Z7" s="109">
        <f t="shared" si="20"/>
        <v>0</v>
      </c>
      <c r="AA7" s="61">
        <f t="shared" si="21"/>
        <v>0</v>
      </c>
      <c r="AB7" s="68">
        <f t="shared" si="22"/>
        <v>0</v>
      </c>
      <c r="AC7" s="67">
        <f t="shared" si="23"/>
        <v>0</v>
      </c>
      <c r="AD7" s="66">
        <f t="shared" si="24"/>
        <v>0</v>
      </c>
      <c r="AE7" s="57">
        <f t="shared" si="25"/>
        <v>0</v>
      </c>
      <c r="AF7" s="60">
        <f t="shared" si="26"/>
        <v>0</v>
      </c>
      <c r="AG7" s="52">
        <f t="shared" si="27"/>
        <v>0</v>
      </c>
      <c r="AH7" s="63">
        <f t="shared" si="28"/>
        <v>0</v>
      </c>
      <c r="AI7" s="65">
        <f t="shared" si="29"/>
        <v>0</v>
      </c>
      <c r="AJ7" s="31">
        <f t="shared" si="30"/>
        <v>0</v>
      </c>
      <c r="AK7" s="65">
        <f t="shared" si="31"/>
        <v>0</v>
      </c>
      <c r="AL7" s="164">
        <f t="shared" si="32"/>
        <v>0</v>
      </c>
      <c r="AM7" s="130"/>
    </row>
    <row r="8" spans="1:41" s="2" customFormat="1" x14ac:dyDescent="0.3">
      <c r="A8" s="120" t="s">
        <v>1130</v>
      </c>
      <c r="B8" s="74">
        <f>18000/10</f>
        <v>1800</v>
      </c>
      <c r="C8" s="77">
        <f>2800/1.1</f>
        <v>2545.454545454545</v>
      </c>
      <c r="D8" s="165">
        <v>10</v>
      </c>
      <c r="E8" s="178">
        <f t="shared" si="0"/>
        <v>0</v>
      </c>
      <c r="F8" s="76">
        <f t="shared" si="1"/>
        <v>0</v>
      </c>
      <c r="G8" s="61">
        <f t="shared" si="2"/>
        <v>0</v>
      </c>
      <c r="H8" s="109">
        <f t="shared" si="3"/>
        <v>0</v>
      </c>
      <c r="I8" s="61">
        <f t="shared" si="4"/>
        <v>0</v>
      </c>
      <c r="J8" s="37">
        <f t="shared" si="5"/>
        <v>0</v>
      </c>
      <c r="K8" s="61">
        <f t="shared" si="6"/>
        <v>60</v>
      </c>
      <c r="L8" s="37">
        <f t="shared" si="7"/>
        <v>108000</v>
      </c>
      <c r="M8" s="61">
        <f t="shared" si="8"/>
        <v>0</v>
      </c>
      <c r="N8" s="37">
        <f t="shared" si="9"/>
        <v>0</v>
      </c>
      <c r="O8" s="51">
        <f t="shared" si="10"/>
        <v>0</v>
      </c>
      <c r="P8" s="71">
        <f t="shared" si="11"/>
        <v>0</v>
      </c>
      <c r="Q8" s="57">
        <f t="shared" si="12"/>
        <v>60</v>
      </c>
      <c r="R8" s="39">
        <f t="shared" si="12"/>
        <v>108000</v>
      </c>
      <c r="S8" s="61">
        <f t="shared" si="13"/>
        <v>0</v>
      </c>
      <c r="T8" s="109">
        <f t="shared" si="14"/>
        <v>0</v>
      </c>
      <c r="U8" s="61">
        <f t="shared" si="15"/>
        <v>0</v>
      </c>
      <c r="V8" s="109">
        <f t="shared" si="16"/>
        <v>0</v>
      </c>
      <c r="W8" s="61">
        <f t="shared" si="17"/>
        <v>0</v>
      </c>
      <c r="X8" s="109">
        <f t="shared" si="18"/>
        <v>0</v>
      </c>
      <c r="Y8" s="61">
        <f t="shared" si="19"/>
        <v>14</v>
      </c>
      <c r="Z8" s="109">
        <f t="shared" si="20"/>
        <v>35636.363636363632</v>
      </c>
      <c r="AA8" s="61">
        <f t="shared" si="21"/>
        <v>11</v>
      </c>
      <c r="AB8" s="68">
        <f t="shared" si="22"/>
        <v>27999.999999999996</v>
      </c>
      <c r="AC8" s="67">
        <f t="shared" si="23"/>
        <v>25</v>
      </c>
      <c r="AD8" s="66">
        <f t="shared" si="24"/>
        <v>63636.363636363625</v>
      </c>
      <c r="AE8" s="57">
        <f t="shared" si="25"/>
        <v>0</v>
      </c>
      <c r="AF8" s="60">
        <f t="shared" si="26"/>
        <v>18636.363636363625</v>
      </c>
      <c r="AG8" s="52">
        <f t="shared" si="27"/>
        <v>0</v>
      </c>
      <c r="AH8" s="63">
        <f t="shared" si="28"/>
        <v>0</v>
      </c>
      <c r="AI8" s="65">
        <f t="shared" si="29"/>
        <v>35</v>
      </c>
      <c r="AJ8" s="31">
        <f t="shared" si="30"/>
        <v>63000</v>
      </c>
      <c r="AK8" s="65">
        <f t="shared" si="31"/>
        <v>0</v>
      </c>
      <c r="AL8" s="164">
        <f t="shared" si="32"/>
        <v>0</v>
      </c>
      <c r="AM8" s="130"/>
    </row>
    <row r="9" spans="1:41" s="2" customFormat="1" x14ac:dyDescent="0.3">
      <c r="A9" s="78" t="s">
        <v>1129</v>
      </c>
      <c r="B9" s="47">
        <f>15500/10</f>
        <v>1550</v>
      </c>
      <c r="C9" s="77">
        <f>2700/1.1</f>
        <v>2454.5454545454545</v>
      </c>
      <c r="D9" s="163">
        <v>10</v>
      </c>
      <c r="E9" s="178">
        <f t="shared" si="0"/>
        <v>0</v>
      </c>
      <c r="F9" s="76">
        <f t="shared" si="1"/>
        <v>0</v>
      </c>
      <c r="G9" s="61">
        <f t="shared" si="2"/>
        <v>0</v>
      </c>
      <c r="H9" s="109">
        <f t="shared" si="3"/>
        <v>0</v>
      </c>
      <c r="I9" s="61">
        <f t="shared" si="4"/>
        <v>0</v>
      </c>
      <c r="J9" s="37">
        <f t="shared" si="5"/>
        <v>0</v>
      </c>
      <c r="K9" s="61">
        <f t="shared" si="6"/>
        <v>0</v>
      </c>
      <c r="L9" s="37">
        <f t="shared" si="7"/>
        <v>0</v>
      </c>
      <c r="M9" s="61">
        <f t="shared" si="8"/>
        <v>0</v>
      </c>
      <c r="N9" s="37">
        <f t="shared" si="9"/>
        <v>0</v>
      </c>
      <c r="O9" s="51">
        <f t="shared" si="10"/>
        <v>0</v>
      </c>
      <c r="P9" s="71">
        <f t="shared" si="11"/>
        <v>0</v>
      </c>
      <c r="Q9" s="57">
        <f t="shared" si="12"/>
        <v>0</v>
      </c>
      <c r="R9" s="39">
        <f t="shared" si="12"/>
        <v>0</v>
      </c>
      <c r="S9" s="61">
        <f t="shared" si="13"/>
        <v>0</v>
      </c>
      <c r="T9" s="109">
        <f t="shared" si="14"/>
        <v>0</v>
      </c>
      <c r="U9" s="61">
        <f t="shared" si="15"/>
        <v>0</v>
      </c>
      <c r="V9" s="109">
        <f t="shared" si="16"/>
        <v>0</v>
      </c>
      <c r="W9" s="61">
        <f t="shared" si="17"/>
        <v>0</v>
      </c>
      <c r="X9" s="109">
        <f t="shared" si="18"/>
        <v>0</v>
      </c>
      <c r="Y9" s="61">
        <f t="shared" si="19"/>
        <v>0</v>
      </c>
      <c r="Z9" s="109">
        <f t="shared" si="20"/>
        <v>0</v>
      </c>
      <c r="AA9" s="61">
        <f t="shared" si="21"/>
        <v>0</v>
      </c>
      <c r="AB9" s="68">
        <f t="shared" si="22"/>
        <v>0</v>
      </c>
      <c r="AC9" s="67">
        <f t="shared" si="23"/>
        <v>0</v>
      </c>
      <c r="AD9" s="66">
        <f t="shared" si="24"/>
        <v>0</v>
      </c>
      <c r="AE9" s="57">
        <f t="shared" si="25"/>
        <v>0</v>
      </c>
      <c r="AF9" s="60">
        <f t="shared" si="26"/>
        <v>0</v>
      </c>
      <c r="AG9" s="52">
        <f t="shared" si="27"/>
        <v>0</v>
      </c>
      <c r="AH9" s="63">
        <f t="shared" si="28"/>
        <v>0</v>
      </c>
      <c r="AI9" s="65">
        <f t="shared" si="29"/>
        <v>0</v>
      </c>
      <c r="AJ9" s="31">
        <f t="shared" si="30"/>
        <v>0</v>
      </c>
      <c r="AK9" s="65">
        <f t="shared" si="31"/>
        <v>0</v>
      </c>
      <c r="AL9" s="164">
        <f t="shared" si="32"/>
        <v>0</v>
      </c>
      <c r="AM9" s="130"/>
      <c r="AO9" s="236"/>
    </row>
    <row r="10" spans="1:41" s="2" customFormat="1" x14ac:dyDescent="0.3">
      <c r="A10" s="78" t="s">
        <v>1121</v>
      </c>
      <c r="B10" s="47">
        <f>15500/10</f>
        <v>1550</v>
      </c>
      <c r="C10" s="77">
        <f>2700/1.1</f>
        <v>2454.5454545454545</v>
      </c>
      <c r="D10" s="163">
        <v>10</v>
      </c>
      <c r="E10" s="178">
        <f t="shared" si="0"/>
        <v>0</v>
      </c>
      <c r="F10" s="76">
        <f t="shared" si="1"/>
        <v>0</v>
      </c>
      <c r="G10" s="61">
        <f t="shared" si="2"/>
        <v>0</v>
      </c>
      <c r="H10" s="109">
        <f t="shared" si="3"/>
        <v>0</v>
      </c>
      <c r="I10" s="61">
        <f t="shared" si="4"/>
        <v>0</v>
      </c>
      <c r="J10" s="37">
        <f t="shared" si="5"/>
        <v>0</v>
      </c>
      <c r="K10" s="61">
        <f t="shared" si="6"/>
        <v>0</v>
      </c>
      <c r="L10" s="37">
        <f t="shared" si="7"/>
        <v>0</v>
      </c>
      <c r="M10" s="61">
        <f t="shared" si="8"/>
        <v>0</v>
      </c>
      <c r="N10" s="37">
        <f t="shared" si="9"/>
        <v>0</v>
      </c>
      <c r="O10" s="51">
        <f t="shared" si="10"/>
        <v>0</v>
      </c>
      <c r="P10" s="71">
        <f t="shared" si="11"/>
        <v>0</v>
      </c>
      <c r="Q10" s="57">
        <f t="shared" si="12"/>
        <v>0</v>
      </c>
      <c r="R10" s="39">
        <f t="shared" si="12"/>
        <v>0</v>
      </c>
      <c r="S10" s="61">
        <f t="shared" si="13"/>
        <v>0</v>
      </c>
      <c r="T10" s="109">
        <f t="shared" si="14"/>
        <v>0</v>
      </c>
      <c r="U10" s="61">
        <f t="shared" si="15"/>
        <v>0</v>
      </c>
      <c r="V10" s="109">
        <f t="shared" si="16"/>
        <v>0</v>
      </c>
      <c r="W10" s="61">
        <f t="shared" si="17"/>
        <v>0</v>
      </c>
      <c r="X10" s="109">
        <f t="shared" si="18"/>
        <v>0</v>
      </c>
      <c r="Y10" s="61">
        <f t="shared" si="19"/>
        <v>0</v>
      </c>
      <c r="Z10" s="109">
        <f t="shared" si="20"/>
        <v>0</v>
      </c>
      <c r="AA10" s="61">
        <f t="shared" si="21"/>
        <v>0</v>
      </c>
      <c r="AB10" s="68">
        <f t="shared" si="22"/>
        <v>0</v>
      </c>
      <c r="AC10" s="67">
        <f t="shared" si="23"/>
        <v>0</v>
      </c>
      <c r="AD10" s="66">
        <f t="shared" si="24"/>
        <v>0</v>
      </c>
      <c r="AE10" s="57">
        <f t="shared" si="25"/>
        <v>0</v>
      </c>
      <c r="AF10" s="60">
        <f t="shared" si="26"/>
        <v>0</v>
      </c>
      <c r="AG10" s="52">
        <f t="shared" si="27"/>
        <v>0</v>
      </c>
      <c r="AH10" s="63">
        <f t="shared" si="28"/>
        <v>0</v>
      </c>
      <c r="AI10" s="65">
        <f t="shared" si="29"/>
        <v>0</v>
      </c>
      <c r="AJ10" s="31">
        <f t="shared" si="30"/>
        <v>0</v>
      </c>
      <c r="AK10" s="65">
        <f t="shared" si="31"/>
        <v>0</v>
      </c>
      <c r="AL10" s="230">
        <f t="shared" si="32"/>
        <v>0</v>
      </c>
      <c r="AM10" s="130"/>
    </row>
    <row r="11" spans="1:41" s="2" customFormat="1" x14ac:dyDescent="0.3">
      <c r="A11" s="78" t="s">
        <v>68</v>
      </c>
      <c r="B11" s="47">
        <f>15500/10</f>
        <v>1550</v>
      </c>
      <c r="C11" s="77">
        <f>2700/1.1</f>
        <v>2454.5454545454545</v>
      </c>
      <c r="D11" s="163">
        <v>10</v>
      </c>
      <c r="E11" s="178">
        <f t="shared" si="0"/>
        <v>0</v>
      </c>
      <c r="F11" s="76">
        <f t="shared" si="1"/>
        <v>0</v>
      </c>
      <c r="G11" s="61">
        <f t="shared" si="2"/>
        <v>0</v>
      </c>
      <c r="H11" s="109">
        <f t="shared" si="3"/>
        <v>0</v>
      </c>
      <c r="I11" s="61">
        <f t="shared" si="4"/>
        <v>0</v>
      </c>
      <c r="J11" s="37">
        <f t="shared" si="5"/>
        <v>0</v>
      </c>
      <c r="K11" s="61">
        <f t="shared" si="6"/>
        <v>0</v>
      </c>
      <c r="L11" s="37">
        <f t="shared" si="7"/>
        <v>0</v>
      </c>
      <c r="M11" s="61">
        <f t="shared" si="8"/>
        <v>0</v>
      </c>
      <c r="N11" s="37">
        <f t="shared" si="9"/>
        <v>0</v>
      </c>
      <c r="O11" s="51">
        <f t="shared" si="10"/>
        <v>0</v>
      </c>
      <c r="P11" s="71">
        <f t="shared" si="11"/>
        <v>0</v>
      </c>
      <c r="Q11" s="57">
        <f t="shared" si="12"/>
        <v>0</v>
      </c>
      <c r="R11" s="39">
        <f t="shared" si="12"/>
        <v>0</v>
      </c>
      <c r="S11" s="61">
        <f t="shared" si="13"/>
        <v>0</v>
      </c>
      <c r="T11" s="109">
        <f t="shared" si="14"/>
        <v>0</v>
      </c>
      <c r="U11" s="61">
        <f t="shared" si="15"/>
        <v>0</v>
      </c>
      <c r="V11" s="109">
        <f t="shared" si="16"/>
        <v>0</v>
      </c>
      <c r="W11" s="61">
        <f t="shared" si="17"/>
        <v>0</v>
      </c>
      <c r="X11" s="109">
        <f t="shared" si="18"/>
        <v>0</v>
      </c>
      <c r="Y11" s="61">
        <f t="shared" si="19"/>
        <v>0</v>
      </c>
      <c r="Z11" s="109">
        <f t="shared" si="20"/>
        <v>0</v>
      </c>
      <c r="AA11" s="61">
        <f t="shared" si="21"/>
        <v>0</v>
      </c>
      <c r="AB11" s="68">
        <f t="shared" si="22"/>
        <v>0</v>
      </c>
      <c r="AC11" s="67">
        <f t="shared" si="23"/>
        <v>0</v>
      </c>
      <c r="AD11" s="66">
        <f t="shared" si="24"/>
        <v>0</v>
      </c>
      <c r="AE11" s="57">
        <f t="shared" si="25"/>
        <v>0</v>
      </c>
      <c r="AF11" s="60">
        <f t="shared" si="26"/>
        <v>0</v>
      </c>
      <c r="AG11" s="52">
        <f t="shared" si="27"/>
        <v>0</v>
      </c>
      <c r="AH11" s="63">
        <f t="shared" si="28"/>
        <v>0</v>
      </c>
      <c r="AI11" s="65">
        <f t="shared" si="29"/>
        <v>0</v>
      </c>
      <c r="AJ11" s="31">
        <f t="shared" si="30"/>
        <v>0</v>
      </c>
      <c r="AK11" s="65">
        <f t="shared" si="31"/>
        <v>0</v>
      </c>
      <c r="AL11" s="230">
        <f t="shared" si="32"/>
        <v>0</v>
      </c>
      <c r="AM11" s="130"/>
    </row>
    <row r="12" spans="1:41" s="2" customFormat="1" x14ac:dyDescent="0.3">
      <c r="A12" s="78" t="s">
        <v>43</v>
      </c>
      <c r="B12" s="47">
        <f>18000/10</f>
        <v>1800</v>
      </c>
      <c r="C12" s="77">
        <f>2800/1.1</f>
        <v>2545.454545454545</v>
      </c>
      <c r="D12" s="163">
        <v>10</v>
      </c>
      <c r="E12" s="178">
        <f t="shared" si="0"/>
        <v>0</v>
      </c>
      <c r="F12" s="76">
        <f t="shared" si="1"/>
        <v>0</v>
      </c>
      <c r="G12" s="61">
        <f t="shared" si="2"/>
        <v>0</v>
      </c>
      <c r="H12" s="109">
        <f t="shared" si="3"/>
        <v>0</v>
      </c>
      <c r="I12" s="61">
        <f t="shared" si="4"/>
        <v>0</v>
      </c>
      <c r="J12" s="37">
        <f t="shared" si="5"/>
        <v>0</v>
      </c>
      <c r="K12" s="61">
        <f t="shared" si="6"/>
        <v>20</v>
      </c>
      <c r="L12" s="37">
        <f t="shared" si="7"/>
        <v>36000</v>
      </c>
      <c r="M12" s="61">
        <f t="shared" si="8"/>
        <v>0</v>
      </c>
      <c r="N12" s="37">
        <f t="shared" si="9"/>
        <v>0</v>
      </c>
      <c r="O12" s="51">
        <f t="shared" si="10"/>
        <v>0</v>
      </c>
      <c r="P12" s="71">
        <f t="shared" si="11"/>
        <v>0</v>
      </c>
      <c r="Q12" s="57">
        <f t="shared" si="12"/>
        <v>20</v>
      </c>
      <c r="R12" s="39">
        <f t="shared" si="12"/>
        <v>36000</v>
      </c>
      <c r="S12" s="61">
        <f t="shared" si="13"/>
        <v>0</v>
      </c>
      <c r="T12" s="109">
        <f t="shared" si="14"/>
        <v>0</v>
      </c>
      <c r="U12" s="61">
        <f t="shared" si="15"/>
        <v>0</v>
      </c>
      <c r="V12" s="109">
        <f t="shared" si="16"/>
        <v>0</v>
      </c>
      <c r="W12" s="61">
        <f t="shared" si="17"/>
        <v>0</v>
      </c>
      <c r="X12" s="109">
        <f t="shared" si="18"/>
        <v>0</v>
      </c>
      <c r="Y12" s="61">
        <f t="shared" si="19"/>
        <v>4</v>
      </c>
      <c r="Z12" s="109">
        <f t="shared" si="20"/>
        <v>10181.81818181818</v>
      </c>
      <c r="AA12" s="61">
        <f t="shared" si="21"/>
        <v>2</v>
      </c>
      <c r="AB12" s="68">
        <f t="shared" si="22"/>
        <v>5090.9090909090901</v>
      </c>
      <c r="AC12" s="67">
        <f t="shared" si="23"/>
        <v>6</v>
      </c>
      <c r="AD12" s="66">
        <f t="shared" si="24"/>
        <v>15272.72727272727</v>
      </c>
      <c r="AE12" s="57">
        <f t="shared" si="25"/>
        <v>0</v>
      </c>
      <c r="AF12" s="60">
        <f t="shared" si="26"/>
        <v>4472.7272727272702</v>
      </c>
      <c r="AG12" s="52">
        <f t="shared" si="27"/>
        <v>0</v>
      </c>
      <c r="AH12" s="63">
        <f t="shared" si="28"/>
        <v>0</v>
      </c>
      <c r="AI12" s="65">
        <f t="shared" si="29"/>
        <v>14</v>
      </c>
      <c r="AJ12" s="31">
        <f t="shared" si="30"/>
        <v>25200</v>
      </c>
      <c r="AK12" s="65">
        <f t="shared" si="31"/>
        <v>0</v>
      </c>
      <c r="AL12" s="230">
        <f t="shared" si="32"/>
        <v>0</v>
      </c>
      <c r="AM12" s="130"/>
    </row>
    <row r="13" spans="1:41" s="2" customFormat="1" x14ac:dyDescent="0.3">
      <c r="A13" s="78" t="s">
        <v>44</v>
      </c>
      <c r="B13" s="47">
        <f>17000/10</f>
        <v>1700</v>
      </c>
      <c r="C13" s="77">
        <f>2700/1.1</f>
        <v>2454.5454545454545</v>
      </c>
      <c r="D13" s="163">
        <v>10</v>
      </c>
      <c r="E13" s="178">
        <f t="shared" si="0"/>
        <v>0</v>
      </c>
      <c r="F13" s="76">
        <f t="shared" si="1"/>
        <v>0</v>
      </c>
      <c r="G13" s="61">
        <f t="shared" si="2"/>
        <v>0</v>
      </c>
      <c r="H13" s="109">
        <f t="shared" si="3"/>
        <v>0</v>
      </c>
      <c r="I13" s="61">
        <f t="shared" si="4"/>
        <v>0</v>
      </c>
      <c r="J13" s="37">
        <f t="shared" si="5"/>
        <v>0</v>
      </c>
      <c r="K13" s="61">
        <f t="shared" si="6"/>
        <v>0</v>
      </c>
      <c r="L13" s="37">
        <f t="shared" si="7"/>
        <v>0</v>
      </c>
      <c r="M13" s="61">
        <f t="shared" si="8"/>
        <v>0</v>
      </c>
      <c r="N13" s="37">
        <f t="shared" si="9"/>
        <v>0</v>
      </c>
      <c r="O13" s="51">
        <f t="shared" si="10"/>
        <v>0</v>
      </c>
      <c r="P13" s="71">
        <f t="shared" si="11"/>
        <v>0</v>
      </c>
      <c r="Q13" s="57">
        <f t="shared" si="12"/>
        <v>0</v>
      </c>
      <c r="R13" s="39">
        <f t="shared" si="12"/>
        <v>0</v>
      </c>
      <c r="S13" s="61">
        <f t="shared" si="13"/>
        <v>0</v>
      </c>
      <c r="T13" s="109">
        <f t="shared" si="14"/>
        <v>0</v>
      </c>
      <c r="U13" s="61">
        <f t="shared" si="15"/>
        <v>0</v>
      </c>
      <c r="V13" s="109">
        <f t="shared" si="16"/>
        <v>0</v>
      </c>
      <c r="W13" s="61">
        <f t="shared" si="17"/>
        <v>0</v>
      </c>
      <c r="X13" s="109">
        <f t="shared" si="18"/>
        <v>0</v>
      </c>
      <c r="Y13" s="61">
        <f t="shared" si="19"/>
        <v>0</v>
      </c>
      <c r="Z13" s="109">
        <f t="shared" si="20"/>
        <v>0</v>
      </c>
      <c r="AA13" s="61">
        <f t="shared" si="21"/>
        <v>0</v>
      </c>
      <c r="AB13" s="68">
        <f t="shared" si="22"/>
        <v>0</v>
      </c>
      <c r="AC13" s="67">
        <f t="shared" si="23"/>
        <v>0</v>
      </c>
      <c r="AD13" s="66">
        <f t="shared" si="24"/>
        <v>0</v>
      </c>
      <c r="AE13" s="57">
        <f t="shared" si="25"/>
        <v>0</v>
      </c>
      <c r="AF13" s="60">
        <f t="shared" si="26"/>
        <v>0</v>
      </c>
      <c r="AG13" s="52">
        <f t="shared" si="27"/>
        <v>0</v>
      </c>
      <c r="AH13" s="63">
        <f t="shared" si="28"/>
        <v>0</v>
      </c>
      <c r="AI13" s="65">
        <f t="shared" si="29"/>
        <v>0</v>
      </c>
      <c r="AJ13" s="31">
        <f t="shared" si="30"/>
        <v>0</v>
      </c>
      <c r="AK13" s="65">
        <f t="shared" si="31"/>
        <v>0</v>
      </c>
      <c r="AL13" s="230">
        <f t="shared" si="32"/>
        <v>0</v>
      </c>
      <c r="AM13" s="130"/>
    </row>
    <row r="14" spans="1:41" s="2" customFormat="1" x14ac:dyDescent="0.3">
      <c r="A14" s="120" t="s">
        <v>45</v>
      </c>
      <c r="B14" s="74">
        <f>13800/12</f>
        <v>1150</v>
      </c>
      <c r="C14" s="38">
        <f>1800/1.1</f>
        <v>1636.3636363636363</v>
      </c>
      <c r="D14" s="165">
        <v>12</v>
      </c>
      <c r="E14" s="178">
        <f t="shared" si="0"/>
        <v>0</v>
      </c>
      <c r="F14" s="76">
        <f t="shared" si="1"/>
        <v>0</v>
      </c>
      <c r="G14" s="61">
        <f t="shared" si="2"/>
        <v>0</v>
      </c>
      <c r="H14" s="109">
        <f t="shared" si="3"/>
        <v>0</v>
      </c>
      <c r="I14" s="61">
        <f t="shared" si="4"/>
        <v>0</v>
      </c>
      <c r="J14" s="37">
        <f t="shared" si="5"/>
        <v>0</v>
      </c>
      <c r="K14" s="61">
        <f t="shared" si="6"/>
        <v>0</v>
      </c>
      <c r="L14" s="37">
        <f t="shared" si="7"/>
        <v>0</v>
      </c>
      <c r="M14" s="61">
        <f t="shared" si="8"/>
        <v>0</v>
      </c>
      <c r="N14" s="37">
        <f t="shared" si="9"/>
        <v>0</v>
      </c>
      <c r="O14" s="51">
        <f t="shared" si="10"/>
        <v>0</v>
      </c>
      <c r="P14" s="71">
        <f t="shared" si="11"/>
        <v>0</v>
      </c>
      <c r="Q14" s="57">
        <f t="shared" si="12"/>
        <v>0</v>
      </c>
      <c r="R14" s="39">
        <f t="shared" si="12"/>
        <v>0</v>
      </c>
      <c r="S14" s="61">
        <f t="shared" si="13"/>
        <v>0</v>
      </c>
      <c r="T14" s="109">
        <f t="shared" si="14"/>
        <v>0</v>
      </c>
      <c r="U14" s="61">
        <f t="shared" si="15"/>
        <v>0</v>
      </c>
      <c r="V14" s="109">
        <f t="shared" si="16"/>
        <v>0</v>
      </c>
      <c r="W14" s="61">
        <f t="shared" si="17"/>
        <v>0</v>
      </c>
      <c r="X14" s="109">
        <f t="shared" si="18"/>
        <v>0</v>
      </c>
      <c r="Y14" s="61">
        <f t="shared" si="19"/>
        <v>0</v>
      </c>
      <c r="Z14" s="109">
        <f t="shared" si="20"/>
        <v>0</v>
      </c>
      <c r="AA14" s="61">
        <f t="shared" si="21"/>
        <v>0</v>
      </c>
      <c r="AB14" s="68">
        <f t="shared" si="22"/>
        <v>0</v>
      </c>
      <c r="AC14" s="67">
        <f t="shared" si="23"/>
        <v>0</v>
      </c>
      <c r="AD14" s="66">
        <f t="shared" si="24"/>
        <v>0</v>
      </c>
      <c r="AE14" s="57">
        <f t="shared" si="25"/>
        <v>0</v>
      </c>
      <c r="AF14" s="60">
        <f t="shared" si="26"/>
        <v>0</v>
      </c>
      <c r="AG14" s="52">
        <f t="shared" si="27"/>
        <v>0</v>
      </c>
      <c r="AH14" s="63">
        <f t="shared" si="28"/>
        <v>0</v>
      </c>
      <c r="AI14" s="65">
        <f t="shared" si="29"/>
        <v>0</v>
      </c>
      <c r="AJ14" s="31">
        <f t="shared" si="30"/>
        <v>0</v>
      </c>
      <c r="AK14" s="65">
        <f t="shared" si="31"/>
        <v>0</v>
      </c>
      <c r="AL14" s="230">
        <f t="shared" si="32"/>
        <v>0</v>
      </c>
      <c r="AM14" s="130"/>
    </row>
    <row r="15" spans="1:41" s="2" customFormat="1" x14ac:dyDescent="0.3">
      <c r="A15" s="120" t="s">
        <v>46</v>
      </c>
      <c r="B15" s="74">
        <f>13800/12</f>
        <v>1150</v>
      </c>
      <c r="C15" s="38">
        <v>1636</v>
      </c>
      <c r="D15" s="165">
        <v>12</v>
      </c>
      <c r="E15" s="178">
        <f t="shared" si="0"/>
        <v>0</v>
      </c>
      <c r="F15" s="76">
        <f t="shared" si="1"/>
        <v>0</v>
      </c>
      <c r="G15" s="61">
        <f t="shared" si="2"/>
        <v>0</v>
      </c>
      <c r="H15" s="109">
        <f t="shared" si="3"/>
        <v>0</v>
      </c>
      <c r="I15" s="61">
        <f t="shared" si="4"/>
        <v>0</v>
      </c>
      <c r="J15" s="37">
        <f t="shared" si="5"/>
        <v>0</v>
      </c>
      <c r="K15" s="61">
        <f t="shared" si="6"/>
        <v>0</v>
      </c>
      <c r="L15" s="37">
        <f t="shared" si="7"/>
        <v>0</v>
      </c>
      <c r="M15" s="61">
        <f t="shared" si="8"/>
        <v>0</v>
      </c>
      <c r="N15" s="37">
        <f t="shared" si="9"/>
        <v>0</v>
      </c>
      <c r="O15" s="51">
        <f t="shared" si="10"/>
        <v>0</v>
      </c>
      <c r="P15" s="71">
        <f t="shared" si="11"/>
        <v>0</v>
      </c>
      <c r="Q15" s="57">
        <f t="shared" si="12"/>
        <v>0</v>
      </c>
      <c r="R15" s="39">
        <f t="shared" si="12"/>
        <v>0</v>
      </c>
      <c r="S15" s="61">
        <f t="shared" si="13"/>
        <v>0</v>
      </c>
      <c r="T15" s="109">
        <f t="shared" si="14"/>
        <v>0</v>
      </c>
      <c r="U15" s="61">
        <f t="shared" si="15"/>
        <v>0</v>
      </c>
      <c r="V15" s="109">
        <f t="shared" si="16"/>
        <v>0</v>
      </c>
      <c r="W15" s="61">
        <f t="shared" si="17"/>
        <v>0</v>
      </c>
      <c r="X15" s="109">
        <f t="shared" si="18"/>
        <v>0</v>
      </c>
      <c r="Y15" s="61">
        <f t="shared" si="19"/>
        <v>0</v>
      </c>
      <c r="Z15" s="109">
        <f t="shared" si="20"/>
        <v>0</v>
      </c>
      <c r="AA15" s="61">
        <f t="shared" si="21"/>
        <v>0</v>
      </c>
      <c r="AB15" s="68">
        <f t="shared" si="22"/>
        <v>0</v>
      </c>
      <c r="AC15" s="67">
        <f t="shared" si="23"/>
        <v>0</v>
      </c>
      <c r="AD15" s="66">
        <f t="shared" si="24"/>
        <v>0</v>
      </c>
      <c r="AE15" s="57">
        <f t="shared" si="25"/>
        <v>0</v>
      </c>
      <c r="AF15" s="60">
        <f t="shared" si="26"/>
        <v>0</v>
      </c>
      <c r="AG15" s="52">
        <f t="shared" si="27"/>
        <v>0</v>
      </c>
      <c r="AH15" s="63">
        <f t="shared" si="28"/>
        <v>0</v>
      </c>
      <c r="AI15" s="65">
        <f t="shared" si="29"/>
        <v>0</v>
      </c>
      <c r="AJ15" s="31">
        <f t="shared" si="30"/>
        <v>0</v>
      </c>
      <c r="AK15" s="65">
        <f t="shared" si="31"/>
        <v>0</v>
      </c>
      <c r="AL15" s="230">
        <f t="shared" si="32"/>
        <v>0</v>
      </c>
      <c r="AM15" s="130"/>
    </row>
    <row r="16" spans="1:41" s="2" customFormat="1" x14ac:dyDescent="0.3">
      <c r="A16" s="55" t="s">
        <v>1146</v>
      </c>
      <c r="B16" s="47">
        <f>24800/16</f>
        <v>1550</v>
      </c>
      <c r="C16" s="46">
        <f>2800/1.1</f>
        <v>2545.454545454545</v>
      </c>
      <c r="D16" s="163">
        <v>16</v>
      </c>
      <c r="E16" s="178">
        <f t="shared" si="0"/>
        <v>0</v>
      </c>
      <c r="F16" s="76">
        <f t="shared" si="1"/>
        <v>0</v>
      </c>
      <c r="G16" s="61">
        <f t="shared" si="2"/>
        <v>0</v>
      </c>
      <c r="H16" s="109">
        <f t="shared" si="3"/>
        <v>0</v>
      </c>
      <c r="I16" s="61">
        <f t="shared" si="4"/>
        <v>0</v>
      </c>
      <c r="J16" s="37">
        <f t="shared" si="5"/>
        <v>0</v>
      </c>
      <c r="K16" s="61">
        <f t="shared" si="6"/>
        <v>0</v>
      </c>
      <c r="L16" s="37">
        <f t="shared" si="7"/>
        <v>0</v>
      </c>
      <c r="M16" s="61">
        <f t="shared" si="8"/>
        <v>0</v>
      </c>
      <c r="N16" s="37">
        <f t="shared" si="9"/>
        <v>0</v>
      </c>
      <c r="O16" s="51">
        <f t="shared" si="10"/>
        <v>0</v>
      </c>
      <c r="P16" s="71">
        <f t="shared" si="11"/>
        <v>0</v>
      </c>
      <c r="Q16" s="57">
        <f t="shared" si="12"/>
        <v>0</v>
      </c>
      <c r="R16" s="39">
        <f t="shared" si="12"/>
        <v>0</v>
      </c>
      <c r="S16" s="61">
        <f t="shared" si="13"/>
        <v>0</v>
      </c>
      <c r="T16" s="109">
        <f t="shared" si="14"/>
        <v>0</v>
      </c>
      <c r="U16" s="61">
        <f t="shared" si="15"/>
        <v>0</v>
      </c>
      <c r="V16" s="109">
        <f t="shared" si="16"/>
        <v>0</v>
      </c>
      <c r="W16" s="61">
        <f t="shared" si="17"/>
        <v>0</v>
      </c>
      <c r="X16" s="109">
        <f t="shared" si="18"/>
        <v>0</v>
      </c>
      <c r="Y16" s="61">
        <f t="shared" si="19"/>
        <v>0</v>
      </c>
      <c r="Z16" s="109">
        <f t="shared" si="20"/>
        <v>0</v>
      </c>
      <c r="AA16" s="61">
        <f t="shared" si="21"/>
        <v>0</v>
      </c>
      <c r="AB16" s="68">
        <f t="shared" si="22"/>
        <v>0</v>
      </c>
      <c r="AC16" s="67">
        <f t="shared" si="23"/>
        <v>0</v>
      </c>
      <c r="AD16" s="66">
        <f t="shared" si="24"/>
        <v>0</v>
      </c>
      <c r="AE16" s="57">
        <f t="shared" si="25"/>
        <v>0</v>
      </c>
      <c r="AF16" s="60">
        <f t="shared" si="26"/>
        <v>0</v>
      </c>
      <c r="AG16" s="52">
        <f t="shared" si="27"/>
        <v>0</v>
      </c>
      <c r="AH16" s="63">
        <f t="shared" si="28"/>
        <v>0</v>
      </c>
      <c r="AI16" s="65">
        <f t="shared" si="29"/>
        <v>0</v>
      </c>
      <c r="AJ16" s="31">
        <f t="shared" si="30"/>
        <v>0</v>
      </c>
      <c r="AK16" s="65">
        <f t="shared" si="31"/>
        <v>0</v>
      </c>
      <c r="AL16" s="230">
        <f t="shared" si="32"/>
        <v>0</v>
      </c>
      <c r="AM16" s="130"/>
    </row>
    <row r="17" spans="1:40" s="2" customFormat="1" x14ac:dyDescent="0.3">
      <c r="A17" s="58" t="s">
        <v>66</v>
      </c>
      <c r="B17" s="47">
        <f>30400/16</f>
        <v>1900</v>
      </c>
      <c r="C17" s="46">
        <f>2800/1.1</f>
        <v>2545.454545454545</v>
      </c>
      <c r="D17" s="163">
        <v>16</v>
      </c>
      <c r="E17" s="178">
        <f t="shared" si="0"/>
        <v>0</v>
      </c>
      <c r="F17" s="76">
        <f t="shared" si="1"/>
        <v>0</v>
      </c>
      <c r="G17" s="61">
        <f t="shared" si="2"/>
        <v>0</v>
      </c>
      <c r="H17" s="109">
        <f t="shared" si="3"/>
        <v>0</v>
      </c>
      <c r="I17" s="61">
        <f t="shared" si="4"/>
        <v>0</v>
      </c>
      <c r="J17" s="37">
        <f t="shared" si="5"/>
        <v>0</v>
      </c>
      <c r="K17" s="61">
        <f t="shared" si="6"/>
        <v>0</v>
      </c>
      <c r="L17" s="37">
        <f t="shared" si="7"/>
        <v>0</v>
      </c>
      <c r="M17" s="61">
        <f t="shared" si="8"/>
        <v>0</v>
      </c>
      <c r="N17" s="37">
        <f t="shared" si="9"/>
        <v>0</v>
      </c>
      <c r="O17" s="51">
        <f t="shared" si="10"/>
        <v>0</v>
      </c>
      <c r="P17" s="71">
        <f t="shared" si="11"/>
        <v>0</v>
      </c>
      <c r="Q17" s="57">
        <f t="shared" si="12"/>
        <v>0</v>
      </c>
      <c r="R17" s="39">
        <f t="shared" si="12"/>
        <v>0</v>
      </c>
      <c r="S17" s="61">
        <f t="shared" si="13"/>
        <v>0</v>
      </c>
      <c r="T17" s="109">
        <f t="shared" si="14"/>
        <v>0</v>
      </c>
      <c r="U17" s="61">
        <f t="shared" si="15"/>
        <v>0</v>
      </c>
      <c r="V17" s="109">
        <f t="shared" si="16"/>
        <v>0</v>
      </c>
      <c r="W17" s="61">
        <f t="shared" si="17"/>
        <v>0</v>
      </c>
      <c r="X17" s="109">
        <f t="shared" si="18"/>
        <v>0</v>
      </c>
      <c r="Y17" s="61">
        <f t="shared" si="19"/>
        <v>0</v>
      </c>
      <c r="Z17" s="109">
        <f t="shared" si="20"/>
        <v>0</v>
      </c>
      <c r="AA17" s="61">
        <f t="shared" si="21"/>
        <v>0</v>
      </c>
      <c r="AB17" s="68">
        <f t="shared" si="22"/>
        <v>0</v>
      </c>
      <c r="AC17" s="67">
        <f t="shared" si="23"/>
        <v>0</v>
      </c>
      <c r="AD17" s="66">
        <f t="shared" si="24"/>
        <v>0</v>
      </c>
      <c r="AE17" s="57">
        <f t="shared" si="25"/>
        <v>0</v>
      </c>
      <c r="AF17" s="60">
        <f t="shared" si="26"/>
        <v>0</v>
      </c>
      <c r="AG17" s="52">
        <f t="shared" si="27"/>
        <v>0</v>
      </c>
      <c r="AH17" s="63">
        <f t="shared" si="28"/>
        <v>0</v>
      </c>
      <c r="AI17" s="65">
        <f t="shared" si="29"/>
        <v>0</v>
      </c>
      <c r="AJ17" s="31">
        <f t="shared" si="30"/>
        <v>0</v>
      </c>
      <c r="AK17" s="65">
        <f t="shared" si="31"/>
        <v>0</v>
      </c>
      <c r="AL17" s="230">
        <f t="shared" si="32"/>
        <v>0</v>
      </c>
      <c r="AM17" s="130"/>
    </row>
    <row r="18" spans="1:40" s="2" customFormat="1" x14ac:dyDescent="0.3">
      <c r="A18" s="55" t="s">
        <v>1145</v>
      </c>
      <c r="B18" s="47">
        <f>3600/6</f>
        <v>600</v>
      </c>
      <c r="C18" s="46">
        <f>2000/1.1</f>
        <v>1818.181818181818</v>
      </c>
      <c r="D18" s="163">
        <v>6</v>
      </c>
      <c r="E18" s="178">
        <f t="shared" si="0"/>
        <v>0</v>
      </c>
      <c r="F18" s="76">
        <f t="shared" si="1"/>
        <v>0</v>
      </c>
      <c r="G18" s="61">
        <f t="shared" si="2"/>
        <v>0</v>
      </c>
      <c r="H18" s="109">
        <f t="shared" si="3"/>
        <v>0</v>
      </c>
      <c r="I18" s="61">
        <f t="shared" si="4"/>
        <v>0</v>
      </c>
      <c r="J18" s="37">
        <f t="shared" si="5"/>
        <v>0</v>
      </c>
      <c r="K18" s="61">
        <f t="shared" si="6"/>
        <v>0</v>
      </c>
      <c r="L18" s="37">
        <f t="shared" si="7"/>
        <v>0</v>
      </c>
      <c r="M18" s="61">
        <f t="shared" si="8"/>
        <v>0</v>
      </c>
      <c r="N18" s="37">
        <f t="shared" si="9"/>
        <v>0</v>
      </c>
      <c r="O18" s="51">
        <f t="shared" si="10"/>
        <v>0</v>
      </c>
      <c r="P18" s="71">
        <f t="shared" si="11"/>
        <v>0</v>
      </c>
      <c r="Q18" s="57">
        <f t="shared" si="12"/>
        <v>0</v>
      </c>
      <c r="R18" s="39">
        <f t="shared" si="12"/>
        <v>0</v>
      </c>
      <c r="S18" s="61">
        <f t="shared" si="13"/>
        <v>0</v>
      </c>
      <c r="T18" s="109">
        <f t="shared" si="14"/>
        <v>0</v>
      </c>
      <c r="U18" s="61">
        <f t="shared" si="15"/>
        <v>0</v>
      </c>
      <c r="V18" s="109">
        <f t="shared" si="16"/>
        <v>0</v>
      </c>
      <c r="W18" s="61">
        <f t="shared" si="17"/>
        <v>0</v>
      </c>
      <c r="X18" s="109">
        <f t="shared" si="18"/>
        <v>0</v>
      </c>
      <c r="Y18" s="61">
        <f t="shared" si="19"/>
        <v>0</v>
      </c>
      <c r="Z18" s="109">
        <f t="shared" si="20"/>
        <v>0</v>
      </c>
      <c r="AA18" s="61">
        <f t="shared" si="21"/>
        <v>0</v>
      </c>
      <c r="AB18" s="68">
        <f t="shared" si="22"/>
        <v>0</v>
      </c>
      <c r="AC18" s="67">
        <f t="shared" si="23"/>
        <v>0</v>
      </c>
      <c r="AD18" s="66">
        <f t="shared" si="24"/>
        <v>0</v>
      </c>
      <c r="AE18" s="57">
        <f t="shared" si="25"/>
        <v>0</v>
      </c>
      <c r="AF18" s="60">
        <f t="shared" si="26"/>
        <v>0</v>
      </c>
      <c r="AG18" s="52">
        <f t="shared" si="27"/>
        <v>0</v>
      </c>
      <c r="AH18" s="63">
        <f t="shared" si="28"/>
        <v>0</v>
      </c>
      <c r="AI18" s="65">
        <f t="shared" si="29"/>
        <v>0</v>
      </c>
      <c r="AJ18" s="31">
        <f t="shared" si="30"/>
        <v>0</v>
      </c>
      <c r="AK18" s="65">
        <f t="shared" si="31"/>
        <v>0</v>
      </c>
      <c r="AL18" s="230">
        <f t="shared" si="32"/>
        <v>0</v>
      </c>
      <c r="AM18" s="130"/>
    </row>
    <row r="19" spans="1:40" s="2" customFormat="1" x14ac:dyDescent="0.3">
      <c r="A19" s="55" t="s">
        <v>1144</v>
      </c>
      <c r="B19" s="47">
        <f>3600/6</f>
        <v>600</v>
      </c>
      <c r="C19" s="46">
        <f>2000/1.1</f>
        <v>1818.181818181818</v>
      </c>
      <c r="D19" s="163">
        <v>6</v>
      </c>
      <c r="E19" s="178">
        <f t="shared" si="0"/>
        <v>0</v>
      </c>
      <c r="F19" s="76">
        <f t="shared" si="1"/>
        <v>0</v>
      </c>
      <c r="G19" s="61">
        <f t="shared" si="2"/>
        <v>0</v>
      </c>
      <c r="H19" s="37">
        <f t="shared" si="3"/>
        <v>0</v>
      </c>
      <c r="I19" s="61">
        <f t="shared" si="4"/>
        <v>0</v>
      </c>
      <c r="J19" s="37">
        <f t="shared" si="5"/>
        <v>0</v>
      </c>
      <c r="K19" s="61">
        <f t="shared" si="6"/>
        <v>0</v>
      </c>
      <c r="L19" s="37">
        <f t="shared" si="7"/>
        <v>0</v>
      </c>
      <c r="M19" s="61">
        <f t="shared" si="8"/>
        <v>0</v>
      </c>
      <c r="N19" s="37">
        <f t="shared" si="9"/>
        <v>0</v>
      </c>
      <c r="O19" s="51">
        <f t="shared" si="10"/>
        <v>0</v>
      </c>
      <c r="P19" s="71">
        <f t="shared" si="11"/>
        <v>0</v>
      </c>
      <c r="Q19" s="57">
        <f t="shared" si="12"/>
        <v>0</v>
      </c>
      <c r="R19" s="39">
        <f t="shared" si="12"/>
        <v>0</v>
      </c>
      <c r="S19" s="61">
        <f t="shared" si="13"/>
        <v>0</v>
      </c>
      <c r="T19" s="109">
        <f t="shared" si="14"/>
        <v>0</v>
      </c>
      <c r="U19" s="61">
        <f t="shared" si="15"/>
        <v>0</v>
      </c>
      <c r="V19" s="109">
        <f t="shared" si="16"/>
        <v>0</v>
      </c>
      <c r="W19" s="61">
        <f t="shared" si="17"/>
        <v>0</v>
      </c>
      <c r="X19" s="109">
        <f t="shared" si="18"/>
        <v>0</v>
      </c>
      <c r="Y19" s="61">
        <f t="shared" si="19"/>
        <v>0</v>
      </c>
      <c r="Z19" s="109">
        <f t="shared" si="20"/>
        <v>0</v>
      </c>
      <c r="AA19" s="61">
        <f t="shared" si="21"/>
        <v>0</v>
      </c>
      <c r="AB19" s="68">
        <f t="shared" si="22"/>
        <v>0</v>
      </c>
      <c r="AC19" s="67">
        <f t="shared" si="23"/>
        <v>0</v>
      </c>
      <c r="AD19" s="66">
        <f t="shared" si="24"/>
        <v>0</v>
      </c>
      <c r="AE19" s="57">
        <f t="shared" si="25"/>
        <v>0</v>
      </c>
      <c r="AF19" s="60">
        <f t="shared" si="26"/>
        <v>0</v>
      </c>
      <c r="AG19" s="52">
        <f t="shared" si="27"/>
        <v>0</v>
      </c>
      <c r="AH19" s="63">
        <f t="shared" si="28"/>
        <v>0</v>
      </c>
      <c r="AI19" s="65">
        <f t="shared" si="29"/>
        <v>0</v>
      </c>
      <c r="AJ19" s="31">
        <f t="shared" si="30"/>
        <v>0</v>
      </c>
      <c r="AK19" s="65">
        <f t="shared" si="31"/>
        <v>0</v>
      </c>
      <c r="AL19" s="230">
        <f t="shared" si="32"/>
        <v>0</v>
      </c>
      <c r="AM19" s="130"/>
    </row>
    <row r="20" spans="1:40" s="2" customFormat="1" x14ac:dyDescent="0.3">
      <c r="A20" s="55" t="s">
        <v>1143</v>
      </c>
      <c r="B20" s="47">
        <f>3600/6</f>
        <v>600</v>
      </c>
      <c r="C20" s="46">
        <f>2000/1.1</f>
        <v>1818.181818181818</v>
      </c>
      <c r="D20" s="163">
        <v>6</v>
      </c>
      <c r="E20" s="178">
        <f t="shared" si="0"/>
        <v>0</v>
      </c>
      <c r="F20" s="76">
        <f t="shared" si="1"/>
        <v>0</v>
      </c>
      <c r="G20" s="61">
        <f t="shared" si="2"/>
        <v>0</v>
      </c>
      <c r="H20" s="37">
        <f t="shared" si="3"/>
        <v>0</v>
      </c>
      <c r="I20" s="61">
        <f t="shared" si="4"/>
        <v>0</v>
      </c>
      <c r="J20" s="37">
        <f t="shared" si="5"/>
        <v>0</v>
      </c>
      <c r="K20" s="61">
        <f t="shared" si="6"/>
        <v>0</v>
      </c>
      <c r="L20" s="37">
        <f t="shared" si="7"/>
        <v>0</v>
      </c>
      <c r="M20" s="61">
        <f t="shared" si="8"/>
        <v>0</v>
      </c>
      <c r="N20" s="37">
        <f t="shared" si="9"/>
        <v>0</v>
      </c>
      <c r="O20" s="51">
        <f t="shared" si="10"/>
        <v>0</v>
      </c>
      <c r="P20" s="71">
        <f t="shared" si="11"/>
        <v>0</v>
      </c>
      <c r="Q20" s="57">
        <f t="shared" si="12"/>
        <v>0</v>
      </c>
      <c r="R20" s="39">
        <f t="shared" si="12"/>
        <v>0</v>
      </c>
      <c r="S20" s="61">
        <f t="shared" si="13"/>
        <v>0</v>
      </c>
      <c r="T20" s="109">
        <f t="shared" si="14"/>
        <v>0</v>
      </c>
      <c r="U20" s="61">
        <f t="shared" si="15"/>
        <v>0</v>
      </c>
      <c r="V20" s="109">
        <f t="shared" si="16"/>
        <v>0</v>
      </c>
      <c r="W20" s="61">
        <f t="shared" si="17"/>
        <v>0</v>
      </c>
      <c r="X20" s="109">
        <f t="shared" si="18"/>
        <v>0</v>
      </c>
      <c r="Y20" s="61">
        <f t="shared" si="19"/>
        <v>0</v>
      </c>
      <c r="Z20" s="109">
        <f t="shared" si="20"/>
        <v>0</v>
      </c>
      <c r="AA20" s="61">
        <f t="shared" si="21"/>
        <v>0</v>
      </c>
      <c r="AB20" s="68">
        <f t="shared" si="22"/>
        <v>0</v>
      </c>
      <c r="AC20" s="67">
        <f t="shared" si="23"/>
        <v>0</v>
      </c>
      <c r="AD20" s="66">
        <f t="shared" si="24"/>
        <v>0</v>
      </c>
      <c r="AE20" s="57">
        <f t="shared" si="25"/>
        <v>0</v>
      </c>
      <c r="AF20" s="60">
        <f t="shared" si="26"/>
        <v>0</v>
      </c>
      <c r="AG20" s="52">
        <f t="shared" si="27"/>
        <v>0</v>
      </c>
      <c r="AH20" s="63">
        <f t="shared" si="28"/>
        <v>0</v>
      </c>
      <c r="AI20" s="65">
        <f t="shared" si="29"/>
        <v>0</v>
      </c>
      <c r="AJ20" s="31">
        <f t="shared" si="30"/>
        <v>0</v>
      </c>
      <c r="AK20" s="65">
        <f t="shared" si="31"/>
        <v>0</v>
      </c>
      <c r="AL20" s="164">
        <f t="shared" si="32"/>
        <v>0</v>
      </c>
      <c r="AM20" s="130"/>
      <c r="AN20" s="162"/>
    </row>
    <row r="21" spans="1:40" s="2" customFormat="1" x14ac:dyDescent="0.3">
      <c r="A21" s="48" t="s">
        <v>59</v>
      </c>
      <c r="B21" s="47">
        <f>8100/6</f>
        <v>1350</v>
      </c>
      <c r="C21" s="46">
        <f>2800/1.1</f>
        <v>2545.454545454545</v>
      </c>
      <c r="D21" s="45">
        <v>6</v>
      </c>
      <c r="E21" s="178">
        <f t="shared" si="0"/>
        <v>0</v>
      </c>
      <c r="F21" s="76">
        <f t="shared" si="1"/>
        <v>0</v>
      </c>
      <c r="G21" s="61">
        <f t="shared" si="2"/>
        <v>0</v>
      </c>
      <c r="H21" s="37">
        <f t="shared" si="3"/>
        <v>0</v>
      </c>
      <c r="I21" s="61">
        <f t="shared" si="4"/>
        <v>0</v>
      </c>
      <c r="J21" s="37">
        <f t="shared" si="5"/>
        <v>0</v>
      </c>
      <c r="K21" s="61">
        <f t="shared" si="6"/>
        <v>0</v>
      </c>
      <c r="L21" s="37">
        <f t="shared" si="7"/>
        <v>0</v>
      </c>
      <c r="M21" s="61">
        <f t="shared" si="8"/>
        <v>0</v>
      </c>
      <c r="N21" s="37">
        <f t="shared" si="9"/>
        <v>0</v>
      </c>
      <c r="O21" s="51">
        <f t="shared" si="10"/>
        <v>0</v>
      </c>
      <c r="P21" s="71">
        <f t="shared" si="11"/>
        <v>0</v>
      </c>
      <c r="Q21" s="57">
        <f t="shared" si="12"/>
        <v>0</v>
      </c>
      <c r="R21" s="39">
        <f t="shared" si="12"/>
        <v>0</v>
      </c>
      <c r="S21" s="61">
        <f t="shared" si="13"/>
        <v>0</v>
      </c>
      <c r="T21" s="109">
        <f t="shared" si="14"/>
        <v>0</v>
      </c>
      <c r="U21" s="61">
        <f t="shared" si="15"/>
        <v>0</v>
      </c>
      <c r="V21" s="109">
        <f t="shared" si="16"/>
        <v>0</v>
      </c>
      <c r="W21" s="61">
        <f t="shared" si="17"/>
        <v>0</v>
      </c>
      <c r="X21" s="109">
        <f t="shared" si="18"/>
        <v>0</v>
      </c>
      <c r="Y21" s="61">
        <f t="shared" si="19"/>
        <v>0</v>
      </c>
      <c r="Z21" s="109">
        <f t="shared" si="20"/>
        <v>0</v>
      </c>
      <c r="AA21" s="61">
        <f t="shared" si="21"/>
        <v>0</v>
      </c>
      <c r="AB21" s="68">
        <f t="shared" si="22"/>
        <v>0</v>
      </c>
      <c r="AC21" s="67">
        <f t="shared" si="23"/>
        <v>0</v>
      </c>
      <c r="AD21" s="66">
        <f t="shared" si="24"/>
        <v>0</v>
      </c>
      <c r="AE21" s="57">
        <f t="shared" si="25"/>
        <v>0</v>
      </c>
      <c r="AF21" s="60">
        <f t="shared" si="26"/>
        <v>0</v>
      </c>
      <c r="AG21" s="52">
        <f t="shared" si="27"/>
        <v>0</v>
      </c>
      <c r="AH21" s="63">
        <f t="shared" si="28"/>
        <v>0</v>
      </c>
      <c r="AI21" s="65">
        <f t="shared" si="29"/>
        <v>0</v>
      </c>
      <c r="AJ21" s="31">
        <f t="shared" si="30"/>
        <v>0</v>
      </c>
      <c r="AK21" s="65">
        <f t="shared" si="31"/>
        <v>0</v>
      </c>
      <c r="AL21" s="164">
        <f t="shared" si="32"/>
        <v>0</v>
      </c>
      <c r="AM21" s="130"/>
    </row>
    <row r="22" spans="1:40" s="2" customFormat="1" x14ac:dyDescent="0.3">
      <c r="A22" s="48" t="s">
        <v>65</v>
      </c>
      <c r="B22" s="53">
        <f>6600/6</f>
        <v>1100</v>
      </c>
      <c r="C22" s="46">
        <f>2800/1.1</f>
        <v>2545.454545454545</v>
      </c>
      <c r="D22" s="45">
        <v>6</v>
      </c>
      <c r="E22" s="178">
        <f t="shared" si="0"/>
        <v>0</v>
      </c>
      <c r="F22" s="76">
        <f t="shared" si="1"/>
        <v>0</v>
      </c>
      <c r="G22" s="61">
        <f t="shared" si="2"/>
        <v>0</v>
      </c>
      <c r="H22" s="37">
        <f t="shared" si="3"/>
        <v>0</v>
      </c>
      <c r="I22" s="61">
        <f t="shared" si="4"/>
        <v>0</v>
      </c>
      <c r="J22" s="37">
        <f t="shared" si="5"/>
        <v>0</v>
      </c>
      <c r="K22" s="61">
        <f t="shared" si="6"/>
        <v>0</v>
      </c>
      <c r="L22" s="37">
        <f t="shared" si="7"/>
        <v>0</v>
      </c>
      <c r="M22" s="61">
        <f t="shared" si="8"/>
        <v>0</v>
      </c>
      <c r="N22" s="37">
        <f t="shared" si="9"/>
        <v>0</v>
      </c>
      <c r="O22" s="51">
        <f t="shared" si="10"/>
        <v>0</v>
      </c>
      <c r="P22" s="71">
        <f t="shared" si="11"/>
        <v>0</v>
      </c>
      <c r="Q22" s="57">
        <f t="shared" si="12"/>
        <v>0</v>
      </c>
      <c r="R22" s="39">
        <f t="shared" si="12"/>
        <v>0</v>
      </c>
      <c r="S22" s="61">
        <f t="shared" si="13"/>
        <v>0</v>
      </c>
      <c r="T22" s="109">
        <f t="shared" si="14"/>
        <v>0</v>
      </c>
      <c r="U22" s="61">
        <f t="shared" si="15"/>
        <v>0</v>
      </c>
      <c r="V22" s="109">
        <f t="shared" si="16"/>
        <v>0</v>
      </c>
      <c r="W22" s="61">
        <f t="shared" si="17"/>
        <v>0</v>
      </c>
      <c r="X22" s="109">
        <f t="shared" si="18"/>
        <v>0</v>
      </c>
      <c r="Y22" s="61">
        <f t="shared" si="19"/>
        <v>0</v>
      </c>
      <c r="Z22" s="109">
        <f t="shared" si="20"/>
        <v>0</v>
      </c>
      <c r="AA22" s="61">
        <f t="shared" si="21"/>
        <v>0</v>
      </c>
      <c r="AB22" s="68">
        <f t="shared" si="22"/>
        <v>0</v>
      </c>
      <c r="AC22" s="67">
        <f t="shared" si="23"/>
        <v>0</v>
      </c>
      <c r="AD22" s="66">
        <f t="shared" si="24"/>
        <v>0</v>
      </c>
      <c r="AE22" s="57">
        <f t="shared" si="25"/>
        <v>0</v>
      </c>
      <c r="AF22" s="60">
        <f t="shared" si="26"/>
        <v>0</v>
      </c>
      <c r="AG22" s="52">
        <f t="shared" si="27"/>
        <v>0</v>
      </c>
      <c r="AH22" s="63">
        <f t="shared" si="28"/>
        <v>0</v>
      </c>
      <c r="AI22" s="65">
        <f t="shared" si="29"/>
        <v>0</v>
      </c>
      <c r="AJ22" s="31">
        <f t="shared" si="30"/>
        <v>0</v>
      </c>
      <c r="AK22" s="65">
        <f t="shared" si="31"/>
        <v>0</v>
      </c>
      <c r="AL22" s="164">
        <f t="shared" si="32"/>
        <v>0</v>
      </c>
      <c r="AM22" s="130"/>
    </row>
    <row r="23" spans="1:40" s="2" customFormat="1" x14ac:dyDescent="0.3">
      <c r="A23" s="48" t="s">
        <v>64</v>
      </c>
      <c r="B23" s="47">
        <f>16200/12</f>
        <v>1350</v>
      </c>
      <c r="C23" s="46">
        <f>2800/1.1</f>
        <v>2545.454545454545</v>
      </c>
      <c r="D23" s="45">
        <v>12</v>
      </c>
      <c r="E23" s="178">
        <f t="shared" si="0"/>
        <v>0</v>
      </c>
      <c r="F23" s="76">
        <f t="shared" si="1"/>
        <v>0</v>
      </c>
      <c r="G23" s="61">
        <f t="shared" si="2"/>
        <v>0</v>
      </c>
      <c r="H23" s="37">
        <f t="shared" si="3"/>
        <v>0</v>
      </c>
      <c r="I23" s="61">
        <f t="shared" si="4"/>
        <v>0</v>
      </c>
      <c r="J23" s="37">
        <f t="shared" si="5"/>
        <v>0</v>
      </c>
      <c r="K23" s="61">
        <f t="shared" si="6"/>
        <v>0</v>
      </c>
      <c r="L23" s="37">
        <f t="shared" si="7"/>
        <v>0</v>
      </c>
      <c r="M23" s="61">
        <f t="shared" si="8"/>
        <v>0</v>
      </c>
      <c r="N23" s="37">
        <f t="shared" si="9"/>
        <v>0</v>
      </c>
      <c r="O23" s="51">
        <f t="shared" si="10"/>
        <v>0</v>
      </c>
      <c r="P23" s="71">
        <f t="shared" si="11"/>
        <v>0</v>
      </c>
      <c r="Q23" s="57">
        <f t="shared" si="12"/>
        <v>0</v>
      </c>
      <c r="R23" s="39">
        <f t="shared" si="12"/>
        <v>0</v>
      </c>
      <c r="S23" s="61">
        <f t="shared" si="13"/>
        <v>0</v>
      </c>
      <c r="T23" s="109">
        <f t="shared" si="14"/>
        <v>0</v>
      </c>
      <c r="U23" s="61">
        <f t="shared" si="15"/>
        <v>0</v>
      </c>
      <c r="V23" s="109">
        <f t="shared" si="16"/>
        <v>0</v>
      </c>
      <c r="W23" s="61">
        <f t="shared" si="17"/>
        <v>0</v>
      </c>
      <c r="X23" s="109">
        <f t="shared" si="18"/>
        <v>0</v>
      </c>
      <c r="Y23" s="61">
        <f t="shared" si="19"/>
        <v>0</v>
      </c>
      <c r="Z23" s="109">
        <f t="shared" si="20"/>
        <v>0</v>
      </c>
      <c r="AA23" s="61">
        <f t="shared" si="21"/>
        <v>0</v>
      </c>
      <c r="AB23" s="68">
        <f t="shared" si="22"/>
        <v>0</v>
      </c>
      <c r="AC23" s="67">
        <f t="shared" si="23"/>
        <v>0</v>
      </c>
      <c r="AD23" s="66">
        <f t="shared" si="24"/>
        <v>0</v>
      </c>
      <c r="AE23" s="57">
        <f t="shared" si="25"/>
        <v>0</v>
      </c>
      <c r="AF23" s="60">
        <f t="shared" si="26"/>
        <v>0</v>
      </c>
      <c r="AG23" s="52">
        <f t="shared" si="27"/>
        <v>0</v>
      </c>
      <c r="AH23" s="63">
        <f t="shared" si="28"/>
        <v>0</v>
      </c>
      <c r="AI23" s="65">
        <f t="shared" si="29"/>
        <v>0</v>
      </c>
      <c r="AJ23" s="31">
        <f t="shared" si="30"/>
        <v>0</v>
      </c>
      <c r="AK23" s="65">
        <f t="shared" si="31"/>
        <v>0</v>
      </c>
      <c r="AL23" s="164">
        <f t="shared" si="32"/>
        <v>0</v>
      </c>
      <c r="AM23" s="130"/>
    </row>
    <row r="24" spans="1:40" s="2" customFormat="1" x14ac:dyDescent="0.3">
      <c r="A24" s="48" t="s">
        <v>1091</v>
      </c>
      <c r="B24" s="47">
        <f>16200/12</f>
        <v>1350</v>
      </c>
      <c r="C24" s="46">
        <f>2800/1.1</f>
        <v>2545.454545454545</v>
      </c>
      <c r="D24" s="45">
        <v>12</v>
      </c>
      <c r="E24" s="178">
        <f t="shared" si="0"/>
        <v>0</v>
      </c>
      <c r="F24" s="76">
        <f t="shared" si="1"/>
        <v>0</v>
      </c>
      <c r="G24" s="61">
        <f t="shared" si="2"/>
        <v>0</v>
      </c>
      <c r="H24" s="37">
        <f t="shared" si="3"/>
        <v>0</v>
      </c>
      <c r="I24" s="61">
        <f t="shared" si="4"/>
        <v>0</v>
      </c>
      <c r="J24" s="37">
        <f t="shared" si="5"/>
        <v>0</v>
      </c>
      <c r="K24" s="61">
        <f t="shared" si="6"/>
        <v>0</v>
      </c>
      <c r="L24" s="37">
        <f t="shared" si="7"/>
        <v>0</v>
      </c>
      <c r="M24" s="61">
        <f t="shared" si="8"/>
        <v>0</v>
      </c>
      <c r="N24" s="37">
        <f t="shared" si="9"/>
        <v>0</v>
      </c>
      <c r="O24" s="51">
        <f t="shared" si="10"/>
        <v>0</v>
      </c>
      <c r="P24" s="71">
        <f t="shared" si="11"/>
        <v>0</v>
      </c>
      <c r="Q24" s="57">
        <f t="shared" si="12"/>
        <v>0</v>
      </c>
      <c r="R24" s="39">
        <f t="shared" si="12"/>
        <v>0</v>
      </c>
      <c r="S24" s="61">
        <f t="shared" si="13"/>
        <v>0</v>
      </c>
      <c r="T24" s="109">
        <f t="shared" si="14"/>
        <v>0</v>
      </c>
      <c r="U24" s="61">
        <f t="shared" si="15"/>
        <v>0</v>
      </c>
      <c r="V24" s="109">
        <f t="shared" si="16"/>
        <v>0</v>
      </c>
      <c r="W24" s="61">
        <f t="shared" si="17"/>
        <v>0</v>
      </c>
      <c r="X24" s="109">
        <f t="shared" si="18"/>
        <v>0</v>
      </c>
      <c r="Y24" s="61">
        <f t="shared" si="19"/>
        <v>0</v>
      </c>
      <c r="Z24" s="109">
        <f t="shared" si="20"/>
        <v>0</v>
      </c>
      <c r="AA24" s="61">
        <f t="shared" si="21"/>
        <v>0</v>
      </c>
      <c r="AB24" s="68">
        <f t="shared" si="22"/>
        <v>0</v>
      </c>
      <c r="AC24" s="67">
        <f t="shared" si="23"/>
        <v>0</v>
      </c>
      <c r="AD24" s="66">
        <f t="shared" si="24"/>
        <v>0</v>
      </c>
      <c r="AE24" s="57">
        <f t="shared" si="25"/>
        <v>0</v>
      </c>
      <c r="AF24" s="60">
        <f t="shared" si="26"/>
        <v>0</v>
      </c>
      <c r="AG24" s="52">
        <f t="shared" si="27"/>
        <v>0</v>
      </c>
      <c r="AH24" s="63">
        <f t="shared" si="28"/>
        <v>0</v>
      </c>
      <c r="AI24" s="65">
        <f t="shared" si="29"/>
        <v>0</v>
      </c>
      <c r="AJ24" s="31">
        <f t="shared" si="30"/>
        <v>0</v>
      </c>
      <c r="AK24" s="65">
        <f t="shared" si="31"/>
        <v>0</v>
      </c>
      <c r="AL24" s="164">
        <f t="shared" si="32"/>
        <v>0</v>
      </c>
      <c r="AM24" s="130"/>
    </row>
    <row r="25" spans="1:40" s="2" customFormat="1" x14ac:dyDescent="0.3">
      <c r="A25" s="48" t="s">
        <v>62</v>
      </c>
      <c r="B25" s="47">
        <f>42000/20</f>
        <v>2100</v>
      </c>
      <c r="C25" s="46">
        <f>3200/1.1</f>
        <v>2909.090909090909</v>
      </c>
      <c r="D25" s="45">
        <v>20</v>
      </c>
      <c r="E25" s="178">
        <f t="shared" si="0"/>
        <v>0</v>
      </c>
      <c r="F25" s="76">
        <f t="shared" si="1"/>
        <v>0</v>
      </c>
      <c r="G25" s="61">
        <f t="shared" si="2"/>
        <v>0</v>
      </c>
      <c r="H25" s="37">
        <f t="shared" si="3"/>
        <v>0</v>
      </c>
      <c r="I25" s="61">
        <f t="shared" si="4"/>
        <v>0</v>
      </c>
      <c r="J25" s="37">
        <f t="shared" si="5"/>
        <v>0</v>
      </c>
      <c r="K25" s="61">
        <f t="shared" si="6"/>
        <v>0</v>
      </c>
      <c r="L25" s="37">
        <f t="shared" si="7"/>
        <v>0</v>
      </c>
      <c r="M25" s="61">
        <f t="shared" si="8"/>
        <v>0</v>
      </c>
      <c r="N25" s="37">
        <f t="shared" si="9"/>
        <v>0</v>
      </c>
      <c r="O25" s="51">
        <f t="shared" si="10"/>
        <v>0</v>
      </c>
      <c r="P25" s="71">
        <f t="shared" si="11"/>
        <v>0</v>
      </c>
      <c r="Q25" s="57">
        <f t="shared" si="12"/>
        <v>0</v>
      </c>
      <c r="R25" s="39">
        <f t="shared" si="12"/>
        <v>0</v>
      </c>
      <c r="S25" s="61">
        <f t="shared" si="13"/>
        <v>0</v>
      </c>
      <c r="T25" s="109">
        <f t="shared" si="14"/>
        <v>0</v>
      </c>
      <c r="U25" s="61">
        <f t="shared" si="15"/>
        <v>0</v>
      </c>
      <c r="V25" s="109">
        <f t="shared" si="16"/>
        <v>0</v>
      </c>
      <c r="W25" s="61">
        <f t="shared" si="17"/>
        <v>0</v>
      </c>
      <c r="X25" s="109">
        <f t="shared" si="18"/>
        <v>0</v>
      </c>
      <c r="Y25" s="61">
        <f t="shared" si="19"/>
        <v>0</v>
      </c>
      <c r="Z25" s="109">
        <f t="shared" si="20"/>
        <v>0</v>
      </c>
      <c r="AA25" s="61">
        <f t="shared" si="21"/>
        <v>0</v>
      </c>
      <c r="AB25" s="68">
        <f t="shared" si="22"/>
        <v>0</v>
      </c>
      <c r="AC25" s="67">
        <f t="shared" si="23"/>
        <v>0</v>
      </c>
      <c r="AD25" s="66">
        <f t="shared" si="24"/>
        <v>0</v>
      </c>
      <c r="AE25" s="57">
        <f t="shared" si="25"/>
        <v>0</v>
      </c>
      <c r="AF25" s="60">
        <f t="shared" si="26"/>
        <v>0</v>
      </c>
      <c r="AG25" s="52">
        <f t="shared" si="27"/>
        <v>0</v>
      </c>
      <c r="AH25" s="63">
        <f t="shared" si="28"/>
        <v>0</v>
      </c>
      <c r="AI25" s="65">
        <f t="shared" si="29"/>
        <v>0</v>
      </c>
      <c r="AJ25" s="31">
        <f t="shared" si="30"/>
        <v>0</v>
      </c>
      <c r="AK25" s="65">
        <f t="shared" si="31"/>
        <v>0</v>
      </c>
      <c r="AL25" s="164">
        <f t="shared" si="32"/>
        <v>0</v>
      </c>
      <c r="AM25" s="130"/>
    </row>
    <row r="26" spans="1:40" s="2" customFormat="1" x14ac:dyDescent="0.3">
      <c r="A26" s="48" t="s">
        <v>1058</v>
      </c>
      <c r="B26" s="47">
        <f>13800/12</f>
        <v>1150</v>
      </c>
      <c r="C26" s="46">
        <f>2300/1.1</f>
        <v>2090.9090909090905</v>
      </c>
      <c r="D26" s="45">
        <v>12</v>
      </c>
      <c r="E26" s="178">
        <f t="shared" si="0"/>
        <v>0</v>
      </c>
      <c r="F26" s="76">
        <f t="shared" si="1"/>
        <v>0</v>
      </c>
      <c r="G26" s="61">
        <f t="shared" si="2"/>
        <v>0</v>
      </c>
      <c r="H26" s="37">
        <f t="shared" si="3"/>
        <v>0</v>
      </c>
      <c r="I26" s="61">
        <f t="shared" si="4"/>
        <v>0</v>
      </c>
      <c r="J26" s="37">
        <f t="shared" si="5"/>
        <v>0</v>
      </c>
      <c r="K26" s="61">
        <f t="shared" si="6"/>
        <v>0</v>
      </c>
      <c r="L26" s="37">
        <f t="shared" si="7"/>
        <v>0</v>
      </c>
      <c r="M26" s="61">
        <f t="shared" si="8"/>
        <v>0</v>
      </c>
      <c r="N26" s="37">
        <f t="shared" si="9"/>
        <v>0</v>
      </c>
      <c r="O26" s="51">
        <f t="shared" si="10"/>
        <v>0</v>
      </c>
      <c r="P26" s="71">
        <f t="shared" si="11"/>
        <v>0</v>
      </c>
      <c r="Q26" s="57">
        <f t="shared" si="12"/>
        <v>0</v>
      </c>
      <c r="R26" s="39">
        <f t="shared" si="12"/>
        <v>0</v>
      </c>
      <c r="S26" s="61">
        <f t="shared" si="13"/>
        <v>0</v>
      </c>
      <c r="T26" s="109">
        <f t="shared" si="14"/>
        <v>0</v>
      </c>
      <c r="U26" s="61">
        <f t="shared" si="15"/>
        <v>0</v>
      </c>
      <c r="V26" s="109">
        <f t="shared" si="16"/>
        <v>0</v>
      </c>
      <c r="W26" s="61">
        <f t="shared" si="17"/>
        <v>0</v>
      </c>
      <c r="X26" s="109">
        <f t="shared" si="18"/>
        <v>0</v>
      </c>
      <c r="Y26" s="61">
        <f t="shared" si="19"/>
        <v>0</v>
      </c>
      <c r="Z26" s="109">
        <f t="shared" si="20"/>
        <v>0</v>
      </c>
      <c r="AA26" s="61">
        <f t="shared" si="21"/>
        <v>0</v>
      </c>
      <c r="AB26" s="68">
        <f t="shared" si="22"/>
        <v>0</v>
      </c>
      <c r="AC26" s="67">
        <f t="shared" si="23"/>
        <v>0</v>
      </c>
      <c r="AD26" s="66">
        <f t="shared" si="24"/>
        <v>0</v>
      </c>
      <c r="AE26" s="57">
        <f t="shared" si="25"/>
        <v>0</v>
      </c>
      <c r="AF26" s="60">
        <f t="shared" si="26"/>
        <v>0</v>
      </c>
      <c r="AG26" s="52">
        <f t="shared" si="27"/>
        <v>0</v>
      </c>
      <c r="AH26" s="63">
        <f t="shared" si="28"/>
        <v>0</v>
      </c>
      <c r="AI26" s="65">
        <f t="shared" si="29"/>
        <v>0</v>
      </c>
      <c r="AJ26" s="31">
        <f t="shared" si="30"/>
        <v>0</v>
      </c>
      <c r="AK26" s="65">
        <f t="shared" si="31"/>
        <v>0</v>
      </c>
      <c r="AL26" s="230">
        <f t="shared" si="32"/>
        <v>0</v>
      </c>
      <c r="AM26" s="130"/>
    </row>
    <row r="27" spans="1:40" s="2" customFormat="1" x14ac:dyDescent="0.3">
      <c r="A27" s="48" t="s">
        <v>1057</v>
      </c>
      <c r="B27" s="47">
        <f>30000/24</f>
        <v>1250</v>
      </c>
      <c r="C27" s="46">
        <f>2800/1.1</f>
        <v>2545.454545454545</v>
      </c>
      <c r="D27" s="45">
        <v>24</v>
      </c>
      <c r="E27" s="178">
        <f t="shared" si="0"/>
        <v>0</v>
      </c>
      <c r="F27" s="76">
        <f t="shared" si="1"/>
        <v>0</v>
      </c>
      <c r="G27" s="61">
        <f t="shared" si="2"/>
        <v>0</v>
      </c>
      <c r="H27" s="37">
        <f t="shared" si="3"/>
        <v>0</v>
      </c>
      <c r="I27" s="61">
        <f t="shared" si="4"/>
        <v>0</v>
      </c>
      <c r="J27" s="37">
        <f t="shared" si="5"/>
        <v>0</v>
      </c>
      <c r="K27" s="61">
        <f t="shared" si="6"/>
        <v>0</v>
      </c>
      <c r="L27" s="37">
        <f t="shared" si="7"/>
        <v>0</v>
      </c>
      <c r="M27" s="61">
        <f t="shared" si="8"/>
        <v>0</v>
      </c>
      <c r="N27" s="37">
        <f t="shared" si="9"/>
        <v>0</v>
      </c>
      <c r="O27" s="51">
        <f t="shared" si="10"/>
        <v>0</v>
      </c>
      <c r="P27" s="71">
        <f t="shared" si="11"/>
        <v>0</v>
      </c>
      <c r="Q27" s="57">
        <f t="shared" si="12"/>
        <v>0</v>
      </c>
      <c r="R27" s="39">
        <f t="shared" si="12"/>
        <v>0</v>
      </c>
      <c r="S27" s="61">
        <f t="shared" si="13"/>
        <v>0</v>
      </c>
      <c r="T27" s="109">
        <f t="shared" si="14"/>
        <v>0</v>
      </c>
      <c r="U27" s="61">
        <f t="shared" si="15"/>
        <v>0</v>
      </c>
      <c r="V27" s="109">
        <f t="shared" si="16"/>
        <v>0</v>
      </c>
      <c r="W27" s="61">
        <f t="shared" si="17"/>
        <v>0</v>
      </c>
      <c r="X27" s="109">
        <f t="shared" si="18"/>
        <v>0</v>
      </c>
      <c r="Y27" s="61">
        <f t="shared" si="19"/>
        <v>0</v>
      </c>
      <c r="Z27" s="109">
        <f t="shared" si="20"/>
        <v>0</v>
      </c>
      <c r="AA27" s="61">
        <f t="shared" si="21"/>
        <v>0</v>
      </c>
      <c r="AB27" s="68">
        <f t="shared" si="22"/>
        <v>0</v>
      </c>
      <c r="AC27" s="67">
        <f t="shared" si="23"/>
        <v>0</v>
      </c>
      <c r="AD27" s="66">
        <f t="shared" si="24"/>
        <v>0</v>
      </c>
      <c r="AE27" s="57">
        <f t="shared" si="25"/>
        <v>0</v>
      </c>
      <c r="AF27" s="60">
        <f t="shared" si="26"/>
        <v>0</v>
      </c>
      <c r="AG27" s="52">
        <f t="shared" si="27"/>
        <v>0</v>
      </c>
      <c r="AH27" s="63">
        <f t="shared" si="28"/>
        <v>0</v>
      </c>
      <c r="AI27" s="65">
        <f t="shared" si="29"/>
        <v>0</v>
      </c>
      <c r="AJ27" s="31">
        <f t="shared" si="30"/>
        <v>0</v>
      </c>
      <c r="AK27" s="65">
        <f t="shared" si="31"/>
        <v>0</v>
      </c>
      <c r="AL27" s="230">
        <f t="shared" si="32"/>
        <v>0</v>
      </c>
      <c r="AM27" s="130"/>
    </row>
    <row r="28" spans="1:40" s="2" customFormat="1" x14ac:dyDescent="0.3">
      <c r="A28" s="137" t="s">
        <v>61</v>
      </c>
      <c r="B28" s="47">
        <f>14400/24</f>
        <v>600</v>
      </c>
      <c r="C28" s="46">
        <f>800/1.1</f>
        <v>727.27272727272725</v>
      </c>
      <c r="D28" s="163">
        <v>24</v>
      </c>
      <c r="E28" s="178">
        <f t="shared" si="0"/>
        <v>9</v>
      </c>
      <c r="F28" s="76">
        <f t="shared" si="1"/>
        <v>5400</v>
      </c>
      <c r="G28" s="61">
        <f t="shared" si="2"/>
        <v>0</v>
      </c>
      <c r="H28" s="37">
        <f t="shared" si="3"/>
        <v>0</v>
      </c>
      <c r="I28" s="61">
        <f t="shared" si="4"/>
        <v>0</v>
      </c>
      <c r="J28" s="37">
        <f t="shared" si="5"/>
        <v>0</v>
      </c>
      <c r="K28" s="61">
        <f t="shared" si="6"/>
        <v>0</v>
      </c>
      <c r="L28" s="37">
        <f t="shared" si="7"/>
        <v>0</v>
      </c>
      <c r="M28" s="61">
        <f t="shared" si="8"/>
        <v>0</v>
      </c>
      <c r="N28" s="37">
        <f t="shared" si="9"/>
        <v>0</v>
      </c>
      <c r="O28" s="51">
        <f t="shared" si="10"/>
        <v>0</v>
      </c>
      <c r="P28" s="71">
        <f t="shared" si="11"/>
        <v>0</v>
      </c>
      <c r="Q28" s="57">
        <f t="shared" si="12"/>
        <v>0</v>
      </c>
      <c r="R28" s="39">
        <f t="shared" si="12"/>
        <v>0</v>
      </c>
      <c r="S28" s="61">
        <f t="shared" si="13"/>
        <v>0</v>
      </c>
      <c r="T28" s="109">
        <f t="shared" si="14"/>
        <v>0</v>
      </c>
      <c r="U28" s="61">
        <f t="shared" si="15"/>
        <v>1</v>
      </c>
      <c r="V28" s="109">
        <f t="shared" si="16"/>
        <v>727.27272727272725</v>
      </c>
      <c r="W28" s="61">
        <f t="shared" si="17"/>
        <v>1</v>
      </c>
      <c r="X28" s="109">
        <f t="shared" si="18"/>
        <v>727.27272727272725</v>
      </c>
      <c r="Y28" s="61">
        <f t="shared" si="19"/>
        <v>0</v>
      </c>
      <c r="Z28" s="109">
        <f t="shared" si="20"/>
        <v>0</v>
      </c>
      <c r="AA28" s="61">
        <f t="shared" si="21"/>
        <v>1</v>
      </c>
      <c r="AB28" s="68">
        <f t="shared" si="22"/>
        <v>727.27272727272725</v>
      </c>
      <c r="AC28" s="67">
        <f t="shared" si="23"/>
        <v>3</v>
      </c>
      <c r="AD28" s="66">
        <f t="shared" si="24"/>
        <v>2181.818181818182</v>
      </c>
      <c r="AE28" s="57">
        <f t="shared" si="25"/>
        <v>0</v>
      </c>
      <c r="AF28" s="60">
        <f t="shared" si="26"/>
        <v>381.81818181818176</v>
      </c>
      <c r="AG28" s="52">
        <f t="shared" si="27"/>
        <v>0</v>
      </c>
      <c r="AH28" s="63">
        <f t="shared" si="28"/>
        <v>0</v>
      </c>
      <c r="AI28" s="65">
        <f t="shared" si="29"/>
        <v>6</v>
      </c>
      <c r="AJ28" s="31">
        <f t="shared" si="30"/>
        <v>3600</v>
      </c>
      <c r="AK28" s="65">
        <f t="shared" si="31"/>
        <v>0</v>
      </c>
      <c r="AL28" s="230">
        <f t="shared" si="32"/>
        <v>0</v>
      </c>
      <c r="AM28" s="130"/>
    </row>
    <row r="29" spans="1:40" s="2" customFormat="1" x14ac:dyDescent="0.3">
      <c r="A29" s="188" t="s">
        <v>1119</v>
      </c>
      <c r="B29" s="182">
        <f>16000/10</f>
        <v>1600</v>
      </c>
      <c r="C29" s="183">
        <f>2700/1.1</f>
        <v>2454.5454545454545</v>
      </c>
      <c r="D29" s="184">
        <v>10</v>
      </c>
      <c r="E29" s="178">
        <f t="shared" si="0"/>
        <v>1</v>
      </c>
      <c r="F29" s="76">
        <f t="shared" si="1"/>
        <v>1600</v>
      </c>
      <c r="G29" s="61">
        <f t="shared" si="2"/>
        <v>0</v>
      </c>
      <c r="H29" s="37">
        <f t="shared" si="3"/>
        <v>0</v>
      </c>
      <c r="I29" s="61">
        <f t="shared" si="4"/>
        <v>0</v>
      </c>
      <c r="J29" s="37">
        <f t="shared" si="5"/>
        <v>0</v>
      </c>
      <c r="K29" s="61">
        <f t="shared" si="6"/>
        <v>60</v>
      </c>
      <c r="L29" s="37">
        <f t="shared" si="7"/>
        <v>96000</v>
      </c>
      <c r="M29" s="61">
        <f t="shared" si="8"/>
        <v>0</v>
      </c>
      <c r="N29" s="37">
        <f t="shared" si="9"/>
        <v>0</v>
      </c>
      <c r="O29" s="51">
        <f t="shared" si="10"/>
        <v>0</v>
      </c>
      <c r="P29" s="71">
        <f t="shared" si="11"/>
        <v>0</v>
      </c>
      <c r="Q29" s="57">
        <f t="shared" si="12"/>
        <v>60</v>
      </c>
      <c r="R29" s="39">
        <f t="shared" si="12"/>
        <v>96000</v>
      </c>
      <c r="S29" s="61">
        <f t="shared" si="13"/>
        <v>0</v>
      </c>
      <c r="T29" s="109">
        <f t="shared" si="14"/>
        <v>0</v>
      </c>
      <c r="U29" s="61">
        <f t="shared" si="15"/>
        <v>0</v>
      </c>
      <c r="V29" s="109">
        <f t="shared" si="16"/>
        <v>0</v>
      </c>
      <c r="W29" s="61">
        <f t="shared" si="17"/>
        <v>0</v>
      </c>
      <c r="X29" s="109">
        <f t="shared" si="18"/>
        <v>0</v>
      </c>
      <c r="Y29" s="61">
        <f t="shared" si="19"/>
        <v>14</v>
      </c>
      <c r="Z29" s="109">
        <f t="shared" si="20"/>
        <v>34363.63636363636</v>
      </c>
      <c r="AA29" s="61">
        <f t="shared" si="21"/>
        <v>17</v>
      </c>
      <c r="AB29" s="68">
        <f t="shared" si="22"/>
        <v>41727.272727272728</v>
      </c>
      <c r="AC29" s="67">
        <f t="shared" si="23"/>
        <v>31</v>
      </c>
      <c r="AD29" s="66">
        <f t="shared" si="24"/>
        <v>76090.909090909088</v>
      </c>
      <c r="AE29" s="57">
        <f t="shared" si="25"/>
        <v>0</v>
      </c>
      <c r="AF29" s="60">
        <f t="shared" si="26"/>
        <v>26490.909090909088</v>
      </c>
      <c r="AG29" s="52">
        <f t="shared" si="27"/>
        <v>0</v>
      </c>
      <c r="AH29" s="63">
        <f t="shared" si="28"/>
        <v>0</v>
      </c>
      <c r="AI29" s="65">
        <f t="shared" si="29"/>
        <v>30</v>
      </c>
      <c r="AJ29" s="31">
        <f t="shared" si="30"/>
        <v>48000</v>
      </c>
      <c r="AK29" s="65">
        <f t="shared" si="31"/>
        <v>0</v>
      </c>
      <c r="AL29" s="230">
        <f t="shared" si="32"/>
        <v>0</v>
      </c>
      <c r="AM29" s="130"/>
    </row>
    <row r="30" spans="1:40" s="2" customFormat="1" x14ac:dyDescent="0.3">
      <c r="A30" s="188" t="s">
        <v>403</v>
      </c>
      <c r="B30" s="47">
        <f>16000/10</f>
        <v>1600</v>
      </c>
      <c r="C30" s="183">
        <f>2700/1.1</f>
        <v>2454.5454545454545</v>
      </c>
      <c r="D30" s="163">
        <v>10</v>
      </c>
      <c r="E30" s="178">
        <f t="shared" si="0"/>
        <v>0</v>
      </c>
      <c r="F30" s="76">
        <f t="shared" si="1"/>
        <v>0</v>
      </c>
      <c r="G30" s="61">
        <f t="shared" si="2"/>
        <v>0</v>
      </c>
      <c r="H30" s="37">
        <f t="shared" si="3"/>
        <v>0</v>
      </c>
      <c r="I30" s="61">
        <f t="shared" si="4"/>
        <v>0</v>
      </c>
      <c r="J30" s="37">
        <f t="shared" si="5"/>
        <v>0</v>
      </c>
      <c r="K30" s="61">
        <f t="shared" si="6"/>
        <v>20</v>
      </c>
      <c r="L30" s="37">
        <f t="shared" si="7"/>
        <v>32000</v>
      </c>
      <c r="M30" s="61">
        <f t="shared" si="8"/>
        <v>0</v>
      </c>
      <c r="N30" s="37">
        <f t="shared" si="9"/>
        <v>0</v>
      </c>
      <c r="O30" s="51">
        <f t="shared" si="10"/>
        <v>0</v>
      </c>
      <c r="P30" s="71">
        <f t="shared" si="11"/>
        <v>0</v>
      </c>
      <c r="Q30" s="57">
        <f t="shared" si="12"/>
        <v>20</v>
      </c>
      <c r="R30" s="39">
        <f t="shared" si="12"/>
        <v>32000</v>
      </c>
      <c r="S30" s="61">
        <f t="shared" si="13"/>
        <v>0</v>
      </c>
      <c r="T30" s="109">
        <f t="shared" si="14"/>
        <v>0</v>
      </c>
      <c r="U30" s="61">
        <f t="shared" si="15"/>
        <v>0</v>
      </c>
      <c r="V30" s="109">
        <f t="shared" si="16"/>
        <v>0</v>
      </c>
      <c r="W30" s="61">
        <f t="shared" si="17"/>
        <v>0</v>
      </c>
      <c r="X30" s="109">
        <f t="shared" si="18"/>
        <v>0</v>
      </c>
      <c r="Y30" s="61">
        <f t="shared" si="19"/>
        <v>3</v>
      </c>
      <c r="Z30" s="109">
        <f t="shared" si="20"/>
        <v>7363.636363636364</v>
      </c>
      <c r="AA30" s="61">
        <f t="shared" si="21"/>
        <v>3</v>
      </c>
      <c r="AB30" s="68">
        <f t="shared" si="22"/>
        <v>7363.636363636364</v>
      </c>
      <c r="AC30" s="67">
        <f t="shared" si="23"/>
        <v>6</v>
      </c>
      <c r="AD30" s="66">
        <f t="shared" si="24"/>
        <v>14727.272727272728</v>
      </c>
      <c r="AE30" s="57">
        <f t="shared" si="25"/>
        <v>0</v>
      </c>
      <c r="AF30" s="60">
        <f t="shared" si="26"/>
        <v>5127.272727272727</v>
      </c>
      <c r="AG30" s="52">
        <f t="shared" si="27"/>
        <v>0</v>
      </c>
      <c r="AH30" s="63">
        <f t="shared" si="28"/>
        <v>0</v>
      </c>
      <c r="AI30" s="65">
        <f t="shared" si="29"/>
        <v>14</v>
      </c>
      <c r="AJ30" s="31">
        <f t="shared" si="30"/>
        <v>22400</v>
      </c>
      <c r="AK30" s="65">
        <f t="shared" si="31"/>
        <v>0</v>
      </c>
      <c r="AL30" s="230">
        <f t="shared" si="32"/>
        <v>0</v>
      </c>
      <c r="AM30" s="130"/>
    </row>
    <row r="31" spans="1:40" s="2" customFormat="1" x14ac:dyDescent="0.3">
      <c r="A31" s="188" t="s">
        <v>1128</v>
      </c>
      <c r="B31" s="47">
        <f>16000/10</f>
        <v>1600</v>
      </c>
      <c r="C31" s="183">
        <f>2700/1.1</f>
        <v>2454.5454545454545</v>
      </c>
      <c r="D31" s="163">
        <v>10</v>
      </c>
      <c r="E31" s="178">
        <f t="shared" si="0"/>
        <v>0</v>
      </c>
      <c r="F31" s="76">
        <f t="shared" si="1"/>
        <v>0</v>
      </c>
      <c r="G31" s="61">
        <f t="shared" si="2"/>
        <v>0</v>
      </c>
      <c r="H31" s="37">
        <f t="shared" si="3"/>
        <v>0</v>
      </c>
      <c r="I31" s="61">
        <f t="shared" si="4"/>
        <v>0</v>
      </c>
      <c r="J31" s="37">
        <f t="shared" si="5"/>
        <v>0</v>
      </c>
      <c r="K31" s="61">
        <f t="shared" si="6"/>
        <v>10</v>
      </c>
      <c r="L31" s="37">
        <f t="shared" si="7"/>
        <v>16000</v>
      </c>
      <c r="M31" s="61">
        <f t="shared" si="8"/>
        <v>0</v>
      </c>
      <c r="N31" s="37">
        <f t="shared" si="9"/>
        <v>0</v>
      </c>
      <c r="O31" s="51">
        <f t="shared" si="10"/>
        <v>0</v>
      </c>
      <c r="P31" s="71">
        <f t="shared" si="11"/>
        <v>0</v>
      </c>
      <c r="Q31" s="57">
        <f t="shared" si="12"/>
        <v>10</v>
      </c>
      <c r="R31" s="39">
        <f t="shared" si="12"/>
        <v>16000</v>
      </c>
      <c r="S31" s="61">
        <f t="shared" si="13"/>
        <v>0</v>
      </c>
      <c r="T31" s="109">
        <f t="shared" si="14"/>
        <v>0</v>
      </c>
      <c r="U31" s="61">
        <f t="shared" si="15"/>
        <v>0</v>
      </c>
      <c r="V31" s="109">
        <f t="shared" si="16"/>
        <v>0</v>
      </c>
      <c r="W31" s="61">
        <f t="shared" si="17"/>
        <v>0</v>
      </c>
      <c r="X31" s="109">
        <f t="shared" si="18"/>
        <v>0</v>
      </c>
      <c r="Y31" s="61">
        <f t="shared" si="19"/>
        <v>2</v>
      </c>
      <c r="Z31" s="109">
        <f t="shared" si="20"/>
        <v>4909.090909090909</v>
      </c>
      <c r="AA31" s="61">
        <f t="shared" si="21"/>
        <v>3</v>
      </c>
      <c r="AB31" s="68">
        <f t="shared" si="22"/>
        <v>7363.636363636364</v>
      </c>
      <c r="AC31" s="67">
        <f t="shared" si="23"/>
        <v>5</v>
      </c>
      <c r="AD31" s="66">
        <f t="shared" si="24"/>
        <v>12272.727272727272</v>
      </c>
      <c r="AE31" s="57">
        <f t="shared" si="25"/>
        <v>0</v>
      </c>
      <c r="AF31" s="60">
        <f t="shared" si="26"/>
        <v>4272.7272727272721</v>
      </c>
      <c r="AG31" s="52">
        <f t="shared" si="27"/>
        <v>0</v>
      </c>
      <c r="AH31" s="63">
        <f t="shared" si="28"/>
        <v>0</v>
      </c>
      <c r="AI31" s="65">
        <f t="shared" si="29"/>
        <v>5</v>
      </c>
      <c r="AJ31" s="31">
        <f t="shared" si="30"/>
        <v>8000</v>
      </c>
      <c r="AK31" s="65">
        <f t="shared" si="31"/>
        <v>0</v>
      </c>
      <c r="AL31" s="230">
        <f t="shared" si="32"/>
        <v>0</v>
      </c>
      <c r="AM31" s="130"/>
    </row>
    <row r="32" spans="1:40" s="2" customFormat="1" x14ac:dyDescent="0.3">
      <c r="A32" s="188" t="s">
        <v>405</v>
      </c>
      <c r="B32" s="47">
        <f>16000/10</f>
        <v>1600</v>
      </c>
      <c r="C32" s="183">
        <f>2700/1.1</f>
        <v>2454.5454545454545</v>
      </c>
      <c r="D32" s="163">
        <v>10</v>
      </c>
      <c r="E32" s="178">
        <f t="shared" si="0"/>
        <v>0</v>
      </c>
      <c r="F32" s="76">
        <f t="shared" si="1"/>
        <v>0</v>
      </c>
      <c r="G32" s="61">
        <f t="shared" si="2"/>
        <v>0</v>
      </c>
      <c r="H32" s="37">
        <f t="shared" si="3"/>
        <v>0</v>
      </c>
      <c r="I32" s="61">
        <f t="shared" si="4"/>
        <v>0</v>
      </c>
      <c r="J32" s="37">
        <f t="shared" si="5"/>
        <v>0</v>
      </c>
      <c r="K32" s="61">
        <f t="shared" si="6"/>
        <v>30</v>
      </c>
      <c r="L32" s="37">
        <f t="shared" si="7"/>
        <v>48000</v>
      </c>
      <c r="M32" s="61">
        <f t="shared" si="8"/>
        <v>0</v>
      </c>
      <c r="N32" s="37">
        <f t="shared" si="9"/>
        <v>0</v>
      </c>
      <c r="O32" s="51">
        <f t="shared" si="10"/>
        <v>0</v>
      </c>
      <c r="P32" s="71">
        <f t="shared" si="11"/>
        <v>0</v>
      </c>
      <c r="Q32" s="57">
        <f t="shared" si="12"/>
        <v>30</v>
      </c>
      <c r="R32" s="39">
        <f t="shared" si="12"/>
        <v>48000</v>
      </c>
      <c r="S32" s="61">
        <f t="shared" si="13"/>
        <v>0</v>
      </c>
      <c r="T32" s="109">
        <f t="shared" si="14"/>
        <v>0</v>
      </c>
      <c r="U32" s="61">
        <f t="shared" si="15"/>
        <v>0</v>
      </c>
      <c r="V32" s="109">
        <f t="shared" si="16"/>
        <v>0</v>
      </c>
      <c r="W32" s="61">
        <f t="shared" si="17"/>
        <v>0</v>
      </c>
      <c r="X32" s="109">
        <f t="shared" si="18"/>
        <v>0</v>
      </c>
      <c r="Y32" s="61">
        <f t="shared" si="19"/>
        <v>6</v>
      </c>
      <c r="Z32" s="109">
        <f t="shared" si="20"/>
        <v>14727.272727272728</v>
      </c>
      <c r="AA32" s="61">
        <f t="shared" si="21"/>
        <v>9</v>
      </c>
      <c r="AB32" s="68">
        <f t="shared" si="22"/>
        <v>22090.909090909092</v>
      </c>
      <c r="AC32" s="67">
        <f t="shared" si="23"/>
        <v>15</v>
      </c>
      <c r="AD32" s="66">
        <f t="shared" si="24"/>
        <v>36818.181818181816</v>
      </c>
      <c r="AE32" s="57">
        <f t="shared" si="25"/>
        <v>0</v>
      </c>
      <c r="AF32" s="60">
        <f t="shared" si="26"/>
        <v>12818.181818181818</v>
      </c>
      <c r="AG32" s="52">
        <f t="shared" si="27"/>
        <v>0</v>
      </c>
      <c r="AH32" s="63">
        <f t="shared" si="28"/>
        <v>0</v>
      </c>
      <c r="AI32" s="65">
        <f t="shared" si="29"/>
        <v>15</v>
      </c>
      <c r="AJ32" s="31">
        <f t="shared" si="30"/>
        <v>24000</v>
      </c>
      <c r="AK32" s="65">
        <f t="shared" si="31"/>
        <v>0</v>
      </c>
      <c r="AL32" s="230">
        <f t="shared" si="32"/>
        <v>0</v>
      </c>
      <c r="AM32" s="130"/>
    </row>
    <row r="33" spans="1:39" s="2" customFormat="1" x14ac:dyDescent="0.3">
      <c r="A33" s="188" t="s">
        <v>585</v>
      </c>
      <c r="B33" s="47">
        <f>16000/10</f>
        <v>1600</v>
      </c>
      <c r="C33" s="183">
        <f>2700/1.1</f>
        <v>2454.5454545454545</v>
      </c>
      <c r="D33" s="163">
        <v>11</v>
      </c>
      <c r="E33" s="178">
        <f t="shared" si="0"/>
        <v>0</v>
      </c>
      <c r="F33" s="76">
        <f t="shared" si="1"/>
        <v>0</v>
      </c>
      <c r="G33" s="61">
        <f t="shared" si="2"/>
        <v>0</v>
      </c>
      <c r="H33" s="37">
        <f t="shared" si="3"/>
        <v>0</v>
      </c>
      <c r="I33" s="61">
        <f t="shared" si="4"/>
        <v>0</v>
      </c>
      <c r="J33" s="37">
        <f t="shared" si="5"/>
        <v>0</v>
      </c>
      <c r="K33" s="61">
        <f t="shared" si="6"/>
        <v>0</v>
      </c>
      <c r="L33" s="37">
        <f t="shared" si="7"/>
        <v>0</v>
      </c>
      <c r="M33" s="61">
        <f t="shared" si="8"/>
        <v>0</v>
      </c>
      <c r="N33" s="37">
        <f t="shared" si="9"/>
        <v>0</v>
      </c>
      <c r="O33" s="51">
        <f t="shared" si="10"/>
        <v>0</v>
      </c>
      <c r="P33" s="71">
        <f t="shared" si="11"/>
        <v>0</v>
      </c>
      <c r="Q33" s="57">
        <f t="shared" si="12"/>
        <v>0</v>
      </c>
      <c r="R33" s="39">
        <f t="shared" si="12"/>
        <v>0</v>
      </c>
      <c r="S33" s="61">
        <f t="shared" si="13"/>
        <v>0</v>
      </c>
      <c r="T33" s="109">
        <f t="shared" si="14"/>
        <v>0</v>
      </c>
      <c r="U33" s="61">
        <f t="shared" si="15"/>
        <v>0</v>
      </c>
      <c r="V33" s="109">
        <f t="shared" si="16"/>
        <v>0</v>
      </c>
      <c r="W33" s="61">
        <f t="shared" si="17"/>
        <v>0</v>
      </c>
      <c r="X33" s="109">
        <f t="shared" si="18"/>
        <v>0</v>
      </c>
      <c r="Y33" s="61">
        <f t="shared" si="19"/>
        <v>0</v>
      </c>
      <c r="Z33" s="109">
        <f t="shared" si="20"/>
        <v>0</v>
      </c>
      <c r="AA33" s="61">
        <f t="shared" si="21"/>
        <v>0</v>
      </c>
      <c r="AB33" s="68">
        <f t="shared" si="22"/>
        <v>0</v>
      </c>
      <c r="AC33" s="67">
        <f t="shared" si="23"/>
        <v>0</v>
      </c>
      <c r="AD33" s="66">
        <f t="shared" si="24"/>
        <v>0</v>
      </c>
      <c r="AE33" s="57">
        <f t="shared" si="25"/>
        <v>0</v>
      </c>
      <c r="AF33" s="60">
        <f t="shared" si="26"/>
        <v>0</v>
      </c>
      <c r="AG33" s="52">
        <f t="shared" si="27"/>
        <v>0</v>
      </c>
      <c r="AH33" s="63">
        <f t="shared" si="28"/>
        <v>0</v>
      </c>
      <c r="AI33" s="65">
        <f t="shared" si="29"/>
        <v>0</v>
      </c>
      <c r="AJ33" s="31">
        <f t="shared" si="30"/>
        <v>0</v>
      </c>
      <c r="AK33" s="65">
        <f t="shared" si="31"/>
        <v>0</v>
      </c>
      <c r="AL33" s="230">
        <f t="shared" si="32"/>
        <v>0</v>
      </c>
      <c r="AM33" s="130"/>
    </row>
    <row r="34" spans="1:39" s="2" customFormat="1" x14ac:dyDescent="0.3">
      <c r="A34" s="188" t="s">
        <v>1089</v>
      </c>
      <c r="B34" s="47">
        <f>14400/12</f>
        <v>1200</v>
      </c>
      <c r="C34" s="46">
        <f>1800/1.1</f>
        <v>1636.3636363636363</v>
      </c>
      <c r="D34" s="163">
        <v>12</v>
      </c>
      <c r="E34" s="178">
        <f t="shared" si="0"/>
        <v>25</v>
      </c>
      <c r="F34" s="76">
        <f t="shared" si="1"/>
        <v>30000</v>
      </c>
      <c r="G34" s="61">
        <f t="shared" si="2"/>
        <v>0</v>
      </c>
      <c r="H34" s="37">
        <f t="shared" si="3"/>
        <v>0</v>
      </c>
      <c r="I34" s="61">
        <f t="shared" si="4"/>
        <v>0</v>
      </c>
      <c r="J34" s="37">
        <f t="shared" si="5"/>
        <v>0</v>
      </c>
      <c r="K34" s="61">
        <f t="shared" si="6"/>
        <v>24</v>
      </c>
      <c r="L34" s="37">
        <f t="shared" si="7"/>
        <v>28800</v>
      </c>
      <c r="M34" s="61">
        <f t="shared" si="8"/>
        <v>0</v>
      </c>
      <c r="N34" s="37">
        <f t="shared" si="9"/>
        <v>0</v>
      </c>
      <c r="O34" s="51">
        <f t="shared" si="10"/>
        <v>0</v>
      </c>
      <c r="P34" s="71">
        <f t="shared" si="11"/>
        <v>0</v>
      </c>
      <c r="Q34" s="57">
        <f t="shared" si="12"/>
        <v>24</v>
      </c>
      <c r="R34" s="39">
        <f t="shared" si="12"/>
        <v>28800</v>
      </c>
      <c r="S34" s="61">
        <f t="shared" si="13"/>
        <v>0</v>
      </c>
      <c r="T34" s="109">
        <f t="shared" si="14"/>
        <v>0</v>
      </c>
      <c r="U34" s="61">
        <f t="shared" si="15"/>
        <v>3</v>
      </c>
      <c r="V34" s="109">
        <f t="shared" si="16"/>
        <v>4909.090909090909</v>
      </c>
      <c r="W34" s="61">
        <f t="shared" si="17"/>
        <v>1</v>
      </c>
      <c r="X34" s="109">
        <f t="shared" si="18"/>
        <v>1636.3636363636363</v>
      </c>
      <c r="Y34" s="61">
        <f t="shared" si="19"/>
        <v>6</v>
      </c>
      <c r="Z34" s="109">
        <f t="shared" si="20"/>
        <v>9818.181818181818</v>
      </c>
      <c r="AA34" s="61">
        <f t="shared" si="21"/>
        <v>0</v>
      </c>
      <c r="AB34" s="68">
        <f t="shared" si="22"/>
        <v>0</v>
      </c>
      <c r="AC34" s="67">
        <f t="shared" si="23"/>
        <v>10</v>
      </c>
      <c r="AD34" s="66">
        <f t="shared" si="24"/>
        <v>16363.636363636362</v>
      </c>
      <c r="AE34" s="57">
        <f t="shared" si="25"/>
        <v>0</v>
      </c>
      <c r="AF34" s="60">
        <f t="shared" si="26"/>
        <v>4363.6363636363621</v>
      </c>
      <c r="AG34" s="52">
        <f t="shared" si="27"/>
        <v>0</v>
      </c>
      <c r="AH34" s="63">
        <f t="shared" si="28"/>
        <v>0</v>
      </c>
      <c r="AI34" s="65">
        <f t="shared" si="29"/>
        <v>39</v>
      </c>
      <c r="AJ34" s="31">
        <f t="shared" si="30"/>
        <v>46800</v>
      </c>
      <c r="AK34" s="65">
        <f t="shared" si="31"/>
        <v>0</v>
      </c>
      <c r="AL34" s="230">
        <f t="shared" si="32"/>
        <v>0</v>
      </c>
      <c r="AM34" s="130"/>
    </row>
    <row r="35" spans="1:39" s="2" customFormat="1" x14ac:dyDescent="0.3">
      <c r="A35" s="188" t="s">
        <v>1137</v>
      </c>
      <c r="B35" s="47">
        <f>14400/12</f>
        <v>1200</v>
      </c>
      <c r="C35" s="46">
        <f>1800/1.1</f>
        <v>1636.3636363636363</v>
      </c>
      <c r="D35" s="163">
        <v>13</v>
      </c>
      <c r="E35" s="178">
        <f t="shared" si="0"/>
        <v>0</v>
      </c>
      <c r="F35" s="76">
        <f t="shared" si="1"/>
        <v>0</v>
      </c>
      <c r="G35" s="61">
        <f t="shared" si="2"/>
        <v>0</v>
      </c>
      <c r="H35" s="37">
        <f t="shared" si="3"/>
        <v>0</v>
      </c>
      <c r="I35" s="61">
        <f t="shared" si="4"/>
        <v>0</v>
      </c>
      <c r="J35" s="37">
        <f t="shared" si="5"/>
        <v>0</v>
      </c>
      <c r="K35" s="61">
        <f t="shared" si="6"/>
        <v>0</v>
      </c>
      <c r="L35" s="37">
        <f t="shared" si="7"/>
        <v>0</v>
      </c>
      <c r="M35" s="61">
        <f t="shared" si="8"/>
        <v>0</v>
      </c>
      <c r="N35" s="37">
        <f t="shared" si="9"/>
        <v>0</v>
      </c>
      <c r="O35" s="51">
        <f t="shared" si="10"/>
        <v>0</v>
      </c>
      <c r="P35" s="71">
        <f t="shared" si="11"/>
        <v>0</v>
      </c>
      <c r="Q35" s="57">
        <f t="shared" si="12"/>
        <v>0</v>
      </c>
      <c r="R35" s="39">
        <f t="shared" si="12"/>
        <v>0</v>
      </c>
      <c r="S35" s="61">
        <f t="shared" si="13"/>
        <v>0</v>
      </c>
      <c r="T35" s="109">
        <f t="shared" si="14"/>
        <v>0</v>
      </c>
      <c r="U35" s="61">
        <f t="shared" si="15"/>
        <v>0</v>
      </c>
      <c r="V35" s="109">
        <f t="shared" si="16"/>
        <v>0</v>
      </c>
      <c r="W35" s="61">
        <f t="shared" si="17"/>
        <v>0</v>
      </c>
      <c r="X35" s="109">
        <f t="shared" si="18"/>
        <v>0</v>
      </c>
      <c r="Y35" s="61">
        <f t="shared" si="19"/>
        <v>0</v>
      </c>
      <c r="Z35" s="109">
        <f t="shared" si="20"/>
        <v>0</v>
      </c>
      <c r="AA35" s="61">
        <f t="shared" si="21"/>
        <v>0</v>
      </c>
      <c r="AB35" s="68">
        <f t="shared" si="22"/>
        <v>0</v>
      </c>
      <c r="AC35" s="67">
        <f t="shared" si="23"/>
        <v>0</v>
      </c>
      <c r="AD35" s="66">
        <f t="shared" si="24"/>
        <v>0</v>
      </c>
      <c r="AE35" s="57">
        <f t="shared" si="25"/>
        <v>0</v>
      </c>
      <c r="AF35" s="60">
        <f t="shared" si="26"/>
        <v>0</v>
      </c>
      <c r="AG35" s="52">
        <f t="shared" si="27"/>
        <v>0</v>
      </c>
      <c r="AH35" s="63">
        <f t="shared" si="28"/>
        <v>0</v>
      </c>
      <c r="AI35" s="65">
        <f t="shared" si="29"/>
        <v>0</v>
      </c>
      <c r="AJ35" s="31">
        <f t="shared" si="30"/>
        <v>0</v>
      </c>
      <c r="AK35" s="65">
        <f t="shared" si="31"/>
        <v>0</v>
      </c>
      <c r="AL35" s="230">
        <f t="shared" si="32"/>
        <v>0</v>
      </c>
      <c r="AM35" s="130"/>
    </row>
    <row r="36" spans="1:39" s="2" customFormat="1" x14ac:dyDescent="0.3">
      <c r="A36" s="186" t="s">
        <v>1088</v>
      </c>
      <c r="B36" s="47">
        <f>3900/6</f>
        <v>650</v>
      </c>
      <c r="C36" s="46">
        <f>2000/1.1</f>
        <v>1818.181818181818</v>
      </c>
      <c r="D36" s="163">
        <v>6</v>
      </c>
      <c r="E36" s="178">
        <f t="shared" si="0"/>
        <v>0</v>
      </c>
      <c r="F36" s="76">
        <f t="shared" si="1"/>
        <v>0</v>
      </c>
      <c r="G36" s="61">
        <f t="shared" si="2"/>
        <v>0</v>
      </c>
      <c r="H36" s="37">
        <f t="shared" si="3"/>
        <v>0</v>
      </c>
      <c r="I36" s="61">
        <f t="shared" si="4"/>
        <v>0</v>
      </c>
      <c r="J36" s="37">
        <f t="shared" si="5"/>
        <v>0</v>
      </c>
      <c r="K36" s="61">
        <f t="shared" si="6"/>
        <v>0</v>
      </c>
      <c r="L36" s="37">
        <f t="shared" si="7"/>
        <v>0</v>
      </c>
      <c r="M36" s="61">
        <f t="shared" si="8"/>
        <v>0</v>
      </c>
      <c r="N36" s="37">
        <f t="shared" si="9"/>
        <v>0</v>
      </c>
      <c r="O36" s="51">
        <f t="shared" si="10"/>
        <v>0</v>
      </c>
      <c r="P36" s="71">
        <f t="shared" si="11"/>
        <v>0</v>
      </c>
      <c r="Q36" s="57">
        <f t="shared" si="12"/>
        <v>0</v>
      </c>
      <c r="R36" s="39">
        <f t="shared" si="12"/>
        <v>0</v>
      </c>
      <c r="S36" s="61">
        <f t="shared" si="13"/>
        <v>0</v>
      </c>
      <c r="T36" s="109">
        <f t="shared" si="14"/>
        <v>0</v>
      </c>
      <c r="U36" s="61">
        <f t="shared" si="15"/>
        <v>0</v>
      </c>
      <c r="V36" s="109">
        <f t="shared" si="16"/>
        <v>0</v>
      </c>
      <c r="W36" s="61">
        <f t="shared" si="17"/>
        <v>0</v>
      </c>
      <c r="X36" s="109">
        <f t="shared" si="18"/>
        <v>0</v>
      </c>
      <c r="Y36" s="61">
        <f t="shared" si="19"/>
        <v>0</v>
      </c>
      <c r="Z36" s="109">
        <f t="shared" si="20"/>
        <v>0</v>
      </c>
      <c r="AA36" s="61">
        <f t="shared" si="21"/>
        <v>0</v>
      </c>
      <c r="AB36" s="68">
        <f t="shared" si="22"/>
        <v>0</v>
      </c>
      <c r="AC36" s="67">
        <f t="shared" si="23"/>
        <v>0</v>
      </c>
      <c r="AD36" s="66">
        <f t="shared" si="24"/>
        <v>0</v>
      </c>
      <c r="AE36" s="57">
        <f t="shared" si="25"/>
        <v>0</v>
      </c>
      <c r="AF36" s="60">
        <f t="shared" si="26"/>
        <v>0</v>
      </c>
      <c r="AG36" s="52">
        <f t="shared" si="27"/>
        <v>0</v>
      </c>
      <c r="AH36" s="63">
        <f t="shared" si="28"/>
        <v>0</v>
      </c>
      <c r="AI36" s="65">
        <f t="shared" si="29"/>
        <v>0</v>
      </c>
      <c r="AJ36" s="31">
        <f t="shared" si="30"/>
        <v>0</v>
      </c>
      <c r="AK36" s="65">
        <f t="shared" si="31"/>
        <v>0</v>
      </c>
      <c r="AL36" s="230">
        <f t="shared" si="32"/>
        <v>0</v>
      </c>
      <c r="AM36" s="130"/>
    </row>
    <row r="37" spans="1:39" s="2" customFormat="1" x14ac:dyDescent="0.3">
      <c r="A37" s="186" t="s">
        <v>407</v>
      </c>
      <c r="B37" s="47">
        <f>3900/6</f>
        <v>650</v>
      </c>
      <c r="C37" s="46">
        <f>2000/1.1</f>
        <v>1818.181818181818</v>
      </c>
      <c r="D37" s="163">
        <v>6</v>
      </c>
      <c r="E37" s="178">
        <f t="shared" si="0"/>
        <v>3</v>
      </c>
      <c r="F37" s="76">
        <f t="shared" si="1"/>
        <v>1950</v>
      </c>
      <c r="G37" s="61">
        <f t="shared" si="2"/>
        <v>0</v>
      </c>
      <c r="H37" s="37">
        <f t="shared" si="3"/>
        <v>0</v>
      </c>
      <c r="I37" s="61">
        <f t="shared" si="4"/>
        <v>0</v>
      </c>
      <c r="J37" s="37">
        <f t="shared" si="5"/>
        <v>0</v>
      </c>
      <c r="K37" s="61">
        <f t="shared" si="6"/>
        <v>0</v>
      </c>
      <c r="L37" s="37">
        <f t="shared" si="7"/>
        <v>0</v>
      </c>
      <c r="M37" s="61">
        <f t="shared" si="8"/>
        <v>0</v>
      </c>
      <c r="N37" s="37">
        <f t="shared" si="9"/>
        <v>0</v>
      </c>
      <c r="O37" s="51">
        <f t="shared" si="10"/>
        <v>0</v>
      </c>
      <c r="P37" s="71">
        <f t="shared" si="11"/>
        <v>0</v>
      </c>
      <c r="Q37" s="57">
        <f t="shared" si="12"/>
        <v>0</v>
      </c>
      <c r="R37" s="39">
        <f t="shared" si="12"/>
        <v>0</v>
      </c>
      <c r="S37" s="61">
        <f t="shared" si="13"/>
        <v>0</v>
      </c>
      <c r="T37" s="109">
        <f t="shared" si="14"/>
        <v>0</v>
      </c>
      <c r="U37" s="61">
        <f t="shared" si="15"/>
        <v>0</v>
      </c>
      <c r="V37" s="109">
        <f t="shared" si="16"/>
        <v>0</v>
      </c>
      <c r="W37" s="61">
        <f t="shared" si="17"/>
        <v>1</v>
      </c>
      <c r="X37" s="109">
        <f t="shared" si="18"/>
        <v>1818.181818181818</v>
      </c>
      <c r="Y37" s="61">
        <f t="shared" si="19"/>
        <v>0</v>
      </c>
      <c r="Z37" s="109">
        <f t="shared" si="20"/>
        <v>0</v>
      </c>
      <c r="AA37" s="61">
        <f t="shared" si="21"/>
        <v>1</v>
      </c>
      <c r="AB37" s="68">
        <f t="shared" si="22"/>
        <v>1818.181818181818</v>
      </c>
      <c r="AC37" s="67">
        <f t="shared" si="23"/>
        <v>2</v>
      </c>
      <c r="AD37" s="66">
        <f t="shared" si="24"/>
        <v>3636.363636363636</v>
      </c>
      <c r="AE37" s="57">
        <f t="shared" si="25"/>
        <v>0</v>
      </c>
      <c r="AF37" s="60">
        <f t="shared" si="26"/>
        <v>2336.363636363636</v>
      </c>
      <c r="AG37" s="52">
        <f t="shared" si="27"/>
        <v>0</v>
      </c>
      <c r="AH37" s="63">
        <f t="shared" si="28"/>
        <v>0</v>
      </c>
      <c r="AI37" s="65">
        <f t="shared" si="29"/>
        <v>1</v>
      </c>
      <c r="AJ37" s="31">
        <f t="shared" si="30"/>
        <v>650</v>
      </c>
      <c r="AK37" s="65">
        <f t="shared" si="31"/>
        <v>0</v>
      </c>
      <c r="AL37" s="230">
        <f t="shared" si="32"/>
        <v>0</v>
      </c>
      <c r="AM37" s="130"/>
    </row>
    <row r="38" spans="1:39" s="2" customFormat="1" x14ac:dyDescent="0.3">
      <c r="A38" s="186" t="s">
        <v>408</v>
      </c>
      <c r="B38" s="47">
        <f>3900/6</f>
        <v>650</v>
      </c>
      <c r="C38" s="46">
        <f>2000/1.1</f>
        <v>1818.181818181818</v>
      </c>
      <c r="D38" s="163">
        <v>6</v>
      </c>
      <c r="E38" s="178">
        <f t="shared" si="0"/>
        <v>4</v>
      </c>
      <c r="F38" s="76">
        <f t="shared" si="1"/>
        <v>2600</v>
      </c>
      <c r="G38" s="61">
        <f t="shared" si="2"/>
        <v>0</v>
      </c>
      <c r="H38" s="37">
        <f t="shared" si="3"/>
        <v>0</v>
      </c>
      <c r="I38" s="61">
        <f t="shared" si="4"/>
        <v>0</v>
      </c>
      <c r="J38" s="37">
        <f t="shared" si="5"/>
        <v>0</v>
      </c>
      <c r="K38" s="61">
        <f t="shared" si="6"/>
        <v>0</v>
      </c>
      <c r="L38" s="37">
        <f t="shared" si="7"/>
        <v>0</v>
      </c>
      <c r="M38" s="61">
        <f t="shared" si="8"/>
        <v>0</v>
      </c>
      <c r="N38" s="37">
        <f t="shared" si="9"/>
        <v>0</v>
      </c>
      <c r="O38" s="51">
        <f t="shared" si="10"/>
        <v>0</v>
      </c>
      <c r="P38" s="71">
        <f t="shared" si="11"/>
        <v>0</v>
      </c>
      <c r="Q38" s="57">
        <f t="shared" si="12"/>
        <v>0</v>
      </c>
      <c r="R38" s="39">
        <f t="shared" si="12"/>
        <v>0</v>
      </c>
      <c r="S38" s="61">
        <f t="shared" si="13"/>
        <v>0</v>
      </c>
      <c r="T38" s="109">
        <f t="shared" si="14"/>
        <v>0</v>
      </c>
      <c r="U38" s="61">
        <f t="shared" si="15"/>
        <v>1</v>
      </c>
      <c r="V38" s="109">
        <f t="shared" si="16"/>
        <v>1818.181818181818</v>
      </c>
      <c r="W38" s="61">
        <f t="shared" si="17"/>
        <v>0</v>
      </c>
      <c r="X38" s="109">
        <f t="shared" si="18"/>
        <v>0</v>
      </c>
      <c r="Y38" s="61">
        <f t="shared" si="19"/>
        <v>0</v>
      </c>
      <c r="Z38" s="109">
        <f t="shared" si="20"/>
        <v>0</v>
      </c>
      <c r="AA38" s="61">
        <f t="shared" si="21"/>
        <v>0</v>
      </c>
      <c r="AB38" s="68">
        <f t="shared" si="22"/>
        <v>0</v>
      </c>
      <c r="AC38" s="67">
        <f t="shared" si="23"/>
        <v>1</v>
      </c>
      <c r="AD38" s="66">
        <f t="shared" si="24"/>
        <v>1818.181818181818</v>
      </c>
      <c r="AE38" s="57">
        <f t="shared" si="25"/>
        <v>0</v>
      </c>
      <c r="AF38" s="60">
        <f t="shared" si="26"/>
        <v>1168.181818181818</v>
      </c>
      <c r="AG38" s="52">
        <f t="shared" si="27"/>
        <v>0</v>
      </c>
      <c r="AH38" s="63">
        <f t="shared" si="28"/>
        <v>0</v>
      </c>
      <c r="AI38" s="65">
        <f t="shared" si="29"/>
        <v>3</v>
      </c>
      <c r="AJ38" s="31">
        <f t="shared" si="30"/>
        <v>1950</v>
      </c>
      <c r="AK38" s="65">
        <f t="shared" si="31"/>
        <v>0</v>
      </c>
      <c r="AL38" s="230">
        <f t="shared" si="32"/>
        <v>0</v>
      </c>
      <c r="AM38" s="130"/>
    </row>
    <row r="39" spans="1:39" s="2" customFormat="1" ht="17.25" thickBot="1" x14ac:dyDescent="0.35">
      <c r="A39" s="185" t="s">
        <v>409</v>
      </c>
      <c r="B39" s="193">
        <f>31200/24</f>
        <v>1300</v>
      </c>
      <c r="C39" s="194">
        <f>2800/1.1</f>
        <v>2545.454545454545</v>
      </c>
      <c r="D39" s="45">
        <v>24</v>
      </c>
      <c r="E39" s="361">
        <f t="shared" si="0"/>
        <v>0</v>
      </c>
      <c r="F39" s="192">
        <f t="shared" si="1"/>
        <v>0</v>
      </c>
      <c r="G39" s="360">
        <f t="shared" si="2"/>
        <v>0</v>
      </c>
      <c r="H39" s="197">
        <f t="shared" si="3"/>
        <v>0</v>
      </c>
      <c r="I39" s="360">
        <f t="shared" si="4"/>
        <v>0</v>
      </c>
      <c r="J39" s="197">
        <f t="shared" si="5"/>
        <v>0</v>
      </c>
      <c r="K39" s="360">
        <f t="shared" si="6"/>
        <v>0</v>
      </c>
      <c r="L39" s="197">
        <f t="shared" si="7"/>
        <v>0</v>
      </c>
      <c r="M39" s="360">
        <f t="shared" si="8"/>
        <v>0</v>
      </c>
      <c r="N39" s="197">
        <f t="shared" si="9"/>
        <v>0</v>
      </c>
      <c r="O39" s="387">
        <f t="shared" si="10"/>
        <v>0</v>
      </c>
      <c r="P39" s="405">
        <f t="shared" si="11"/>
        <v>0</v>
      </c>
      <c r="Q39" s="406">
        <f t="shared" si="12"/>
        <v>0</v>
      </c>
      <c r="R39" s="148">
        <f t="shared" si="12"/>
        <v>0</v>
      </c>
      <c r="S39" s="360">
        <f t="shared" si="13"/>
        <v>0</v>
      </c>
      <c r="T39" s="119">
        <f t="shared" si="14"/>
        <v>0</v>
      </c>
      <c r="U39" s="360">
        <f t="shared" si="15"/>
        <v>0</v>
      </c>
      <c r="V39" s="119">
        <f t="shared" si="16"/>
        <v>0</v>
      </c>
      <c r="W39" s="360">
        <f t="shared" si="17"/>
        <v>0</v>
      </c>
      <c r="X39" s="119">
        <f t="shared" si="18"/>
        <v>0</v>
      </c>
      <c r="Y39" s="360">
        <f t="shared" si="19"/>
        <v>0</v>
      </c>
      <c r="Z39" s="119">
        <f t="shared" si="20"/>
        <v>0</v>
      </c>
      <c r="AA39" s="360">
        <f t="shared" si="21"/>
        <v>0</v>
      </c>
      <c r="AB39" s="390">
        <f t="shared" si="22"/>
        <v>0</v>
      </c>
      <c r="AC39" s="407">
        <f t="shared" si="23"/>
        <v>0</v>
      </c>
      <c r="AD39" s="408">
        <f t="shared" si="24"/>
        <v>0</v>
      </c>
      <c r="AE39" s="406">
        <f t="shared" si="25"/>
        <v>0</v>
      </c>
      <c r="AF39" s="392">
        <f t="shared" si="26"/>
        <v>0</v>
      </c>
      <c r="AG39" s="425">
        <f t="shared" si="27"/>
        <v>0</v>
      </c>
      <c r="AH39" s="393">
        <f t="shared" si="28"/>
        <v>0</v>
      </c>
      <c r="AI39" s="426">
        <f t="shared" si="29"/>
        <v>0</v>
      </c>
      <c r="AJ39" s="456">
        <f t="shared" si="30"/>
        <v>0</v>
      </c>
      <c r="AK39" s="426">
        <f t="shared" si="31"/>
        <v>0</v>
      </c>
      <c r="AL39" s="457">
        <f t="shared" si="32"/>
        <v>0</v>
      </c>
      <c r="AM39" s="130"/>
    </row>
    <row r="40" spans="1:39" s="2" customFormat="1" ht="17.25" thickBot="1" x14ac:dyDescent="0.35">
      <c r="A40" s="688" t="s">
        <v>1053</v>
      </c>
      <c r="B40" s="689"/>
      <c r="C40" s="689"/>
      <c r="D40" s="689"/>
      <c r="E40" s="386">
        <f t="shared" ref="E40:AL40" si="33">SUM(E6:E39)</f>
        <v>42</v>
      </c>
      <c r="F40" s="386">
        <f t="shared" si="33"/>
        <v>41550</v>
      </c>
      <c r="G40" s="397">
        <f t="shared" si="33"/>
        <v>0</v>
      </c>
      <c r="H40" s="451">
        <f t="shared" si="33"/>
        <v>0</v>
      </c>
      <c r="I40" s="397">
        <f t="shared" si="33"/>
        <v>0</v>
      </c>
      <c r="J40" s="451">
        <f t="shared" si="33"/>
        <v>0</v>
      </c>
      <c r="K40" s="397">
        <f t="shared" si="33"/>
        <v>224</v>
      </c>
      <c r="L40" s="451">
        <f t="shared" si="33"/>
        <v>364800</v>
      </c>
      <c r="M40" s="397">
        <f t="shared" si="33"/>
        <v>0</v>
      </c>
      <c r="N40" s="451">
        <f t="shared" si="33"/>
        <v>0</v>
      </c>
      <c r="O40" s="397">
        <f t="shared" si="33"/>
        <v>0</v>
      </c>
      <c r="P40" s="451">
        <f t="shared" si="33"/>
        <v>0</v>
      </c>
      <c r="Q40" s="442">
        <f t="shared" si="33"/>
        <v>224</v>
      </c>
      <c r="R40" s="442">
        <f t="shared" si="33"/>
        <v>364800</v>
      </c>
      <c r="S40" s="397">
        <f t="shared" si="33"/>
        <v>0</v>
      </c>
      <c r="T40" s="451">
        <f t="shared" si="33"/>
        <v>0</v>
      </c>
      <c r="U40" s="397">
        <f t="shared" si="33"/>
        <v>5</v>
      </c>
      <c r="V40" s="451">
        <f t="shared" si="33"/>
        <v>7454.545454545454</v>
      </c>
      <c r="W40" s="397">
        <f t="shared" si="33"/>
        <v>3</v>
      </c>
      <c r="X40" s="451">
        <f t="shared" si="33"/>
        <v>4181.818181818182</v>
      </c>
      <c r="Y40" s="397">
        <f t="shared" si="33"/>
        <v>49</v>
      </c>
      <c r="Z40" s="451">
        <f t="shared" si="33"/>
        <v>117000</v>
      </c>
      <c r="AA40" s="397">
        <f t="shared" si="33"/>
        <v>47</v>
      </c>
      <c r="AB40" s="451">
        <f t="shared" si="33"/>
        <v>114181.81818181819</v>
      </c>
      <c r="AC40" s="442">
        <f t="shared" si="33"/>
        <v>104</v>
      </c>
      <c r="AD40" s="442">
        <f t="shared" si="33"/>
        <v>242818.18181818182</v>
      </c>
      <c r="AE40" s="442">
        <f t="shared" si="33"/>
        <v>0</v>
      </c>
      <c r="AF40" s="442">
        <f t="shared" si="33"/>
        <v>80068.181818181809</v>
      </c>
      <c r="AG40" s="453">
        <f t="shared" si="33"/>
        <v>0</v>
      </c>
      <c r="AH40" s="397">
        <f t="shared" si="33"/>
        <v>0</v>
      </c>
      <c r="AI40" s="397">
        <f t="shared" si="33"/>
        <v>162</v>
      </c>
      <c r="AJ40" s="397">
        <f t="shared" si="33"/>
        <v>243600</v>
      </c>
      <c r="AK40" s="397">
        <f t="shared" si="33"/>
        <v>0</v>
      </c>
      <c r="AL40" s="397">
        <f t="shared" si="33"/>
        <v>0</v>
      </c>
      <c r="AM40" s="415"/>
    </row>
    <row r="41" spans="1:39" s="2" customFormat="1" ht="17.25" thickBot="1" x14ac:dyDescent="0.35">
      <c r="A41" s="154"/>
      <c r="B41" s="10"/>
      <c r="C41" s="10"/>
      <c r="D41" s="10"/>
      <c r="E41" s="4"/>
      <c r="F41" s="156"/>
      <c r="G41" s="5"/>
      <c r="H41" s="9">
        <f>H40*1.1</f>
        <v>0</v>
      </c>
      <c r="I41" s="5"/>
      <c r="J41" s="9">
        <f>J40*1.1</f>
        <v>0</v>
      </c>
      <c r="K41" s="5"/>
      <c r="L41" s="9">
        <f>L40*1.1</f>
        <v>401280.00000000006</v>
      </c>
      <c r="M41" s="5"/>
      <c r="N41" s="9">
        <f>N40*1.1</f>
        <v>0</v>
      </c>
      <c r="O41" s="5"/>
      <c r="P41" s="9">
        <f>P40*1.1</f>
        <v>0</v>
      </c>
      <c r="Q41" s="5"/>
      <c r="R41" s="8">
        <f>R40*1.1</f>
        <v>401280.00000000006</v>
      </c>
      <c r="S41" s="586"/>
      <c r="T41" s="587"/>
      <c r="U41" s="587"/>
      <c r="V41" s="587"/>
      <c r="W41" s="587"/>
      <c r="X41" s="587"/>
      <c r="Y41" s="587"/>
      <c r="Z41" s="587"/>
      <c r="AA41" s="587"/>
      <c r="AB41" s="587"/>
      <c r="AC41" s="587"/>
      <c r="AD41" s="587"/>
      <c r="AE41" s="239"/>
      <c r="AF41" s="7">
        <f>AF40/(R40+F40)</f>
        <v>0.19704240634473191</v>
      </c>
      <c r="AG41" s="4"/>
      <c r="AH41" s="6"/>
      <c r="AI41" s="235"/>
      <c r="AJ41" s="5"/>
      <c r="AK41" s="4"/>
      <c r="AL41" s="458">
        <f>AL40*1.1</f>
        <v>0</v>
      </c>
    </row>
    <row r="42" spans="1:39" s="2" customFormat="1" x14ac:dyDescent="0.3">
      <c r="A42" s="154"/>
      <c r="B42" s="10"/>
      <c r="C42" s="10"/>
      <c r="D42" s="10"/>
      <c r="E42" s="154">
        <f>E82+E124+E165+E206+E247+E288+E330+E371</f>
        <v>42</v>
      </c>
      <c r="F42" s="154">
        <f>F82+F124+F165+F206+F247+F288+F330+F371</f>
        <v>41550</v>
      </c>
      <c r="G42" s="10"/>
      <c r="H42" s="125"/>
      <c r="I42" s="154"/>
      <c r="J42" s="125"/>
      <c r="K42" s="10"/>
      <c r="L42" s="125"/>
      <c r="M42" s="154"/>
      <c r="N42" s="125"/>
      <c r="O42" s="10"/>
      <c r="P42" s="125"/>
      <c r="Q42" s="125">
        <f>Q82+Q124+Q165+Q206+Q288+Q371</f>
        <v>224</v>
      </c>
      <c r="R42" s="125">
        <f>R82+R124+R165+R206+R288+R371</f>
        <v>364800</v>
      </c>
      <c r="S42" s="124"/>
      <c r="T42" s="124"/>
      <c r="U42" s="155"/>
      <c r="V42" s="124"/>
      <c r="W42" s="155"/>
      <c r="X42" s="124"/>
      <c r="Y42" s="124"/>
      <c r="Z42" s="124"/>
      <c r="AA42" s="155"/>
      <c r="AB42" s="124"/>
      <c r="AC42" s="124"/>
      <c r="AD42" s="155"/>
      <c r="AE42" s="124"/>
      <c r="AF42" s="123"/>
      <c r="AG42" s="10"/>
      <c r="AH42" s="10"/>
      <c r="AI42" s="154">
        <f>AI82+AI124+AI165+AI206+AI288+AI330+AI371</f>
        <v>162</v>
      </c>
      <c r="AJ42" s="154">
        <f>AJ82+AJ124+AJ165+AJ206+AJ288+AJ330+AJ371</f>
        <v>243600</v>
      </c>
      <c r="AK42" s="154"/>
    </row>
    <row r="43" spans="1:39" s="2" customFormat="1" x14ac:dyDescent="0.3">
      <c r="E43" s="153"/>
      <c r="G43" s="153"/>
      <c r="H43" s="153"/>
      <c r="I43" s="153"/>
      <c r="J43" s="153"/>
      <c r="K43" s="153"/>
      <c r="L43" s="153"/>
      <c r="M43" s="153"/>
      <c r="O43" s="153"/>
      <c r="Q43" s="153"/>
      <c r="R43" s="177"/>
      <c r="S43" s="153"/>
      <c r="T43" s="153"/>
      <c r="U43" s="153"/>
      <c r="V43" s="153"/>
      <c r="W43" s="153"/>
      <c r="X43" s="153"/>
      <c r="Y43" s="153"/>
      <c r="Z43" s="153"/>
      <c r="AA43" s="153"/>
      <c r="AC43" s="153"/>
      <c r="AD43" s="153"/>
      <c r="AE43" s="153"/>
      <c r="AF43" s="153"/>
      <c r="AG43" s="153"/>
      <c r="AH43" s="153"/>
      <c r="AI43" s="153"/>
      <c r="AK43" s="153"/>
    </row>
    <row r="44" spans="1:39" s="2" customFormat="1" ht="17.25" thickBot="1" x14ac:dyDescent="0.35">
      <c r="A44" s="98" t="s">
        <v>1149</v>
      </c>
      <c r="B44" s="97"/>
      <c r="C44" s="97"/>
      <c r="D44" s="94"/>
      <c r="E44" s="95"/>
      <c r="F44" s="95"/>
      <c r="G44" s="95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3"/>
      <c r="AH44" s="93"/>
      <c r="AI44" s="93"/>
      <c r="AJ44" s="93"/>
      <c r="AK44" s="93"/>
    </row>
    <row r="45" spans="1:39" s="2" customFormat="1" ht="17.25" thickBot="1" x14ac:dyDescent="0.35">
      <c r="A45" s="10"/>
      <c r="B45" s="10"/>
      <c r="C45" s="10"/>
      <c r="D45" s="10"/>
      <c r="E45" s="92"/>
      <c r="F45" s="89"/>
      <c r="G45" s="619" t="s">
        <v>1085</v>
      </c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1"/>
      <c r="S45" s="622" t="s">
        <v>1084</v>
      </c>
      <c r="T45" s="622"/>
      <c r="U45" s="622"/>
      <c r="V45" s="622"/>
      <c r="W45" s="622"/>
      <c r="X45" s="622"/>
      <c r="Y45" s="622"/>
      <c r="Z45" s="622"/>
      <c r="AA45" s="622"/>
      <c r="AB45" s="622"/>
      <c r="AC45" s="622"/>
      <c r="AD45" s="622"/>
      <c r="AE45" s="622"/>
      <c r="AF45" s="622"/>
      <c r="AG45" s="92"/>
      <c r="AH45" s="89"/>
      <c r="AI45" s="92"/>
      <c r="AJ45" s="89"/>
      <c r="AK45" s="152"/>
      <c r="AL45" s="113"/>
      <c r="AM45" s="138" t="s">
        <v>733</v>
      </c>
    </row>
    <row r="46" spans="1:39" s="2" customFormat="1" ht="16.5" customHeight="1" x14ac:dyDescent="0.3">
      <c r="A46" s="643" t="s">
        <v>1083</v>
      </c>
      <c r="B46" s="645" t="s">
        <v>1082</v>
      </c>
      <c r="C46" s="565" t="s">
        <v>1081</v>
      </c>
      <c r="D46" s="647" t="s">
        <v>51</v>
      </c>
      <c r="E46" s="569" t="s">
        <v>1104</v>
      </c>
      <c r="F46" s="649" t="s">
        <v>16</v>
      </c>
      <c r="G46" s="629" t="s">
        <v>1079</v>
      </c>
      <c r="H46" s="633" t="s">
        <v>1102</v>
      </c>
      <c r="I46" s="625" t="s">
        <v>0</v>
      </c>
      <c r="J46" s="633" t="s">
        <v>1077</v>
      </c>
      <c r="K46" s="625" t="s">
        <v>1</v>
      </c>
      <c r="L46" s="633" t="s">
        <v>1076</v>
      </c>
      <c r="M46" s="625" t="s">
        <v>2</v>
      </c>
      <c r="N46" s="633" t="s">
        <v>1142</v>
      </c>
      <c r="O46" s="625" t="s">
        <v>3</v>
      </c>
      <c r="P46" s="633" t="s">
        <v>1074</v>
      </c>
      <c r="Q46" s="639" t="s">
        <v>1073</v>
      </c>
      <c r="R46" s="607" t="s">
        <v>1072</v>
      </c>
      <c r="S46" s="609" t="s">
        <v>1071</v>
      </c>
      <c r="T46" s="611" t="s">
        <v>101</v>
      </c>
      <c r="U46" s="609" t="s">
        <v>4</v>
      </c>
      <c r="V46" s="611" t="s">
        <v>1069</v>
      </c>
      <c r="W46" s="609" t="s">
        <v>5</v>
      </c>
      <c r="X46" s="611" t="s">
        <v>1122</v>
      </c>
      <c r="Y46" s="640" t="s">
        <v>6</v>
      </c>
      <c r="Z46" s="611" t="s">
        <v>1099</v>
      </c>
      <c r="AA46" s="609" t="s">
        <v>7</v>
      </c>
      <c r="AB46" s="611" t="s">
        <v>1066</v>
      </c>
      <c r="AC46" s="642" t="s">
        <v>1098</v>
      </c>
      <c r="AD46" s="639" t="s">
        <v>1065</v>
      </c>
      <c r="AE46" s="639" t="s">
        <v>31</v>
      </c>
      <c r="AF46" s="623" t="s">
        <v>32</v>
      </c>
      <c r="AG46" s="615" t="s">
        <v>1062</v>
      </c>
      <c r="AH46" s="627" t="s">
        <v>1061</v>
      </c>
      <c r="AI46" s="629" t="s">
        <v>71</v>
      </c>
      <c r="AJ46" s="627" t="s">
        <v>34</v>
      </c>
      <c r="AK46" s="636" t="s">
        <v>35</v>
      </c>
      <c r="AL46" s="627" t="s">
        <v>1096</v>
      </c>
      <c r="AM46" s="605" t="s">
        <v>37</v>
      </c>
    </row>
    <row r="47" spans="1:39" s="2" customFormat="1" ht="17.25" customHeight="1" thickBot="1" x14ac:dyDescent="0.35">
      <c r="A47" s="644"/>
      <c r="B47" s="646"/>
      <c r="C47" s="566"/>
      <c r="D47" s="648"/>
      <c r="E47" s="651"/>
      <c r="F47" s="650"/>
      <c r="G47" s="630"/>
      <c r="H47" s="583"/>
      <c r="I47" s="626"/>
      <c r="J47" s="583"/>
      <c r="K47" s="626"/>
      <c r="L47" s="583"/>
      <c r="M47" s="626"/>
      <c r="N47" s="583"/>
      <c r="O47" s="626"/>
      <c r="P47" s="583"/>
      <c r="Q47" s="602"/>
      <c r="R47" s="608"/>
      <c r="S47" s="610"/>
      <c r="T47" s="612"/>
      <c r="U47" s="610"/>
      <c r="V47" s="612"/>
      <c r="W47" s="610"/>
      <c r="X47" s="612"/>
      <c r="Y47" s="641"/>
      <c r="Z47" s="612"/>
      <c r="AA47" s="610"/>
      <c r="AB47" s="612"/>
      <c r="AC47" s="593"/>
      <c r="AD47" s="602"/>
      <c r="AE47" s="602"/>
      <c r="AF47" s="624"/>
      <c r="AG47" s="616"/>
      <c r="AH47" s="631"/>
      <c r="AI47" s="630"/>
      <c r="AJ47" s="631"/>
      <c r="AK47" s="637"/>
      <c r="AL47" s="631"/>
      <c r="AM47" s="606"/>
    </row>
    <row r="48" spans="1:39" s="2" customFormat="1" x14ac:dyDescent="0.3">
      <c r="A48" s="122" t="s">
        <v>1131</v>
      </c>
      <c r="B48" s="61">
        <f>15500/10</f>
        <v>1550</v>
      </c>
      <c r="C48" s="77">
        <f>2700/1.1</f>
        <v>2454.5454545454545</v>
      </c>
      <c r="D48" s="166">
        <v>10</v>
      </c>
      <c r="E48" s="44">
        <v>0</v>
      </c>
      <c r="F48" s="111">
        <f t="shared" ref="F48:F81" si="34">B48*E48</f>
        <v>0</v>
      </c>
      <c r="G48" s="74">
        <v>0</v>
      </c>
      <c r="H48" s="109">
        <f t="shared" ref="H48:H81" si="35">B48*G48</f>
        <v>0</v>
      </c>
      <c r="I48" s="74">
        <v>0</v>
      </c>
      <c r="J48" s="37">
        <f t="shared" ref="J48:J81" si="36">B48*I48</f>
        <v>0</v>
      </c>
      <c r="K48" s="74">
        <v>0</v>
      </c>
      <c r="L48" s="37">
        <f t="shared" ref="L48:L81" si="37">B48*K48</f>
        <v>0</v>
      </c>
      <c r="M48" s="74">
        <v>0</v>
      </c>
      <c r="N48" s="37">
        <f t="shared" ref="N48:N81" si="38">B48*M48</f>
        <v>0</v>
      </c>
      <c r="O48" s="74">
        <v>0</v>
      </c>
      <c r="P48" s="71">
        <f t="shared" ref="P48:P81" si="39">B48*O48</f>
        <v>0</v>
      </c>
      <c r="Q48" s="57">
        <f t="shared" ref="Q48:Q81" si="40">G48+I48+K48+M48+O48</f>
        <v>0</v>
      </c>
      <c r="R48" s="83">
        <f t="shared" ref="R48:R81" si="41">Q48*B48</f>
        <v>0</v>
      </c>
      <c r="S48" s="74">
        <v>0</v>
      </c>
      <c r="T48" s="82">
        <f t="shared" ref="T48:T81" si="42">C48*S48</f>
        <v>0</v>
      </c>
      <c r="U48" s="74">
        <v>0</v>
      </c>
      <c r="V48" s="237">
        <v>0</v>
      </c>
      <c r="W48" s="74">
        <v>0</v>
      </c>
      <c r="X48" s="82">
        <f t="shared" ref="X48:X81" si="43">C48*W48</f>
        <v>0</v>
      </c>
      <c r="Y48" s="74">
        <v>0</v>
      </c>
      <c r="Z48" s="151">
        <f t="shared" ref="Z48:Z81" si="44">C48*Y48</f>
        <v>0</v>
      </c>
      <c r="AA48" s="74">
        <v>0</v>
      </c>
      <c r="AB48" s="68">
        <f t="shared" ref="AB48:AB81" si="45">C48*AA48</f>
        <v>0</v>
      </c>
      <c r="AC48" s="67">
        <f t="shared" ref="AC48:AC81" si="46">S48+U48+W48+Y48+AA48</f>
        <v>0</v>
      </c>
      <c r="AD48" s="66">
        <f t="shared" ref="AD48:AD81" si="47">AC48*C48</f>
        <v>0</v>
      </c>
      <c r="AE48" s="57">
        <v>0</v>
      </c>
      <c r="AF48" s="57">
        <f t="shared" ref="AF48:AF81" si="48">((C48-B48)*AC48)-AE48</f>
        <v>0</v>
      </c>
      <c r="AG48" s="52">
        <v>0</v>
      </c>
      <c r="AH48" s="63">
        <f t="shared" ref="AH48:AH81" si="49">B48*AG48</f>
        <v>0</v>
      </c>
      <c r="AI48" s="65">
        <f t="shared" ref="AI48:AI81" si="50">E48+Q48-AC48-AG48</f>
        <v>0</v>
      </c>
      <c r="AJ48" s="150">
        <f t="shared" ref="AJ48:AJ81" si="51">B48*AI48</f>
        <v>0</v>
      </c>
      <c r="AK48" s="145">
        <v>0</v>
      </c>
      <c r="AL48" s="63">
        <f t="shared" ref="AL48:AL81" si="52">AK48*B48</f>
        <v>0</v>
      </c>
      <c r="AM48" s="130"/>
    </row>
    <row r="49" spans="1:39" s="2" customFormat="1" x14ac:dyDescent="0.3">
      <c r="A49" s="120" t="s">
        <v>1111</v>
      </c>
      <c r="B49" s="74">
        <f>15500/10</f>
        <v>1550</v>
      </c>
      <c r="C49" s="77">
        <f>2700/1.1</f>
        <v>2454.5454545454545</v>
      </c>
      <c r="D49" s="165">
        <v>10</v>
      </c>
      <c r="E49" s="44">
        <v>0</v>
      </c>
      <c r="F49" s="110">
        <f t="shared" si="34"/>
        <v>0</v>
      </c>
      <c r="G49" s="74">
        <v>0</v>
      </c>
      <c r="H49" s="109">
        <f t="shared" si="35"/>
        <v>0</v>
      </c>
      <c r="I49" s="74">
        <v>0</v>
      </c>
      <c r="J49" s="37">
        <f t="shared" si="36"/>
        <v>0</v>
      </c>
      <c r="K49" s="74">
        <v>0</v>
      </c>
      <c r="L49" s="37">
        <f t="shared" si="37"/>
        <v>0</v>
      </c>
      <c r="M49" s="74">
        <v>0</v>
      </c>
      <c r="N49" s="37">
        <f t="shared" si="38"/>
        <v>0</v>
      </c>
      <c r="O49" s="74">
        <v>0</v>
      </c>
      <c r="P49" s="71">
        <f t="shared" si="39"/>
        <v>0</v>
      </c>
      <c r="Q49" s="57">
        <f t="shared" si="40"/>
        <v>0</v>
      </c>
      <c r="R49" s="39">
        <f t="shared" si="41"/>
        <v>0</v>
      </c>
      <c r="S49" s="74">
        <v>0</v>
      </c>
      <c r="T49" s="69">
        <f t="shared" si="42"/>
        <v>0</v>
      </c>
      <c r="U49" s="74">
        <v>0</v>
      </c>
      <c r="V49" s="237">
        <v>0</v>
      </c>
      <c r="W49" s="74">
        <v>0</v>
      </c>
      <c r="X49" s="69">
        <f t="shared" si="43"/>
        <v>0</v>
      </c>
      <c r="Y49" s="74">
        <v>0</v>
      </c>
      <c r="Z49" s="109">
        <f t="shared" si="44"/>
        <v>0</v>
      </c>
      <c r="AA49" s="74">
        <v>0</v>
      </c>
      <c r="AB49" s="68">
        <f t="shared" si="45"/>
        <v>0</v>
      </c>
      <c r="AC49" s="67">
        <f t="shared" si="46"/>
        <v>0</v>
      </c>
      <c r="AD49" s="66">
        <f t="shared" si="47"/>
        <v>0</v>
      </c>
      <c r="AE49" s="57">
        <v>0</v>
      </c>
      <c r="AF49" s="57">
        <f t="shared" si="48"/>
        <v>0</v>
      </c>
      <c r="AG49" s="52">
        <v>0</v>
      </c>
      <c r="AH49" s="63">
        <f t="shared" si="49"/>
        <v>0</v>
      </c>
      <c r="AI49" s="65">
        <f t="shared" si="50"/>
        <v>0</v>
      </c>
      <c r="AJ49" s="63">
        <f t="shared" si="51"/>
        <v>0</v>
      </c>
      <c r="AK49" s="145">
        <v>0</v>
      </c>
      <c r="AL49" s="63">
        <f t="shared" si="52"/>
        <v>0</v>
      </c>
      <c r="AM49" s="130"/>
    </row>
    <row r="50" spans="1:39" s="2" customFormat="1" x14ac:dyDescent="0.3">
      <c r="A50" s="120" t="s">
        <v>1130</v>
      </c>
      <c r="B50" s="74">
        <f>18000/10</f>
        <v>1800</v>
      </c>
      <c r="C50" s="77">
        <f>2800/1.1</f>
        <v>2545.454545454545</v>
      </c>
      <c r="D50" s="165">
        <v>10</v>
      </c>
      <c r="E50" s="44">
        <v>0</v>
      </c>
      <c r="F50" s="110">
        <f t="shared" si="34"/>
        <v>0</v>
      </c>
      <c r="G50" s="74">
        <v>0</v>
      </c>
      <c r="H50" s="109">
        <f t="shared" si="35"/>
        <v>0</v>
      </c>
      <c r="I50" s="74">
        <v>0</v>
      </c>
      <c r="J50" s="37">
        <f t="shared" si="36"/>
        <v>0</v>
      </c>
      <c r="K50" s="74">
        <v>20</v>
      </c>
      <c r="L50" s="37">
        <f t="shared" si="37"/>
        <v>36000</v>
      </c>
      <c r="M50" s="74">
        <v>0</v>
      </c>
      <c r="N50" s="37">
        <f t="shared" si="38"/>
        <v>0</v>
      </c>
      <c r="O50" s="74">
        <v>0</v>
      </c>
      <c r="P50" s="71">
        <f t="shared" si="39"/>
        <v>0</v>
      </c>
      <c r="Q50" s="57">
        <f t="shared" si="40"/>
        <v>20</v>
      </c>
      <c r="R50" s="39">
        <f t="shared" si="41"/>
        <v>36000</v>
      </c>
      <c r="S50" s="74">
        <v>0</v>
      </c>
      <c r="T50" s="69">
        <f t="shared" si="42"/>
        <v>0</v>
      </c>
      <c r="U50" s="74">
        <v>0</v>
      </c>
      <c r="V50" s="237">
        <v>0</v>
      </c>
      <c r="W50" s="74">
        <v>0</v>
      </c>
      <c r="X50" s="69">
        <f t="shared" si="43"/>
        <v>0</v>
      </c>
      <c r="Y50" s="74">
        <v>3</v>
      </c>
      <c r="Z50" s="109">
        <f t="shared" si="44"/>
        <v>7636.3636363636351</v>
      </c>
      <c r="AA50" s="74">
        <v>2</v>
      </c>
      <c r="AB50" s="68">
        <f t="shared" si="45"/>
        <v>5090.9090909090901</v>
      </c>
      <c r="AC50" s="67">
        <f t="shared" si="46"/>
        <v>5</v>
      </c>
      <c r="AD50" s="66">
        <f t="shared" si="47"/>
        <v>12727.272727272724</v>
      </c>
      <c r="AE50" s="57">
        <v>0</v>
      </c>
      <c r="AF50" s="57">
        <f t="shared" si="48"/>
        <v>3727.2727272727252</v>
      </c>
      <c r="AG50" s="52">
        <v>0</v>
      </c>
      <c r="AH50" s="63">
        <f t="shared" si="49"/>
        <v>0</v>
      </c>
      <c r="AI50" s="65">
        <f t="shared" si="50"/>
        <v>15</v>
      </c>
      <c r="AJ50" s="63">
        <f t="shared" si="51"/>
        <v>27000</v>
      </c>
      <c r="AK50" s="145">
        <v>0</v>
      </c>
      <c r="AL50" s="63">
        <f t="shared" si="52"/>
        <v>0</v>
      </c>
      <c r="AM50" s="130"/>
    </row>
    <row r="51" spans="1:39" s="2" customFormat="1" x14ac:dyDescent="0.3">
      <c r="A51" s="78" t="s">
        <v>1129</v>
      </c>
      <c r="B51" s="47">
        <f>15500/10</f>
        <v>1550</v>
      </c>
      <c r="C51" s="77">
        <f>2700/1.1</f>
        <v>2454.5454545454545</v>
      </c>
      <c r="D51" s="163">
        <v>10</v>
      </c>
      <c r="E51" s="44">
        <v>0</v>
      </c>
      <c r="F51" s="110">
        <f t="shared" si="34"/>
        <v>0</v>
      </c>
      <c r="G51" s="74">
        <v>0</v>
      </c>
      <c r="H51" s="109">
        <f t="shared" si="35"/>
        <v>0</v>
      </c>
      <c r="I51" s="74">
        <v>0</v>
      </c>
      <c r="J51" s="37">
        <f t="shared" si="36"/>
        <v>0</v>
      </c>
      <c r="K51" s="74">
        <v>0</v>
      </c>
      <c r="L51" s="37">
        <f t="shared" si="37"/>
        <v>0</v>
      </c>
      <c r="M51" s="74">
        <v>0</v>
      </c>
      <c r="N51" s="37">
        <f t="shared" si="38"/>
        <v>0</v>
      </c>
      <c r="O51" s="74">
        <v>0</v>
      </c>
      <c r="P51" s="71">
        <f t="shared" si="39"/>
        <v>0</v>
      </c>
      <c r="Q51" s="57">
        <f t="shared" si="40"/>
        <v>0</v>
      </c>
      <c r="R51" s="39">
        <f t="shared" si="41"/>
        <v>0</v>
      </c>
      <c r="S51" s="74">
        <v>0</v>
      </c>
      <c r="T51" s="69">
        <f t="shared" si="42"/>
        <v>0</v>
      </c>
      <c r="U51" s="74">
        <v>0</v>
      </c>
      <c r="V51" s="237">
        <v>0</v>
      </c>
      <c r="W51" s="74">
        <v>0</v>
      </c>
      <c r="X51" s="69">
        <f t="shared" si="43"/>
        <v>0</v>
      </c>
      <c r="Y51" s="74">
        <v>0</v>
      </c>
      <c r="Z51" s="109">
        <f t="shared" si="44"/>
        <v>0</v>
      </c>
      <c r="AA51" s="74">
        <v>0</v>
      </c>
      <c r="AB51" s="68">
        <f t="shared" si="45"/>
        <v>0</v>
      </c>
      <c r="AC51" s="67">
        <f t="shared" si="46"/>
        <v>0</v>
      </c>
      <c r="AD51" s="66">
        <f t="shared" si="47"/>
        <v>0</v>
      </c>
      <c r="AE51" s="57">
        <v>0</v>
      </c>
      <c r="AF51" s="57">
        <f t="shared" si="48"/>
        <v>0</v>
      </c>
      <c r="AG51" s="52">
        <v>0</v>
      </c>
      <c r="AH51" s="63">
        <f t="shared" si="49"/>
        <v>0</v>
      </c>
      <c r="AI51" s="65">
        <f t="shared" si="50"/>
        <v>0</v>
      </c>
      <c r="AJ51" s="63">
        <f t="shared" si="51"/>
        <v>0</v>
      </c>
      <c r="AK51" s="145">
        <v>0</v>
      </c>
      <c r="AL51" s="63">
        <f t="shared" si="52"/>
        <v>0</v>
      </c>
      <c r="AM51" s="130"/>
    </row>
    <row r="52" spans="1:39" s="2" customFormat="1" ht="15" customHeight="1" x14ac:dyDescent="0.3">
      <c r="A52" s="78" t="s">
        <v>1110</v>
      </c>
      <c r="B52" s="47">
        <f>15500/10</f>
        <v>1550</v>
      </c>
      <c r="C52" s="77">
        <f>2700/1.1</f>
        <v>2454.5454545454545</v>
      </c>
      <c r="D52" s="163">
        <v>10</v>
      </c>
      <c r="E52" s="44">
        <v>0</v>
      </c>
      <c r="F52" s="110">
        <f t="shared" si="34"/>
        <v>0</v>
      </c>
      <c r="G52" s="74">
        <v>0</v>
      </c>
      <c r="H52" s="109">
        <f t="shared" si="35"/>
        <v>0</v>
      </c>
      <c r="I52" s="74">
        <v>0</v>
      </c>
      <c r="J52" s="37">
        <f t="shared" si="36"/>
        <v>0</v>
      </c>
      <c r="K52" s="74">
        <v>0</v>
      </c>
      <c r="L52" s="37">
        <f t="shared" si="37"/>
        <v>0</v>
      </c>
      <c r="M52" s="74">
        <v>0</v>
      </c>
      <c r="N52" s="37">
        <f t="shared" si="38"/>
        <v>0</v>
      </c>
      <c r="O52" s="74">
        <v>0</v>
      </c>
      <c r="P52" s="71">
        <f t="shared" si="39"/>
        <v>0</v>
      </c>
      <c r="Q52" s="57">
        <f t="shared" si="40"/>
        <v>0</v>
      </c>
      <c r="R52" s="39">
        <f t="shared" si="41"/>
        <v>0</v>
      </c>
      <c r="S52" s="74">
        <v>0</v>
      </c>
      <c r="T52" s="69">
        <f t="shared" si="42"/>
        <v>0</v>
      </c>
      <c r="U52" s="74">
        <v>0</v>
      </c>
      <c r="V52" s="237">
        <v>0</v>
      </c>
      <c r="W52" s="74">
        <v>0</v>
      </c>
      <c r="X52" s="69">
        <f t="shared" si="43"/>
        <v>0</v>
      </c>
      <c r="Y52" s="74">
        <v>0</v>
      </c>
      <c r="Z52" s="109">
        <f t="shared" si="44"/>
        <v>0</v>
      </c>
      <c r="AA52" s="74">
        <v>0</v>
      </c>
      <c r="AB52" s="68">
        <f t="shared" si="45"/>
        <v>0</v>
      </c>
      <c r="AC52" s="67">
        <f t="shared" si="46"/>
        <v>0</v>
      </c>
      <c r="AD52" s="66">
        <f t="shared" si="47"/>
        <v>0</v>
      </c>
      <c r="AE52" s="57">
        <v>0</v>
      </c>
      <c r="AF52" s="57">
        <f t="shared" si="48"/>
        <v>0</v>
      </c>
      <c r="AG52" s="52">
        <v>0</v>
      </c>
      <c r="AH52" s="63">
        <f t="shared" si="49"/>
        <v>0</v>
      </c>
      <c r="AI52" s="65">
        <f t="shared" si="50"/>
        <v>0</v>
      </c>
      <c r="AJ52" s="63">
        <f t="shared" si="51"/>
        <v>0</v>
      </c>
      <c r="AK52" s="145">
        <v>0</v>
      </c>
      <c r="AL52" s="63">
        <f t="shared" si="52"/>
        <v>0</v>
      </c>
      <c r="AM52" s="130"/>
    </row>
    <row r="53" spans="1:39" s="2" customFormat="1" ht="15.75" customHeight="1" x14ac:dyDescent="0.3">
      <c r="A53" s="78" t="s">
        <v>1095</v>
      </c>
      <c r="B53" s="47">
        <f>15500/10</f>
        <v>1550</v>
      </c>
      <c r="C53" s="77">
        <f>2700/1.1</f>
        <v>2454.5454545454545</v>
      </c>
      <c r="D53" s="163">
        <v>10</v>
      </c>
      <c r="E53" s="44">
        <v>0</v>
      </c>
      <c r="F53" s="110">
        <f t="shared" si="34"/>
        <v>0</v>
      </c>
      <c r="G53" s="74">
        <v>0</v>
      </c>
      <c r="H53" s="109">
        <f t="shared" si="35"/>
        <v>0</v>
      </c>
      <c r="I53" s="74">
        <v>0</v>
      </c>
      <c r="J53" s="37">
        <f t="shared" si="36"/>
        <v>0</v>
      </c>
      <c r="K53" s="74">
        <v>0</v>
      </c>
      <c r="L53" s="37">
        <f t="shared" si="37"/>
        <v>0</v>
      </c>
      <c r="M53" s="74">
        <v>0</v>
      </c>
      <c r="N53" s="37">
        <f t="shared" si="38"/>
        <v>0</v>
      </c>
      <c r="O53" s="74">
        <v>0</v>
      </c>
      <c r="P53" s="71">
        <f t="shared" si="39"/>
        <v>0</v>
      </c>
      <c r="Q53" s="57">
        <f t="shared" si="40"/>
        <v>0</v>
      </c>
      <c r="R53" s="39">
        <f t="shared" si="41"/>
        <v>0</v>
      </c>
      <c r="S53" s="74">
        <v>0</v>
      </c>
      <c r="T53" s="69">
        <f t="shared" si="42"/>
        <v>0</v>
      </c>
      <c r="U53" s="74">
        <v>0</v>
      </c>
      <c r="V53" s="237">
        <v>0</v>
      </c>
      <c r="W53" s="74">
        <v>0</v>
      </c>
      <c r="X53" s="69">
        <f t="shared" si="43"/>
        <v>0</v>
      </c>
      <c r="Y53" s="74">
        <v>0</v>
      </c>
      <c r="Z53" s="109">
        <f t="shared" si="44"/>
        <v>0</v>
      </c>
      <c r="AA53" s="74">
        <v>0</v>
      </c>
      <c r="AB53" s="68">
        <f t="shared" si="45"/>
        <v>0</v>
      </c>
      <c r="AC53" s="67">
        <f t="shared" si="46"/>
        <v>0</v>
      </c>
      <c r="AD53" s="66">
        <f t="shared" si="47"/>
        <v>0</v>
      </c>
      <c r="AE53" s="57">
        <v>0</v>
      </c>
      <c r="AF53" s="57">
        <f t="shared" si="48"/>
        <v>0</v>
      </c>
      <c r="AG53" s="52">
        <v>0</v>
      </c>
      <c r="AH53" s="63">
        <f t="shared" si="49"/>
        <v>0</v>
      </c>
      <c r="AI53" s="65">
        <f t="shared" si="50"/>
        <v>0</v>
      </c>
      <c r="AJ53" s="63">
        <f t="shared" si="51"/>
        <v>0</v>
      </c>
      <c r="AK53" s="145">
        <v>0</v>
      </c>
      <c r="AL53" s="63">
        <f t="shared" si="52"/>
        <v>0</v>
      </c>
      <c r="AM53" s="130"/>
    </row>
    <row r="54" spans="1:39" s="2" customFormat="1" x14ac:dyDescent="0.3">
      <c r="A54" s="78" t="s">
        <v>43</v>
      </c>
      <c r="B54" s="47">
        <f>18000/10</f>
        <v>1800</v>
      </c>
      <c r="C54" s="77">
        <f>2800/1.1</f>
        <v>2545.454545454545</v>
      </c>
      <c r="D54" s="163">
        <v>10</v>
      </c>
      <c r="E54" s="44">
        <v>0</v>
      </c>
      <c r="F54" s="110">
        <f t="shared" si="34"/>
        <v>0</v>
      </c>
      <c r="G54" s="74">
        <v>0</v>
      </c>
      <c r="H54" s="109">
        <f t="shared" si="35"/>
        <v>0</v>
      </c>
      <c r="I54" s="74">
        <v>0</v>
      </c>
      <c r="J54" s="37">
        <f t="shared" si="36"/>
        <v>0</v>
      </c>
      <c r="K54" s="74">
        <v>10</v>
      </c>
      <c r="L54" s="37">
        <f t="shared" si="37"/>
        <v>18000</v>
      </c>
      <c r="M54" s="74">
        <v>0</v>
      </c>
      <c r="N54" s="37">
        <f t="shared" si="38"/>
        <v>0</v>
      </c>
      <c r="O54" s="74">
        <v>0</v>
      </c>
      <c r="P54" s="71">
        <f t="shared" si="39"/>
        <v>0</v>
      </c>
      <c r="Q54" s="57">
        <f t="shared" si="40"/>
        <v>10</v>
      </c>
      <c r="R54" s="39">
        <f t="shared" si="41"/>
        <v>18000</v>
      </c>
      <c r="S54" s="74">
        <v>0</v>
      </c>
      <c r="T54" s="69">
        <f t="shared" si="42"/>
        <v>0</v>
      </c>
      <c r="U54" s="74">
        <v>0</v>
      </c>
      <c r="V54" s="237">
        <v>0</v>
      </c>
      <c r="W54" s="74">
        <v>0</v>
      </c>
      <c r="X54" s="69">
        <f t="shared" si="43"/>
        <v>0</v>
      </c>
      <c r="Y54" s="74">
        <v>1</v>
      </c>
      <c r="Z54" s="109">
        <f t="shared" si="44"/>
        <v>2545.454545454545</v>
      </c>
      <c r="AA54" s="74">
        <v>1</v>
      </c>
      <c r="AB54" s="68">
        <f t="shared" si="45"/>
        <v>2545.454545454545</v>
      </c>
      <c r="AC54" s="67">
        <f t="shared" si="46"/>
        <v>2</v>
      </c>
      <c r="AD54" s="66">
        <f t="shared" si="47"/>
        <v>5090.9090909090901</v>
      </c>
      <c r="AE54" s="57">
        <v>0</v>
      </c>
      <c r="AF54" s="57">
        <f t="shared" si="48"/>
        <v>1490.9090909090901</v>
      </c>
      <c r="AG54" s="52">
        <v>0</v>
      </c>
      <c r="AH54" s="63">
        <f t="shared" si="49"/>
        <v>0</v>
      </c>
      <c r="AI54" s="65">
        <f t="shared" si="50"/>
        <v>8</v>
      </c>
      <c r="AJ54" s="63">
        <f t="shared" si="51"/>
        <v>14400</v>
      </c>
      <c r="AK54" s="145">
        <v>0</v>
      </c>
      <c r="AL54" s="63">
        <f t="shared" si="52"/>
        <v>0</v>
      </c>
      <c r="AM54" s="130"/>
    </row>
    <row r="55" spans="1:39" s="2" customFormat="1" x14ac:dyDescent="0.3">
      <c r="A55" s="78" t="s">
        <v>1094</v>
      </c>
      <c r="B55" s="47">
        <f>17000/10</f>
        <v>1700</v>
      </c>
      <c r="C55" s="77">
        <f>2700/1.1</f>
        <v>2454.5454545454545</v>
      </c>
      <c r="D55" s="163">
        <v>10</v>
      </c>
      <c r="E55" s="44">
        <v>0</v>
      </c>
      <c r="F55" s="110">
        <f t="shared" si="34"/>
        <v>0</v>
      </c>
      <c r="G55" s="74">
        <v>0</v>
      </c>
      <c r="H55" s="109">
        <f t="shared" si="35"/>
        <v>0</v>
      </c>
      <c r="I55" s="74">
        <v>0</v>
      </c>
      <c r="J55" s="37">
        <f t="shared" si="36"/>
        <v>0</v>
      </c>
      <c r="K55" s="74">
        <v>0</v>
      </c>
      <c r="L55" s="37">
        <f t="shared" si="37"/>
        <v>0</v>
      </c>
      <c r="M55" s="74">
        <v>0</v>
      </c>
      <c r="N55" s="37">
        <f t="shared" si="38"/>
        <v>0</v>
      </c>
      <c r="O55" s="74">
        <v>0</v>
      </c>
      <c r="P55" s="71">
        <f t="shared" si="39"/>
        <v>0</v>
      </c>
      <c r="Q55" s="57">
        <f t="shared" si="40"/>
        <v>0</v>
      </c>
      <c r="R55" s="39">
        <f t="shared" si="41"/>
        <v>0</v>
      </c>
      <c r="S55" s="74">
        <v>0</v>
      </c>
      <c r="T55" s="69">
        <f t="shared" si="42"/>
        <v>0</v>
      </c>
      <c r="U55" s="74">
        <v>0</v>
      </c>
      <c r="V55" s="237">
        <v>0</v>
      </c>
      <c r="W55" s="74">
        <v>0</v>
      </c>
      <c r="X55" s="69">
        <f t="shared" si="43"/>
        <v>0</v>
      </c>
      <c r="Y55" s="74">
        <v>0</v>
      </c>
      <c r="Z55" s="109">
        <f t="shared" si="44"/>
        <v>0</v>
      </c>
      <c r="AA55" s="74">
        <v>0</v>
      </c>
      <c r="AB55" s="68">
        <f t="shared" si="45"/>
        <v>0</v>
      </c>
      <c r="AC55" s="67">
        <f t="shared" si="46"/>
        <v>0</v>
      </c>
      <c r="AD55" s="66">
        <f t="shared" si="47"/>
        <v>0</v>
      </c>
      <c r="AE55" s="57">
        <v>0</v>
      </c>
      <c r="AF55" s="57">
        <f t="shared" si="48"/>
        <v>0</v>
      </c>
      <c r="AG55" s="52">
        <v>0</v>
      </c>
      <c r="AH55" s="63">
        <f t="shared" si="49"/>
        <v>0</v>
      </c>
      <c r="AI55" s="65">
        <f t="shared" si="50"/>
        <v>0</v>
      </c>
      <c r="AJ55" s="63">
        <f t="shared" si="51"/>
        <v>0</v>
      </c>
      <c r="AK55" s="145">
        <v>0</v>
      </c>
      <c r="AL55" s="63">
        <f t="shared" si="52"/>
        <v>0</v>
      </c>
      <c r="AM55" s="130"/>
    </row>
    <row r="56" spans="1:39" s="2" customFormat="1" x14ac:dyDescent="0.3">
      <c r="A56" s="120" t="s">
        <v>45</v>
      </c>
      <c r="B56" s="74">
        <f>13800/12</f>
        <v>1150</v>
      </c>
      <c r="C56" s="38">
        <f>1800/1.1</f>
        <v>1636.3636363636363</v>
      </c>
      <c r="D56" s="165">
        <v>12</v>
      </c>
      <c r="E56" s="44">
        <v>0</v>
      </c>
      <c r="F56" s="110">
        <f t="shared" si="34"/>
        <v>0</v>
      </c>
      <c r="G56" s="74">
        <v>0</v>
      </c>
      <c r="H56" s="109">
        <f t="shared" si="35"/>
        <v>0</v>
      </c>
      <c r="I56" s="74">
        <v>0</v>
      </c>
      <c r="J56" s="37">
        <f t="shared" si="36"/>
        <v>0</v>
      </c>
      <c r="K56" s="74">
        <v>0</v>
      </c>
      <c r="L56" s="37">
        <f t="shared" si="37"/>
        <v>0</v>
      </c>
      <c r="M56" s="74">
        <v>0</v>
      </c>
      <c r="N56" s="37">
        <f t="shared" si="38"/>
        <v>0</v>
      </c>
      <c r="O56" s="74">
        <v>0</v>
      </c>
      <c r="P56" s="71">
        <f t="shared" si="39"/>
        <v>0</v>
      </c>
      <c r="Q56" s="57">
        <f t="shared" si="40"/>
        <v>0</v>
      </c>
      <c r="R56" s="39">
        <f t="shared" si="41"/>
        <v>0</v>
      </c>
      <c r="S56" s="74">
        <v>0</v>
      </c>
      <c r="T56" s="69">
        <f t="shared" si="42"/>
        <v>0</v>
      </c>
      <c r="U56" s="74">
        <v>0</v>
      </c>
      <c r="V56" s="237">
        <v>0</v>
      </c>
      <c r="W56" s="74">
        <v>0</v>
      </c>
      <c r="X56" s="69">
        <f t="shared" si="43"/>
        <v>0</v>
      </c>
      <c r="Y56" s="74">
        <v>0</v>
      </c>
      <c r="Z56" s="109">
        <f t="shared" si="44"/>
        <v>0</v>
      </c>
      <c r="AA56" s="74">
        <v>0</v>
      </c>
      <c r="AB56" s="68">
        <f t="shared" si="45"/>
        <v>0</v>
      </c>
      <c r="AC56" s="67">
        <f t="shared" si="46"/>
        <v>0</v>
      </c>
      <c r="AD56" s="66">
        <f t="shared" si="47"/>
        <v>0</v>
      </c>
      <c r="AE56" s="57">
        <v>0</v>
      </c>
      <c r="AF56" s="57">
        <f t="shared" si="48"/>
        <v>0</v>
      </c>
      <c r="AG56" s="52">
        <v>0</v>
      </c>
      <c r="AH56" s="63">
        <f t="shared" si="49"/>
        <v>0</v>
      </c>
      <c r="AI56" s="65">
        <f t="shared" si="50"/>
        <v>0</v>
      </c>
      <c r="AJ56" s="63">
        <f t="shared" si="51"/>
        <v>0</v>
      </c>
      <c r="AK56" s="145">
        <v>0</v>
      </c>
      <c r="AL56" s="63">
        <f t="shared" si="52"/>
        <v>0</v>
      </c>
      <c r="AM56" s="130"/>
    </row>
    <row r="57" spans="1:39" s="2" customFormat="1" x14ac:dyDescent="0.3">
      <c r="A57" s="120" t="s">
        <v>1093</v>
      </c>
      <c r="B57" s="74">
        <f>13800/12</f>
        <v>1150</v>
      </c>
      <c r="C57" s="38">
        <v>1636</v>
      </c>
      <c r="D57" s="165">
        <v>12</v>
      </c>
      <c r="E57" s="44">
        <v>0</v>
      </c>
      <c r="F57" s="110">
        <f t="shared" si="34"/>
        <v>0</v>
      </c>
      <c r="G57" s="74">
        <v>0</v>
      </c>
      <c r="H57" s="109">
        <f t="shared" si="35"/>
        <v>0</v>
      </c>
      <c r="I57" s="74">
        <v>0</v>
      </c>
      <c r="J57" s="37">
        <f t="shared" si="36"/>
        <v>0</v>
      </c>
      <c r="K57" s="74">
        <v>0</v>
      </c>
      <c r="L57" s="37">
        <f t="shared" si="37"/>
        <v>0</v>
      </c>
      <c r="M57" s="74">
        <v>0</v>
      </c>
      <c r="N57" s="37">
        <f t="shared" si="38"/>
        <v>0</v>
      </c>
      <c r="O57" s="74">
        <v>0</v>
      </c>
      <c r="P57" s="71">
        <f t="shared" si="39"/>
        <v>0</v>
      </c>
      <c r="Q57" s="57">
        <f t="shared" si="40"/>
        <v>0</v>
      </c>
      <c r="R57" s="39">
        <f t="shared" si="41"/>
        <v>0</v>
      </c>
      <c r="S57" s="74">
        <v>0</v>
      </c>
      <c r="T57" s="69">
        <f t="shared" si="42"/>
        <v>0</v>
      </c>
      <c r="U57" s="74">
        <v>0</v>
      </c>
      <c r="V57" s="237">
        <v>0</v>
      </c>
      <c r="W57" s="74">
        <v>0</v>
      </c>
      <c r="X57" s="69">
        <f t="shared" si="43"/>
        <v>0</v>
      </c>
      <c r="Y57" s="74">
        <v>0</v>
      </c>
      <c r="Z57" s="109">
        <f t="shared" si="44"/>
        <v>0</v>
      </c>
      <c r="AA57" s="74">
        <v>0</v>
      </c>
      <c r="AB57" s="68">
        <f t="shared" si="45"/>
        <v>0</v>
      </c>
      <c r="AC57" s="67">
        <f t="shared" si="46"/>
        <v>0</v>
      </c>
      <c r="AD57" s="66">
        <f t="shared" si="47"/>
        <v>0</v>
      </c>
      <c r="AE57" s="57">
        <v>0</v>
      </c>
      <c r="AF57" s="57">
        <f t="shared" si="48"/>
        <v>0</v>
      </c>
      <c r="AG57" s="52">
        <v>0</v>
      </c>
      <c r="AH57" s="63">
        <f t="shared" si="49"/>
        <v>0</v>
      </c>
      <c r="AI57" s="65">
        <f t="shared" si="50"/>
        <v>0</v>
      </c>
      <c r="AJ57" s="63">
        <f t="shared" si="51"/>
        <v>0</v>
      </c>
      <c r="AK57" s="145">
        <v>0</v>
      </c>
      <c r="AL57" s="63">
        <f t="shared" si="52"/>
        <v>0</v>
      </c>
      <c r="AM57" s="130"/>
    </row>
    <row r="58" spans="1:39" s="2" customFormat="1" x14ac:dyDescent="0.3">
      <c r="A58" s="58" t="s">
        <v>8</v>
      </c>
      <c r="B58" s="47">
        <f>24800/16</f>
        <v>1550</v>
      </c>
      <c r="C58" s="46">
        <f>2800/1.1</f>
        <v>2545.454545454545</v>
      </c>
      <c r="D58" s="163">
        <v>16</v>
      </c>
      <c r="E58" s="44">
        <v>0</v>
      </c>
      <c r="F58" s="110">
        <f t="shared" si="34"/>
        <v>0</v>
      </c>
      <c r="G58" s="74">
        <v>0</v>
      </c>
      <c r="H58" s="109">
        <f t="shared" si="35"/>
        <v>0</v>
      </c>
      <c r="I58" s="74">
        <v>0</v>
      </c>
      <c r="J58" s="37">
        <f t="shared" si="36"/>
        <v>0</v>
      </c>
      <c r="K58" s="74">
        <v>0</v>
      </c>
      <c r="L58" s="37">
        <f t="shared" si="37"/>
        <v>0</v>
      </c>
      <c r="M58" s="74">
        <v>0</v>
      </c>
      <c r="N58" s="37">
        <f t="shared" si="38"/>
        <v>0</v>
      </c>
      <c r="O58" s="74">
        <v>0</v>
      </c>
      <c r="P58" s="71">
        <f t="shared" si="39"/>
        <v>0</v>
      </c>
      <c r="Q58" s="57">
        <f t="shared" si="40"/>
        <v>0</v>
      </c>
      <c r="R58" s="39">
        <f t="shared" si="41"/>
        <v>0</v>
      </c>
      <c r="S58" s="74">
        <v>0</v>
      </c>
      <c r="T58" s="69">
        <f t="shared" si="42"/>
        <v>0</v>
      </c>
      <c r="U58" s="74">
        <v>0</v>
      </c>
      <c r="V58" s="237">
        <v>0</v>
      </c>
      <c r="W58" s="74">
        <v>0</v>
      </c>
      <c r="X58" s="69">
        <f t="shared" si="43"/>
        <v>0</v>
      </c>
      <c r="Y58" s="74">
        <v>0</v>
      </c>
      <c r="Z58" s="109">
        <f t="shared" si="44"/>
        <v>0</v>
      </c>
      <c r="AA58" s="74">
        <v>0</v>
      </c>
      <c r="AB58" s="68">
        <f t="shared" si="45"/>
        <v>0</v>
      </c>
      <c r="AC58" s="67">
        <f t="shared" si="46"/>
        <v>0</v>
      </c>
      <c r="AD58" s="66">
        <f t="shared" si="47"/>
        <v>0</v>
      </c>
      <c r="AE58" s="57">
        <v>0</v>
      </c>
      <c r="AF58" s="57">
        <f t="shared" si="48"/>
        <v>0</v>
      </c>
      <c r="AG58" s="52">
        <v>0</v>
      </c>
      <c r="AH58" s="63">
        <f t="shared" si="49"/>
        <v>0</v>
      </c>
      <c r="AI58" s="65">
        <f t="shared" si="50"/>
        <v>0</v>
      </c>
      <c r="AJ58" s="63">
        <f t="shared" si="51"/>
        <v>0</v>
      </c>
      <c r="AK58" s="145">
        <v>0</v>
      </c>
      <c r="AL58" s="63">
        <f t="shared" si="52"/>
        <v>0</v>
      </c>
      <c r="AM58" s="130"/>
    </row>
    <row r="59" spans="1:39" s="2" customFormat="1" x14ac:dyDescent="0.3">
      <c r="A59" s="58" t="s">
        <v>66</v>
      </c>
      <c r="B59" s="47">
        <f>30400/16</f>
        <v>1900</v>
      </c>
      <c r="C59" s="46">
        <f>2800/1.1</f>
        <v>2545.454545454545</v>
      </c>
      <c r="D59" s="163">
        <v>16</v>
      </c>
      <c r="E59" s="44">
        <v>0</v>
      </c>
      <c r="F59" s="110">
        <f t="shared" si="34"/>
        <v>0</v>
      </c>
      <c r="G59" s="74">
        <v>0</v>
      </c>
      <c r="H59" s="109">
        <f t="shared" si="35"/>
        <v>0</v>
      </c>
      <c r="I59" s="74">
        <v>0</v>
      </c>
      <c r="J59" s="37">
        <f t="shared" si="36"/>
        <v>0</v>
      </c>
      <c r="K59" s="74">
        <v>0</v>
      </c>
      <c r="L59" s="37">
        <f t="shared" si="37"/>
        <v>0</v>
      </c>
      <c r="M59" s="74">
        <v>0</v>
      </c>
      <c r="N59" s="37">
        <f t="shared" si="38"/>
        <v>0</v>
      </c>
      <c r="O59" s="74">
        <v>0</v>
      </c>
      <c r="P59" s="71">
        <f t="shared" si="39"/>
        <v>0</v>
      </c>
      <c r="Q59" s="57">
        <f t="shared" si="40"/>
        <v>0</v>
      </c>
      <c r="R59" s="39">
        <f t="shared" si="41"/>
        <v>0</v>
      </c>
      <c r="S59" s="74">
        <v>0</v>
      </c>
      <c r="T59" s="69">
        <f t="shared" si="42"/>
        <v>0</v>
      </c>
      <c r="U59" s="74">
        <v>0</v>
      </c>
      <c r="V59" s="237">
        <v>0</v>
      </c>
      <c r="W59" s="74">
        <v>0</v>
      </c>
      <c r="X59" s="69">
        <f t="shared" si="43"/>
        <v>0</v>
      </c>
      <c r="Y59" s="74">
        <v>0</v>
      </c>
      <c r="Z59" s="109">
        <f t="shared" si="44"/>
        <v>0</v>
      </c>
      <c r="AA59" s="74">
        <v>0</v>
      </c>
      <c r="AB59" s="68">
        <f t="shared" si="45"/>
        <v>0</v>
      </c>
      <c r="AC59" s="67">
        <f t="shared" si="46"/>
        <v>0</v>
      </c>
      <c r="AD59" s="66">
        <f t="shared" si="47"/>
        <v>0</v>
      </c>
      <c r="AE59" s="57">
        <v>0</v>
      </c>
      <c r="AF59" s="57">
        <f t="shared" si="48"/>
        <v>0</v>
      </c>
      <c r="AG59" s="52">
        <v>0</v>
      </c>
      <c r="AH59" s="63">
        <f t="shared" si="49"/>
        <v>0</v>
      </c>
      <c r="AI59" s="65">
        <f t="shared" si="50"/>
        <v>0</v>
      </c>
      <c r="AJ59" s="63">
        <f t="shared" si="51"/>
        <v>0</v>
      </c>
      <c r="AK59" s="145">
        <v>0</v>
      </c>
      <c r="AL59" s="63">
        <f t="shared" si="52"/>
        <v>0</v>
      </c>
      <c r="AM59" s="130"/>
    </row>
    <row r="60" spans="1:39" s="2" customFormat="1" x14ac:dyDescent="0.3">
      <c r="A60" s="55" t="s">
        <v>9</v>
      </c>
      <c r="B60" s="47">
        <f>3600/6</f>
        <v>600</v>
      </c>
      <c r="C60" s="46">
        <f>2000/1.1</f>
        <v>1818.181818181818</v>
      </c>
      <c r="D60" s="163">
        <v>6</v>
      </c>
      <c r="E60" s="44">
        <v>0</v>
      </c>
      <c r="F60" s="110">
        <f t="shared" si="34"/>
        <v>0</v>
      </c>
      <c r="G60" s="74">
        <v>0</v>
      </c>
      <c r="H60" s="109">
        <f t="shared" si="35"/>
        <v>0</v>
      </c>
      <c r="I60" s="74">
        <v>0</v>
      </c>
      <c r="J60" s="37">
        <f t="shared" si="36"/>
        <v>0</v>
      </c>
      <c r="K60" s="74">
        <v>0</v>
      </c>
      <c r="L60" s="37">
        <f t="shared" si="37"/>
        <v>0</v>
      </c>
      <c r="M60" s="74">
        <v>0</v>
      </c>
      <c r="N60" s="37">
        <f t="shared" si="38"/>
        <v>0</v>
      </c>
      <c r="O60" s="74">
        <v>0</v>
      </c>
      <c r="P60" s="71">
        <f t="shared" si="39"/>
        <v>0</v>
      </c>
      <c r="Q60" s="57">
        <f t="shared" si="40"/>
        <v>0</v>
      </c>
      <c r="R60" s="39">
        <f t="shared" si="41"/>
        <v>0</v>
      </c>
      <c r="S60" s="74">
        <v>0</v>
      </c>
      <c r="T60" s="69">
        <f t="shared" si="42"/>
        <v>0</v>
      </c>
      <c r="U60" s="74">
        <v>0</v>
      </c>
      <c r="V60" s="237">
        <v>0</v>
      </c>
      <c r="W60" s="74">
        <v>0</v>
      </c>
      <c r="X60" s="69">
        <f t="shared" si="43"/>
        <v>0</v>
      </c>
      <c r="Y60" s="74">
        <v>0</v>
      </c>
      <c r="Z60" s="109">
        <f t="shared" si="44"/>
        <v>0</v>
      </c>
      <c r="AA60" s="74">
        <v>0</v>
      </c>
      <c r="AB60" s="68">
        <f t="shared" si="45"/>
        <v>0</v>
      </c>
      <c r="AC60" s="67">
        <f t="shared" si="46"/>
        <v>0</v>
      </c>
      <c r="AD60" s="66">
        <f t="shared" si="47"/>
        <v>0</v>
      </c>
      <c r="AE60" s="57">
        <v>0</v>
      </c>
      <c r="AF60" s="57">
        <f t="shared" si="48"/>
        <v>0</v>
      </c>
      <c r="AG60" s="52">
        <v>0</v>
      </c>
      <c r="AH60" s="63">
        <f t="shared" si="49"/>
        <v>0</v>
      </c>
      <c r="AI60" s="65">
        <f t="shared" si="50"/>
        <v>0</v>
      </c>
      <c r="AJ60" s="63">
        <f t="shared" si="51"/>
        <v>0</v>
      </c>
      <c r="AK60" s="145">
        <v>0</v>
      </c>
      <c r="AL60" s="63">
        <f t="shared" si="52"/>
        <v>0</v>
      </c>
      <c r="AM60" s="130"/>
    </row>
    <row r="61" spans="1:39" s="2" customFormat="1" x14ac:dyDescent="0.3">
      <c r="A61" s="55" t="s">
        <v>47</v>
      </c>
      <c r="B61" s="47">
        <f>3600/6</f>
        <v>600</v>
      </c>
      <c r="C61" s="46">
        <f>2000/1.1</f>
        <v>1818.181818181818</v>
      </c>
      <c r="D61" s="163">
        <v>6</v>
      </c>
      <c r="E61" s="44">
        <v>0</v>
      </c>
      <c r="F61" s="110">
        <f t="shared" si="34"/>
        <v>0</v>
      </c>
      <c r="G61" s="74">
        <v>0</v>
      </c>
      <c r="H61" s="109">
        <f t="shared" si="35"/>
        <v>0</v>
      </c>
      <c r="I61" s="74">
        <v>0</v>
      </c>
      <c r="J61" s="37">
        <f t="shared" si="36"/>
        <v>0</v>
      </c>
      <c r="K61" s="74">
        <v>0</v>
      </c>
      <c r="L61" s="37">
        <f t="shared" si="37"/>
        <v>0</v>
      </c>
      <c r="M61" s="74">
        <v>0</v>
      </c>
      <c r="N61" s="37">
        <f t="shared" si="38"/>
        <v>0</v>
      </c>
      <c r="O61" s="74">
        <v>0</v>
      </c>
      <c r="P61" s="71">
        <f t="shared" si="39"/>
        <v>0</v>
      </c>
      <c r="Q61" s="57">
        <f t="shared" si="40"/>
        <v>0</v>
      </c>
      <c r="R61" s="39">
        <f t="shared" si="41"/>
        <v>0</v>
      </c>
      <c r="S61" s="74">
        <v>0</v>
      </c>
      <c r="T61" s="69">
        <f t="shared" si="42"/>
        <v>0</v>
      </c>
      <c r="U61" s="74">
        <v>0</v>
      </c>
      <c r="V61" s="237">
        <v>0</v>
      </c>
      <c r="W61" s="74">
        <v>0</v>
      </c>
      <c r="X61" s="69">
        <f t="shared" si="43"/>
        <v>0</v>
      </c>
      <c r="Y61" s="74">
        <v>0</v>
      </c>
      <c r="Z61" s="109">
        <f t="shared" si="44"/>
        <v>0</v>
      </c>
      <c r="AA61" s="74">
        <v>0</v>
      </c>
      <c r="AB61" s="68">
        <f t="shared" si="45"/>
        <v>0</v>
      </c>
      <c r="AC61" s="67">
        <f t="shared" si="46"/>
        <v>0</v>
      </c>
      <c r="AD61" s="66">
        <f t="shared" si="47"/>
        <v>0</v>
      </c>
      <c r="AE61" s="57">
        <v>0</v>
      </c>
      <c r="AF61" s="57">
        <f t="shared" si="48"/>
        <v>0</v>
      </c>
      <c r="AG61" s="52">
        <v>0</v>
      </c>
      <c r="AH61" s="63">
        <f t="shared" si="49"/>
        <v>0</v>
      </c>
      <c r="AI61" s="65">
        <f t="shared" si="50"/>
        <v>0</v>
      </c>
      <c r="AJ61" s="63">
        <f t="shared" si="51"/>
        <v>0</v>
      </c>
      <c r="AK61" s="145">
        <v>0</v>
      </c>
      <c r="AL61" s="63">
        <f t="shared" si="52"/>
        <v>0</v>
      </c>
      <c r="AM61" s="130"/>
    </row>
    <row r="62" spans="1:39" s="2" customFormat="1" x14ac:dyDescent="0.3">
      <c r="A62" s="55" t="s">
        <v>48</v>
      </c>
      <c r="B62" s="47">
        <f>3600/6</f>
        <v>600</v>
      </c>
      <c r="C62" s="46">
        <f>2000/1.1</f>
        <v>1818.181818181818</v>
      </c>
      <c r="D62" s="163">
        <v>6</v>
      </c>
      <c r="E62" s="44">
        <v>0</v>
      </c>
      <c r="F62" s="110">
        <f t="shared" si="34"/>
        <v>0</v>
      </c>
      <c r="G62" s="74">
        <v>0</v>
      </c>
      <c r="H62" s="109">
        <f t="shared" si="35"/>
        <v>0</v>
      </c>
      <c r="I62" s="74">
        <v>0</v>
      </c>
      <c r="J62" s="37">
        <f t="shared" si="36"/>
        <v>0</v>
      </c>
      <c r="K62" s="74">
        <v>0</v>
      </c>
      <c r="L62" s="37">
        <f t="shared" si="37"/>
        <v>0</v>
      </c>
      <c r="M62" s="74">
        <v>0</v>
      </c>
      <c r="N62" s="37">
        <f t="shared" si="38"/>
        <v>0</v>
      </c>
      <c r="O62" s="74">
        <v>0</v>
      </c>
      <c r="P62" s="71">
        <f t="shared" si="39"/>
        <v>0</v>
      </c>
      <c r="Q62" s="57">
        <f t="shared" si="40"/>
        <v>0</v>
      </c>
      <c r="R62" s="39">
        <f t="shared" si="41"/>
        <v>0</v>
      </c>
      <c r="S62" s="74">
        <v>0</v>
      </c>
      <c r="T62" s="69">
        <f t="shared" si="42"/>
        <v>0</v>
      </c>
      <c r="U62" s="74">
        <v>0</v>
      </c>
      <c r="V62" s="237">
        <v>0</v>
      </c>
      <c r="W62" s="74">
        <v>0</v>
      </c>
      <c r="X62" s="69">
        <f t="shared" si="43"/>
        <v>0</v>
      </c>
      <c r="Y62" s="74">
        <v>0</v>
      </c>
      <c r="Z62" s="109">
        <f t="shared" si="44"/>
        <v>0</v>
      </c>
      <c r="AA62" s="74">
        <v>0</v>
      </c>
      <c r="AB62" s="68">
        <f t="shared" si="45"/>
        <v>0</v>
      </c>
      <c r="AC62" s="67">
        <f t="shared" si="46"/>
        <v>0</v>
      </c>
      <c r="AD62" s="66">
        <f t="shared" si="47"/>
        <v>0</v>
      </c>
      <c r="AE62" s="57">
        <v>0</v>
      </c>
      <c r="AF62" s="57">
        <f t="shared" si="48"/>
        <v>0</v>
      </c>
      <c r="AG62" s="52">
        <v>0</v>
      </c>
      <c r="AH62" s="63">
        <f t="shared" si="49"/>
        <v>0</v>
      </c>
      <c r="AI62" s="65">
        <f t="shared" si="50"/>
        <v>0</v>
      </c>
      <c r="AJ62" s="63">
        <f t="shared" si="51"/>
        <v>0</v>
      </c>
      <c r="AK62" s="145">
        <v>0</v>
      </c>
      <c r="AL62" s="63">
        <f t="shared" si="52"/>
        <v>0</v>
      </c>
      <c r="AM62" s="130"/>
    </row>
    <row r="63" spans="1:39" s="2" customFormat="1" x14ac:dyDescent="0.3">
      <c r="A63" s="48" t="s">
        <v>1120</v>
      </c>
      <c r="B63" s="47">
        <f>8100/6</f>
        <v>1350</v>
      </c>
      <c r="C63" s="46">
        <f>2800/1.1</f>
        <v>2545.454545454545</v>
      </c>
      <c r="D63" s="45">
        <v>6</v>
      </c>
      <c r="E63" s="44">
        <v>0</v>
      </c>
      <c r="F63" s="110">
        <f t="shared" si="34"/>
        <v>0</v>
      </c>
      <c r="G63" s="74">
        <v>0</v>
      </c>
      <c r="H63" s="109">
        <f t="shared" si="35"/>
        <v>0</v>
      </c>
      <c r="I63" s="74">
        <v>0</v>
      </c>
      <c r="J63" s="37">
        <f t="shared" si="36"/>
        <v>0</v>
      </c>
      <c r="K63" s="74">
        <v>0</v>
      </c>
      <c r="L63" s="37">
        <f t="shared" si="37"/>
        <v>0</v>
      </c>
      <c r="M63" s="74">
        <v>0</v>
      </c>
      <c r="N63" s="37">
        <f t="shared" si="38"/>
        <v>0</v>
      </c>
      <c r="O63" s="74">
        <v>0</v>
      </c>
      <c r="P63" s="71">
        <f t="shared" si="39"/>
        <v>0</v>
      </c>
      <c r="Q63" s="57">
        <f t="shared" si="40"/>
        <v>0</v>
      </c>
      <c r="R63" s="39">
        <f t="shared" si="41"/>
        <v>0</v>
      </c>
      <c r="S63" s="74">
        <v>0</v>
      </c>
      <c r="T63" s="69">
        <f t="shared" si="42"/>
        <v>0</v>
      </c>
      <c r="U63" s="74">
        <v>0</v>
      </c>
      <c r="V63" s="237">
        <v>0</v>
      </c>
      <c r="W63" s="74">
        <v>0</v>
      </c>
      <c r="X63" s="69">
        <f t="shared" si="43"/>
        <v>0</v>
      </c>
      <c r="Y63" s="74">
        <v>0</v>
      </c>
      <c r="Z63" s="109">
        <f t="shared" si="44"/>
        <v>0</v>
      </c>
      <c r="AA63" s="74">
        <v>0</v>
      </c>
      <c r="AB63" s="68">
        <f t="shared" si="45"/>
        <v>0</v>
      </c>
      <c r="AC63" s="67">
        <f t="shared" si="46"/>
        <v>0</v>
      </c>
      <c r="AD63" s="66">
        <f t="shared" si="47"/>
        <v>0</v>
      </c>
      <c r="AE63" s="57">
        <v>0</v>
      </c>
      <c r="AF63" s="57">
        <f t="shared" si="48"/>
        <v>0</v>
      </c>
      <c r="AG63" s="52">
        <v>0</v>
      </c>
      <c r="AH63" s="63">
        <f t="shared" si="49"/>
        <v>0</v>
      </c>
      <c r="AI63" s="65">
        <f t="shared" si="50"/>
        <v>0</v>
      </c>
      <c r="AJ63" s="63">
        <f t="shared" si="51"/>
        <v>0</v>
      </c>
      <c r="AK63" s="145">
        <v>0</v>
      </c>
      <c r="AL63" s="63">
        <f t="shared" si="52"/>
        <v>0</v>
      </c>
      <c r="AM63" s="130"/>
    </row>
    <row r="64" spans="1:39" s="2" customFormat="1" x14ac:dyDescent="0.3">
      <c r="A64" s="48" t="s">
        <v>65</v>
      </c>
      <c r="B64" s="53">
        <f>6600/6</f>
        <v>1100</v>
      </c>
      <c r="C64" s="46">
        <f>2800/1.1</f>
        <v>2545.454545454545</v>
      </c>
      <c r="D64" s="45">
        <v>6</v>
      </c>
      <c r="E64" s="44">
        <v>0</v>
      </c>
      <c r="F64" s="110">
        <f t="shared" si="34"/>
        <v>0</v>
      </c>
      <c r="G64" s="74">
        <v>0</v>
      </c>
      <c r="H64" s="109">
        <f t="shared" si="35"/>
        <v>0</v>
      </c>
      <c r="I64" s="74">
        <v>0</v>
      </c>
      <c r="J64" s="37">
        <f t="shared" si="36"/>
        <v>0</v>
      </c>
      <c r="K64" s="74">
        <v>0</v>
      </c>
      <c r="L64" s="37">
        <f t="shared" si="37"/>
        <v>0</v>
      </c>
      <c r="M64" s="74">
        <v>0</v>
      </c>
      <c r="N64" s="37">
        <f t="shared" si="38"/>
        <v>0</v>
      </c>
      <c r="O64" s="74">
        <v>0</v>
      </c>
      <c r="P64" s="71">
        <f t="shared" si="39"/>
        <v>0</v>
      </c>
      <c r="Q64" s="57">
        <f t="shared" si="40"/>
        <v>0</v>
      </c>
      <c r="R64" s="39">
        <f t="shared" si="41"/>
        <v>0</v>
      </c>
      <c r="S64" s="74">
        <v>0</v>
      </c>
      <c r="T64" s="69">
        <f t="shared" si="42"/>
        <v>0</v>
      </c>
      <c r="U64" s="74">
        <v>0</v>
      </c>
      <c r="V64" s="237">
        <v>0</v>
      </c>
      <c r="W64" s="74">
        <v>0</v>
      </c>
      <c r="X64" s="69">
        <f t="shared" si="43"/>
        <v>0</v>
      </c>
      <c r="Y64" s="74">
        <v>0</v>
      </c>
      <c r="Z64" s="109">
        <f t="shared" si="44"/>
        <v>0</v>
      </c>
      <c r="AA64" s="74">
        <v>0</v>
      </c>
      <c r="AB64" s="68">
        <f t="shared" si="45"/>
        <v>0</v>
      </c>
      <c r="AC64" s="67">
        <f t="shared" si="46"/>
        <v>0</v>
      </c>
      <c r="AD64" s="66">
        <f t="shared" si="47"/>
        <v>0</v>
      </c>
      <c r="AE64" s="57">
        <v>0</v>
      </c>
      <c r="AF64" s="57">
        <f t="shared" si="48"/>
        <v>0</v>
      </c>
      <c r="AG64" s="52">
        <v>0</v>
      </c>
      <c r="AH64" s="63">
        <f t="shared" si="49"/>
        <v>0</v>
      </c>
      <c r="AI64" s="65">
        <f t="shared" si="50"/>
        <v>0</v>
      </c>
      <c r="AJ64" s="63">
        <f t="shared" si="51"/>
        <v>0</v>
      </c>
      <c r="AK64" s="145">
        <v>0</v>
      </c>
      <c r="AL64" s="63">
        <f t="shared" si="52"/>
        <v>0</v>
      </c>
      <c r="AM64" s="130"/>
    </row>
    <row r="65" spans="1:39" s="2" customFormat="1" x14ac:dyDescent="0.3">
      <c r="A65" s="48" t="s">
        <v>64</v>
      </c>
      <c r="B65" s="47">
        <f>16200/12</f>
        <v>1350</v>
      </c>
      <c r="C65" s="46">
        <f>2800/1.1</f>
        <v>2545.454545454545</v>
      </c>
      <c r="D65" s="45">
        <v>12</v>
      </c>
      <c r="E65" s="44">
        <v>0</v>
      </c>
      <c r="F65" s="110">
        <f t="shared" si="34"/>
        <v>0</v>
      </c>
      <c r="G65" s="74">
        <v>0</v>
      </c>
      <c r="H65" s="109">
        <f t="shared" si="35"/>
        <v>0</v>
      </c>
      <c r="I65" s="74">
        <v>0</v>
      </c>
      <c r="J65" s="37">
        <f t="shared" si="36"/>
        <v>0</v>
      </c>
      <c r="K65" s="74">
        <v>0</v>
      </c>
      <c r="L65" s="37">
        <f t="shared" si="37"/>
        <v>0</v>
      </c>
      <c r="M65" s="74">
        <v>0</v>
      </c>
      <c r="N65" s="37">
        <f t="shared" si="38"/>
        <v>0</v>
      </c>
      <c r="O65" s="74">
        <v>0</v>
      </c>
      <c r="P65" s="71">
        <f t="shared" si="39"/>
        <v>0</v>
      </c>
      <c r="Q65" s="57">
        <f t="shared" si="40"/>
        <v>0</v>
      </c>
      <c r="R65" s="39">
        <f t="shared" si="41"/>
        <v>0</v>
      </c>
      <c r="S65" s="74">
        <v>0</v>
      </c>
      <c r="T65" s="69">
        <f t="shared" si="42"/>
        <v>0</v>
      </c>
      <c r="U65" s="74">
        <v>0</v>
      </c>
      <c r="V65" s="237">
        <v>0</v>
      </c>
      <c r="W65" s="74">
        <v>0</v>
      </c>
      <c r="X65" s="69">
        <f t="shared" si="43"/>
        <v>0</v>
      </c>
      <c r="Y65" s="74">
        <v>0</v>
      </c>
      <c r="Z65" s="109">
        <f t="shared" si="44"/>
        <v>0</v>
      </c>
      <c r="AA65" s="74">
        <v>0</v>
      </c>
      <c r="AB65" s="68">
        <f t="shared" si="45"/>
        <v>0</v>
      </c>
      <c r="AC65" s="67">
        <f t="shared" si="46"/>
        <v>0</v>
      </c>
      <c r="AD65" s="66">
        <f t="shared" si="47"/>
        <v>0</v>
      </c>
      <c r="AE65" s="57">
        <v>0</v>
      </c>
      <c r="AF65" s="57">
        <f t="shared" si="48"/>
        <v>0</v>
      </c>
      <c r="AG65" s="52">
        <v>0</v>
      </c>
      <c r="AH65" s="63">
        <f t="shared" si="49"/>
        <v>0</v>
      </c>
      <c r="AI65" s="65">
        <f t="shared" si="50"/>
        <v>0</v>
      </c>
      <c r="AJ65" s="63">
        <f t="shared" si="51"/>
        <v>0</v>
      </c>
      <c r="AK65" s="145">
        <v>0</v>
      </c>
      <c r="AL65" s="63">
        <f t="shared" si="52"/>
        <v>0</v>
      </c>
      <c r="AM65" s="130"/>
    </row>
    <row r="66" spans="1:39" s="2" customFormat="1" x14ac:dyDescent="0.3">
      <c r="A66" s="48" t="s">
        <v>1059</v>
      </c>
      <c r="B66" s="47">
        <f>16200/12</f>
        <v>1350</v>
      </c>
      <c r="C66" s="46">
        <f>2800/1.1</f>
        <v>2545.454545454545</v>
      </c>
      <c r="D66" s="45">
        <v>12</v>
      </c>
      <c r="E66" s="44">
        <v>0</v>
      </c>
      <c r="F66" s="110">
        <f t="shared" si="34"/>
        <v>0</v>
      </c>
      <c r="G66" s="74">
        <v>0</v>
      </c>
      <c r="H66" s="109">
        <f t="shared" si="35"/>
        <v>0</v>
      </c>
      <c r="I66" s="74">
        <v>0</v>
      </c>
      <c r="J66" s="37">
        <f t="shared" si="36"/>
        <v>0</v>
      </c>
      <c r="K66" s="74">
        <v>0</v>
      </c>
      <c r="L66" s="37">
        <f t="shared" si="37"/>
        <v>0</v>
      </c>
      <c r="M66" s="74">
        <v>0</v>
      </c>
      <c r="N66" s="37">
        <f t="shared" si="38"/>
        <v>0</v>
      </c>
      <c r="O66" s="74">
        <v>0</v>
      </c>
      <c r="P66" s="71">
        <f t="shared" si="39"/>
        <v>0</v>
      </c>
      <c r="Q66" s="57">
        <f t="shared" si="40"/>
        <v>0</v>
      </c>
      <c r="R66" s="39">
        <f t="shared" si="41"/>
        <v>0</v>
      </c>
      <c r="S66" s="74">
        <v>0</v>
      </c>
      <c r="T66" s="69">
        <f t="shared" si="42"/>
        <v>0</v>
      </c>
      <c r="U66" s="74">
        <v>0</v>
      </c>
      <c r="V66" s="237">
        <v>0</v>
      </c>
      <c r="W66" s="74">
        <v>0</v>
      </c>
      <c r="X66" s="69">
        <f t="shared" si="43"/>
        <v>0</v>
      </c>
      <c r="Y66" s="74">
        <v>0</v>
      </c>
      <c r="Z66" s="109">
        <f t="shared" si="44"/>
        <v>0</v>
      </c>
      <c r="AA66" s="74">
        <v>0</v>
      </c>
      <c r="AB66" s="68">
        <f t="shared" si="45"/>
        <v>0</v>
      </c>
      <c r="AC66" s="67">
        <f t="shared" si="46"/>
        <v>0</v>
      </c>
      <c r="AD66" s="66">
        <f t="shared" si="47"/>
        <v>0</v>
      </c>
      <c r="AE66" s="57">
        <v>0</v>
      </c>
      <c r="AF66" s="57">
        <f t="shared" si="48"/>
        <v>0</v>
      </c>
      <c r="AG66" s="52">
        <v>0</v>
      </c>
      <c r="AH66" s="63">
        <f t="shared" si="49"/>
        <v>0</v>
      </c>
      <c r="AI66" s="65">
        <f t="shared" si="50"/>
        <v>0</v>
      </c>
      <c r="AJ66" s="63">
        <f t="shared" si="51"/>
        <v>0</v>
      </c>
      <c r="AK66" s="145">
        <v>0</v>
      </c>
      <c r="AL66" s="63">
        <f t="shared" si="52"/>
        <v>0</v>
      </c>
      <c r="AM66" s="130"/>
    </row>
    <row r="67" spans="1:39" s="2" customFormat="1" x14ac:dyDescent="0.3">
      <c r="A67" s="48" t="s">
        <v>62</v>
      </c>
      <c r="B67" s="47">
        <f>42000/20</f>
        <v>2100</v>
      </c>
      <c r="C67" s="46">
        <f>3200/1.1</f>
        <v>2909.090909090909</v>
      </c>
      <c r="D67" s="45">
        <v>20</v>
      </c>
      <c r="E67" s="44">
        <v>0</v>
      </c>
      <c r="F67" s="110">
        <f t="shared" si="34"/>
        <v>0</v>
      </c>
      <c r="G67" s="74">
        <v>0</v>
      </c>
      <c r="H67" s="109">
        <f t="shared" si="35"/>
        <v>0</v>
      </c>
      <c r="I67" s="74">
        <v>0</v>
      </c>
      <c r="J67" s="37">
        <f t="shared" si="36"/>
        <v>0</v>
      </c>
      <c r="K67" s="74">
        <v>0</v>
      </c>
      <c r="L67" s="37">
        <f t="shared" si="37"/>
        <v>0</v>
      </c>
      <c r="M67" s="74">
        <v>0</v>
      </c>
      <c r="N67" s="37">
        <f t="shared" si="38"/>
        <v>0</v>
      </c>
      <c r="O67" s="74">
        <v>0</v>
      </c>
      <c r="P67" s="71">
        <f t="shared" si="39"/>
        <v>0</v>
      </c>
      <c r="Q67" s="57">
        <f t="shared" si="40"/>
        <v>0</v>
      </c>
      <c r="R67" s="39">
        <f t="shared" si="41"/>
        <v>0</v>
      </c>
      <c r="S67" s="74">
        <v>0</v>
      </c>
      <c r="T67" s="69">
        <f t="shared" si="42"/>
        <v>0</v>
      </c>
      <c r="U67" s="74">
        <v>0</v>
      </c>
      <c r="V67" s="237">
        <v>0</v>
      </c>
      <c r="W67" s="74">
        <v>0</v>
      </c>
      <c r="X67" s="69">
        <f t="shared" si="43"/>
        <v>0</v>
      </c>
      <c r="Y67" s="74">
        <v>0</v>
      </c>
      <c r="Z67" s="109">
        <f t="shared" si="44"/>
        <v>0</v>
      </c>
      <c r="AA67" s="74">
        <v>0</v>
      </c>
      <c r="AB67" s="68">
        <f t="shared" si="45"/>
        <v>0</v>
      </c>
      <c r="AC67" s="67">
        <f t="shared" si="46"/>
        <v>0</v>
      </c>
      <c r="AD67" s="66">
        <f t="shared" si="47"/>
        <v>0</v>
      </c>
      <c r="AE67" s="57">
        <v>0</v>
      </c>
      <c r="AF67" s="57">
        <f t="shared" si="48"/>
        <v>0</v>
      </c>
      <c r="AG67" s="52">
        <v>0</v>
      </c>
      <c r="AH67" s="63">
        <f t="shared" si="49"/>
        <v>0</v>
      </c>
      <c r="AI67" s="65">
        <f t="shared" si="50"/>
        <v>0</v>
      </c>
      <c r="AJ67" s="63">
        <f t="shared" si="51"/>
        <v>0</v>
      </c>
      <c r="AK67" s="145">
        <v>0</v>
      </c>
      <c r="AL67" s="63">
        <f t="shared" si="52"/>
        <v>0</v>
      </c>
      <c r="AM67" s="130"/>
    </row>
    <row r="68" spans="1:39" s="2" customFormat="1" x14ac:dyDescent="0.3">
      <c r="A68" s="48" t="s">
        <v>1058</v>
      </c>
      <c r="B68" s="47">
        <f>13800/12</f>
        <v>1150</v>
      </c>
      <c r="C68" s="46">
        <f>2300/1.1</f>
        <v>2090.9090909090905</v>
      </c>
      <c r="D68" s="45">
        <v>12</v>
      </c>
      <c r="E68" s="44">
        <v>0</v>
      </c>
      <c r="F68" s="110">
        <f t="shared" si="34"/>
        <v>0</v>
      </c>
      <c r="G68" s="74">
        <v>0</v>
      </c>
      <c r="H68" s="109">
        <f t="shared" si="35"/>
        <v>0</v>
      </c>
      <c r="I68" s="74">
        <v>0</v>
      </c>
      <c r="J68" s="37">
        <f t="shared" si="36"/>
        <v>0</v>
      </c>
      <c r="K68" s="74">
        <v>0</v>
      </c>
      <c r="L68" s="37">
        <f t="shared" si="37"/>
        <v>0</v>
      </c>
      <c r="M68" s="74">
        <v>0</v>
      </c>
      <c r="N68" s="37">
        <f t="shared" si="38"/>
        <v>0</v>
      </c>
      <c r="O68" s="74">
        <v>0</v>
      </c>
      <c r="P68" s="71">
        <f t="shared" si="39"/>
        <v>0</v>
      </c>
      <c r="Q68" s="57">
        <f t="shared" si="40"/>
        <v>0</v>
      </c>
      <c r="R68" s="39">
        <f t="shared" si="41"/>
        <v>0</v>
      </c>
      <c r="S68" s="74">
        <v>0</v>
      </c>
      <c r="T68" s="69">
        <f t="shared" si="42"/>
        <v>0</v>
      </c>
      <c r="U68" s="74">
        <v>0</v>
      </c>
      <c r="V68" s="237">
        <v>0</v>
      </c>
      <c r="W68" s="74">
        <v>0</v>
      </c>
      <c r="X68" s="69">
        <f t="shared" si="43"/>
        <v>0</v>
      </c>
      <c r="Y68" s="74">
        <v>0</v>
      </c>
      <c r="Z68" s="109">
        <f t="shared" si="44"/>
        <v>0</v>
      </c>
      <c r="AA68" s="74">
        <v>0</v>
      </c>
      <c r="AB68" s="68">
        <f t="shared" si="45"/>
        <v>0</v>
      </c>
      <c r="AC68" s="67">
        <f t="shared" si="46"/>
        <v>0</v>
      </c>
      <c r="AD68" s="66">
        <f t="shared" si="47"/>
        <v>0</v>
      </c>
      <c r="AE68" s="57">
        <v>0</v>
      </c>
      <c r="AF68" s="57">
        <f t="shared" si="48"/>
        <v>0</v>
      </c>
      <c r="AG68" s="52">
        <v>0</v>
      </c>
      <c r="AH68" s="63">
        <f t="shared" si="49"/>
        <v>0</v>
      </c>
      <c r="AI68" s="65">
        <f t="shared" si="50"/>
        <v>0</v>
      </c>
      <c r="AJ68" s="63">
        <f t="shared" si="51"/>
        <v>0</v>
      </c>
      <c r="AK68" s="145">
        <v>0</v>
      </c>
      <c r="AL68" s="63">
        <f t="shared" si="52"/>
        <v>0</v>
      </c>
      <c r="AM68" s="130"/>
    </row>
    <row r="69" spans="1:39" s="2" customFormat="1" x14ac:dyDescent="0.3">
      <c r="A69" s="48" t="s">
        <v>1057</v>
      </c>
      <c r="B69" s="47">
        <f>30000/24</f>
        <v>1250</v>
      </c>
      <c r="C69" s="46">
        <f>2800/1.1</f>
        <v>2545.454545454545</v>
      </c>
      <c r="D69" s="45">
        <v>24</v>
      </c>
      <c r="E69" s="44">
        <v>0</v>
      </c>
      <c r="F69" s="110">
        <f t="shared" si="34"/>
        <v>0</v>
      </c>
      <c r="G69" s="74">
        <v>0</v>
      </c>
      <c r="H69" s="109">
        <f t="shared" si="35"/>
        <v>0</v>
      </c>
      <c r="I69" s="74">
        <v>0</v>
      </c>
      <c r="J69" s="37">
        <f t="shared" si="36"/>
        <v>0</v>
      </c>
      <c r="K69" s="74">
        <v>0</v>
      </c>
      <c r="L69" s="37">
        <f t="shared" si="37"/>
        <v>0</v>
      </c>
      <c r="M69" s="74">
        <v>0</v>
      </c>
      <c r="N69" s="37">
        <f t="shared" si="38"/>
        <v>0</v>
      </c>
      <c r="O69" s="74">
        <v>0</v>
      </c>
      <c r="P69" s="71">
        <f t="shared" si="39"/>
        <v>0</v>
      </c>
      <c r="Q69" s="57">
        <f t="shared" si="40"/>
        <v>0</v>
      </c>
      <c r="R69" s="39">
        <f t="shared" si="41"/>
        <v>0</v>
      </c>
      <c r="S69" s="74">
        <v>0</v>
      </c>
      <c r="T69" s="69">
        <f t="shared" si="42"/>
        <v>0</v>
      </c>
      <c r="U69" s="74">
        <v>0</v>
      </c>
      <c r="V69" s="237">
        <v>0</v>
      </c>
      <c r="W69" s="74">
        <v>0</v>
      </c>
      <c r="X69" s="69">
        <f t="shared" si="43"/>
        <v>0</v>
      </c>
      <c r="Y69" s="74">
        <v>0</v>
      </c>
      <c r="Z69" s="109">
        <f t="shared" si="44"/>
        <v>0</v>
      </c>
      <c r="AA69" s="74">
        <v>0</v>
      </c>
      <c r="AB69" s="68">
        <f t="shared" si="45"/>
        <v>0</v>
      </c>
      <c r="AC69" s="67">
        <f t="shared" si="46"/>
        <v>0</v>
      </c>
      <c r="AD69" s="66">
        <f t="shared" si="47"/>
        <v>0</v>
      </c>
      <c r="AE69" s="57">
        <v>0</v>
      </c>
      <c r="AF69" s="57">
        <f t="shared" si="48"/>
        <v>0</v>
      </c>
      <c r="AG69" s="52">
        <v>0</v>
      </c>
      <c r="AH69" s="63">
        <f t="shared" si="49"/>
        <v>0</v>
      </c>
      <c r="AI69" s="65">
        <f t="shared" si="50"/>
        <v>0</v>
      </c>
      <c r="AJ69" s="63">
        <f t="shared" si="51"/>
        <v>0</v>
      </c>
      <c r="AK69" s="145">
        <v>0</v>
      </c>
      <c r="AL69" s="63">
        <f t="shared" si="52"/>
        <v>0</v>
      </c>
      <c r="AM69" s="130"/>
    </row>
    <row r="70" spans="1:39" s="2" customFormat="1" x14ac:dyDescent="0.3">
      <c r="A70" s="137" t="s">
        <v>61</v>
      </c>
      <c r="B70" s="47">
        <f>14400/24</f>
        <v>600</v>
      </c>
      <c r="C70" s="46">
        <f>800/1.1</f>
        <v>727.27272727272725</v>
      </c>
      <c r="D70" s="163">
        <v>24</v>
      </c>
      <c r="E70" s="44">
        <v>8</v>
      </c>
      <c r="F70" s="110">
        <f t="shared" si="34"/>
        <v>4800</v>
      </c>
      <c r="G70" s="74">
        <v>0</v>
      </c>
      <c r="H70" s="109">
        <f t="shared" si="35"/>
        <v>0</v>
      </c>
      <c r="I70" s="74">
        <v>0</v>
      </c>
      <c r="J70" s="37">
        <f t="shared" si="36"/>
        <v>0</v>
      </c>
      <c r="K70" s="74">
        <v>0</v>
      </c>
      <c r="L70" s="37">
        <f t="shared" si="37"/>
        <v>0</v>
      </c>
      <c r="M70" s="74">
        <v>0</v>
      </c>
      <c r="N70" s="37">
        <f t="shared" si="38"/>
        <v>0</v>
      </c>
      <c r="O70" s="74">
        <v>0</v>
      </c>
      <c r="P70" s="71">
        <f t="shared" si="39"/>
        <v>0</v>
      </c>
      <c r="Q70" s="57">
        <f t="shared" si="40"/>
        <v>0</v>
      </c>
      <c r="R70" s="39">
        <f t="shared" si="41"/>
        <v>0</v>
      </c>
      <c r="S70" s="74">
        <v>0</v>
      </c>
      <c r="T70" s="69">
        <f t="shared" si="42"/>
        <v>0</v>
      </c>
      <c r="U70" s="74">
        <v>1</v>
      </c>
      <c r="V70" s="237">
        <v>0</v>
      </c>
      <c r="W70" s="74">
        <v>1</v>
      </c>
      <c r="X70" s="69">
        <f t="shared" si="43"/>
        <v>727.27272727272725</v>
      </c>
      <c r="Y70" s="74">
        <v>0</v>
      </c>
      <c r="Z70" s="109">
        <f t="shared" si="44"/>
        <v>0</v>
      </c>
      <c r="AA70" s="74">
        <v>1</v>
      </c>
      <c r="AB70" s="68">
        <f t="shared" si="45"/>
        <v>727.27272727272725</v>
      </c>
      <c r="AC70" s="67">
        <f t="shared" si="46"/>
        <v>3</v>
      </c>
      <c r="AD70" s="66">
        <f t="shared" si="47"/>
        <v>2181.818181818182</v>
      </c>
      <c r="AE70" s="57">
        <v>0</v>
      </c>
      <c r="AF70" s="57">
        <f t="shared" si="48"/>
        <v>381.81818181818176</v>
      </c>
      <c r="AG70" s="52">
        <v>0</v>
      </c>
      <c r="AH70" s="63">
        <f t="shared" si="49"/>
        <v>0</v>
      </c>
      <c r="AI70" s="65">
        <f t="shared" si="50"/>
        <v>5</v>
      </c>
      <c r="AJ70" s="63">
        <f t="shared" si="51"/>
        <v>3000</v>
      </c>
      <c r="AK70" s="145">
        <v>0</v>
      </c>
      <c r="AL70" s="63">
        <f t="shared" si="52"/>
        <v>0</v>
      </c>
      <c r="AM70" s="130"/>
    </row>
    <row r="71" spans="1:39" s="2" customFormat="1" x14ac:dyDescent="0.3">
      <c r="A71" s="188" t="s">
        <v>153</v>
      </c>
      <c r="B71" s="182">
        <f>16000/10</f>
        <v>1600</v>
      </c>
      <c r="C71" s="183">
        <f>2700/1.1</f>
        <v>2454.5454545454545</v>
      </c>
      <c r="D71" s="184">
        <v>10</v>
      </c>
      <c r="E71" s="44">
        <v>1</v>
      </c>
      <c r="F71" s="110">
        <f t="shared" si="34"/>
        <v>1600</v>
      </c>
      <c r="G71" s="74">
        <v>0</v>
      </c>
      <c r="H71" s="109">
        <f t="shared" si="35"/>
        <v>0</v>
      </c>
      <c r="I71" s="74">
        <v>0</v>
      </c>
      <c r="J71" s="37">
        <f t="shared" si="36"/>
        <v>0</v>
      </c>
      <c r="K71" s="74">
        <v>20</v>
      </c>
      <c r="L71" s="37">
        <f t="shared" si="37"/>
        <v>32000</v>
      </c>
      <c r="M71" s="74">
        <v>0</v>
      </c>
      <c r="N71" s="37">
        <f t="shared" si="38"/>
        <v>0</v>
      </c>
      <c r="O71" s="74">
        <v>0</v>
      </c>
      <c r="P71" s="71">
        <f t="shared" si="39"/>
        <v>0</v>
      </c>
      <c r="Q71" s="57">
        <f t="shared" si="40"/>
        <v>20</v>
      </c>
      <c r="R71" s="39">
        <f t="shared" si="41"/>
        <v>32000</v>
      </c>
      <c r="S71" s="74">
        <v>0</v>
      </c>
      <c r="T71" s="69">
        <f t="shared" si="42"/>
        <v>0</v>
      </c>
      <c r="U71" s="74">
        <v>0</v>
      </c>
      <c r="V71" s="237">
        <v>0</v>
      </c>
      <c r="W71" s="74">
        <v>0</v>
      </c>
      <c r="X71" s="69">
        <f t="shared" si="43"/>
        <v>0</v>
      </c>
      <c r="Y71" s="74">
        <v>5</v>
      </c>
      <c r="Z71" s="109">
        <f t="shared" si="44"/>
        <v>12272.727272727272</v>
      </c>
      <c r="AA71" s="74">
        <v>6</v>
      </c>
      <c r="AB71" s="68">
        <f t="shared" si="45"/>
        <v>14727.272727272728</v>
      </c>
      <c r="AC71" s="67">
        <f t="shared" si="46"/>
        <v>11</v>
      </c>
      <c r="AD71" s="66">
        <f t="shared" si="47"/>
        <v>27000</v>
      </c>
      <c r="AE71" s="57">
        <v>0</v>
      </c>
      <c r="AF71" s="57">
        <f t="shared" si="48"/>
        <v>9400</v>
      </c>
      <c r="AG71" s="52">
        <v>0</v>
      </c>
      <c r="AH71" s="63">
        <f t="shared" si="49"/>
        <v>0</v>
      </c>
      <c r="AI71" s="65">
        <f t="shared" si="50"/>
        <v>10</v>
      </c>
      <c r="AJ71" s="63">
        <f t="shared" si="51"/>
        <v>16000</v>
      </c>
      <c r="AK71" s="145">
        <v>0</v>
      </c>
      <c r="AL71" s="63">
        <f t="shared" si="52"/>
        <v>0</v>
      </c>
      <c r="AM71" s="130"/>
    </row>
    <row r="72" spans="1:39" s="2" customFormat="1" ht="17.25" customHeight="1" x14ac:dyDescent="0.3">
      <c r="A72" s="188" t="s">
        <v>403</v>
      </c>
      <c r="B72" s="47">
        <f>16000/10</f>
        <v>1600</v>
      </c>
      <c r="C72" s="183">
        <f>2700/1.1</f>
        <v>2454.5454545454545</v>
      </c>
      <c r="D72" s="163">
        <v>10</v>
      </c>
      <c r="E72" s="44">
        <v>0</v>
      </c>
      <c r="F72" s="110">
        <f t="shared" si="34"/>
        <v>0</v>
      </c>
      <c r="G72" s="74">
        <v>0</v>
      </c>
      <c r="H72" s="109">
        <f t="shared" si="35"/>
        <v>0</v>
      </c>
      <c r="I72" s="74">
        <v>0</v>
      </c>
      <c r="J72" s="37">
        <f t="shared" si="36"/>
        <v>0</v>
      </c>
      <c r="K72" s="74">
        <v>10</v>
      </c>
      <c r="L72" s="37">
        <f t="shared" si="37"/>
        <v>16000</v>
      </c>
      <c r="M72" s="74">
        <v>0</v>
      </c>
      <c r="N72" s="37">
        <f t="shared" si="38"/>
        <v>0</v>
      </c>
      <c r="O72" s="74">
        <v>0</v>
      </c>
      <c r="P72" s="71">
        <f t="shared" si="39"/>
        <v>0</v>
      </c>
      <c r="Q72" s="57">
        <f t="shared" si="40"/>
        <v>10</v>
      </c>
      <c r="R72" s="39">
        <f t="shared" si="41"/>
        <v>16000</v>
      </c>
      <c r="S72" s="74">
        <v>0</v>
      </c>
      <c r="T72" s="69">
        <f t="shared" si="42"/>
        <v>0</v>
      </c>
      <c r="U72" s="74">
        <v>0</v>
      </c>
      <c r="V72" s="237">
        <v>0</v>
      </c>
      <c r="W72" s="74">
        <v>0</v>
      </c>
      <c r="X72" s="69">
        <f t="shared" si="43"/>
        <v>0</v>
      </c>
      <c r="Y72" s="74">
        <v>2</v>
      </c>
      <c r="Z72" s="109">
        <f t="shared" si="44"/>
        <v>4909.090909090909</v>
      </c>
      <c r="AA72" s="74">
        <v>2</v>
      </c>
      <c r="AB72" s="68">
        <f t="shared" si="45"/>
        <v>4909.090909090909</v>
      </c>
      <c r="AC72" s="67">
        <f t="shared" si="46"/>
        <v>4</v>
      </c>
      <c r="AD72" s="66">
        <f t="shared" si="47"/>
        <v>9818.181818181818</v>
      </c>
      <c r="AE72" s="57">
        <v>0</v>
      </c>
      <c r="AF72" s="57">
        <f t="shared" si="48"/>
        <v>3418.181818181818</v>
      </c>
      <c r="AG72" s="52">
        <v>0</v>
      </c>
      <c r="AH72" s="63">
        <f t="shared" si="49"/>
        <v>0</v>
      </c>
      <c r="AI72" s="65">
        <f t="shared" si="50"/>
        <v>6</v>
      </c>
      <c r="AJ72" s="63">
        <f t="shared" si="51"/>
        <v>9600</v>
      </c>
      <c r="AK72" s="145">
        <v>0</v>
      </c>
      <c r="AL72" s="63">
        <f t="shared" si="52"/>
        <v>0</v>
      </c>
      <c r="AM72" s="130"/>
    </row>
    <row r="73" spans="1:39" s="2" customFormat="1" x14ac:dyDescent="0.3">
      <c r="A73" s="188" t="s">
        <v>404</v>
      </c>
      <c r="B73" s="47">
        <f>16000/10</f>
        <v>1600</v>
      </c>
      <c r="C73" s="183">
        <f>2700/1.1</f>
        <v>2454.5454545454545</v>
      </c>
      <c r="D73" s="163">
        <v>10</v>
      </c>
      <c r="E73" s="44">
        <v>0</v>
      </c>
      <c r="F73" s="110">
        <f t="shared" si="34"/>
        <v>0</v>
      </c>
      <c r="G73" s="74">
        <v>0</v>
      </c>
      <c r="H73" s="109">
        <f t="shared" si="35"/>
        <v>0</v>
      </c>
      <c r="I73" s="74">
        <v>0</v>
      </c>
      <c r="J73" s="37">
        <f t="shared" si="36"/>
        <v>0</v>
      </c>
      <c r="K73" s="74">
        <v>0</v>
      </c>
      <c r="L73" s="37">
        <f t="shared" si="37"/>
        <v>0</v>
      </c>
      <c r="M73" s="74">
        <v>0</v>
      </c>
      <c r="N73" s="37">
        <f t="shared" si="38"/>
        <v>0</v>
      </c>
      <c r="O73" s="74">
        <v>0</v>
      </c>
      <c r="P73" s="71">
        <f t="shared" si="39"/>
        <v>0</v>
      </c>
      <c r="Q73" s="57">
        <f t="shared" si="40"/>
        <v>0</v>
      </c>
      <c r="R73" s="39">
        <f t="shared" si="41"/>
        <v>0</v>
      </c>
      <c r="S73" s="74">
        <v>0</v>
      </c>
      <c r="T73" s="69">
        <f t="shared" si="42"/>
        <v>0</v>
      </c>
      <c r="U73" s="74">
        <v>0</v>
      </c>
      <c r="V73" s="237">
        <v>0</v>
      </c>
      <c r="W73" s="74">
        <v>0</v>
      </c>
      <c r="X73" s="69">
        <f t="shared" si="43"/>
        <v>0</v>
      </c>
      <c r="Y73" s="74">
        <v>0</v>
      </c>
      <c r="Z73" s="109">
        <f t="shared" si="44"/>
        <v>0</v>
      </c>
      <c r="AA73" s="74">
        <v>0</v>
      </c>
      <c r="AB73" s="68">
        <f t="shared" si="45"/>
        <v>0</v>
      </c>
      <c r="AC73" s="67">
        <f t="shared" si="46"/>
        <v>0</v>
      </c>
      <c r="AD73" s="66">
        <f t="shared" si="47"/>
        <v>0</v>
      </c>
      <c r="AE73" s="57">
        <v>0</v>
      </c>
      <c r="AF73" s="57">
        <f t="shared" si="48"/>
        <v>0</v>
      </c>
      <c r="AG73" s="52">
        <v>0</v>
      </c>
      <c r="AH73" s="63">
        <f t="shared" si="49"/>
        <v>0</v>
      </c>
      <c r="AI73" s="65">
        <f t="shared" si="50"/>
        <v>0</v>
      </c>
      <c r="AJ73" s="63">
        <f t="shared" si="51"/>
        <v>0</v>
      </c>
      <c r="AK73" s="145">
        <v>0</v>
      </c>
      <c r="AL73" s="63">
        <f t="shared" si="52"/>
        <v>0</v>
      </c>
      <c r="AM73" s="130"/>
    </row>
    <row r="74" spans="1:39" s="2" customFormat="1" x14ac:dyDescent="0.3">
      <c r="A74" s="188" t="s">
        <v>1055</v>
      </c>
      <c r="B74" s="47">
        <f>16000/10</f>
        <v>1600</v>
      </c>
      <c r="C74" s="183">
        <f>2700/1.1</f>
        <v>2454.5454545454545</v>
      </c>
      <c r="D74" s="163">
        <v>10</v>
      </c>
      <c r="E74" s="44">
        <v>0</v>
      </c>
      <c r="F74" s="110">
        <f t="shared" si="34"/>
        <v>0</v>
      </c>
      <c r="G74" s="74">
        <v>0</v>
      </c>
      <c r="H74" s="109">
        <f t="shared" si="35"/>
        <v>0</v>
      </c>
      <c r="I74" s="74">
        <v>0</v>
      </c>
      <c r="J74" s="37">
        <f t="shared" si="36"/>
        <v>0</v>
      </c>
      <c r="K74" s="74">
        <v>10</v>
      </c>
      <c r="L74" s="37">
        <f t="shared" si="37"/>
        <v>16000</v>
      </c>
      <c r="M74" s="74">
        <v>0</v>
      </c>
      <c r="N74" s="37">
        <f t="shared" si="38"/>
        <v>0</v>
      </c>
      <c r="O74" s="74">
        <v>0</v>
      </c>
      <c r="P74" s="71">
        <f t="shared" si="39"/>
        <v>0</v>
      </c>
      <c r="Q74" s="57">
        <f t="shared" si="40"/>
        <v>10</v>
      </c>
      <c r="R74" s="39">
        <f t="shared" si="41"/>
        <v>16000</v>
      </c>
      <c r="S74" s="74">
        <v>0</v>
      </c>
      <c r="T74" s="69">
        <f t="shared" si="42"/>
        <v>0</v>
      </c>
      <c r="U74" s="74">
        <v>0</v>
      </c>
      <c r="V74" s="237">
        <v>0</v>
      </c>
      <c r="W74" s="74">
        <v>0</v>
      </c>
      <c r="X74" s="69">
        <f t="shared" si="43"/>
        <v>0</v>
      </c>
      <c r="Y74" s="74">
        <v>4</v>
      </c>
      <c r="Z74" s="109">
        <f t="shared" si="44"/>
        <v>9818.181818181818</v>
      </c>
      <c r="AA74" s="74">
        <v>2</v>
      </c>
      <c r="AB74" s="68">
        <f t="shared" si="45"/>
        <v>4909.090909090909</v>
      </c>
      <c r="AC74" s="67">
        <f t="shared" si="46"/>
        <v>6</v>
      </c>
      <c r="AD74" s="66">
        <f t="shared" si="47"/>
        <v>14727.272727272728</v>
      </c>
      <c r="AE74" s="57">
        <v>0</v>
      </c>
      <c r="AF74" s="57">
        <f t="shared" si="48"/>
        <v>5127.272727272727</v>
      </c>
      <c r="AG74" s="52">
        <v>0</v>
      </c>
      <c r="AH74" s="63">
        <f t="shared" si="49"/>
        <v>0</v>
      </c>
      <c r="AI74" s="65">
        <f t="shared" si="50"/>
        <v>4</v>
      </c>
      <c r="AJ74" s="63">
        <f t="shared" si="51"/>
        <v>6400</v>
      </c>
      <c r="AK74" s="145">
        <v>0</v>
      </c>
      <c r="AL74" s="63">
        <f t="shared" si="52"/>
        <v>0</v>
      </c>
      <c r="AM74" s="130"/>
    </row>
    <row r="75" spans="1:39" s="2" customFormat="1" x14ac:dyDescent="0.3">
      <c r="A75" s="188" t="s">
        <v>585</v>
      </c>
      <c r="B75" s="47">
        <f>16000/10</f>
        <v>1600</v>
      </c>
      <c r="C75" s="183">
        <f>2700/1.1</f>
        <v>2454.5454545454545</v>
      </c>
      <c r="D75" s="163">
        <v>11</v>
      </c>
      <c r="E75" s="44">
        <v>0</v>
      </c>
      <c r="F75" s="110">
        <f t="shared" si="34"/>
        <v>0</v>
      </c>
      <c r="G75" s="74">
        <v>0</v>
      </c>
      <c r="H75" s="109">
        <f t="shared" si="35"/>
        <v>0</v>
      </c>
      <c r="I75" s="74">
        <v>0</v>
      </c>
      <c r="J75" s="37">
        <f t="shared" si="36"/>
        <v>0</v>
      </c>
      <c r="K75" s="74">
        <v>0</v>
      </c>
      <c r="L75" s="37">
        <f t="shared" si="37"/>
        <v>0</v>
      </c>
      <c r="M75" s="74">
        <v>0</v>
      </c>
      <c r="N75" s="37">
        <f t="shared" si="38"/>
        <v>0</v>
      </c>
      <c r="O75" s="74">
        <v>0</v>
      </c>
      <c r="P75" s="71">
        <f t="shared" si="39"/>
        <v>0</v>
      </c>
      <c r="Q75" s="57">
        <f t="shared" si="40"/>
        <v>0</v>
      </c>
      <c r="R75" s="39">
        <f t="shared" si="41"/>
        <v>0</v>
      </c>
      <c r="S75" s="74">
        <v>0</v>
      </c>
      <c r="T75" s="69">
        <f t="shared" si="42"/>
        <v>0</v>
      </c>
      <c r="U75" s="74">
        <v>0</v>
      </c>
      <c r="V75" s="237">
        <v>0</v>
      </c>
      <c r="W75" s="74">
        <v>0</v>
      </c>
      <c r="X75" s="69">
        <f t="shared" si="43"/>
        <v>0</v>
      </c>
      <c r="Y75" s="74">
        <v>0</v>
      </c>
      <c r="Z75" s="109">
        <f t="shared" si="44"/>
        <v>0</v>
      </c>
      <c r="AA75" s="74">
        <v>0</v>
      </c>
      <c r="AB75" s="68">
        <f t="shared" si="45"/>
        <v>0</v>
      </c>
      <c r="AC75" s="67">
        <f t="shared" si="46"/>
        <v>0</v>
      </c>
      <c r="AD75" s="66">
        <f t="shared" si="47"/>
        <v>0</v>
      </c>
      <c r="AE75" s="57">
        <v>0</v>
      </c>
      <c r="AF75" s="57">
        <f t="shared" si="48"/>
        <v>0</v>
      </c>
      <c r="AG75" s="52">
        <v>0</v>
      </c>
      <c r="AH75" s="63">
        <f t="shared" si="49"/>
        <v>0</v>
      </c>
      <c r="AI75" s="65">
        <f t="shared" si="50"/>
        <v>0</v>
      </c>
      <c r="AJ75" s="63">
        <f t="shared" si="51"/>
        <v>0</v>
      </c>
      <c r="AK75" s="145">
        <v>0</v>
      </c>
      <c r="AL75" s="63">
        <f t="shared" si="52"/>
        <v>0</v>
      </c>
      <c r="AM75" s="130"/>
    </row>
    <row r="76" spans="1:39" s="2" customFormat="1" x14ac:dyDescent="0.3">
      <c r="A76" s="188" t="s">
        <v>410</v>
      </c>
      <c r="B76" s="47">
        <f>14400/12</f>
        <v>1200</v>
      </c>
      <c r="C76" s="46">
        <f>1800/1.1</f>
        <v>1636.3636363636363</v>
      </c>
      <c r="D76" s="163">
        <v>12</v>
      </c>
      <c r="E76" s="44">
        <v>25</v>
      </c>
      <c r="F76" s="110">
        <f t="shared" si="34"/>
        <v>30000</v>
      </c>
      <c r="G76" s="74">
        <v>0</v>
      </c>
      <c r="H76" s="109">
        <f t="shared" si="35"/>
        <v>0</v>
      </c>
      <c r="I76" s="74">
        <v>0</v>
      </c>
      <c r="J76" s="37">
        <f t="shared" si="36"/>
        <v>0</v>
      </c>
      <c r="K76" s="74">
        <v>0</v>
      </c>
      <c r="L76" s="37">
        <f t="shared" si="37"/>
        <v>0</v>
      </c>
      <c r="M76" s="74">
        <v>0</v>
      </c>
      <c r="N76" s="37">
        <f t="shared" si="38"/>
        <v>0</v>
      </c>
      <c r="O76" s="74">
        <v>0</v>
      </c>
      <c r="P76" s="71">
        <f t="shared" si="39"/>
        <v>0</v>
      </c>
      <c r="Q76" s="57">
        <f t="shared" si="40"/>
        <v>0</v>
      </c>
      <c r="R76" s="39">
        <f t="shared" si="41"/>
        <v>0</v>
      </c>
      <c r="S76" s="74">
        <v>0</v>
      </c>
      <c r="T76" s="69">
        <f t="shared" si="42"/>
        <v>0</v>
      </c>
      <c r="U76" s="74">
        <v>3</v>
      </c>
      <c r="V76" s="237">
        <v>0</v>
      </c>
      <c r="W76" s="74">
        <v>1</v>
      </c>
      <c r="X76" s="69">
        <f t="shared" si="43"/>
        <v>1636.3636363636363</v>
      </c>
      <c r="Y76" s="74">
        <v>3</v>
      </c>
      <c r="Z76" s="109">
        <f t="shared" si="44"/>
        <v>4909.090909090909</v>
      </c>
      <c r="AA76" s="74">
        <v>0</v>
      </c>
      <c r="AB76" s="68">
        <f t="shared" si="45"/>
        <v>0</v>
      </c>
      <c r="AC76" s="67">
        <f t="shared" si="46"/>
        <v>7</v>
      </c>
      <c r="AD76" s="66">
        <f t="shared" si="47"/>
        <v>11454.545454545454</v>
      </c>
      <c r="AE76" s="57">
        <v>0</v>
      </c>
      <c r="AF76" s="57">
        <f t="shared" si="48"/>
        <v>3054.545454545454</v>
      </c>
      <c r="AG76" s="52">
        <v>0</v>
      </c>
      <c r="AH76" s="63">
        <f t="shared" si="49"/>
        <v>0</v>
      </c>
      <c r="AI76" s="65">
        <f t="shared" si="50"/>
        <v>18</v>
      </c>
      <c r="AJ76" s="63">
        <f t="shared" si="51"/>
        <v>21600</v>
      </c>
      <c r="AK76" s="145">
        <v>0</v>
      </c>
      <c r="AL76" s="63">
        <f t="shared" si="52"/>
        <v>0</v>
      </c>
      <c r="AM76" s="130"/>
    </row>
    <row r="77" spans="1:39" s="2" customFormat="1" x14ac:dyDescent="0.3">
      <c r="A77" s="188" t="s">
        <v>426</v>
      </c>
      <c r="B77" s="47">
        <f>14400/12</f>
        <v>1200</v>
      </c>
      <c r="C77" s="46">
        <f>1800/1.1</f>
        <v>1636.3636363636363</v>
      </c>
      <c r="D77" s="163">
        <v>13</v>
      </c>
      <c r="E77" s="44">
        <v>0</v>
      </c>
      <c r="F77" s="110">
        <f t="shared" si="34"/>
        <v>0</v>
      </c>
      <c r="G77" s="74">
        <v>0</v>
      </c>
      <c r="H77" s="109">
        <f t="shared" si="35"/>
        <v>0</v>
      </c>
      <c r="I77" s="74">
        <v>0</v>
      </c>
      <c r="J77" s="37">
        <f t="shared" si="36"/>
        <v>0</v>
      </c>
      <c r="K77" s="74">
        <v>0</v>
      </c>
      <c r="L77" s="37">
        <f t="shared" si="37"/>
        <v>0</v>
      </c>
      <c r="M77" s="74">
        <v>0</v>
      </c>
      <c r="N77" s="37">
        <f t="shared" si="38"/>
        <v>0</v>
      </c>
      <c r="O77" s="74">
        <v>0</v>
      </c>
      <c r="P77" s="71">
        <f t="shared" si="39"/>
        <v>0</v>
      </c>
      <c r="Q77" s="57">
        <f t="shared" si="40"/>
        <v>0</v>
      </c>
      <c r="R77" s="39">
        <f t="shared" si="41"/>
        <v>0</v>
      </c>
      <c r="S77" s="74">
        <v>0</v>
      </c>
      <c r="T77" s="69">
        <f t="shared" si="42"/>
        <v>0</v>
      </c>
      <c r="U77" s="74">
        <v>0</v>
      </c>
      <c r="V77" s="237">
        <v>0</v>
      </c>
      <c r="W77" s="74">
        <v>0</v>
      </c>
      <c r="X77" s="69">
        <f t="shared" si="43"/>
        <v>0</v>
      </c>
      <c r="Y77" s="74">
        <v>0</v>
      </c>
      <c r="Z77" s="109">
        <f t="shared" si="44"/>
        <v>0</v>
      </c>
      <c r="AA77" s="74">
        <v>0</v>
      </c>
      <c r="AB77" s="68">
        <f t="shared" si="45"/>
        <v>0</v>
      </c>
      <c r="AC77" s="67">
        <f t="shared" si="46"/>
        <v>0</v>
      </c>
      <c r="AD77" s="66">
        <f t="shared" si="47"/>
        <v>0</v>
      </c>
      <c r="AE77" s="57">
        <v>0</v>
      </c>
      <c r="AF77" s="57">
        <f t="shared" si="48"/>
        <v>0</v>
      </c>
      <c r="AG77" s="52">
        <v>0</v>
      </c>
      <c r="AH77" s="63">
        <f t="shared" si="49"/>
        <v>0</v>
      </c>
      <c r="AI77" s="65">
        <f t="shared" si="50"/>
        <v>0</v>
      </c>
      <c r="AJ77" s="63">
        <f t="shared" si="51"/>
        <v>0</v>
      </c>
      <c r="AK77" s="145">
        <v>0</v>
      </c>
      <c r="AL77" s="63">
        <f t="shared" si="52"/>
        <v>0</v>
      </c>
      <c r="AM77" s="130"/>
    </row>
    <row r="78" spans="1:39" s="2" customFormat="1" x14ac:dyDescent="0.3">
      <c r="A78" s="186" t="s">
        <v>406</v>
      </c>
      <c r="B78" s="47">
        <f>3900/6</f>
        <v>650</v>
      </c>
      <c r="C78" s="46">
        <f>2000/1.1</f>
        <v>1818.181818181818</v>
      </c>
      <c r="D78" s="163">
        <v>6</v>
      </c>
      <c r="E78" s="44">
        <v>0</v>
      </c>
      <c r="F78" s="110">
        <f t="shared" si="34"/>
        <v>0</v>
      </c>
      <c r="G78" s="74">
        <v>0</v>
      </c>
      <c r="H78" s="109">
        <f t="shared" si="35"/>
        <v>0</v>
      </c>
      <c r="I78" s="74">
        <v>0</v>
      </c>
      <c r="J78" s="37">
        <f t="shared" si="36"/>
        <v>0</v>
      </c>
      <c r="K78" s="74">
        <v>0</v>
      </c>
      <c r="L78" s="37">
        <f t="shared" si="37"/>
        <v>0</v>
      </c>
      <c r="M78" s="74">
        <v>0</v>
      </c>
      <c r="N78" s="37">
        <f t="shared" si="38"/>
        <v>0</v>
      </c>
      <c r="O78" s="74">
        <v>0</v>
      </c>
      <c r="P78" s="71">
        <f t="shared" si="39"/>
        <v>0</v>
      </c>
      <c r="Q78" s="57">
        <f t="shared" si="40"/>
        <v>0</v>
      </c>
      <c r="R78" s="39">
        <f t="shared" si="41"/>
        <v>0</v>
      </c>
      <c r="S78" s="74">
        <v>0</v>
      </c>
      <c r="T78" s="69">
        <f t="shared" si="42"/>
        <v>0</v>
      </c>
      <c r="U78" s="74">
        <v>0</v>
      </c>
      <c r="V78" s="237">
        <v>0</v>
      </c>
      <c r="W78" s="74">
        <v>0</v>
      </c>
      <c r="X78" s="69">
        <f t="shared" si="43"/>
        <v>0</v>
      </c>
      <c r="Y78" s="74">
        <v>0</v>
      </c>
      <c r="Z78" s="109">
        <f t="shared" si="44"/>
        <v>0</v>
      </c>
      <c r="AA78" s="74">
        <v>0</v>
      </c>
      <c r="AB78" s="68">
        <f t="shared" si="45"/>
        <v>0</v>
      </c>
      <c r="AC78" s="67">
        <f t="shared" si="46"/>
        <v>0</v>
      </c>
      <c r="AD78" s="66">
        <f t="shared" si="47"/>
        <v>0</v>
      </c>
      <c r="AE78" s="57">
        <v>0</v>
      </c>
      <c r="AF78" s="57">
        <f t="shared" si="48"/>
        <v>0</v>
      </c>
      <c r="AG78" s="52">
        <v>0</v>
      </c>
      <c r="AH78" s="63">
        <f t="shared" si="49"/>
        <v>0</v>
      </c>
      <c r="AI78" s="65">
        <f t="shared" si="50"/>
        <v>0</v>
      </c>
      <c r="AJ78" s="63">
        <f t="shared" si="51"/>
        <v>0</v>
      </c>
      <c r="AK78" s="145">
        <v>0</v>
      </c>
      <c r="AL78" s="63">
        <f t="shared" si="52"/>
        <v>0</v>
      </c>
      <c r="AM78" s="130"/>
    </row>
    <row r="79" spans="1:39" s="2" customFormat="1" x14ac:dyDescent="0.3">
      <c r="A79" s="186" t="s">
        <v>407</v>
      </c>
      <c r="B79" s="47">
        <f>3900/6</f>
        <v>650</v>
      </c>
      <c r="C79" s="46">
        <f>2000/1.1</f>
        <v>1818.181818181818</v>
      </c>
      <c r="D79" s="163">
        <v>6</v>
      </c>
      <c r="E79" s="44">
        <v>3</v>
      </c>
      <c r="F79" s="110">
        <f t="shared" si="34"/>
        <v>1950</v>
      </c>
      <c r="G79" s="74">
        <v>0</v>
      </c>
      <c r="H79" s="109">
        <f t="shared" si="35"/>
        <v>0</v>
      </c>
      <c r="I79" s="74">
        <v>0</v>
      </c>
      <c r="J79" s="37">
        <f t="shared" si="36"/>
        <v>0</v>
      </c>
      <c r="K79" s="74">
        <v>0</v>
      </c>
      <c r="L79" s="37">
        <f t="shared" si="37"/>
        <v>0</v>
      </c>
      <c r="M79" s="74">
        <v>0</v>
      </c>
      <c r="N79" s="37">
        <f t="shared" si="38"/>
        <v>0</v>
      </c>
      <c r="O79" s="74">
        <v>0</v>
      </c>
      <c r="P79" s="71">
        <f t="shared" si="39"/>
        <v>0</v>
      </c>
      <c r="Q79" s="57">
        <f t="shared" si="40"/>
        <v>0</v>
      </c>
      <c r="R79" s="39">
        <f t="shared" si="41"/>
        <v>0</v>
      </c>
      <c r="S79" s="74">
        <v>0</v>
      </c>
      <c r="T79" s="69">
        <f t="shared" si="42"/>
        <v>0</v>
      </c>
      <c r="U79" s="74">
        <v>0</v>
      </c>
      <c r="V79" s="237">
        <v>0</v>
      </c>
      <c r="W79" s="74">
        <v>1</v>
      </c>
      <c r="X79" s="69">
        <f t="shared" si="43"/>
        <v>1818.181818181818</v>
      </c>
      <c r="Y79" s="74">
        <v>0</v>
      </c>
      <c r="Z79" s="109">
        <f t="shared" si="44"/>
        <v>0</v>
      </c>
      <c r="AA79" s="74">
        <v>1</v>
      </c>
      <c r="AB79" s="68">
        <f t="shared" si="45"/>
        <v>1818.181818181818</v>
      </c>
      <c r="AC79" s="67">
        <f t="shared" si="46"/>
        <v>2</v>
      </c>
      <c r="AD79" s="66">
        <f t="shared" si="47"/>
        <v>3636.363636363636</v>
      </c>
      <c r="AE79" s="57">
        <v>0</v>
      </c>
      <c r="AF79" s="57">
        <f t="shared" si="48"/>
        <v>2336.363636363636</v>
      </c>
      <c r="AG79" s="52">
        <v>0</v>
      </c>
      <c r="AH79" s="63">
        <f t="shared" si="49"/>
        <v>0</v>
      </c>
      <c r="AI79" s="65">
        <f t="shared" si="50"/>
        <v>1</v>
      </c>
      <c r="AJ79" s="63">
        <f t="shared" si="51"/>
        <v>650</v>
      </c>
      <c r="AK79" s="145">
        <v>0</v>
      </c>
      <c r="AL79" s="63">
        <f t="shared" si="52"/>
        <v>0</v>
      </c>
      <c r="AM79" s="130"/>
    </row>
    <row r="80" spans="1:39" s="2" customFormat="1" x14ac:dyDescent="0.3">
      <c r="A80" s="186" t="s">
        <v>408</v>
      </c>
      <c r="B80" s="47">
        <f>3900/6</f>
        <v>650</v>
      </c>
      <c r="C80" s="46">
        <f>2000/1.1</f>
        <v>1818.181818181818</v>
      </c>
      <c r="D80" s="163">
        <v>6</v>
      </c>
      <c r="E80" s="44">
        <v>4</v>
      </c>
      <c r="F80" s="110">
        <f t="shared" si="34"/>
        <v>2600</v>
      </c>
      <c r="G80" s="74">
        <v>0</v>
      </c>
      <c r="H80" s="109">
        <f t="shared" si="35"/>
        <v>0</v>
      </c>
      <c r="I80" s="74">
        <v>0</v>
      </c>
      <c r="J80" s="37">
        <f t="shared" si="36"/>
        <v>0</v>
      </c>
      <c r="K80" s="74">
        <v>0</v>
      </c>
      <c r="L80" s="37">
        <f t="shared" si="37"/>
        <v>0</v>
      </c>
      <c r="M80" s="74">
        <v>0</v>
      </c>
      <c r="N80" s="37">
        <f t="shared" si="38"/>
        <v>0</v>
      </c>
      <c r="O80" s="74">
        <v>0</v>
      </c>
      <c r="P80" s="71">
        <f t="shared" si="39"/>
        <v>0</v>
      </c>
      <c r="Q80" s="57">
        <f t="shared" si="40"/>
        <v>0</v>
      </c>
      <c r="R80" s="39">
        <f t="shared" si="41"/>
        <v>0</v>
      </c>
      <c r="S80" s="74">
        <v>0</v>
      </c>
      <c r="T80" s="69">
        <f t="shared" si="42"/>
        <v>0</v>
      </c>
      <c r="U80" s="74">
        <v>1</v>
      </c>
      <c r="V80" s="237">
        <v>0</v>
      </c>
      <c r="W80" s="74">
        <v>0</v>
      </c>
      <c r="X80" s="69">
        <f t="shared" si="43"/>
        <v>0</v>
      </c>
      <c r="Y80" s="74">
        <v>0</v>
      </c>
      <c r="Z80" s="109">
        <f t="shared" si="44"/>
        <v>0</v>
      </c>
      <c r="AA80" s="74">
        <v>0</v>
      </c>
      <c r="AB80" s="68">
        <f t="shared" si="45"/>
        <v>0</v>
      </c>
      <c r="AC80" s="67">
        <f t="shared" si="46"/>
        <v>1</v>
      </c>
      <c r="AD80" s="66">
        <f t="shared" si="47"/>
        <v>1818.181818181818</v>
      </c>
      <c r="AE80" s="57">
        <v>0</v>
      </c>
      <c r="AF80" s="57">
        <f t="shared" si="48"/>
        <v>1168.181818181818</v>
      </c>
      <c r="AG80" s="52">
        <v>0</v>
      </c>
      <c r="AH80" s="63">
        <f t="shared" si="49"/>
        <v>0</v>
      </c>
      <c r="AI80" s="65">
        <f t="shared" si="50"/>
        <v>3</v>
      </c>
      <c r="AJ80" s="63">
        <f t="shared" si="51"/>
        <v>1950</v>
      </c>
      <c r="AK80" s="145">
        <v>0</v>
      </c>
      <c r="AL80" s="63">
        <f t="shared" si="52"/>
        <v>0</v>
      </c>
      <c r="AM80" s="130"/>
    </row>
    <row r="81" spans="1:39" s="2" customFormat="1" ht="17.25" thickBot="1" x14ac:dyDescent="0.35">
      <c r="A81" s="185" t="s">
        <v>409</v>
      </c>
      <c r="B81" s="193">
        <f>31200/24</f>
        <v>1300</v>
      </c>
      <c r="C81" s="194">
        <f>2800/1.1</f>
        <v>2545.454545454545</v>
      </c>
      <c r="D81" s="45">
        <v>24</v>
      </c>
      <c r="E81" s="403">
        <v>0</v>
      </c>
      <c r="F81" s="147">
        <f t="shared" si="34"/>
        <v>0</v>
      </c>
      <c r="G81" s="145">
        <v>0</v>
      </c>
      <c r="H81" s="119">
        <f t="shared" si="35"/>
        <v>0</v>
      </c>
      <c r="I81" s="145">
        <v>0</v>
      </c>
      <c r="J81" s="197">
        <f t="shared" si="36"/>
        <v>0</v>
      </c>
      <c r="K81" s="145">
        <v>0</v>
      </c>
      <c r="L81" s="197">
        <f t="shared" si="37"/>
        <v>0</v>
      </c>
      <c r="M81" s="145">
        <v>0</v>
      </c>
      <c r="N81" s="197">
        <f t="shared" si="38"/>
        <v>0</v>
      </c>
      <c r="O81" s="145">
        <v>0</v>
      </c>
      <c r="P81" s="405">
        <f t="shared" si="39"/>
        <v>0</v>
      </c>
      <c r="Q81" s="406">
        <f t="shared" si="40"/>
        <v>0</v>
      </c>
      <c r="R81" s="149">
        <f t="shared" si="41"/>
        <v>0</v>
      </c>
      <c r="S81" s="145">
        <v>0</v>
      </c>
      <c r="T81" s="404">
        <f t="shared" si="42"/>
        <v>0</v>
      </c>
      <c r="U81" s="145">
        <v>0</v>
      </c>
      <c r="V81" s="460">
        <v>0</v>
      </c>
      <c r="W81" s="145">
        <v>0</v>
      </c>
      <c r="X81" s="404">
        <f t="shared" si="43"/>
        <v>0</v>
      </c>
      <c r="Y81" s="145">
        <v>0</v>
      </c>
      <c r="Z81" s="119">
        <f t="shared" si="44"/>
        <v>0</v>
      </c>
      <c r="AA81" s="145">
        <v>0</v>
      </c>
      <c r="AB81" s="390">
        <f t="shared" si="45"/>
        <v>0</v>
      </c>
      <c r="AC81" s="407">
        <f t="shared" si="46"/>
        <v>0</v>
      </c>
      <c r="AD81" s="408">
        <f t="shared" si="47"/>
        <v>0</v>
      </c>
      <c r="AE81" s="406">
        <v>0</v>
      </c>
      <c r="AF81" s="406">
        <f t="shared" si="48"/>
        <v>0</v>
      </c>
      <c r="AG81" s="425">
        <v>0</v>
      </c>
      <c r="AH81" s="393">
        <f t="shared" si="49"/>
        <v>0</v>
      </c>
      <c r="AI81" s="426">
        <f t="shared" si="50"/>
        <v>0</v>
      </c>
      <c r="AJ81" s="393">
        <f t="shared" si="51"/>
        <v>0</v>
      </c>
      <c r="AK81" s="145">
        <v>0</v>
      </c>
      <c r="AL81" s="393">
        <f t="shared" si="52"/>
        <v>0</v>
      </c>
      <c r="AM81" s="130"/>
    </row>
    <row r="82" spans="1:39" s="2" customFormat="1" ht="17.25" thickBot="1" x14ac:dyDescent="0.35">
      <c r="A82" s="688" t="s">
        <v>1053</v>
      </c>
      <c r="B82" s="689"/>
      <c r="C82" s="689"/>
      <c r="D82" s="689"/>
      <c r="E82" s="386">
        <f t="shared" ref="E82:AL82" si="53">SUM(E48:E81)</f>
        <v>41</v>
      </c>
      <c r="F82" s="386">
        <f t="shared" si="53"/>
        <v>40950</v>
      </c>
      <c r="G82" s="397">
        <f t="shared" si="53"/>
        <v>0</v>
      </c>
      <c r="H82" s="451">
        <f t="shared" si="53"/>
        <v>0</v>
      </c>
      <c r="I82" s="397">
        <f t="shared" si="53"/>
        <v>0</v>
      </c>
      <c r="J82" s="451">
        <f t="shared" si="53"/>
        <v>0</v>
      </c>
      <c r="K82" s="397">
        <f t="shared" si="53"/>
        <v>70</v>
      </c>
      <c r="L82" s="451">
        <f t="shared" si="53"/>
        <v>118000</v>
      </c>
      <c r="M82" s="397">
        <f t="shared" si="53"/>
        <v>0</v>
      </c>
      <c r="N82" s="451">
        <f t="shared" si="53"/>
        <v>0</v>
      </c>
      <c r="O82" s="397">
        <f t="shared" si="53"/>
        <v>0</v>
      </c>
      <c r="P82" s="451">
        <f t="shared" si="53"/>
        <v>0</v>
      </c>
      <c r="Q82" s="442">
        <f t="shared" si="53"/>
        <v>70</v>
      </c>
      <c r="R82" s="442">
        <f t="shared" si="53"/>
        <v>118000</v>
      </c>
      <c r="S82" s="397">
        <f t="shared" si="53"/>
        <v>0</v>
      </c>
      <c r="T82" s="451">
        <f t="shared" si="53"/>
        <v>0</v>
      </c>
      <c r="U82" s="397">
        <f t="shared" si="53"/>
        <v>5</v>
      </c>
      <c r="V82" s="451">
        <f t="shared" si="53"/>
        <v>0</v>
      </c>
      <c r="W82" s="397">
        <f t="shared" si="53"/>
        <v>3</v>
      </c>
      <c r="X82" s="451">
        <f t="shared" si="53"/>
        <v>4181.818181818182</v>
      </c>
      <c r="Y82" s="397">
        <f t="shared" si="53"/>
        <v>18</v>
      </c>
      <c r="Z82" s="451">
        <f t="shared" si="53"/>
        <v>42090.909090909088</v>
      </c>
      <c r="AA82" s="397">
        <f t="shared" si="53"/>
        <v>15</v>
      </c>
      <c r="AB82" s="451">
        <f t="shared" si="53"/>
        <v>34727.272727272721</v>
      </c>
      <c r="AC82" s="442">
        <f t="shared" si="53"/>
        <v>41</v>
      </c>
      <c r="AD82" s="442">
        <f t="shared" si="53"/>
        <v>88454.545454545456</v>
      </c>
      <c r="AE82" s="442">
        <f t="shared" si="53"/>
        <v>0</v>
      </c>
      <c r="AF82" s="442">
        <f t="shared" si="53"/>
        <v>30104.545454545456</v>
      </c>
      <c r="AG82" s="453">
        <f t="shared" si="53"/>
        <v>0</v>
      </c>
      <c r="AH82" s="397">
        <f t="shared" si="53"/>
        <v>0</v>
      </c>
      <c r="AI82" s="397">
        <f t="shared" si="53"/>
        <v>70</v>
      </c>
      <c r="AJ82" s="397">
        <f t="shared" si="53"/>
        <v>100600</v>
      </c>
      <c r="AK82" s="397">
        <f t="shared" si="53"/>
        <v>0</v>
      </c>
      <c r="AL82" s="397">
        <f t="shared" si="53"/>
        <v>0</v>
      </c>
      <c r="AM82" s="415"/>
    </row>
    <row r="83" spans="1:39" s="2" customFormat="1" ht="17.25" thickBot="1" x14ac:dyDescent="0.35">
      <c r="A83" s="10"/>
      <c r="B83" s="126"/>
      <c r="C83" s="126"/>
      <c r="D83" s="10"/>
      <c r="E83" s="4"/>
      <c r="F83" s="6"/>
      <c r="G83" s="4"/>
      <c r="H83" s="9">
        <f>H82*1.1</f>
        <v>0</v>
      </c>
      <c r="I83" s="5"/>
      <c r="J83" s="9">
        <f>J82*1.1</f>
        <v>0</v>
      </c>
      <c r="K83" s="5"/>
      <c r="L83" s="9">
        <f>L82*1.1</f>
        <v>129800.00000000001</v>
      </c>
      <c r="M83" s="5"/>
      <c r="N83" s="9">
        <f>N82*1.1</f>
        <v>0</v>
      </c>
      <c r="O83" s="5"/>
      <c r="P83" s="9">
        <f>P82*1.1</f>
        <v>0</v>
      </c>
      <c r="Q83" s="5"/>
      <c r="R83" s="8">
        <f>R82*1.1</f>
        <v>129800.00000000001</v>
      </c>
      <c r="S83" s="710" t="s">
        <v>1052</v>
      </c>
      <c r="T83" s="710"/>
      <c r="U83" s="710"/>
      <c r="V83" s="710"/>
      <c r="W83" s="710"/>
      <c r="X83" s="710"/>
      <c r="Y83" s="710"/>
      <c r="Z83" s="710"/>
      <c r="AA83" s="710"/>
      <c r="AB83" s="710"/>
      <c r="AC83" s="710"/>
      <c r="AD83" s="710"/>
      <c r="AE83" s="239"/>
      <c r="AF83" s="127">
        <f>AF82/(R82+F82)</f>
        <v>0.18939632245703339</v>
      </c>
      <c r="AG83" s="4"/>
      <c r="AH83" s="6"/>
      <c r="AI83" s="4"/>
      <c r="AJ83" s="6"/>
      <c r="AK83" s="5"/>
      <c r="AL83" s="3"/>
    </row>
    <row r="84" spans="1:39" s="2" customFormat="1" x14ac:dyDescent="0.3">
      <c r="A84" s="10"/>
      <c r="B84" s="126"/>
      <c r="C84" s="126"/>
      <c r="D84" s="10"/>
      <c r="E84" s="10"/>
      <c r="F84" s="10"/>
      <c r="G84" s="10"/>
      <c r="H84" s="125"/>
      <c r="I84" s="10"/>
      <c r="J84" s="125"/>
      <c r="K84" s="10"/>
      <c r="L84" s="125"/>
      <c r="N84" s="125"/>
      <c r="O84" s="10"/>
      <c r="P84" s="125"/>
      <c r="Q84" s="10"/>
      <c r="R84" s="125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3"/>
      <c r="AG84" s="10"/>
      <c r="AH84" s="10"/>
      <c r="AI84" s="10"/>
      <c r="AJ84" s="10"/>
      <c r="AK84" s="10"/>
    </row>
    <row r="85" spans="1:39" s="2" customFormat="1" x14ac:dyDescent="0.3"/>
    <row r="86" spans="1:39" s="2" customFormat="1" ht="16.5" customHeight="1" thickBot="1" x14ac:dyDescent="0.35">
      <c r="A86" s="98" t="s">
        <v>1150</v>
      </c>
      <c r="B86" s="97"/>
      <c r="C86" s="97"/>
      <c r="D86" s="94"/>
      <c r="E86" s="95"/>
      <c r="F86" s="95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3"/>
      <c r="AH86" s="93"/>
      <c r="AI86" s="93"/>
      <c r="AJ86" s="93"/>
      <c r="AK86" s="93"/>
    </row>
    <row r="87" spans="1:39" s="2" customFormat="1" ht="17.25" thickBot="1" x14ac:dyDescent="0.35">
      <c r="A87" s="10"/>
      <c r="B87" s="10"/>
      <c r="C87" s="10"/>
      <c r="D87" s="10"/>
      <c r="E87" s="92"/>
      <c r="F87" s="134"/>
      <c r="G87" s="620" t="s">
        <v>1141</v>
      </c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60" t="s">
        <v>1140</v>
      </c>
      <c r="T87" s="622"/>
      <c r="U87" s="622"/>
      <c r="V87" s="622"/>
      <c r="W87" s="622"/>
      <c r="X87" s="622"/>
      <c r="Y87" s="622"/>
      <c r="Z87" s="622"/>
      <c r="AA87" s="622"/>
      <c r="AB87" s="622"/>
      <c r="AC87" s="622"/>
      <c r="AD87" s="622"/>
      <c r="AE87" s="622"/>
      <c r="AF87" s="661"/>
      <c r="AG87" s="91"/>
      <c r="AH87" s="91"/>
      <c r="AI87" s="92"/>
      <c r="AJ87" s="89"/>
      <c r="AK87" s="417"/>
      <c r="AL87" s="139"/>
      <c r="AM87" s="138" t="s">
        <v>733</v>
      </c>
    </row>
    <row r="88" spans="1:39" s="2" customFormat="1" ht="16.5" customHeight="1" x14ac:dyDescent="0.3">
      <c r="A88" s="652" t="s">
        <v>1083</v>
      </c>
      <c r="B88" s="636" t="s">
        <v>1082</v>
      </c>
      <c r="C88" s="565" t="s">
        <v>1081</v>
      </c>
      <c r="D88" s="647" t="s">
        <v>51</v>
      </c>
      <c r="E88" s="654" t="s">
        <v>1104</v>
      </c>
      <c r="F88" s="656" t="s">
        <v>1103</v>
      </c>
      <c r="G88" s="658" t="s">
        <v>1079</v>
      </c>
      <c r="H88" s="633" t="s">
        <v>1102</v>
      </c>
      <c r="I88" s="658" t="s">
        <v>0</v>
      </c>
      <c r="J88" s="633" t="s">
        <v>1077</v>
      </c>
      <c r="K88" s="625" t="s">
        <v>1</v>
      </c>
      <c r="L88" s="633" t="s">
        <v>1076</v>
      </c>
      <c r="M88" s="658" t="s">
        <v>2</v>
      </c>
      <c r="N88" s="633" t="s">
        <v>1075</v>
      </c>
      <c r="O88" s="625" t="s">
        <v>3</v>
      </c>
      <c r="P88" s="633" t="s">
        <v>1101</v>
      </c>
      <c r="Q88" s="639" t="s">
        <v>1073</v>
      </c>
      <c r="R88" s="623" t="s">
        <v>1072</v>
      </c>
      <c r="S88" s="664" t="s">
        <v>1100</v>
      </c>
      <c r="T88" s="611" t="s">
        <v>1070</v>
      </c>
      <c r="U88" s="640" t="s">
        <v>4</v>
      </c>
      <c r="V88" s="611" t="s">
        <v>1069</v>
      </c>
      <c r="W88" s="640" t="s">
        <v>5</v>
      </c>
      <c r="X88" s="611" t="s">
        <v>1068</v>
      </c>
      <c r="Y88" s="609" t="s">
        <v>6</v>
      </c>
      <c r="Z88" s="611" t="s">
        <v>1099</v>
      </c>
      <c r="AA88" s="640" t="s">
        <v>7</v>
      </c>
      <c r="AB88" s="611" t="s">
        <v>1066</v>
      </c>
      <c r="AC88" s="642" t="s">
        <v>1098</v>
      </c>
      <c r="AD88" s="639" t="s">
        <v>1065</v>
      </c>
      <c r="AE88" s="639" t="s">
        <v>31</v>
      </c>
      <c r="AF88" s="607" t="s">
        <v>1097</v>
      </c>
      <c r="AG88" s="694" t="s">
        <v>1062</v>
      </c>
      <c r="AH88" s="647" t="s">
        <v>1061</v>
      </c>
      <c r="AI88" s="629" t="s">
        <v>1060</v>
      </c>
      <c r="AJ88" s="627" t="s">
        <v>1114</v>
      </c>
      <c r="AK88" s="636" t="s">
        <v>35</v>
      </c>
      <c r="AL88" s="627" t="s">
        <v>36</v>
      </c>
      <c r="AM88" s="605" t="s">
        <v>37</v>
      </c>
    </row>
    <row r="89" spans="1:39" s="2" customFormat="1" ht="17.25" customHeight="1" thickBot="1" x14ac:dyDescent="0.35">
      <c r="A89" s="653"/>
      <c r="B89" s="637"/>
      <c r="C89" s="566"/>
      <c r="D89" s="648"/>
      <c r="E89" s="655"/>
      <c r="F89" s="657"/>
      <c r="G89" s="659"/>
      <c r="H89" s="583"/>
      <c r="I89" s="659"/>
      <c r="J89" s="583"/>
      <c r="K89" s="626"/>
      <c r="L89" s="583"/>
      <c r="M89" s="659"/>
      <c r="N89" s="583"/>
      <c r="O89" s="626"/>
      <c r="P89" s="583"/>
      <c r="Q89" s="602"/>
      <c r="R89" s="624"/>
      <c r="S89" s="665"/>
      <c r="T89" s="612"/>
      <c r="U89" s="641"/>
      <c r="V89" s="612"/>
      <c r="W89" s="641"/>
      <c r="X89" s="612"/>
      <c r="Y89" s="610"/>
      <c r="Z89" s="612"/>
      <c r="AA89" s="641"/>
      <c r="AB89" s="612"/>
      <c r="AC89" s="593"/>
      <c r="AD89" s="602"/>
      <c r="AE89" s="602"/>
      <c r="AF89" s="608"/>
      <c r="AG89" s="695"/>
      <c r="AH89" s="648"/>
      <c r="AI89" s="630"/>
      <c r="AJ89" s="631"/>
      <c r="AK89" s="637"/>
      <c r="AL89" s="631"/>
      <c r="AM89" s="606"/>
    </row>
    <row r="90" spans="1:39" s="2" customFormat="1" x14ac:dyDescent="0.3">
      <c r="A90" s="87" t="s">
        <v>1139</v>
      </c>
      <c r="B90" s="61">
        <f>15500/10</f>
        <v>1550</v>
      </c>
      <c r="C90" s="77">
        <f>2700/1.1</f>
        <v>2454.5454545454545</v>
      </c>
      <c r="D90" s="86">
        <v>10</v>
      </c>
      <c r="E90" s="44">
        <v>0</v>
      </c>
      <c r="F90" s="76">
        <f t="shared" ref="F90:F123" si="54">B90*E90</f>
        <v>0</v>
      </c>
      <c r="G90" s="74">
        <v>0</v>
      </c>
      <c r="H90" s="84">
        <f t="shared" ref="H90:H123" si="55">B90*G90</f>
        <v>0</v>
      </c>
      <c r="I90" s="74">
        <v>0</v>
      </c>
      <c r="J90" s="84">
        <f t="shared" ref="J90:J123" si="56">B90*I90</f>
        <v>0</v>
      </c>
      <c r="K90" s="74">
        <v>0</v>
      </c>
      <c r="L90" s="84">
        <f t="shared" ref="L90:L123" si="57">B90*K90</f>
        <v>0</v>
      </c>
      <c r="M90" s="74">
        <v>0</v>
      </c>
      <c r="N90" s="84">
        <f t="shared" ref="N90:N123" si="58">B90*M90</f>
        <v>0</v>
      </c>
      <c r="O90" s="74">
        <v>0</v>
      </c>
      <c r="P90" s="71">
        <f t="shared" ref="P90:P123" si="59">B90*O90</f>
        <v>0</v>
      </c>
      <c r="Q90" s="57">
        <f t="shared" ref="Q90:Q123" si="60">G90+I90+K90+M90+O90</f>
        <v>0</v>
      </c>
      <c r="R90" s="464">
        <f t="shared" ref="R90:R123" si="61">Q90*B90</f>
        <v>0</v>
      </c>
      <c r="S90" s="42">
        <v>0</v>
      </c>
      <c r="T90" s="82">
        <f t="shared" ref="T90:T123" si="62">C90*S90</f>
        <v>0</v>
      </c>
      <c r="U90" s="74">
        <v>0</v>
      </c>
      <c r="V90" s="82">
        <f t="shared" ref="V90:V123" si="63">C90*U90</f>
        <v>0</v>
      </c>
      <c r="W90" s="74">
        <v>0</v>
      </c>
      <c r="X90" s="82">
        <f t="shared" ref="X90:X123" si="64">C90*W90</f>
        <v>0</v>
      </c>
      <c r="Y90" s="74">
        <v>0</v>
      </c>
      <c r="Z90" s="82">
        <f t="shared" ref="Z90:Z123" si="65">C90*Y90</f>
        <v>0</v>
      </c>
      <c r="AA90" s="74">
        <v>0</v>
      </c>
      <c r="AB90" s="68">
        <f t="shared" ref="AB90:AB123" si="66">C90*AA90</f>
        <v>0</v>
      </c>
      <c r="AC90" s="67">
        <f t="shared" ref="AC90:AC123" si="67">S90+U90+W90+Y90+AA90</f>
        <v>0</v>
      </c>
      <c r="AD90" s="66">
        <f t="shared" ref="AD90:AD123" si="68">AC90*C90</f>
        <v>0</v>
      </c>
      <c r="AE90" s="36">
        <v>0</v>
      </c>
      <c r="AF90" s="60">
        <f t="shared" ref="AF90:AF123" si="69">((C90-B90)*AC90)-AE90</f>
        <v>0</v>
      </c>
      <c r="AG90" s="435">
        <v>0</v>
      </c>
      <c r="AH90" s="416">
        <f t="shared" ref="AH90:AH123" si="70">B90*AG90</f>
        <v>0</v>
      </c>
      <c r="AI90" s="65">
        <f t="shared" ref="AI90:AI123" si="71">E90+Q90-AC90-AG90</f>
        <v>0</v>
      </c>
      <c r="AJ90" s="150">
        <f t="shared" ref="AJ90:AJ123" si="72">B90*AI90</f>
        <v>0</v>
      </c>
      <c r="AK90" s="51">
        <v>0</v>
      </c>
      <c r="AL90" s="63">
        <f t="shared" ref="AL90:AL123" si="73">AK90*B90</f>
        <v>0</v>
      </c>
      <c r="AM90" s="75"/>
    </row>
    <row r="91" spans="1:39" s="2" customFormat="1" x14ac:dyDescent="0.3">
      <c r="A91" s="56" t="s">
        <v>39</v>
      </c>
      <c r="B91" s="74">
        <f>15500/10</f>
        <v>1550</v>
      </c>
      <c r="C91" s="77">
        <f>2700/1.1</f>
        <v>2454.5454545454545</v>
      </c>
      <c r="D91" s="73">
        <v>10</v>
      </c>
      <c r="E91" s="44">
        <v>0</v>
      </c>
      <c r="F91" s="76">
        <f t="shared" si="54"/>
        <v>0</v>
      </c>
      <c r="G91" s="74">
        <v>0</v>
      </c>
      <c r="H91" s="69">
        <f t="shared" si="55"/>
        <v>0</v>
      </c>
      <c r="I91" s="74">
        <v>0</v>
      </c>
      <c r="J91" s="37">
        <f t="shared" si="56"/>
        <v>0</v>
      </c>
      <c r="K91" s="74">
        <v>0</v>
      </c>
      <c r="L91" s="37">
        <f t="shared" si="57"/>
        <v>0</v>
      </c>
      <c r="M91" s="74">
        <v>0</v>
      </c>
      <c r="N91" s="37">
        <f t="shared" si="58"/>
        <v>0</v>
      </c>
      <c r="O91" s="74">
        <v>0</v>
      </c>
      <c r="P91" s="71">
        <f t="shared" si="59"/>
        <v>0</v>
      </c>
      <c r="Q91" s="57">
        <f t="shared" si="60"/>
        <v>0</v>
      </c>
      <c r="R91" s="419">
        <f t="shared" si="61"/>
        <v>0</v>
      </c>
      <c r="S91" s="42">
        <v>0</v>
      </c>
      <c r="T91" s="69">
        <f t="shared" si="62"/>
        <v>0</v>
      </c>
      <c r="U91" s="74">
        <v>0</v>
      </c>
      <c r="V91" s="69">
        <f t="shared" si="63"/>
        <v>0</v>
      </c>
      <c r="W91" s="74">
        <v>0</v>
      </c>
      <c r="X91" s="69">
        <f t="shared" si="64"/>
        <v>0</v>
      </c>
      <c r="Y91" s="74">
        <v>0</v>
      </c>
      <c r="Z91" s="69">
        <f t="shared" si="65"/>
        <v>0</v>
      </c>
      <c r="AA91" s="74">
        <v>0</v>
      </c>
      <c r="AB91" s="68">
        <f t="shared" si="66"/>
        <v>0</v>
      </c>
      <c r="AC91" s="67">
        <f t="shared" si="67"/>
        <v>0</v>
      </c>
      <c r="AD91" s="66">
        <f t="shared" si="68"/>
        <v>0</v>
      </c>
      <c r="AE91" s="36">
        <v>0</v>
      </c>
      <c r="AF91" s="60">
        <f t="shared" si="69"/>
        <v>0</v>
      </c>
      <c r="AG91" s="435">
        <v>0</v>
      </c>
      <c r="AH91" s="416">
        <f t="shared" si="70"/>
        <v>0</v>
      </c>
      <c r="AI91" s="65">
        <f t="shared" si="71"/>
        <v>0</v>
      </c>
      <c r="AJ91" s="63">
        <f t="shared" si="72"/>
        <v>0</v>
      </c>
      <c r="AK91" s="51">
        <v>0</v>
      </c>
      <c r="AL91" s="63">
        <f t="shared" si="73"/>
        <v>0</v>
      </c>
      <c r="AM91" s="62"/>
    </row>
    <row r="92" spans="1:39" s="2" customFormat="1" x14ac:dyDescent="0.3">
      <c r="A92" s="56" t="s">
        <v>40</v>
      </c>
      <c r="B92" s="74">
        <f>18000/10</f>
        <v>1800</v>
      </c>
      <c r="C92" s="77">
        <f>2800/1.1</f>
        <v>2545.454545454545</v>
      </c>
      <c r="D92" s="73">
        <v>10</v>
      </c>
      <c r="E92" s="44">
        <v>0</v>
      </c>
      <c r="F92" s="76">
        <f t="shared" si="54"/>
        <v>0</v>
      </c>
      <c r="G92" s="74">
        <v>0</v>
      </c>
      <c r="H92" s="69">
        <f t="shared" si="55"/>
        <v>0</v>
      </c>
      <c r="I92" s="74">
        <v>0</v>
      </c>
      <c r="J92" s="37">
        <f t="shared" si="56"/>
        <v>0</v>
      </c>
      <c r="K92" s="74">
        <v>10</v>
      </c>
      <c r="L92" s="37">
        <f t="shared" si="57"/>
        <v>18000</v>
      </c>
      <c r="M92" s="74">
        <v>0</v>
      </c>
      <c r="N92" s="37">
        <f t="shared" si="58"/>
        <v>0</v>
      </c>
      <c r="O92" s="74">
        <v>0</v>
      </c>
      <c r="P92" s="71">
        <f t="shared" si="59"/>
        <v>0</v>
      </c>
      <c r="Q92" s="57">
        <f t="shared" si="60"/>
        <v>10</v>
      </c>
      <c r="R92" s="419">
        <f t="shared" si="61"/>
        <v>18000</v>
      </c>
      <c r="S92" s="42">
        <v>0</v>
      </c>
      <c r="T92" s="69">
        <f t="shared" si="62"/>
        <v>0</v>
      </c>
      <c r="U92" s="74">
        <v>0</v>
      </c>
      <c r="V92" s="69">
        <f t="shared" si="63"/>
        <v>0</v>
      </c>
      <c r="W92" s="74">
        <v>0</v>
      </c>
      <c r="X92" s="69">
        <f t="shared" si="64"/>
        <v>0</v>
      </c>
      <c r="Y92" s="74">
        <v>4</v>
      </c>
      <c r="Z92" s="69">
        <f t="shared" si="65"/>
        <v>10181.81818181818</v>
      </c>
      <c r="AA92" s="74">
        <v>3</v>
      </c>
      <c r="AB92" s="68">
        <f t="shared" si="66"/>
        <v>7636.3636363636351</v>
      </c>
      <c r="AC92" s="67">
        <f t="shared" si="67"/>
        <v>7</v>
      </c>
      <c r="AD92" s="66">
        <f t="shared" si="68"/>
        <v>17818.181818181816</v>
      </c>
      <c r="AE92" s="36">
        <v>0</v>
      </c>
      <c r="AF92" s="60">
        <f t="shared" si="69"/>
        <v>5218.1818181818153</v>
      </c>
      <c r="AG92" s="435">
        <v>0</v>
      </c>
      <c r="AH92" s="416">
        <f t="shared" si="70"/>
        <v>0</v>
      </c>
      <c r="AI92" s="65">
        <f t="shared" si="71"/>
        <v>3</v>
      </c>
      <c r="AJ92" s="63">
        <f t="shared" si="72"/>
        <v>5400</v>
      </c>
      <c r="AK92" s="51">
        <v>0</v>
      </c>
      <c r="AL92" s="63">
        <f t="shared" si="73"/>
        <v>0</v>
      </c>
      <c r="AM92" s="75"/>
    </row>
    <row r="93" spans="1:39" s="2" customFormat="1" x14ac:dyDescent="0.3">
      <c r="A93" s="79" t="s">
        <v>41</v>
      </c>
      <c r="B93" s="47">
        <f>15500/10</f>
        <v>1550</v>
      </c>
      <c r="C93" s="77">
        <f>2700/1.1</f>
        <v>2454.5454545454545</v>
      </c>
      <c r="D93" s="54">
        <v>10</v>
      </c>
      <c r="E93" s="44">
        <v>0</v>
      </c>
      <c r="F93" s="76">
        <f t="shared" si="54"/>
        <v>0</v>
      </c>
      <c r="G93" s="74">
        <v>0</v>
      </c>
      <c r="H93" s="69">
        <f t="shared" si="55"/>
        <v>0</v>
      </c>
      <c r="I93" s="74">
        <v>0</v>
      </c>
      <c r="J93" s="37">
        <f t="shared" si="56"/>
        <v>0</v>
      </c>
      <c r="K93" s="74">
        <v>0</v>
      </c>
      <c r="L93" s="37">
        <f t="shared" si="57"/>
        <v>0</v>
      </c>
      <c r="M93" s="74">
        <v>0</v>
      </c>
      <c r="N93" s="37">
        <f t="shared" si="58"/>
        <v>0</v>
      </c>
      <c r="O93" s="74">
        <v>0</v>
      </c>
      <c r="P93" s="71">
        <f t="shared" si="59"/>
        <v>0</v>
      </c>
      <c r="Q93" s="57">
        <f t="shared" si="60"/>
        <v>0</v>
      </c>
      <c r="R93" s="419">
        <f t="shared" si="61"/>
        <v>0</v>
      </c>
      <c r="S93" s="42">
        <v>0</v>
      </c>
      <c r="T93" s="69">
        <f t="shared" si="62"/>
        <v>0</v>
      </c>
      <c r="U93" s="74">
        <v>0</v>
      </c>
      <c r="V93" s="69">
        <f t="shared" si="63"/>
        <v>0</v>
      </c>
      <c r="W93" s="74">
        <v>0</v>
      </c>
      <c r="X93" s="69">
        <f t="shared" si="64"/>
        <v>0</v>
      </c>
      <c r="Y93" s="74">
        <v>0</v>
      </c>
      <c r="Z93" s="69">
        <f t="shared" si="65"/>
        <v>0</v>
      </c>
      <c r="AA93" s="74">
        <v>0</v>
      </c>
      <c r="AB93" s="68">
        <f t="shared" si="66"/>
        <v>0</v>
      </c>
      <c r="AC93" s="67">
        <f t="shared" si="67"/>
        <v>0</v>
      </c>
      <c r="AD93" s="66">
        <f t="shared" si="68"/>
        <v>0</v>
      </c>
      <c r="AE93" s="36">
        <v>0</v>
      </c>
      <c r="AF93" s="60">
        <f t="shared" si="69"/>
        <v>0</v>
      </c>
      <c r="AG93" s="435">
        <v>0</v>
      </c>
      <c r="AH93" s="416">
        <f t="shared" si="70"/>
        <v>0</v>
      </c>
      <c r="AI93" s="65">
        <f t="shared" si="71"/>
        <v>0</v>
      </c>
      <c r="AJ93" s="63">
        <f t="shared" si="72"/>
        <v>0</v>
      </c>
      <c r="AK93" s="51">
        <v>0</v>
      </c>
      <c r="AL93" s="63">
        <f t="shared" si="73"/>
        <v>0</v>
      </c>
      <c r="AM93" s="99"/>
    </row>
    <row r="94" spans="1:39" s="2" customFormat="1" x14ac:dyDescent="0.3">
      <c r="A94" s="79" t="s">
        <v>1110</v>
      </c>
      <c r="B94" s="47">
        <f>15500/10</f>
        <v>1550</v>
      </c>
      <c r="C94" s="77">
        <f>2700/1.1</f>
        <v>2454.5454545454545</v>
      </c>
      <c r="D94" s="54">
        <v>10</v>
      </c>
      <c r="E94" s="44">
        <v>0</v>
      </c>
      <c r="F94" s="76">
        <f t="shared" si="54"/>
        <v>0</v>
      </c>
      <c r="G94" s="74">
        <v>0</v>
      </c>
      <c r="H94" s="69">
        <f t="shared" si="55"/>
        <v>0</v>
      </c>
      <c r="I94" s="74">
        <v>0</v>
      </c>
      <c r="J94" s="37">
        <f t="shared" si="56"/>
        <v>0</v>
      </c>
      <c r="K94" s="74">
        <v>0</v>
      </c>
      <c r="L94" s="37">
        <f t="shared" si="57"/>
        <v>0</v>
      </c>
      <c r="M94" s="74">
        <v>0</v>
      </c>
      <c r="N94" s="37">
        <f t="shared" si="58"/>
        <v>0</v>
      </c>
      <c r="O94" s="74">
        <v>0</v>
      </c>
      <c r="P94" s="71">
        <f t="shared" si="59"/>
        <v>0</v>
      </c>
      <c r="Q94" s="57">
        <f t="shared" si="60"/>
        <v>0</v>
      </c>
      <c r="R94" s="419">
        <f t="shared" si="61"/>
        <v>0</v>
      </c>
      <c r="S94" s="42">
        <v>0</v>
      </c>
      <c r="T94" s="69">
        <f t="shared" si="62"/>
        <v>0</v>
      </c>
      <c r="U94" s="74">
        <v>0</v>
      </c>
      <c r="V94" s="69">
        <f t="shared" si="63"/>
        <v>0</v>
      </c>
      <c r="W94" s="74">
        <v>0</v>
      </c>
      <c r="X94" s="69">
        <f t="shared" si="64"/>
        <v>0</v>
      </c>
      <c r="Y94" s="74">
        <v>0</v>
      </c>
      <c r="Z94" s="69">
        <f t="shared" si="65"/>
        <v>0</v>
      </c>
      <c r="AA94" s="74">
        <v>0</v>
      </c>
      <c r="AB94" s="68">
        <f t="shared" si="66"/>
        <v>0</v>
      </c>
      <c r="AC94" s="67">
        <f t="shared" si="67"/>
        <v>0</v>
      </c>
      <c r="AD94" s="66">
        <f t="shared" si="68"/>
        <v>0</v>
      </c>
      <c r="AE94" s="36">
        <v>0</v>
      </c>
      <c r="AF94" s="60">
        <f t="shared" si="69"/>
        <v>0</v>
      </c>
      <c r="AG94" s="435">
        <v>0</v>
      </c>
      <c r="AH94" s="416">
        <f t="shared" si="70"/>
        <v>0</v>
      </c>
      <c r="AI94" s="65">
        <f t="shared" si="71"/>
        <v>0</v>
      </c>
      <c r="AJ94" s="63">
        <f t="shared" si="72"/>
        <v>0</v>
      </c>
      <c r="AK94" s="51">
        <v>0</v>
      </c>
      <c r="AL94" s="63">
        <f t="shared" si="73"/>
        <v>0</v>
      </c>
      <c r="AM94" s="75"/>
    </row>
    <row r="95" spans="1:39" s="2" customFormat="1" x14ac:dyDescent="0.3">
      <c r="A95" s="78" t="s">
        <v>1095</v>
      </c>
      <c r="B95" s="47">
        <f>15500/10</f>
        <v>1550</v>
      </c>
      <c r="C95" s="77">
        <f>2700/1.1</f>
        <v>2454.5454545454545</v>
      </c>
      <c r="D95" s="54">
        <v>10</v>
      </c>
      <c r="E95" s="44">
        <v>0</v>
      </c>
      <c r="F95" s="76">
        <f t="shared" si="54"/>
        <v>0</v>
      </c>
      <c r="G95" s="74">
        <v>0</v>
      </c>
      <c r="H95" s="69">
        <f t="shared" si="55"/>
        <v>0</v>
      </c>
      <c r="I95" s="74">
        <v>0</v>
      </c>
      <c r="J95" s="37">
        <f t="shared" si="56"/>
        <v>0</v>
      </c>
      <c r="K95" s="74">
        <v>0</v>
      </c>
      <c r="L95" s="37">
        <f t="shared" si="57"/>
        <v>0</v>
      </c>
      <c r="M95" s="74">
        <v>0</v>
      </c>
      <c r="N95" s="37">
        <f t="shared" si="58"/>
        <v>0</v>
      </c>
      <c r="O95" s="74">
        <v>0</v>
      </c>
      <c r="P95" s="71">
        <f t="shared" si="59"/>
        <v>0</v>
      </c>
      <c r="Q95" s="57">
        <f t="shared" si="60"/>
        <v>0</v>
      </c>
      <c r="R95" s="419">
        <f t="shared" si="61"/>
        <v>0</v>
      </c>
      <c r="S95" s="42">
        <v>0</v>
      </c>
      <c r="T95" s="69">
        <f t="shared" si="62"/>
        <v>0</v>
      </c>
      <c r="U95" s="74">
        <v>0</v>
      </c>
      <c r="V95" s="69">
        <f t="shared" si="63"/>
        <v>0</v>
      </c>
      <c r="W95" s="74">
        <v>0</v>
      </c>
      <c r="X95" s="69">
        <f t="shared" si="64"/>
        <v>0</v>
      </c>
      <c r="Y95" s="74">
        <v>0</v>
      </c>
      <c r="Z95" s="69">
        <f t="shared" si="65"/>
        <v>0</v>
      </c>
      <c r="AA95" s="74">
        <v>0</v>
      </c>
      <c r="AB95" s="68">
        <f t="shared" si="66"/>
        <v>0</v>
      </c>
      <c r="AC95" s="67">
        <f t="shared" si="67"/>
        <v>0</v>
      </c>
      <c r="AD95" s="66">
        <f t="shared" si="68"/>
        <v>0</v>
      </c>
      <c r="AE95" s="36">
        <v>0</v>
      </c>
      <c r="AF95" s="60">
        <f t="shared" si="69"/>
        <v>0</v>
      </c>
      <c r="AG95" s="435">
        <v>0</v>
      </c>
      <c r="AH95" s="416">
        <f t="shared" si="70"/>
        <v>0</v>
      </c>
      <c r="AI95" s="65">
        <f t="shared" si="71"/>
        <v>0</v>
      </c>
      <c r="AJ95" s="63">
        <f t="shared" si="72"/>
        <v>0</v>
      </c>
      <c r="AK95" s="51">
        <v>0</v>
      </c>
      <c r="AL95" s="63">
        <f t="shared" si="73"/>
        <v>0</v>
      </c>
      <c r="AM95" s="75"/>
    </row>
    <row r="96" spans="1:39" s="2" customFormat="1" x14ac:dyDescent="0.3">
      <c r="A96" s="79" t="s">
        <v>43</v>
      </c>
      <c r="B96" s="47">
        <f>18000/10</f>
        <v>1800</v>
      </c>
      <c r="C96" s="77">
        <f>2800/1.1</f>
        <v>2545.454545454545</v>
      </c>
      <c r="D96" s="54">
        <v>10</v>
      </c>
      <c r="E96" s="44">
        <v>0</v>
      </c>
      <c r="F96" s="76">
        <f t="shared" si="54"/>
        <v>0</v>
      </c>
      <c r="G96" s="74">
        <v>0</v>
      </c>
      <c r="H96" s="69">
        <f t="shared" si="55"/>
        <v>0</v>
      </c>
      <c r="I96" s="74">
        <v>0</v>
      </c>
      <c r="J96" s="37">
        <f t="shared" si="56"/>
        <v>0</v>
      </c>
      <c r="K96" s="74">
        <v>10</v>
      </c>
      <c r="L96" s="37">
        <f t="shared" si="57"/>
        <v>18000</v>
      </c>
      <c r="M96" s="74">
        <v>0</v>
      </c>
      <c r="N96" s="37">
        <f t="shared" si="58"/>
        <v>0</v>
      </c>
      <c r="O96" s="74">
        <v>0</v>
      </c>
      <c r="P96" s="71">
        <f t="shared" si="59"/>
        <v>0</v>
      </c>
      <c r="Q96" s="57">
        <f t="shared" si="60"/>
        <v>10</v>
      </c>
      <c r="R96" s="419">
        <f t="shared" si="61"/>
        <v>18000</v>
      </c>
      <c r="S96" s="42">
        <v>0</v>
      </c>
      <c r="T96" s="69">
        <f t="shared" si="62"/>
        <v>0</v>
      </c>
      <c r="U96" s="74">
        <v>0</v>
      </c>
      <c r="V96" s="69">
        <f t="shared" si="63"/>
        <v>0</v>
      </c>
      <c r="W96" s="74">
        <v>0</v>
      </c>
      <c r="X96" s="69">
        <f t="shared" si="64"/>
        <v>0</v>
      </c>
      <c r="Y96" s="74">
        <v>3</v>
      </c>
      <c r="Z96" s="69">
        <f t="shared" si="65"/>
        <v>7636.3636363636351</v>
      </c>
      <c r="AA96" s="74">
        <v>1</v>
      </c>
      <c r="AB96" s="68">
        <f t="shared" si="66"/>
        <v>2545.454545454545</v>
      </c>
      <c r="AC96" s="67">
        <f t="shared" si="67"/>
        <v>4</v>
      </c>
      <c r="AD96" s="66">
        <f t="shared" si="68"/>
        <v>10181.81818181818</v>
      </c>
      <c r="AE96" s="36">
        <v>0</v>
      </c>
      <c r="AF96" s="60">
        <f t="shared" si="69"/>
        <v>2981.8181818181802</v>
      </c>
      <c r="AG96" s="435">
        <v>0</v>
      </c>
      <c r="AH96" s="416">
        <f t="shared" si="70"/>
        <v>0</v>
      </c>
      <c r="AI96" s="65">
        <f t="shared" si="71"/>
        <v>6</v>
      </c>
      <c r="AJ96" s="63">
        <f t="shared" si="72"/>
        <v>10800</v>
      </c>
      <c r="AK96" s="51">
        <v>0</v>
      </c>
      <c r="AL96" s="63">
        <f t="shared" si="73"/>
        <v>0</v>
      </c>
      <c r="AM96" s="75"/>
    </row>
    <row r="97" spans="1:39" s="2" customFormat="1" x14ac:dyDescent="0.3">
      <c r="A97" s="78" t="s">
        <v>1094</v>
      </c>
      <c r="B97" s="47">
        <f>17000/10</f>
        <v>1700</v>
      </c>
      <c r="C97" s="77">
        <f>2700/1.1</f>
        <v>2454.5454545454545</v>
      </c>
      <c r="D97" s="54">
        <v>10</v>
      </c>
      <c r="E97" s="44">
        <v>0</v>
      </c>
      <c r="F97" s="76">
        <f t="shared" si="54"/>
        <v>0</v>
      </c>
      <c r="G97" s="74">
        <v>0</v>
      </c>
      <c r="H97" s="69">
        <f t="shared" si="55"/>
        <v>0</v>
      </c>
      <c r="I97" s="74">
        <v>0</v>
      </c>
      <c r="J97" s="37">
        <f t="shared" si="56"/>
        <v>0</v>
      </c>
      <c r="K97" s="74">
        <v>0</v>
      </c>
      <c r="L97" s="37">
        <f t="shared" si="57"/>
        <v>0</v>
      </c>
      <c r="M97" s="74">
        <v>0</v>
      </c>
      <c r="N97" s="37">
        <f t="shared" si="58"/>
        <v>0</v>
      </c>
      <c r="O97" s="74">
        <v>0</v>
      </c>
      <c r="P97" s="71">
        <f t="shared" si="59"/>
        <v>0</v>
      </c>
      <c r="Q97" s="57">
        <f t="shared" si="60"/>
        <v>0</v>
      </c>
      <c r="R97" s="419">
        <f t="shared" si="61"/>
        <v>0</v>
      </c>
      <c r="S97" s="42">
        <v>0</v>
      </c>
      <c r="T97" s="69">
        <f t="shared" si="62"/>
        <v>0</v>
      </c>
      <c r="U97" s="74">
        <v>0</v>
      </c>
      <c r="V97" s="69">
        <f t="shared" si="63"/>
        <v>0</v>
      </c>
      <c r="W97" s="74">
        <v>0</v>
      </c>
      <c r="X97" s="69">
        <f t="shared" si="64"/>
        <v>0</v>
      </c>
      <c r="Y97" s="74">
        <v>0</v>
      </c>
      <c r="Z97" s="69">
        <f t="shared" si="65"/>
        <v>0</v>
      </c>
      <c r="AA97" s="74">
        <v>0</v>
      </c>
      <c r="AB97" s="68">
        <f t="shared" si="66"/>
        <v>0</v>
      </c>
      <c r="AC97" s="67">
        <f t="shared" si="67"/>
        <v>0</v>
      </c>
      <c r="AD97" s="66">
        <f t="shared" si="68"/>
        <v>0</v>
      </c>
      <c r="AE97" s="36">
        <v>0</v>
      </c>
      <c r="AF97" s="60">
        <f t="shared" si="69"/>
        <v>0</v>
      </c>
      <c r="AG97" s="435">
        <v>0</v>
      </c>
      <c r="AH97" s="416">
        <f t="shared" si="70"/>
        <v>0</v>
      </c>
      <c r="AI97" s="65">
        <f t="shared" si="71"/>
        <v>0</v>
      </c>
      <c r="AJ97" s="63">
        <f t="shared" si="72"/>
        <v>0</v>
      </c>
      <c r="AK97" s="51">
        <v>0</v>
      </c>
      <c r="AL97" s="63">
        <f t="shared" si="73"/>
        <v>0</v>
      </c>
      <c r="AM97" s="75"/>
    </row>
    <row r="98" spans="1:39" s="2" customFormat="1" x14ac:dyDescent="0.3">
      <c r="A98" s="56" t="s">
        <v>45</v>
      </c>
      <c r="B98" s="74">
        <f>13800/12</f>
        <v>1150</v>
      </c>
      <c r="C98" s="38">
        <f>1800/1.1</f>
        <v>1636.3636363636363</v>
      </c>
      <c r="D98" s="73">
        <v>12</v>
      </c>
      <c r="E98" s="44">
        <v>0</v>
      </c>
      <c r="F98" s="76">
        <f t="shared" si="54"/>
        <v>0</v>
      </c>
      <c r="G98" s="74">
        <v>0</v>
      </c>
      <c r="H98" s="69">
        <f t="shared" si="55"/>
        <v>0</v>
      </c>
      <c r="I98" s="74">
        <v>0</v>
      </c>
      <c r="J98" s="37">
        <f t="shared" si="56"/>
        <v>0</v>
      </c>
      <c r="K98" s="74">
        <v>0</v>
      </c>
      <c r="L98" s="37">
        <f t="shared" si="57"/>
        <v>0</v>
      </c>
      <c r="M98" s="74">
        <v>0</v>
      </c>
      <c r="N98" s="37">
        <f t="shared" si="58"/>
        <v>0</v>
      </c>
      <c r="O98" s="74">
        <v>0</v>
      </c>
      <c r="P98" s="71">
        <f t="shared" si="59"/>
        <v>0</v>
      </c>
      <c r="Q98" s="57">
        <f t="shared" si="60"/>
        <v>0</v>
      </c>
      <c r="R98" s="419">
        <f t="shared" si="61"/>
        <v>0</v>
      </c>
      <c r="S98" s="42">
        <v>0</v>
      </c>
      <c r="T98" s="69">
        <f t="shared" si="62"/>
        <v>0</v>
      </c>
      <c r="U98" s="74">
        <v>0</v>
      </c>
      <c r="V98" s="69">
        <f t="shared" si="63"/>
        <v>0</v>
      </c>
      <c r="W98" s="74">
        <v>0</v>
      </c>
      <c r="X98" s="69">
        <f t="shared" si="64"/>
        <v>0</v>
      </c>
      <c r="Y98" s="74">
        <v>0</v>
      </c>
      <c r="Z98" s="69">
        <f t="shared" si="65"/>
        <v>0</v>
      </c>
      <c r="AA98" s="74">
        <v>0</v>
      </c>
      <c r="AB98" s="68">
        <f t="shared" si="66"/>
        <v>0</v>
      </c>
      <c r="AC98" s="67">
        <f t="shared" si="67"/>
        <v>0</v>
      </c>
      <c r="AD98" s="66">
        <f t="shared" si="68"/>
        <v>0</v>
      </c>
      <c r="AE98" s="36">
        <v>0</v>
      </c>
      <c r="AF98" s="60">
        <f t="shared" si="69"/>
        <v>0</v>
      </c>
      <c r="AG98" s="435">
        <v>0</v>
      </c>
      <c r="AH98" s="416">
        <f t="shared" si="70"/>
        <v>0</v>
      </c>
      <c r="AI98" s="65">
        <f t="shared" si="71"/>
        <v>0</v>
      </c>
      <c r="AJ98" s="63">
        <f t="shared" si="72"/>
        <v>0</v>
      </c>
      <c r="AK98" s="51">
        <v>0</v>
      </c>
      <c r="AL98" s="63">
        <f t="shared" si="73"/>
        <v>0</v>
      </c>
      <c r="AM98" s="75"/>
    </row>
    <row r="99" spans="1:39" s="2" customFormat="1" ht="21.75" customHeight="1" x14ac:dyDescent="0.3">
      <c r="A99" s="56" t="s">
        <v>1093</v>
      </c>
      <c r="B99" s="74">
        <f>13800/12</f>
        <v>1150</v>
      </c>
      <c r="C99" s="38">
        <v>1636</v>
      </c>
      <c r="D99" s="73">
        <v>12</v>
      </c>
      <c r="E99" s="44">
        <v>0</v>
      </c>
      <c r="F99" s="76">
        <f t="shared" si="54"/>
        <v>0</v>
      </c>
      <c r="G99" s="74">
        <v>0</v>
      </c>
      <c r="H99" s="69">
        <f t="shared" si="55"/>
        <v>0</v>
      </c>
      <c r="I99" s="74">
        <v>0</v>
      </c>
      <c r="J99" s="37">
        <f t="shared" si="56"/>
        <v>0</v>
      </c>
      <c r="K99" s="74">
        <v>0</v>
      </c>
      <c r="L99" s="37">
        <f t="shared" si="57"/>
        <v>0</v>
      </c>
      <c r="M99" s="74">
        <v>0</v>
      </c>
      <c r="N99" s="37">
        <f t="shared" si="58"/>
        <v>0</v>
      </c>
      <c r="O99" s="74">
        <v>0</v>
      </c>
      <c r="P99" s="71">
        <f t="shared" si="59"/>
        <v>0</v>
      </c>
      <c r="Q99" s="57">
        <f t="shared" si="60"/>
        <v>0</v>
      </c>
      <c r="R99" s="419">
        <f t="shared" si="61"/>
        <v>0</v>
      </c>
      <c r="S99" s="42">
        <v>0</v>
      </c>
      <c r="T99" s="69">
        <f t="shared" si="62"/>
        <v>0</v>
      </c>
      <c r="U99" s="74">
        <v>0</v>
      </c>
      <c r="V99" s="69">
        <f t="shared" si="63"/>
        <v>0</v>
      </c>
      <c r="W99" s="74">
        <v>0</v>
      </c>
      <c r="X99" s="69">
        <f t="shared" si="64"/>
        <v>0</v>
      </c>
      <c r="Y99" s="74">
        <v>0</v>
      </c>
      <c r="Z99" s="69">
        <f t="shared" si="65"/>
        <v>0</v>
      </c>
      <c r="AA99" s="74">
        <v>0</v>
      </c>
      <c r="AB99" s="68">
        <f t="shared" si="66"/>
        <v>0</v>
      </c>
      <c r="AC99" s="67">
        <f t="shared" si="67"/>
        <v>0</v>
      </c>
      <c r="AD99" s="66">
        <f t="shared" si="68"/>
        <v>0</v>
      </c>
      <c r="AE99" s="36">
        <v>0</v>
      </c>
      <c r="AF99" s="60">
        <f t="shared" si="69"/>
        <v>0</v>
      </c>
      <c r="AG99" s="435">
        <v>0</v>
      </c>
      <c r="AH99" s="416">
        <f t="shared" si="70"/>
        <v>0</v>
      </c>
      <c r="AI99" s="65">
        <f t="shared" si="71"/>
        <v>0</v>
      </c>
      <c r="AJ99" s="63">
        <f t="shared" si="72"/>
        <v>0</v>
      </c>
      <c r="AK99" s="51">
        <v>0</v>
      </c>
      <c r="AL99" s="63">
        <f t="shared" si="73"/>
        <v>0</v>
      </c>
      <c r="AM99" s="62"/>
    </row>
    <row r="100" spans="1:39" s="2" customFormat="1" x14ac:dyDescent="0.3">
      <c r="A100" s="56" t="s">
        <v>8</v>
      </c>
      <c r="B100" s="47">
        <f>24800/16</f>
        <v>1550</v>
      </c>
      <c r="C100" s="46">
        <f>2800/1.1</f>
        <v>2545.454545454545</v>
      </c>
      <c r="D100" s="54">
        <v>16</v>
      </c>
      <c r="E100" s="44">
        <v>0</v>
      </c>
      <c r="F100" s="76">
        <f t="shared" si="54"/>
        <v>0</v>
      </c>
      <c r="G100" s="74">
        <v>0</v>
      </c>
      <c r="H100" s="69">
        <f t="shared" si="55"/>
        <v>0</v>
      </c>
      <c r="I100" s="74">
        <v>0</v>
      </c>
      <c r="J100" s="37">
        <f t="shared" si="56"/>
        <v>0</v>
      </c>
      <c r="K100" s="74">
        <v>0</v>
      </c>
      <c r="L100" s="37">
        <f t="shared" si="57"/>
        <v>0</v>
      </c>
      <c r="M100" s="74">
        <v>0</v>
      </c>
      <c r="N100" s="37">
        <f t="shared" si="58"/>
        <v>0</v>
      </c>
      <c r="O100" s="74">
        <v>0</v>
      </c>
      <c r="P100" s="71">
        <f t="shared" si="59"/>
        <v>0</v>
      </c>
      <c r="Q100" s="57">
        <f t="shared" si="60"/>
        <v>0</v>
      </c>
      <c r="R100" s="419">
        <f t="shared" si="61"/>
        <v>0</v>
      </c>
      <c r="S100" s="42">
        <v>0</v>
      </c>
      <c r="T100" s="69">
        <f t="shared" si="62"/>
        <v>0</v>
      </c>
      <c r="U100" s="74">
        <v>0</v>
      </c>
      <c r="V100" s="69">
        <f t="shared" si="63"/>
        <v>0</v>
      </c>
      <c r="W100" s="74">
        <v>0</v>
      </c>
      <c r="X100" s="69">
        <f t="shared" si="64"/>
        <v>0</v>
      </c>
      <c r="Y100" s="74">
        <v>0</v>
      </c>
      <c r="Z100" s="69">
        <f t="shared" si="65"/>
        <v>0</v>
      </c>
      <c r="AA100" s="74">
        <v>0</v>
      </c>
      <c r="AB100" s="68">
        <f t="shared" si="66"/>
        <v>0</v>
      </c>
      <c r="AC100" s="67">
        <f t="shared" si="67"/>
        <v>0</v>
      </c>
      <c r="AD100" s="66">
        <f t="shared" si="68"/>
        <v>0</v>
      </c>
      <c r="AE100" s="36">
        <v>0</v>
      </c>
      <c r="AF100" s="60">
        <f t="shared" si="69"/>
        <v>0</v>
      </c>
      <c r="AG100" s="435">
        <v>0</v>
      </c>
      <c r="AH100" s="416">
        <f t="shared" si="70"/>
        <v>0</v>
      </c>
      <c r="AI100" s="65">
        <f t="shared" si="71"/>
        <v>0</v>
      </c>
      <c r="AJ100" s="63">
        <f t="shared" si="72"/>
        <v>0</v>
      </c>
      <c r="AK100" s="51">
        <v>0</v>
      </c>
      <c r="AL100" s="63">
        <f t="shared" si="73"/>
        <v>0</v>
      </c>
      <c r="AM100" s="49"/>
    </row>
    <row r="101" spans="1:39" s="2" customFormat="1" x14ac:dyDescent="0.3">
      <c r="A101" s="58" t="s">
        <v>66</v>
      </c>
      <c r="B101" s="47">
        <f>30400/16</f>
        <v>1900</v>
      </c>
      <c r="C101" s="46">
        <f>2800/1.1</f>
        <v>2545.454545454545</v>
      </c>
      <c r="D101" s="54">
        <v>16</v>
      </c>
      <c r="E101" s="44">
        <v>0</v>
      </c>
      <c r="F101" s="76">
        <f t="shared" si="54"/>
        <v>0</v>
      </c>
      <c r="G101" s="74">
        <v>0</v>
      </c>
      <c r="H101" s="69">
        <f t="shared" si="55"/>
        <v>0</v>
      </c>
      <c r="I101" s="74">
        <v>0</v>
      </c>
      <c r="J101" s="37">
        <f t="shared" si="56"/>
        <v>0</v>
      </c>
      <c r="K101" s="74">
        <v>0</v>
      </c>
      <c r="L101" s="37">
        <f t="shared" si="57"/>
        <v>0</v>
      </c>
      <c r="M101" s="74">
        <v>0</v>
      </c>
      <c r="N101" s="37">
        <f t="shared" si="58"/>
        <v>0</v>
      </c>
      <c r="O101" s="74">
        <v>0</v>
      </c>
      <c r="P101" s="71">
        <f t="shared" si="59"/>
        <v>0</v>
      </c>
      <c r="Q101" s="57">
        <f t="shared" si="60"/>
        <v>0</v>
      </c>
      <c r="R101" s="419">
        <f t="shared" si="61"/>
        <v>0</v>
      </c>
      <c r="S101" s="42">
        <v>0</v>
      </c>
      <c r="T101" s="69">
        <f t="shared" si="62"/>
        <v>0</v>
      </c>
      <c r="U101" s="74">
        <v>0</v>
      </c>
      <c r="V101" s="69">
        <f t="shared" si="63"/>
        <v>0</v>
      </c>
      <c r="W101" s="74">
        <v>0</v>
      </c>
      <c r="X101" s="69">
        <f t="shared" si="64"/>
        <v>0</v>
      </c>
      <c r="Y101" s="74">
        <v>0</v>
      </c>
      <c r="Z101" s="69">
        <f t="shared" si="65"/>
        <v>0</v>
      </c>
      <c r="AA101" s="74">
        <v>0</v>
      </c>
      <c r="AB101" s="68">
        <f t="shared" si="66"/>
        <v>0</v>
      </c>
      <c r="AC101" s="67">
        <f t="shared" si="67"/>
        <v>0</v>
      </c>
      <c r="AD101" s="66">
        <f t="shared" si="68"/>
        <v>0</v>
      </c>
      <c r="AE101" s="36">
        <v>0</v>
      </c>
      <c r="AF101" s="60">
        <f t="shared" si="69"/>
        <v>0</v>
      </c>
      <c r="AG101" s="435">
        <v>0</v>
      </c>
      <c r="AH101" s="416">
        <f t="shared" si="70"/>
        <v>0</v>
      </c>
      <c r="AI101" s="65">
        <f t="shared" si="71"/>
        <v>0</v>
      </c>
      <c r="AJ101" s="63">
        <f t="shared" si="72"/>
        <v>0</v>
      </c>
      <c r="AK101" s="51">
        <v>0</v>
      </c>
      <c r="AL101" s="63">
        <f t="shared" si="73"/>
        <v>0</v>
      </c>
      <c r="AM101" s="49"/>
    </row>
    <row r="102" spans="1:39" s="2" customFormat="1" x14ac:dyDescent="0.3">
      <c r="A102" s="56" t="s">
        <v>9</v>
      </c>
      <c r="B102" s="47">
        <f>3600/6</f>
        <v>600</v>
      </c>
      <c r="C102" s="46">
        <f>2000/1.1</f>
        <v>1818.181818181818</v>
      </c>
      <c r="D102" s="54">
        <v>6</v>
      </c>
      <c r="E102" s="44">
        <v>0</v>
      </c>
      <c r="F102" s="76">
        <f t="shared" si="54"/>
        <v>0</v>
      </c>
      <c r="G102" s="74">
        <v>0</v>
      </c>
      <c r="H102" s="69">
        <f t="shared" si="55"/>
        <v>0</v>
      </c>
      <c r="I102" s="74">
        <v>0</v>
      </c>
      <c r="J102" s="37">
        <f t="shared" si="56"/>
        <v>0</v>
      </c>
      <c r="K102" s="74">
        <v>0</v>
      </c>
      <c r="L102" s="37">
        <f t="shared" si="57"/>
        <v>0</v>
      </c>
      <c r="M102" s="74">
        <v>0</v>
      </c>
      <c r="N102" s="37">
        <f t="shared" si="58"/>
        <v>0</v>
      </c>
      <c r="O102" s="74">
        <v>0</v>
      </c>
      <c r="P102" s="71">
        <f t="shared" si="59"/>
        <v>0</v>
      </c>
      <c r="Q102" s="57">
        <f t="shared" si="60"/>
        <v>0</v>
      </c>
      <c r="R102" s="419">
        <f t="shared" si="61"/>
        <v>0</v>
      </c>
      <c r="S102" s="42">
        <v>0</v>
      </c>
      <c r="T102" s="69">
        <f t="shared" si="62"/>
        <v>0</v>
      </c>
      <c r="U102" s="74">
        <v>0</v>
      </c>
      <c r="V102" s="69">
        <f t="shared" si="63"/>
        <v>0</v>
      </c>
      <c r="W102" s="74">
        <v>0</v>
      </c>
      <c r="X102" s="69">
        <f t="shared" si="64"/>
        <v>0</v>
      </c>
      <c r="Y102" s="74">
        <v>0</v>
      </c>
      <c r="Z102" s="69">
        <f t="shared" si="65"/>
        <v>0</v>
      </c>
      <c r="AA102" s="74">
        <v>0</v>
      </c>
      <c r="AB102" s="68">
        <f t="shared" si="66"/>
        <v>0</v>
      </c>
      <c r="AC102" s="67">
        <f t="shared" si="67"/>
        <v>0</v>
      </c>
      <c r="AD102" s="66">
        <f t="shared" si="68"/>
        <v>0</v>
      </c>
      <c r="AE102" s="36">
        <v>0</v>
      </c>
      <c r="AF102" s="60">
        <f t="shared" si="69"/>
        <v>0</v>
      </c>
      <c r="AG102" s="435">
        <v>0</v>
      </c>
      <c r="AH102" s="416">
        <f t="shared" si="70"/>
        <v>0</v>
      </c>
      <c r="AI102" s="65">
        <f t="shared" si="71"/>
        <v>0</v>
      </c>
      <c r="AJ102" s="63">
        <f t="shared" si="72"/>
        <v>0</v>
      </c>
      <c r="AK102" s="51">
        <v>0</v>
      </c>
      <c r="AL102" s="63">
        <f t="shared" si="73"/>
        <v>0</v>
      </c>
      <c r="AM102" s="49"/>
    </row>
    <row r="103" spans="1:39" s="2" customFormat="1" x14ac:dyDescent="0.3">
      <c r="A103" s="55" t="s">
        <v>47</v>
      </c>
      <c r="B103" s="47">
        <f>3600/6</f>
        <v>600</v>
      </c>
      <c r="C103" s="46">
        <f>2000/1.1</f>
        <v>1818.181818181818</v>
      </c>
      <c r="D103" s="54">
        <v>6</v>
      </c>
      <c r="E103" s="44">
        <v>0</v>
      </c>
      <c r="F103" s="76">
        <f t="shared" si="54"/>
        <v>0</v>
      </c>
      <c r="G103" s="74">
        <v>0</v>
      </c>
      <c r="H103" s="69">
        <f t="shared" si="55"/>
        <v>0</v>
      </c>
      <c r="I103" s="74">
        <v>0</v>
      </c>
      <c r="J103" s="37">
        <f t="shared" si="56"/>
        <v>0</v>
      </c>
      <c r="K103" s="74">
        <v>0</v>
      </c>
      <c r="L103" s="37">
        <f t="shared" si="57"/>
        <v>0</v>
      </c>
      <c r="M103" s="74">
        <v>0</v>
      </c>
      <c r="N103" s="37">
        <f t="shared" si="58"/>
        <v>0</v>
      </c>
      <c r="O103" s="74">
        <v>0</v>
      </c>
      <c r="P103" s="71">
        <f t="shared" si="59"/>
        <v>0</v>
      </c>
      <c r="Q103" s="57">
        <f t="shared" si="60"/>
        <v>0</v>
      </c>
      <c r="R103" s="419">
        <f t="shared" si="61"/>
        <v>0</v>
      </c>
      <c r="S103" s="42">
        <v>0</v>
      </c>
      <c r="T103" s="69">
        <f t="shared" si="62"/>
        <v>0</v>
      </c>
      <c r="U103" s="74">
        <v>0</v>
      </c>
      <c r="V103" s="69">
        <f t="shared" si="63"/>
        <v>0</v>
      </c>
      <c r="W103" s="74">
        <v>0</v>
      </c>
      <c r="X103" s="69">
        <f t="shared" si="64"/>
        <v>0</v>
      </c>
      <c r="Y103" s="74">
        <v>0</v>
      </c>
      <c r="Z103" s="69">
        <f t="shared" si="65"/>
        <v>0</v>
      </c>
      <c r="AA103" s="74">
        <v>0</v>
      </c>
      <c r="AB103" s="68">
        <f t="shared" si="66"/>
        <v>0</v>
      </c>
      <c r="AC103" s="67">
        <f t="shared" si="67"/>
        <v>0</v>
      </c>
      <c r="AD103" s="66">
        <f t="shared" si="68"/>
        <v>0</v>
      </c>
      <c r="AE103" s="36">
        <v>0</v>
      </c>
      <c r="AF103" s="60">
        <f t="shared" si="69"/>
        <v>0</v>
      </c>
      <c r="AG103" s="435">
        <v>0</v>
      </c>
      <c r="AH103" s="416">
        <f t="shared" si="70"/>
        <v>0</v>
      </c>
      <c r="AI103" s="65">
        <f t="shared" si="71"/>
        <v>0</v>
      </c>
      <c r="AJ103" s="63">
        <f t="shared" si="72"/>
        <v>0</v>
      </c>
      <c r="AK103" s="51">
        <v>0</v>
      </c>
      <c r="AL103" s="63">
        <f t="shared" si="73"/>
        <v>0</v>
      </c>
      <c r="AM103" s="49"/>
    </row>
    <row r="104" spans="1:39" s="2" customFormat="1" x14ac:dyDescent="0.3">
      <c r="A104" s="55" t="s">
        <v>1092</v>
      </c>
      <c r="B104" s="47">
        <f>3600/6</f>
        <v>600</v>
      </c>
      <c r="C104" s="46">
        <f>2000/1.1</f>
        <v>1818.181818181818</v>
      </c>
      <c r="D104" s="54">
        <v>6</v>
      </c>
      <c r="E104" s="44">
        <v>0</v>
      </c>
      <c r="F104" s="76">
        <f t="shared" si="54"/>
        <v>0</v>
      </c>
      <c r="G104" s="74">
        <v>0</v>
      </c>
      <c r="H104" s="69">
        <f t="shared" si="55"/>
        <v>0</v>
      </c>
      <c r="I104" s="74">
        <v>0</v>
      </c>
      <c r="J104" s="37">
        <f t="shared" si="56"/>
        <v>0</v>
      </c>
      <c r="K104" s="74">
        <v>0</v>
      </c>
      <c r="L104" s="37">
        <f t="shared" si="57"/>
        <v>0</v>
      </c>
      <c r="M104" s="74">
        <v>0</v>
      </c>
      <c r="N104" s="37">
        <f t="shared" si="58"/>
        <v>0</v>
      </c>
      <c r="O104" s="74">
        <v>0</v>
      </c>
      <c r="P104" s="71">
        <f t="shared" si="59"/>
        <v>0</v>
      </c>
      <c r="Q104" s="57">
        <f t="shared" si="60"/>
        <v>0</v>
      </c>
      <c r="R104" s="419">
        <f t="shared" si="61"/>
        <v>0</v>
      </c>
      <c r="S104" s="42">
        <v>0</v>
      </c>
      <c r="T104" s="69">
        <f t="shared" si="62"/>
        <v>0</v>
      </c>
      <c r="U104" s="74">
        <v>0</v>
      </c>
      <c r="V104" s="69">
        <f t="shared" si="63"/>
        <v>0</v>
      </c>
      <c r="W104" s="74">
        <v>0</v>
      </c>
      <c r="X104" s="69">
        <f t="shared" si="64"/>
        <v>0</v>
      </c>
      <c r="Y104" s="74">
        <v>0</v>
      </c>
      <c r="Z104" s="69">
        <f t="shared" si="65"/>
        <v>0</v>
      </c>
      <c r="AA104" s="74">
        <v>0</v>
      </c>
      <c r="AB104" s="68">
        <f t="shared" si="66"/>
        <v>0</v>
      </c>
      <c r="AC104" s="67">
        <f t="shared" si="67"/>
        <v>0</v>
      </c>
      <c r="AD104" s="66">
        <f t="shared" si="68"/>
        <v>0</v>
      </c>
      <c r="AE104" s="36">
        <v>0</v>
      </c>
      <c r="AF104" s="60">
        <f t="shared" si="69"/>
        <v>0</v>
      </c>
      <c r="AG104" s="435">
        <v>0</v>
      </c>
      <c r="AH104" s="416">
        <f t="shared" si="70"/>
        <v>0</v>
      </c>
      <c r="AI104" s="65">
        <f t="shared" si="71"/>
        <v>0</v>
      </c>
      <c r="AJ104" s="63">
        <f t="shared" si="72"/>
        <v>0</v>
      </c>
      <c r="AK104" s="51">
        <v>0</v>
      </c>
      <c r="AL104" s="63">
        <f t="shared" si="73"/>
        <v>0</v>
      </c>
      <c r="AM104" s="49"/>
    </row>
    <row r="105" spans="1:39" s="2" customFormat="1" x14ac:dyDescent="0.3">
      <c r="A105" s="48" t="s">
        <v>59</v>
      </c>
      <c r="B105" s="47">
        <f>8100/6</f>
        <v>1350</v>
      </c>
      <c r="C105" s="46">
        <f>2800/1.1</f>
        <v>2545.454545454545</v>
      </c>
      <c r="D105" s="50">
        <v>6</v>
      </c>
      <c r="E105" s="44">
        <v>0</v>
      </c>
      <c r="F105" s="76">
        <f t="shared" si="54"/>
        <v>0</v>
      </c>
      <c r="G105" s="74">
        <v>0</v>
      </c>
      <c r="H105" s="69">
        <f t="shared" si="55"/>
        <v>0</v>
      </c>
      <c r="I105" s="74">
        <v>0</v>
      </c>
      <c r="J105" s="37">
        <f t="shared" si="56"/>
        <v>0</v>
      </c>
      <c r="K105" s="74">
        <v>0</v>
      </c>
      <c r="L105" s="37">
        <f t="shared" si="57"/>
        <v>0</v>
      </c>
      <c r="M105" s="74">
        <v>0</v>
      </c>
      <c r="N105" s="37">
        <f t="shared" si="58"/>
        <v>0</v>
      </c>
      <c r="O105" s="74">
        <v>0</v>
      </c>
      <c r="P105" s="71">
        <f t="shared" si="59"/>
        <v>0</v>
      </c>
      <c r="Q105" s="57">
        <f t="shared" si="60"/>
        <v>0</v>
      </c>
      <c r="R105" s="419">
        <f t="shared" si="61"/>
        <v>0</v>
      </c>
      <c r="S105" s="42">
        <v>0</v>
      </c>
      <c r="T105" s="69">
        <f t="shared" si="62"/>
        <v>0</v>
      </c>
      <c r="U105" s="74">
        <v>0</v>
      </c>
      <c r="V105" s="69">
        <f t="shared" si="63"/>
        <v>0</v>
      </c>
      <c r="W105" s="74">
        <v>0</v>
      </c>
      <c r="X105" s="69">
        <f t="shared" si="64"/>
        <v>0</v>
      </c>
      <c r="Y105" s="74">
        <v>0</v>
      </c>
      <c r="Z105" s="69">
        <f t="shared" si="65"/>
        <v>0</v>
      </c>
      <c r="AA105" s="74">
        <v>0</v>
      </c>
      <c r="AB105" s="68">
        <f t="shared" si="66"/>
        <v>0</v>
      </c>
      <c r="AC105" s="67">
        <f t="shared" si="67"/>
        <v>0</v>
      </c>
      <c r="AD105" s="66">
        <f t="shared" si="68"/>
        <v>0</v>
      </c>
      <c r="AE105" s="36">
        <v>0</v>
      </c>
      <c r="AF105" s="60">
        <f t="shared" si="69"/>
        <v>0</v>
      </c>
      <c r="AG105" s="435">
        <v>0</v>
      </c>
      <c r="AH105" s="416">
        <f t="shared" si="70"/>
        <v>0</v>
      </c>
      <c r="AI105" s="65">
        <f t="shared" si="71"/>
        <v>0</v>
      </c>
      <c r="AJ105" s="63">
        <f t="shared" si="72"/>
        <v>0</v>
      </c>
      <c r="AK105" s="51">
        <v>0</v>
      </c>
      <c r="AL105" s="63">
        <f t="shared" si="73"/>
        <v>0</v>
      </c>
      <c r="AM105" s="49"/>
    </row>
    <row r="106" spans="1:39" s="2" customFormat="1" x14ac:dyDescent="0.3">
      <c r="A106" s="48" t="s">
        <v>65</v>
      </c>
      <c r="B106" s="53">
        <f>6600/6</f>
        <v>1100</v>
      </c>
      <c r="C106" s="46">
        <f>2800/1.1</f>
        <v>2545.454545454545</v>
      </c>
      <c r="D106" s="50">
        <v>6</v>
      </c>
      <c r="E106" s="44">
        <v>0</v>
      </c>
      <c r="F106" s="76">
        <f t="shared" si="54"/>
        <v>0</v>
      </c>
      <c r="G106" s="74">
        <v>0</v>
      </c>
      <c r="H106" s="69">
        <f t="shared" si="55"/>
        <v>0</v>
      </c>
      <c r="I106" s="74">
        <v>0</v>
      </c>
      <c r="J106" s="37">
        <f t="shared" si="56"/>
        <v>0</v>
      </c>
      <c r="K106" s="74">
        <v>0</v>
      </c>
      <c r="L106" s="37">
        <f t="shared" si="57"/>
        <v>0</v>
      </c>
      <c r="M106" s="74">
        <v>0</v>
      </c>
      <c r="N106" s="37">
        <f t="shared" si="58"/>
        <v>0</v>
      </c>
      <c r="O106" s="74">
        <v>0</v>
      </c>
      <c r="P106" s="71">
        <f t="shared" si="59"/>
        <v>0</v>
      </c>
      <c r="Q106" s="57">
        <f t="shared" si="60"/>
        <v>0</v>
      </c>
      <c r="R106" s="419">
        <f t="shared" si="61"/>
        <v>0</v>
      </c>
      <c r="S106" s="42">
        <v>0</v>
      </c>
      <c r="T106" s="69">
        <f t="shared" si="62"/>
        <v>0</v>
      </c>
      <c r="U106" s="74">
        <v>0</v>
      </c>
      <c r="V106" s="69">
        <f t="shared" si="63"/>
        <v>0</v>
      </c>
      <c r="W106" s="74">
        <v>0</v>
      </c>
      <c r="X106" s="69">
        <f t="shared" si="64"/>
        <v>0</v>
      </c>
      <c r="Y106" s="74">
        <v>0</v>
      </c>
      <c r="Z106" s="69">
        <f t="shared" si="65"/>
        <v>0</v>
      </c>
      <c r="AA106" s="74">
        <v>0</v>
      </c>
      <c r="AB106" s="68">
        <f t="shared" si="66"/>
        <v>0</v>
      </c>
      <c r="AC106" s="67">
        <f t="shared" si="67"/>
        <v>0</v>
      </c>
      <c r="AD106" s="66">
        <f t="shared" si="68"/>
        <v>0</v>
      </c>
      <c r="AE106" s="36">
        <v>0</v>
      </c>
      <c r="AF106" s="60">
        <f t="shared" si="69"/>
        <v>0</v>
      </c>
      <c r="AG106" s="435">
        <v>0</v>
      </c>
      <c r="AH106" s="416">
        <f t="shared" si="70"/>
        <v>0</v>
      </c>
      <c r="AI106" s="65">
        <f t="shared" si="71"/>
        <v>0</v>
      </c>
      <c r="AJ106" s="63">
        <f t="shared" si="72"/>
        <v>0</v>
      </c>
      <c r="AK106" s="51">
        <v>0</v>
      </c>
      <c r="AL106" s="63">
        <f t="shared" si="73"/>
        <v>0</v>
      </c>
      <c r="AM106" s="49"/>
    </row>
    <row r="107" spans="1:39" s="2" customFormat="1" x14ac:dyDescent="0.3">
      <c r="A107" s="48" t="s">
        <v>64</v>
      </c>
      <c r="B107" s="47">
        <f>16200/12</f>
        <v>1350</v>
      </c>
      <c r="C107" s="46">
        <f>2800/1.1</f>
        <v>2545.454545454545</v>
      </c>
      <c r="D107" s="50">
        <v>12</v>
      </c>
      <c r="E107" s="44">
        <v>0</v>
      </c>
      <c r="F107" s="76">
        <f t="shared" si="54"/>
        <v>0</v>
      </c>
      <c r="G107" s="74">
        <v>0</v>
      </c>
      <c r="H107" s="69">
        <f t="shared" si="55"/>
        <v>0</v>
      </c>
      <c r="I107" s="74">
        <v>0</v>
      </c>
      <c r="J107" s="37">
        <f t="shared" si="56"/>
        <v>0</v>
      </c>
      <c r="K107" s="74">
        <v>0</v>
      </c>
      <c r="L107" s="37">
        <f t="shared" si="57"/>
        <v>0</v>
      </c>
      <c r="M107" s="74">
        <v>0</v>
      </c>
      <c r="N107" s="37">
        <f t="shared" si="58"/>
        <v>0</v>
      </c>
      <c r="O107" s="74">
        <v>0</v>
      </c>
      <c r="P107" s="71">
        <f t="shared" si="59"/>
        <v>0</v>
      </c>
      <c r="Q107" s="57">
        <f t="shared" si="60"/>
        <v>0</v>
      </c>
      <c r="R107" s="419">
        <f t="shared" si="61"/>
        <v>0</v>
      </c>
      <c r="S107" s="42">
        <v>0</v>
      </c>
      <c r="T107" s="69">
        <f t="shared" si="62"/>
        <v>0</v>
      </c>
      <c r="U107" s="74">
        <v>0</v>
      </c>
      <c r="V107" s="69">
        <f t="shared" si="63"/>
        <v>0</v>
      </c>
      <c r="W107" s="74">
        <v>0</v>
      </c>
      <c r="X107" s="69">
        <f t="shared" si="64"/>
        <v>0</v>
      </c>
      <c r="Y107" s="74">
        <v>0</v>
      </c>
      <c r="Z107" s="69">
        <f t="shared" si="65"/>
        <v>0</v>
      </c>
      <c r="AA107" s="74">
        <v>0</v>
      </c>
      <c r="AB107" s="68">
        <f t="shared" si="66"/>
        <v>0</v>
      </c>
      <c r="AC107" s="67">
        <f t="shared" si="67"/>
        <v>0</v>
      </c>
      <c r="AD107" s="66">
        <f t="shared" si="68"/>
        <v>0</v>
      </c>
      <c r="AE107" s="36">
        <v>0</v>
      </c>
      <c r="AF107" s="60">
        <f t="shared" si="69"/>
        <v>0</v>
      </c>
      <c r="AG107" s="435">
        <v>0</v>
      </c>
      <c r="AH107" s="416">
        <f t="shared" si="70"/>
        <v>0</v>
      </c>
      <c r="AI107" s="65">
        <f t="shared" si="71"/>
        <v>0</v>
      </c>
      <c r="AJ107" s="63">
        <f t="shared" si="72"/>
        <v>0</v>
      </c>
      <c r="AK107" s="51">
        <v>0</v>
      </c>
      <c r="AL107" s="63">
        <f t="shared" si="73"/>
        <v>0</v>
      </c>
      <c r="AM107" s="49"/>
    </row>
    <row r="108" spans="1:39" s="2" customFormat="1" x14ac:dyDescent="0.3">
      <c r="A108" s="48" t="s">
        <v>1091</v>
      </c>
      <c r="B108" s="47">
        <f>16200/12</f>
        <v>1350</v>
      </c>
      <c r="C108" s="46">
        <f>2800/1.1</f>
        <v>2545.454545454545</v>
      </c>
      <c r="D108" s="50">
        <v>12</v>
      </c>
      <c r="E108" s="44">
        <v>0</v>
      </c>
      <c r="F108" s="76">
        <f t="shared" si="54"/>
        <v>0</v>
      </c>
      <c r="G108" s="74">
        <v>0</v>
      </c>
      <c r="H108" s="69">
        <f t="shared" si="55"/>
        <v>0</v>
      </c>
      <c r="I108" s="74">
        <v>0</v>
      </c>
      <c r="J108" s="37">
        <f t="shared" si="56"/>
        <v>0</v>
      </c>
      <c r="K108" s="74">
        <v>0</v>
      </c>
      <c r="L108" s="37">
        <f t="shared" si="57"/>
        <v>0</v>
      </c>
      <c r="M108" s="74">
        <v>0</v>
      </c>
      <c r="N108" s="37">
        <f t="shared" si="58"/>
        <v>0</v>
      </c>
      <c r="O108" s="74">
        <v>0</v>
      </c>
      <c r="P108" s="71">
        <f t="shared" si="59"/>
        <v>0</v>
      </c>
      <c r="Q108" s="57">
        <f t="shared" si="60"/>
        <v>0</v>
      </c>
      <c r="R108" s="419">
        <f t="shared" si="61"/>
        <v>0</v>
      </c>
      <c r="S108" s="42">
        <v>0</v>
      </c>
      <c r="T108" s="69">
        <f t="shared" si="62"/>
        <v>0</v>
      </c>
      <c r="U108" s="74">
        <v>0</v>
      </c>
      <c r="V108" s="69">
        <f t="shared" si="63"/>
        <v>0</v>
      </c>
      <c r="W108" s="74">
        <v>0</v>
      </c>
      <c r="X108" s="69">
        <f t="shared" si="64"/>
        <v>0</v>
      </c>
      <c r="Y108" s="74">
        <v>0</v>
      </c>
      <c r="Z108" s="69">
        <f t="shared" si="65"/>
        <v>0</v>
      </c>
      <c r="AA108" s="74">
        <v>0</v>
      </c>
      <c r="AB108" s="68">
        <f t="shared" si="66"/>
        <v>0</v>
      </c>
      <c r="AC108" s="67">
        <f t="shared" si="67"/>
        <v>0</v>
      </c>
      <c r="AD108" s="66">
        <f t="shared" si="68"/>
        <v>0</v>
      </c>
      <c r="AE108" s="36">
        <v>0</v>
      </c>
      <c r="AF108" s="60">
        <f t="shared" si="69"/>
        <v>0</v>
      </c>
      <c r="AG108" s="435">
        <v>0</v>
      </c>
      <c r="AH108" s="416">
        <f t="shared" si="70"/>
        <v>0</v>
      </c>
      <c r="AI108" s="65">
        <f t="shared" si="71"/>
        <v>0</v>
      </c>
      <c r="AJ108" s="63">
        <f t="shared" si="72"/>
        <v>0</v>
      </c>
      <c r="AK108" s="51">
        <v>0</v>
      </c>
      <c r="AL108" s="63">
        <f t="shared" si="73"/>
        <v>0</v>
      </c>
      <c r="AM108" s="49"/>
    </row>
    <row r="109" spans="1:39" s="2" customFormat="1" x14ac:dyDescent="0.3">
      <c r="A109" s="48" t="s">
        <v>62</v>
      </c>
      <c r="B109" s="47">
        <f>42000/20</f>
        <v>2100</v>
      </c>
      <c r="C109" s="46">
        <f>3200/1.1</f>
        <v>2909.090909090909</v>
      </c>
      <c r="D109" s="50">
        <v>20</v>
      </c>
      <c r="E109" s="44">
        <v>0</v>
      </c>
      <c r="F109" s="76">
        <f t="shared" si="54"/>
        <v>0</v>
      </c>
      <c r="G109" s="74">
        <v>0</v>
      </c>
      <c r="H109" s="69">
        <f t="shared" si="55"/>
        <v>0</v>
      </c>
      <c r="I109" s="74">
        <v>0</v>
      </c>
      <c r="J109" s="37">
        <f t="shared" si="56"/>
        <v>0</v>
      </c>
      <c r="K109" s="74">
        <v>0</v>
      </c>
      <c r="L109" s="37">
        <f t="shared" si="57"/>
        <v>0</v>
      </c>
      <c r="M109" s="74">
        <v>0</v>
      </c>
      <c r="N109" s="37">
        <f t="shared" si="58"/>
        <v>0</v>
      </c>
      <c r="O109" s="74">
        <v>0</v>
      </c>
      <c r="P109" s="71">
        <f t="shared" si="59"/>
        <v>0</v>
      </c>
      <c r="Q109" s="57">
        <f t="shared" si="60"/>
        <v>0</v>
      </c>
      <c r="R109" s="419">
        <f t="shared" si="61"/>
        <v>0</v>
      </c>
      <c r="S109" s="42">
        <v>0</v>
      </c>
      <c r="T109" s="69">
        <f t="shared" si="62"/>
        <v>0</v>
      </c>
      <c r="U109" s="74">
        <v>0</v>
      </c>
      <c r="V109" s="69">
        <f t="shared" si="63"/>
        <v>0</v>
      </c>
      <c r="W109" s="74">
        <v>0</v>
      </c>
      <c r="X109" s="69">
        <f t="shared" si="64"/>
        <v>0</v>
      </c>
      <c r="Y109" s="74">
        <v>0</v>
      </c>
      <c r="Z109" s="69">
        <f t="shared" si="65"/>
        <v>0</v>
      </c>
      <c r="AA109" s="74">
        <v>0</v>
      </c>
      <c r="AB109" s="68">
        <f t="shared" si="66"/>
        <v>0</v>
      </c>
      <c r="AC109" s="67">
        <f t="shared" si="67"/>
        <v>0</v>
      </c>
      <c r="AD109" s="66">
        <f t="shared" si="68"/>
        <v>0</v>
      </c>
      <c r="AE109" s="36">
        <v>0</v>
      </c>
      <c r="AF109" s="60">
        <f t="shared" si="69"/>
        <v>0</v>
      </c>
      <c r="AG109" s="435">
        <v>0</v>
      </c>
      <c r="AH109" s="416">
        <f t="shared" si="70"/>
        <v>0</v>
      </c>
      <c r="AI109" s="65">
        <f t="shared" si="71"/>
        <v>0</v>
      </c>
      <c r="AJ109" s="63">
        <f t="shared" si="72"/>
        <v>0</v>
      </c>
      <c r="AK109" s="51">
        <v>0</v>
      </c>
      <c r="AL109" s="63">
        <f t="shared" si="73"/>
        <v>0</v>
      </c>
      <c r="AM109" s="49"/>
    </row>
    <row r="110" spans="1:39" s="2" customFormat="1" x14ac:dyDescent="0.3">
      <c r="A110" s="48" t="s">
        <v>1058</v>
      </c>
      <c r="B110" s="47">
        <f>13800/12</f>
        <v>1150</v>
      </c>
      <c r="C110" s="46">
        <f>2300/1.1</f>
        <v>2090.9090909090905</v>
      </c>
      <c r="D110" s="50">
        <v>12</v>
      </c>
      <c r="E110" s="44">
        <v>0</v>
      </c>
      <c r="F110" s="76">
        <f t="shared" si="54"/>
        <v>0</v>
      </c>
      <c r="G110" s="74">
        <v>0</v>
      </c>
      <c r="H110" s="69">
        <f t="shared" si="55"/>
        <v>0</v>
      </c>
      <c r="I110" s="74">
        <v>0</v>
      </c>
      <c r="J110" s="37">
        <f t="shared" si="56"/>
        <v>0</v>
      </c>
      <c r="K110" s="74">
        <v>0</v>
      </c>
      <c r="L110" s="37">
        <f t="shared" si="57"/>
        <v>0</v>
      </c>
      <c r="M110" s="74">
        <v>0</v>
      </c>
      <c r="N110" s="37">
        <f t="shared" si="58"/>
        <v>0</v>
      </c>
      <c r="O110" s="74">
        <v>0</v>
      </c>
      <c r="P110" s="71">
        <f t="shared" si="59"/>
        <v>0</v>
      </c>
      <c r="Q110" s="57">
        <f t="shared" si="60"/>
        <v>0</v>
      </c>
      <c r="R110" s="419">
        <f t="shared" si="61"/>
        <v>0</v>
      </c>
      <c r="S110" s="42">
        <v>0</v>
      </c>
      <c r="T110" s="69">
        <f t="shared" si="62"/>
        <v>0</v>
      </c>
      <c r="U110" s="74">
        <v>0</v>
      </c>
      <c r="V110" s="69">
        <f t="shared" si="63"/>
        <v>0</v>
      </c>
      <c r="W110" s="74">
        <v>0</v>
      </c>
      <c r="X110" s="69">
        <f t="shared" si="64"/>
        <v>0</v>
      </c>
      <c r="Y110" s="74">
        <v>0</v>
      </c>
      <c r="Z110" s="69">
        <f t="shared" si="65"/>
        <v>0</v>
      </c>
      <c r="AA110" s="74">
        <v>0</v>
      </c>
      <c r="AB110" s="68">
        <f t="shared" si="66"/>
        <v>0</v>
      </c>
      <c r="AC110" s="67">
        <f t="shared" si="67"/>
        <v>0</v>
      </c>
      <c r="AD110" s="66">
        <f t="shared" si="68"/>
        <v>0</v>
      </c>
      <c r="AE110" s="36">
        <v>0</v>
      </c>
      <c r="AF110" s="60">
        <f t="shared" si="69"/>
        <v>0</v>
      </c>
      <c r="AG110" s="435">
        <v>0</v>
      </c>
      <c r="AH110" s="416">
        <f t="shared" si="70"/>
        <v>0</v>
      </c>
      <c r="AI110" s="65">
        <f t="shared" si="71"/>
        <v>0</v>
      </c>
      <c r="AJ110" s="63">
        <f t="shared" si="72"/>
        <v>0</v>
      </c>
      <c r="AK110" s="51">
        <v>0</v>
      </c>
      <c r="AL110" s="63">
        <f t="shared" si="73"/>
        <v>0</v>
      </c>
      <c r="AM110" s="49"/>
    </row>
    <row r="111" spans="1:39" s="2" customFormat="1" x14ac:dyDescent="0.3">
      <c r="A111" s="48" t="s">
        <v>1057</v>
      </c>
      <c r="B111" s="47">
        <f>30000/24</f>
        <v>1250</v>
      </c>
      <c r="C111" s="46">
        <f>2800/1.1</f>
        <v>2545.454545454545</v>
      </c>
      <c r="D111" s="50">
        <v>24</v>
      </c>
      <c r="E111" s="44">
        <v>0</v>
      </c>
      <c r="F111" s="76">
        <f t="shared" si="54"/>
        <v>0</v>
      </c>
      <c r="G111" s="74">
        <v>0</v>
      </c>
      <c r="H111" s="69">
        <f t="shared" si="55"/>
        <v>0</v>
      </c>
      <c r="I111" s="74">
        <v>0</v>
      </c>
      <c r="J111" s="37">
        <f t="shared" si="56"/>
        <v>0</v>
      </c>
      <c r="K111" s="74">
        <v>0</v>
      </c>
      <c r="L111" s="37">
        <f t="shared" si="57"/>
        <v>0</v>
      </c>
      <c r="M111" s="74">
        <v>0</v>
      </c>
      <c r="N111" s="37">
        <f t="shared" si="58"/>
        <v>0</v>
      </c>
      <c r="O111" s="74">
        <v>0</v>
      </c>
      <c r="P111" s="71">
        <f t="shared" si="59"/>
        <v>0</v>
      </c>
      <c r="Q111" s="57">
        <f t="shared" si="60"/>
        <v>0</v>
      </c>
      <c r="R111" s="419">
        <f t="shared" si="61"/>
        <v>0</v>
      </c>
      <c r="S111" s="42">
        <v>0</v>
      </c>
      <c r="T111" s="69">
        <f t="shared" si="62"/>
        <v>0</v>
      </c>
      <c r="U111" s="74">
        <v>0</v>
      </c>
      <c r="V111" s="69">
        <f t="shared" si="63"/>
        <v>0</v>
      </c>
      <c r="W111" s="74">
        <v>0</v>
      </c>
      <c r="X111" s="69">
        <f t="shared" si="64"/>
        <v>0</v>
      </c>
      <c r="Y111" s="74">
        <v>0</v>
      </c>
      <c r="Z111" s="69">
        <f t="shared" si="65"/>
        <v>0</v>
      </c>
      <c r="AA111" s="74">
        <v>0</v>
      </c>
      <c r="AB111" s="68">
        <f t="shared" si="66"/>
        <v>0</v>
      </c>
      <c r="AC111" s="67">
        <f t="shared" si="67"/>
        <v>0</v>
      </c>
      <c r="AD111" s="66">
        <f t="shared" si="68"/>
        <v>0</v>
      </c>
      <c r="AE111" s="36">
        <v>0</v>
      </c>
      <c r="AF111" s="60">
        <f t="shared" si="69"/>
        <v>0</v>
      </c>
      <c r="AG111" s="435">
        <v>0</v>
      </c>
      <c r="AH111" s="416">
        <f t="shared" si="70"/>
        <v>0</v>
      </c>
      <c r="AI111" s="65">
        <f t="shared" si="71"/>
        <v>0</v>
      </c>
      <c r="AJ111" s="63">
        <f t="shared" si="72"/>
        <v>0</v>
      </c>
      <c r="AK111" s="51">
        <v>0</v>
      </c>
      <c r="AL111" s="63">
        <f t="shared" si="73"/>
        <v>0</v>
      </c>
      <c r="AM111" s="49"/>
    </row>
    <row r="112" spans="1:39" s="2" customFormat="1" x14ac:dyDescent="0.3">
      <c r="A112" s="137" t="s">
        <v>1090</v>
      </c>
      <c r="B112" s="47">
        <f>14400/24</f>
        <v>600</v>
      </c>
      <c r="C112" s="46">
        <f>800/1.1</f>
        <v>727.27272727272725</v>
      </c>
      <c r="D112" s="54">
        <v>24</v>
      </c>
      <c r="E112" s="44">
        <v>0</v>
      </c>
      <c r="F112" s="76">
        <f t="shared" si="54"/>
        <v>0</v>
      </c>
      <c r="G112" s="74">
        <v>0</v>
      </c>
      <c r="H112" s="69">
        <f t="shared" si="55"/>
        <v>0</v>
      </c>
      <c r="I112" s="74">
        <v>0</v>
      </c>
      <c r="J112" s="37">
        <f t="shared" si="56"/>
        <v>0</v>
      </c>
      <c r="K112" s="74">
        <v>0</v>
      </c>
      <c r="L112" s="37">
        <f t="shared" si="57"/>
        <v>0</v>
      </c>
      <c r="M112" s="74">
        <v>0</v>
      </c>
      <c r="N112" s="37">
        <f t="shared" si="58"/>
        <v>0</v>
      </c>
      <c r="O112" s="74">
        <v>0</v>
      </c>
      <c r="P112" s="71">
        <f t="shared" si="59"/>
        <v>0</v>
      </c>
      <c r="Q112" s="57">
        <f t="shared" si="60"/>
        <v>0</v>
      </c>
      <c r="R112" s="419">
        <f t="shared" si="61"/>
        <v>0</v>
      </c>
      <c r="S112" s="42">
        <v>0</v>
      </c>
      <c r="T112" s="69">
        <f t="shared" si="62"/>
        <v>0</v>
      </c>
      <c r="U112" s="74">
        <v>0</v>
      </c>
      <c r="V112" s="69">
        <f t="shared" si="63"/>
        <v>0</v>
      </c>
      <c r="W112" s="74">
        <v>0</v>
      </c>
      <c r="X112" s="69">
        <f t="shared" si="64"/>
        <v>0</v>
      </c>
      <c r="Y112" s="74">
        <v>0</v>
      </c>
      <c r="Z112" s="69">
        <f t="shared" si="65"/>
        <v>0</v>
      </c>
      <c r="AA112" s="74">
        <v>0</v>
      </c>
      <c r="AB112" s="68">
        <f t="shared" si="66"/>
        <v>0</v>
      </c>
      <c r="AC112" s="67">
        <f t="shared" si="67"/>
        <v>0</v>
      </c>
      <c r="AD112" s="66">
        <f t="shared" si="68"/>
        <v>0</v>
      </c>
      <c r="AE112" s="36">
        <v>0</v>
      </c>
      <c r="AF112" s="60">
        <f t="shared" si="69"/>
        <v>0</v>
      </c>
      <c r="AG112" s="435">
        <v>0</v>
      </c>
      <c r="AH112" s="416">
        <f t="shared" si="70"/>
        <v>0</v>
      </c>
      <c r="AI112" s="65">
        <f t="shared" si="71"/>
        <v>0</v>
      </c>
      <c r="AJ112" s="63">
        <f t="shared" si="72"/>
        <v>0</v>
      </c>
      <c r="AK112" s="51">
        <v>0</v>
      </c>
      <c r="AL112" s="63">
        <f t="shared" si="73"/>
        <v>0</v>
      </c>
      <c r="AM112" s="49"/>
    </row>
    <row r="113" spans="1:39" s="2" customFormat="1" x14ac:dyDescent="0.3">
      <c r="A113" s="188" t="s">
        <v>1138</v>
      </c>
      <c r="B113" s="182">
        <f>16000/10</f>
        <v>1600</v>
      </c>
      <c r="C113" s="183">
        <f>2700/1.1</f>
        <v>2454.5454545454545</v>
      </c>
      <c r="D113" s="433">
        <v>10</v>
      </c>
      <c r="E113" s="44">
        <v>0</v>
      </c>
      <c r="F113" s="76">
        <f t="shared" si="54"/>
        <v>0</v>
      </c>
      <c r="G113" s="74">
        <v>0</v>
      </c>
      <c r="H113" s="69">
        <f t="shared" si="55"/>
        <v>0</v>
      </c>
      <c r="I113" s="74">
        <v>0</v>
      </c>
      <c r="J113" s="37">
        <f t="shared" si="56"/>
        <v>0</v>
      </c>
      <c r="K113" s="74">
        <v>10</v>
      </c>
      <c r="L113" s="37">
        <f t="shared" si="57"/>
        <v>16000</v>
      </c>
      <c r="M113" s="74">
        <v>0</v>
      </c>
      <c r="N113" s="37">
        <f t="shared" si="58"/>
        <v>0</v>
      </c>
      <c r="O113" s="74">
        <v>0</v>
      </c>
      <c r="P113" s="71">
        <f t="shared" si="59"/>
        <v>0</v>
      </c>
      <c r="Q113" s="57">
        <f t="shared" si="60"/>
        <v>10</v>
      </c>
      <c r="R113" s="419">
        <f t="shared" si="61"/>
        <v>16000</v>
      </c>
      <c r="S113" s="42">
        <v>0</v>
      </c>
      <c r="T113" s="69">
        <f t="shared" si="62"/>
        <v>0</v>
      </c>
      <c r="U113" s="74">
        <v>0</v>
      </c>
      <c r="V113" s="69">
        <f t="shared" si="63"/>
        <v>0</v>
      </c>
      <c r="W113" s="74">
        <v>0</v>
      </c>
      <c r="X113" s="69">
        <f t="shared" si="64"/>
        <v>0</v>
      </c>
      <c r="Y113" s="74">
        <v>7</v>
      </c>
      <c r="Z113" s="69">
        <f t="shared" si="65"/>
        <v>17181.81818181818</v>
      </c>
      <c r="AA113" s="74">
        <v>3</v>
      </c>
      <c r="AB113" s="68">
        <f t="shared" si="66"/>
        <v>7363.636363636364</v>
      </c>
      <c r="AC113" s="67">
        <f t="shared" si="67"/>
        <v>10</v>
      </c>
      <c r="AD113" s="66">
        <f t="shared" si="68"/>
        <v>24545.454545454544</v>
      </c>
      <c r="AE113" s="36">
        <v>0</v>
      </c>
      <c r="AF113" s="60">
        <f t="shared" si="69"/>
        <v>8545.4545454545441</v>
      </c>
      <c r="AG113" s="435">
        <v>0</v>
      </c>
      <c r="AH113" s="416">
        <f t="shared" si="70"/>
        <v>0</v>
      </c>
      <c r="AI113" s="65">
        <f t="shared" si="71"/>
        <v>0</v>
      </c>
      <c r="AJ113" s="63">
        <f t="shared" si="72"/>
        <v>0</v>
      </c>
      <c r="AK113" s="51">
        <v>0</v>
      </c>
      <c r="AL113" s="63">
        <f t="shared" si="73"/>
        <v>0</v>
      </c>
      <c r="AM113" s="49"/>
    </row>
    <row r="114" spans="1:39" s="2" customFormat="1" x14ac:dyDescent="0.3">
      <c r="A114" s="188" t="s">
        <v>403</v>
      </c>
      <c r="B114" s="47">
        <f>16000/10</f>
        <v>1600</v>
      </c>
      <c r="C114" s="183">
        <f>2700/1.1</f>
        <v>2454.5454545454545</v>
      </c>
      <c r="D114" s="54">
        <v>10</v>
      </c>
      <c r="E114" s="44">
        <v>0</v>
      </c>
      <c r="F114" s="76">
        <f t="shared" si="54"/>
        <v>0</v>
      </c>
      <c r="G114" s="74">
        <v>0</v>
      </c>
      <c r="H114" s="69">
        <f t="shared" si="55"/>
        <v>0</v>
      </c>
      <c r="I114" s="74">
        <v>0</v>
      </c>
      <c r="J114" s="37">
        <f t="shared" si="56"/>
        <v>0</v>
      </c>
      <c r="K114" s="74">
        <v>10</v>
      </c>
      <c r="L114" s="37">
        <f t="shared" si="57"/>
        <v>16000</v>
      </c>
      <c r="M114" s="74">
        <v>0</v>
      </c>
      <c r="N114" s="37">
        <f t="shared" si="58"/>
        <v>0</v>
      </c>
      <c r="O114" s="74">
        <v>0</v>
      </c>
      <c r="P114" s="71">
        <f t="shared" si="59"/>
        <v>0</v>
      </c>
      <c r="Q114" s="57">
        <f t="shared" si="60"/>
        <v>10</v>
      </c>
      <c r="R114" s="419">
        <f t="shared" si="61"/>
        <v>16000</v>
      </c>
      <c r="S114" s="42">
        <v>0</v>
      </c>
      <c r="T114" s="69">
        <f t="shared" si="62"/>
        <v>0</v>
      </c>
      <c r="U114" s="74">
        <v>0</v>
      </c>
      <c r="V114" s="69">
        <f t="shared" si="63"/>
        <v>0</v>
      </c>
      <c r="W114" s="74">
        <v>0</v>
      </c>
      <c r="X114" s="69">
        <f t="shared" si="64"/>
        <v>0</v>
      </c>
      <c r="Y114" s="74">
        <v>1</v>
      </c>
      <c r="Z114" s="69">
        <f t="shared" si="65"/>
        <v>2454.5454545454545</v>
      </c>
      <c r="AA114" s="74">
        <v>1</v>
      </c>
      <c r="AB114" s="68">
        <f t="shared" si="66"/>
        <v>2454.5454545454545</v>
      </c>
      <c r="AC114" s="67">
        <f t="shared" si="67"/>
        <v>2</v>
      </c>
      <c r="AD114" s="66">
        <f t="shared" si="68"/>
        <v>4909.090909090909</v>
      </c>
      <c r="AE114" s="36">
        <v>0</v>
      </c>
      <c r="AF114" s="60">
        <f t="shared" si="69"/>
        <v>1709.090909090909</v>
      </c>
      <c r="AG114" s="435">
        <v>0</v>
      </c>
      <c r="AH114" s="416">
        <f t="shared" si="70"/>
        <v>0</v>
      </c>
      <c r="AI114" s="65">
        <f t="shared" si="71"/>
        <v>8</v>
      </c>
      <c r="AJ114" s="63">
        <f t="shared" si="72"/>
        <v>12800</v>
      </c>
      <c r="AK114" s="51">
        <v>0</v>
      </c>
      <c r="AL114" s="63">
        <f t="shared" si="73"/>
        <v>0</v>
      </c>
      <c r="AM114" s="49"/>
    </row>
    <row r="115" spans="1:39" s="2" customFormat="1" x14ac:dyDescent="0.3">
      <c r="A115" s="188" t="s">
        <v>404</v>
      </c>
      <c r="B115" s="47">
        <f>16000/10</f>
        <v>1600</v>
      </c>
      <c r="C115" s="183">
        <f>2700/1.1</f>
        <v>2454.5454545454545</v>
      </c>
      <c r="D115" s="54">
        <v>10</v>
      </c>
      <c r="E115" s="44">
        <v>0</v>
      </c>
      <c r="F115" s="76">
        <f t="shared" si="54"/>
        <v>0</v>
      </c>
      <c r="G115" s="74">
        <v>0</v>
      </c>
      <c r="H115" s="69">
        <f t="shared" si="55"/>
        <v>0</v>
      </c>
      <c r="I115" s="74">
        <v>0</v>
      </c>
      <c r="J115" s="37">
        <f t="shared" si="56"/>
        <v>0</v>
      </c>
      <c r="K115" s="74">
        <v>10</v>
      </c>
      <c r="L115" s="37">
        <f t="shared" si="57"/>
        <v>16000</v>
      </c>
      <c r="M115" s="74">
        <v>0</v>
      </c>
      <c r="N115" s="37">
        <f t="shared" si="58"/>
        <v>0</v>
      </c>
      <c r="O115" s="74">
        <v>0</v>
      </c>
      <c r="P115" s="71">
        <f t="shared" si="59"/>
        <v>0</v>
      </c>
      <c r="Q115" s="57">
        <f t="shared" si="60"/>
        <v>10</v>
      </c>
      <c r="R115" s="419">
        <f t="shared" si="61"/>
        <v>16000</v>
      </c>
      <c r="S115" s="42">
        <v>0</v>
      </c>
      <c r="T115" s="69">
        <f t="shared" si="62"/>
        <v>0</v>
      </c>
      <c r="U115" s="74">
        <v>0</v>
      </c>
      <c r="V115" s="69">
        <f t="shared" si="63"/>
        <v>0</v>
      </c>
      <c r="W115" s="74">
        <v>0</v>
      </c>
      <c r="X115" s="69">
        <f t="shared" si="64"/>
        <v>0</v>
      </c>
      <c r="Y115" s="74">
        <v>2</v>
      </c>
      <c r="Z115" s="69">
        <f t="shared" si="65"/>
        <v>4909.090909090909</v>
      </c>
      <c r="AA115" s="74">
        <v>3</v>
      </c>
      <c r="AB115" s="68">
        <f t="shared" si="66"/>
        <v>7363.636363636364</v>
      </c>
      <c r="AC115" s="67">
        <f t="shared" si="67"/>
        <v>5</v>
      </c>
      <c r="AD115" s="66">
        <f t="shared" si="68"/>
        <v>12272.727272727272</v>
      </c>
      <c r="AE115" s="36">
        <v>0</v>
      </c>
      <c r="AF115" s="60">
        <f t="shared" si="69"/>
        <v>4272.7272727272721</v>
      </c>
      <c r="AG115" s="435">
        <v>0</v>
      </c>
      <c r="AH115" s="416">
        <f t="shared" si="70"/>
        <v>0</v>
      </c>
      <c r="AI115" s="65">
        <f t="shared" si="71"/>
        <v>5</v>
      </c>
      <c r="AJ115" s="63">
        <f t="shared" si="72"/>
        <v>8000</v>
      </c>
      <c r="AK115" s="51">
        <v>0</v>
      </c>
      <c r="AL115" s="63">
        <f t="shared" si="73"/>
        <v>0</v>
      </c>
      <c r="AM115" s="49"/>
    </row>
    <row r="116" spans="1:39" s="2" customFormat="1" x14ac:dyDescent="0.3">
      <c r="A116" s="188" t="s">
        <v>1107</v>
      </c>
      <c r="B116" s="47">
        <f>16000/10</f>
        <v>1600</v>
      </c>
      <c r="C116" s="183">
        <f>2700/1.1</f>
        <v>2454.5454545454545</v>
      </c>
      <c r="D116" s="54">
        <v>10</v>
      </c>
      <c r="E116" s="44">
        <v>0</v>
      </c>
      <c r="F116" s="76">
        <f t="shared" si="54"/>
        <v>0</v>
      </c>
      <c r="G116" s="74">
        <v>0</v>
      </c>
      <c r="H116" s="69">
        <f t="shared" si="55"/>
        <v>0</v>
      </c>
      <c r="I116" s="74">
        <v>0</v>
      </c>
      <c r="J116" s="37">
        <f t="shared" si="56"/>
        <v>0</v>
      </c>
      <c r="K116" s="74">
        <v>0</v>
      </c>
      <c r="L116" s="37">
        <f t="shared" si="57"/>
        <v>0</v>
      </c>
      <c r="M116" s="74">
        <v>0</v>
      </c>
      <c r="N116" s="37">
        <f t="shared" si="58"/>
        <v>0</v>
      </c>
      <c r="O116" s="74">
        <v>0</v>
      </c>
      <c r="P116" s="71">
        <f t="shared" si="59"/>
        <v>0</v>
      </c>
      <c r="Q116" s="57">
        <f t="shared" si="60"/>
        <v>0</v>
      </c>
      <c r="R116" s="419">
        <f t="shared" si="61"/>
        <v>0</v>
      </c>
      <c r="S116" s="42">
        <v>0</v>
      </c>
      <c r="T116" s="69">
        <f t="shared" si="62"/>
        <v>0</v>
      </c>
      <c r="U116" s="74">
        <v>0</v>
      </c>
      <c r="V116" s="69">
        <f t="shared" si="63"/>
        <v>0</v>
      </c>
      <c r="W116" s="74">
        <v>0</v>
      </c>
      <c r="X116" s="69">
        <f t="shared" si="64"/>
        <v>0</v>
      </c>
      <c r="Y116" s="74">
        <v>0</v>
      </c>
      <c r="Z116" s="69">
        <f t="shared" si="65"/>
        <v>0</v>
      </c>
      <c r="AA116" s="74">
        <v>0</v>
      </c>
      <c r="AB116" s="68">
        <f t="shared" si="66"/>
        <v>0</v>
      </c>
      <c r="AC116" s="67">
        <f t="shared" si="67"/>
        <v>0</v>
      </c>
      <c r="AD116" s="66">
        <f t="shared" si="68"/>
        <v>0</v>
      </c>
      <c r="AE116" s="36">
        <v>0</v>
      </c>
      <c r="AF116" s="60">
        <f t="shared" si="69"/>
        <v>0</v>
      </c>
      <c r="AG116" s="435">
        <v>0</v>
      </c>
      <c r="AH116" s="416">
        <f t="shared" si="70"/>
        <v>0</v>
      </c>
      <c r="AI116" s="65">
        <f t="shared" si="71"/>
        <v>0</v>
      </c>
      <c r="AJ116" s="63">
        <f t="shared" si="72"/>
        <v>0</v>
      </c>
      <c r="AK116" s="51">
        <v>0</v>
      </c>
      <c r="AL116" s="63">
        <f t="shared" si="73"/>
        <v>0</v>
      </c>
      <c r="AM116" s="49"/>
    </row>
    <row r="117" spans="1:39" s="2" customFormat="1" x14ac:dyDescent="0.3">
      <c r="A117" s="188" t="s">
        <v>585</v>
      </c>
      <c r="B117" s="47">
        <f>16000/10</f>
        <v>1600</v>
      </c>
      <c r="C117" s="183">
        <f>2700/1.1</f>
        <v>2454.5454545454545</v>
      </c>
      <c r="D117" s="54">
        <v>11</v>
      </c>
      <c r="E117" s="44">
        <v>0</v>
      </c>
      <c r="F117" s="76">
        <f t="shared" si="54"/>
        <v>0</v>
      </c>
      <c r="G117" s="74">
        <v>0</v>
      </c>
      <c r="H117" s="69">
        <f t="shared" si="55"/>
        <v>0</v>
      </c>
      <c r="I117" s="74">
        <v>0</v>
      </c>
      <c r="J117" s="37">
        <f t="shared" si="56"/>
        <v>0</v>
      </c>
      <c r="K117" s="74">
        <v>0</v>
      </c>
      <c r="L117" s="37">
        <f t="shared" si="57"/>
        <v>0</v>
      </c>
      <c r="M117" s="74">
        <v>0</v>
      </c>
      <c r="N117" s="37">
        <f t="shared" si="58"/>
        <v>0</v>
      </c>
      <c r="O117" s="74">
        <v>0</v>
      </c>
      <c r="P117" s="71">
        <f t="shared" si="59"/>
        <v>0</v>
      </c>
      <c r="Q117" s="57">
        <f t="shared" si="60"/>
        <v>0</v>
      </c>
      <c r="R117" s="419">
        <f t="shared" si="61"/>
        <v>0</v>
      </c>
      <c r="S117" s="42">
        <v>0</v>
      </c>
      <c r="T117" s="69">
        <f t="shared" si="62"/>
        <v>0</v>
      </c>
      <c r="U117" s="74">
        <v>0</v>
      </c>
      <c r="V117" s="69">
        <f t="shared" si="63"/>
        <v>0</v>
      </c>
      <c r="W117" s="74">
        <v>0</v>
      </c>
      <c r="X117" s="69">
        <f t="shared" si="64"/>
        <v>0</v>
      </c>
      <c r="Y117" s="74">
        <v>0</v>
      </c>
      <c r="Z117" s="69">
        <f t="shared" si="65"/>
        <v>0</v>
      </c>
      <c r="AA117" s="74">
        <v>0</v>
      </c>
      <c r="AB117" s="68">
        <f t="shared" si="66"/>
        <v>0</v>
      </c>
      <c r="AC117" s="67">
        <f t="shared" si="67"/>
        <v>0</v>
      </c>
      <c r="AD117" s="66">
        <f t="shared" si="68"/>
        <v>0</v>
      </c>
      <c r="AE117" s="36">
        <v>0</v>
      </c>
      <c r="AF117" s="60">
        <f t="shared" si="69"/>
        <v>0</v>
      </c>
      <c r="AG117" s="435">
        <v>0</v>
      </c>
      <c r="AH117" s="416">
        <f t="shared" si="70"/>
        <v>0</v>
      </c>
      <c r="AI117" s="65">
        <f t="shared" si="71"/>
        <v>0</v>
      </c>
      <c r="AJ117" s="63">
        <f t="shared" si="72"/>
        <v>0</v>
      </c>
      <c r="AK117" s="51">
        <v>0</v>
      </c>
      <c r="AL117" s="63">
        <f t="shared" si="73"/>
        <v>0</v>
      </c>
      <c r="AM117" s="49"/>
    </row>
    <row r="118" spans="1:39" s="2" customFormat="1" x14ac:dyDescent="0.3">
      <c r="A118" s="188" t="s">
        <v>410</v>
      </c>
      <c r="B118" s="47">
        <f>14400/12</f>
        <v>1200</v>
      </c>
      <c r="C118" s="46">
        <f>1800/1.1</f>
        <v>1636.3636363636363</v>
      </c>
      <c r="D118" s="54">
        <v>12</v>
      </c>
      <c r="E118" s="44">
        <v>0</v>
      </c>
      <c r="F118" s="76">
        <f t="shared" si="54"/>
        <v>0</v>
      </c>
      <c r="G118" s="74">
        <v>0</v>
      </c>
      <c r="H118" s="69">
        <f t="shared" si="55"/>
        <v>0</v>
      </c>
      <c r="I118" s="74">
        <v>0</v>
      </c>
      <c r="J118" s="37">
        <f t="shared" si="56"/>
        <v>0</v>
      </c>
      <c r="K118" s="74">
        <v>0</v>
      </c>
      <c r="L118" s="37">
        <f t="shared" si="57"/>
        <v>0</v>
      </c>
      <c r="M118" s="74">
        <v>0</v>
      </c>
      <c r="N118" s="37">
        <f t="shared" si="58"/>
        <v>0</v>
      </c>
      <c r="O118" s="74">
        <v>0</v>
      </c>
      <c r="P118" s="71">
        <f t="shared" si="59"/>
        <v>0</v>
      </c>
      <c r="Q118" s="57">
        <f t="shared" si="60"/>
        <v>0</v>
      </c>
      <c r="R118" s="419">
        <f t="shared" si="61"/>
        <v>0</v>
      </c>
      <c r="S118" s="42">
        <v>0</v>
      </c>
      <c r="T118" s="69">
        <f t="shared" si="62"/>
        <v>0</v>
      </c>
      <c r="U118" s="74">
        <v>0</v>
      </c>
      <c r="V118" s="69">
        <f t="shared" si="63"/>
        <v>0</v>
      </c>
      <c r="W118" s="74">
        <v>0</v>
      </c>
      <c r="X118" s="69">
        <f t="shared" si="64"/>
        <v>0</v>
      </c>
      <c r="Y118" s="74">
        <v>0</v>
      </c>
      <c r="Z118" s="69">
        <f t="shared" si="65"/>
        <v>0</v>
      </c>
      <c r="AA118" s="74">
        <v>0</v>
      </c>
      <c r="AB118" s="68">
        <f t="shared" si="66"/>
        <v>0</v>
      </c>
      <c r="AC118" s="67">
        <f t="shared" si="67"/>
        <v>0</v>
      </c>
      <c r="AD118" s="66">
        <f t="shared" si="68"/>
        <v>0</v>
      </c>
      <c r="AE118" s="36">
        <v>0</v>
      </c>
      <c r="AF118" s="60">
        <f t="shared" si="69"/>
        <v>0</v>
      </c>
      <c r="AG118" s="435">
        <v>0</v>
      </c>
      <c r="AH118" s="416">
        <f t="shared" si="70"/>
        <v>0</v>
      </c>
      <c r="AI118" s="65">
        <f t="shared" si="71"/>
        <v>0</v>
      </c>
      <c r="AJ118" s="63">
        <f t="shared" si="72"/>
        <v>0</v>
      </c>
      <c r="AK118" s="51">
        <v>0</v>
      </c>
      <c r="AL118" s="63">
        <f t="shared" si="73"/>
        <v>0</v>
      </c>
      <c r="AM118" s="49"/>
    </row>
    <row r="119" spans="1:39" s="2" customFormat="1" x14ac:dyDescent="0.3">
      <c r="A119" s="188" t="s">
        <v>1137</v>
      </c>
      <c r="B119" s="47">
        <f>14400/12</f>
        <v>1200</v>
      </c>
      <c r="C119" s="46">
        <f>1800/1.1</f>
        <v>1636.3636363636363</v>
      </c>
      <c r="D119" s="54">
        <v>13</v>
      </c>
      <c r="E119" s="44">
        <v>0</v>
      </c>
      <c r="F119" s="76">
        <f t="shared" si="54"/>
        <v>0</v>
      </c>
      <c r="G119" s="74">
        <v>0</v>
      </c>
      <c r="H119" s="69">
        <f t="shared" si="55"/>
        <v>0</v>
      </c>
      <c r="I119" s="74">
        <v>0</v>
      </c>
      <c r="J119" s="37">
        <f t="shared" si="56"/>
        <v>0</v>
      </c>
      <c r="K119" s="74">
        <v>0</v>
      </c>
      <c r="L119" s="37">
        <f t="shared" si="57"/>
        <v>0</v>
      </c>
      <c r="M119" s="74">
        <v>0</v>
      </c>
      <c r="N119" s="37">
        <f t="shared" si="58"/>
        <v>0</v>
      </c>
      <c r="O119" s="74">
        <v>0</v>
      </c>
      <c r="P119" s="71">
        <f t="shared" si="59"/>
        <v>0</v>
      </c>
      <c r="Q119" s="57">
        <f t="shared" si="60"/>
        <v>0</v>
      </c>
      <c r="R119" s="419">
        <f t="shared" si="61"/>
        <v>0</v>
      </c>
      <c r="S119" s="42">
        <v>0</v>
      </c>
      <c r="T119" s="69">
        <f t="shared" si="62"/>
        <v>0</v>
      </c>
      <c r="U119" s="74">
        <v>0</v>
      </c>
      <c r="V119" s="69">
        <f t="shared" si="63"/>
        <v>0</v>
      </c>
      <c r="W119" s="74">
        <v>0</v>
      </c>
      <c r="X119" s="69">
        <f t="shared" si="64"/>
        <v>0</v>
      </c>
      <c r="Y119" s="74">
        <v>0</v>
      </c>
      <c r="Z119" s="69">
        <f t="shared" si="65"/>
        <v>0</v>
      </c>
      <c r="AA119" s="74">
        <v>0</v>
      </c>
      <c r="AB119" s="68">
        <f t="shared" si="66"/>
        <v>0</v>
      </c>
      <c r="AC119" s="67">
        <f t="shared" si="67"/>
        <v>0</v>
      </c>
      <c r="AD119" s="66">
        <f t="shared" si="68"/>
        <v>0</v>
      </c>
      <c r="AE119" s="36">
        <v>0</v>
      </c>
      <c r="AF119" s="60">
        <f t="shared" si="69"/>
        <v>0</v>
      </c>
      <c r="AG119" s="435">
        <v>0</v>
      </c>
      <c r="AH119" s="416">
        <f t="shared" si="70"/>
        <v>0</v>
      </c>
      <c r="AI119" s="65">
        <f t="shared" si="71"/>
        <v>0</v>
      </c>
      <c r="AJ119" s="63">
        <f t="shared" si="72"/>
        <v>0</v>
      </c>
      <c r="AK119" s="51">
        <v>0</v>
      </c>
      <c r="AL119" s="63">
        <f t="shared" si="73"/>
        <v>0</v>
      </c>
      <c r="AM119" s="49"/>
    </row>
    <row r="120" spans="1:39" s="2" customFormat="1" x14ac:dyDescent="0.3">
      <c r="A120" s="186" t="s">
        <v>1088</v>
      </c>
      <c r="B120" s="47">
        <f>3900/6</f>
        <v>650</v>
      </c>
      <c r="C120" s="46">
        <f>2000/1.1</f>
        <v>1818.181818181818</v>
      </c>
      <c r="D120" s="54">
        <v>6</v>
      </c>
      <c r="E120" s="44">
        <v>0</v>
      </c>
      <c r="F120" s="76">
        <f t="shared" si="54"/>
        <v>0</v>
      </c>
      <c r="G120" s="74">
        <v>0</v>
      </c>
      <c r="H120" s="69">
        <f t="shared" si="55"/>
        <v>0</v>
      </c>
      <c r="I120" s="74">
        <v>0</v>
      </c>
      <c r="J120" s="37">
        <f t="shared" si="56"/>
        <v>0</v>
      </c>
      <c r="K120" s="74">
        <v>0</v>
      </c>
      <c r="L120" s="37">
        <f t="shared" si="57"/>
        <v>0</v>
      </c>
      <c r="M120" s="74">
        <v>0</v>
      </c>
      <c r="N120" s="37">
        <f t="shared" si="58"/>
        <v>0</v>
      </c>
      <c r="O120" s="74">
        <v>0</v>
      </c>
      <c r="P120" s="71">
        <f t="shared" si="59"/>
        <v>0</v>
      </c>
      <c r="Q120" s="57">
        <f t="shared" si="60"/>
        <v>0</v>
      </c>
      <c r="R120" s="419">
        <f t="shared" si="61"/>
        <v>0</v>
      </c>
      <c r="S120" s="42">
        <v>0</v>
      </c>
      <c r="T120" s="69">
        <f t="shared" si="62"/>
        <v>0</v>
      </c>
      <c r="U120" s="74">
        <v>0</v>
      </c>
      <c r="V120" s="69">
        <f t="shared" si="63"/>
        <v>0</v>
      </c>
      <c r="W120" s="74">
        <v>0</v>
      </c>
      <c r="X120" s="69">
        <f t="shared" si="64"/>
        <v>0</v>
      </c>
      <c r="Y120" s="74">
        <v>0</v>
      </c>
      <c r="Z120" s="69">
        <f t="shared" si="65"/>
        <v>0</v>
      </c>
      <c r="AA120" s="74">
        <v>0</v>
      </c>
      <c r="AB120" s="68">
        <f t="shared" si="66"/>
        <v>0</v>
      </c>
      <c r="AC120" s="67">
        <f t="shared" si="67"/>
        <v>0</v>
      </c>
      <c r="AD120" s="66">
        <f t="shared" si="68"/>
        <v>0</v>
      </c>
      <c r="AE120" s="36">
        <v>0</v>
      </c>
      <c r="AF120" s="60">
        <f t="shared" si="69"/>
        <v>0</v>
      </c>
      <c r="AG120" s="435">
        <v>0</v>
      </c>
      <c r="AH120" s="416">
        <f t="shared" si="70"/>
        <v>0</v>
      </c>
      <c r="AI120" s="65">
        <f t="shared" si="71"/>
        <v>0</v>
      </c>
      <c r="AJ120" s="63">
        <f t="shared" si="72"/>
        <v>0</v>
      </c>
      <c r="AK120" s="51">
        <v>0</v>
      </c>
      <c r="AL120" s="63">
        <f t="shared" si="73"/>
        <v>0</v>
      </c>
      <c r="AM120" s="49"/>
    </row>
    <row r="121" spans="1:39" s="2" customFormat="1" x14ac:dyDescent="0.3">
      <c r="A121" s="186" t="s">
        <v>1136</v>
      </c>
      <c r="B121" s="47">
        <f>3900/6</f>
        <v>650</v>
      </c>
      <c r="C121" s="46">
        <f>2000/1.1</f>
        <v>1818.181818181818</v>
      </c>
      <c r="D121" s="54">
        <v>6</v>
      </c>
      <c r="E121" s="44">
        <v>0</v>
      </c>
      <c r="F121" s="76">
        <f t="shared" si="54"/>
        <v>0</v>
      </c>
      <c r="G121" s="74">
        <v>0</v>
      </c>
      <c r="H121" s="69">
        <f t="shared" si="55"/>
        <v>0</v>
      </c>
      <c r="I121" s="74">
        <v>0</v>
      </c>
      <c r="J121" s="37">
        <f t="shared" si="56"/>
        <v>0</v>
      </c>
      <c r="K121" s="74">
        <v>0</v>
      </c>
      <c r="L121" s="37">
        <f t="shared" si="57"/>
        <v>0</v>
      </c>
      <c r="M121" s="74">
        <v>0</v>
      </c>
      <c r="N121" s="37">
        <f t="shared" si="58"/>
        <v>0</v>
      </c>
      <c r="O121" s="74">
        <v>0</v>
      </c>
      <c r="P121" s="71">
        <f t="shared" si="59"/>
        <v>0</v>
      </c>
      <c r="Q121" s="57">
        <f t="shared" si="60"/>
        <v>0</v>
      </c>
      <c r="R121" s="419">
        <f t="shared" si="61"/>
        <v>0</v>
      </c>
      <c r="S121" s="42">
        <v>0</v>
      </c>
      <c r="T121" s="69">
        <f t="shared" si="62"/>
        <v>0</v>
      </c>
      <c r="U121" s="74">
        <v>0</v>
      </c>
      <c r="V121" s="69">
        <f t="shared" si="63"/>
        <v>0</v>
      </c>
      <c r="W121" s="74">
        <v>0</v>
      </c>
      <c r="X121" s="69">
        <f t="shared" si="64"/>
        <v>0</v>
      </c>
      <c r="Y121" s="74">
        <v>0</v>
      </c>
      <c r="Z121" s="69">
        <f t="shared" si="65"/>
        <v>0</v>
      </c>
      <c r="AA121" s="74">
        <v>0</v>
      </c>
      <c r="AB121" s="68">
        <f t="shared" si="66"/>
        <v>0</v>
      </c>
      <c r="AC121" s="67">
        <f t="shared" si="67"/>
        <v>0</v>
      </c>
      <c r="AD121" s="66">
        <f t="shared" si="68"/>
        <v>0</v>
      </c>
      <c r="AE121" s="36">
        <v>0</v>
      </c>
      <c r="AF121" s="60">
        <f t="shared" si="69"/>
        <v>0</v>
      </c>
      <c r="AG121" s="435">
        <v>0</v>
      </c>
      <c r="AH121" s="416">
        <f t="shared" si="70"/>
        <v>0</v>
      </c>
      <c r="AI121" s="65">
        <f t="shared" si="71"/>
        <v>0</v>
      </c>
      <c r="AJ121" s="63">
        <f t="shared" si="72"/>
        <v>0</v>
      </c>
      <c r="AK121" s="51">
        <v>0</v>
      </c>
      <c r="AL121" s="63">
        <f t="shared" si="73"/>
        <v>0</v>
      </c>
      <c r="AM121" s="49"/>
    </row>
    <row r="122" spans="1:39" s="2" customFormat="1" x14ac:dyDescent="0.3">
      <c r="A122" s="186" t="s">
        <v>408</v>
      </c>
      <c r="B122" s="47">
        <f>3900/6</f>
        <v>650</v>
      </c>
      <c r="C122" s="46">
        <f>2000/1.1</f>
        <v>1818.181818181818</v>
      </c>
      <c r="D122" s="54">
        <v>6</v>
      </c>
      <c r="E122" s="44">
        <v>0</v>
      </c>
      <c r="F122" s="76">
        <f t="shared" si="54"/>
        <v>0</v>
      </c>
      <c r="G122" s="74">
        <v>0</v>
      </c>
      <c r="H122" s="69">
        <f t="shared" si="55"/>
        <v>0</v>
      </c>
      <c r="I122" s="74">
        <v>0</v>
      </c>
      <c r="J122" s="37">
        <f t="shared" si="56"/>
        <v>0</v>
      </c>
      <c r="K122" s="74">
        <v>0</v>
      </c>
      <c r="L122" s="37">
        <f t="shared" si="57"/>
        <v>0</v>
      </c>
      <c r="M122" s="74">
        <v>0</v>
      </c>
      <c r="N122" s="37">
        <f t="shared" si="58"/>
        <v>0</v>
      </c>
      <c r="O122" s="74">
        <v>0</v>
      </c>
      <c r="P122" s="71">
        <f t="shared" si="59"/>
        <v>0</v>
      </c>
      <c r="Q122" s="57">
        <f t="shared" si="60"/>
        <v>0</v>
      </c>
      <c r="R122" s="419">
        <f t="shared" si="61"/>
        <v>0</v>
      </c>
      <c r="S122" s="42">
        <v>0</v>
      </c>
      <c r="T122" s="69">
        <f t="shared" si="62"/>
        <v>0</v>
      </c>
      <c r="U122" s="74">
        <v>0</v>
      </c>
      <c r="V122" s="69">
        <f t="shared" si="63"/>
        <v>0</v>
      </c>
      <c r="W122" s="74">
        <v>0</v>
      </c>
      <c r="X122" s="69">
        <f t="shared" si="64"/>
        <v>0</v>
      </c>
      <c r="Y122" s="74">
        <v>0</v>
      </c>
      <c r="Z122" s="69">
        <f t="shared" si="65"/>
        <v>0</v>
      </c>
      <c r="AA122" s="74">
        <v>0</v>
      </c>
      <c r="AB122" s="68">
        <f t="shared" si="66"/>
        <v>0</v>
      </c>
      <c r="AC122" s="67">
        <f t="shared" si="67"/>
        <v>0</v>
      </c>
      <c r="AD122" s="66">
        <f t="shared" si="68"/>
        <v>0</v>
      </c>
      <c r="AE122" s="36">
        <v>0</v>
      </c>
      <c r="AF122" s="60">
        <f t="shared" si="69"/>
        <v>0</v>
      </c>
      <c r="AG122" s="435">
        <v>0</v>
      </c>
      <c r="AH122" s="416">
        <f t="shared" si="70"/>
        <v>0</v>
      </c>
      <c r="AI122" s="65">
        <f t="shared" si="71"/>
        <v>0</v>
      </c>
      <c r="AJ122" s="63">
        <f t="shared" si="72"/>
        <v>0</v>
      </c>
      <c r="AK122" s="51">
        <v>0</v>
      </c>
      <c r="AL122" s="63">
        <f t="shared" si="73"/>
        <v>0</v>
      </c>
      <c r="AM122" s="49"/>
    </row>
    <row r="123" spans="1:39" s="2" customFormat="1" ht="17.25" thickBot="1" x14ac:dyDescent="0.35">
      <c r="A123" s="185" t="s">
        <v>409</v>
      </c>
      <c r="B123" s="193">
        <f>31200/24</f>
        <v>1300</v>
      </c>
      <c r="C123" s="194">
        <f>2800/1.1</f>
        <v>2545.454545454545</v>
      </c>
      <c r="D123" s="50">
        <v>24</v>
      </c>
      <c r="E123" s="403">
        <v>0</v>
      </c>
      <c r="F123" s="192">
        <f t="shared" si="54"/>
        <v>0</v>
      </c>
      <c r="G123" s="145">
        <v>0</v>
      </c>
      <c r="H123" s="404">
        <f t="shared" si="55"/>
        <v>0</v>
      </c>
      <c r="I123" s="145">
        <v>0</v>
      </c>
      <c r="J123" s="197">
        <f t="shared" si="56"/>
        <v>0</v>
      </c>
      <c r="K123" s="145">
        <v>0</v>
      </c>
      <c r="L123" s="197">
        <f t="shared" si="57"/>
        <v>0</v>
      </c>
      <c r="M123" s="145">
        <v>0</v>
      </c>
      <c r="N123" s="197">
        <f t="shared" si="58"/>
        <v>0</v>
      </c>
      <c r="O123" s="145">
        <v>0</v>
      </c>
      <c r="P123" s="405">
        <f t="shared" si="59"/>
        <v>0</v>
      </c>
      <c r="Q123" s="406">
        <f t="shared" si="60"/>
        <v>0</v>
      </c>
      <c r="R123" s="420">
        <f t="shared" si="61"/>
        <v>0</v>
      </c>
      <c r="S123" s="376">
        <v>0</v>
      </c>
      <c r="T123" s="404">
        <f t="shared" si="62"/>
        <v>0</v>
      </c>
      <c r="U123" s="145">
        <v>0</v>
      </c>
      <c r="V123" s="404">
        <f t="shared" si="63"/>
        <v>0</v>
      </c>
      <c r="W123" s="145">
        <v>0</v>
      </c>
      <c r="X123" s="404">
        <f t="shared" si="64"/>
        <v>0</v>
      </c>
      <c r="Y123" s="145">
        <v>0</v>
      </c>
      <c r="Z123" s="404">
        <f t="shared" si="65"/>
        <v>0</v>
      </c>
      <c r="AA123" s="145">
        <v>0</v>
      </c>
      <c r="AB123" s="390">
        <f t="shared" si="66"/>
        <v>0</v>
      </c>
      <c r="AC123" s="407">
        <f t="shared" si="67"/>
        <v>0</v>
      </c>
      <c r="AD123" s="408">
        <f t="shared" si="68"/>
        <v>0</v>
      </c>
      <c r="AE123" s="409">
        <v>0</v>
      </c>
      <c r="AF123" s="392">
        <f t="shared" si="69"/>
        <v>0</v>
      </c>
      <c r="AG123" s="436">
        <v>0</v>
      </c>
      <c r="AH123" s="438">
        <f t="shared" si="70"/>
        <v>0</v>
      </c>
      <c r="AI123" s="426">
        <f t="shared" si="71"/>
        <v>0</v>
      </c>
      <c r="AJ123" s="393">
        <f t="shared" si="72"/>
        <v>0</v>
      </c>
      <c r="AK123" s="387">
        <v>0</v>
      </c>
      <c r="AL123" s="393">
        <f t="shared" si="73"/>
        <v>0</v>
      </c>
      <c r="AM123" s="413"/>
    </row>
    <row r="124" spans="1:39" s="2" customFormat="1" ht="17.25" thickBot="1" x14ac:dyDescent="0.35">
      <c r="A124" s="688" t="s">
        <v>1053</v>
      </c>
      <c r="B124" s="689"/>
      <c r="C124" s="689"/>
      <c r="D124" s="832"/>
      <c r="E124" s="29">
        <f t="shared" ref="E124:AL124" si="74">SUM(E90:E123)</f>
        <v>0</v>
      </c>
      <c r="F124" s="105">
        <f t="shared" si="74"/>
        <v>0</v>
      </c>
      <c r="G124" s="378">
        <f t="shared" si="74"/>
        <v>0</v>
      </c>
      <c r="H124" s="451">
        <f t="shared" si="74"/>
        <v>0</v>
      </c>
      <c r="I124" s="397">
        <f t="shared" si="74"/>
        <v>0</v>
      </c>
      <c r="J124" s="451">
        <f t="shared" si="74"/>
        <v>0</v>
      </c>
      <c r="K124" s="397">
        <f t="shared" si="74"/>
        <v>50</v>
      </c>
      <c r="L124" s="451">
        <f t="shared" si="74"/>
        <v>84000</v>
      </c>
      <c r="M124" s="397">
        <f t="shared" si="74"/>
        <v>0</v>
      </c>
      <c r="N124" s="451">
        <f t="shared" si="74"/>
        <v>0</v>
      </c>
      <c r="O124" s="397">
        <f t="shared" si="74"/>
        <v>0</v>
      </c>
      <c r="P124" s="451">
        <f t="shared" si="74"/>
        <v>0</v>
      </c>
      <c r="Q124" s="442">
        <f t="shared" si="74"/>
        <v>50</v>
      </c>
      <c r="R124" s="444">
        <f t="shared" si="74"/>
        <v>84000</v>
      </c>
      <c r="S124" s="395">
        <f t="shared" si="74"/>
        <v>0</v>
      </c>
      <c r="T124" s="451">
        <f t="shared" si="74"/>
        <v>0</v>
      </c>
      <c r="U124" s="397">
        <f t="shared" si="74"/>
        <v>0</v>
      </c>
      <c r="V124" s="451">
        <f t="shared" si="74"/>
        <v>0</v>
      </c>
      <c r="W124" s="397">
        <f t="shared" si="74"/>
        <v>0</v>
      </c>
      <c r="X124" s="451">
        <f t="shared" si="74"/>
        <v>0</v>
      </c>
      <c r="Y124" s="397">
        <f t="shared" si="74"/>
        <v>17</v>
      </c>
      <c r="Z124" s="451">
        <f t="shared" si="74"/>
        <v>42363.636363636368</v>
      </c>
      <c r="AA124" s="397">
        <f t="shared" si="74"/>
        <v>11</v>
      </c>
      <c r="AB124" s="451">
        <f t="shared" si="74"/>
        <v>27363.636363636364</v>
      </c>
      <c r="AC124" s="442">
        <f t="shared" si="74"/>
        <v>28</v>
      </c>
      <c r="AD124" s="442">
        <f t="shared" si="74"/>
        <v>69727.272727272735</v>
      </c>
      <c r="AE124" s="442">
        <f t="shared" si="74"/>
        <v>0</v>
      </c>
      <c r="AF124" s="443">
        <f t="shared" si="74"/>
        <v>22727.272727272721</v>
      </c>
      <c r="AG124" s="477">
        <f t="shared" si="74"/>
        <v>0</v>
      </c>
      <c r="AH124" s="366">
        <f t="shared" si="74"/>
        <v>0</v>
      </c>
      <c r="AI124" s="395">
        <f t="shared" si="74"/>
        <v>22</v>
      </c>
      <c r="AJ124" s="367">
        <f t="shared" si="74"/>
        <v>37000</v>
      </c>
      <c r="AK124" s="378">
        <f t="shared" si="74"/>
        <v>0</v>
      </c>
      <c r="AL124" s="397">
        <f t="shared" si="74"/>
        <v>0</v>
      </c>
      <c r="AM124" s="415"/>
    </row>
    <row r="125" spans="1:39" s="2" customFormat="1" ht="17.25" thickBot="1" x14ac:dyDescent="0.35">
      <c r="A125" s="10"/>
      <c r="B125" s="10"/>
      <c r="C125" s="10"/>
      <c r="D125" s="10"/>
      <c r="E125" s="4"/>
      <c r="F125" s="6"/>
      <c r="G125" s="5"/>
      <c r="H125" s="9">
        <f>H124*1.1</f>
        <v>0</v>
      </c>
      <c r="I125" s="5"/>
      <c r="J125" s="9">
        <f>J124*1.1</f>
        <v>0</v>
      </c>
      <c r="K125" s="5"/>
      <c r="L125" s="9">
        <f>L124*1.1</f>
        <v>92400.000000000015</v>
      </c>
      <c r="M125" s="5"/>
      <c r="N125" s="9">
        <f>N124*1.1</f>
        <v>0</v>
      </c>
      <c r="O125" s="5"/>
      <c r="P125" s="9">
        <f>P124*1.1</f>
        <v>0</v>
      </c>
      <c r="Q125" s="5"/>
      <c r="R125" s="421">
        <f>R124*1.1</f>
        <v>92400.000000000015</v>
      </c>
      <c r="S125" s="586" t="s">
        <v>1052</v>
      </c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363"/>
      <c r="AF125" s="7">
        <f>AF124/(R124+F124)</f>
        <v>0.2705627705627705</v>
      </c>
      <c r="AG125" s="5"/>
      <c r="AH125" s="5"/>
      <c r="AI125" s="4"/>
      <c r="AJ125" s="6"/>
      <c r="AK125" s="5"/>
      <c r="AL125" s="3"/>
    </row>
    <row r="126" spans="1:39" s="2" customFormat="1" x14ac:dyDescent="0.3">
      <c r="A126" s="10"/>
      <c r="B126" s="10"/>
      <c r="C126" s="10"/>
      <c r="D126" s="10"/>
      <c r="E126" s="91"/>
      <c r="F126" s="10"/>
      <c r="G126" s="10"/>
      <c r="H126" s="125"/>
      <c r="I126" s="10"/>
      <c r="J126" s="125"/>
      <c r="K126" s="10"/>
      <c r="L126" s="125"/>
      <c r="M126" s="10"/>
      <c r="N126" s="125"/>
      <c r="O126" s="10"/>
      <c r="P126" s="125"/>
      <c r="Q126" s="10"/>
      <c r="R126" s="125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3"/>
      <c r="AG126" s="10"/>
      <c r="AH126" s="10"/>
      <c r="AI126" s="10"/>
      <c r="AJ126" s="10"/>
      <c r="AK126" s="10"/>
    </row>
    <row r="127" spans="1:39" s="2" customFormat="1" ht="17.25" thickBot="1" x14ac:dyDescent="0.35">
      <c r="A127" s="98" t="s">
        <v>1151</v>
      </c>
      <c r="B127" s="97"/>
      <c r="C127" s="97"/>
      <c r="D127" s="94"/>
      <c r="E127" s="95"/>
      <c r="F127" s="95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3"/>
      <c r="AH127" s="93"/>
      <c r="AI127" s="93"/>
      <c r="AJ127" s="93"/>
      <c r="AK127" s="93"/>
    </row>
    <row r="128" spans="1:39" s="2" customFormat="1" ht="17.25" thickBot="1" x14ac:dyDescent="0.35">
      <c r="A128" s="10"/>
      <c r="B128" s="10"/>
      <c r="C128" s="10"/>
      <c r="D128" s="10"/>
      <c r="E128" s="92"/>
      <c r="F128" s="422"/>
      <c r="G128" s="619" t="s">
        <v>1085</v>
      </c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1"/>
      <c r="S128" s="660" t="s">
        <v>1084</v>
      </c>
      <c r="T128" s="622"/>
      <c r="U128" s="622"/>
      <c r="V128" s="622"/>
      <c r="W128" s="622"/>
      <c r="X128" s="622"/>
      <c r="Y128" s="622"/>
      <c r="Z128" s="622"/>
      <c r="AA128" s="622"/>
      <c r="AB128" s="622"/>
      <c r="AC128" s="622"/>
      <c r="AD128" s="622"/>
      <c r="AE128" s="622"/>
      <c r="AF128" s="661"/>
      <c r="AG128" s="91"/>
      <c r="AH128" s="91"/>
      <c r="AI128" s="92"/>
      <c r="AJ128" s="89"/>
      <c r="AK128" s="152"/>
      <c r="AL128" s="113"/>
      <c r="AM128" s="133" t="s">
        <v>1135</v>
      </c>
    </row>
    <row r="129" spans="1:39" s="2" customFormat="1" ht="16.5" customHeight="1" x14ac:dyDescent="0.3">
      <c r="A129" s="652" t="s">
        <v>1083</v>
      </c>
      <c r="B129" s="636" t="s">
        <v>1082</v>
      </c>
      <c r="C129" s="565" t="s">
        <v>1081</v>
      </c>
      <c r="D129" s="647" t="s">
        <v>1080</v>
      </c>
      <c r="E129" s="654" t="s">
        <v>15</v>
      </c>
      <c r="F129" s="701" t="s">
        <v>1103</v>
      </c>
      <c r="G129" s="629" t="s">
        <v>1079</v>
      </c>
      <c r="H129" s="633" t="s">
        <v>1102</v>
      </c>
      <c r="I129" s="658" t="s">
        <v>0</v>
      </c>
      <c r="J129" s="633" t="s">
        <v>1116</v>
      </c>
      <c r="K129" s="658" t="s">
        <v>1</v>
      </c>
      <c r="L129" s="633" t="s">
        <v>19</v>
      </c>
      <c r="M129" s="625" t="s">
        <v>2</v>
      </c>
      <c r="N129" s="633" t="s">
        <v>1075</v>
      </c>
      <c r="O129" s="625" t="s">
        <v>3</v>
      </c>
      <c r="P129" s="633" t="s">
        <v>21</v>
      </c>
      <c r="Q129" s="639" t="s">
        <v>1124</v>
      </c>
      <c r="R129" s="607" t="s">
        <v>1072</v>
      </c>
      <c r="S129" s="664" t="s">
        <v>1100</v>
      </c>
      <c r="T129" s="611" t="s">
        <v>101</v>
      </c>
      <c r="U129" s="640" t="s">
        <v>4</v>
      </c>
      <c r="V129" s="611" t="s">
        <v>1123</v>
      </c>
      <c r="W129" s="640" t="s">
        <v>5</v>
      </c>
      <c r="X129" s="611" t="s">
        <v>1068</v>
      </c>
      <c r="Y129" s="609" t="s">
        <v>6</v>
      </c>
      <c r="Z129" s="611" t="s">
        <v>1099</v>
      </c>
      <c r="AA129" s="640" t="s">
        <v>7</v>
      </c>
      <c r="AB129" s="611" t="s">
        <v>1066</v>
      </c>
      <c r="AC129" s="642" t="s">
        <v>1098</v>
      </c>
      <c r="AD129" s="639" t="s">
        <v>1065</v>
      </c>
      <c r="AE129" s="639" t="s">
        <v>31</v>
      </c>
      <c r="AF129" s="607" t="s">
        <v>32</v>
      </c>
      <c r="AG129" s="694" t="s">
        <v>1062</v>
      </c>
      <c r="AH129" s="647" t="s">
        <v>1115</v>
      </c>
      <c r="AI129" s="629" t="s">
        <v>1060</v>
      </c>
      <c r="AJ129" s="627" t="s">
        <v>34</v>
      </c>
      <c r="AK129" s="636" t="s">
        <v>1113</v>
      </c>
      <c r="AL129" s="627" t="s">
        <v>1096</v>
      </c>
      <c r="AM129" s="605" t="s">
        <v>1112</v>
      </c>
    </row>
    <row r="130" spans="1:39" s="2" customFormat="1" ht="17.25" customHeight="1" thickBot="1" x14ac:dyDescent="0.35">
      <c r="A130" s="653"/>
      <c r="B130" s="637"/>
      <c r="C130" s="566"/>
      <c r="D130" s="648"/>
      <c r="E130" s="655"/>
      <c r="F130" s="697"/>
      <c r="G130" s="630"/>
      <c r="H130" s="583"/>
      <c r="I130" s="659"/>
      <c r="J130" s="583"/>
      <c r="K130" s="659"/>
      <c r="L130" s="583"/>
      <c r="M130" s="626"/>
      <c r="N130" s="583"/>
      <c r="O130" s="626"/>
      <c r="P130" s="583"/>
      <c r="Q130" s="602"/>
      <c r="R130" s="608"/>
      <c r="S130" s="665"/>
      <c r="T130" s="612"/>
      <c r="U130" s="641"/>
      <c r="V130" s="612"/>
      <c r="W130" s="641"/>
      <c r="X130" s="612"/>
      <c r="Y130" s="610"/>
      <c r="Z130" s="612"/>
      <c r="AA130" s="641"/>
      <c r="AB130" s="612"/>
      <c r="AC130" s="593"/>
      <c r="AD130" s="602"/>
      <c r="AE130" s="602"/>
      <c r="AF130" s="608"/>
      <c r="AG130" s="695"/>
      <c r="AH130" s="648"/>
      <c r="AI130" s="630"/>
      <c r="AJ130" s="631"/>
      <c r="AK130" s="637"/>
      <c r="AL130" s="631"/>
      <c r="AM130" s="606"/>
    </row>
    <row r="131" spans="1:39" s="2" customFormat="1" x14ac:dyDescent="0.3">
      <c r="A131" s="87" t="s">
        <v>1131</v>
      </c>
      <c r="B131" s="61">
        <f>15500/10</f>
        <v>1550</v>
      </c>
      <c r="C131" s="77">
        <f>2700/1.1</f>
        <v>2454.5454545454545</v>
      </c>
      <c r="D131" s="166">
        <v>10</v>
      </c>
      <c r="E131" s="44">
        <v>0</v>
      </c>
      <c r="F131" s="423">
        <f t="shared" ref="F131:F164" si="75">B131*E131</f>
        <v>0</v>
      </c>
      <c r="G131" s="42">
        <v>0</v>
      </c>
      <c r="H131" s="84">
        <f t="shared" ref="H131:H164" si="76">B131*G131</f>
        <v>0</v>
      </c>
      <c r="I131" s="74">
        <v>0</v>
      </c>
      <c r="J131" s="84">
        <f t="shared" ref="J131:J164" si="77">B131*I131</f>
        <v>0</v>
      </c>
      <c r="K131" s="74">
        <v>0</v>
      </c>
      <c r="L131" s="37">
        <f t="shared" ref="L131:L164" si="78">B131*K131</f>
        <v>0</v>
      </c>
      <c r="M131" s="74">
        <v>0</v>
      </c>
      <c r="N131" s="84">
        <f t="shared" ref="N131:N164" si="79">B131*M131</f>
        <v>0</v>
      </c>
      <c r="O131" s="74">
        <v>0</v>
      </c>
      <c r="P131" s="71">
        <f t="shared" ref="P131:P164" si="80">B131*O131</f>
        <v>0</v>
      </c>
      <c r="Q131" s="57">
        <f t="shared" ref="Q131:Q164" si="81">G131+I131+K131+M131+O131</f>
        <v>0</v>
      </c>
      <c r="R131" s="83">
        <f t="shared" ref="R131:R164" si="82">Q131*B131</f>
        <v>0</v>
      </c>
      <c r="S131" s="42">
        <v>0</v>
      </c>
      <c r="T131" s="82">
        <f t="shared" ref="T131:T164" si="83">C131*S131</f>
        <v>0</v>
      </c>
      <c r="U131" s="74">
        <v>0</v>
      </c>
      <c r="V131" s="82">
        <f t="shared" ref="V131:V164" si="84">C131*U131</f>
        <v>0</v>
      </c>
      <c r="W131" s="74">
        <v>0</v>
      </c>
      <c r="X131" s="82">
        <f t="shared" ref="X131:X164" si="85">C131*W131</f>
        <v>0</v>
      </c>
      <c r="Y131" s="74">
        <v>0</v>
      </c>
      <c r="Z131" s="82">
        <f t="shared" ref="Z131:Z164" si="86">C131*Y131</f>
        <v>0</v>
      </c>
      <c r="AA131" s="74">
        <v>0</v>
      </c>
      <c r="AB131" s="68">
        <f t="shared" ref="AB131:AB164" si="87">C131*AA131</f>
        <v>0</v>
      </c>
      <c r="AC131" s="67">
        <f t="shared" ref="AC131:AC164" si="88">S131+U131+W131+Y131+AA131</f>
        <v>0</v>
      </c>
      <c r="AD131" s="66">
        <f t="shared" ref="AD131:AD164" si="89">AC131*C131</f>
        <v>0</v>
      </c>
      <c r="AE131" s="57">
        <v>0</v>
      </c>
      <c r="AF131" s="60">
        <f t="shared" ref="AF131:AF164" si="90">((C131-B131)*AC131)-AE131</f>
        <v>0</v>
      </c>
      <c r="AG131" s="435">
        <v>0</v>
      </c>
      <c r="AH131" s="416">
        <f t="shared" ref="AH131:AH164" si="91">B131*AG131</f>
        <v>0</v>
      </c>
      <c r="AI131" s="65">
        <f t="shared" ref="AI131:AI164" si="92">E131+Q131-AC131-AG131</f>
        <v>0</v>
      </c>
      <c r="AJ131" s="150">
        <f t="shared" ref="AJ131:AJ164" si="93">B131*AI131</f>
        <v>0</v>
      </c>
      <c r="AK131" s="51">
        <v>0</v>
      </c>
      <c r="AL131" s="63">
        <f t="shared" ref="AL131:AL164" si="94">AK131*B131</f>
        <v>0</v>
      </c>
      <c r="AM131" s="180"/>
    </row>
    <row r="132" spans="1:39" s="2" customFormat="1" x14ac:dyDescent="0.3">
      <c r="A132" s="56" t="s">
        <v>1111</v>
      </c>
      <c r="B132" s="74">
        <f>15500/10</f>
        <v>1550</v>
      </c>
      <c r="C132" s="77">
        <f>2700/1.1</f>
        <v>2454.5454545454545</v>
      </c>
      <c r="D132" s="165">
        <v>10</v>
      </c>
      <c r="E132" s="44">
        <v>0</v>
      </c>
      <c r="F132" s="423">
        <f t="shared" si="75"/>
        <v>0</v>
      </c>
      <c r="G132" s="42">
        <v>0</v>
      </c>
      <c r="H132" s="69">
        <f t="shared" si="76"/>
        <v>0</v>
      </c>
      <c r="I132" s="74">
        <v>0</v>
      </c>
      <c r="J132" s="37">
        <f t="shared" si="77"/>
        <v>0</v>
      </c>
      <c r="K132" s="74">
        <v>0</v>
      </c>
      <c r="L132" s="37">
        <f t="shared" si="78"/>
        <v>0</v>
      </c>
      <c r="M132" s="74">
        <v>0</v>
      </c>
      <c r="N132" s="37">
        <f t="shared" si="79"/>
        <v>0</v>
      </c>
      <c r="O132" s="74">
        <v>0</v>
      </c>
      <c r="P132" s="71">
        <f t="shared" si="80"/>
        <v>0</v>
      </c>
      <c r="Q132" s="57">
        <f t="shared" si="81"/>
        <v>0</v>
      </c>
      <c r="R132" s="70">
        <f t="shared" si="82"/>
        <v>0</v>
      </c>
      <c r="S132" s="42">
        <v>0</v>
      </c>
      <c r="T132" s="69">
        <f t="shared" si="83"/>
        <v>0</v>
      </c>
      <c r="U132" s="74">
        <v>0</v>
      </c>
      <c r="V132" s="69">
        <f t="shared" si="84"/>
        <v>0</v>
      </c>
      <c r="W132" s="74">
        <v>0</v>
      </c>
      <c r="X132" s="69">
        <f t="shared" si="85"/>
        <v>0</v>
      </c>
      <c r="Y132" s="74">
        <v>0</v>
      </c>
      <c r="Z132" s="69">
        <f t="shared" si="86"/>
        <v>0</v>
      </c>
      <c r="AA132" s="74">
        <v>0</v>
      </c>
      <c r="AB132" s="68">
        <f t="shared" si="87"/>
        <v>0</v>
      </c>
      <c r="AC132" s="67">
        <f t="shared" si="88"/>
        <v>0</v>
      </c>
      <c r="AD132" s="66">
        <f t="shared" si="89"/>
        <v>0</v>
      </c>
      <c r="AE132" s="57">
        <v>0</v>
      </c>
      <c r="AF132" s="60">
        <f t="shared" si="90"/>
        <v>0</v>
      </c>
      <c r="AG132" s="435">
        <v>0</v>
      </c>
      <c r="AH132" s="416">
        <f t="shared" si="91"/>
        <v>0</v>
      </c>
      <c r="AI132" s="65">
        <f t="shared" si="92"/>
        <v>0</v>
      </c>
      <c r="AJ132" s="63">
        <f t="shared" si="93"/>
        <v>0</v>
      </c>
      <c r="AK132" s="51">
        <v>0</v>
      </c>
      <c r="AL132" s="63">
        <f t="shared" si="94"/>
        <v>0</v>
      </c>
      <c r="AM132" s="75"/>
    </row>
    <row r="133" spans="1:39" s="2" customFormat="1" x14ac:dyDescent="0.3">
      <c r="A133" s="56" t="s">
        <v>40</v>
      </c>
      <c r="B133" s="74">
        <f>18000/10</f>
        <v>1800</v>
      </c>
      <c r="C133" s="77">
        <f>2800/1.1</f>
        <v>2545.454545454545</v>
      </c>
      <c r="D133" s="165">
        <v>10</v>
      </c>
      <c r="E133" s="44">
        <v>0</v>
      </c>
      <c r="F133" s="423">
        <f t="shared" si="75"/>
        <v>0</v>
      </c>
      <c r="G133" s="42">
        <v>0</v>
      </c>
      <c r="H133" s="69">
        <f t="shared" si="76"/>
        <v>0</v>
      </c>
      <c r="I133" s="74">
        <v>0</v>
      </c>
      <c r="J133" s="37">
        <f t="shared" si="77"/>
        <v>0</v>
      </c>
      <c r="K133" s="74">
        <v>0</v>
      </c>
      <c r="L133" s="37">
        <f t="shared" si="78"/>
        <v>0</v>
      </c>
      <c r="M133" s="74">
        <v>0</v>
      </c>
      <c r="N133" s="37">
        <f t="shared" si="79"/>
        <v>0</v>
      </c>
      <c r="O133" s="74">
        <v>0</v>
      </c>
      <c r="P133" s="71">
        <f t="shared" si="80"/>
        <v>0</v>
      </c>
      <c r="Q133" s="57">
        <f t="shared" si="81"/>
        <v>0</v>
      </c>
      <c r="R133" s="70">
        <f t="shared" si="82"/>
        <v>0</v>
      </c>
      <c r="S133" s="42">
        <v>0</v>
      </c>
      <c r="T133" s="69">
        <f t="shared" si="83"/>
        <v>0</v>
      </c>
      <c r="U133" s="74">
        <v>0</v>
      </c>
      <c r="V133" s="69">
        <f t="shared" si="84"/>
        <v>0</v>
      </c>
      <c r="W133" s="74">
        <v>0</v>
      </c>
      <c r="X133" s="69">
        <f t="shared" si="85"/>
        <v>0</v>
      </c>
      <c r="Y133" s="74">
        <v>0</v>
      </c>
      <c r="Z133" s="69">
        <f t="shared" si="86"/>
        <v>0</v>
      </c>
      <c r="AA133" s="74">
        <v>0</v>
      </c>
      <c r="AB133" s="68">
        <f t="shared" si="87"/>
        <v>0</v>
      </c>
      <c r="AC133" s="67">
        <f t="shared" si="88"/>
        <v>0</v>
      </c>
      <c r="AD133" s="66">
        <f t="shared" si="89"/>
        <v>0</v>
      </c>
      <c r="AE133" s="57">
        <v>0</v>
      </c>
      <c r="AF133" s="60">
        <f t="shared" si="90"/>
        <v>0</v>
      </c>
      <c r="AG133" s="435">
        <v>0</v>
      </c>
      <c r="AH133" s="416">
        <f t="shared" si="91"/>
        <v>0</v>
      </c>
      <c r="AI133" s="65">
        <f t="shared" si="92"/>
        <v>0</v>
      </c>
      <c r="AJ133" s="63">
        <f t="shared" si="93"/>
        <v>0</v>
      </c>
      <c r="AK133" s="51">
        <v>0</v>
      </c>
      <c r="AL133" s="63">
        <f t="shared" si="94"/>
        <v>0</v>
      </c>
      <c r="AM133" s="180"/>
    </row>
    <row r="134" spans="1:39" s="2" customFormat="1" x14ac:dyDescent="0.3">
      <c r="A134" s="79" t="s">
        <v>41</v>
      </c>
      <c r="B134" s="47">
        <f>15500/10</f>
        <v>1550</v>
      </c>
      <c r="C134" s="77">
        <f>2700/1.1</f>
        <v>2454.5454545454545</v>
      </c>
      <c r="D134" s="163">
        <v>10</v>
      </c>
      <c r="E134" s="44">
        <v>0</v>
      </c>
      <c r="F134" s="423">
        <f t="shared" si="75"/>
        <v>0</v>
      </c>
      <c r="G134" s="42">
        <v>0</v>
      </c>
      <c r="H134" s="69">
        <f t="shared" si="76"/>
        <v>0</v>
      </c>
      <c r="I134" s="74">
        <v>0</v>
      </c>
      <c r="J134" s="37">
        <f t="shared" si="77"/>
        <v>0</v>
      </c>
      <c r="K134" s="74">
        <v>0</v>
      </c>
      <c r="L134" s="37">
        <f t="shared" si="78"/>
        <v>0</v>
      </c>
      <c r="M134" s="74">
        <v>0</v>
      </c>
      <c r="N134" s="37">
        <f t="shared" si="79"/>
        <v>0</v>
      </c>
      <c r="O134" s="74">
        <v>0</v>
      </c>
      <c r="P134" s="71">
        <f t="shared" si="80"/>
        <v>0</v>
      </c>
      <c r="Q134" s="57">
        <f t="shared" si="81"/>
        <v>0</v>
      </c>
      <c r="R134" s="70">
        <f t="shared" si="82"/>
        <v>0</v>
      </c>
      <c r="S134" s="42">
        <v>0</v>
      </c>
      <c r="T134" s="69">
        <f t="shared" si="83"/>
        <v>0</v>
      </c>
      <c r="U134" s="74">
        <v>0</v>
      </c>
      <c r="V134" s="69">
        <f t="shared" si="84"/>
        <v>0</v>
      </c>
      <c r="W134" s="74">
        <v>0</v>
      </c>
      <c r="X134" s="69">
        <f t="shared" si="85"/>
        <v>0</v>
      </c>
      <c r="Y134" s="74">
        <v>0</v>
      </c>
      <c r="Z134" s="69">
        <f t="shared" si="86"/>
        <v>0</v>
      </c>
      <c r="AA134" s="74">
        <v>0</v>
      </c>
      <c r="AB134" s="68">
        <f t="shared" si="87"/>
        <v>0</v>
      </c>
      <c r="AC134" s="67">
        <f t="shared" si="88"/>
        <v>0</v>
      </c>
      <c r="AD134" s="66">
        <f t="shared" si="89"/>
        <v>0</v>
      </c>
      <c r="AE134" s="57">
        <v>0</v>
      </c>
      <c r="AF134" s="60">
        <f t="shared" si="90"/>
        <v>0</v>
      </c>
      <c r="AG134" s="435">
        <v>0</v>
      </c>
      <c r="AH134" s="416">
        <f t="shared" si="91"/>
        <v>0</v>
      </c>
      <c r="AI134" s="65">
        <f t="shared" si="92"/>
        <v>0</v>
      </c>
      <c r="AJ134" s="63">
        <f t="shared" si="93"/>
        <v>0</v>
      </c>
      <c r="AK134" s="51">
        <v>0</v>
      </c>
      <c r="AL134" s="63">
        <f t="shared" si="94"/>
        <v>0</v>
      </c>
      <c r="AM134" s="75"/>
    </row>
    <row r="135" spans="1:39" s="2" customFormat="1" x14ac:dyDescent="0.3">
      <c r="A135" s="79" t="s">
        <v>1121</v>
      </c>
      <c r="B135" s="47">
        <f>15500/10</f>
        <v>1550</v>
      </c>
      <c r="C135" s="77">
        <f>2700/1.1</f>
        <v>2454.5454545454545</v>
      </c>
      <c r="D135" s="163">
        <v>10</v>
      </c>
      <c r="E135" s="44">
        <v>0</v>
      </c>
      <c r="F135" s="423">
        <f t="shared" si="75"/>
        <v>0</v>
      </c>
      <c r="G135" s="42">
        <v>0</v>
      </c>
      <c r="H135" s="69">
        <f t="shared" si="76"/>
        <v>0</v>
      </c>
      <c r="I135" s="74">
        <v>0</v>
      </c>
      <c r="J135" s="37">
        <f t="shared" si="77"/>
        <v>0</v>
      </c>
      <c r="K135" s="74">
        <v>0</v>
      </c>
      <c r="L135" s="37">
        <f t="shared" si="78"/>
        <v>0</v>
      </c>
      <c r="M135" s="74">
        <v>0</v>
      </c>
      <c r="N135" s="37">
        <f t="shared" si="79"/>
        <v>0</v>
      </c>
      <c r="O135" s="74">
        <v>0</v>
      </c>
      <c r="P135" s="71">
        <f t="shared" si="80"/>
        <v>0</v>
      </c>
      <c r="Q135" s="57">
        <f t="shared" si="81"/>
        <v>0</v>
      </c>
      <c r="R135" s="70">
        <f t="shared" si="82"/>
        <v>0</v>
      </c>
      <c r="S135" s="42">
        <v>0</v>
      </c>
      <c r="T135" s="69">
        <f t="shared" si="83"/>
        <v>0</v>
      </c>
      <c r="U135" s="74">
        <v>0</v>
      </c>
      <c r="V135" s="69">
        <f t="shared" si="84"/>
        <v>0</v>
      </c>
      <c r="W135" s="74">
        <v>0</v>
      </c>
      <c r="X135" s="69">
        <f t="shared" si="85"/>
        <v>0</v>
      </c>
      <c r="Y135" s="74">
        <v>0</v>
      </c>
      <c r="Z135" s="69">
        <f t="shared" si="86"/>
        <v>0</v>
      </c>
      <c r="AA135" s="74">
        <v>0</v>
      </c>
      <c r="AB135" s="68">
        <f t="shared" si="87"/>
        <v>0</v>
      </c>
      <c r="AC135" s="67">
        <f t="shared" si="88"/>
        <v>0</v>
      </c>
      <c r="AD135" s="66">
        <f t="shared" si="89"/>
        <v>0</v>
      </c>
      <c r="AE135" s="57">
        <v>0</v>
      </c>
      <c r="AF135" s="60">
        <f t="shared" si="90"/>
        <v>0</v>
      </c>
      <c r="AG135" s="435">
        <v>0</v>
      </c>
      <c r="AH135" s="416">
        <f t="shared" si="91"/>
        <v>0</v>
      </c>
      <c r="AI135" s="65">
        <f t="shared" si="92"/>
        <v>0</v>
      </c>
      <c r="AJ135" s="63">
        <f t="shared" si="93"/>
        <v>0</v>
      </c>
      <c r="AK135" s="51">
        <v>0</v>
      </c>
      <c r="AL135" s="63">
        <f t="shared" si="94"/>
        <v>0</v>
      </c>
      <c r="AM135" s="75"/>
    </row>
    <row r="136" spans="1:39" s="2" customFormat="1" x14ac:dyDescent="0.3">
      <c r="A136" s="78" t="s">
        <v>68</v>
      </c>
      <c r="B136" s="47">
        <f>15500/10</f>
        <v>1550</v>
      </c>
      <c r="C136" s="77">
        <f>2700/1.1</f>
        <v>2454.5454545454545</v>
      </c>
      <c r="D136" s="163">
        <v>10</v>
      </c>
      <c r="E136" s="44">
        <v>0</v>
      </c>
      <c r="F136" s="423">
        <f t="shared" si="75"/>
        <v>0</v>
      </c>
      <c r="G136" s="42">
        <v>0</v>
      </c>
      <c r="H136" s="69">
        <f t="shared" si="76"/>
        <v>0</v>
      </c>
      <c r="I136" s="74">
        <v>0</v>
      </c>
      <c r="J136" s="37">
        <f t="shared" si="77"/>
        <v>0</v>
      </c>
      <c r="K136" s="74">
        <v>0</v>
      </c>
      <c r="L136" s="37">
        <f t="shared" si="78"/>
        <v>0</v>
      </c>
      <c r="M136" s="74">
        <v>0</v>
      </c>
      <c r="N136" s="37">
        <f t="shared" si="79"/>
        <v>0</v>
      </c>
      <c r="O136" s="74">
        <v>0</v>
      </c>
      <c r="P136" s="71">
        <f t="shared" si="80"/>
        <v>0</v>
      </c>
      <c r="Q136" s="57">
        <f t="shared" si="81"/>
        <v>0</v>
      </c>
      <c r="R136" s="70">
        <f t="shared" si="82"/>
        <v>0</v>
      </c>
      <c r="S136" s="42">
        <v>0</v>
      </c>
      <c r="T136" s="69">
        <f t="shared" si="83"/>
        <v>0</v>
      </c>
      <c r="U136" s="74">
        <v>0</v>
      </c>
      <c r="V136" s="69">
        <f t="shared" si="84"/>
        <v>0</v>
      </c>
      <c r="W136" s="74">
        <v>0</v>
      </c>
      <c r="X136" s="69">
        <f t="shared" si="85"/>
        <v>0</v>
      </c>
      <c r="Y136" s="74">
        <v>0</v>
      </c>
      <c r="Z136" s="69">
        <f t="shared" si="86"/>
        <v>0</v>
      </c>
      <c r="AA136" s="74">
        <v>0</v>
      </c>
      <c r="AB136" s="68">
        <f t="shared" si="87"/>
        <v>0</v>
      </c>
      <c r="AC136" s="67">
        <f t="shared" si="88"/>
        <v>0</v>
      </c>
      <c r="AD136" s="66">
        <f t="shared" si="89"/>
        <v>0</v>
      </c>
      <c r="AE136" s="57">
        <v>0</v>
      </c>
      <c r="AF136" s="60">
        <f t="shared" si="90"/>
        <v>0</v>
      </c>
      <c r="AG136" s="435">
        <v>0</v>
      </c>
      <c r="AH136" s="416">
        <f t="shared" si="91"/>
        <v>0</v>
      </c>
      <c r="AI136" s="65">
        <f t="shared" si="92"/>
        <v>0</v>
      </c>
      <c r="AJ136" s="63">
        <f t="shared" si="93"/>
        <v>0</v>
      </c>
      <c r="AK136" s="51">
        <v>0</v>
      </c>
      <c r="AL136" s="63">
        <f t="shared" si="94"/>
        <v>0</v>
      </c>
      <c r="AM136" s="75"/>
    </row>
    <row r="137" spans="1:39" s="2" customFormat="1" x14ac:dyDescent="0.3">
      <c r="A137" s="79" t="s">
        <v>43</v>
      </c>
      <c r="B137" s="47">
        <f>18000/10</f>
        <v>1800</v>
      </c>
      <c r="C137" s="77">
        <f>2800/1.1</f>
        <v>2545.454545454545</v>
      </c>
      <c r="D137" s="163">
        <v>10</v>
      </c>
      <c r="E137" s="44">
        <v>0</v>
      </c>
      <c r="F137" s="423">
        <f t="shared" si="75"/>
        <v>0</v>
      </c>
      <c r="G137" s="42">
        <v>0</v>
      </c>
      <c r="H137" s="69">
        <f t="shared" si="76"/>
        <v>0</v>
      </c>
      <c r="I137" s="74">
        <v>0</v>
      </c>
      <c r="J137" s="37">
        <f t="shared" si="77"/>
        <v>0</v>
      </c>
      <c r="K137" s="74">
        <v>0</v>
      </c>
      <c r="L137" s="37">
        <f t="shared" si="78"/>
        <v>0</v>
      </c>
      <c r="M137" s="74">
        <v>0</v>
      </c>
      <c r="N137" s="37">
        <f t="shared" si="79"/>
        <v>0</v>
      </c>
      <c r="O137" s="74">
        <v>0</v>
      </c>
      <c r="P137" s="71">
        <f t="shared" si="80"/>
        <v>0</v>
      </c>
      <c r="Q137" s="57">
        <f t="shared" si="81"/>
        <v>0</v>
      </c>
      <c r="R137" s="70">
        <f t="shared" si="82"/>
        <v>0</v>
      </c>
      <c r="S137" s="42">
        <v>0</v>
      </c>
      <c r="T137" s="69">
        <f t="shared" si="83"/>
        <v>0</v>
      </c>
      <c r="U137" s="74">
        <v>0</v>
      </c>
      <c r="V137" s="69">
        <f t="shared" si="84"/>
        <v>0</v>
      </c>
      <c r="W137" s="74">
        <v>0</v>
      </c>
      <c r="X137" s="69">
        <f t="shared" si="85"/>
        <v>0</v>
      </c>
      <c r="Y137" s="74">
        <v>0</v>
      </c>
      <c r="Z137" s="69">
        <f t="shared" si="86"/>
        <v>0</v>
      </c>
      <c r="AA137" s="74">
        <v>0</v>
      </c>
      <c r="AB137" s="68">
        <f t="shared" si="87"/>
        <v>0</v>
      </c>
      <c r="AC137" s="67">
        <f t="shared" si="88"/>
        <v>0</v>
      </c>
      <c r="AD137" s="66">
        <f t="shared" si="89"/>
        <v>0</v>
      </c>
      <c r="AE137" s="57">
        <v>0</v>
      </c>
      <c r="AF137" s="60">
        <f t="shared" si="90"/>
        <v>0</v>
      </c>
      <c r="AG137" s="435">
        <v>0</v>
      </c>
      <c r="AH137" s="416">
        <f t="shared" si="91"/>
        <v>0</v>
      </c>
      <c r="AI137" s="65">
        <f t="shared" si="92"/>
        <v>0</v>
      </c>
      <c r="AJ137" s="63">
        <f t="shared" si="93"/>
        <v>0</v>
      </c>
      <c r="AK137" s="51">
        <v>0</v>
      </c>
      <c r="AL137" s="63">
        <f t="shared" si="94"/>
        <v>0</v>
      </c>
      <c r="AM137" s="75"/>
    </row>
    <row r="138" spans="1:39" s="2" customFormat="1" x14ac:dyDescent="0.3">
      <c r="A138" s="78" t="s">
        <v>44</v>
      </c>
      <c r="B138" s="47">
        <f>17000/10</f>
        <v>1700</v>
      </c>
      <c r="C138" s="77">
        <f>2700/1.1</f>
        <v>2454.5454545454545</v>
      </c>
      <c r="D138" s="163">
        <v>10</v>
      </c>
      <c r="E138" s="44">
        <v>0</v>
      </c>
      <c r="F138" s="423">
        <f t="shared" si="75"/>
        <v>0</v>
      </c>
      <c r="G138" s="42">
        <v>0</v>
      </c>
      <c r="H138" s="69">
        <f t="shared" si="76"/>
        <v>0</v>
      </c>
      <c r="I138" s="74">
        <v>0</v>
      </c>
      <c r="J138" s="37">
        <f t="shared" si="77"/>
        <v>0</v>
      </c>
      <c r="K138" s="74">
        <v>0</v>
      </c>
      <c r="L138" s="37">
        <f t="shared" si="78"/>
        <v>0</v>
      </c>
      <c r="M138" s="74">
        <v>0</v>
      </c>
      <c r="N138" s="37">
        <f t="shared" si="79"/>
        <v>0</v>
      </c>
      <c r="O138" s="74">
        <v>0</v>
      </c>
      <c r="P138" s="71">
        <f t="shared" si="80"/>
        <v>0</v>
      </c>
      <c r="Q138" s="57">
        <f t="shared" si="81"/>
        <v>0</v>
      </c>
      <c r="R138" s="70">
        <f t="shared" si="82"/>
        <v>0</v>
      </c>
      <c r="S138" s="42">
        <v>0</v>
      </c>
      <c r="T138" s="69">
        <f t="shared" si="83"/>
        <v>0</v>
      </c>
      <c r="U138" s="74">
        <v>0</v>
      </c>
      <c r="V138" s="69">
        <f t="shared" si="84"/>
        <v>0</v>
      </c>
      <c r="W138" s="74">
        <v>0</v>
      </c>
      <c r="X138" s="69">
        <f t="shared" si="85"/>
        <v>0</v>
      </c>
      <c r="Y138" s="74">
        <v>0</v>
      </c>
      <c r="Z138" s="69">
        <f t="shared" si="86"/>
        <v>0</v>
      </c>
      <c r="AA138" s="74">
        <v>0</v>
      </c>
      <c r="AB138" s="68">
        <f t="shared" si="87"/>
        <v>0</v>
      </c>
      <c r="AC138" s="67">
        <f t="shared" si="88"/>
        <v>0</v>
      </c>
      <c r="AD138" s="66">
        <f t="shared" si="89"/>
        <v>0</v>
      </c>
      <c r="AE138" s="57">
        <v>0</v>
      </c>
      <c r="AF138" s="60">
        <f t="shared" si="90"/>
        <v>0</v>
      </c>
      <c r="AG138" s="435">
        <v>0</v>
      </c>
      <c r="AH138" s="416">
        <f t="shared" si="91"/>
        <v>0</v>
      </c>
      <c r="AI138" s="65">
        <f t="shared" si="92"/>
        <v>0</v>
      </c>
      <c r="AJ138" s="63">
        <f t="shared" si="93"/>
        <v>0</v>
      </c>
      <c r="AK138" s="51">
        <v>0</v>
      </c>
      <c r="AL138" s="63">
        <f t="shared" si="94"/>
        <v>0</v>
      </c>
      <c r="AM138" s="75"/>
    </row>
    <row r="139" spans="1:39" s="2" customFormat="1" x14ac:dyDescent="0.3">
      <c r="A139" s="56" t="s">
        <v>45</v>
      </c>
      <c r="B139" s="74">
        <f>13800/12</f>
        <v>1150</v>
      </c>
      <c r="C139" s="38">
        <f>1800/1.1</f>
        <v>1636.3636363636363</v>
      </c>
      <c r="D139" s="165">
        <v>12</v>
      </c>
      <c r="E139" s="44">
        <v>0</v>
      </c>
      <c r="F139" s="423">
        <f t="shared" si="75"/>
        <v>0</v>
      </c>
      <c r="G139" s="42">
        <v>0</v>
      </c>
      <c r="H139" s="69">
        <f t="shared" si="76"/>
        <v>0</v>
      </c>
      <c r="I139" s="74">
        <v>0</v>
      </c>
      <c r="J139" s="37">
        <f t="shared" si="77"/>
        <v>0</v>
      </c>
      <c r="K139" s="74">
        <v>0</v>
      </c>
      <c r="L139" s="37">
        <f t="shared" si="78"/>
        <v>0</v>
      </c>
      <c r="M139" s="74">
        <v>0</v>
      </c>
      <c r="N139" s="37">
        <f t="shared" si="79"/>
        <v>0</v>
      </c>
      <c r="O139" s="74">
        <v>0</v>
      </c>
      <c r="P139" s="71">
        <f t="shared" si="80"/>
        <v>0</v>
      </c>
      <c r="Q139" s="57">
        <f t="shared" si="81"/>
        <v>0</v>
      </c>
      <c r="R139" s="70">
        <f t="shared" si="82"/>
        <v>0</v>
      </c>
      <c r="S139" s="42">
        <v>0</v>
      </c>
      <c r="T139" s="69">
        <f t="shared" si="83"/>
        <v>0</v>
      </c>
      <c r="U139" s="74">
        <v>0</v>
      </c>
      <c r="V139" s="69">
        <f t="shared" si="84"/>
        <v>0</v>
      </c>
      <c r="W139" s="74">
        <v>0</v>
      </c>
      <c r="X139" s="69">
        <f t="shared" si="85"/>
        <v>0</v>
      </c>
      <c r="Y139" s="74">
        <v>0</v>
      </c>
      <c r="Z139" s="69">
        <f t="shared" si="86"/>
        <v>0</v>
      </c>
      <c r="AA139" s="74">
        <v>0</v>
      </c>
      <c r="AB139" s="68">
        <f t="shared" si="87"/>
        <v>0</v>
      </c>
      <c r="AC139" s="67">
        <f t="shared" si="88"/>
        <v>0</v>
      </c>
      <c r="AD139" s="66">
        <f t="shared" si="89"/>
        <v>0</v>
      </c>
      <c r="AE139" s="57">
        <v>0</v>
      </c>
      <c r="AF139" s="60">
        <f t="shared" si="90"/>
        <v>0</v>
      </c>
      <c r="AG139" s="435">
        <v>0</v>
      </c>
      <c r="AH139" s="416">
        <f t="shared" si="91"/>
        <v>0</v>
      </c>
      <c r="AI139" s="65">
        <f t="shared" si="92"/>
        <v>0</v>
      </c>
      <c r="AJ139" s="63">
        <f t="shared" si="93"/>
        <v>0</v>
      </c>
      <c r="AK139" s="51">
        <v>0</v>
      </c>
      <c r="AL139" s="63">
        <f t="shared" si="94"/>
        <v>0</v>
      </c>
      <c r="AM139" s="75"/>
    </row>
    <row r="140" spans="1:39" s="2" customFormat="1" x14ac:dyDescent="0.3">
      <c r="A140" s="56" t="s">
        <v>1093</v>
      </c>
      <c r="B140" s="74">
        <f>13800/12</f>
        <v>1150</v>
      </c>
      <c r="C140" s="38">
        <v>1636</v>
      </c>
      <c r="D140" s="165">
        <v>12</v>
      </c>
      <c r="E140" s="44">
        <v>0</v>
      </c>
      <c r="F140" s="423">
        <f t="shared" si="75"/>
        <v>0</v>
      </c>
      <c r="G140" s="42">
        <v>0</v>
      </c>
      <c r="H140" s="69">
        <f t="shared" si="76"/>
        <v>0</v>
      </c>
      <c r="I140" s="74">
        <v>0</v>
      </c>
      <c r="J140" s="37">
        <f t="shared" si="77"/>
        <v>0</v>
      </c>
      <c r="K140" s="74">
        <v>0</v>
      </c>
      <c r="L140" s="37">
        <f t="shared" si="78"/>
        <v>0</v>
      </c>
      <c r="M140" s="74">
        <v>0</v>
      </c>
      <c r="N140" s="37">
        <f t="shared" si="79"/>
        <v>0</v>
      </c>
      <c r="O140" s="74">
        <v>0</v>
      </c>
      <c r="P140" s="71">
        <f t="shared" si="80"/>
        <v>0</v>
      </c>
      <c r="Q140" s="57">
        <f t="shared" si="81"/>
        <v>0</v>
      </c>
      <c r="R140" s="70">
        <f t="shared" si="82"/>
        <v>0</v>
      </c>
      <c r="S140" s="42">
        <v>0</v>
      </c>
      <c r="T140" s="69">
        <f t="shared" si="83"/>
        <v>0</v>
      </c>
      <c r="U140" s="74">
        <v>0</v>
      </c>
      <c r="V140" s="69">
        <f t="shared" si="84"/>
        <v>0</v>
      </c>
      <c r="W140" s="74">
        <v>0</v>
      </c>
      <c r="X140" s="69">
        <f t="shared" si="85"/>
        <v>0</v>
      </c>
      <c r="Y140" s="74">
        <v>0</v>
      </c>
      <c r="Z140" s="69">
        <f t="shared" si="86"/>
        <v>0</v>
      </c>
      <c r="AA140" s="74">
        <v>0</v>
      </c>
      <c r="AB140" s="68">
        <f t="shared" si="87"/>
        <v>0</v>
      </c>
      <c r="AC140" s="67">
        <f t="shared" si="88"/>
        <v>0</v>
      </c>
      <c r="AD140" s="66">
        <f t="shared" si="89"/>
        <v>0</v>
      </c>
      <c r="AE140" s="57">
        <v>0</v>
      </c>
      <c r="AF140" s="60">
        <f t="shared" si="90"/>
        <v>0</v>
      </c>
      <c r="AG140" s="435">
        <v>0</v>
      </c>
      <c r="AH140" s="416">
        <f t="shared" si="91"/>
        <v>0</v>
      </c>
      <c r="AI140" s="65">
        <f t="shared" si="92"/>
        <v>0</v>
      </c>
      <c r="AJ140" s="63">
        <f t="shared" si="93"/>
        <v>0</v>
      </c>
      <c r="AK140" s="51">
        <v>0</v>
      </c>
      <c r="AL140" s="63">
        <f t="shared" si="94"/>
        <v>0</v>
      </c>
      <c r="AM140" s="75"/>
    </row>
    <row r="141" spans="1:39" s="2" customFormat="1" x14ac:dyDescent="0.3">
      <c r="A141" s="56" t="s">
        <v>8</v>
      </c>
      <c r="B141" s="47">
        <f>24800/16</f>
        <v>1550</v>
      </c>
      <c r="C141" s="46">
        <f>2800/1.1</f>
        <v>2545.454545454545</v>
      </c>
      <c r="D141" s="163">
        <v>16</v>
      </c>
      <c r="E141" s="44">
        <v>0</v>
      </c>
      <c r="F141" s="423">
        <f t="shared" si="75"/>
        <v>0</v>
      </c>
      <c r="G141" s="42">
        <v>0</v>
      </c>
      <c r="H141" s="69">
        <f t="shared" si="76"/>
        <v>0</v>
      </c>
      <c r="I141" s="74">
        <v>0</v>
      </c>
      <c r="J141" s="37">
        <f t="shared" si="77"/>
        <v>0</v>
      </c>
      <c r="K141" s="74">
        <v>0</v>
      </c>
      <c r="L141" s="37">
        <f t="shared" si="78"/>
        <v>0</v>
      </c>
      <c r="M141" s="74">
        <v>0</v>
      </c>
      <c r="N141" s="37">
        <f t="shared" si="79"/>
        <v>0</v>
      </c>
      <c r="O141" s="74">
        <v>0</v>
      </c>
      <c r="P141" s="71">
        <f t="shared" si="80"/>
        <v>0</v>
      </c>
      <c r="Q141" s="57">
        <f t="shared" si="81"/>
        <v>0</v>
      </c>
      <c r="R141" s="70">
        <f t="shared" si="82"/>
        <v>0</v>
      </c>
      <c r="S141" s="42">
        <v>0</v>
      </c>
      <c r="T141" s="69">
        <f t="shared" si="83"/>
        <v>0</v>
      </c>
      <c r="U141" s="74">
        <v>0</v>
      </c>
      <c r="V141" s="69">
        <f t="shared" si="84"/>
        <v>0</v>
      </c>
      <c r="W141" s="74">
        <v>0</v>
      </c>
      <c r="X141" s="69">
        <f t="shared" si="85"/>
        <v>0</v>
      </c>
      <c r="Y141" s="74">
        <v>0</v>
      </c>
      <c r="Z141" s="69">
        <f t="shared" si="86"/>
        <v>0</v>
      </c>
      <c r="AA141" s="74">
        <v>0</v>
      </c>
      <c r="AB141" s="68">
        <f t="shared" si="87"/>
        <v>0</v>
      </c>
      <c r="AC141" s="67">
        <f t="shared" si="88"/>
        <v>0</v>
      </c>
      <c r="AD141" s="66">
        <f t="shared" si="89"/>
        <v>0</v>
      </c>
      <c r="AE141" s="57">
        <v>0</v>
      </c>
      <c r="AF141" s="60">
        <f t="shared" si="90"/>
        <v>0</v>
      </c>
      <c r="AG141" s="435">
        <v>0</v>
      </c>
      <c r="AH141" s="416">
        <f t="shared" si="91"/>
        <v>0</v>
      </c>
      <c r="AI141" s="65">
        <f t="shared" si="92"/>
        <v>0</v>
      </c>
      <c r="AJ141" s="63">
        <f t="shared" si="93"/>
        <v>0</v>
      </c>
      <c r="AK141" s="51">
        <v>0</v>
      </c>
      <c r="AL141" s="63">
        <f t="shared" si="94"/>
        <v>0</v>
      </c>
      <c r="AM141" s="75"/>
    </row>
    <row r="142" spans="1:39" s="2" customFormat="1" x14ac:dyDescent="0.3">
      <c r="A142" s="58" t="s">
        <v>66</v>
      </c>
      <c r="B142" s="47">
        <f>30400/16</f>
        <v>1900</v>
      </c>
      <c r="C142" s="46">
        <f>2800/1.1</f>
        <v>2545.454545454545</v>
      </c>
      <c r="D142" s="163">
        <v>16</v>
      </c>
      <c r="E142" s="44">
        <v>0</v>
      </c>
      <c r="F142" s="423">
        <f t="shared" si="75"/>
        <v>0</v>
      </c>
      <c r="G142" s="42">
        <v>0</v>
      </c>
      <c r="H142" s="69">
        <f t="shared" si="76"/>
        <v>0</v>
      </c>
      <c r="I142" s="74">
        <v>0</v>
      </c>
      <c r="J142" s="37">
        <f t="shared" si="77"/>
        <v>0</v>
      </c>
      <c r="K142" s="74">
        <v>0</v>
      </c>
      <c r="L142" s="37">
        <f t="shared" si="78"/>
        <v>0</v>
      </c>
      <c r="M142" s="74">
        <v>0</v>
      </c>
      <c r="N142" s="37">
        <f t="shared" si="79"/>
        <v>0</v>
      </c>
      <c r="O142" s="74">
        <v>0</v>
      </c>
      <c r="P142" s="71">
        <f t="shared" si="80"/>
        <v>0</v>
      </c>
      <c r="Q142" s="57">
        <f t="shared" si="81"/>
        <v>0</v>
      </c>
      <c r="R142" s="70">
        <f t="shared" si="82"/>
        <v>0</v>
      </c>
      <c r="S142" s="42">
        <v>0</v>
      </c>
      <c r="T142" s="69">
        <f t="shared" si="83"/>
        <v>0</v>
      </c>
      <c r="U142" s="74">
        <v>0</v>
      </c>
      <c r="V142" s="69">
        <f t="shared" si="84"/>
        <v>0</v>
      </c>
      <c r="W142" s="74">
        <v>0</v>
      </c>
      <c r="X142" s="69">
        <f t="shared" si="85"/>
        <v>0</v>
      </c>
      <c r="Y142" s="74">
        <v>0</v>
      </c>
      <c r="Z142" s="69">
        <f t="shared" si="86"/>
        <v>0</v>
      </c>
      <c r="AA142" s="74">
        <v>0</v>
      </c>
      <c r="AB142" s="68">
        <f t="shared" si="87"/>
        <v>0</v>
      </c>
      <c r="AC142" s="67">
        <f t="shared" si="88"/>
        <v>0</v>
      </c>
      <c r="AD142" s="66">
        <f t="shared" si="89"/>
        <v>0</v>
      </c>
      <c r="AE142" s="57">
        <v>0</v>
      </c>
      <c r="AF142" s="60">
        <f t="shared" si="90"/>
        <v>0</v>
      </c>
      <c r="AG142" s="435">
        <v>0</v>
      </c>
      <c r="AH142" s="416">
        <f t="shared" si="91"/>
        <v>0</v>
      </c>
      <c r="AI142" s="65">
        <f t="shared" si="92"/>
        <v>0</v>
      </c>
      <c r="AJ142" s="63">
        <f t="shared" si="93"/>
        <v>0</v>
      </c>
      <c r="AK142" s="51">
        <v>0</v>
      </c>
      <c r="AL142" s="63">
        <f t="shared" si="94"/>
        <v>0</v>
      </c>
      <c r="AM142" s="75"/>
    </row>
    <row r="143" spans="1:39" s="2" customFormat="1" x14ac:dyDescent="0.3">
      <c r="A143" s="56" t="s">
        <v>9</v>
      </c>
      <c r="B143" s="47">
        <f>3600/6</f>
        <v>600</v>
      </c>
      <c r="C143" s="46">
        <f>2000/1.1</f>
        <v>1818.181818181818</v>
      </c>
      <c r="D143" s="163">
        <v>6</v>
      </c>
      <c r="E143" s="44">
        <v>0</v>
      </c>
      <c r="F143" s="423">
        <f t="shared" si="75"/>
        <v>0</v>
      </c>
      <c r="G143" s="42">
        <v>0</v>
      </c>
      <c r="H143" s="69">
        <f t="shared" si="76"/>
        <v>0</v>
      </c>
      <c r="I143" s="74">
        <v>0</v>
      </c>
      <c r="J143" s="37">
        <f t="shared" si="77"/>
        <v>0</v>
      </c>
      <c r="K143" s="74">
        <v>0</v>
      </c>
      <c r="L143" s="37">
        <f t="shared" si="78"/>
        <v>0</v>
      </c>
      <c r="M143" s="74">
        <v>0</v>
      </c>
      <c r="N143" s="37">
        <f t="shared" si="79"/>
        <v>0</v>
      </c>
      <c r="O143" s="74">
        <v>0</v>
      </c>
      <c r="P143" s="71">
        <f t="shared" si="80"/>
        <v>0</v>
      </c>
      <c r="Q143" s="57">
        <f t="shared" si="81"/>
        <v>0</v>
      </c>
      <c r="R143" s="70">
        <f t="shared" si="82"/>
        <v>0</v>
      </c>
      <c r="S143" s="42">
        <v>0</v>
      </c>
      <c r="T143" s="69">
        <f t="shared" si="83"/>
        <v>0</v>
      </c>
      <c r="U143" s="74">
        <v>0</v>
      </c>
      <c r="V143" s="69">
        <f t="shared" si="84"/>
        <v>0</v>
      </c>
      <c r="W143" s="74">
        <v>0</v>
      </c>
      <c r="X143" s="69">
        <f t="shared" si="85"/>
        <v>0</v>
      </c>
      <c r="Y143" s="74">
        <v>0</v>
      </c>
      <c r="Z143" s="69">
        <f t="shared" si="86"/>
        <v>0</v>
      </c>
      <c r="AA143" s="74">
        <v>0</v>
      </c>
      <c r="AB143" s="68">
        <f t="shared" si="87"/>
        <v>0</v>
      </c>
      <c r="AC143" s="67">
        <f t="shared" si="88"/>
        <v>0</v>
      </c>
      <c r="AD143" s="66">
        <f t="shared" si="89"/>
        <v>0</v>
      </c>
      <c r="AE143" s="57">
        <v>0</v>
      </c>
      <c r="AF143" s="60">
        <f t="shared" si="90"/>
        <v>0</v>
      </c>
      <c r="AG143" s="435">
        <v>0</v>
      </c>
      <c r="AH143" s="416">
        <f t="shared" si="91"/>
        <v>0</v>
      </c>
      <c r="AI143" s="65">
        <f t="shared" si="92"/>
        <v>0</v>
      </c>
      <c r="AJ143" s="63">
        <f t="shared" si="93"/>
        <v>0</v>
      </c>
      <c r="AK143" s="51">
        <v>0</v>
      </c>
      <c r="AL143" s="63">
        <f t="shared" si="94"/>
        <v>0</v>
      </c>
      <c r="AM143" s="75"/>
    </row>
    <row r="144" spans="1:39" s="2" customFormat="1" x14ac:dyDescent="0.3">
      <c r="A144" s="55" t="s">
        <v>1109</v>
      </c>
      <c r="B144" s="47">
        <f>3600/6</f>
        <v>600</v>
      </c>
      <c r="C144" s="46">
        <f>2000/1.1</f>
        <v>1818.181818181818</v>
      </c>
      <c r="D144" s="163">
        <v>6</v>
      </c>
      <c r="E144" s="44">
        <v>0</v>
      </c>
      <c r="F144" s="423">
        <f t="shared" si="75"/>
        <v>0</v>
      </c>
      <c r="G144" s="42">
        <v>0</v>
      </c>
      <c r="H144" s="69">
        <f t="shared" si="76"/>
        <v>0</v>
      </c>
      <c r="I144" s="74">
        <v>0</v>
      </c>
      <c r="J144" s="37">
        <f t="shared" si="77"/>
        <v>0</v>
      </c>
      <c r="K144" s="74">
        <v>0</v>
      </c>
      <c r="L144" s="37">
        <f t="shared" si="78"/>
        <v>0</v>
      </c>
      <c r="M144" s="74">
        <v>0</v>
      </c>
      <c r="N144" s="37">
        <f t="shared" si="79"/>
        <v>0</v>
      </c>
      <c r="O144" s="74">
        <v>0</v>
      </c>
      <c r="P144" s="71">
        <f t="shared" si="80"/>
        <v>0</v>
      </c>
      <c r="Q144" s="57">
        <f t="shared" si="81"/>
        <v>0</v>
      </c>
      <c r="R144" s="70">
        <f t="shared" si="82"/>
        <v>0</v>
      </c>
      <c r="S144" s="42">
        <v>0</v>
      </c>
      <c r="T144" s="69">
        <f t="shared" si="83"/>
        <v>0</v>
      </c>
      <c r="U144" s="74">
        <v>0</v>
      </c>
      <c r="V144" s="69">
        <f t="shared" si="84"/>
        <v>0</v>
      </c>
      <c r="W144" s="74">
        <v>0</v>
      </c>
      <c r="X144" s="69">
        <f t="shared" si="85"/>
        <v>0</v>
      </c>
      <c r="Y144" s="74">
        <v>0</v>
      </c>
      <c r="Z144" s="69">
        <f t="shared" si="86"/>
        <v>0</v>
      </c>
      <c r="AA144" s="74">
        <v>0</v>
      </c>
      <c r="AB144" s="68">
        <f t="shared" si="87"/>
        <v>0</v>
      </c>
      <c r="AC144" s="67">
        <f t="shared" si="88"/>
        <v>0</v>
      </c>
      <c r="AD144" s="66">
        <f t="shared" si="89"/>
        <v>0</v>
      </c>
      <c r="AE144" s="57">
        <v>0</v>
      </c>
      <c r="AF144" s="60">
        <f t="shared" si="90"/>
        <v>0</v>
      </c>
      <c r="AG144" s="435">
        <v>0</v>
      </c>
      <c r="AH144" s="416">
        <f t="shared" si="91"/>
        <v>0</v>
      </c>
      <c r="AI144" s="65">
        <f t="shared" si="92"/>
        <v>0</v>
      </c>
      <c r="AJ144" s="63">
        <f t="shared" si="93"/>
        <v>0</v>
      </c>
      <c r="AK144" s="51">
        <v>0</v>
      </c>
      <c r="AL144" s="63">
        <f t="shared" si="94"/>
        <v>0</v>
      </c>
      <c r="AM144" s="75"/>
    </row>
    <row r="145" spans="1:39" s="2" customFormat="1" x14ac:dyDescent="0.3">
      <c r="A145" s="55" t="s">
        <v>48</v>
      </c>
      <c r="B145" s="47">
        <f>3600/6</f>
        <v>600</v>
      </c>
      <c r="C145" s="46">
        <f>2000/1.1</f>
        <v>1818.181818181818</v>
      </c>
      <c r="D145" s="163">
        <v>6</v>
      </c>
      <c r="E145" s="44">
        <v>0</v>
      </c>
      <c r="F145" s="423">
        <f t="shared" si="75"/>
        <v>0</v>
      </c>
      <c r="G145" s="42">
        <v>0</v>
      </c>
      <c r="H145" s="69">
        <f t="shared" si="76"/>
        <v>0</v>
      </c>
      <c r="I145" s="74">
        <v>0</v>
      </c>
      <c r="J145" s="37">
        <f t="shared" si="77"/>
        <v>0</v>
      </c>
      <c r="K145" s="74">
        <v>0</v>
      </c>
      <c r="L145" s="37">
        <f t="shared" si="78"/>
        <v>0</v>
      </c>
      <c r="M145" s="74">
        <v>0</v>
      </c>
      <c r="N145" s="37">
        <f t="shared" si="79"/>
        <v>0</v>
      </c>
      <c r="O145" s="74">
        <v>0</v>
      </c>
      <c r="P145" s="71">
        <f t="shared" si="80"/>
        <v>0</v>
      </c>
      <c r="Q145" s="57">
        <f t="shared" si="81"/>
        <v>0</v>
      </c>
      <c r="R145" s="70">
        <f t="shared" si="82"/>
        <v>0</v>
      </c>
      <c r="S145" s="42">
        <v>0</v>
      </c>
      <c r="T145" s="69">
        <f t="shared" si="83"/>
        <v>0</v>
      </c>
      <c r="U145" s="74">
        <v>0</v>
      </c>
      <c r="V145" s="69">
        <f t="shared" si="84"/>
        <v>0</v>
      </c>
      <c r="W145" s="74">
        <v>0</v>
      </c>
      <c r="X145" s="69">
        <f t="shared" si="85"/>
        <v>0</v>
      </c>
      <c r="Y145" s="74">
        <v>0</v>
      </c>
      <c r="Z145" s="69">
        <f t="shared" si="86"/>
        <v>0</v>
      </c>
      <c r="AA145" s="74">
        <v>0</v>
      </c>
      <c r="AB145" s="68">
        <f t="shared" si="87"/>
        <v>0</v>
      </c>
      <c r="AC145" s="67">
        <f t="shared" si="88"/>
        <v>0</v>
      </c>
      <c r="AD145" s="66">
        <f t="shared" si="89"/>
        <v>0</v>
      </c>
      <c r="AE145" s="57">
        <v>0</v>
      </c>
      <c r="AF145" s="60">
        <f t="shared" si="90"/>
        <v>0</v>
      </c>
      <c r="AG145" s="435">
        <v>0</v>
      </c>
      <c r="AH145" s="416">
        <f t="shared" si="91"/>
        <v>0</v>
      </c>
      <c r="AI145" s="65">
        <f t="shared" si="92"/>
        <v>0</v>
      </c>
      <c r="AJ145" s="63">
        <f t="shared" si="93"/>
        <v>0</v>
      </c>
      <c r="AK145" s="51">
        <v>0</v>
      </c>
      <c r="AL145" s="63">
        <f t="shared" si="94"/>
        <v>0</v>
      </c>
      <c r="AM145" s="75"/>
    </row>
    <row r="146" spans="1:39" s="2" customFormat="1" x14ac:dyDescent="0.3">
      <c r="A146" s="48" t="s">
        <v>1120</v>
      </c>
      <c r="B146" s="47">
        <f>8100/6</f>
        <v>1350</v>
      </c>
      <c r="C146" s="46">
        <f>2800/1.1</f>
        <v>2545.454545454545</v>
      </c>
      <c r="D146" s="45">
        <v>6</v>
      </c>
      <c r="E146" s="44">
        <v>0</v>
      </c>
      <c r="F146" s="423">
        <f t="shared" si="75"/>
        <v>0</v>
      </c>
      <c r="G146" s="42">
        <v>0</v>
      </c>
      <c r="H146" s="69">
        <f t="shared" si="76"/>
        <v>0</v>
      </c>
      <c r="I146" s="74">
        <v>0</v>
      </c>
      <c r="J146" s="37">
        <f t="shared" si="77"/>
        <v>0</v>
      </c>
      <c r="K146" s="74">
        <v>0</v>
      </c>
      <c r="L146" s="37">
        <f t="shared" si="78"/>
        <v>0</v>
      </c>
      <c r="M146" s="74">
        <v>0</v>
      </c>
      <c r="N146" s="37">
        <f t="shared" si="79"/>
        <v>0</v>
      </c>
      <c r="O146" s="74">
        <v>0</v>
      </c>
      <c r="P146" s="71">
        <f t="shared" si="80"/>
        <v>0</v>
      </c>
      <c r="Q146" s="57">
        <f t="shared" si="81"/>
        <v>0</v>
      </c>
      <c r="R146" s="70">
        <f t="shared" si="82"/>
        <v>0</v>
      </c>
      <c r="S146" s="42">
        <v>0</v>
      </c>
      <c r="T146" s="69">
        <f t="shared" si="83"/>
        <v>0</v>
      </c>
      <c r="U146" s="74">
        <v>0</v>
      </c>
      <c r="V146" s="69">
        <f t="shared" si="84"/>
        <v>0</v>
      </c>
      <c r="W146" s="74">
        <v>0</v>
      </c>
      <c r="X146" s="69">
        <f t="shared" si="85"/>
        <v>0</v>
      </c>
      <c r="Y146" s="74">
        <v>0</v>
      </c>
      <c r="Z146" s="69">
        <f t="shared" si="86"/>
        <v>0</v>
      </c>
      <c r="AA146" s="74">
        <v>0</v>
      </c>
      <c r="AB146" s="68">
        <f t="shared" si="87"/>
        <v>0</v>
      </c>
      <c r="AC146" s="67">
        <f t="shared" si="88"/>
        <v>0</v>
      </c>
      <c r="AD146" s="66">
        <f t="shared" si="89"/>
        <v>0</v>
      </c>
      <c r="AE146" s="57">
        <v>0</v>
      </c>
      <c r="AF146" s="60">
        <f t="shared" si="90"/>
        <v>0</v>
      </c>
      <c r="AG146" s="435">
        <v>0</v>
      </c>
      <c r="AH146" s="416">
        <f t="shared" si="91"/>
        <v>0</v>
      </c>
      <c r="AI146" s="65">
        <f t="shared" si="92"/>
        <v>0</v>
      </c>
      <c r="AJ146" s="63">
        <f t="shared" si="93"/>
        <v>0</v>
      </c>
      <c r="AK146" s="51">
        <v>0</v>
      </c>
      <c r="AL146" s="63">
        <f t="shared" si="94"/>
        <v>0</v>
      </c>
      <c r="AM146" s="75"/>
    </row>
    <row r="147" spans="1:39" s="2" customFormat="1" x14ac:dyDescent="0.3">
      <c r="A147" s="48" t="s">
        <v>65</v>
      </c>
      <c r="B147" s="53">
        <f>6600/6</f>
        <v>1100</v>
      </c>
      <c r="C147" s="46">
        <f>2800/1.1</f>
        <v>2545.454545454545</v>
      </c>
      <c r="D147" s="45">
        <v>6</v>
      </c>
      <c r="E147" s="44">
        <v>0</v>
      </c>
      <c r="F147" s="423">
        <f t="shared" si="75"/>
        <v>0</v>
      </c>
      <c r="G147" s="42">
        <v>0</v>
      </c>
      <c r="H147" s="69">
        <f t="shared" si="76"/>
        <v>0</v>
      </c>
      <c r="I147" s="74">
        <v>0</v>
      </c>
      <c r="J147" s="37">
        <f t="shared" si="77"/>
        <v>0</v>
      </c>
      <c r="K147" s="74">
        <v>0</v>
      </c>
      <c r="L147" s="37">
        <f t="shared" si="78"/>
        <v>0</v>
      </c>
      <c r="M147" s="74">
        <v>0</v>
      </c>
      <c r="N147" s="37">
        <f t="shared" si="79"/>
        <v>0</v>
      </c>
      <c r="O147" s="74">
        <v>0</v>
      </c>
      <c r="P147" s="71">
        <f t="shared" si="80"/>
        <v>0</v>
      </c>
      <c r="Q147" s="57">
        <f t="shared" si="81"/>
        <v>0</v>
      </c>
      <c r="R147" s="70">
        <f t="shared" si="82"/>
        <v>0</v>
      </c>
      <c r="S147" s="42">
        <v>0</v>
      </c>
      <c r="T147" s="69">
        <f t="shared" si="83"/>
        <v>0</v>
      </c>
      <c r="U147" s="74">
        <v>0</v>
      </c>
      <c r="V147" s="69">
        <f t="shared" si="84"/>
        <v>0</v>
      </c>
      <c r="W147" s="74">
        <v>0</v>
      </c>
      <c r="X147" s="69">
        <f t="shared" si="85"/>
        <v>0</v>
      </c>
      <c r="Y147" s="74">
        <v>0</v>
      </c>
      <c r="Z147" s="69">
        <f t="shared" si="86"/>
        <v>0</v>
      </c>
      <c r="AA147" s="74">
        <v>0</v>
      </c>
      <c r="AB147" s="68">
        <f t="shared" si="87"/>
        <v>0</v>
      </c>
      <c r="AC147" s="67">
        <f t="shared" si="88"/>
        <v>0</v>
      </c>
      <c r="AD147" s="66">
        <f t="shared" si="89"/>
        <v>0</v>
      </c>
      <c r="AE147" s="57">
        <v>0</v>
      </c>
      <c r="AF147" s="60">
        <f t="shared" si="90"/>
        <v>0</v>
      </c>
      <c r="AG147" s="435">
        <v>0</v>
      </c>
      <c r="AH147" s="416">
        <f t="shared" si="91"/>
        <v>0</v>
      </c>
      <c r="AI147" s="65">
        <f t="shared" si="92"/>
        <v>0</v>
      </c>
      <c r="AJ147" s="63">
        <f t="shared" si="93"/>
        <v>0</v>
      </c>
      <c r="AK147" s="51">
        <v>0</v>
      </c>
      <c r="AL147" s="63">
        <f t="shared" si="94"/>
        <v>0</v>
      </c>
      <c r="AM147" s="75"/>
    </row>
    <row r="148" spans="1:39" s="2" customFormat="1" x14ac:dyDescent="0.3">
      <c r="A148" s="48" t="s">
        <v>64</v>
      </c>
      <c r="B148" s="47">
        <f>16200/12</f>
        <v>1350</v>
      </c>
      <c r="C148" s="46">
        <f>2800/1.1</f>
        <v>2545.454545454545</v>
      </c>
      <c r="D148" s="45">
        <v>12</v>
      </c>
      <c r="E148" s="44">
        <v>0</v>
      </c>
      <c r="F148" s="423">
        <f t="shared" si="75"/>
        <v>0</v>
      </c>
      <c r="G148" s="42">
        <v>0</v>
      </c>
      <c r="H148" s="69">
        <f t="shared" si="76"/>
        <v>0</v>
      </c>
      <c r="I148" s="74">
        <v>0</v>
      </c>
      <c r="J148" s="37">
        <f t="shared" si="77"/>
        <v>0</v>
      </c>
      <c r="K148" s="74">
        <v>0</v>
      </c>
      <c r="L148" s="37">
        <f t="shared" si="78"/>
        <v>0</v>
      </c>
      <c r="M148" s="74">
        <v>0</v>
      </c>
      <c r="N148" s="37">
        <f t="shared" si="79"/>
        <v>0</v>
      </c>
      <c r="O148" s="74">
        <v>0</v>
      </c>
      <c r="P148" s="71">
        <f t="shared" si="80"/>
        <v>0</v>
      </c>
      <c r="Q148" s="57">
        <f t="shared" si="81"/>
        <v>0</v>
      </c>
      <c r="R148" s="70">
        <f t="shared" si="82"/>
        <v>0</v>
      </c>
      <c r="S148" s="42">
        <v>0</v>
      </c>
      <c r="T148" s="69">
        <f t="shared" si="83"/>
        <v>0</v>
      </c>
      <c r="U148" s="74">
        <v>0</v>
      </c>
      <c r="V148" s="69">
        <f t="shared" si="84"/>
        <v>0</v>
      </c>
      <c r="W148" s="74">
        <v>0</v>
      </c>
      <c r="X148" s="69">
        <f t="shared" si="85"/>
        <v>0</v>
      </c>
      <c r="Y148" s="74">
        <v>0</v>
      </c>
      <c r="Z148" s="69">
        <f t="shared" si="86"/>
        <v>0</v>
      </c>
      <c r="AA148" s="74">
        <v>0</v>
      </c>
      <c r="AB148" s="68">
        <f t="shared" si="87"/>
        <v>0</v>
      </c>
      <c r="AC148" s="67">
        <f t="shared" si="88"/>
        <v>0</v>
      </c>
      <c r="AD148" s="66">
        <f t="shared" si="89"/>
        <v>0</v>
      </c>
      <c r="AE148" s="57">
        <v>0</v>
      </c>
      <c r="AF148" s="60">
        <f t="shared" si="90"/>
        <v>0</v>
      </c>
      <c r="AG148" s="435">
        <v>0</v>
      </c>
      <c r="AH148" s="416">
        <f t="shared" si="91"/>
        <v>0</v>
      </c>
      <c r="AI148" s="65">
        <f t="shared" si="92"/>
        <v>0</v>
      </c>
      <c r="AJ148" s="63">
        <f t="shared" si="93"/>
        <v>0</v>
      </c>
      <c r="AK148" s="51">
        <v>0</v>
      </c>
      <c r="AL148" s="63">
        <f t="shared" si="94"/>
        <v>0</v>
      </c>
      <c r="AM148" s="75"/>
    </row>
    <row r="149" spans="1:39" s="2" customFormat="1" x14ac:dyDescent="0.3">
      <c r="A149" s="48" t="s">
        <v>1091</v>
      </c>
      <c r="B149" s="47">
        <f>16200/12</f>
        <v>1350</v>
      </c>
      <c r="C149" s="46">
        <f>2800/1.1</f>
        <v>2545.454545454545</v>
      </c>
      <c r="D149" s="45">
        <v>12</v>
      </c>
      <c r="E149" s="44">
        <v>0</v>
      </c>
      <c r="F149" s="423">
        <f t="shared" si="75"/>
        <v>0</v>
      </c>
      <c r="G149" s="42">
        <v>0</v>
      </c>
      <c r="H149" s="69">
        <f t="shared" si="76"/>
        <v>0</v>
      </c>
      <c r="I149" s="74">
        <v>0</v>
      </c>
      <c r="J149" s="37">
        <f t="shared" si="77"/>
        <v>0</v>
      </c>
      <c r="K149" s="74">
        <v>0</v>
      </c>
      <c r="L149" s="37">
        <f t="shared" si="78"/>
        <v>0</v>
      </c>
      <c r="M149" s="74">
        <v>0</v>
      </c>
      <c r="N149" s="37">
        <f t="shared" si="79"/>
        <v>0</v>
      </c>
      <c r="O149" s="74">
        <v>0</v>
      </c>
      <c r="P149" s="71">
        <f t="shared" si="80"/>
        <v>0</v>
      </c>
      <c r="Q149" s="57">
        <f t="shared" si="81"/>
        <v>0</v>
      </c>
      <c r="R149" s="70">
        <f t="shared" si="82"/>
        <v>0</v>
      </c>
      <c r="S149" s="42">
        <v>0</v>
      </c>
      <c r="T149" s="69">
        <f t="shared" si="83"/>
        <v>0</v>
      </c>
      <c r="U149" s="74">
        <v>0</v>
      </c>
      <c r="V149" s="69">
        <f t="shared" si="84"/>
        <v>0</v>
      </c>
      <c r="W149" s="74">
        <v>0</v>
      </c>
      <c r="X149" s="69">
        <f t="shared" si="85"/>
        <v>0</v>
      </c>
      <c r="Y149" s="74">
        <v>0</v>
      </c>
      <c r="Z149" s="69">
        <f t="shared" si="86"/>
        <v>0</v>
      </c>
      <c r="AA149" s="74">
        <v>0</v>
      </c>
      <c r="AB149" s="68">
        <f t="shared" si="87"/>
        <v>0</v>
      </c>
      <c r="AC149" s="67">
        <f t="shared" si="88"/>
        <v>0</v>
      </c>
      <c r="AD149" s="66">
        <f t="shared" si="89"/>
        <v>0</v>
      </c>
      <c r="AE149" s="57">
        <v>0</v>
      </c>
      <c r="AF149" s="60">
        <f t="shared" si="90"/>
        <v>0</v>
      </c>
      <c r="AG149" s="435">
        <v>0</v>
      </c>
      <c r="AH149" s="416">
        <f t="shared" si="91"/>
        <v>0</v>
      </c>
      <c r="AI149" s="65">
        <f t="shared" si="92"/>
        <v>0</v>
      </c>
      <c r="AJ149" s="63">
        <f t="shared" si="93"/>
        <v>0</v>
      </c>
      <c r="AK149" s="51">
        <v>0</v>
      </c>
      <c r="AL149" s="63">
        <f t="shared" si="94"/>
        <v>0</v>
      </c>
      <c r="AM149" s="75"/>
    </row>
    <row r="150" spans="1:39" s="2" customFormat="1" x14ac:dyDescent="0.3">
      <c r="A150" s="48" t="s">
        <v>62</v>
      </c>
      <c r="B150" s="47">
        <f>42000/20</f>
        <v>2100</v>
      </c>
      <c r="C150" s="46">
        <f>3200/1.1</f>
        <v>2909.090909090909</v>
      </c>
      <c r="D150" s="45">
        <v>20</v>
      </c>
      <c r="E150" s="44">
        <v>0</v>
      </c>
      <c r="F150" s="423">
        <f t="shared" si="75"/>
        <v>0</v>
      </c>
      <c r="G150" s="42">
        <v>0</v>
      </c>
      <c r="H150" s="69">
        <f t="shared" si="76"/>
        <v>0</v>
      </c>
      <c r="I150" s="74">
        <v>0</v>
      </c>
      <c r="J150" s="37">
        <f t="shared" si="77"/>
        <v>0</v>
      </c>
      <c r="K150" s="74">
        <v>0</v>
      </c>
      <c r="L150" s="37">
        <f t="shared" si="78"/>
        <v>0</v>
      </c>
      <c r="M150" s="74">
        <v>0</v>
      </c>
      <c r="N150" s="37">
        <f t="shared" si="79"/>
        <v>0</v>
      </c>
      <c r="O150" s="74">
        <v>0</v>
      </c>
      <c r="P150" s="71">
        <f t="shared" si="80"/>
        <v>0</v>
      </c>
      <c r="Q150" s="57">
        <f t="shared" si="81"/>
        <v>0</v>
      </c>
      <c r="R150" s="70">
        <f t="shared" si="82"/>
        <v>0</v>
      </c>
      <c r="S150" s="42">
        <v>0</v>
      </c>
      <c r="T150" s="69">
        <f t="shared" si="83"/>
        <v>0</v>
      </c>
      <c r="U150" s="74">
        <v>0</v>
      </c>
      <c r="V150" s="69">
        <f t="shared" si="84"/>
        <v>0</v>
      </c>
      <c r="W150" s="74">
        <v>0</v>
      </c>
      <c r="X150" s="69">
        <f t="shared" si="85"/>
        <v>0</v>
      </c>
      <c r="Y150" s="74">
        <v>0</v>
      </c>
      <c r="Z150" s="69">
        <f t="shared" si="86"/>
        <v>0</v>
      </c>
      <c r="AA150" s="74">
        <v>0</v>
      </c>
      <c r="AB150" s="68">
        <f t="shared" si="87"/>
        <v>0</v>
      </c>
      <c r="AC150" s="67">
        <f t="shared" si="88"/>
        <v>0</v>
      </c>
      <c r="AD150" s="66">
        <f t="shared" si="89"/>
        <v>0</v>
      </c>
      <c r="AE150" s="57">
        <v>0</v>
      </c>
      <c r="AF150" s="60">
        <f t="shared" si="90"/>
        <v>0</v>
      </c>
      <c r="AG150" s="435">
        <v>0</v>
      </c>
      <c r="AH150" s="416">
        <f t="shared" si="91"/>
        <v>0</v>
      </c>
      <c r="AI150" s="65">
        <f t="shared" si="92"/>
        <v>0</v>
      </c>
      <c r="AJ150" s="63">
        <f t="shared" si="93"/>
        <v>0</v>
      </c>
      <c r="AK150" s="51">
        <v>0</v>
      </c>
      <c r="AL150" s="63">
        <f t="shared" si="94"/>
        <v>0</v>
      </c>
      <c r="AM150" s="75"/>
    </row>
    <row r="151" spans="1:39" s="2" customFormat="1" x14ac:dyDescent="0.3">
      <c r="A151" s="48" t="s">
        <v>1058</v>
      </c>
      <c r="B151" s="47">
        <f>13800/12</f>
        <v>1150</v>
      </c>
      <c r="C151" s="46">
        <f>2300/1.1</f>
        <v>2090.9090909090905</v>
      </c>
      <c r="D151" s="45">
        <v>12</v>
      </c>
      <c r="E151" s="44">
        <v>0</v>
      </c>
      <c r="F151" s="423">
        <f t="shared" si="75"/>
        <v>0</v>
      </c>
      <c r="G151" s="42">
        <v>0</v>
      </c>
      <c r="H151" s="69">
        <f t="shared" si="76"/>
        <v>0</v>
      </c>
      <c r="I151" s="74">
        <v>0</v>
      </c>
      <c r="J151" s="37">
        <f t="shared" si="77"/>
        <v>0</v>
      </c>
      <c r="K151" s="74">
        <v>0</v>
      </c>
      <c r="L151" s="37">
        <f t="shared" si="78"/>
        <v>0</v>
      </c>
      <c r="M151" s="74">
        <v>0</v>
      </c>
      <c r="N151" s="37">
        <f t="shared" si="79"/>
        <v>0</v>
      </c>
      <c r="O151" s="74">
        <v>0</v>
      </c>
      <c r="P151" s="71">
        <f t="shared" si="80"/>
        <v>0</v>
      </c>
      <c r="Q151" s="57">
        <f t="shared" si="81"/>
        <v>0</v>
      </c>
      <c r="R151" s="70">
        <f t="shared" si="82"/>
        <v>0</v>
      </c>
      <c r="S151" s="42">
        <v>0</v>
      </c>
      <c r="T151" s="69">
        <f t="shared" si="83"/>
        <v>0</v>
      </c>
      <c r="U151" s="74">
        <v>0</v>
      </c>
      <c r="V151" s="69">
        <f t="shared" si="84"/>
        <v>0</v>
      </c>
      <c r="W151" s="74">
        <v>0</v>
      </c>
      <c r="X151" s="69">
        <f t="shared" si="85"/>
        <v>0</v>
      </c>
      <c r="Y151" s="74">
        <v>0</v>
      </c>
      <c r="Z151" s="69">
        <f t="shared" si="86"/>
        <v>0</v>
      </c>
      <c r="AA151" s="74">
        <v>0</v>
      </c>
      <c r="AB151" s="68">
        <f t="shared" si="87"/>
        <v>0</v>
      </c>
      <c r="AC151" s="67">
        <f t="shared" si="88"/>
        <v>0</v>
      </c>
      <c r="AD151" s="66">
        <f t="shared" si="89"/>
        <v>0</v>
      </c>
      <c r="AE151" s="57">
        <v>0</v>
      </c>
      <c r="AF151" s="60">
        <f t="shared" si="90"/>
        <v>0</v>
      </c>
      <c r="AG151" s="435">
        <v>0</v>
      </c>
      <c r="AH151" s="416">
        <f t="shared" si="91"/>
        <v>0</v>
      </c>
      <c r="AI151" s="65">
        <f t="shared" si="92"/>
        <v>0</v>
      </c>
      <c r="AJ151" s="63">
        <f t="shared" si="93"/>
        <v>0</v>
      </c>
      <c r="AK151" s="51">
        <v>0</v>
      </c>
      <c r="AL151" s="63">
        <f t="shared" si="94"/>
        <v>0</v>
      </c>
      <c r="AM151" s="75"/>
    </row>
    <row r="152" spans="1:39" s="2" customFormat="1" x14ac:dyDescent="0.3">
      <c r="A152" s="48" t="s">
        <v>60</v>
      </c>
      <c r="B152" s="47">
        <f>30000/24</f>
        <v>1250</v>
      </c>
      <c r="C152" s="46">
        <f>2800/1.1</f>
        <v>2545.454545454545</v>
      </c>
      <c r="D152" s="45">
        <v>24</v>
      </c>
      <c r="E152" s="44">
        <v>0</v>
      </c>
      <c r="F152" s="423">
        <f t="shared" si="75"/>
        <v>0</v>
      </c>
      <c r="G152" s="42">
        <v>0</v>
      </c>
      <c r="H152" s="69">
        <f t="shared" si="76"/>
        <v>0</v>
      </c>
      <c r="I152" s="74">
        <v>0</v>
      </c>
      <c r="J152" s="37">
        <f t="shared" si="77"/>
        <v>0</v>
      </c>
      <c r="K152" s="74">
        <v>0</v>
      </c>
      <c r="L152" s="37">
        <f t="shared" si="78"/>
        <v>0</v>
      </c>
      <c r="M152" s="74">
        <v>0</v>
      </c>
      <c r="N152" s="37">
        <f t="shared" si="79"/>
        <v>0</v>
      </c>
      <c r="O152" s="74">
        <v>0</v>
      </c>
      <c r="P152" s="71">
        <f t="shared" si="80"/>
        <v>0</v>
      </c>
      <c r="Q152" s="57">
        <f t="shared" si="81"/>
        <v>0</v>
      </c>
      <c r="R152" s="70">
        <f t="shared" si="82"/>
        <v>0</v>
      </c>
      <c r="S152" s="42">
        <v>0</v>
      </c>
      <c r="T152" s="69">
        <f t="shared" si="83"/>
        <v>0</v>
      </c>
      <c r="U152" s="74">
        <v>0</v>
      </c>
      <c r="V152" s="69">
        <f t="shared" si="84"/>
        <v>0</v>
      </c>
      <c r="W152" s="74">
        <v>0</v>
      </c>
      <c r="X152" s="69">
        <f t="shared" si="85"/>
        <v>0</v>
      </c>
      <c r="Y152" s="74">
        <v>0</v>
      </c>
      <c r="Z152" s="69">
        <f t="shared" si="86"/>
        <v>0</v>
      </c>
      <c r="AA152" s="74">
        <v>0</v>
      </c>
      <c r="AB152" s="68">
        <f t="shared" si="87"/>
        <v>0</v>
      </c>
      <c r="AC152" s="67">
        <f t="shared" si="88"/>
        <v>0</v>
      </c>
      <c r="AD152" s="66">
        <f t="shared" si="89"/>
        <v>0</v>
      </c>
      <c r="AE152" s="57">
        <v>0</v>
      </c>
      <c r="AF152" s="60">
        <f t="shared" si="90"/>
        <v>0</v>
      </c>
      <c r="AG152" s="435">
        <v>0</v>
      </c>
      <c r="AH152" s="416">
        <f t="shared" si="91"/>
        <v>0</v>
      </c>
      <c r="AI152" s="65">
        <f t="shared" si="92"/>
        <v>0</v>
      </c>
      <c r="AJ152" s="63">
        <f t="shared" si="93"/>
        <v>0</v>
      </c>
      <c r="AK152" s="51">
        <v>0</v>
      </c>
      <c r="AL152" s="63">
        <f t="shared" si="94"/>
        <v>0</v>
      </c>
      <c r="AM152" s="75"/>
    </row>
    <row r="153" spans="1:39" s="2" customFormat="1" x14ac:dyDescent="0.3">
      <c r="A153" s="137" t="s">
        <v>1090</v>
      </c>
      <c r="B153" s="47">
        <f>14400/24</f>
        <v>600</v>
      </c>
      <c r="C153" s="46">
        <f>800/1.1</f>
        <v>727.27272727272725</v>
      </c>
      <c r="D153" s="163">
        <v>24</v>
      </c>
      <c r="E153" s="44">
        <v>0</v>
      </c>
      <c r="F153" s="423">
        <f t="shared" si="75"/>
        <v>0</v>
      </c>
      <c r="G153" s="42">
        <v>0</v>
      </c>
      <c r="H153" s="69">
        <f t="shared" si="76"/>
        <v>0</v>
      </c>
      <c r="I153" s="74">
        <v>0</v>
      </c>
      <c r="J153" s="37">
        <f t="shared" si="77"/>
        <v>0</v>
      </c>
      <c r="K153" s="74">
        <v>0</v>
      </c>
      <c r="L153" s="37">
        <f t="shared" si="78"/>
        <v>0</v>
      </c>
      <c r="M153" s="74">
        <v>0</v>
      </c>
      <c r="N153" s="37">
        <f t="shared" si="79"/>
        <v>0</v>
      </c>
      <c r="O153" s="74">
        <v>0</v>
      </c>
      <c r="P153" s="71">
        <f t="shared" si="80"/>
        <v>0</v>
      </c>
      <c r="Q153" s="57">
        <f t="shared" si="81"/>
        <v>0</v>
      </c>
      <c r="R153" s="70">
        <f t="shared" si="82"/>
        <v>0</v>
      </c>
      <c r="S153" s="42">
        <v>0</v>
      </c>
      <c r="T153" s="69">
        <f t="shared" si="83"/>
        <v>0</v>
      </c>
      <c r="U153" s="74">
        <v>0</v>
      </c>
      <c r="V153" s="69">
        <f t="shared" si="84"/>
        <v>0</v>
      </c>
      <c r="W153" s="74">
        <v>0</v>
      </c>
      <c r="X153" s="69">
        <f t="shared" si="85"/>
        <v>0</v>
      </c>
      <c r="Y153" s="74">
        <v>0</v>
      </c>
      <c r="Z153" s="69">
        <f t="shared" si="86"/>
        <v>0</v>
      </c>
      <c r="AA153" s="74">
        <v>0</v>
      </c>
      <c r="AB153" s="68">
        <f t="shared" si="87"/>
        <v>0</v>
      </c>
      <c r="AC153" s="67">
        <f t="shared" si="88"/>
        <v>0</v>
      </c>
      <c r="AD153" s="66">
        <f t="shared" si="89"/>
        <v>0</v>
      </c>
      <c r="AE153" s="57">
        <v>0</v>
      </c>
      <c r="AF153" s="60">
        <f t="shared" si="90"/>
        <v>0</v>
      </c>
      <c r="AG153" s="435">
        <v>0</v>
      </c>
      <c r="AH153" s="416">
        <f t="shared" si="91"/>
        <v>0</v>
      </c>
      <c r="AI153" s="65">
        <f t="shared" si="92"/>
        <v>0</v>
      </c>
      <c r="AJ153" s="63">
        <f t="shared" si="93"/>
        <v>0</v>
      </c>
      <c r="AK153" s="51">
        <v>0</v>
      </c>
      <c r="AL153" s="63">
        <f t="shared" si="94"/>
        <v>0</v>
      </c>
      <c r="AM153" s="75"/>
    </row>
    <row r="154" spans="1:39" s="2" customFormat="1" x14ac:dyDescent="0.3">
      <c r="A154" s="188" t="s">
        <v>153</v>
      </c>
      <c r="B154" s="182">
        <f>16000/10</f>
        <v>1600</v>
      </c>
      <c r="C154" s="183">
        <f>2700/1.1</f>
        <v>2454.5454545454545</v>
      </c>
      <c r="D154" s="184">
        <v>10</v>
      </c>
      <c r="E154" s="44">
        <v>0</v>
      </c>
      <c r="F154" s="423">
        <f t="shared" si="75"/>
        <v>0</v>
      </c>
      <c r="G154" s="42">
        <v>0</v>
      </c>
      <c r="H154" s="69">
        <f t="shared" si="76"/>
        <v>0</v>
      </c>
      <c r="I154" s="74">
        <v>0</v>
      </c>
      <c r="J154" s="37">
        <f t="shared" si="77"/>
        <v>0</v>
      </c>
      <c r="K154" s="74">
        <v>0</v>
      </c>
      <c r="L154" s="37">
        <f t="shared" si="78"/>
        <v>0</v>
      </c>
      <c r="M154" s="74">
        <v>0</v>
      </c>
      <c r="N154" s="37">
        <f t="shared" si="79"/>
        <v>0</v>
      </c>
      <c r="O154" s="74">
        <v>0</v>
      </c>
      <c r="P154" s="71">
        <f t="shared" si="80"/>
        <v>0</v>
      </c>
      <c r="Q154" s="57">
        <f t="shared" si="81"/>
        <v>0</v>
      </c>
      <c r="R154" s="70">
        <f t="shared" si="82"/>
        <v>0</v>
      </c>
      <c r="S154" s="42">
        <v>0</v>
      </c>
      <c r="T154" s="69">
        <f t="shared" si="83"/>
        <v>0</v>
      </c>
      <c r="U154" s="74">
        <v>0</v>
      </c>
      <c r="V154" s="69">
        <f t="shared" si="84"/>
        <v>0</v>
      </c>
      <c r="W154" s="74">
        <v>0</v>
      </c>
      <c r="X154" s="69">
        <f t="shared" si="85"/>
        <v>0</v>
      </c>
      <c r="Y154" s="74">
        <v>0</v>
      </c>
      <c r="Z154" s="69">
        <f t="shared" si="86"/>
        <v>0</v>
      </c>
      <c r="AA154" s="74">
        <v>0</v>
      </c>
      <c r="AB154" s="68">
        <f t="shared" si="87"/>
        <v>0</v>
      </c>
      <c r="AC154" s="67">
        <f t="shared" si="88"/>
        <v>0</v>
      </c>
      <c r="AD154" s="66">
        <f t="shared" si="89"/>
        <v>0</v>
      </c>
      <c r="AE154" s="57">
        <v>0</v>
      </c>
      <c r="AF154" s="60">
        <f t="shared" si="90"/>
        <v>0</v>
      </c>
      <c r="AG154" s="435">
        <v>0</v>
      </c>
      <c r="AH154" s="416">
        <f t="shared" si="91"/>
        <v>0</v>
      </c>
      <c r="AI154" s="65">
        <f t="shared" si="92"/>
        <v>0</v>
      </c>
      <c r="AJ154" s="63">
        <f t="shared" si="93"/>
        <v>0</v>
      </c>
      <c r="AK154" s="51">
        <v>0</v>
      </c>
      <c r="AL154" s="63">
        <f t="shared" si="94"/>
        <v>0</v>
      </c>
      <c r="AM154" s="75"/>
    </row>
    <row r="155" spans="1:39" s="2" customFormat="1" x14ac:dyDescent="0.3">
      <c r="A155" s="188" t="s">
        <v>1056</v>
      </c>
      <c r="B155" s="47">
        <f>16000/10</f>
        <v>1600</v>
      </c>
      <c r="C155" s="183">
        <f>2700/1.1</f>
        <v>2454.5454545454545</v>
      </c>
      <c r="D155" s="163">
        <v>10</v>
      </c>
      <c r="E155" s="44">
        <v>0</v>
      </c>
      <c r="F155" s="423">
        <f t="shared" si="75"/>
        <v>0</v>
      </c>
      <c r="G155" s="42">
        <v>0</v>
      </c>
      <c r="H155" s="69">
        <f t="shared" si="76"/>
        <v>0</v>
      </c>
      <c r="I155" s="74">
        <v>0</v>
      </c>
      <c r="J155" s="37">
        <f t="shared" si="77"/>
        <v>0</v>
      </c>
      <c r="K155" s="74">
        <v>0</v>
      </c>
      <c r="L155" s="37">
        <f t="shared" si="78"/>
        <v>0</v>
      </c>
      <c r="M155" s="74">
        <v>0</v>
      </c>
      <c r="N155" s="37">
        <f t="shared" si="79"/>
        <v>0</v>
      </c>
      <c r="O155" s="74">
        <v>0</v>
      </c>
      <c r="P155" s="71">
        <f t="shared" si="80"/>
        <v>0</v>
      </c>
      <c r="Q155" s="57">
        <f t="shared" si="81"/>
        <v>0</v>
      </c>
      <c r="R155" s="70">
        <f t="shared" si="82"/>
        <v>0</v>
      </c>
      <c r="S155" s="42">
        <v>0</v>
      </c>
      <c r="T155" s="69">
        <f t="shared" si="83"/>
        <v>0</v>
      </c>
      <c r="U155" s="74">
        <v>0</v>
      </c>
      <c r="V155" s="69">
        <f t="shared" si="84"/>
        <v>0</v>
      </c>
      <c r="W155" s="74">
        <v>0</v>
      </c>
      <c r="X155" s="69">
        <f t="shared" si="85"/>
        <v>0</v>
      </c>
      <c r="Y155" s="74">
        <v>0</v>
      </c>
      <c r="Z155" s="69">
        <f t="shared" si="86"/>
        <v>0</v>
      </c>
      <c r="AA155" s="74">
        <v>0</v>
      </c>
      <c r="AB155" s="68">
        <f t="shared" si="87"/>
        <v>0</v>
      </c>
      <c r="AC155" s="67">
        <f t="shared" si="88"/>
        <v>0</v>
      </c>
      <c r="AD155" s="66">
        <f t="shared" si="89"/>
        <v>0</v>
      </c>
      <c r="AE155" s="57">
        <v>0</v>
      </c>
      <c r="AF155" s="60">
        <f t="shared" si="90"/>
        <v>0</v>
      </c>
      <c r="AG155" s="435">
        <v>0</v>
      </c>
      <c r="AH155" s="416">
        <f t="shared" si="91"/>
        <v>0</v>
      </c>
      <c r="AI155" s="65">
        <f t="shared" si="92"/>
        <v>0</v>
      </c>
      <c r="AJ155" s="63">
        <f t="shared" si="93"/>
        <v>0</v>
      </c>
      <c r="AK155" s="51">
        <v>0</v>
      </c>
      <c r="AL155" s="63">
        <f t="shared" si="94"/>
        <v>0</v>
      </c>
      <c r="AM155" s="75"/>
    </row>
    <row r="156" spans="1:39" s="2" customFormat="1" x14ac:dyDescent="0.3">
      <c r="A156" s="188" t="s">
        <v>404</v>
      </c>
      <c r="B156" s="47">
        <f>16000/10</f>
        <v>1600</v>
      </c>
      <c r="C156" s="183">
        <f>2700/1.1</f>
        <v>2454.5454545454545</v>
      </c>
      <c r="D156" s="163">
        <v>10</v>
      </c>
      <c r="E156" s="44">
        <v>0</v>
      </c>
      <c r="F156" s="423">
        <f t="shared" si="75"/>
        <v>0</v>
      </c>
      <c r="G156" s="42">
        <v>0</v>
      </c>
      <c r="H156" s="69">
        <f t="shared" si="76"/>
        <v>0</v>
      </c>
      <c r="I156" s="74">
        <v>0</v>
      </c>
      <c r="J156" s="37">
        <f t="shared" si="77"/>
        <v>0</v>
      </c>
      <c r="K156" s="74">
        <v>0</v>
      </c>
      <c r="L156" s="37">
        <f t="shared" si="78"/>
        <v>0</v>
      </c>
      <c r="M156" s="74">
        <v>0</v>
      </c>
      <c r="N156" s="37">
        <f t="shared" si="79"/>
        <v>0</v>
      </c>
      <c r="O156" s="74">
        <v>0</v>
      </c>
      <c r="P156" s="71">
        <f t="shared" si="80"/>
        <v>0</v>
      </c>
      <c r="Q156" s="57">
        <f t="shared" si="81"/>
        <v>0</v>
      </c>
      <c r="R156" s="70">
        <f t="shared" si="82"/>
        <v>0</v>
      </c>
      <c r="S156" s="42">
        <v>0</v>
      </c>
      <c r="T156" s="69">
        <f t="shared" si="83"/>
        <v>0</v>
      </c>
      <c r="U156" s="74">
        <v>0</v>
      </c>
      <c r="V156" s="69">
        <f t="shared" si="84"/>
        <v>0</v>
      </c>
      <c r="W156" s="74">
        <v>0</v>
      </c>
      <c r="X156" s="69">
        <f t="shared" si="85"/>
        <v>0</v>
      </c>
      <c r="Y156" s="74">
        <v>0</v>
      </c>
      <c r="Z156" s="69">
        <f t="shared" si="86"/>
        <v>0</v>
      </c>
      <c r="AA156" s="74">
        <v>0</v>
      </c>
      <c r="AB156" s="68">
        <f t="shared" si="87"/>
        <v>0</v>
      </c>
      <c r="AC156" s="67">
        <f t="shared" si="88"/>
        <v>0</v>
      </c>
      <c r="AD156" s="66">
        <f t="shared" si="89"/>
        <v>0</v>
      </c>
      <c r="AE156" s="57">
        <v>0</v>
      </c>
      <c r="AF156" s="60">
        <f t="shared" si="90"/>
        <v>0</v>
      </c>
      <c r="AG156" s="435">
        <v>0</v>
      </c>
      <c r="AH156" s="416">
        <f t="shared" si="91"/>
        <v>0</v>
      </c>
      <c r="AI156" s="65">
        <f t="shared" si="92"/>
        <v>0</v>
      </c>
      <c r="AJ156" s="63">
        <f t="shared" si="93"/>
        <v>0</v>
      </c>
      <c r="AK156" s="51">
        <v>0</v>
      </c>
      <c r="AL156" s="63">
        <f t="shared" si="94"/>
        <v>0</v>
      </c>
      <c r="AM156" s="75"/>
    </row>
    <row r="157" spans="1:39" s="2" customFormat="1" x14ac:dyDescent="0.3">
      <c r="A157" s="188" t="s">
        <v>1055</v>
      </c>
      <c r="B157" s="47">
        <f>16000/10</f>
        <v>1600</v>
      </c>
      <c r="C157" s="183">
        <f>2700/1.1</f>
        <v>2454.5454545454545</v>
      </c>
      <c r="D157" s="163">
        <v>10</v>
      </c>
      <c r="E157" s="44">
        <v>0</v>
      </c>
      <c r="F157" s="423">
        <f t="shared" si="75"/>
        <v>0</v>
      </c>
      <c r="G157" s="42">
        <v>0</v>
      </c>
      <c r="H157" s="69">
        <f t="shared" si="76"/>
        <v>0</v>
      </c>
      <c r="I157" s="74">
        <v>0</v>
      </c>
      <c r="J157" s="37">
        <f t="shared" si="77"/>
        <v>0</v>
      </c>
      <c r="K157" s="74">
        <v>0</v>
      </c>
      <c r="L157" s="37">
        <f t="shared" si="78"/>
        <v>0</v>
      </c>
      <c r="M157" s="74">
        <v>0</v>
      </c>
      <c r="N157" s="37">
        <f t="shared" si="79"/>
        <v>0</v>
      </c>
      <c r="O157" s="74">
        <v>0</v>
      </c>
      <c r="P157" s="71">
        <f t="shared" si="80"/>
        <v>0</v>
      </c>
      <c r="Q157" s="57">
        <f t="shared" si="81"/>
        <v>0</v>
      </c>
      <c r="R157" s="70">
        <f t="shared" si="82"/>
        <v>0</v>
      </c>
      <c r="S157" s="42">
        <v>0</v>
      </c>
      <c r="T157" s="69">
        <f t="shared" si="83"/>
        <v>0</v>
      </c>
      <c r="U157" s="74">
        <v>0</v>
      </c>
      <c r="V157" s="69">
        <f t="shared" si="84"/>
        <v>0</v>
      </c>
      <c r="W157" s="74">
        <v>0</v>
      </c>
      <c r="X157" s="69">
        <f t="shared" si="85"/>
        <v>0</v>
      </c>
      <c r="Y157" s="74">
        <v>0</v>
      </c>
      <c r="Z157" s="69">
        <f t="shared" si="86"/>
        <v>0</v>
      </c>
      <c r="AA157" s="74">
        <v>0</v>
      </c>
      <c r="AB157" s="68">
        <f t="shared" si="87"/>
        <v>0</v>
      </c>
      <c r="AC157" s="67">
        <f t="shared" si="88"/>
        <v>0</v>
      </c>
      <c r="AD157" s="66">
        <f t="shared" si="89"/>
        <v>0</v>
      </c>
      <c r="AE157" s="57">
        <v>0</v>
      </c>
      <c r="AF157" s="60">
        <f t="shared" si="90"/>
        <v>0</v>
      </c>
      <c r="AG157" s="435">
        <v>0</v>
      </c>
      <c r="AH157" s="416">
        <f t="shared" si="91"/>
        <v>0</v>
      </c>
      <c r="AI157" s="65">
        <f t="shared" si="92"/>
        <v>0</v>
      </c>
      <c r="AJ157" s="63">
        <f t="shared" si="93"/>
        <v>0</v>
      </c>
      <c r="AK157" s="51">
        <v>0</v>
      </c>
      <c r="AL157" s="63">
        <f t="shared" si="94"/>
        <v>0</v>
      </c>
      <c r="AM157" s="75"/>
    </row>
    <row r="158" spans="1:39" s="2" customFormat="1" x14ac:dyDescent="0.3">
      <c r="A158" s="188" t="s">
        <v>585</v>
      </c>
      <c r="B158" s="47">
        <f>16000/10</f>
        <v>1600</v>
      </c>
      <c r="C158" s="183">
        <f>2700/1.1</f>
        <v>2454.5454545454545</v>
      </c>
      <c r="D158" s="163">
        <v>11</v>
      </c>
      <c r="E158" s="44">
        <v>0</v>
      </c>
      <c r="F158" s="423">
        <f t="shared" si="75"/>
        <v>0</v>
      </c>
      <c r="G158" s="42">
        <v>0</v>
      </c>
      <c r="H158" s="69">
        <f t="shared" si="76"/>
        <v>0</v>
      </c>
      <c r="I158" s="74">
        <v>0</v>
      </c>
      <c r="J158" s="37">
        <f t="shared" si="77"/>
        <v>0</v>
      </c>
      <c r="K158" s="74">
        <v>0</v>
      </c>
      <c r="L158" s="37">
        <f t="shared" si="78"/>
        <v>0</v>
      </c>
      <c r="M158" s="74">
        <v>0</v>
      </c>
      <c r="N158" s="37">
        <f t="shared" si="79"/>
        <v>0</v>
      </c>
      <c r="O158" s="74">
        <v>0</v>
      </c>
      <c r="P158" s="71">
        <f t="shared" si="80"/>
        <v>0</v>
      </c>
      <c r="Q158" s="57">
        <f t="shared" si="81"/>
        <v>0</v>
      </c>
      <c r="R158" s="70">
        <f t="shared" si="82"/>
        <v>0</v>
      </c>
      <c r="S158" s="42">
        <v>0</v>
      </c>
      <c r="T158" s="69">
        <f t="shared" si="83"/>
        <v>0</v>
      </c>
      <c r="U158" s="74">
        <v>0</v>
      </c>
      <c r="V158" s="69">
        <f t="shared" si="84"/>
        <v>0</v>
      </c>
      <c r="W158" s="74">
        <v>0</v>
      </c>
      <c r="X158" s="69">
        <f t="shared" si="85"/>
        <v>0</v>
      </c>
      <c r="Y158" s="74">
        <v>0</v>
      </c>
      <c r="Z158" s="69">
        <f t="shared" si="86"/>
        <v>0</v>
      </c>
      <c r="AA158" s="74">
        <v>0</v>
      </c>
      <c r="AB158" s="68">
        <f t="shared" si="87"/>
        <v>0</v>
      </c>
      <c r="AC158" s="67">
        <f t="shared" si="88"/>
        <v>0</v>
      </c>
      <c r="AD158" s="66">
        <f t="shared" si="89"/>
        <v>0</v>
      </c>
      <c r="AE158" s="57">
        <v>0</v>
      </c>
      <c r="AF158" s="60">
        <f t="shared" si="90"/>
        <v>0</v>
      </c>
      <c r="AG158" s="435">
        <v>0</v>
      </c>
      <c r="AH158" s="416">
        <f t="shared" si="91"/>
        <v>0</v>
      </c>
      <c r="AI158" s="65">
        <f t="shared" si="92"/>
        <v>0</v>
      </c>
      <c r="AJ158" s="63">
        <f t="shared" si="93"/>
        <v>0</v>
      </c>
      <c r="AK158" s="51">
        <v>0</v>
      </c>
      <c r="AL158" s="63">
        <f t="shared" si="94"/>
        <v>0</v>
      </c>
      <c r="AM158" s="75"/>
    </row>
    <row r="159" spans="1:39" s="2" customFormat="1" x14ac:dyDescent="0.3">
      <c r="A159" s="188" t="s">
        <v>410</v>
      </c>
      <c r="B159" s="47">
        <f>14400/12</f>
        <v>1200</v>
      </c>
      <c r="C159" s="46">
        <f>1800/1.1</f>
        <v>1636.3636363636363</v>
      </c>
      <c r="D159" s="163">
        <v>12</v>
      </c>
      <c r="E159" s="44">
        <v>0</v>
      </c>
      <c r="F159" s="423">
        <f t="shared" si="75"/>
        <v>0</v>
      </c>
      <c r="G159" s="42">
        <v>0</v>
      </c>
      <c r="H159" s="69">
        <f t="shared" si="76"/>
        <v>0</v>
      </c>
      <c r="I159" s="74">
        <v>0</v>
      </c>
      <c r="J159" s="37">
        <f t="shared" si="77"/>
        <v>0</v>
      </c>
      <c r="K159" s="74">
        <v>0</v>
      </c>
      <c r="L159" s="37">
        <f t="shared" si="78"/>
        <v>0</v>
      </c>
      <c r="M159" s="74">
        <v>0</v>
      </c>
      <c r="N159" s="37">
        <f t="shared" si="79"/>
        <v>0</v>
      </c>
      <c r="O159" s="74">
        <v>0</v>
      </c>
      <c r="P159" s="71">
        <f t="shared" si="80"/>
        <v>0</v>
      </c>
      <c r="Q159" s="57">
        <f t="shared" si="81"/>
        <v>0</v>
      </c>
      <c r="R159" s="70">
        <f t="shared" si="82"/>
        <v>0</v>
      </c>
      <c r="S159" s="42">
        <v>0</v>
      </c>
      <c r="T159" s="69">
        <f t="shared" si="83"/>
        <v>0</v>
      </c>
      <c r="U159" s="74">
        <v>0</v>
      </c>
      <c r="V159" s="69">
        <f t="shared" si="84"/>
        <v>0</v>
      </c>
      <c r="W159" s="74">
        <v>0</v>
      </c>
      <c r="X159" s="69">
        <f t="shared" si="85"/>
        <v>0</v>
      </c>
      <c r="Y159" s="74">
        <v>0</v>
      </c>
      <c r="Z159" s="69">
        <f t="shared" si="86"/>
        <v>0</v>
      </c>
      <c r="AA159" s="74">
        <v>0</v>
      </c>
      <c r="AB159" s="68">
        <f t="shared" si="87"/>
        <v>0</v>
      </c>
      <c r="AC159" s="67">
        <f t="shared" si="88"/>
        <v>0</v>
      </c>
      <c r="AD159" s="66">
        <f t="shared" si="89"/>
        <v>0</v>
      </c>
      <c r="AE159" s="57">
        <v>0</v>
      </c>
      <c r="AF159" s="60">
        <f t="shared" si="90"/>
        <v>0</v>
      </c>
      <c r="AG159" s="435">
        <v>0</v>
      </c>
      <c r="AH159" s="416">
        <f t="shared" si="91"/>
        <v>0</v>
      </c>
      <c r="AI159" s="65">
        <f t="shared" si="92"/>
        <v>0</v>
      </c>
      <c r="AJ159" s="63">
        <f t="shared" si="93"/>
        <v>0</v>
      </c>
      <c r="AK159" s="51">
        <v>0</v>
      </c>
      <c r="AL159" s="63">
        <f t="shared" si="94"/>
        <v>0</v>
      </c>
      <c r="AM159" s="75"/>
    </row>
    <row r="160" spans="1:39" s="2" customFormat="1" x14ac:dyDescent="0.3">
      <c r="A160" s="188" t="s">
        <v>1137</v>
      </c>
      <c r="B160" s="47">
        <f>14400/12</f>
        <v>1200</v>
      </c>
      <c r="C160" s="46">
        <f>1800/1.1</f>
        <v>1636.3636363636363</v>
      </c>
      <c r="D160" s="163">
        <v>13</v>
      </c>
      <c r="E160" s="44">
        <v>0</v>
      </c>
      <c r="F160" s="423">
        <f t="shared" si="75"/>
        <v>0</v>
      </c>
      <c r="G160" s="42">
        <v>0</v>
      </c>
      <c r="H160" s="69">
        <f t="shared" si="76"/>
        <v>0</v>
      </c>
      <c r="I160" s="74">
        <v>0</v>
      </c>
      <c r="J160" s="37">
        <f t="shared" si="77"/>
        <v>0</v>
      </c>
      <c r="K160" s="74">
        <v>0</v>
      </c>
      <c r="L160" s="37">
        <f t="shared" si="78"/>
        <v>0</v>
      </c>
      <c r="M160" s="74">
        <v>0</v>
      </c>
      <c r="N160" s="37">
        <f t="shared" si="79"/>
        <v>0</v>
      </c>
      <c r="O160" s="74">
        <v>0</v>
      </c>
      <c r="P160" s="71">
        <f t="shared" si="80"/>
        <v>0</v>
      </c>
      <c r="Q160" s="57">
        <f t="shared" si="81"/>
        <v>0</v>
      </c>
      <c r="R160" s="70">
        <f t="shared" si="82"/>
        <v>0</v>
      </c>
      <c r="S160" s="42">
        <v>0</v>
      </c>
      <c r="T160" s="69">
        <f t="shared" si="83"/>
        <v>0</v>
      </c>
      <c r="U160" s="74">
        <v>0</v>
      </c>
      <c r="V160" s="69">
        <f t="shared" si="84"/>
        <v>0</v>
      </c>
      <c r="W160" s="74">
        <v>0</v>
      </c>
      <c r="X160" s="69">
        <f t="shared" si="85"/>
        <v>0</v>
      </c>
      <c r="Y160" s="74">
        <v>0</v>
      </c>
      <c r="Z160" s="69">
        <f t="shared" si="86"/>
        <v>0</v>
      </c>
      <c r="AA160" s="74">
        <v>0</v>
      </c>
      <c r="AB160" s="68">
        <f t="shared" si="87"/>
        <v>0</v>
      </c>
      <c r="AC160" s="67">
        <f t="shared" si="88"/>
        <v>0</v>
      </c>
      <c r="AD160" s="66">
        <f t="shared" si="89"/>
        <v>0</v>
      </c>
      <c r="AE160" s="57">
        <v>0</v>
      </c>
      <c r="AF160" s="60">
        <f t="shared" si="90"/>
        <v>0</v>
      </c>
      <c r="AG160" s="435">
        <v>0</v>
      </c>
      <c r="AH160" s="416">
        <f t="shared" si="91"/>
        <v>0</v>
      </c>
      <c r="AI160" s="65">
        <f t="shared" si="92"/>
        <v>0</v>
      </c>
      <c r="AJ160" s="63">
        <f t="shared" si="93"/>
        <v>0</v>
      </c>
      <c r="AK160" s="51">
        <v>0</v>
      </c>
      <c r="AL160" s="63">
        <f t="shared" si="94"/>
        <v>0</v>
      </c>
      <c r="AM160" s="75"/>
    </row>
    <row r="161" spans="1:39" s="2" customFormat="1" x14ac:dyDescent="0.3">
      <c r="A161" s="186" t="s">
        <v>406</v>
      </c>
      <c r="B161" s="47">
        <f>3900/6</f>
        <v>650</v>
      </c>
      <c r="C161" s="46">
        <f>2000/1.1</f>
        <v>1818.181818181818</v>
      </c>
      <c r="D161" s="163">
        <v>6</v>
      </c>
      <c r="E161" s="44">
        <v>0</v>
      </c>
      <c r="F161" s="423">
        <f t="shared" si="75"/>
        <v>0</v>
      </c>
      <c r="G161" s="42">
        <v>0</v>
      </c>
      <c r="H161" s="69">
        <f t="shared" si="76"/>
        <v>0</v>
      </c>
      <c r="I161" s="74">
        <v>0</v>
      </c>
      <c r="J161" s="37">
        <f t="shared" si="77"/>
        <v>0</v>
      </c>
      <c r="K161" s="74">
        <v>0</v>
      </c>
      <c r="L161" s="37">
        <f t="shared" si="78"/>
        <v>0</v>
      </c>
      <c r="M161" s="74">
        <v>0</v>
      </c>
      <c r="N161" s="37">
        <f t="shared" si="79"/>
        <v>0</v>
      </c>
      <c r="O161" s="74">
        <v>0</v>
      </c>
      <c r="P161" s="71">
        <f t="shared" si="80"/>
        <v>0</v>
      </c>
      <c r="Q161" s="57">
        <f t="shared" si="81"/>
        <v>0</v>
      </c>
      <c r="R161" s="70">
        <f t="shared" si="82"/>
        <v>0</v>
      </c>
      <c r="S161" s="42">
        <v>0</v>
      </c>
      <c r="T161" s="69">
        <f t="shared" si="83"/>
        <v>0</v>
      </c>
      <c r="U161" s="74">
        <v>0</v>
      </c>
      <c r="V161" s="69">
        <f t="shared" si="84"/>
        <v>0</v>
      </c>
      <c r="W161" s="74">
        <v>0</v>
      </c>
      <c r="X161" s="69">
        <f t="shared" si="85"/>
        <v>0</v>
      </c>
      <c r="Y161" s="74">
        <v>0</v>
      </c>
      <c r="Z161" s="69">
        <f t="shared" si="86"/>
        <v>0</v>
      </c>
      <c r="AA161" s="74">
        <v>0</v>
      </c>
      <c r="AB161" s="68">
        <f t="shared" si="87"/>
        <v>0</v>
      </c>
      <c r="AC161" s="67">
        <f t="shared" si="88"/>
        <v>0</v>
      </c>
      <c r="AD161" s="66">
        <f t="shared" si="89"/>
        <v>0</v>
      </c>
      <c r="AE161" s="57">
        <v>0</v>
      </c>
      <c r="AF161" s="60">
        <f t="shared" si="90"/>
        <v>0</v>
      </c>
      <c r="AG161" s="435">
        <v>0</v>
      </c>
      <c r="AH161" s="416">
        <f t="shared" si="91"/>
        <v>0</v>
      </c>
      <c r="AI161" s="65">
        <f t="shared" si="92"/>
        <v>0</v>
      </c>
      <c r="AJ161" s="63">
        <f t="shared" si="93"/>
        <v>0</v>
      </c>
      <c r="AK161" s="51">
        <v>0</v>
      </c>
      <c r="AL161" s="63">
        <f t="shared" si="94"/>
        <v>0</v>
      </c>
      <c r="AM161" s="75"/>
    </row>
    <row r="162" spans="1:39" s="2" customFormat="1" x14ac:dyDescent="0.3">
      <c r="A162" s="186" t="s">
        <v>1136</v>
      </c>
      <c r="B162" s="47">
        <f>3900/6</f>
        <v>650</v>
      </c>
      <c r="C162" s="46">
        <f>2000/1.1</f>
        <v>1818.181818181818</v>
      </c>
      <c r="D162" s="163">
        <v>6</v>
      </c>
      <c r="E162" s="44">
        <v>0</v>
      </c>
      <c r="F162" s="423">
        <f t="shared" si="75"/>
        <v>0</v>
      </c>
      <c r="G162" s="42">
        <v>0</v>
      </c>
      <c r="H162" s="69">
        <f t="shared" si="76"/>
        <v>0</v>
      </c>
      <c r="I162" s="74">
        <v>0</v>
      </c>
      <c r="J162" s="37">
        <f t="shared" si="77"/>
        <v>0</v>
      </c>
      <c r="K162" s="74">
        <v>0</v>
      </c>
      <c r="L162" s="37">
        <f t="shared" si="78"/>
        <v>0</v>
      </c>
      <c r="M162" s="74">
        <v>0</v>
      </c>
      <c r="N162" s="37">
        <f t="shared" si="79"/>
        <v>0</v>
      </c>
      <c r="O162" s="74">
        <v>0</v>
      </c>
      <c r="P162" s="71">
        <f t="shared" si="80"/>
        <v>0</v>
      </c>
      <c r="Q162" s="57">
        <f t="shared" si="81"/>
        <v>0</v>
      </c>
      <c r="R162" s="70">
        <f t="shared" si="82"/>
        <v>0</v>
      </c>
      <c r="S162" s="42">
        <v>0</v>
      </c>
      <c r="T162" s="69">
        <f t="shared" si="83"/>
        <v>0</v>
      </c>
      <c r="U162" s="74">
        <v>0</v>
      </c>
      <c r="V162" s="69">
        <f t="shared" si="84"/>
        <v>0</v>
      </c>
      <c r="W162" s="74">
        <v>0</v>
      </c>
      <c r="X162" s="69">
        <f t="shared" si="85"/>
        <v>0</v>
      </c>
      <c r="Y162" s="74">
        <v>0</v>
      </c>
      <c r="Z162" s="69">
        <f t="shared" si="86"/>
        <v>0</v>
      </c>
      <c r="AA162" s="74">
        <v>0</v>
      </c>
      <c r="AB162" s="68">
        <f t="shared" si="87"/>
        <v>0</v>
      </c>
      <c r="AC162" s="67">
        <f t="shared" si="88"/>
        <v>0</v>
      </c>
      <c r="AD162" s="66">
        <f t="shared" si="89"/>
        <v>0</v>
      </c>
      <c r="AE162" s="57">
        <v>0</v>
      </c>
      <c r="AF162" s="60">
        <f t="shared" si="90"/>
        <v>0</v>
      </c>
      <c r="AG162" s="435">
        <v>0</v>
      </c>
      <c r="AH162" s="416">
        <f t="shared" si="91"/>
        <v>0</v>
      </c>
      <c r="AI162" s="65">
        <f t="shared" si="92"/>
        <v>0</v>
      </c>
      <c r="AJ162" s="63">
        <f t="shared" si="93"/>
        <v>0</v>
      </c>
      <c r="AK162" s="51">
        <v>0</v>
      </c>
      <c r="AL162" s="63">
        <f t="shared" si="94"/>
        <v>0</v>
      </c>
      <c r="AM162" s="75"/>
    </row>
    <row r="163" spans="1:39" s="2" customFormat="1" x14ac:dyDescent="0.3">
      <c r="A163" s="186" t="s">
        <v>408</v>
      </c>
      <c r="B163" s="47">
        <f>3900/6</f>
        <v>650</v>
      </c>
      <c r="C163" s="46">
        <f>2000/1.1</f>
        <v>1818.181818181818</v>
      </c>
      <c r="D163" s="163">
        <v>6</v>
      </c>
      <c r="E163" s="44">
        <v>0</v>
      </c>
      <c r="F163" s="423">
        <f t="shared" si="75"/>
        <v>0</v>
      </c>
      <c r="G163" s="42">
        <v>0</v>
      </c>
      <c r="H163" s="69">
        <f t="shared" si="76"/>
        <v>0</v>
      </c>
      <c r="I163" s="74">
        <v>0</v>
      </c>
      <c r="J163" s="37">
        <f t="shared" si="77"/>
        <v>0</v>
      </c>
      <c r="K163" s="74">
        <v>0</v>
      </c>
      <c r="L163" s="37">
        <f t="shared" si="78"/>
        <v>0</v>
      </c>
      <c r="M163" s="74">
        <v>0</v>
      </c>
      <c r="N163" s="37">
        <f t="shared" si="79"/>
        <v>0</v>
      </c>
      <c r="O163" s="74">
        <v>0</v>
      </c>
      <c r="P163" s="71">
        <f t="shared" si="80"/>
        <v>0</v>
      </c>
      <c r="Q163" s="57">
        <f t="shared" si="81"/>
        <v>0</v>
      </c>
      <c r="R163" s="70">
        <f t="shared" si="82"/>
        <v>0</v>
      </c>
      <c r="S163" s="42">
        <v>0</v>
      </c>
      <c r="T163" s="69">
        <f t="shared" si="83"/>
        <v>0</v>
      </c>
      <c r="U163" s="74">
        <v>0</v>
      </c>
      <c r="V163" s="69">
        <f t="shared" si="84"/>
        <v>0</v>
      </c>
      <c r="W163" s="74">
        <v>0</v>
      </c>
      <c r="X163" s="69">
        <f t="shared" si="85"/>
        <v>0</v>
      </c>
      <c r="Y163" s="74">
        <v>0</v>
      </c>
      <c r="Z163" s="69">
        <f t="shared" si="86"/>
        <v>0</v>
      </c>
      <c r="AA163" s="74">
        <v>0</v>
      </c>
      <c r="AB163" s="68">
        <f t="shared" si="87"/>
        <v>0</v>
      </c>
      <c r="AC163" s="67">
        <f t="shared" si="88"/>
        <v>0</v>
      </c>
      <c r="AD163" s="66">
        <f t="shared" si="89"/>
        <v>0</v>
      </c>
      <c r="AE163" s="57">
        <v>0</v>
      </c>
      <c r="AF163" s="60">
        <f t="shared" si="90"/>
        <v>0</v>
      </c>
      <c r="AG163" s="435">
        <v>0</v>
      </c>
      <c r="AH163" s="416">
        <f t="shared" si="91"/>
        <v>0</v>
      </c>
      <c r="AI163" s="65">
        <f t="shared" si="92"/>
        <v>0</v>
      </c>
      <c r="AJ163" s="63">
        <f t="shared" si="93"/>
        <v>0</v>
      </c>
      <c r="AK163" s="51">
        <v>0</v>
      </c>
      <c r="AL163" s="63">
        <f t="shared" si="94"/>
        <v>0</v>
      </c>
      <c r="AM163" s="75"/>
    </row>
    <row r="164" spans="1:39" s="2" customFormat="1" ht="17.25" thickBot="1" x14ac:dyDescent="0.35">
      <c r="A164" s="185" t="s">
        <v>409</v>
      </c>
      <c r="B164" s="193">
        <f>31200/24</f>
        <v>1300</v>
      </c>
      <c r="C164" s="194">
        <f>2800/1.1</f>
        <v>2545.454545454545</v>
      </c>
      <c r="D164" s="45">
        <v>24</v>
      </c>
      <c r="E164" s="403">
        <v>0</v>
      </c>
      <c r="F164" s="424">
        <f t="shared" si="75"/>
        <v>0</v>
      </c>
      <c r="G164" s="376">
        <v>0</v>
      </c>
      <c r="H164" s="404">
        <f t="shared" si="76"/>
        <v>0</v>
      </c>
      <c r="I164" s="145">
        <v>0</v>
      </c>
      <c r="J164" s="197">
        <f t="shared" si="77"/>
        <v>0</v>
      </c>
      <c r="K164" s="145">
        <v>0</v>
      </c>
      <c r="L164" s="197">
        <f t="shared" si="78"/>
        <v>0</v>
      </c>
      <c r="M164" s="145">
        <v>0</v>
      </c>
      <c r="N164" s="197">
        <f t="shared" si="79"/>
        <v>0</v>
      </c>
      <c r="O164" s="145">
        <v>0</v>
      </c>
      <c r="P164" s="405">
        <f t="shared" si="80"/>
        <v>0</v>
      </c>
      <c r="Q164" s="406">
        <f t="shared" si="81"/>
        <v>0</v>
      </c>
      <c r="R164" s="149">
        <f t="shared" si="82"/>
        <v>0</v>
      </c>
      <c r="S164" s="376">
        <v>0</v>
      </c>
      <c r="T164" s="404">
        <f t="shared" si="83"/>
        <v>0</v>
      </c>
      <c r="U164" s="145">
        <v>0</v>
      </c>
      <c r="V164" s="404">
        <f t="shared" si="84"/>
        <v>0</v>
      </c>
      <c r="W164" s="145">
        <v>0</v>
      </c>
      <c r="X164" s="404">
        <f t="shared" si="85"/>
        <v>0</v>
      </c>
      <c r="Y164" s="145">
        <v>0</v>
      </c>
      <c r="Z164" s="404">
        <f t="shared" si="86"/>
        <v>0</v>
      </c>
      <c r="AA164" s="145">
        <v>0</v>
      </c>
      <c r="AB164" s="390">
        <f t="shared" si="87"/>
        <v>0</v>
      </c>
      <c r="AC164" s="407">
        <f t="shared" si="88"/>
        <v>0</v>
      </c>
      <c r="AD164" s="408">
        <f t="shared" si="89"/>
        <v>0</v>
      </c>
      <c r="AE164" s="406">
        <v>0</v>
      </c>
      <c r="AF164" s="392">
        <f t="shared" si="90"/>
        <v>0</v>
      </c>
      <c r="AG164" s="436">
        <v>0</v>
      </c>
      <c r="AH164" s="438">
        <f t="shared" si="91"/>
        <v>0</v>
      </c>
      <c r="AI164" s="426">
        <f t="shared" si="92"/>
        <v>0</v>
      </c>
      <c r="AJ164" s="393">
        <f t="shared" si="93"/>
        <v>0</v>
      </c>
      <c r="AK164" s="387">
        <v>0</v>
      </c>
      <c r="AL164" s="393">
        <f t="shared" si="94"/>
        <v>0</v>
      </c>
      <c r="AM164" s="447"/>
    </row>
    <row r="165" spans="1:39" s="2" customFormat="1" ht="17.25" thickBot="1" x14ac:dyDescent="0.35">
      <c r="A165" s="688" t="s">
        <v>1053</v>
      </c>
      <c r="B165" s="689"/>
      <c r="C165" s="689"/>
      <c r="D165" s="689"/>
      <c r="E165" s="386">
        <f t="shared" ref="E165:AL165" si="95">SUM(E131:E164)</f>
        <v>0</v>
      </c>
      <c r="F165" s="389">
        <f t="shared" si="95"/>
        <v>0</v>
      </c>
      <c r="G165" s="395">
        <f t="shared" si="95"/>
        <v>0</v>
      </c>
      <c r="H165" s="451">
        <f t="shared" si="95"/>
        <v>0</v>
      </c>
      <c r="I165" s="397">
        <f t="shared" si="95"/>
        <v>0</v>
      </c>
      <c r="J165" s="451">
        <f t="shared" si="95"/>
        <v>0</v>
      </c>
      <c r="K165" s="397">
        <f t="shared" si="95"/>
        <v>0</v>
      </c>
      <c r="L165" s="451">
        <f t="shared" si="95"/>
        <v>0</v>
      </c>
      <c r="M165" s="397">
        <f t="shared" si="95"/>
        <v>0</v>
      </c>
      <c r="N165" s="451">
        <f t="shared" si="95"/>
        <v>0</v>
      </c>
      <c r="O165" s="397">
        <f t="shared" si="95"/>
        <v>0</v>
      </c>
      <c r="P165" s="451">
        <f t="shared" si="95"/>
        <v>0</v>
      </c>
      <c r="Q165" s="442">
        <f t="shared" si="95"/>
        <v>0</v>
      </c>
      <c r="R165" s="443">
        <f t="shared" si="95"/>
        <v>0</v>
      </c>
      <c r="S165" s="395">
        <f t="shared" si="95"/>
        <v>0</v>
      </c>
      <c r="T165" s="451">
        <f t="shared" si="95"/>
        <v>0</v>
      </c>
      <c r="U165" s="397">
        <f t="shared" si="95"/>
        <v>0</v>
      </c>
      <c r="V165" s="451">
        <f t="shared" si="95"/>
        <v>0</v>
      </c>
      <c r="W165" s="397">
        <f t="shared" si="95"/>
        <v>0</v>
      </c>
      <c r="X165" s="451">
        <f t="shared" si="95"/>
        <v>0</v>
      </c>
      <c r="Y165" s="397">
        <f t="shared" si="95"/>
        <v>0</v>
      </c>
      <c r="Z165" s="451">
        <f t="shared" si="95"/>
        <v>0</v>
      </c>
      <c r="AA165" s="397">
        <f t="shared" si="95"/>
        <v>0</v>
      </c>
      <c r="AB165" s="451">
        <f t="shared" si="95"/>
        <v>0</v>
      </c>
      <c r="AC165" s="442">
        <f t="shared" si="95"/>
        <v>0</v>
      </c>
      <c r="AD165" s="442">
        <f t="shared" si="95"/>
        <v>0</v>
      </c>
      <c r="AE165" s="442">
        <f t="shared" si="95"/>
        <v>0</v>
      </c>
      <c r="AF165" s="443">
        <f t="shared" si="95"/>
        <v>0</v>
      </c>
      <c r="AG165" s="477">
        <f t="shared" si="95"/>
        <v>0</v>
      </c>
      <c r="AH165" s="366">
        <f t="shared" si="95"/>
        <v>0</v>
      </c>
      <c r="AI165" s="395">
        <f t="shared" si="95"/>
        <v>0</v>
      </c>
      <c r="AJ165" s="367">
        <f t="shared" si="95"/>
        <v>0</v>
      </c>
      <c r="AK165" s="378">
        <f t="shared" si="95"/>
        <v>0</v>
      </c>
      <c r="AL165" s="397">
        <f t="shared" si="95"/>
        <v>0</v>
      </c>
      <c r="AM165" s="415"/>
    </row>
    <row r="166" spans="1:39" s="2" customFormat="1" ht="17.25" thickBot="1" x14ac:dyDescent="0.35">
      <c r="A166" s="10"/>
      <c r="B166" s="10"/>
      <c r="C166" s="10"/>
      <c r="D166" s="10"/>
      <c r="E166" s="4"/>
      <c r="F166" s="5"/>
      <c r="G166" s="4"/>
      <c r="H166" s="9">
        <f>H165*1.1</f>
        <v>0</v>
      </c>
      <c r="I166" s="5"/>
      <c r="J166" s="9">
        <f>J165*1.1</f>
        <v>0</v>
      </c>
      <c r="K166" s="5"/>
      <c r="L166" s="9">
        <f>L165*1.1</f>
        <v>0</v>
      </c>
      <c r="M166" s="5"/>
      <c r="N166" s="9">
        <f>N165*1.1</f>
        <v>0</v>
      </c>
      <c r="O166" s="5"/>
      <c r="P166" s="9">
        <f>P165*1.1</f>
        <v>0</v>
      </c>
      <c r="Q166" s="5"/>
      <c r="R166" s="8">
        <f>R165*1.1</f>
        <v>0</v>
      </c>
      <c r="S166" s="586" t="s">
        <v>1105</v>
      </c>
      <c r="T166" s="587"/>
      <c r="U166" s="587"/>
      <c r="V166" s="587"/>
      <c r="W166" s="587"/>
      <c r="X166" s="587"/>
      <c r="Y166" s="587"/>
      <c r="Z166" s="587"/>
      <c r="AA166" s="587"/>
      <c r="AB166" s="587"/>
      <c r="AC166" s="587"/>
      <c r="AD166" s="587"/>
      <c r="AE166" s="363"/>
      <c r="AF166" s="7" t="e">
        <f>AF165/(R165+F165)</f>
        <v>#DIV/0!</v>
      </c>
      <c r="AG166" s="5"/>
      <c r="AH166" s="5"/>
      <c r="AI166" s="4"/>
      <c r="AJ166" s="6"/>
      <c r="AK166" s="5"/>
      <c r="AL166" s="3"/>
    </row>
    <row r="167" spans="1:39" s="2" customFormat="1" x14ac:dyDescent="0.3"/>
    <row r="168" spans="1:39" s="2" customFormat="1" ht="17.25" thickBot="1" x14ac:dyDescent="0.35">
      <c r="A168" s="98" t="s">
        <v>1152</v>
      </c>
      <c r="B168" s="97"/>
      <c r="C168" s="97"/>
      <c r="D168" s="94"/>
      <c r="E168" s="95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3"/>
      <c r="AH168" s="93"/>
      <c r="AI168" s="93"/>
      <c r="AJ168" s="93"/>
      <c r="AK168" s="93"/>
    </row>
    <row r="169" spans="1:39" s="2" customFormat="1" ht="17.25" thickBot="1" x14ac:dyDescent="0.35">
      <c r="A169" s="10"/>
      <c r="B169" s="10"/>
      <c r="C169" s="10"/>
      <c r="D169" s="10"/>
      <c r="E169" s="115"/>
      <c r="F169" s="114"/>
      <c r="G169" s="620" t="s">
        <v>1085</v>
      </c>
      <c r="H169" s="620"/>
      <c r="I169" s="620"/>
      <c r="J169" s="620"/>
      <c r="K169" s="620"/>
      <c r="L169" s="620"/>
      <c r="M169" s="620"/>
      <c r="N169" s="620"/>
      <c r="O169" s="620"/>
      <c r="P169" s="620"/>
      <c r="Q169" s="620"/>
      <c r="R169" s="620"/>
      <c r="S169" s="660" t="s">
        <v>1084</v>
      </c>
      <c r="T169" s="622"/>
      <c r="U169" s="622"/>
      <c r="V169" s="622"/>
      <c r="W169" s="622"/>
      <c r="X169" s="622"/>
      <c r="Y169" s="622"/>
      <c r="Z169" s="622"/>
      <c r="AA169" s="622"/>
      <c r="AB169" s="622"/>
      <c r="AC169" s="622"/>
      <c r="AD169" s="622"/>
      <c r="AE169" s="622"/>
      <c r="AF169" s="661"/>
      <c r="AG169" s="91"/>
      <c r="AH169" s="91"/>
      <c r="AI169" s="92"/>
      <c r="AJ169" s="89"/>
      <c r="AK169" s="112"/>
      <c r="AL169" s="113"/>
      <c r="AM169" s="88" t="s">
        <v>1135</v>
      </c>
    </row>
    <row r="170" spans="1:39" s="2" customFormat="1" ht="16.5" customHeight="1" x14ac:dyDescent="0.3">
      <c r="A170" s="652" t="s">
        <v>1134</v>
      </c>
      <c r="B170" s="662" t="s">
        <v>13</v>
      </c>
      <c r="C170" s="565" t="s">
        <v>1081</v>
      </c>
      <c r="D170" s="647" t="s">
        <v>51</v>
      </c>
      <c r="E170" s="569" t="s">
        <v>1104</v>
      </c>
      <c r="F170" s="571" t="s">
        <v>16</v>
      </c>
      <c r="G170" s="658" t="s">
        <v>1117</v>
      </c>
      <c r="H170" s="633" t="s">
        <v>1078</v>
      </c>
      <c r="I170" s="625" t="s">
        <v>0</v>
      </c>
      <c r="J170" s="633" t="s">
        <v>1077</v>
      </c>
      <c r="K170" s="658" t="s">
        <v>1</v>
      </c>
      <c r="L170" s="633" t="s">
        <v>1076</v>
      </c>
      <c r="M170" s="625" t="s">
        <v>2</v>
      </c>
      <c r="N170" s="633" t="s">
        <v>1075</v>
      </c>
      <c r="O170" s="625" t="s">
        <v>3</v>
      </c>
      <c r="P170" s="633" t="s">
        <v>1074</v>
      </c>
      <c r="Q170" s="639" t="s">
        <v>1073</v>
      </c>
      <c r="R170" s="623" t="s">
        <v>1072</v>
      </c>
      <c r="S170" s="664" t="s">
        <v>1100</v>
      </c>
      <c r="T170" s="611" t="s">
        <v>101</v>
      </c>
      <c r="U170" s="640" t="s">
        <v>4</v>
      </c>
      <c r="V170" s="611" t="s">
        <v>1123</v>
      </c>
      <c r="W170" s="640" t="s">
        <v>5</v>
      </c>
      <c r="X170" s="611" t="s">
        <v>1122</v>
      </c>
      <c r="Y170" s="640" t="s">
        <v>6</v>
      </c>
      <c r="Z170" s="611" t="s">
        <v>1099</v>
      </c>
      <c r="AA170" s="640" t="s">
        <v>7</v>
      </c>
      <c r="AB170" s="611" t="s">
        <v>1066</v>
      </c>
      <c r="AC170" s="642" t="s">
        <v>1098</v>
      </c>
      <c r="AD170" s="639" t="s">
        <v>1133</v>
      </c>
      <c r="AE170" s="639" t="s">
        <v>1064</v>
      </c>
      <c r="AF170" s="607" t="s">
        <v>1063</v>
      </c>
      <c r="AG170" s="694" t="s">
        <v>1132</v>
      </c>
      <c r="AH170" s="647" t="s">
        <v>1061</v>
      </c>
      <c r="AI170" s="629" t="s">
        <v>1060</v>
      </c>
      <c r="AJ170" s="627" t="s">
        <v>1114</v>
      </c>
      <c r="AK170" s="634" t="s">
        <v>1113</v>
      </c>
      <c r="AL170" s="627" t="s">
        <v>1096</v>
      </c>
      <c r="AM170" s="605" t="s">
        <v>1112</v>
      </c>
    </row>
    <row r="171" spans="1:39" s="2" customFormat="1" ht="17.25" customHeight="1" thickBot="1" x14ac:dyDescent="0.35">
      <c r="A171" s="653"/>
      <c r="B171" s="663"/>
      <c r="C171" s="566"/>
      <c r="D171" s="648"/>
      <c r="E171" s="651"/>
      <c r="F171" s="657"/>
      <c r="G171" s="659"/>
      <c r="H171" s="583"/>
      <c r="I171" s="626"/>
      <c r="J171" s="583"/>
      <c r="K171" s="659"/>
      <c r="L171" s="583"/>
      <c r="M171" s="626"/>
      <c r="N171" s="583"/>
      <c r="O171" s="626"/>
      <c r="P171" s="583"/>
      <c r="Q171" s="602"/>
      <c r="R171" s="624"/>
      <c r="S171" s="665"/>
      <c r="T171" s="612"/>
      <c r="U171" s="641"/>
      <c r="V171" s="612"/>
      <c r="W171" s="641"/>
      <c r="X171" s="612"/>
      <c r="Y171" s="641"/>
      <c r="Z171" s="612"/>
      <c r="AA171" s="641"/>
      <c r="AB171" s="612"/>
      <c r="AC171" s="593"/>
      <c r="AD171" s="602"/>
      <c r="AE171" s="602"/>
      <c r="AF171" s="608"/>
      <c r="AG171" s="695"/>
      <c r="AH171" s="648"/>
      <c r="AI171" s="630"/>
      <c r="AJ171" s="631"/>
      <c r="AK171" s="638"/>
      <c r="AL171" s="631"/>
      <c r="AM171" s="606"/>
    </row>
    <row r="172" spans="1:39" s="2" customFormat="1" x14ac:dyDescent="0.3">
      <c r="A172" s="87" t="s">
        <v>1131</v>
      </c>
      <c r="B172" s="61">
        <f>15500/10</f>
        <v>1550</v>
      </c>
      <c r="C172" s="77">
        <f>2700/1.1</f>
        <v>2454.5454545454545</v>
      </c>
      <c r="D172" s="86">
        <v>10</v>
      </c>
      <c r="E172" s="44">
        <v>0</v>
      </c>
      <c r="F172" s="111">
        <f t="shared" ref="F172:F205" si="96">B172*E172</f>
        <v>0</v>
      </c>
      <c r="G172" s="74">
        <v>0</v>
      </c>
      <c r="H172" s="84">
        <f t="shared" ref="H172:H205" si="97">B172*G172</f>
        <v>0</v>
      </c>
      <c r="I172" s="74">
        <v>0</v>
      </c>
      <c r="J172" s="84">
        <f t="shared" ref="J172:J205" si="98">B172*I172</f>
        <v>0</v>
      </c>
      <c r="K172" s="74">
        <v>0</v>
      </c>
      <c r="L172" s="37">
        <f t="shared" ref="L172:L205" si="99">B172*K172</f>
        <v>0</v>
      </c>
      <c r="M172" s="74">
        <v>0</v>
      </c>
      <c r="N172" s="37">
        <f t="shared" ref="N172:N205" si="100">B172*M172</f>
        <v>0</v>
      </c>
      <c r="O172" s="74">
        <v>0</v>
      </c>
      <c r="P172" s="71">
        <f t="shared" ref="P172:P205" si="101">B172*O172</f>
        <v>0</v>
      </c>
      <c r="Q172" s="57">
        <f t="shared" ref="Q172:Q205" si="102">G172+I172+K172+M172+O172</f>
        <v>0</v>
      </c>
      <c r="R172" s="464">
        <f t="shared" ref="R172:R205" si="103">Q172*B172</f>
        <v>0</v>
      </c>
      <c r="S172" s="42">
        <v>0</v>
      </c>
      <c r="T172" s="109">
        <f t="shared" ref="T172:T205" si="104">C172*S172</f>
        <v>0</v>
      </c>
      <c r="U172" s="74">
        <v>0</v>
      </c>
      <c r="V172" s="109">
        <f t="shared" ref="V172:V205" si="105">C172*U172</f>
        <v>0</v>
      </c>
      <c r="W172" s="74">
        <v>0</v>
      </c>
      <c r="X172" s="109">
        <f t="shared" ref="X172:X205" si="106">C172*W172</f>
        <v>0</v>
      </c>
      <c r="Y172" s="74">
        <v>0</v>
      </c>
      <c r="Z172" s="109">
        <f t="shared" ref="Z172:Z205" si="107">C172*Y172</f>
        <v>0</v>
      </c>
      <c r="AA172" s="74">
        <v>0</v>
      </c>
      <c r="AB172" s="68">
        <f t="shared" ref="AB172:AB205" si="108">C172*AA172</f>
        <v>0</v>
      </c>
      <c r="AC172" s="67">
        <f t="shared" ref="AC172:AC205" si="109">S172+U172+W172+Y172+AA172</f>
        <v>0</v>
      </c>
      <c r="AD172" s="66">
        <f t="shared" ref="AD172:AD205" si="110">AC172*C172</f>
        <v>0</v>
      </c>
      <c r="AE172" s="57">
        <v>0</v>
      </c>
      <c r="AF172" s="60">
        <f t="shared" ref="AF172:AF205" si="111">((C172-B172)*AC172)-AE172</f>
        <v>0</v>
      </c>
      <c r="AG172" s="435">
        <v>0</v>
      </c>
      <c r="AH172" s="416">
        <f t="shared" ref="AH172:AH205" si="112">B172*AG172</f>
        <v>0</v>
      </c>
      <c r="AI172" s="65">
        <f t="shared" ref="AI172:AI205" si="113">E172+Q172-AC172-AG172</f>
        <v>0</v>
      </c>
      <c r="AJ172" s="150">
        <f t="shared" ref="AJ172:AJ205" si="114">B172*AI172</f>
        <v>0</v>
      </c>
      <c r="AK172" s="42">
        <v>0</v>
      </c>
      <c r="AL172" s="63">
        <f t="shared" ref="AL172:AL205" si="115">AK172*B172</f>
        <v>0</v>
      </c>
      <c r="AM172" s="75"/>
    </row>
    <row r="173" spans="1:39" s="2" customFormat="1" x14ac:dyDescent="0.3">
      <c r="A173" s="56" t="s">
        <v>1111</v>
      </c>
      <c r="B173" s="74">
        <f>15500/10</f>
        <v>1550</v>
      </c>
      <c r="C173" s="77">
        <f>2700/1.1</f>
        <v>2454.5454545454545</v>
      </c>
      <c r="D173" s="73">
        <v>10</v>
      </c>
      <c r="E173" s="44">
        <v>0</v>
      </c>
      <c r="F173" s="110">
        <f t="shared" si="96"/>
        <v>0</v>
      </c>
      <c r="G173" s="74">
        <v>0</v>
      </c>
      <c r="H173" s="37">
        <f t="shared" si="97"/>
        <v>0</v>
      </c>
      <c r="I173" s="74">
        <v>0</v>
      </c>
      <c r="J173" s="37">
        <f t="shared" si="98"/>
        <v>0</v>
      </c>
      <c r="K173" s="74">
        <v>0</v>
      </c>
      <c r="L173" s="37">
        <f t="shared" si="99"/>
        <v>0</v>
      </c>
      <c r="M173" s="74">
        <v>0</v>
      </c>
      <c r="N173" s="37">
        <f t="shared" si="100"/>
        <v>0</v>
      </c>
      <c r="O173" s="74">
        <v>0</v>
      </c>
      <c r="P173" s="71">
        <f t="shared" si="101"/>
        <v>0</v>
      </c>
      <c r="Q173" s="57">
        <f t="shared" si="102"/>
        <v>0</v>
      </c>
      <c r="R173" s="419">
        <f t="shared" si="103"/>
        <v>0</v>
      </c>
      <c r="S173" s="42">
        <v>0</v>
      </c>
      <c r="T173" s="109">
        <f t="shared" si="104"/>
        <v>0</v>
      </c>
      <c r="U173" s="74">
        <v>0</v>
      </c>
      <c r="V173" s="109">
        <f t="shared" si="105"/>
        <v>0</v>
      </c>
      <c r="W173" s="74">
        <v>0</v>
      </c>
      <c r="X173" s="109">
        <f t="shared" si="106"/>
        <v>0</v>
      </c>
      <c r="Y173" s="74">
        <v>0</v>
      </c>
      <c r="Z173" s="109">
        <f t="shared" si="107"/>
        <v>0</v>
      </c>
      <c r="AA173" s="74">
        <v>0</v>
      </c>
      <c r="AB173" s="68">
        <f t="shared" si="108"/>
        <v>0</v>
      </c>
      <c r="AC173" s="67">
        <f t="shared" si="109"/>
        <v>0</v>
      </c>
      <c r="AD173" s="66">
        <f t="shared" si="110"/>
        <v>0</v>
      </c>
      <c r="AE173" s="57">
        <v>0</v>
      </c>
      <c r="AF173" s="60">
        <f t="shared" si="111"/>
        <v>0</v>
      </c>
      <c r="AG173" s="435">
        <v>0</v>
      </c>
      <c r="AH173" s="416">
        <f t="shared" si="112"/>
        <v>0</v>
      </c>
      <c r="AI173" s="65">
        <f t="shared" si="113"/>
        <v>0</v>
      </c>
      <c r="AJ173" s="63">
        <f t="shared" si="114"/>
        <v>0</v>
      </c>
      <c r="AK173" s="42">
        <v>0</v>
      </c>
      <c r="AL173" s="63">
        <f t="shared" si="115"/>
        <v>0</v>
      </c>
      <c r="AM173" s="75"/>
    </row>
    <row r="174" spans="1:39" s="2" customFormat="1" x14ac:dyDescent="0.3">
      <c r="A174" s="56" t="s">
        <v>1130</v>
      </c>
      <c r="B174" s="74">
        <f>18000/10</f>
        <v>1800</v>
      </c>
      <c r="C174" s="77">
        <f>2800/1.1</f>
        <v>2545.454545454545</v>
      </c>
      <c r="D174" s="73">
        <v>10</v>
      </c>
      <c r="E174" s="44">
        <v>0</v>
      </c>
      <c r="F174" s="110">
        <f t="shared" si="96"/>
        <v>0</v>
      </c>
      <c r="G174" s="74">
        <v>0</v>
      </c>
      <c r="H174" s="37">
        <f t="shared" si="97"/>
        <v>0</v>
      </c>
      <c r="I174" s="74">
        <v>0</v>
      </c>
      <c r="J174" s="37">
        <f t="shared" si="98"/>
        <v>0</v>
      </c>
      <c r="K174" s="74">
        <v>30</v>
      </c>
      <c r="L174" s="37">
        <f t="shared" si="99"/>
        <v>54000</v>
      </c>
      <c r="M174" s="74">
        <v>0</v>
      </c>
      <c r="N174" s="37">
        <f t="shared" si="100"/>
        <v>0</v>
      </c>
      <c r="O174" s="74">
        <v>0</v>
      </c>
      <c r="P174" s="71">
        <f t="shared" si="101"/>
        <v>0</v>
      </c>
      <c r="Q174" s="57">
        <f t="shared" si="102"/>
        <v>30</v>
      </c>
      <c r="R174" s="419">
        <f t="shared" si="103"/>
        <v>54000</v>
      </c>
      <c r="S174" s="42">
        <v>0</v>
      </c>
      <c r="T174" s="109">
        <f t="shared" si="104"/>
        <v>0</v>
      </c>
      <c r="U174" s="74">
        <v>0</v>
      </c>
      <c r="V174" s="109">
        <f t="shared" si="105"/>
        <v>0</v>
      </c>
      <c r="W174" s="74">
        <v>0</v>
      </c>
      <c r="X174" s="109">
        <f t="shared" si="106"/>
        <v>0</v>
      </c>
      <c r="Y174" s="74">
        <v>7</v>
      </c>
      <c r="Z174" s="109">
        <f t="shared" si="107"/>
        <v>17818.181818181816</v>
      </c>
      <c r="AA174" s="74">
        <v>6</v>
      </c>
      <c r="AB174" s="68">
        <f t="shared" si="108"/>
        <v>15272.72727272727</v>
      </c>
      <c r="AC174" s="67">
        <f t="shared" si="109"/>
        <v>13</v>
      </c>
      <c r="AD174" s="66">
        <f t="shared" si="110"/>
        <v>33090.909090909088</v>
      </c>
      <c r="AE174" s="57">
        <v>0</v>
      </c>
      <c r="AF174" s="60">
        <f t="shared" si="111"/>
        <v>9690.9090909090846</v>
      </c>
      <c r="AG174" s="435">
        <v>0</v>
      </c>
      <c r="AH174" s="416">
        <f t="shared" si="112"/>
        <v>0</v>
      </c>
      <c r="AI174" s="65">
        <f t="shared" si="113"/>
        <v>17</v>
      </c>
      <c r="AJ174" s="63">
        <f t="shared" si="114"/>
        <v>30600</v>
      </c>
      <c r="AK174" s="42">
        <v>0</v>
      </c>
      <c r="AL174" s="63">
        <f t="shared" si="115"/>
        <v>0</v>
      </c>
      <c r="AM174" s="75"/>
    </row>
    <row r="175" spans="1:39" s="2" customFormat="1" x14ac:dyDescent="0.3">
      <c r="A175" s="79" t="s">
        <v>1129</v>
      </c>
      <c r="B175" s="47">
        <f>15500/10</f>
        <v>1550</v>
      </c>
      <c r="C175" s="77">
        <f>2700/1.1</f>
        <v>2454.5454545454545</v>
      </c>
      <c r="D175" s="54">
        <v>10</v>
      </c>
      <c r="E175" s="44">
        <v>0</v>
      </c>
      <c r="F175" s="110">
        <f t="shared" si="96"/>
        <v>0</v>
      </c>
      <c r="G175" s="74">
        <v>0</v>
      </c>
      <c r="H175" s="37">
        <f t="shared" si="97"/>
        <v>0</v>
      </c>
      <c r="I175" s="74">
        <v>0</v>
      </c>
      <c r="J175" s="37">
        <f t="shared" si="98"/>
        <v>0</v>
      </c>
      <c r="K175" s="74">
        <v>0</v>
      </c>
      <c r="L175" s="37">
        <f t="shared" si="99"/>
        <v>0</v>
      </c>
      <c r="M175" s="74">
        <v>0</v>
      </c>
      <c r="N175" s="37">
        <f t="shared" si="100"/>
        <v>0</v>
      </c>
      <c r="O175" s="74">
        <v>0</v>
      </c>
      <c r="P175" s="71">
        <f t="shared" si="101"/>
        <v>0</v>
      </c>
      <c r="Q175" s="57">
        <f t="shared" si="102"/>
        <v>0</v>
      </c>
      <c r="R175" s="419">
        <f t="shared" si="103"/>
        <v>0</v>
      </c>
      <c r="S175" s="42">
        <v>0</v>
      </c>
      <c r="T175" s="109">
        <f t="shared" si="104"/>
        <v>0</v>
      </c>
      <c r="U175" s="74">
        <v>0</v>
      </c>
      <c r="V175" s="109">
        <f t="shared" si="105"/>
        <v>0</v>
      </c>
      <c r="W175" s="74">
        <v>0</v>
      </c>
      <c r="X175" s="109">
        <f t="shared" si="106"/>
        <v>0</v>
      </c>
      <c r="Y175" s="74">
        <v>0</v>
      </c>
      <c r="Z175" s="109">
        <f t="shared" si="107"/>
        <v>0</v>
      </c>
      <c r="AA175" s="74">
        <v>0</v>
      </c>
      <c r="AB175" s="68">
        <f t="shared" si="108"/>
        <v>0</v>
      </c>
      <c r="AC175" s="67">
        <f t="shared" si="109"/>
        <v>0</v>
      </c>
      <c r="AD175" s="66">
        <f t="shared" si="110"/>
        <v>0</v>
      </c>
      <c r="AE175" s="57">
        <v>0</v>
      </c>
      <c r="AF175" s="60">
        <f t="shared" si="111"/>
        <v>0</v>
      </c>
      <c r="AG175" s="435">
        <v>0</v>
      </c>
      <c r="AH175" s="416">
        <f t="shared" si="112"/>
        <v>0</v>
      </c>
      <c r="AI175" s="65">
        <f t="shared" si="113"/>
        <v>0</v>
      </c>
      <c r="AJ175" s="63">
        <f t="shared" si="114"/>
        <v>0</v>
      </c>
      <c r="AK175" s="42">
        <v>0</v>
      </c>
      <c r="AL175" s="63">
        <f t="shared" si="115"/>
        <v>0</v>
      </c>
      <c r="AM175" s="75"/>
    </row>
    <row r="176" spans="1:39" s="2" customFormat="1" x14ac:dyDescent="0.3">
      <c r="A176" s="79" t="s">
        <v>1110</v>
      </c>
      <c r="B176" s="47">
        <f>15500/10</f>
        <v>1550</v>
      </c>
      <c r="C176" s="77">
        <f>2700/1.1</f>
        <v>2454.5454545454545</v>
      </c>
      <c r="D176" s="54">
        <v>10</v>
      </c>
      <c r="E176" s="44">
        <v>0</v>
      </c>
      <c r="F176" s="110">
        <f t="shared" si="96"/>
        <v>0</v>
      </c>
      <c r="G176" s="74">
        <v>0</v>
      </c>
      <c r="H176" s="37">
        <f t="shared" si="97"/>
        <v>0</v>
      </c>
      <c r="I176" s="74">
        <v>0</v>
      </c>
      <c r="J176" s="37">
        <f t="shared" si="98"/>
        <v>0</v>
      </c>
      <c r="K176" s="74">
        <v>0</v>
      </c>
      <c r="L176" s="37">
        <f t="shared" si="99"/>
        <v>0</v>
      </c>
      <c r="M176" s="74">
        <v>0</v>
      </c>
      <c r="N176" s="37">
        <f t="shared" si="100"/>
        <v>0</v>
      </c>
      <c r="O176" s="74">
        <v>0</v>
      </c>
      <c r="P176" s="71">
        <f t="shared" si="101"/>
        <v>0</v>
      </c>
      <c r="Q176" s="57">
        <f t="shared" si="102"/>
        <v>0</v>
      </c>
      <c r="R176" s="419">
        <f t="shared" si="103"/>
        <v>0</v>
      </c>
      <c r="S176" s="42">
        <v>0</v>
      </c>
      <c r="T176" s="109">
        <f t="shared" si="104"/>
        <v>0</v>
      </c>
      <c r="U176" s="74">
        <v>0</v>
      </c>
      <c r="V176" s="109">
        <f t="shared" si="105"/>
        <v>0</v>
      </c>
      <c r="W176" s="74">
        <v>0</v>
      </c>
      <c r="X176" s="109">
        <f t="shared" si="106"/>
        <v>0</v>
      </c>
      <c r="Y176" s="74">
        <v>0</v>
      </c>
      <c r="Z176" s="109">
        <f t="shared" si="107"/>
        <v>0</v>
      </c>
      <c r="AA176" s="74">
        <v>0</v>
      </c>
      <c r="AB176" s="68">
        <f t="shared" si="108"/>
        <v>0</v>
      </c>
      <c r="AC176" s="67">
        <f t="shared" si="109"/>
        <v>0</v>
      </c>
      <c r="AD176" s="66">
        <f t="shared" si="110"/>
        <v>0</v>
      </c>
      <c r="AE176" s="57">
        <v>0</v>
      </c>
      <c r="AF176" s="60">
        <f t="shared" si="111"/>
        <v>0</v>
      </c>
      <c r="AG176" s="435">
        <v>0</v>
      </c>
      <c r="AH176" s="416">
        <f t="shared" si="112"/>
        <v>0</v>
      </c>
      <c r="AI176" s="65">
        <f t="shared" si="113"/>
        <v>0</v>
      </c>
      <c r="AJ176" s="63">
        <f t="shared" si="114"/>
        <v>0</v>
      </c>
      <c r="AK176" s="42">
        <v>0</v>
      </c>
      <c r="AL176" s="63">
        <f t="shared" si="115"/>
        <v>0</v>
      </c>
      <c r="AM176" s="75"/>
    </row>
    <row r="177" spans="1:39" s="2" customFormat="1" x14ac:dyDescent="0.3">
      <c r="A177" s="78" t="s">
        <v>1095</v>
      </c>
      <c r="B177" s="47">
        <f>15500/10</f>
        <v>1550</v>
      </c>
      <c r="C177" s="77">
        <f>2700/1.1</f>
        <v>2454.5454545454545</v>
      </c>
      <c r="D177" s="54">
        <v>10</v>
      </c>
      <c r="E177" s="44">
        <v>0</v>
      </c>
      <c r="F177" s="110">
        <f t="shared" si="96"/>
        <v>0</v>
      </c>
      <c r="G177" s="74">
        <v>0</v>
      </c>
      <c r="H177" s="37">
        <f t="shared" si="97"/>
        <v>0</v>
      </c>
      <c r="I177" s="74">
        <v>0</v>
      </c>
      <c r="J177" s="37">
        <f t="shared" si="98"/>
        <v>0</v>
      </c>
      <c r="K177" s="74">
        <v>0</v>
      </c>
      <c r="L177" s="37">
        <f t="shared" si="99"/>
        <v>0</v>
      </c>
      <c r="M177" s="74">
        <v>0</v>
      </c>
      <c r="N177" s="37">
        <f t="shared" si="100"/>
        <v>0</v>
      </c>
      <c r="O177" s="74">
        <v>0</v>
      </c>
      <c r="P177" s="71">
        <f t="shared" si="101"/>
        <v>0</v>
      </c>
      <c r="Q177" s="57">
        <f t="shared" si="102"/>
        <v>0</v>
      </c>
      <c r="R177" s="419">
        <f t="shared" si="103"/>
        <v>0</v>
      </c>
      <c r="S177" s="42">
        <v>0</v>
      </c>
      <c r="T177" s="109">
        <f t="shared" si="104"/>
        <v>0</v>
      </c>
      <c r="U177" s="74">
        <v>0</v>
      </c>
      <c r="V177" s="109">
        <f t="shared" si="105"/>
        <v>0</v>
      </c>
      <c r="W177" s="74">
        <v>0</v>
      </c>
      <c r="X177" s="109">
        <f t="shared" si="106"/>
        <v>0</v>
      </c>
      <c r="Y177" s="74">
        <v>0</v>
      </c>
      <c r="Z177" s="109">
        <f t="shared" si="107"/>
        <v>0</v>
      </c>
      <c r="AA177" s="74">
        <v>0</v>
      </c>
      <c r="AB177" s="68">
        <f t="shared" si="108"/>
        <v>0</v>
      </c>
      <c r="AC177" s="67">
        <f t="shared" si="109"/>
        <v>0</v>
      </c>
      <c r="AD177" s="66">
        <f t="shared" si="110"/>
        <v>0</v>
      </c>
      <c r="AE177" s="57">
        <v>0</v>
      </c>
      <c r="AF177" s="60">
        <f t="shared" si="111"/>
        <v>0</v>
      </c>
      <c r="AG177" s="435">
        <v>0</v>
      </c>
      <c r="AH177" s="416">
        <f t="shared" si="112"/>
        <v>0</v>
      </c>
      <c r="AI177" s="65">
        <f t="shared" si="113"/>
        <v>0</v>
      </c>
      <c r="AJ177" s="63">
        <f t="shared" si="114"/>
        <v>0</v>
      </c>
      <c r="AK177" s="42">
        <v>0</v>
      </c>
      <c r="AL177" s="63">
        <f t="shared" si="115"/>
        <v>0</v>
      </c>
      <c r="AM177" s="75"/>
    </row>
    <row r="178" spans="1:39" s="2" customFormat="1" x14ac:dyDescent="0.3">
      <c r="A178" s="79" t="s">
        <v>43</v>
      </c>
      <c r="B178" s="47">
        <f>18000/10</f>
        <v>1800</v>
      </c>
      <c r="C178" s="77">
        <f>2800/1.1</f>
        <v>2545.454545454545</v>
      </c>
      <c r="D178" s="54">
        <v>10</v>
      </c>
      <c r="E178" s="44">
        <v>0</v>
      </c>
      <c r="F178" s="110">
        <f t="shared" si="96"/>
        <v>0</v>
      </c>
      <c r="G178" s="74">
        <v>0</v>
      </c>
      <c r="H178" s="37">
        <f t="shared" si="97"/>
        <v>0</v>
      </c>
      <c r="I178" s="74">
        <v>0</v>
      </c>
      <c r="J178" s="37">
        <f t="shared" si="98"/>
        <v>0</v>
      </c>
      <c r="K178" s="74">
        <v>0</v>
      </c>
      <c r="L178" s="37">
        <f t="shared" si="99"/>
        <v>0</v>
      </c>
      <c r="M178" s="74">
        <v>0</v>
      </c>
      <c r="N178" s="37">
        <f t="shared" si="100"/>
        <v>0</v>
      </c>
      <c r="O178" s="74">
        <v>0</v>
      </c>
      <c r="P178" s="71">
        <f t="shared" si="101"/>
        <v>0</v>
      </c>
      <c r="Q178" s="57">
        <f t="shared" si="102"/>
        <v>0</v>
      </c>
      <c r="R178" s="419">
        <f t="shared" si="103"/>
        <v>0</v>
      </c>
      <c r="S178" s="42">
        <v>0</v>
      </c>
      <c r="T178" s="109">
        <f t="shared" si="104"/>
        <v>0</v>
      </c>
      <c r="U178" s="74">
        <v>0</v>
      </c>
      <c r="V178" s="109">
        <f t="shared" si="105"/>
        <v>0</v>
      </c>
      <c r="W178" s="74">
        <v>0</v>
      </c>
      <c r="X178" s="109">
        <f t="shared" si="106"/>
        <v>0</v>
      </c>
      <c r="Y178" s="74">
        <v>0</v>
      </c>
      <c r="Z178" s="109">
        <f t="shared" si="107"/>
        <v>0</v>
      </c>
      <c r="AA178" s="74">
        <v>0</v>
      </c>
      <c r="AB178" s="68">
        <f t="shared" si="108"/>
        <v>0</v>
      </c>
      <c r="AC178" s="67">
        <f t="shared" si="109"/>
        <v>0</v>
      </c>
      <c r="AD178" s="66">
        <f t="shared" si="110"/>
        <v>0</v>
      </c>
      <c r="AE178" s="57">
        <v>0</v>
      </c>
      <c r="AF178" s="60">
        <f t="shared" si="111"/>
        <v>0</v>
      </c>
      <c r="AG178" s="435">
        <v>0</v>
      </c>
      <c r="AH178" s="416">
        <f t="shared" si="112"/>
        <v>0</v>
      </c>
      <c r="AI178" s="65">
        <f t="shared" si="113"/>
        <v>0</v>
      </c>
      <c r="AJ178" s="63">
        <f t="shared" si="114"/>
        <v>0</v>
      </c>
      <c r="AK178" s="42">
        <v>0</v>
      </c>
      <c r="AL178" s="63">
        <f t="shared" si="115"/>
        <v>0</v>
      </c>
      <c r="AM178" s="75"/>
    </row>
    <row r="179" spans="1:39" s="2" customFormat="1" x14ac:dyDescent="0.3">
      <c r="A179" s="78" t="s">
        <v>1094</v>
      </c>
      <c r="B179" s="47">
        <f>17000/10</f>
        <v>1700</v>
      </c>
      <c r="C179" s="77">
        <f>2700/1.1</f>
        <v>2454.5454545454545</v>
      </c>
      <c r="D179" s="54">
        <v>10</v>
      </c>
      <c r="E179" s="44">
        <v>0</v>
      </c>
      <c r="F179" s="110">
        <f t="shared" si="96"/>
        <v>0</v>
      </c>
      <c r="G179" s="74">
        <v>0</v>
      </c>
      <c r="H179" s="37">
        <f t="shared" si="97"/>
        <v>0</v>
      </c>
      <c r="I179" s="74">
        <v>0</v>
      </c>
      <c r="J179" s="37">
        <f t="shared" si="98"/>
        <v>0</v>
      </c>
      <c r="K179" s="74">
        <v>0</v>
      </c>
      <c r="L179" s="37">
        <f t="shared" si="99"/>
        <v>0</v>
      </c>
      <c r="M179" s="74">
        <v>0</v>
      </c>
      <c r="N179" s="37">
        <f t="shared" si="100"/>
        <v>0</v>
      </c>
      <c r="O179" s="74">
        <v>0</v>
      </c>
      <c r="P179" s="71">
        <f t="shared" si="101"/>
        <v>0</v>
      </c>
      <c r="Q179" s="57">
        <f t="shared" si="102"/>
        <v>0</v>
      </c>
      <c r="R179" s="419">
        <f t="shared" si="103"/>
        <v>0</v>
      </c>
      <c r="S179" s="42">
        <v>0</v>
      </c>
      <c r="T179" s="109">
        <f t="shared" si="104"/>
        <v>0</v>
      </c>
      <c r="U179" s="74">
        <v>0</v>
      </c>
      <c r="V179" s="109">
        <f t="shared" si="105"/>
        <v>0</v>
      </c>
      <c r="W179" s="74">
        <v>0</v>
      </c>
      <c r="X179" s="109">
        <f t="shared" si="106"/>
        <v>0</v>
      </c>
      <c r="Y179" s="74">
        <v>0</v>
      </c>
      <c r="Z179" s="109">
        <f t="shared" si="107"/>
        <v>0</v>
      </c>
      <c r="AA179" s="74">
        <v>0</v>
      </c>
      <c r="AB179" s="68">
        <f t="shared" si="108"/>
        <v>0</v>
      </c>
      <c r="AC179" s="67">
        <f t="shared" si="109"/>
        <v>0</v>
      </c>
      <c r="AD179" s="66">
        <f t="shared" si="110"/>
        <v>0</v>
      </c>
      <c r="AE179" s="57">
        <v>0</v>
      </c>
      <c r="AF179" s="60">
        <f t="shared" si="111"/>
        <v>0</v>
      </c>
      <c r="AG179" s="435">
        <v>0</v>
      </c>
      <c r="AH179" s="416">
        <f t="shared" si="112"/>
        <v>0</v>
      </c>
      <c r="AI179" s="65">
        <f t="shared" si="113"/>
        <v>0</v>
      </c>
      <c r="AJ179" s="63">
        <f t="shared" si="114"/>
        <v>0</v>
      </c>
      <c r="AK179" s="42">
        <v>0</v>
      </c>
      <c r="AL179" s="63">
        <f t="shared" si="115"/>
        <v>0</v>
      </c>
      <c r="AM179" s="75"/>
    </row>
    <row r="180" spans="1:39" s="2" customFormat="1" x14ac:dyDescent="0.3">
      <c r="A180" s="79" t="s">
        <v>45</v>
      </c>
      <c r="B180" s="74">
        <f>13800/12</f>
        <v>1150</v>
      </c>
      <c r="C180" s="38">
        <f>1800/1.1</f>
        <v>1636.3636363636363</v>
      </c>
      <c r="D180" s="73">
        <v>12</v>
      </c>
      <c r="E180" s="44">
        <v>0</v>
      </c>
      <c r="F180" s="110">
        <f t="shared" si="96"/>
        <v>0</v>
      </c>
      <c r="G180" s="74">
        <v>0</v>
      </c>
      <c r="H180" s="37">
        <f t="shared" si="97"/>
        <v>0</v>
      </c>
      <c r="I180" s="74">
        <v>0</v>
      </c>
      <c r="J180" s="37">
        <f t="shared" si="98"/>
        <v>0</v>
      </c>
      <c r="K180" s="74">
        <v>0</v>
      </c>
      <c r="L180" s="37">
        <f t="shared" si="99"/>
        <v>0</v>
      </c>
      <c r="M180" s="74">
        <v>0</v>
      </c>
      <c r="N180" s="37">
        <f t="shared" si="100"/>
        <v>0</v>
      </c>
      <c r="O180" s="74">
        <v>0</v>
      </c>
      <c r="P180" s="71">
        <f t="shared" si="101"/>
        <v>0</v>
      </c>
      <c r="Q180" s="57">
        <f t="shared" si="102"/>
        <v>0</v>
      </c>
      <c r="R180" s="419">
        <f t="shared" si="103"/>
        <v>0</v>
      </c>
      <c r="S180" s="42">
        <v>0</v>
      </c>
      <c r="T180" s="109">
        <f t="shared" si="104"/>
        <v>0</v>
      </c>
      <c r="U180" s="74">
        <v>0</v>
      </c>
      <c r="V180" s="109">
        <f t="shared" si="105"/>
        <v>0</v>
      </c>
      <c r="W180" s="74">
        <v>0</v>
      </c>
      <c r="X180" s="109">
        <f t="shared" si="106"/>
        <v>0</v>
      </c>
      <c r="Y180" s="74">
        <v>0</v>
      </c>
      <c r="Z180" s="109">
        <f t="shared" si="107"/>
        <v>0</v>
      </c>
      <c r="AA180" s="74">
        <v>0</v>
      </c>
      <c r="AB180" s="68">
        <f t="shared" si="108"/>
        <v>0</v>
      </c>
      <c r="AC180" s="67">
        <f t="shared" si="109"/>
        <v>0</v>
      </c>
      <c r="AD180" s="66">
        <f t="shared" si="110"/>
        <v>0</v>
      </c>
      <c r="AE180" s="57">
        <v>0</v>
      </c>
      <c r="AF180" s="60">
        <f t="shared" si="111"/>
        <v>0</v>
      </c>
      <c r="AG180" s="435">
        <v>0</v>
      </c>
      <c r="AH180" s="416">
        <f t="shared" si="112"/>
        <v>0</v>
      </c>
      <c r="AI180" s="65">
        <f t="shared" si="113"/>
        <v>0</v>
      </c>
      <c r="AJ180" s="63">
        <f t="shared" si="114"/>
        <v>0</v>
      </c>
      <c r="AK180" s="42">
        <v>0</v>
      </c>
      <c r="AL180" s="63">
        <f t="shared" si="115"/>
        <v>0</v>
      </c>
      <c r="AM180" s="75"/>
    </row>
    <row r="181" spans="1:39" s="2" customFormat="1" x14ac:dyDescent="0.3">
      <c r="A181" s="79" t="s">
        <v>1093</v>
      </c>
      <c r="B181" s="74">
        <f>13800/12</f>
        <v>1150</v>
      </c>
      <c r="C181" s="38">
        <v>1636</v>
      </c>
      <c r="D181" s="73">
        <v>12</v>
      </c>
      <c r="E181" s="44">
        <v>0</v>
      </c>
      <c r="F181" s="110">
        <f t="shared" si="96"/>
        <v>0</v>
      </c>
      <c r="G181" s="74">
        <v>0</v>
      </c>
      <c r="H181" s="37">
        <f t="shared" si="97"/>
        <v>0</v>
      </c>
      <c r="I181" s="74">
        <v>0</v>
      </c>
      <c r="J181" s="37">
        <f t="shared" si="98"/>
        <v>0</v>
      </c>
      <c r="K181" s="74">
        <v>0</v>
      </c>
      <c r="L181" s="37">
        <f t="shared" si="99"/>
        <v>0</v>
      </c>
      <c r="M181" s="74">
        <v>0</v>
      </c>
      <c r="N181" s="37">
        <f t="shared" si="100"/>
        <v>0</v>
      </c>
      <c r="O181" s="74">
        <v>0</v>
      </c>
      <c r="P181" s="71">
        <f t="shared" si="101"/>
        <v>0</v>
      </c>
      <c r="Q181" s="57">
        <f t="shared" si="102"/>
        <v>0</v>
      </c>
      <c r="R181" s="419">
        <f t="shared" si="103"/>
        <v>0</v>
      </c>
      <c r="S181" s="42">
        <v>0</v>
      </c>
      <c r="T181" s="109">
        <f t="shared" si="104"/>
        <v>0</v>
      </c>
      <c r="U181" s="74">
        <v>0</v>
      </c>
      <c r="V181" s="109">
        <f t="shared" si="105"/>
        <v>0</v>
      </c>
      <c r="W181" s="74">
        <v>0</v>
      </c>
      <c r="X181" s="109">
        <f t="shared" si="106"/>
        <v>0</v>
      </c>
      <c r="Y181" s="74">
        <v>0</v>
      </c>
      <c r="Z181" s="109">
        <f t="shared" si="107"/>
        <v>0</v>
      </c>
      <c r="AA181" s="74">
        <v>0</v>
      </c>
      <c r="AB181" s="68">
        <f t="shared" si="108"/>
        <v>0</v>
      </c>
      <c r="AC181" s="67">
        <f t="shared" si="109"/>
        <v>0</v>
      </c>
      <c r="AD181" s="66">
        <f t="shared" si="110"/>
        <v>0</v>
      </c>
      <c r="AE181" s="57">
        <v>0</v>
      </c>
      <c r="AF181" s="60">
        <f t="shared" si="111"/>
        <v>0</v>
      </c>
      <c r="AG181" s="435">
        <v>0</v>
      </c>
      <c r="AH181" s="416">
        <f t="shared" si="112"/>
        <v>0</v>
      </c>
      <c r="AI181" s="65">
        <f t="shared" si="113"/>
        <v>0</v>
      </c>
      <c r="AJ181" s="63">
        <f t="shared" si="114"/>
        <v>0</v>
      </c>
      <c r="AK181" s="42">
        <v>0</v>
      </c>
      <c r="AL181" s="63">
        <f t="shared" si="115"/>
        <v>0</v>
      </c>
      <c r="AM181" s="75"/>
    </row>
    <row r="182" spans="1:39" s="2" customFormat="1" x14ac:dyDescent="0.3">
      <c r="A182" s="79" t="s">
        <v>8</v>
      </c>
      <c r="B182" s="47">
        <f>24800/16</f>
        <v>1550</v>
      </c>
      <c r="C182" s="46">
        <f>2800/1.1</f>
        <v>2545.454545454545</v>
      </c>
      <c r="D182" s="54">
        <v>16</v>
      </c>
      <c r="E182" s="44">
        <v>0</v>
      </c>
      <c r="F182" s="110">
        <f t="shared" si="96"/>
        <v>0</v>
      </c>
      <c r="G182" s="74">
        <v>0</v>
      </c>
      <c r="H182" s="37">
        <f t="shared" si="97"/>
        <v>0</v>
      </c>
      <c r="I182" s="74">
        <v>0</v>
      </c>
      <c r="J182" s="37">
        <f t="shared" si="98"/>
        <v>0</v>
      </c>
      <c r="K182" s="74">
        <v>0</v>
      </c>
      <c r="L182" s="37">
        <f t="shared" si="99"/>
        <v>0</v>
      </c>
      <c r="M182" s="74">
        <v>0</v>
      </c>
      <c r="N182" s="37">
        <f t="shared" si="100"/>
        <v>0</v>
      </c>
      <c r="O182" s="74">
        <v>0</v>
      </c>
      <c r="P182" s="71">
        <f t="shared" si="101"/>
        <v>0</v>
      </c>
      <c r="Q182" s="57">
        <f t="shared" si="102"/>
        <v>0</v>
      </c>
      <c r="R182" s="419">
        <f t="shared" si="103"/>
        <v>0</v>
      </c>
      <c r="S182" s="42">
        <v>0</v>
      </c>
      <c r="T182" s="109">
        <f t="shared" si="104"/>
        <v>0</v>
      </c>
      <c r="U182" s="74">
        <v>0</v>
      </c>
      <c r="V182" s="109">
        <f t="shared" si="105"/>
        <v>0</v>
      </c>
      <c r="W182" s="74">
        <v>0</v>
      </c>
      <c r="X182" s="109">
        <f t="shared" si="106"/>
        <v>0</v>
      </c>
      <c r="Y182" s="74">
        <v>0</v>
      </c>
      <c r="Z182" s="109">
        <f t="shared" si="107"/>
        <v>0</v>
      </c>
      <c r="AA182" s="74">
        <v>0</v>
      </c>
      <c r="AB182" s="68">
        <f t="shared" si="108"/>
        <v>0</v>
      </c>
      <c r="AC182" s="67">
        <f t="shared" si="109"/>
        <v>0</v>
      </c>
      <c r="AD182" s="66">
        <f t="shared" si="110"/>
        <v>0</v>
      </c>
      <c r="AE182" s="57">
        <v>0</v>
      </c>
      <c r="AF182" s="60">
        <f t="shared" si="111"/>
        <v>0</v>
      </c>
      <c r="AG182" s="435">
        <v>0</v>
      </c>
      <c r="AH182" s="416">
        <f t="shared" si="112"/>
        <v>0</v>
      </c>
      <c r="AI182" s="65">
        <f t="shared" si="113"/>
        <v>0</v>
      </c>
      <c r="AJ182" s="63">
        <f t="shared" si="114"/>
        <v>0</v>
      </c>
      <c r="AK182" s="42">
        <v>0</v>
      </c>
      <c r="AL182" s="63">
        <f t="shared" si="115"/>
        <v>0</v>
      </c>
      <c r="AM182" s="59"/>
    </row>
    <row r="183" spans="1:39" s="2" customFormat="1" x14ac:dyDescent="0.3">
      <c r="A183" s="58" t="s">
        <v>66</v>
      </c>
      <c r="B183" s="47">
        <f>30400/16</f>
        <v>1900</v>
      </c>
      <c r="C183" s="46">
        <f>2800/1.1</f>
        <v>2545.454545454545</v>
      </c>
      <c r="D183" s="54">
        <v>16</v>
      </c>
      <c r="E183" s="44">
        <v>0</v>
      </c>
      <c r="F183" s="110">
        <f t="shared" si="96"/>
        <v>0</v>
      </c>
      <c r="G183" s="74">
        <v>0</v>
      </c>
      <c r="H183" s="37">
        <f t="shared" si="97"/>
        <v>0</v>
      </c>
      <c r="I183" s="74">
        <v>0</v>
      </c>
      <c r="J183" s="37">
        <f t="shared" si="98"/>
        <v>0</v>
      </c>
      <c r="K183" s="74">
        <v>0</v>
      </c>
      <c r="L183" s="37">
        <f t="shared" si="99"/>
        <v>0</v>
      </c>
      <c r="M183" s="74">
        <v>0</v>
      </c>
      <c r="N183" s="37">
        <f t="shared" si="100"/>
        <v>0</v>
      </c>
      <c r="O183" s="74">
        <v>0</v>
      </c>
      <c r="P183" s="71">
        <f t="shared" si="101"/>
        <v>0</v>
      </c>
      <c r="Q183" s="57">
        <f t="shared" si="102"/>
        <v>0</v>
      </c>
      <c r="R183" s="419">
        <f t="shared" si="103"/>
        <v>0</v>
      </c>
      <c r="S183" s="42">
        <v>0</v>
      </c>
      <c r="T183" s="109">
        <f t="shared" si="104"/>
        <v>0</v>
      </c>
      <c r="U183" s="74">
        <v>0</v>
      </c>
      <c r="V183" s="109">
        <f t="shared" si="105"/>
        <v>0</v>
      </c>
      <c r="W183" s="74">
        <v>0</v>
      </c>
      <c r="X183" s="109">
        <f t="shared" si="106"/>
        <v>0</v>
      </c>
      <c r="Y183" s="74">
        <v>0</v>
      </c>
      <c r="Z183" s="109">
        <f t="shared" si="107"/>
        <v>0</v>
      </c>
      <c r="AA183" s="74">
        <v>0</v>
      </c>
      <c r="AB183" s="68">
        <f t="shared" si="108"/>
        <v>0</v>
      </c>
      <c r="AC183" s="67">
        <f t="shared" si="109"/>
        <v>0</v>
      </c>
      <c r="AD183" s="66">
        <f t="shared" si="110"/>
        <v>0</v>
      </c>
      <c r="AE183" s="57">
        <v>0</v>
      </c>
      <c r="AF183" s="60">
        <f t="shared" si="111"/>
        <v>0</v>
      </c>
      <c r="AG183" s="435">
        <v>0</v>
      </c>
      <c r="AH183" s="416">
        <f t="shared" si="112"/>
        <v>0</v>
      </c>
      <c r="AI183" s="65">
        <f t="shared" si="113"/>
        <v>0</v>
      </c>
      <c r="AJ183" s="63">
        <f t="shared" si="114"/>
        <v>0</v>
      </c>
      <c r="AK183" s="42">
        <v>0</v>
      </c>
      <c r="AL183" s="63">
        <f t="shared" si="115"/>
        <v>0</v>
      </c>
      <c r="AM183" s="59"/>
    </row>
    <row r="184" spans="1:39" s="2" customFormat="1" x14ac:dyDescent="0.3">
      <c r="A184" s="79" t="s">
        <v>9</v>
      </c>
      <c r="B184" s="47">
        <f>3600/6</f>
        <v>600</v>
      </c>
      <c r="C184" s="46">
        <f>2000/1.1</f>
        <v>1818.181818181818</v>
      </c>
      <c r="D184" s="54">
        <v>6</v>
      </c>
      <c r="E184" s="44">
        <v>0</v>
      </c>
      <c r="F184" s="110">
        <f t="shared" si="96"/>
        <v>0</v>
      </c>
      <c r="G184" s="74">
        <v>0</v>
      </c>
      <c r="H184" s="37">
        <f t="shared" si="97"/>
        <v>0</v>
      </c>
      <c r="I184" s="74">
        <v>0</v>
      </c>
      <c r="J184" s="37">
        <f t="shared" si="98"/>
        <v>0</v>
      </c>
      <c r="K184" s="74">
        <v>0</v>
      </c>
      <c r="L184" s="37">
        <f t="shared" si="99"/>
        <v>0</v>
      </c>
      <c r="M184" s="74">
        <v>0</v>
      </c>
      <c r="N184" s="37">
        <f t="shared" si="100"/>
        <v>0</v>
      </c>
      <c r="O184" s="74">
        <v>0</v>
      </c>
      <c r="P184" s="71">
        <f t="shared" si="101"/>
        <v>0</v>
      </c>
      <c r="Q184" s="57">
        <f t="shared" si="102"/>
        <v>0</v>
      </c>
      <c r="R184" s="419">
        <f t="shared" si="103"/>
        <v>0</v>
      </c>
      <c r="S184" s="42">
        <v>0</v>
      </c>
      <c r="T184" s="109">
        <f t="shared" si="104"/>
        <v>0</v>
      </c>
      <c r="U184" s="74">
        <v>0</v>
      </c>
      <c r="V184" s="109">
        <f t="shared" si="105"/>
        <v>0</v>
      </c>
      <c r="W184" s="74">
        <v>0</v>
      </c>
      <c r="X184" s="109">
        <f t="shared" si="106"/>
        <v>0</v>
      </c>
      <c r="Y184" s="74">
        <v>0</v>
      </c>
      <c r="Z184" s="109">
        <f t="shared" si="107"/>
        <v>0</v>
      </c>
      <c r="AA184" s="74">
        <v>0</v>
      </c>
      <c r="AB184" s="68">
        <f t="shared" si="108"/>
        <v>0</v>
      </c>
      <c r="AC184" s="67">
        <f t="shared" si="109"/>
        <v>0</v>
      </c>
      <c r="AD184" s="66">
        <f t="shared" si="110"/>
        <v>0</v>
      </c>
      <c r="AE184" s="57">
        <v>0</v>
      </c>
      <c r="AF184" s="60">
        <f t="shared" si="111"/>
        <v>0</v>
      </c>
      <c r="AG184" s="435">
        <v>0</v>
      </c>
      <c r="AH184" s="416">
        <f t="shared" si="112"/>
        <v>0</v>
      </c>
      <c r="AI184" s="65">
        <f t="shared" si="113"/>
        <v>0</v>
      </c>
      <c r="AJ184" s="63">
        <f t="shared" si="114"/>
        <v>0</v>
      </c>
      <c r="AK184" s="42">
        <v>0</v>
      </c>
      <c r="AL184" s="63">
        <f t="shared" si="115"/>
        <v>0</v>
      </c>
      <c r="AM184" s="59"/>
    </row>
    <row r="185" spans="1:39" s="2" customFormat="1" x14ac:dyDescent="0.3">
      <c r="A185" s="55" t="s">
        <v>1109</v>
      </c>
      <c r="B185" s="47">
        <f>3600/6</f>
        <v>600</v>
      </c>
      <c r="C185" s="46">
        <f>2000/1.1</f>
        <v>1818.181818181818</v>
      </c>
      <c r="D185" s="54">
        <v>6</v>
      </c>
      <c r="E185" s="44">
        <v>0</v>
      </c>
      <c r="F185" s="110">
        <f t="shared" si="96"/>
        <v>0</v>
      </c>
      <c r="G185" s="74">
        <v>0</v>
      </c>
      <c r="H185" s="37">
        <f t="shared" si="97"/>
        <v>0</v>
      </c>
      <c r="I185" s="74">
        <v>0</v>
      </c>
      <c r="J185" s="37">
        <f t="shared" si="98"/>
        <v>0</v>
      </c>
      <c r="K185" s="74">
        <v>0</v>
      </c>
      <c r="L185" s="37">
        <f t="shared" si="99"/>
        <v>0</v>
      </c>
      <c r="M185" s="74">
        <v>0</v>
      </c>
      <c r="N185" s="37">
        <f t="shared" si="100"/>
        <v>0</v>
      </c>
      <c r="O185" s="74">
        <v>0</v>
      </c>
      <c r="P185" s="71">
        <f t="shared" si="101"/>
        <v>0</v>
      </c>
      <c r="Q185" s="57">
        <f t="shared" si="102"/>
        <v>0</v>
      </c>
      <c r="R185" s="419">
        <f t="shared" si="103"/>
        <v>0</v>
      </c>
      <c r="S185" s="42">
        <v>0</v>
      </c>
      <c r="T185" s="109">
        <f t="shared" si="104"/>
        <v>0</v>
      </c>
      <c r="U185" s="74">
        <v>0</v>
      </c>
      <c r="V185" s="109">
        <f t="shared" si="105"/>
        <v>0</v>
      </c>
      <c r="W185" s="74">
        <v>0</v>
      </c>
      <c r="X185" s="109">
        <f t="shared" si="106"/>
        <v>0</v>
      </c>
      <c r="Y185" s="74">
        <v>0</v>
      </c>
      <c r="Z185" s="109">
        <f t="shared" si="107"/>
        <v>0</v>
      </c>
      <c r="AA185" s="74">
        <v>0</v>
      </c>
      <c r="AB185" s="68">
        <f t="shared" si="108"/>
        <v>0</v>
      </c>
      <c r="AC185" s="67">
        <f t="shared" si="109"/>
        <v>0</v>
      </c>
      <c r="AD185" s="66">
        <f t="shared" si="110"/>
        <v>0</v>
      </c>
      <c r="AE185" s="57">
        <v>0</v>
      </c>
      <c r="AF185" s="60">
        <f t="shared" si="111"/>
        <v>0</v>
      </c>
      <c r="AG185" s="435">
        <v>0</v>
      </c>
      <c r="AH185" s="416">
        <f t="shared" si="112"/>
        <v>0</v>
      </c>
      <c r="AI185" s="65">
        <f t="shared" si="113"/>
        <v>0</v>
      </c>
      <c r="AJ185" s="63">
        <f t="shared" si="114"/>
        <v>0</v>
      </c>
      <c r="AK185" s="42">
        <v>0</v>
      </c>
      <c r="AL185" s="63">
        <f t="shared" si="115"/>
        <v>0</v>
      </c>
      <c r="AM185" s="130"/>
    </row>
    <row r="186" spans="1:39" s="2" customFormat="1" x14ac:dyDescent="0.3">
      <c r="A186" s="55" t="s">
        <v>48</v>
      </c>
      <c r="B186" s="47">
        <f>3600/6</f>
        <v>600</v>
      </c>
      <c r="C186" s="46">
        <f>2000/1.1</f>
        <v>1818.181818181818</v>
      </c>
      <c r="D186" s="54">
        <v>6</v>
      </c>
      <c r="E186" s="44">
        <v>0</v>
      </c>
      <c r="F186" s="110">
        <f t="shared" si="96"/>
        <v>0</v>
      </c>
      <c r="G186" s="74">
        <v>0</v>
      </c>
      <c r="H186" s="37">
        <f t="shared" si="97"/>
        <v>0</v>
      </c>
      <c r="I186" s="74">
        <v>0</v>
      </c>
      <c r="J186" s="37">
        <f t="shared" si="98"/>
        <v>0</v>
      </c>
      <c r="K186" s="74">
        <v>0</v>
      </c>
      <c r="L186" s="37">
        <f t="shared" si="99"/>
        <v>0</v>
      </c>
      <c r="M186" s="74">
        <v>0</v>
      </c>
      <c r="N186" s="37">
        <f t="shared" si="100"/>
        <v>0</v>
      </c>
      <c r="O186" s="74">
        <v>0</v>
      </c>
      <c r="P186" s="71">
        <f t="shared" si="101"/>
        <v>0</v>
      </c>
      <c r="Q186" s="57">
        <f t="shared" si="102"/>
        <v>0</v>
      </c>
      <c r="R186" s="419">
        <f t="shared" si="103"/>
        <v>0</v>
      </c>
      <c r="S186" s="42">
        <v>0</v>
      </c>
      <c r="T186" s="109">
        <f t="shared" si="104"/>
        <v>0</v>
      </c>
      <c r="U186" s="74">
        <v>0</v>
      </c>
      <c r="V186" s="109">
        <f t="shared" si="105"/>
        <v>0</v>
      </c>
      <c r="W186" s="74">
        <v>0</v>
      </c>
      <c r="X186" s="109">
        <f t="shared" si="106"/>
        <v>0</v>
      </c>
      <c r="Y186" s="74">
        <v>0</v>
      </c>
      <c r="Z186" s="109">
        <f t="shared" si="107"/>
        <v>0</v>
      </c>
      <c r="AA186" s="74">
        <v>0</v>
      </c>
      <c r="AB186" s="68">
        <f t="shared" si="108"/>
        <v>0</v>
      </c>
      <c r="AC186" s="67">
        <f t="shared" si="109"/>
        <v>0</v>
      </c>
      <c r="AD186" s="66">
        <f t="shared" si="110"/>
        <v>0</v>
      </c>
      <c r="AE186" s="57">
        <v>0</v>
      </c>
      <c r="AF186" s="60">
        <f t="shared" si="111"/>
        <v>0</v>
      </c>
      <c r="AG186" s="435">
        <v>0</v>
      </c>
      <c r="AH186" s="416">
        <f t="shared" si="112"/>
        <v>0</v>
      </c>
      <c r="AI186" s="65">
        <f t="shared" si="113"/>
        <v>0</v>
      </c>
      <c r="AJ186" s="63">
        <f t="shared" si="114"/>
        <v>0</v>
      </c>
      <c r="AK186" s="42">
        <v>0</v>
      </c>
      <c r="AL186" s="63">
        <f t="shared" si="115"/>
        <v>0</v>
      </c>
      <c r="AM186" s="59"/>
    </row>
    <row r="187" spans="1:39" s="2" customFormat="1" x14ac:dyDescent="0.3">
      <c r="A187" s="48" t="s">
        <v>59</v>
      </c>
      <c r="B187" s="47">
        <f>8100/6</f>
        <v>1350</v>
      </c>
      <c r="C187" s="46">
        <f>2800/1.1</f>
        <v>2545.454545454545</v>
      </c>
      <c r="D187" s="50">
        <v>6</v>
      </c>
      <c r="E187" s="44">
        <v>0</v>
      </c>
      <c r="F187" s="110">
        <f t="shared" si="96"/>
        <v>0</v>
      </c>
      <c r="G187" s="74">
        <v>0</v>
      </c>
      <c r="H187" s="37">
        <f t="shared" si="97"/>
        <v>0</v>
      </c>
      <c r="I187" s="74">
        <v>0</v>
      </c>
      <c r="J187" s="37">
        <f t="shared" si="98"/>
        <v>0</v>
      </c>
      <c r="K187" s="74">
        <v>0</v>
      </c>
      <c r="L187" s="37">
        <f t="shared" si="99"/>
        <v>0</v>
      </c>
      <c r="M187" s="74">
        <v>0</v>
      </c>
      <c r="N187" s="37">
        <f t="shared" si="100"/>
        <v>0</v>
      </c>
      <c r="O187" s="74">
        <v>0</v>
      </c>
      <c r="P187" s="71">
        <f t="shared" si="101"/>
        <v>0</v>
      </c>
      <c r="Q187" s="57">
        <f t="shared" si="102"/>
        <v>0</v>
      </c>
      <c r="R187" s="419">
        <f t="shared" si="103"/>
        <v>0</v>
      </c>
      <c r="S187" s="42">
        <v>0</v>
      </c>
      <c r="T187" s="109">
        <f t="shared" si="104"/>
        <v>0</v>
      </c>
      <c r="U187" s="74">
        <v>0</v>
      </c>
      <c r="V187" s="109">
        <f t="shared" si="105"/>
        <v>0</v>
      </c>
      <c r="W187" s="74">
        <v>0</v>
      </c>
      <c r="X187" s="109">
        <f t="shared" si="106"/>
        <v>0</v>
      </c>
      <c r="Y187" s="74">
        <v>0</v>
      </c>
      <c r="Z187" s="109">
        <f t="shared" si="107"/>
        <v>0</v>
      </c>
      <c r="AA187" s="74">
        <v>0</v>
      </c>
      <c r="AB187" s="68">
        <f t="shared" si="108"/>
        <v>0</v>
      </c>
      <c r="AC187" s="67">
        <f t="shared" si="109"/>
        <v>0</v>
      </c>
      <c r="AD187" s="66">
        <f t="shared" si="110"/>
        <v>0</v>
      </c>
      <c r="AE187" s="57">
        <v>0</v>
      </c>
      <c r="AF187" s="60">
        <f t="shared" si="111"/>
        <v>0</v>
      </c>
      <c r="AG187" s="435">
        <v>0</v>
      </c>
      <c r="AH187" s="416">
        <f t="shared" si="112"/>
        <v>0</v>
      </c>
      <c r="AI187" s="65">
        <f t="shared" si="113"/>
        <v>0</v>
      </c>
      <c r="AJ187" s="63">
        <f t="shared" si="114"/>
        <v>0</v>
      </c>
      <c r="AK187" s="42">
        <v>0</v>
      </c>
      <c r="AL187" s="63">
        <f t="shared" si="115"/>
        <v>0</v>
      </c>
      <c r="AM187" s="59"/>
    </row>
    <row r="188" spans="1:39" s="2" customFormat="1" x14ac:dyDescent="0.3">
      <c r="A188" s="48" t="s">
        <v>65</v>
      </c>
      <c r="B188" s="53">
        <f>6600/6</f>
        <v>1100</v>
      </c>
      <c r="C188" s="46">
        <f>2800/1.1</f>
        <v>2545.454545454545</v>
      </c>
      <c r="D188" s="50">
        <v>6</v>
      </c>
      <c r="E188" s="44">
        <v>0</v>
      </c>
      <c r="F188" s="110">
        <f t="shared" si="96"/>
        <v>0</v>
      </c>
      <c r="G188" s="74">
        <v>0</v>
      </c>
      <c r="H188" s="37">
        <f t="shared" si="97"/>
        <v>0</v>
      </c>
      <c r="I188" s="74">
        <v>0</v>
      </c>
      <c r="J188" s="37">
        <f t="shared" si="98"/>
        <v>0</v>
      </c>
      <c r="K188" s="74">
        <v>0</v>
      </c>
      <c r="L188" s="37">
        <f t="shared" si="99"/>
        <v>0</v>
      </c>
      <c r="M188" s="74">
        <v>0</v>
      </c>
      <c r="N188" s="37">
        <f t="shared" si="100"/>
        <v>0</v>
      </c>
      <c r="O188" s="74">
        <v>0</v>
      </c>
      <c r="P188" s="71">
        <f t="shared" si="101"/>
        <v>0</v>
      </c>
      <c r="Q188" s="57">
        <f t="shared" si="102"/>
        <v>0</v>
      </c>
      <c r="R188" s="419">
        <f t="shared" si="103"/>
        <v>0</v>
      </c>
      <c r="S188" s="42">
        <v>0</v>
      </c>
      <c r="T188" s="109">
        <f t="shared" si="104"/>
        <v>0</v>
      </c>
      <c r="U188" s="74">
        <v>0</v>
      </c>
      <c r="V188" s="109">
        <f t="shared" si="105"/>
        <v>0</v>
      </c>
      <c r="W188" s="74">
        <v>0</v>
      </c>
      <c r="X188" s="109">
        <f t="shared" si="106"/>
        <v>0</v>
      </c>
      <c r="Y188" s="74">
        <v>0</v>
      </c>
      <c r="Z188" s="109">
        <f t="shared" si="107"/>
        <v>0</v>
      </c>
      <c r="AA188" s="74">
        <v>0</v>
      </c>
      <c r="AB188" s="68">
        <f t="shared" si="108"/>
        <v>0</v>
      </c>
      <c r="AC188" s="67">
        <f t="shared" si="109"/>
        <v>0</v>
      </c>
      <c r="AD188" s="66">
        <f t="shared" si="110"/>
        <v>0</v>
      </c>
      <c r="AE188" s="57">
        <v>0</v>
      </c>
      <c r="AF188" s="60">
        <f t="shared" si="111"/>
        <v>0</v>
      </c>
      <c r="AG188" s="435">
        <v>0</v>
      </c>
      <c r="AH188" s="416">
        <f t="shared" si="112"/>
        <v>0</v>
      </c>
      <c r="AI188" s="65">
        <f t="shared" si="113"/>
        <v>0</v>
      </c>
      <c r="AJ188" s="63">
        <f t="shared" si="114"/>
        <v>0</v>
      </c>
      <c r="AK188" s="42">
        <v>0</v>
      </c>
      <c r="AL188" s="63">
        <f t="shared" si="115"/>
        <v>0</v>
      </c>
      <c r="AM188" s="59"/>
    </row>
    <row r="189" spans="1:39" s="2" customFormat="1" x14ac:dyDescent="0.3">
      <c r="A189" s="48" t="s">
        <v>64</v>
      </c>
      <c r="B189" s="47">
        <f>16200/12</f>
        <v>1350</v>
      </c>
      <c r="C189" s="46">
        <f>2800/1.1</f>
        <v>2545.454545454545</v>
      </c>
      <c r="D189" s="50">
        <v>12</v>
      </c>
      <c r="E189" s="44">
        <v>0</v>
      </c>
      <c r="F189" s="110">
        <f t="shared" si="96"/>
        <v>0</v>
      </c>
      <c r="G189" s="74">
        <v>0</v>
      </c>
      <c r="H189" s="37">
        <f t="shared" si="97"/>
        <v>0</v>
      </c>
      <c r="I189" s="74">
        <v>0</v>
      </c>
      <c r="J189" s="37">
        <f t="shared" si="98"/>
        <v>0</v>
      </c>
      <c r="K189" s="74">
        <v>0</v>
      </c>
      <c r="L189" s="37">
        <f t="shared" si="99"/>
        <v>0</v>
      </c>
      <c r="M189" s="74">
        <v>0</v>
      </c>
      <c r="N189" s="37">
        <f t="shared" si="100"/>
        <v>0</v>
      </c>
      <c r="O189" s="74">
        <v>0</v>
      </c>
      <c r="P189" s="71">
        <f t="shared" si="101"/>
        <v>0</v>
      </c>
      <c r="Q189" s="57">
        <f t="shared" si="102"/>
        <v>0</v>
      </c>
      <c r="R189" s="419">
        <f t="shared" si="103"/>
        <v>0</v>
      </c>
      <c r="S189" s="42">
        <v>0</v>
      </c>
      <c r="T189" s="109">
        <f t="shared" si="104"/>
        <v>0</v>
      </c>
      <c r="U189" s="74">
        <v>0</v>
      </c>
      <c r="V189" s="109">
        <f t="shared" si="105"/>
        <v>0</v>
      </c>
      <c r="W189" s="74">
        <v>0</v>
      </c>
      <c r="X189" s="109">
        <f t="shared" si="106"/>
        <v>0</v>
      </c>
      <c r="Y189" s="74">
        <v>0</v>
      </c>
      <c r="Z189" s="109">
        <f t="shared" si="107"/>
        <v>0</v>
      </c>
      <c r="AA189" s="74">
        <v>0</v>
      </c>
      <c r="AB189" s="68">
        <f t="shared" si="108"/>
        <v>0</v>
      </c>
      <c r="AC189" s="67">
        <f t="shared" si="109"/>
        <v>0</v>
      </c>
      <c r="AD189" s="66">
        <f t="shared" si="110"/>
        <v>0</v>
      </c>
      <c r="AE189" s="57">
        <v>0</v>
      </c>
      <c r="AF189" s="60">
        <f t="shared" si="111"/>
        <v>0</v>
      </c>
      <c r="AG189" s="435">
        <v>0</v>
      </c>
      <c r="AH189" s="416">
        <f t="shared" si="112"/>
        <v>0</v>
      </c>
      <c r="AI189" s="65">
        <f t="shared" si="113"/>
        <v>0</v>
      </c>
      <c r="AJ189" s="63">
        <f t="shared" si="114"/>
        <v>0</v>
      </c>
      <c r="AK189" s="42">
        <v>0</v>
      </c>
      <c r="AL189" s="63">
        <f t="shared" si="115"/>
        <v>0</v>
      </c>
      <c r="AM189" s="59"/>
    </row>
    <row r="190" spans="1:39" s="2" customFormat="1" x14ac:dyDescent="0.3">
      <c r="A190" s="48" t="s">
        <v>1091</v>
      </c>
      <c r="B190" s="47">
        <f>16200/12</f>
        <v>1350</v>
      </c>
      <c r="C190" s="46">
        <f>2800/1.1</f>
        <v>2545.454545454545</v>
      </c>
      <c r="D190" s="50">
        <v>12</v>
      </c>
      <c r="E190" s="44">
        <v>0</v>
      </c>
      <c r="F190" s="110">
        <f t="shared" si="96"/>
        <v>0</v>
      </c>
      <c r="G190" s="74">
        <v>0</v>
      </c>
      <c r="H190" s="37">
        <f t="shared" si="97"/>
        <v>0</v>
      </c>
      <c r="I190" s="74">
        <v>0</v>
      </c>
      <c r="J190" s="37">
        <f t="shared" si="98"/>
        <v>0</v>
      </c>
      <c r="K190" s="74">
        <v>0</v>
      </c>
      <c r="L190" s="37">
        <f t="shared" si="99"/>
        <v>0</v>
      </c>
      <c r="M190" s="74">
        <v>0</v>
      </c>
      <c r="N190" s="37">
        <f t="shared" si="100"/>
        <v>0</v>
      </c>
      <c r="O190" s="74">
        <v>0</v>
      </c>
      <c r="P190" s="71">
        <f t="shared" si="101"/>
        <v>0</v>
      </c>
      <c r="Q190" s="57">
        <f t="shared" si="102"/>
        <v>0</v>
      </c>
      <c r="R190" s="419">
        <f t="shared" si="103"/>
        <v>0</v>
      </c>
      <c r="S190" s="42">
        <v>0</v>
      </c>
      <c r="T190" s="109">
        <f t="shared" si="104"/>
        <v>0</v>
      </c>
      <c r="U190" s="74">
        <v>0</v>
      </c>
      <c r="V190" s="109">
        <f t="shared" si="105"/>
        <v>0</v>
      </c>
      <c r="W190" s="74">
        <v>0</v>
      </c>
      <c r="X190" s="109">
        <f t="shared" si="106"/>
        <v>0</v>
      </c>
      <c r="Y190" s="74">
        <v>0</v>
      </c>
      <c r="Z190" s="109">
        <f t="shared" si="107"/>
        <v>0</v>
      </c>
      <c r="AA190" s="74">
        <v>0</v>
      </c>
      <c r="AB190" s="68">
        <f t="shared" si="108"/>
        <v>0</v>
      </c>
      <c r="AC190" s="67">
        <f t="shared" si="109"/>
        <v>0</v>
      </c>
      <c r="AD190" s="66">
        <f t="shared" si="110"/>
        <v>0</v>
      </c>
      <c r="AE190" s="57">
        <v>0</v>
      </c>
      <c r="AF190" s="60">
        <f t="shared" si="111"/>
        <v>0</v>
      </c>
      <c r="AG190" s="435">
        <v>0</v>
      </c>
      <c r="AH190" s="416">
        <f t="shared" si="112"/>
        <v>0</v>
      </c>
      <c r="AI190" s="65">
        <f t="shared" si="113"/>
        <v>0</v>
      </c>
      <c r="AJ190" s="63">
        <f t="shared" si="114"/>
        <v>0</v>
      </c>
      <c r="AK190" s="42">
        <v>0</v>
      </c>
      <c r="AL190" s="63">
        <f t="shared" si="115"/>
        <v>0</v>
      </c>
      <c r="AM190" s="59"/>
    </row>
    <row r="191" spans="1:39" s="2" customFormat="1" x14ac:dyDescent="0.3">
      <c r="A191" s="48" t="s">
        <v>62</v>
      </c>
      <c r="B191" s="47">
        <f>42000/20</f>
        <v>2100</v>
      </c>
      <c r="C191" s="46">
        <f>3200/1.1</f>
        <v>2909.090909090909</v>
      </c>
      <c r="D191" s="50">
        <v>20</v>
      </c>
      <c r="E191" s="44">
        <v>0</v>
      </c>
      <c r="F191" s="110">
        <f t="shared" si="96"/>
        <v>0</v>
      </c>
      <c r="G191" s="74">
        <v>0</v>
      </c>
      <c r="H191" s="37">
        <f t="shared" si="97"/>
        <v>0</v>
      </c>
      <c r="I191" s="74">
        <v>0</v>
      </c>
      <c r="J191" s="37">
        <f t="shared" si="98"/>
        <v>0</v>
      </c>
      <c r="K191" s="74">
        <v>0</v>
      </c>
      <c r="L191" s="37">
        <f t="shared" si="99"/>
        <v>0</v>
      </c>
      <c r="M191" s="74">
        <v>0</v>
      </c>
      <c r="N191" s="37">
        <f t="shared" si="100"/>
        <v>0</v>
      </c>
      <c r="O191" s="74">
        <v>0</v>
      </c>
      <c r="P191" s="71">
        <f t="shared" si="101"/>
        <v>0</v>
      </c>
      <c r="Q191" s="57">
        <f t="shared" si="102"/>
        <v>0</v>
      </c>
      <c r="R191" s="419">
        <f t="shared" si="103"/>
        <v>0</v>
      </c>
      <c r="S191" s="42">
        <v>0</v>
      </c>
      <c r="T191" s="109">
        <f t="shared" si="104"/>
        <v>0</v>
      </c>
      <c r="U191" s="74">
        <v>0</v>
      </c>
      <c r="V191" s="109">
        <f t="shared" si="105"/>
        <v>0</v>
      </c>
      <c r="W191" s="74">
        <v>0</v>
      </c>
      <c r="X191" s="109">
        <f t="shared" si="106"/>
        <v>0</v>
      </c>
      <c r="Y191" s="74">
        <v>0</v>
      </c>
      <c r="Z191" s="109">
        <f t="shared" si="107"/>
        <v>0</v>
      </c>
      <c r="AA191" s="74">
        <v>0</v>
      </c>
      <c r="AB191" s="68">
        <f t="shared" si="108"/>
        <v>0</v>
      </c>
      <c r="AC191" s="67">
        <f t="shared" si="109"/>
        <v>0</v>
      </c>
      <c r="AD191" s="66">
        <f t="shared" si="110"/>
        <v>0</v>
      </c>
      <c r="AE191" s="57">
        <v>0</v>
      </c>
      <c r="AF191" s="60">
        <f t="shared" si="111"/>
        <v>0</v>
      </c>
      <c r="AG191" s="435">
        <v>0</v>
      </c>
      <c r="AH191" s="416">
        <f t="shared" si="112"/>
        <v>0</v>
      </c>
      <c r="AI191" s="65">
        <f t="shared" si="113"/>
        <v>0</v>
      </c>
      <c r="AJ191" s="63">
        <f t="shared" si="114"/>
        <v>0</v>
      </c>
      <c r="AK191" s="42">
        <v>0</v>
      </c>
      <c r="AL191" s="63">
        <f t="shared" si="115"/>
        <v>0</v>
      </c>
      <c r="AM191" s="59"/>
    </row>
    <row r="192" spans="1:39" s="2" customFormat="1" x14ac:dyDescent="0.3">
      <c r="A192" s="48" t="s">
        <v>58</v>
      </c>
      <c r="B192" s="47">
        <f>13800/12</f>
        <v>1150</v>
      </c>
      <c r="C192" s="46">
        <f>2300/1.1</f>
        <v>2090.9090909090905</v>
      </c>
      <c r="D192" s="50">
        <v>12</v>
      </c>
      <c r="E192" s="44">
        <v>0</v>
      </c>
      <c r="F192" s="110">
        <f t="shared" si="96"/>
        <v>0</v>
      </c>
      <c r="G192" s="74">
        <v>0</v>
      </c>
      <c r="H192" s="37">
        <f t="shared" si="97"/>
        <v>0</v>
      </c>
      <c r="I192" s="74">
        <v>0</v>
      </c>
      <c r="J192" s="37">
        <f t="shared" si="98"/>
        <v>0</v>
      </c>
      <c r="K192" s="74">
        <v>0</v>
      </c>
      <c r="L192" s="37">
        <f t="shared" si="99"/>
        <v>0</v>
      </c>
      <c r="M192" s="74">
        <v>0</v>
      </c>
      <c r="N192" s="37">
        <f t="shared" si="100"/>
        <v>0</v>
      </c>
      <c r="O192" s="74">
        <v>0</v>
      </c>
      <c r="P192" s="71">
        <f t="shared" si="101"/>
        <v>0</v>
      </c>
      <c r="Q192" s="57">
        <f t="shared" si="102"/>
        <v>0</v>
      </c>
      <c r="R192" s="419">
        <f t="shared" si="103"/>
        <v>0</v>
      </c>
      <c r="S192" s="42">
        <v>0</v>
      </c>
      <c r="T192" s="109">
        <f t="shared" si="104"/>
        <v>0</v>
      </c>
      <c r="U192" s="74">
        <v>0</v>
      </c>
      <c r="V192" s="109">
        <f t="shared" si="105"/>
        <v>0</v>
      </c>
      <c r="W192" s="74">
        <v>0</v>
      </c>
      <c r="X192" s="109">
        <f t="shared" si="106"/>
        <v>0</v>
      </c>
      <c r="Y192" s="74">
        <v>0</v>
      </c>
      <c r="Z192" s="109">
        <f t="shared" si="107"/>
        <v>0</v>
      </c>
      <c r="AA192" s="74">
        <v>0</v>
      </c>
      <c r="AB192" s="68">
        <f t="shared" si="108"/>
        <v>0</v>
      </c>
      <c r="AC192" s="67">
        <f t="shared" si="109"/>
        <v>0</v>
      </c>
      <c r="AD192" s="66">
        <f t="shared" si="110"/>
        <v>0</v>
      </c>
      <c r="AE192" s="57">
        <v>0</v>
      </c>
      <c r="AF192" s="60">
        <f t="shared" si="111"/>
        <v>0</v>
      </c>
      <c r="AG192" s="435">
        <v>0</v>
      </c>
      <c r="AH192" s="416">
        <f t="shared" si="112"/>
        <v>0</v>
      </c>
      <c r="AI192" s="65">
        <f t="shared" si="113"/>
        <v>0</v>
      </c>
      <c r="AJ192" s="63">
        <f t="shared" si="114"/>
        <v>0</v>
      </c>
      <c r="AK192" s="42">
        <v>0</v>
      </c>
      <c r="AL192" s="63">
        <f t="shared" si="115"/>
        <v>0</v>
      </c>
      <c r="AM192" s="59"/>
    </row>
    <row r="193" spans="1:39" s="2" customFormat="1" x14ac:dyDescent="0.3">
      <c r="A193" s="48" t="s">
        <v>60</v>
      </c>
      <c r="B193" s="47">
        <f>30000/24</f>
        <v>1250</v>
      </c>
      <c r="C193" s="46">
        <f>2800/1.1</f>
        <v>2545.454545454545</v>
      </c>
      <c r="D193" s="50">
        <v>24</v>
      </c>
      <c r="E193" s="44">
        <v>0</v>
      </c>
      <c r="F193" s="110">
        <f t="shared" si="96"/>
        <v>0</v>
      </c>
      <c r="G193" s="74">
        <v>0</v>
      </c>
      <c r="H193" s="37">
        <f t="shared" si="97"/>
        <v>0</v>
      </c>
      <c r="I193" s="74">
        <v>0</v>
      </c>
      <c r="J193" s="37">
        <f t="shared" si="98"/>
        <v>0</v>
      </c>
      <c r="K193" s="74">
        <v>0</v>
      </c>
      <c r="L193" s="37">
        <f t="shared" si="99"/>
        <v>0</v>
      </c>
      <c r="M193" s="74">
        <v>0</v>
      </c>
      <c r="N193" s="37">
        <f t="shared" si="100"/>
        <v>0</v>
      </c>
      <c r="O193" s="74">
        <v>0</v>
      </c>
      <c r="P193" s="71">
        <f t="shared" si="101"/>
        <v>0</v>
      </c>
      <c r="Q193" s="57">
        <f t="shared" si="102"/>
        <v>0</v>
      </c>
      <c r="R193" s="419">
        <f t="shared" si="103"/>
        <v>0</v>
      </c>
      <c r="S193" s="42">
        <v>0</v>
      </c>
      <c r="T193" s="109">
        <f t="shared" si="104"/>
        <v>0</v>
      </c>
      <c r="U193" s="74">
        <v>0</v>
      </c>
      <c r="V193" s="109">
        <f t="shared" si="105"/>
        <v>0</v>
      </c>
      <c r="W193" s="74">
        <v>0</v>
      </c>
      <c r="X193" s="109">
        <f t="shared" si="106"/>
        <v>0</v>
      </c>
      <c r="Y193" s="74">
        <v>0</v>
      </c>
      <c r="Z193" s="109">
        <f t="shared" si="107"/>
        <v>0</v>
      </c>
      <c r="AA193" s="74">
        <v>0</v>
      </c>
      <c r="AB193" s="68">
        <f t="shared" si="108"/>
        <v>0</v>
      </c>
      <c r="AC193" s="67">
        <f t="shared" si="109"/>
        <v>0</v>
      </c>
      <c r="AD193" s="66">
        <f t="shared" si="110"/>
        <v>0</v>
      </c>
      <c r="AE193" s="57">
        <v>0</v>
      </c>
      <c r="AF193" s="60">
        <f t="shared" si="111"/>
        <v>0</v>
      </c>
      <c r="AG193" s="435">
        <v>0</v>
      </c>
      <c r="AH193" s="416">
        <f t="shared" si="112"/>
        <v>0</v>
      </c>
      <c r="AI193" s="65">
        <f t="shared" si="113"/>
        <v>0</v>
      </c>
      <c r="AJ193" s="63">
        <f t="shared" si="114"/>
        <v>0</v>
      </c>
      <c r="AK193" s="42">
        <v>0</v>
      </c>
      <c r="AL193" s="63">
        <f t="shared" si="115"/>
        <v>0</v>
      </c>
      <c r="AM193" s="59"/>
    </row>
    <row r="194" spans="1:39" s="2" customFormat="1" x14ac:dyDescent="0.3">
      <c r="A194" s="137" t="s">
        <v>61</v>
      </c>
      <c r="B194" s="47">
        <f>14400/24</f>
        <v>600</v>
      </c>
      <c r="C194" s="46">
        <f>800/1.1</f>
        <v>727.27272727272725</v>
      </c>
      <c r="D194" s="54">
        <v>24</v>
      </c>
      <c r="E194" s="44">
        <v>0</v>
      </c>
      <c r="F194" s="110">
        <f t="shared" si="96"/>
        <v>0</v>
      </c>
      <c r="G194" s="74">
        <v>0</v>
      </c>
      <c r="H194" s="37">
        <f t="shared" si="97"/>
        <v>0</v>
      </c>
      <c r="I194" s="74">
        <v>0</v>
      </c>
      <c r="J194" s="37">
        <f t="shared" si="98"/>
        <v>0</v>
      </c>
      <c r="K194" s="74">
        <v>0</v>
      </c>
      <c r="L194" s="37">
        <f t="shared" si="99"/>
        <v>0</v>
      </c>
      <c r="M194" s="74">
        <v>0</v>
      </c>
      <c r="N194" s="37">
        <f t="shared" si="100"/>
        <v>0</v>
      </c>
      <c r="O194" s="74">
        <v>0</v>
      </c>
      <c r="P194" s="71">
        <f t="shared" si="101"/>
        <v>0</v>
      </c>
      <c r="Q194" s="57">
        <f t="shared" si="102"/>
        <v>0</v>
      </c>
      <c r="R194" s="419">
        <f t="shared" si="103"/>
        <v>0</v>
      </c>
      <c r="S194" s="42">
        <v>0</v>
      </c>
      <c r="T194" s="109">
        <f t="shared" si="104"/>
        <v>0</v>
      </c>
      <c r="U194" s="74">
        <v>0</v>
      </c>
      <c r="V194" s="109">
        <f t="shared" si="105"/>
        <v>0</v>
      </c>
      <c r="W194" s="74">
        <v>0</v>
      </c>
      <c r="X194" s="109">
        <f t="shared" si="106"/>
        <v>0</v>
      </c>
      <c r="Y194" s="74">
        <v>0</v>
      </c>
      <c r="Z194" s="109">
        <f t="shared" si="107"/>
        <v>0</v>
      </c>
      <c r="AA194" s="74">
        <v>0</v>
      </c>
      <c r="AB194" s="68">
        <f t="shared" si="108"/>
        <v>0</v>
      </c>
      <c r="AC194" s="67">
        <f t="shared" si="109"/>
        <v>0</v>
      </c>
      <c r="AD194" s="66">
        <f t="shared" si="110"/>
        <v>0</v>
      </c>
      <c r="AE194" s="57">
        <v>0</v>
      </c>
      <c r="AF194" s="60">
        <f t="shared" si="111"/>
        <v>0</v>
      </c>
      <c r="AG194" s="435">
        <v>0</v>
      </c>
      <c r="AH194" s="416">
        <f t="shared" si="112"/>
        <v>0</v>
      </c>
      <c r="AI194" s="65">
        <f t="shared" si="113"/>
        <v>0</v>
      </c>
      <c r="AJ194" s="63">
        <f t="shared" si="114"/>
        <v>0</v>
      </c>
      <c r="AK194" s="42">
        <v>0</v>
      </c>
      <c r="AL194" s="63">
        <f t="shared" si="115"/>
        <v>0</v>
      </c>
      <c r="AM194" s="130"/>
    </row>
    <row r="195" spans="1:39" s="2" customFormat="1" x14ac:dyDescent="0.3">
      <c r="A195" s="188" t="s">
        <v>153</v>
      </c>
      <c r="B195" s="182">
        <f>16000/10</f>
        <v>1600</v>
      </c>
      <c r="C195" s="183">
        <f>2700/1.1</f>
        <v>2454.5454545454545</v>
      </c>
      <c r="D195" s="433">
        <v>10</v>
      </c>
      <c r="E195" s="44">
        <v>0</v>
      </c>
      <c r="F195" s="110">
        <f t="shared" si="96"/>
        <v>0</v>
      </c>
      <c r="G195" s="74">
        <v>0</v>
      </c>
      <c r="H195" s="37">
        <f t="shared" si="97"/>
        <v>0</v>
      </c>
      <c r="I195" s="74">
        <v>0</v>
      </c>
      <c r="J195" s="37">
        <f t="shared" si="98"/>
        <v>0</v>
      </c>
      <c r="K195" s="74">
        <v>30</v>
      </c>
      <c r="L195" s="37">
        <f t="shared" si="99"/>
        <v>48000</v>
      </c>
      <c r="M195" s="74">
        <v>0</v>
      </c>
      <c r="N195" s="37">
        <f t="shared" si="100"/>
        <v>0</v>
      </c>
      <c r="O195" s="74">
        <v>0</v>
      </c>
      <c r="P195" s="71">
        <f t="shared" si="101"/>
        <v>0</v>
      </c>
      <c r="Q195" s="57">
        <f t="shared" si="102"/>
        <v>30</v>
      </c>
      <c r="R195" s="419">
        <f t="shared" si="103"/>
        <v>48000</v>
      </c>
      <c r="S195" s="42">
        <v>0</v>
      </c>
      <c r="T195" s="109">
        <f t="shared" si="104"/>
        <v>0</v>
      </c>
      <c r="U195" s="74">
        <v>0</v>
      </c>
      <c r="V195" s="109">
        <f t="shared" si="105"/>
        <v>0</v>
      </c>
      <c r="W195" s="74">
        <v>0</v>
      </c>
      <c r="X195" s="109">
        <f t="shared" si="106"/>
        <v>0</v>
      </c>
      <c r="Y195" s="74">
        <v>2</v>
      </c>
      <c r="Z195" s="109">
        <f t="shared" si="107"/>
        <v>4909.090909090909</v>
      </c>
      <c r="AA195" s="74">
        <v>8</v>
      </c>
      <c r="AB195" s="68">
        <f t="shared" si="108"/>
        <v>19636.363636363636</v>
      </c>
      <c r="AC195" s="67">
        <f t="shared" si="109"/>
        <v>10</v>
      </c>
      <c r="AD195" s="66">
        <f t="shared" si="110"/>
        <v>24545.454545454544</v>
      </c>
      <c r="AE195" s="57">
        <v>0</v>
      </c>
      <c r="AF195" s="60">
        <f t="shared" si="111"/>
        <v>8545.4545454545441</v>
      </c>
      <c r="AG195" s="435">
        <v>0</v>
      </c>
      <c r="AH195" s="416">
        <f t="shared" si="112"/>
        <v>0</v>
      </c>
      <c r="AI195" s="65">
        <f t="shared" si="113"/>
        <v>20</v>
      </c>
      <c r="AJ195" s="63">
        <f t="shared" si="114"/>
        <v>32000</v>
      </c>
      <c r="AK195" s="42">
        <v>0</v>
      </c>
      <c r="AL195" s="63">
        <f t="shared" si="115"/>
        <v>0</v>
      </c>
      <c r="AM195" s="130"/>
    </row>
    <row r="196" spans="1:39" s="2" customFormat="1" x14ac:dyDescent="0.3">
      <c r="A196" s="188" t="s">
        <v>1056</v>
      </c>
      <c r="B196" s="47">
        <f>16000/10</f>
        <v>1600</v>
      </c>
      <c r="C196" s="183">
        <f>2700/1.1</f>
        <v>2454.5454545454545</v>
      </c>
      <c r="D196" s="54">
        <v>10</v>
      </c>
      <c r="E196" s="44">
        <v>0</v>
      </c>
      <c r="F196" s="110">
        <f t="shared" si="96"/>
        <v>0</v>
      </c>
      <c r="G196" s="74">
        <v>0</v>
      </c>
      <c r="H196" s="37">
        <f t="shared" si="97"/>
        <v>0</v>
      </c>
      <c r="I196" s="74">
        <v>0</v>
      </c>
      <c r="J196" s="37">
        <f t="shared" si="98"/>
        <v>0</v>
      </c>
      <c r="K196" s="74">
        <v>0</v>
      </c>
      <c r="L196" s="37">
        <f t="shared" si="99"/>
        <v>0</v>
      </c>
      <c r="M196" s="74">
        <v>0</v>
      </c>
      <c r="N196" s="37">
        <f t="shared" si="100"/>
        <v>0</v>
      </c>
      <c r="O196" s="74">
        <v>0</v>
      </c>
      <c r="P196" s="71">
        <f t="shared" si="101"/>
        <v>0</v>
      </c>
      <c r="Q196" s="57">
        <f t="shared" si="102"/>
        <v>0</v>
      </c>
      <c r="R196" s="419">
        <f t="shared" si="103"/>
        <v>0</v>
      </c>
      <c r="S196" s="42">
        <v>0</v>
      </c>
      <c r="T196" s="109">
        <f t="shared" si="104"/>
        <v>0</v>
      </c>
      <c r="U196" s="74">
        <v>0</v>
      </c>
      <c r="V196" s="109">
        <f t="shared" si="105"/>
        <v>0</v>
      </c>
      <c r="W196" s="74">
        <v>0</v>
      </c>
      <c r="X196" s="109">
        <f t="shared" si="106"/>
        <v>0</v>
      </c>
      <c r="Y196" s="74">
        <v>0</v>
      </c>
      <c r="Z196" s="109">
        <f t="shared" si="107"/>
        <v>0</v>
      </c>
      <c r="AA196" s="74">
        <v>0</v>
      </c>
      <c r="AB196" s="68">
        <f t="shared" si="108"/>
        <v>0</v>
      </c>
      <c r="AC196" s="67">
        <f t="shared" si="109"/>
        <v>0</v>
      </c>
      <c r="AD196" s="66">
        <f t="shared" si="110"/>
        <v>0</v>
      </c>
      <c r="AE196" s="57">
        <v>0</v>
      </c>
      <c r="AF196" s="60">
        <f t="shared" si="111"/>
        <v>0</v>
      </c>
      <c r="AG196" s="435">
        <v>0</v>
      </c>
      <c r="AH196" s="416">
        <f t="shared" si="112"/>
        <v>0</v>
      </c>
      <c r="AI196" s="65">
        <f t="shared" si="113"/>
        <v>0</v>
      </c>
      <c r="AJ196" s="63">
        <f t="shared" si="114"/>
        <v>0</v>
      </c>
      <c r="AK196" s="42">
        <v>0</v>
      </c>
      <c r="AL196" s="63">
        <f t="shared" si="115"/>
        <v>0</v>
      </c>
      <c r="AM196" s="130"/>
    </row>
    <row r="197" spans="1:39" s="2" customFormat="1" x14ac:dyDescent="0.3">
      <c r="A197" s="188" t="s">
        <v>1128</v>
      </c>
      <c r="B197" s="47">
        <f>16000/10</f>
        <v>1600</v>
      </c>
      <c r="C197" s="183">
        <f>2700/1.1</f>
        <v>2454.5454545454545</v>
      </c>
      <c r="D197" s="54">
        <v>10</v>
      </c>
      <c r="E197" s="44">
        <v>0</v>
      </c>
      <c r="F197" s="110">
        <f t="shared" si="96"/>
        <v>0</v>
      </c>
      <c r="G197" s="74">
        <v>0</v>
      </c>
      <c r="H197" s="37">
        <f t="shared" si="97"/>
        <v>0</v>
      </c>
      <c r="I197" s="74">
        <v>0</v>
      </c>
      <c r="J197" s="37">
        <f t="shared" si="98"/>
        <v>0</v>
      </c>
      <c r="K197" s="74">
        <v>0</v>
      </c>
      <c r="L197" s="37">
        <f t="shared" si="99"/>
        <v>0</v>
      </c>
      <c r="M197" s="74">
        <v>0</v>
      </c>
      <c r="N197" s="37">
        <f t="shared" si="100"/>
        <v>0</v>
      </c>
      <c r="O197" s="74">
        <v>0</v>
      </c>
      <c r="P197" s="71">
        <f t="shared" si="101"/>
        <v>0</v>
      </c>
      <c r="Q197" s="57">
        <f t="shared" si="102"/>
        <v>0</v>
      </c>
      <c r="R197" s="419">
        <f t="shared" si="103"/>
        <v>0</v>
      </c>
      <c r="S197" s="42">
        <v>0</v>
      </c>
      <c r="T197" s="109">
        <f t="shared" si="104"/>
        <v>0</v>
      </c>
      <c r="U197" s="74">
        <v>0</v>
      </c>
      <c r="V197" s="109">
        <f t="shared" si="105"/>
        <v>0</v>
      </c>
      <c r="W197" s="74">
        <v>0</v>
      </c>
      <c r="X197" s="109">
        <f t="shared" si="106"/>
        <v>0</v>
      </c>
      <c r="Y197" s="74">
        <v>0</v>
      </c>
      <c r="Z197" s="109">
        <f t="shared" si="107"/>
        <v>0</v>
      </c>
      <c r="AA197" s="74">
        <v>0</v>
      </c>
      <c r="AB197" s="68">
        <f t="shared" si="108"/>
        <v>0</v>
      </c>
      <c r="AC197" s="67">
        <f t="shared" si="109"/>
        <v>0</v>
      </c>
      <c r="AD197" s="66">
        <f t="shared" si="110"/>
        <v>0</v>
      </c>
      <c r="AE197" s="57">
        <v>0</v>
      </c>
      <c r="AF197" s="60">
        <f t="shared" si="111"/>
        <v>0</v>
      </c>
      <c r="AG197" s="435">
        <v>0</v>
      </c>
      <c r="AH197" s="416">
        <f t="shared" si="112"/>
        <v>0</v>
      </c>
      <c r="AI197" s="65">
        <f t="shared" si="113"/>
        <v>0</v>
      </c>
      <c r="AJ197" s="63">
        <f t="shared" si="114"/>
        <v>0</v>
      </c>
      <c r="AK197" s="42">
        <v>0</v>
      </c>
      <c r="AL197" s="63">
        <f t="shared" si="115"/>
        <v>0</v>
      </c>
      <c r="AM197" s="130"/>
    </row>
    <row r="198" spans="1:39" s="2" customFormat="1" x14ac:dyDescent="0.3">
      <c r="A198" s="188" t="s">
        <v>1055</v>
      </c>
      <c r="B198" s="47">
        <f>16000/10</f>
        <v>1600</v>
      </c>
      <c r="C198" s="183">
        <f>2700/1.1</f>
        <v>2454.5454545454545</v>
      </c>
      <c r="D198" s="54">
        <v>10</v>
      </c>
      <c r="E198" s="44">
        <v>0</v>
      </c>
      <c r="F198" s="110">
        <f t="shared" si="96"/>
        <v>0</v>
      </c>
      <c r="G198" s="74">
        <v>0</v>
      </c>
      <c r="H198" s="37">
        <f t="shared" si="97"/>
        <v>0</v>
      </c>
      <c r="I198" s="74">
        <v>0</v>
      </c>
      <c r="J198" s="37">
        <f t="shared" si="98"/>
        <v>0</v>
      </c>
      <c r="K198" s="74">
        <v>20</v>
      </c>
      <c r="L198" s="37">
        <f t="shared" si="99"/>
        <v>32000</v>
      </c>
      <c r="M198" s="74">
        <v>0</v>
      </c>
      <c r="N198" s="37">
        <f t="shared" si="100"/>
        <v>0</v>
      </c>
      <c r="O198" s="74">
        <v>0</v>
      </c>
      <c r="P198" s="71">
        <f t="shared" si="101"/>
        <v>0</v>
      </c>
      <c r="Q198" s="57">
        <f t="shared" si="102"/>
        <v>20</v>
      </c>
      <c r="R198" s="419">
        <f t="shared" si="103"/>
        <v>32000</v>
      </c>
      <c r="S198" s="42">
        <v>0</v>
      </c>
      <c r="T198" s="109">
        <f t="shared" si="104"/>
        <v>0</v>
      </c>
      <c r="U198" s="74">
        <v>0</v>
      </c>
      <c r="V198" s="109">
        <f t="shared" si="105"/>
        <v>0</v>
      </c>
      <c r="W198" s="74">
        <v>0</v>
      </c>
      <c r="X198" s="109">
        <f t="shared" si="106"/>
        <v>0</v>
      </c>
      <c r="Y198" s="74">
        <v>2</v>
      </c>
      <c r="Z198" s="109">
        <f t="shared" si="107"/>
        <v>4909.090909090909</v>
      </c>
      <c r="AA198" s="74">
        <v>7</v>
      </c>
      <c r="AB198" s="68">
        <f t="shared" si="108"/>
        <v>17181.81818181818</v>
      </c>
      <c r="AC198" s="67">
        <f t="shared" si="109"/>
        <v>9</v>
      </c>
      <c r="AD198" s="66">
        <f t="shared" si="110"/>
        <v>22090.909090909092</v>
      </c>
      <c r="AE198" s="57">
        <v>0</v>
      </c>
      <c r="AF198" s="60">
        <f t="shared" si="111"/>
        <v>7690.9090909090901</v>
      </c>
      <c r="AG198" s="435">
        <v>0</v>
      </c>
      <c r="AH198" s="416">
        <f t="shared" si="112"/>
        <v>0</v>
      </c>
      <c r="AI198" s="65">
        <f t="shared" si="113"/>
        <v>11</v>
      </c>
      <c r="AJ198" s="63">
        <f t="shared" si="114"/>
        <v>17600</v>
      </c>
      <c r="AK198" s="42">
        <v>0</v>
      </c>
      <c r="AL198" s="63">
        <f t="shared" si="115"/>
        <v>0</v>
      </c>
      <c r="AM198" s="130"/>
    </row>
    <row r="199" spans="1:39" s="2" customFormat="1" x14ac:dyDescent="0.3">
      <c r="A199" s="188" t="s">
        <v>1127</v>
      </c>
      <c r="B199" s="47">
        <f>16000/10</f>
        <v>1600</v>
      </c>
      <c r="C199" s="183">
        <f>2700/1.1</f>
        <v>2454.5454545454545</v>
      </c>
      <c r="D199" s="54">
        <v>10</v>
      </c>
      <c r="E199" s="44">
        <v>0</v>
      </c>
      <c r="F199" s="110">
        <f t="shared" si="96"/>
        <v>0</v>
      </c>
      <c r="G199" s="74">
        <v>0</v>
      </c>
      <c r="H199" s="37">
        <f t="shared" si="97"/>
        <v>0</v>
      </c>
      <c r="I199" s="74">
        <v>0</v>
      </c>
      <c r="J199" s="37">
        <f t="shared" si="98"/>
        <v>0</v>
      </c>
      <c r="K199" s="74">
        <v>0</v>
      </c>
      <c r="L199" s="37">
        <f t="shared" si="99"/>
        <v>0</v>
      </c>
      <c r="M199" s="74">
        <v>0</v>
      </c>
      <c r="N199" s="37">
        <f t="shared" si="100"/>
        <v>0</v>
      </c>
      <c r="O199" s="74">
        <v>0</v>
      </c>
      <c r="P199" s="71">
        <f t="shared" si="101"/>
        <v>0</v>
      </c>
      <c r="Q199" s="57">
        <f t="shared" si="102"/>
        <v>0</v>
      </c>
      <c r="R199" s="419">
        <f t="shared" si="103"/>
        <v>0</v>
      </c>
      <c r="S199" s="42">
        <v>0</v>
      </c>
      <c r="T199" s="109">
        <f t="shared" si="104"/>
        <v>0</v>
      </c>
      <c r="U199" s="74">
        <v>0</v>
      </c>
      <c r="V199" s="109">
        <f t="shared" si="105"/>
        <v>0</v>
      </c>
      <c r="W199" s="74">
        <v>0</v>
      </c>
      <c r="X199" s="109">
        <f t="shared" si="106"/>
        <v>0</v>
      </c>
      <c r="Y199" s="74">
        <v>0</v>
      </c>
      <c r="Z199" s="109">
        <f t="shared" si="107"/>
        <v>0</v>
      </c>
      <c r="AA199" s="74">
        <v>0</v>
      </c>
      <c r="AB199" s="68">
        <f t="shared" si="108"/>
        <v>0</v>
      </c>
      <c r="AC199" s="67">
        <f t="shared" si="109"/>
        <v>0</v>
      </c>
      <c r="AD199" s="66">
        <f t="shared" si="110"/>
        <v>0</v>
      </c>
      <c r="AE199" s="57">
        <v>0</v>
      </c>
      <c r="AF199" s="60">
        <f t="shared" si="111"/>
        <v>0</v>
      </c>
      <c r="AG199" s="435">
        <v>0</v>
      </c>
      <c r="AH199" s="416">
        <f t="shared" si="112"/>
        <v>0</v>
      </c>
      <c r="AI199" s="65">
        <f t="shared" si="113"/>
        <v>0</v>
      </c>
      <c r="AJ199" s="63">
        <f t="shared" si="114"/>
        <v>0</v>
      </c>
      <c r="AK199" s="42">
        <v>0</v>
      </c>
      <c r="AL199" s="63">
        <f t="shared" si="115"/>
        <v>0</v>
      </c>
      <c r="AM199" s="130"/>
    </row>
    <row r="200" spans="1:39" s="2" customFormat="1" x14ac:dyDescent="0.3">
      <c r="A200" s="188" t="s">
        <v>1089</v>
      </c>
      <c r="B200" s="47">
        <f>14400/12</f>
        <v>1200</v>
      </c>
      <c r="C200" s="46">
        <f>1800/1.1</f>
        <v>1636.3636363636363</v>
      </c>
      <c r="D200" s="54">
        <v>12</v>
      </c>
      <c r="E200" s="44">
        <v>0</v>
      </c>
      <c r="F200" s="110">
        <f t="shared" si="96"/>
        <v>0</v>
      </c>
      <c r="G200" s="74">
        <v>0</v>
      </c>
      <c r="H200" s="37">
        <f t="shared" si="97"/>
        <v>0</v>
      </c>
      <c r="I200" s="74">
        <v>0</v>
      </c>
      <c r="J200" s="37">
        <f t="shared" si="98"/>
        <v>0</v>
      </c>
      <c r="K200" s="74">
        <v>24</v>
      </c>
      <c r="L200" s="37">
        <f t="shared" si="99"/>
        <v>28800</v>
      </c>
      <c r="M200" s="74">
        <v>0</v>
      </c>
      <c r="N200" s="37">
        <f t="shared" si="100"/>
        <v>0</v>
      </c>
      <c r="O200" s="74">
        <v>0</v>
      </c>
      <c r="P200" s="71">
        <f t="shared" si="101"/>
        <v>0</v>
      </c>
      <c r="Q200" s="57">
        <f t="shared" si="102"/>
        <v>24</v>
      </c>
      <c r="R200" s="419">
        <f t="shared" si="103"/>
        <v>28800</v>
      </c>
      <c r="S200" s="42">
        <v>0</v>
      </c>
      <c r="T200" s="109">
        <f t="shared" si="104"/>
        <v>0</v>
      </c>
      <c r="U200" s="74">
        <v>0</v>
      </c>
      <c r="V200" s="109">
        <f t="shared" si="105"/>
        <v>0</v>
      </c>
      <c r="W200" s="74">
        <v>0</v>
      </c>
      <c r="X200" s="109">
        <f t="shared" si="106"/>
        <v>0</v>
      </c>
      <c r="Y200" s="74">
        <v>3</v>
      </c>
      <c r="Z200" s="109">
        <f t="shared" si="107"/>
        <v>4909.090909090909</v>
      </c>
      <c r="AA200" s="74">
        <v>0</v>
      </c>
      <c r="AB200" s="68">
        <f t="shared" si="108"/>
        <v>0</v>
      </c>
      <c r="AC200" s="67">
        <f t="shared" si="109"/>
        <v>3</v>
      </c>
      <c r="AD200" s="66">
        <f t="shared" si="110"/>
        <v>4909.090909090909</v>
      </c>
      <c r="AE200" s="57">
        <v>0</v>
      </c>
      <c r="AF200" s="60">
        <f t="shared" si="111"/>
        <v>1309.0909090909088</v>
      </c>
      <c r="AG200" s="435">
        <v>0</v>
      </c>
      <c r="AH200" s="416">
        <f t="shared" si="112"/>
        <v>0</v>
      </c>
      <c r="AI200" s="65">
        <f t="shared" si="113"/>
        <v>21</v>
      </c>
      <c r="AJ200" s="63">
        <f t="shared" si="114"/>
        <v>25200</v>
      </c>
      <c r="AK200" s="42">
        <v>0</v>
      </c>
      <c r="AL200" s="63">
        <f t="shared" si="115"/>
        <v>0</v>
      </c>
      <c r="AM200" s="130"/>
    </row>
    <row r="201" spans="1:39" s="2" customFormat="1" x14ac:dyDescent="0.3">
      <c r="A201" s="188" t="s">
        <v>426</v>
      </c>
      <c r="B201" s="47">
        <f>14400/12</f>
        <v>1200</v>
      </c>
      <c r="C201" s="46">
        <f>1800/1.1</f>
        <v>1636.3636363636363</v>
      </c>
      <c r="D201" s="54">
        <v>13</v>
      </c>
      <c r="E201" s="44">
        <v>0</v>
      </c>
      <c r="F201" s="110">
        <f t="shared" si="96"/>
        <v>0</v>
      </c>
      <c r="G201" s="74">
        <v>0</v>
      </c>
      <c r="H201" s="37">
        <f t="shared" si="97"/>
        <v>0</v>
      </c>
      <c r="I201" s="74">
        <v>0</v>
      </c>
      <c r="J201" s="37">
        <f t="shared" si="98"/>
        <v>0</v>
      </c>
      <c r="K201" s="74">
        <v>0</v>
      </c>
      <c r="L201" s="37">
        <f t="shared" si="99"/>
        <v>0</v>
      </c>
      <c r="M201" s="74">
        <v>0</v>
      </c>
      <c r="N201" s="37">
        <f t="shared" si="100"/>
        <v>0</v>
      </c>
      <c r="O201" s="74">
        <v>0</v>
      </c>
      <c r="P201" s="71">
        <f t="shared" si="101"/>
        <v>0</v>
      </c>
      <c r="Q201" s="57">
        <f t="shared" si="102"/>
        <v>0</v>
      </c>
      <c r="R201" s="419">
        <f t="shared" si="103"/>
        <v>0</v>
      </c>
      <c r="S201" s="42">
        <v>0</v>
      </c>
      <c r="T201" s="109">
        <f t="shared" si="104"/>
        <v>0</v>
      </c>
      <c r="U201" s="74">
        <v>0</v>
      </c>
      <c r="V201" s="109">
        <f t="shared" si="105"/>
        <v>0</v>
      </c>
      <c r="W201" s="74">
        <v>0</v>
      </c>
      <c r="X201" s="109">
        <f t="shared" si="106"/>
        <v>0</v>
      </c>
      <c r="Y201" s="74">
        <v>0</v>
      </c>
      <c r="Z201" s="109">
        <f t="shared" si="107"/>
        <v>0</v>
      </c>
      <c r="AA201" s="74">
        <v>0</v>
      </c>
      <c r="AB201" s="68">
        <f t="shared" si="108"/>
        <v>0</v>
      </c>
      <c r="AC201" s="67">
        <f t="shared" si="109"/>
        <v>0</v>
      </c>
      <c r="AD201" s="66">
        <f t="shared" si="110"/>
        <v>0</v>
      </c>
      <c r="AE201" s="57">
        <v>0</v>
      </c>
      <c r="AF201" s="60">
        <f t="shared" si="111"/>
        <v>0</v>
      </c>
      <c r="AG201" s="435">
        <v>0</v>
      </c>
      <c r="AH201" s="416">
        <f t="shared" si="112"/>
        <v>0</v>
      </c>
      <c r="AI201" s="65">
        <f t="shared" si="113"/>
        <v>0</v>
      </c>
      <c r="AJ201" s="63">
        <f t="shared" si="114"/>
        <v>0</v>
      </c>
      <c r="AK201" s="42">
        <v>0</v>
      </c>
      <c r="AL201" s="63">
        <f t="shared" si="115"/>
        <v>0</v>
      </c>
      <c r="AM201" s="130"/>
    </row>
    <row r="202" spans="1:39" s="2" customFormat="1" x14ac:dyDescent="0.3">
      <c r="A202" s="186" t="s">
        <v>1088</v>
      </c>
      <c r="B202" s="47">
        <f>3900/6</f>
        <v>650</v>
      </c>
      <c r="C202" s="46">
        <f>2000/1.1</f>
        <v>1818.181818181818</v>
      </c>
      <c r="D202" s="54">
        <v>6</v>
      </c>
      <c r="E202" s="44">
        <v>0</v>
      </c>
      <c r="F202" s="110">
        <f t="shared" si="96"/>
        <v>0</v>
      </c>
      <c r="G202" s="74">
        <v>0</v>
      </c>
      <c r="H202" s="37">
        <f t="shared" si="97"/>
        <v>0</v>
      </c>
      <c r="I202" s="74">
        <v>0</v>
      </c>
      <c r="J202" s="37">
        <f t="shared" si="98"/>
        <v>0</v>
      </c>
      <c r="K202" s="74">
        <v>0</v>
      </c>
      <c r="L202" s="37">
        <f t="shared" si="99"/>
        <v>0</v>
      </c>
      <c r="M202" s="74">
        <v>0</v>
      </c>
      <c r="N202" s="37">
        <f t="shared" si="100"/>
        <v>0</v>
      </c>
      <c r="O202" s="74">
        <v>0</v>
      </c>
      <c r="P202" s="71">
        <f t="shared" si="101"/>
        <v>0</v>
      </c>
      <c r="Q202" s="57">
        <f t="shared" si="102"/>
        <v>0</v>
      </c>
      <c r="R202" s="419">
        <f t="shared" si="103"/>
        <v>0</v>
      </c>
      <c r="S202" s="42">
        <v>0</v>
      </c>
      <c r="T202" s="109">
        <f t="shared" si="104"/>
        <v>0</v>
      </c>
      <c r="U202" s="74">
        <v>0</v>
      </c>
      <c r="V202" s="109">
        <f t="shared" si="105"/>
        <v>0</v>
      </c>
      <c r="W202" s="74">
        <v>0</v>
      </c>
      <c r="X202" s="109">
        <f t="shared" si="106"/>
        <v>0</v>
      </c>
      <c r="Y202" s="74">
        <v>0</v>
      </c>
      <c r="Z202" s="109">
        <f t="shared" si="107"/>
        <v>0</v>
      </c>
      <c r="AA202" s="74">
        <v>0</v>
      </c>
      <c r="AB202" s="68">
        <f t="shared" si="108"/>
        <v>0</v>
      </c>
      <c r="AC202" s="67">
        <f t="shared" si="109"/>
        <v>0</v>
      </c>
      <c r="AD202" s="66">
        <f t="shared" si="110"/>
        <v>0</v>
      </c>
      <c r="AE202" s="57">
        <v>0</v>
      </c>
      <c r="AF202" s="60">
        <f t="shared" si="111"/>
        <v>0</v>
      </c>
      <c r="AG202" s="435">
        <v>0</v>
      </c>
      <c r="AH202" s="416">
        <f t="shared" si="112"/>
        <v>0</v>
      </c>
      <c r="AI202" s="65">
        <f t="shared" si="113"/>
        <v>0</v>
      </c>
      <c r="AJ202" s="63">
        <f t="shared" si="114"/>
        <v>0</v>
      </c>
      <c r="AK202" s="42">
        <v>0</v>
      </c>
      <c r="AL202" s="63">
        <f t="shared" si="115"/>
        <v>0</v>
      </c>
      <c r="AM202" s="130"/>
    </row>
    <row r="203" spans="1:39" s="2" customFormat="1" x14ac:dyDescent="0.3">
      <c r="A203" s="186" t="s">
        <v>407</v>
      </c>
      <c r="B203" s="47">
        <f>3900/6</f>
        <v>650</v>
      </c>
      <c r="C203" s="46">
        <f>2000/1.1</f>
        <v>1818.181818181818</v>
      </c>
      <c r="D203" s="54">
        <v>6</v>
      </c>
      <c r="E203" s="44">
        <v>0</v>
      </c>
      <c r="F203" s="110">
        <f t="shared" si="96"/>
        <v>0</v>
      </c>
      <c r="G203" s="74">
        <v>0</v>
      </c>
      <c r="H203" s="37">
        <f t="shared" si="97"/>
        <v>0</v>
      </c>
      <c r="I203" s="74">
        <v>0</v>
      </c>
      <c r="J203" s="37">
        <f t="shared" si="98"/>
        <v>0</v>
      </c>
      <c r="K203" s="74">
        <v>0</v>
      </c>
      <c r="L203" s="37">
        <f t="shared" si="99"/>
        <v>0</v>
      </c>
      <c r="M203" s="74">
        <v>0</v>
      </c>
      <c r="N203" s="37">
        <f t="shared" si="100"/>
        <v>0</v>
      </c>
      <c r="O203" s="74">
        <v>0</v>
      </c>
      <c r="P203" s="71">
        <f t="shared" si="101"/>
        <v>0</v>
      </c>
      <c r="Q203" s="57">
        <f t="shared" si="102"/>
        <v>0</v>
      </c>
      <c r="R203" s="419">
        <f t="shared" si="103"/>
        <v>0</v>
      </c>
      <c r="S203" s="42">
        <v>0</v>
      </c>
      <c r="T203" s="109">
        <f t="shared" si="104"/>
        <v>0</v>
      </c>
      <c r="U203" s="74">
        <v>0</v>
      </c>
      <c r="V203" s="109">
        <f t="shared" si="105"/>
        <v>0</v>
      </c>
      <c r="W203" s="74">
        <v>0</v>
      </c>
      <c r="X203" s="109">
        <f t="shared" si="106"/>
        <v>0</v>
      </c>
      <c r="Y203" s="74">
        <v>0</v>
      </c>
      <c r="Z203" s="109">
        <f t="shared" si="107"/>
        <v>0</v>
      </c>
      <c r="AA203" s="74">
        <v>0</v>
      </c>
      <c r="AB203" s="68">
        <f t="shared" si="108"/>
        <v>0</v>
      </c>
      <c r="AC203" s="67">
        <f t="shared" si="109"/>
        <v>0</v>
      </c>
      <c r="AD203" s="66">
        <f t="shared" si="110"/>
        <v>0</v>
      </c>
      <c r="AE203" s="57">
        <v>0</v>
      </c>
      <c r="AF203" s="60">
        <f t="shared" si="111"/>
        <v>0</v>
      </c>
      <c r="AG203" s="435">
        <v>0</v>
      </c>
      <c r="AH203" s="416">
        <f t="shared" si="112"/>
        <v>0</v>
      </c>
      <c r="AI203" s="65">
        <f t="shared" si="113"/>
        <v>0</v>
      </c>
      <c r="AJ203" s="63">
        <f t="shared" si="114"/>
        <v>0</v>
      </c>
      <c r="AK203" s="42">
        <v>0</v>
      </c>
      <c r="AL203" s="63">
        <f t="shared" si="115"/>
        <v>0</v>
      </c>
      <c r="AM203" s="130"/>
    </row>
    <row r="204" spans="1:39" s="2" customFormat="1" x14ac:dyDescent="0.3">
      <c r="A204" s="186" t="s">
        <v>1106</v>
      </c>
      <c r="B204" s="47">
        <f>3900/6</f>
        <v>650</v>
      </c>
      <c r="C204" s="46">
        <f>2000/1.1</f>
        <v>1818.181818181818</v>
      </c>
      <c r="D204" s="54">
        <v>6</v>
      </c>
      <c r="E204" s="44">
        <v>0</v>
      </c>
      <c r="F204" s="110">
        <f t="shared" si="96"/>
        <v>0</v>
      </c>
      <c r="G204" s="74">
        <v>0</v>
      </c>
      <c r="H204" s="37">
        <f t="shared" si="97"/>
        <v>0</v>
      </c>
      <c r="I204" s="74">
        <v>0</v>
      </c>
      <c r="J204" s="37">
        <f t="shared" si="98"/>
        <v>0</v>
      </c>
      <c r="K204" s="74">
        <v>0</v>
      </c>
      <c r="L204" s="37">
        <f t="shared" si="99"/>
        <v>0</v>
      </c>
      <c r="M204" s="74">
        <v>0</v>
      </c>
      <c r="N204" s="37">
        <f t="shared" si="100"/>
        <v>0</v>
      </c>
      <c r="O204" s="74">
        <v>0</v>
      </c>
      <c r="P204" s="71">
        <f t="shared" si="101"/>
        <v>0</v>
      </c>
      <c r="Q204" s="57">
        <f t="shared" si="102"/>
        <v>0</v>
      </c>
      <c r="R204" s="419">
        <f t="shared" si="103"/>
        <v>0</v>
      </c>
      <c r="S204" s="42">
        <v>0</v>
      </c>
      <c r="T204" s="109">
        <f t="shared" si="104"/>
        <v>0</v>
      </c>
      <c r="U204" s="74">
        <v>0</v>
      </c>
      <c r="V204" s="109">
        <f t="shared" si="105"/>
        <v>0</v>
      </c>
      <c r="W204" s="74">
        <v>0</v>
      </c>
      <c r="X204" s="109">
        <f t="shared" si="106"/>
        <v>0</v>
      </c>
      <c r="Y204" s="74">
        <v>0</v>
      </c>
      <c r="Z204" s="109">
        <f t="shared" si="107"/>
        <v>0</v>
      </c>
      <c r="AA204" s="74">
        <v>0</v>
      </c>
      <c r="AB204" s="68">
        <f t="shared" si="108"/>
        <v>0</v>
      </c>
      <c r="AC204" s="67">
        <f t="shared" si="109"/>
        <v>0</v>
      </c>
      <c r="AD204" s="66">
        <f t="shared" si="110"/>
        <v>0</v>
      </c>
      <c r="AE204" s="57">
        <v>0</v>
      </c>
      <c r="AF204" s="60">
        <f t="shared" si="111"/>
        <v>0</v>
      </c>
      <c r="AG204" s="435">
        <v>0</v>
      </c>
      <c r="AH204" s="416">
        <f t="shared" si="112"/>
        <v>0</v>
      </c>
      <c r="AI204" s="65">
        <f t="shared" si="113"/>
        <v>0</v>
      </c>
      <c r="AJ204" s="63">
        <f t="shared" si="114"/>
        <v>0</v>
      </c>
      <c r="AK204" s="42">
        <v>0</v>
      </c>
      <c r="AL204" s="63">
        <f t="shared" si="115"/>
        <v>0</v>
      </c>
      <c r="AM204" s="130"/>
    </row>
    <row r="205" spans="1:39" s="2" customFormat="1" ht="17.25" thickBot="1" x14ac:dyDescent="0.35">
      <c r="A205" s="185" t="s">
        <v>409</v>
      </c>
      <c r="B205" s="193">
        <f>31200/24</f>
        <v>1300</v>
      </c>
      <c r="C205" s="194">
        <f>2800/1.1</f>
        <v>2545.454545454545</v>
      </c>
      <c r="D205" s="50">
        <v>24</v>
      </c>
      <c r="E205" s="403">
        <v>0</v>
      </c>
      <c r="F205" s="147">
        <f t="shared" si="96"/>
        <v>0</v>
      </c>
      <c r="G205" s="145">
        <v>0</v>
      </c>
      <c r="H205" s="197">
        <f t="shared" si="97"/>
        <v>0</v>
      </c>
      <c r="I205" s="145">
        <v>0</v>
      </c>
      <c r="J205" s="197">
        <f t="shared" si="98"/>
        <v>0</v>
      </c>
      <c r="K205" s="145">
        <v>0</v>
      </c>
      <c r="L205" s="197">
        <f t="shared" si="99"/>
        <v>0</v>
      </c>
      <c r="M205" s="145">
        <v>0</v>
      </c>
      <c r="N205" s="197">
        <f t="shared" si="100"/>
        <v>0</v>
      </c>
      <c r="O205" s="145">
        <v>0</v>
      </c>
      <c r="P205" s="405">
        <f t="shared" si="101"/>
        <v>0</v>
      </c>
      <c r="Q205" s="406">
        <f t="shared" si="102"/>
        <v>0</v>
      </c>
      <c r="R205" s="420">
        <f t="shared" si="103"/>
        <v>0</v>
      </c>
      <c r="S205" s="376">
        <v>0</v>
      </c>
      <c r="T205" s="119">
        <f t="shared" si="104"/>
        <v>0</v>
      </c>
      <c r="U205" s="145">
        <v>0</v>
      </c>
      <c r="V205" s="119">
        <f t="shared" si="105"/>
        <v>0</v>
      </c>
      <c r="W205" s="145">
        <v>0</v>
      </c>
      <c r="X205" s="119">
        <f t="shared" si="106"/>
        <v>0</v>
      </c>
      <c r="Y205" s="145">
        <v>0</v>
      </c>
      <c r="Z205" s="119">
        <f t="shared" si="107"/>
        <v>0</v>
      </c>
      <c r="AA205" s="145">
        <v>0</v>
      </c>
      <c r="AB205" s="390">
        <f t="shared" si="108"/>
        <v>0</v>
      </c>
      <c r="AC205" s="407">
        <f t="shared" si="109"/>
        <v>0</v>
      </c>
      <c r="AD205" s="408">
        <f t="shared" si="110"/>
        <v>0</v>
      </c>
      <c r="AE205" s="406">
        <v>0</v>
      </c>
      <c r="AF205" s="392">
        <f t="shared" si="111"/>
        <v>0</v>
      </c>
      <c r="AG205" s="436">
        <v>0</v>
      </c>
      <c r="AH205" s="438">
        <f t="shared" si="112"/>
        <v>0</v>
      </c>
      <c r="AI205" s="426">
        <f t="shared" si="113"/>
        <v>0</v>
      </c>
      <c r="AJ205" s="393">
        <f t="shared" si="114"/>
        <v>0</v>
      </c>
      <c r="AK205" s="376">
        <v>0</v>
      </c>
      <c r="AL205" s="393">
        <f t="shared" si="115"/>
        <v>0</v>
      </c>
      <c r="AM205" s="130"/>
    </row>
    <row r="206" spans="1:39" s="2" customFormat="1" ht="17.25" thickBot="1" x14ac:dyDescent="0.35">
      <c r="A206" s="688" t="s">
        <v>1053</v>
      </c>
      <c r="B206" s="689"/>
      <c r="C206" s="689"/>
      <c r="D206" s="832"/>
      <c r="E206" s="29">
        <f t="shared" ref="E206:AL206" si="116">SUM(E172:E205)</f>
        <v>0</v>
      </c>
      <c r="F206" s="105">
        <f t="shared" si="116"/>
        <v>0</v>
      </c>
      <c r="G206" s="378">
        <f t="shared" si="116"/>
        <v>0</v>
      </c>
      <c r="H206" s="451">
        <f t="shared" si="116"/>
        <v>0</v>
      </c>
      <c r="I206" s="397">
        <f t="shared" si="116"/>
        <v>0</v>
      </c>
      <c r="J206" s="451">
        <f t="shared" si="116"/>
        <v>0</v>
      </c>
      <c r="K206" s="397">
        <f t="shared" si="116"/>
        <v>104</v>
      </c>
      <c r="L206" s="451">
        <f t="shared" si="116"/>
        <v>162800</v>
      </c>
      <c r="M206" s="397">
        <f t="shared" si="116"/>
        <v>0</v>
      </c>
      <c r="N206" s="451">
        <f t="shared" si="116"/>
        <v>0</v>
      </c>
      <c r="O206" s="397">
        <f t="shared" si="116"/>
        <v>0</v>
      </c>
      <c r="P206" s="451">
        <f t="shared" si="116"/>
        <v>0</v>
      </c>
      <c r="Q206" s="442">
        <f t="shared" si="116"/>
        <v>104</v>
      </c>
      <c r="R206" s="444">
        <f t="shared" si="116"/>
        <v>162800</v>
      </c>
      <c r="S206" s="395">
        <f t="shared" si="116"/>
        <v>0</v>
      </c>
      <c r="T206" s="451">
        <f t="shared" si="116"/>
        <v>0</v>
      </c>
      <c r="U206" s="397">
        <f t="shared" si="116"/>
        <v>0</v>
      </c>
      <c r="V206" s="451">
        <f t="shared" si="116"/>
        <v>0</v>
      </c>
      <c r="W206" s="397">
        <f t="shared" si="116"/>
        <v>0</v>
      </c>
      <c r="X206" s="451">
        <f t="shared" si="116"/>
        <v>0</v>
      </c>
      <c r="Y206" s="397">
        <f t="shared" si="116"/>
        <v>14</v>
      </c>
      <c r="Z206" s="451">
        <f t="shared" si="116"/>
        <v>32545.45454545454</v>
      </c>
      <c r="AA206" s="397">
        <f t="shared" si="116"/>
        <v>21</v>
      </c>
      <c r="AB206" s="451">
        <f t="shared" si="116"/>
        <v>52090.909090909088</v>
      </c>
      <c r="AC206" s="442">
        <f t="shared" si="116"/>
        <v>35</v>
      </c>
      <c r="AD206" s="442">
        <f t="shared" si="116"/>
        <v>84636.363636363632</v>
      </c>
      <c r="AE206" s="442">
        <f t="shared" si="116"/>
        <v>0</v>
      </c>
      <c r="AF206" s="443">
        <f t="shared" si="116"/>
        <v>27236.363636363629</v>
      </c>
      <c r="AG206" s="477">
        <f t="shared" si="116"/>
        <v>0</v>
      </c>
      <c r="AH206" s="366">
        <f t="shared" si="116"/>
        <v>0</v>
      </c>
      <c r="AI206" s="395">
        <f t="shared" si="116"/>
        <v>69</v>
      </c>
      <c r="AJ206" s="367">
        <f t="shared" si="116"/>
        <v>105400</v>
      </c>
      <c r="AK206" s="395">
        <f t="shared" si="116"/>
        <v>0</v>
      </c>
      <c r="AL206" s="367">
        <f t="shared" si="116"/>
        <v>0</v>
      </c>
      <c r="AM206" s="11"/>
    </row>
    <row r="207" spans="1:39" s="2" customFormat="1" ht="17.25" thickBot="1" x14ac:dyDescent="0.35">
      <c r="A207" s="10"/>
      <c r="B207" s="10"/>
      <c r="C207" s="10"/>
      <c r="D207" s="10"/>
      <c r="E207" s="4"/>
      <c r="F207" s="6"/>
      <c r="G207" s="5"/>
      <c r="H207" s="9">
        <f>H206*1.1</f>
        <v>0</v>
      </c>
      <c r="I207" s="5"/>
      <c r="J207" s="101">
        <f>J206*1.1</f>
        <v>0</v>
      </c>
      <c r="K207" s="5"/>
      <c r="L207" s="9">
        <f>L206*1.1</f>
        <v>179080</v>
      </c>
      <c r="M207" s="5"/>
      <c r="N207" s="9">
        <f>N206*1.1</f>
        <v>0</v>
      </c>
      <c r="O207" s="5"/>
      <c r="P207" s="9">
        <f>P206*1.1</f>
        <v>0</v>
      </c>
      <c r="Q207" s="5"/>
      <c r="R207" s="421">
        <f>R206*1.1</f>
        <v>179080</v>
      </c>
      <c r="S207" s="586" t="s">
        <v>1105</v>
      </c>
      <c r="T207" s="587"/>
      <c r="U207" s="587"/>
      <c r="V207" s="587"/>
      <c r="W207" s="587"/>
      <c r="X207" s="587"/>
      <c r="Y207" s="587"/>
      <c r="Z207" s="587"/>
      <c r="AA207" s="587"/>
      <c r="AB207" s="587"/>
      <c r="AC207" s="587"/>
      <c r="AD207" s="587"/>
      <c r="AE207" s="363"/>
      <c r="AF207" s="7">
        <f>AF206/(R206+F206)</f>
        <v>0.16729953093589453</v>
      </c>
      <c r="AG207" s="5"/>
      <c r="AH207" s="5"/>
      <c r="AI207" s="4"/>
      <c r="AJ207" s="6"/>
      <c r="AK207" s="4"/>
      <c r="AL207" s="3"/>
    </row>
    <row r="208" spans="1:39" s="2" customFormat="1" x14ac:dyDescent="0.3">
      <c r="A208" s="10"/>
      <c r="B208" s="10"/>
      <c r="C208" s="10"/>
      <c r="D208" s="10"/>
      <c r="E208" s="91"/>
      <c r="F208" s="10"/>
      <c r="G208" s="10"/>
      <c r="H208" s="125"/>
      <c r="I208" s="10"/>
      <c r="J208" s="126"/>
      <c r="K208" s="10"/>
      <c r="L208" s="125"/>
      <c r="M208" s="10"/>
      <c r="N208" s="125"/>
      <c r="O208" s="10"/>
      <c r="P208" s="125"/>
      <c r="Q208" s="10"/>
      <c r="R208" s="125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3"/>
      <c r="AG208" s="10"/>
      <c r="AH208" s="10"/>
      <c r="AI208" s="10"/>
      <c r="AJ208" s="10"/>
      <c r="AK208" s="10"/>
    </row>
    <row r="209" spans="1:39" s="2" customFormat="1" ht="17.25" thickBot="1" x14ac:dyDescent="0.35">
      <c r="A209" s="98" t="s">
        <v>1153</v>
      </c>
      <c r="B209" s="97"/>
      <c r="C209" s="97"/>
      <c r="D209" s="94"/>
      <c r="E209" s="95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3"/>
      <c r="AH209" s="93"/>
      <c r="AI209" s="93"/>
      <c r="AJ209" s="93"/>
      <c r="AK209" s="93"/>
    </row>
    <row r="210" spans="1:39" s="2" customFormat="1" ht="17.25" thickBot="1" x14ac:dyDescent="0.35">
      <c r="A210" s="10"/>
      <c r="B210" s="10"/>
      <c r="C210" s="10"/>
      <c r="D210" s="10"/>
      <c r="E210" s="115"/>
      <c r="F210" s="469"/>
      <c r="G210" s="619" t="s">
        <v>1085</v>
      </c>
      <c r="H210" s="620"/>
      <c r="I210" s="620"/>
      <c r="J210" s="620"/>
      <c r="K210" s="620"/>
      <c r="L210" s="620"/>
      <c r="M210" s="620"/>
      <c r="N210" s="620"/>
      <c r="O210" s="620"/>
      <c r="P210" s="620"/>
      <c r="Q210" s="620"/>
      <c r="R210" s="621"/>
      <c r="S210" s="660" t="s">
        <v>1084</v>
      </c>
      <c r="T210" s="622"/>
      <c r="U210" s="622"/>
      <c r="V210" s="622"/>
      <c r="W210" s="622"/>
      <c r="X210" s="622"/>
      <c r="Y210" s="622"/>
      <c r="Z210" s="622"/>
      <c r="AA210" s="622"/>
      <c r="AB210" s="622"/>
      <c r="AC210" s="622"/>
      <c r="AD210" s="622"/>
      <c r="AE210" s="622"/>
      <c r="AF210" s="661"/>
      <c r="AG210" s="91"/>
      <c r="AH210" s="91"/>
      <c r="AI210" s="92"/>
      <c r="AJ210" s="89"/>
      <c r="AK210" s="152"/>
      <c r="AL210" s="113"/>
      <c r="AM210" s="88" t="s">
        <v>733</v>
      </c>
    </row>
    <row r="211" spans="1:39" s="2" customFormat="1" ht="16.5" customHeight="1" x14ac:dyDescent="0.3">
      <c r="A211" s="561" t="s">
        <v>1083</v>
      </c>
      <c r="B211" s="563" t="s">
        <v>1082</v>
      </c>
      <c r="C211" s="565" t="s">
        <v>1081</v>
      </c>
      <c r="D211" s="671" t="s">
        <v>51</v>
      </c>
      <c r="E211" s="569" t="s">
        <v>15</v>
      </c>
      <c r="F211" s="704" t="s">
        <v>16</v>
      </c>
      <c r="G211" s="629" t="s">
        <v>1117</v>
      </c>
      <c r="H211" s="633" t="s">
        <v>1078</v>
      </c>
      <c r="I211" s="647" t="s">
        <v>0</v>
      </c>
      <c r="J211" s="633" t="s">
        <v>1116</v>
      </c>
      <c r="K211" s="647" t="s">
        <v>1</v>
      </c>
      <c r="L211" s="633" t="s">
        <v>1125</v>
      </c>
      <c r="M211" s="625" t="s">
        <v>2</v>
      </c>
      <c r="N211" s="633" t="s">
        <v>1075</v>
      </c>
      <c r="O211" s="625" t="s">
        <v>3</v>
      </c>
      <c r="P211" s="633" t="s">
        <v>1101</v>
      </c>
      <c r="Q211" s="639" t="s">
        <v>1124</v>
      </c>
      <c r="R211" s="607" t="s">
        <v>1072</v>
      </c>
      <c r="S211" s="667" t="s">
        <v>1100</v>
      </c>
      <c r="T211" s="611" t="s">
        <v>1070</v>
      </c>
      <c r="U211" s="668" t="s">
        <v>4</v>
      </c>
      <c r="V211" s="670" t="s">
        <v>1123</v>
      </c>
      <c r="W211" s="668" t="s">
        <v>5</v>
      </c>
      <c r="X211" s="670" t="s">
        <v>1122</v>
      </c>
      <c r="Y211" s="668" t="s">
        <v>6</v>
      </c>
      <c r="Z211" s="670" t="s">
        <v>1067</v>
      </c>
      <c r="AA211" s="668" t="s">
        <v>7</v>
      </c>
      <c r="AB211" s="673" t="s">
        <v>1066</v>
      </c>
      <c r="AC211" s="642" t="s">
        <v>29</v>
      </c>
      <c r="AD211" s="669" t="s">
        <v>1065</v>
      </c>
      <c r="AE211" s="639" t="s">
        <v>31</v>
      </c>
      <c r="AF211" s="607" t="s">
        <v>1063</v>
      </c>
      <c r="AG211" s="694" t="s">
        <v>1062</v>
      </c>
      <c r="AH211" s="647" t="s">
        <v>1061</v>
      </c>
      <c r="AI211" s="629" t="s">
        <v>1060</v>
      </c>
      <c r="AJ211" s="627" t="s">
        <v>1114</v>
      </c>
      <c r="AK211" s="636" t="s">
        <v>35</v>
      </c>
      <c r="AL211" s="627" t="s">
        <v>1096</v>
      </c>
      <c r="AM211" s="605" t="s">
        <v>1112</v>
      </c>
    </row>
    <row r="212" spans="1:39" s="2" customFormat="1" ht="17.25" customHeight="1" thickBot="1" x14ac:dyDescent="0.35">
      <c r="A212" s="562"/>
      <c r="B212" s="564"/>
      <c r="C212" s="566"/>
      <c r="D212" s="672"/>
      <c r="E212" s="651"/>
      <c r="F212" s="705"/>
      <c r="G212" s="638"/>
      <c r="H212" s="583"/>
      <c r="I212" s="585"/>
      <c r="J212" s="583"/>
      <c r="K212" s="585"/>
      <c r="L212" s="583"/>
      <c r="M212" s="566"/>
      <c r="N212" s="583"/>
      <c r="O212" s="566"/>
      <c r="P212" s="583"/>
      <c r="Q212" s="602"/>
      <c r="R212" s="614"/>
      <c r="S212" s="589"/>
      <c r="T212" s="612"/>
      <c r="U212" s="577"/>
      <c r="V212" s="579"/>
      <c r="W212" s="577"/>
      <c r="X212" s="579"/>
      <c r="Y212" s="577"/>
      <c r="Z212" s="579"/>
      <c r="AA212" s="577"/>
      <c r="AB212" s="618"/>
      <c r="AC212" s="593"/>
      <c r="AD212" s="595"/>
      <c r="AE212" s="602"/>
      <c r="AF212" s="614"/>
      <c r="AG212" s="695"/>
      <c r="AH212" s="585"/>
      <c r="AI212" s="630"/>
      <c r="AJ212" s="631"/>
      <c r="AK212" s="637"/>
      <c r="AL212" s="628"/>
      <c r="AM212" s="606"/>
    </row>
    <row r="213" spans="1:39" s="2" customFormat="1" x14ac:dyDescent="0.3">
      <c r="A213" s="122" t="s">
        <v>38</v>
      </c>
      <c r="B213" s="61">
        <f>15500/10</f>
        <v>1550</v>
      </c>
      <c r="C213" s="77">
        <f>2700/1.1</f>
        <v>2454.5454545454545</v>
      </c>
      <c r="D213" s="166">
        <v>10</v>
      </c>
      <c r="E213" s="44">
        <v>0</v>
      </c>
      <c r="F213" s="470">
        <f t="shared" ref="F213:F246" si="117">B213*E213</f>
        <v>0</v>
      </c>
      <c r="G213" s="42">
        <v>0</v>
      </c>
      <c r="H213" s="109">
        <f t="shared" ref="H213:H246" si="118">B213*G213</f>
        <v>0</v>
      </c>
      <c r="I213" s="61">
        <v>0</v>
      </c>
      <c r="J213" s="37">
        <f t="shared" ref="J213:J246" si="119">B213*I213</f>
        <v>0</v>
      </c>
      <c r="K213" s="51">
        <v>0</v>
      </c>
      <c r="L213" s="37">
        <f t="shared" ref="L213:L246" si="120">B213*K213</f>
        <v>0</v>
      </c>
      <c r="M213" s="51">
        <v>0</v>
      </c>
      <c r="N213" s="37">
        <f t="shared" ref="N213:N246" si="121">B213*M213</f>
        <v>0</v>
      </c>
      <c r="O213" s="51">
        <v>0</v>
      </c>
      <c r="P213" s="71">
        <f t="shared" ref="P213:P246" si="122">B213*O213</f>
        <v>0</v>
      </c>
      <c r="Q213" s="57">
        <f t="shared" ref="Q213:Q246" si="123">G213+I213+K213+M213+O213</f>
        <v>0</v>
      </c>
      <c r="R213" s="83">
        <f t="shared" ref="R213:R246" si="124">Q213*B213</f>
        <v>0</v>
      </c>
      <c r="S213" s="42">
        <v>0</v>
      </c>
      <c r="T213" s="109">
        <f t="shared" ref="T213:T246" si="125">C213*S213</f>
        <v>0</v>
      </c>
      <c r="U213" s="51">
        <v>0</v>
      </c>
      <c r="V213" s="109">
        <f t="shared" ref="V213:V246" si="126">C213*U213</f>
        <v>0</v>
      </c>
      <c r="W213" s="61">
        <v>0</v>
      </c>
      <c r="X213" s="109">
        <f t="shared" ref="X213:X246" si="127">C213*W213</f>
        <v>0</v>
      </c>
      <c r="Y213" s="61">
        <v>0</v>
      </c>
      <c r="Z213" s="109">
        <f t="shared" ref="Z213:Z246" si="128">C213*Y213</f>
        <v>0</v>
      </c>
      <c r="AA213" s="51">
        <v>0</v>
      </c>
      <c r="AB213" s="68">
        <f t="shared" ref="AB213:AB246" si="129">C213*AA213</f>
        <v>0</v>
      </c>
      <c r="AC213" s="67">
        <f t="shared" ref="AC213:AC246" si="130">S213+U213+W213+Y213+AA213</f>
        <v>0</v>
      </c>
      <c r="AD213" s="66">
        <f t="shared" ref="AD213:AD246" si="131">AC213*C213</f>
        <v>0</v>
      </c>
      <c r="AE213" s="57">
        <v>0</v>
      </c>
      <c r="AF213" s="60">
        <f t="shared" ref="AF213:AF246" si="132">((C213-B213)*AC213)-AE213</f>
        <v>0</v>
      </c>
      <c r="AG213" s="435">
        <v>0</v>
      </c>
      <c r="AH213" s="416">
        <f t="shared" ref="AH213:AH246" si="133">B213*AG213</f>
        <v>0</v>
      </c>
      <c r="AI213" s="65">
        <f t="shared" ref="AI213:AI246" si="134">E213+Q213-AC213-AG213</f>
        <v>0</v>
      </c>
      <c r="AJ213" s="150">
        <f t="shared" ref="AJ213:AJ246" si="135">B213*AI213</f>
        <v>0</v>
      </c>
      <c r="AK213" s="51">
        <v>0</v>
      </c>
      <c r="AL213" s="63">
        <f t="shared" ref="AL213:AL246" si="136">AK213*B213</f>
        <v>0</v>
      </c>
      <c r="AM213" s="75"/>
    </row>
    <row r="214" spans="1:39" s="2" customFormat="1" x14ac:dyDescent="0.3">
      <c r="A214" s="120" t="s">
        <v>39</v>
      </c>
      <c r="B214" s="74">
        <f>15500/10</f>
        <v>1550</v>
      </c>
      <c r="C214" s="77">
        <f>2700/1.1</f>
        <v>2454.5454545454545</v>
      </c>
      <c r="D214" s="165">
        <v>10</v>
      </c>
      <c r="E214" s="44">
        <v>0</v>
      </c>
      <c r="F214" s="471">
        <f t="shared" si="117"/>
        <v>0</v>
      </c>
      <c r="G214" s="42">
        <v>0</v>
      </c>
      <c r="H214" s="109">
        <f t="shared" si="118"/>
        <v>0</v>
      </c>
      <c r="I214" s="61">
        <v>0</v>
      </c>
      <c r="J214" s="37">
        <f t="shared" si="119"/>
        <v>0</v>
      </c>
      <c r="K214" s="51">
        <v>0</v>
      </c>
      <c r="L214" s="37">
        <f t="shared" si="120"/>
        <v>0</v>
      </c>
      <c r="M214" s="51">
        <v>0</v>
      </c>
      <c r="N214" s="37">
        <f t="shared" si="121"/>
        <v>0</v>
      </c>
      <c r="O214" s="51">
        <v>0</v>
      </c>
      <c r="P214" s="71">
        <f t="shared" si="122"/>
        <v>0</v>
      </c>
      <c r="Q214" s="57">
        <f t="shared" si="123"/>
        <v>0</v>
      </c>
      <c r="R214" s="70">
        <f t="shared" si="124"/>
        <v>0</v>
      </c>
      <c r="S214" s="42">
        <v>0</v>
      </c>
      <c r="T214" s="109">
        <f t="shared" si="125"/>
        <v>0</v>
      </c>
      <c r="U214" s="51">
        <v>0</v>
      </c>
      <c r="V214" s="109">
        <f t="shared" si="126"/>
        <v>0</v>
      </c>
      <c r="W214" s="61">
        <v>0</v>
      </c>
      <c r="X214" s="109">
        <f t="shared" si="127"/>
        <v>0</v>
      </c>
      <c r="Y214" s="61">
        <v>0</v>
      </c>
      <c r="Z214" s="109">
        <f t="shared" si="128"/>
        <v>0</v>
      </c>
      <c r="AA214" s="51">
        <v>0</v>
      </c>
      <c r="AB214" s="68">
        <f t="shared" si="129"/>
        <v>0</v>
      </c>
      <c r="AC214" s="67">
        <f t="shared" si="130"/>
        <v>0</v>
      </c>
      <c r="AD214" s="66">
        <f t="shared" si="131"/>
        <v>0</v>
      </c>
      <c r="AE214" s="57">
        <v>0</v>
      </c>
      <c r="AF214" s="60">
        <f t="shared" si="132"/>
        <v>0</v>
      </c>
      <c r="AG214" s="435">
        <v>0</v>
      </c>
      <c r="AH214" s="416">
        <f t="shared" si="133"/>
        <v>0</v>
      </c>
      <c r="AI214" s="65">
        <f t="shared" si="134"/>
        <v>0</v>
      </c>
      <c r="AJ214" s="63">
        <f t="shared" si="135"/>
        <v>0</v>
      </c>
      <c r="AK214" s="51">
        <v>0</v>
      </c>
      <c r="AL214" s="63">
        <f t="shared" si="136"/>
        <v>0</v>
      </c>
      <c r="AM214" s="75"/>
    </row>
    <row r="215" spans="1:39" s="2" customFormat="1" x14ac:dyDescent="0.3">
      <c r="A215" s="120" t="s">
        <v>40</v>
      </c>
      <c r="B215" s="74">
        <f>18000/10</f>
        <v>1800</v>
      </c>
      <c r="C215" s="77">
        <f>2800/1.1</f>
        <v>2545.454545454545</v>
      </c>
      <c r="D215" s="165">
        <v>10</v>
      </c>
      <c r="E215" s="44">
        <v>0</v>
      </c>
      <c r="F215" s="471">
        <f t="shared" si="117"/>
        <v>0</v>
      </c>
      <c r="G215" s="42">
        <v>0</v>
      </c>
      <c r="H215" s="109">
        <f t="shared" si="118"/>
        <v>0</v>
      </c>
      <c r="I215" s="61">
        <v>0</v>
      </c>
      <c r="J215" s="37">
        <f t="shared" si="119"/>
        <v>0</v>
      </c>
      <c r="K215" s="51">
        <v>0</v>
      </c>
      <c r="L215" s="37">
        <f t="shared" si="120"/>
        <v>0</v>
      </c>
      <c r="M215" s="51">
        <v>0</v>
      </c>
      <c r="N215" s="37">
        <f t="shared" si="121"/>
        <v>0</v>
      </c>
      <c r="O215" s="51">
        <v>0</v>
      </c>
      <c r="P215" s="71">
        <f t="shared" si="122"/>
        <v>0</v>
      </c>
      <c r="Q215" s="57">
        <f t="shared" si="123"/>
        <v>0</v>
      </c>
      <c r="R215" s="70">
        <f t="shared" si="124"/>
        <v>0</v>
      </c>
      <c r="S215" s="42">
        <v>0</v>
      </c>
      <c r="T215" s="109">
        <f t="shared" si="125"/>
        <v>0</v>
      </c>
      <c r="U215" s="51">
        <v>0</v>
      </c>
      <c r="V215" s="109">
        <f t="shared" si="126"/>
        <v>0</v>
      </c>
      <c r="W215" s="61">
        <v>0</v>
      </c>
      <c r="X215" s="109">
        <f t="shared" si="127"/>
        <v>0</v>
      </c>
      <c r="Y215" s="61">
        <v>0</v>
      </c>
      <c r="Z215" s="109">
        <f t="shared" si="128"/>
        <v>0</v>
      </c>
      <c r="AA215" s="51">
        <v>0</v>
      </c>
      <c r="AB215" s="68">
        <f t="shared" si="129"/>
        <v>0</v>
      </c>
      <c r="AC215" s="67">
        <f t="shared" si="130"/>
        <v>0</v>
      </c>
      <c r="AD215" s="66">
        <f t="shared" si="131"/>
        <v>0</v>
      </c>
      <c r="AE215" s="57">
        <v>0</v>
      </c>
      <c r="AF215" s="60">
        <f t="shared" si="132"/>
        <v>0</v>
      </c>
      <c r="AG215" s="435">
        <v>0</v>
      </c>
      <c r="AH215" s="416">
        <f t="shared" si="133"/>
        <v>0</v>
      </c>
      <c r="AI215" s="65">
        <f t="shared" si="134"/>
        <v>0</v>
      </c>
      <c r="AJ215" s="63">
        <f t="shared" si="135"/>
        <v>0</v>
      </c>
      <c r="AK215" s="51">
        <v>0</v>
      </c>
      <c r="AL215" s="63">
        <f t="shared" si="136"/>
        <v>0</v>
      </c>
      <c r="AM215" s="75"/>
    </row>
    <row r="216" spans="1:39" s="2" customFormat="1" x14ac:dyDescent="0.3">
      <c r="A216" s="78" t="s">
        <v>41</v>
      </c>
      <c r="B216" s="47">
        <f>15500/10</f>
        <v>1550</v>
      </c>
      <c r="C216" s="77">
        <f>2700/1.1</f>
        <v>2454.5454545454545</v>
      </c>
      <c r="D216" s="163">
        <v>10</v>
      </c>
      <c r="E216" s="44">
        <v>0</v>
      </c>
      <c r="F216" s="471">
        <f t="shared" si="117"/>
        <v>0</v>
      </c>
      <c r="G216" s="42">
        <v>0</v>
      </c>
      <c r="H216" s="109">
        <f t="shared" si="118"/>
        <v>0</v>
      </c>
      <c r="I216" s="61">
        <v>0</v>
      </c>
      <c r="J216" s="37">
        <f t="shared" si="119"/>
        <v>0</v>
      </c>
      <c r="K216" s="51">
        <v>0</v>
      </c>
      <c r="L216" s="37">
        <f t="shared" si="120"/>
        <v>0</v>
      </c>
      <c r="M216" s="51">
        <v>0</v>
      </c>
      <c r="N216" s="37">
        <f t="shared" si="121"/>
        <v>0</v>
      </c>
      <c r="O216" s="51">
        <v>0</v>
      </c>
      <c r="P216" s="71">
        <f t="shared" si="122"/>
        <v>0</v>
      </c>
      <c r="Q216" s="57">
        <f t="shared" si="123"/>
        <v>0</v>
      </c>
      <c r="R216" s="70">
        <f t="shared" si="124"/>
        <v>0</v>
      </c>
      <c r="S216" s="42">
        <v>0</v>
      </c>
      <c r="T216" s="109">
        <f t="shared" si="125"/>
        <v>0</v>
      </c>
      <c r="U216" s="51">
        <v>0</v>
      </c>
      <c r="V216" s="109">
        <f t="shared" si="126"/>
        <v>0</v>
      </c>
      <c r="W216" s="61">
        <v>0</v>
      </c>
      <c r="X216" s="109">
        <f t="shared" si="127"/>
        <v>0</v>
      </c>
      <c r="Y216" s="61">
        <v>0</v>
      </c>
      <c r="Z216" s="109">
        <f t="shared" si="128"/>
        <v>0</v>
      </c>
      <c r="AA216" s="51">
        <v>0</v>
      </c>
      <c r="AB216" s="68">
        <f t="shared" si="129"/>
        <v>0</v>
      </c>
      <c r="AC216" s="67">
        <f t="shared" si="130"/>
        <v>0</v>
      </c>
      <c r="AD216" s="66">
        <f t="shared" si="131"/>
        <v>0</v>
      </c>
      <c r="AE216" s="57">
        <v>0</v>
      </c>
      <c r="AF216" s="60">
        <f t="shared" si="132"/>
        <v>0</v>
      </c>
      <c r="AG216" s="435">
        <v>0</v>
      </c>
      <c r="AH216" s="416">
        <f t="shared" si="133"/>
        <v>0</v>
      </c>
      <c r="AI216" s="65">
        <f t="shared" si="134"/>
        <v>0</v>
      </c>
      <c r="AJ216" s="63">
        <f t="shared" si="135"/>
        <v>0</v>
      </c>
      <c r="AK216" s="51">
        <v>0</v>
      </c>
      <c r="AL216" s="63">
        <f t="shared" si="136"/>
        <v>0</v>
      </c>
      <c r="AM216" s="75"/>
    </row>
    <row r="217" spans="1:39" s="2" customFormat="1" x14ac:dyDescent="0.3">
      <c r="A217" s="78" t="s">
        <v>1121</v>
      </c>
      <c r="B217" s="47">
        <f>15500/10</f>
        <v>1550</v>
      </c>
      <c r="C217" s="77">
        <f>2700/1.1</f>
        <v>2454.5454545454545</v>
      </c>
      <c r="D217" s="163">
        <v>10</v>
      </c>
      <c r="E217" s="44">
        <v>0</v>
      </c>
      <c r="F217" s="471">
        <f t="shared" si="117"/>
        <v>0</v>
      </c>
      <c r="G217" s="42">
        <v>0</v>
      </c>
      <c r="H217" s="109">
        <f t="shared" si="118"/>
        <v>0</v>
      </c>
      <c r="I217" s="61">
        <v>0</v>
      </c>
      <c r="J217" s="37">
        <f t="shared" si="119"/>
        <v>0</v>
      </c>
      <c r="K217" s="51">
        <v>0</v>
      </c>
      <c r="L217" s="37">
        <f t="shared" si="120"/>
        <v>0</v>
      </c>
      <c r="M217" s="51">
        <v>0</v>
      </c>
      <c r="N217" s="37">
        <f t="shared" si="121"/>
        <v>0</v>
      </c>
      <c r="O217" s="51">
        <v>0</v>
      </c>
      <c r="P217" s="71">
        <f t="shared" si="122"/>
        <v>0</v>
      </c>
      <c r="Q217" s="57">
        <f t="shared" si="123"/>
        <v>0</v>
      </c>
      <c r="R217" s="70">
        <f t="shared" si="124"/>
        <v>0</v>
      </c>
      <c r="S217" s="42">
        <v>0</v>
      </c>
      <c r="T217" s="109">
        <f t="shared" si="125"/>
        <v>0</v>
      </c>
      <c r="U217" s="51">
        <v>0</v>
      </c>
      <c r="V217" s="109">
        <f t="shared" si="126"/>
        <v>0</v>
      </c>
      <c r="W217" s="61">
        <v>0</v>
      </c>
      <c r="X217" s="109">
        <f t="shared" si="127"/>
        <v>0</v>
      </c>
      <c r="Y217" s="61">
        <v>0</v>
      </c>
      <c r="Z217" s="109">
        <f t="shared" si="128"/>
        <v>0</v>
      </c>
      <c r="AA217" s="51">
        <v>0</v>
      </c>
      <c r="AB217" s="68">
        <f t="shared" si="129"/>
        <v>0</v>
      </c>
      <c r="AC217" s="67">
        <f t="shared" si="130"/>
        <v>0</v>
      </c>
      <c r="AD217" s="66">
        <f t="shared" si="131"/>
        <v>0</v>
      </c>
      <c r="AE217" s="57">
        <v>0</v>
      </c>
      <c r="AF217" s="60">
        <f t="shared" si="132"/>
        <v>0</v>
      </c>
      <c r="AG217" s="435">
        <v>0</v>
      </c>
      <c r="AH217" s="416">
        <f t="shared" si="133"/>
        <v>0</v>
      </c>
      <c r="AI217" s="65">
        <f t="shared" si="134"/>
        <v>0</v>
      </c>
      <c r="AJ217" s="63">
        <f t="shared" si="135"/>
        <v>0</v>
      </c>
      <c r="AK217" s="51">
        <v>0</v>
      </c>
      <c r="AL217" s="63">
        <f t="shared" si="136"/>
        <v>0</v>
      </c>
      <c r="AM217" s="75"/>
    </row>
    <row r="218" spans="1:39" s="2" customFormat="1" x14ac:dyDescent="0.3">
      <c r="A218" s="78" t="s">
        <v>1095</v>
      </c>
      <c r="B218" s="47">
        <f>15500/10</f>
        <v>1550</v>
      </c>
      <c r="C218" s="77">
        <f>2700/1.1</f>
        <v>2454.5454545454545</v>
      </c>
      <c r="D218" s="163">
        <v>10</v>
      </c>
      <c r="E218" s="44">
        <v>0</v>
      </c>
      <c r="F218" s="471">
        <f t="shared" si="117"/>
        <v>0</v>
      </c>
      <c r="G218" s="42">
        <v>0</v>
      </c>
      <c r="H218" s="109">
        <f t="shared" si="118"/>
        <v>0</v>
      </c>
      <c r="I218" s="61">
        <v>0</v>
      </c>
      <c r="J218" s="37">
        <f t="shared" si="119"/>
        <v>0</v>
      </c>
      <c r="K218" s="51">
        <v>0</v>
      </c>
      <c r="L218" s="37">
        <f t="shared" si="120"/>
        <v>0</v>
      </c>
      <c r="M218" s="51">
        <v>0</v>
      </c>
      <c r="N218" s="37">
        <f t="shared" si="121"/>
        <v>0</v>
      </c>
      <c r="O218" s="51">
        <v>0</v>
      </c>
      <c r="P218" s="71">
        <f t="shared" si="122"/>
        <v>0</v>
      </c>
      <c r="Q218" s="57">
        <f t="shared" si="123"/>
        <v>0</v>
      </c>
      <c r="R218" s="70">
        <f t="shared" si="124"/>
        <v>0</v>
      </c>
      <c r="S218" s="42">
        <v>0</v>
      </c>
      <c r="T218" s="109">
        <f t="shared" si="125"/>
        <v>0</v>
      </c>
      <c r="U218" s="51">
        <v>0</v>
      </c>
      <c r="V218" s="109">
        <f t="shared" si="126"/>
        <v>0</v>
      </c>
      <c r="W218" s="61">
        <v>0</v>
      </c>
      <c r="X218" s="109">
        <f t="shared" si="127"/>
        <v>0</v>
      </c>
      <c r="Y218" s="61">
        <v>0</v>
      </c>
      <c r="Z218" s="109">
        <f t="shared" si="128"/>
        <v>0</v>
      </c>
      <c r="AA218" s="51">
        <v>0</v>
      </c>
      <c r="AB218" s="68">
        <f t="shared" si="129"/>
        <v>0</v>
      </c>
      <c r="AC218" s="67">
        <f t="shared" si="130"/>
        <v>0</v>
      </c>
      <c r="AD218" s="66">
        <f t="shared" si="131"/>
        <v>0</v>
      </c>
      <c r="AE218" s="57">
        <v>0</v>
      </c>
      <c r="AF218" s="60">
        <f t="shared" si="132"/>
        <v>0</v>
      </c>
      <c r="AG218" s="435">
        <v>0</v>
      </c>
      <c r="AH218" s="416">
        <f t="shared" si="133"/>
        <v>0</v>
      </c>
      <c r="AI218" s="65">
        <f t="shared" si="134"/>
        <v>0</v>
      </c>
      <c r="AJ218" s="63">
        <f t="shared" si="135"/>
        <v>0</v>
      </c>
      <c r="AK218" s="51">
        <v>0</v>
      </c>
      <c r="AL218" s="63">
        <f t="shared" si="136"/>
        <v>0</v>
      </c>
      <c r="AM218" s="75"/>
    </row>
    <row r="219" spans="1:39" s="2" customFormat="1" x14ac:dyDescent="0.3">
      <c r="A219" s="78" t="s">
        <v>43</v>
      </c>
      <c r="B219" s="47">
        <f>18000/10</f>
        <v>1800</v>
      </c>
      <c r="C219" s="77">
        <f>2800/1.1</f>
        <v>2545.454545454545</v>
      </c>
      <c r="D219" s="163">
        <v>10</v>
      </c>
      <c r="E219" s="44">
        <v>0</v>
      </c>
      <c r="F219" s="471">
        <f t="shared" si="117"/>
        <v>0</v>
      </c>
      <c r="G219" s="42">
        <v>0</v>
      </c>
      <c r="H219" s="109">
        <f t="shared" si="118"/>
        <v>0</v>
      </c>
      <c r="I219" s="61">
        <v>0</v>
      </c>
      <c r="J219" s="37">
        <f t="shared" si="119"/>
        <v>0</v>
      </c>
      <c r="K219" s="51">
        <v>0</v>
      </c>
      <c r="L219" s="37">
        <f t="shared" si="120"/>
        <v>0</v>
      </c>
      <c r="M219" s="51">
        <v>0</v>
      </c>
      <c r="N219" s="37">
        <f t="shared" si="121"/>
        <v>0</v>
      </c>
      <c r="O219" s="51">
        <v>0</v>
      </c>
      <c r="P219" s="71">
        <f t="shared" si="122"/>
        <v>0</v>
      </c>
      <c r="Q219" s="57">
        <f t="shared" si="123"/>
        <v>0</v>
      </c>
      <c r="R219" s="70">
        <f t="shared" si="124"/>
        <v>0</v>
      </c>
      <c r="S219" s="42">
        <v>0</v>
      </c>
      <c r="T219" s="109">
        <f t="shared" si="125"/>
        <v>0</v>
      </c>
      <c r="U219" s="51">
        <v>0</v>
      </c>
      <c r="V219" s="109">
        <f t="shared" si="126"/>
        <v>0</v>
      </c>
      <c r="W219" s="61">
        <v>0</v>
      </c>
      <c r="X219" s="109">
        <f t="shared" si="127"/>
        <v>0</v>
      </c>
      <c r="Y219" s="61">
        <v>0</v>
      </c>
      <c r="Z219" s="109">
        <f t="shared" si="128"/>
        <v>0</v>
      </c>
      <c r="AA219" s="51">
        <v>0</v>
      </c>
      <c r="AB219" s="68">
        <f t="shared" si="129"/>
        <v>0</v>
      </c>
      <c r="AC219" s="67">
        <f t="shared" si="130"/>
        <v>0</v>
      </c>
      <c r="AD219" s="66">
        <f t="shared" si="131"/>
        <v>0</v>
      </c>
      <c r="AE219" s="57">
        <v>0</v>
      </c>
      <c r="AF219" s="60">
        <f t="shared" si="132"/>
        <v>0</v>
      </c>
      <c r="AG219" s="435">
        <v>0</v>
      </c>
      <c r="AH219" s="416">
        <f t="shared" si="133"/>
        <v>0</v>
      </c>
      <c r="AI219" s="65">
        <f t="shared" si="134"/>
        <v>0</v>
      </c>
      <c r="AJ219" s="63">
        <f t="shared" si="135"/>
        <v>0</v>
      </c>
      <c r="AK219" s="51">
        <v>0</v>
      </c>
      <c r="AL219" s="63">
        <f t="shared" si="136"/>
        <v>0</v>
      </c>
      <c r="AM219" s="75"/>
    </row>
    <row r="220" spans="1:39" s="2" customFormat="1" x14ac:dyDescent="0.3">
      <c r="A220" s="78" t="s">
        <v>1094</v>
      </c>
      <c r="B220" s="47">
        <f>17000/10</f>
        <v>1700</v>
      </c>
      <c r="C220" s="77">
        <f>2700/1.1</f>
        <v>2454.5454545454545</v>
      </c>
      <c r="D220" s="163">
        <v>10</v>
      </c>
      <c r="E220" s="44">
        <v>0</v>
      </c>
      <c r="F220" s="471">
        <f t="shared" si="117"/>
        <v>0</v>
      </c>
      <c r="G220" s="42">
        <v>0</v>
      </c>
      <c r="H220" s="109">
        <f t="shared" si="118"/>
        <v>0</v>
      </c>
      <c r="I220" s="61">
        <v>0</v>
      </c>
      <c r="J220" s="37">
        <f t="shared" si="119"/>
        <v>0</v>
      </c>
      <c r="K220" s="51">
        <v>0</v>
      </c>
      <c r="L220" s="37">
        <f t="shared" si="120"/>
        <v>0</v>
      </c>
      <c r="M220" s="51">
        <v>0</v>
      </c>
      <c r="N220" s="37">
        <f t="shared" si="121"/>
        <v>0</v>
      </c>
      <c r="O220" s="51">
        <v>0</v>
      </c>
      <c r="P220" s="71">
        <f t="shared" si="122"/>
        <v>0</v>
      </c>
      <c r="Q220" s="57">
        <f t="shared" si="123"/>
        <v>0</v>
      </c>
      <c r="R220" s="70">
        <f t="shared" si="124"/>
        <v>0</v>
      </c>
      <c r="S220" s="42">
        <v>0</v>
      </c>
      <c r="T220" s="109">
        <f t="shared" si="125"/>
        <v>0</v>
      </c>
      <c r="U220" s="51">
        <v>0</v>
      </c>
      <c r="V220" s="109">
        <f t="shared" si="126"/>
        <v>0</v>
      </c>
      <c r="W220" s="61">
        <v>0</v>
      </c>
      <c r="X220" s="109">
        <f t="shared" si="127"/>
        <v>0</v>
      </c>
      <c r="Y220" s="61">
        <v>0</v>
      </c>
      <c r="Z220" s="109">
        <f t="shared" si="128"/>
        <v>0</v>
      </c>
      <c r="AA220" s="51">
        <v>0</v>
      </c>
      <c r="AB220" s="68">
        <f t="shared" si="129"/>
        <v>0</v>
      </c>
      <c r="AC220" s="67">
        <f t="shared" si="130"/>
        <v>0</v>
      </c>
      <c r="AD220" s="66">
        <f t="shared" si="131"/>
        <v>0</v>
      </c>
      <c r="AE220" s="57">
        <v>0</v>
      </c>
      <c r="AF220" s="60">
        <f t="shared" si="132"/>
        <v>0</v>
      </c>
      <c r="AG220" s="435">
        <v>0</v>
      </c>
      <c r="AH220" s="416">
        <f t="shared" si="133"/>
        <v>0</v>
      </c>
      <c r="AI220" s="65">
        <f t="shared" si="134"/>
        <v>0</v>
      </c>
      <c r="AJ220" s="63">
        <f t="shared" si="135"/>
        <v>0</v>
      </c>
      <c r="AK220" s="51">
        <v>0</v>
      </c>
      <c r="AL220" s="63">
        <f t="shared" si="136"/>
        <v>0</v>
      </c>
      <c r="AM220" s="75"/>
    </row>
    <row r="221" spans="1:39" s="2" customFormat="1" x14ac:dyDescent="0.3">
      <c r="A221" s="78" t="s">
        <v>45</v>
      </c>
      <c r="B221" s="74">
        <f>13800/12</f>
        <v>1150</v>
      </c>
      <c r="C221" s="38">
        <f>1800/1.1</f>
        <v>1636.3636363636363</v>
      </c>
      <c r="D221" s="165">
        <v>12</v>
      </c>
      <c r="E221" s="44">
        <v>0</v>
      </c>
      <c r="F221" s="471">
        <f t="shared" si="117"/>
        <v>0</v>
      </c>
      <c r="G221" s="42">
        <v>0</v>
      </c>
      <c r="H221" s="109">
        <f t="shared" si="118"/>
        <v>0</v>
      </c>
      <c r="I221" s="61">
        <v>0</v>
      </c>
      <c r="J221" s="37">
        <f t="shared" si="119"/>
        <v>0</v>
      </c>
      <c r="K221" s="51">
        <v>0</v>
      </c>
      <c r="L221" s="37">
        <f t="shared" si="120"/>
        <v>0</v>
      </c>
      <c r="M221" s="51">
        <v>0</v>
      </c>
      <c r="N221" s="37">
        <f t="shared" si="121"/>
        <v>0</v>
      </c>
      <c r="O221" s="51">
        <v>0</v>
      </c>
      <c r="P221" s="71">
        <f t="shared" si="122"/>
        <v>0</v>
      </c>
      <c r="Q221" s="57">
        <f t="shared" si="123"/>
        <v>0</v>
      </c>
      <c r="R221" s="70">
        <f t="shared" si="124"/>
        <v>0</v>
      </c>
      <c r="S221" s="42">
        <v>0</v>
      </c>
      <c r="T221" s="109">
        <f t="shared" si="125"/>
        <v>0</v>
      </c>
      <c r="U221" s="51">
        <v>0</v>
      </c>
      <c r="V221" s="109">
        <f t="shared" si="126"/>
        <v>0</v>
      </c>
      <c r="W221" s="61">
        <v>0</v>
      </c>
      <c r="X221" s="109">
        <f t="shared" si="127"/>
        <v>0</v>
      </c>
      <c r="Y221" s="61">
        <v>0</v>
      </c>
      <c r="Z221" s="109">
        <f t="shared" si="128"/>
        <v>0</v>
      </c>
      <c r="AA221" s="51">
        <v>0</v>
      </c>
      <c r="AB221" s="68">
        <f t="shared" si="129"/>
        <v>0</v>
      </c>
      <c r="AC221" s="67">
        <f t="shared" si="130"/>
        <v>0</v>
      </c>
      <c r="AD221" s="66">
        <f t="shared" si="131"/>
        <v>0</v>
      </c>
      <c r="AE221" s="57">
        <v>0</v>
      </c>
      <c r="AF221" s="60">
        <f t="shared" si="132"/>
        <v>0</v>
      </c>
      <c r="AG221" s="435">
        <v>0</v>
      </c>
      <c r="AH221" s="416">
        <f t="shared" si="133"/>
        <v>0</v>
      </c>
      <c r="AI221" s="65">
        <f t="shared" si="134"/>
        <v>0</v>
      </c>
      <c r="AJ221" s="63">
        <f t="shared" si="135"/>
        <v>0</v>
      </c>
      <c r="AK221" s="51">
        <v>0</v>
      </c>
      <c r="AL221" s="63">
        <f t="shared" si="136"/>
        <v>0</v>
      </c>
      <c r="AM221" s="75"/>
    </row>
    <row r="222" spans="1:39" s="2" customFormat="1" x14ac:dyDescent="0.3">
      <c r="A222" s="78" t="s">
        <v>1093</v>
      </c>
      <c r="B222" s="74">
        <f>13800/12</f>
        <v>1150</v>
      </c>
      <c r="C222" s="38">
        <v>1636</v>
      </c>
      <c r="D222" s="165">
        <v>12</v>
      </c>
      <c r="E222" s="44">
        <v>0</v>
      </c>
      <c r="F222" s="471">
        <f t="shared" si="117"/>
        <v>0</v>
      </c>
      <c r="G222" s="42">
        <v>0</v>
      </c>
      <c r="H222" s="109">
        <f t="shared" si="118"/>
        <v>0</v>
      </c>
      <c r="I222" s="61">
        <v>0</v>
      </c>
      <c r="J222" s="37">
        <f t="shared" si="119"/>
        <v>0</v>
      </c>
      <c r="K222" s="51">
        <v>0</v>
      </c>
      <c r="L222" s="37">
        <f t="shared" si="120"/>
        <v>0</v>
      </c>
      <c r="M222" s="51">
        <v>0</v>
      </c>
      <c r="N222" s="37">
        <f t="shared" si="121"/>
        <v>0</v>
      </c>
      <c r="O222" s="51">
        <v>0</v>
      </c>
      <c r="P222" s="71">
        <f t="shared" si="122"/>
        <v>0</v>
      </c>
      <c r="Q222" s="57">
        <f t="shared" si="123"/>
        <v>0</v>
      </c>
      <c r="R222" s="70">
        <f t="shared" si="124"/>
        <v>0</v>
      </c>
      <c r="S222" s="42">
        <v>0</v>
      </c>
      <c r="T222" s="109">
        <f t="shared" si="125"/>
        <v>0</v>
      </c>
      <c r="U222" s="51">
        <v>0</v>
      </c>
      <c r="V222" s="109">
        <f t="shared" si="126"/>
        <v>0</v>
      </c>
      <c r="W222" s="61">
        <v>0</v>
      </c>
      <c r="X222" s="109">
        <f t="shared" si="127"/>
        <v>0</v>
      </c>
      <c r="Y222" s="61">
        <v>0</v>
      </c>
      <c r="Z222" s="109">
        <f t="shared" si="128"/>
        <v>0</v>
      </c>
      <c r="AA222" s="51">
        <v>0</v>
      </c>
      <c r="AB222" s="68">
        <f t="shared" si="129"/>
        <v>0</v>
      </c>
      <c r="AC222" s="67">
        <f t="shared" si="130"/>
        <v>0</v>
      </c>
      <c r="AD222" s="66">
        <f t="shared" si="131"/>
        <v>0</v>
      </c>
      <c r="AE222" s="57">
        <v>0</v>
      </c>
      <c r="AF222" s="60">
        <f t="shared" si="132"/>
        <v>0</v>
      </c>
      <c r="AG222" s="435">
        <v>0</v>
      </c>
      <c r="AH222" s="416">
        <f t="shared" si="133"/>
        <v>0</v>
      </c>
      <c r="AI222" s="65">
        <f t="shared" si="134"/>
        <v>0</v>
      </c>
      <c r="AJ222" s="63">
        <f t="shared" si="135"/>
        <v>0</v>
      </c>
      <c r="AK222" s="51">
        <v>0</v>
      </c>
      <c r="AL222" s="63">
        <f t="shared" si="136"/>
        <v>0</v>
      </c>
      <c r="AM222" s="75"/>
    </row>
    <row r="223" spans="1:39" s="2" customFormat="1" x14ac:dyDescent="0.3">
      <c r="A223" s="55" t="s">
        <v>8</v>
      </c>
      <c r="B223" s="47">
        <f>24800/16</f>
        <v>1550</v>
      </c>
      <c r="C223" s="46">
        <f>2800/1.1</f>
        <v>2545.454545454545</v>
      </c>
      <c r="D223" s="163">
        <v>16</v>
      </c>
      <c r="E223" s="44">
        <v>0</v>
      </c>
      <c r="F223" s="471">
        <f t="shared" si="117"/>
        <v>0</v>
      </c>
      <c r="G223" s="42">
        <v>0</v>
      </c>
      <c r="H223" s="109">
        <f t="shared" si="118"/>
        <v>0</v>
      </c>
      <c r="I223" s="61">
        <v>0</v>
      </c>
      <c r="J223" s="37">
        <f t="shared" si="119"/>
        <v>0</v>
      </c>
      <c r="K223" s="51">
        <v>0</v>
      </c>
      <c r="L223" s="37">
        <f t="shared" si="120"/>
        <v>0</v>
      </c>
      <c r="M223" s="51">
        <v>0</v>
      </c>
      <c r="N223" s="37">
        <f t="shared" si="121"/>
        <v>0</v>
      </c>
      <c r="O223" s="51">
        <v>0</v>
      </c>
      <c r="P223" s="71">
        <f t="shared" si="122"/>
        <v>0</v>
      </c>
      <c r="Q223" s="57">
        <f t="shared" si="123"/>
        <v>0</v>
      </c>
      <c r="R223" s="70">
        <f t="shared" si="124"/>
        <v>0</v>
      </c>
      <c r="S223" s="42">
        <v>0</v>
      </c>
      <c r="T223" s="109">
        <f t="shared" si="125"/>
        <v>0</v>
      </c>
      <c r="U223" s="51">
        <v>0</v>
      </c>
      <c r="V223" s="109">
        <f t="shared" si="126"/>
        <v>0</v>
      </c>
      <c r="W223" s="61">
        <v>0</v>
      </c>
      <c r="X223" s="109">
        <f t="shared" si="127"/>
        <v>0</v>
      </c>
      <c r="Y223" s="61">
        <v>0</v>
      </c>
      <c r="Z223" s="109">
        <f t="shared" si="128"/>
        <v>0</v>
      </c>
      <c r="AA223" s="51">
        <v>0</v>
      </c>
      <c r="AB223" s="68">
        <f t="shared" si="129"/>
        <v>0</v>
      </c>
      <c r="AC223" s="67">
        <f t="shared" si="130"/>
        <v>0</v>
      </c>
      <c r="AD223" s="66">
        <f t="shared" si="131"/>
        <v>0</v>
      </c>
      <c r="AE223" s="57">
        <v>0</v>
      </c>
      <c r="AF223" s="60">
        <f t="shared" si="132"/>
        <v>0</v>
      </c>
      <c r="AG223" s="435">
        <v>0</v>
      </c>
      <c r="AH223" s="416">
        <f t="shared" si="133"/>
        <v>0</v>
      </c>
      <c r="AI223" s="65">
        <f t="shared" si="134"/>
        <v>0</v>
      </c>
      <c r="AJ223" s="63">
        <f t="shared" si="135"/>
        <v>0</v>
      </c>
      <c r="AK223" s="51">
        <v>0</v>
      </c>
      <c r="AL223" s="63">
        <f t="shared" si="136"/>
        <v>0</v>
      </c>
      <c r="AM223" s="75"/>
    </row>
    <row r="224" spans="1:39" s="2" customFormat="1" x14ac:dyDescent="0.3">
      <c r="A224" s="58" t="s">
        <v>66</v>
      </c>
      <c r="B224" s="47">
        <f>30400/16</f>
        <v>1900</v>
      </c>
      <c r="C224" s="46">
        <f>2800/1.1</f>
        <v>2545.454545454545</v>
      </c>
      <c r="D224" s="163">
        <v>16</v>
      </c>
      <c r="E224" s="44">
        <v>0</v>
      </c>
      <c r="F224" s="471">
        <f t="shared" si="117"/>
        <v>0</v>
      </c>
      <c r="G224" s="42">
        <v>0</v>
      </c>
      <c r="H224" s="109">
        <f t="shared" si="118"/>
        <v>0</v>
      </c>
      <c r="I224" s="61">
        <v>0</v>
      </c>
      <c r="J224" s="37">
        <f t="shared" si="119"/>
        <v>0</v>
      </c>
      <c r="K224" s="51">
        <v>0</v>
      </c>
      <c r="L224" s="37">
        <f t="shared" si="120"/>
        <v>0</v>
      </c>
      <c r="M224" s="51">
        <v>0</v>
      </c>
      <c r="N224" s="37">
        <f t="shared" si="121"/>
        <v>0</v>
      </c>
      <c r="O224" s="51">
        <v>0</v>
      </c>
      <c r="P224" s="71">
        <f t="shared" si="122"/>
        <v>0</v>
      </c>
      <c r="Q224" s="57">
        <f t="shared" si="123"/>
        <v>0</v>
      </c>
      <c r="R224" s="70">
        <f t="shared" si="124"/>
        <v>0</v>
      </c>
      <c r="S224" s="42">
        <v>0</v>
      </c>
      <c r="T224" s="109">
        <f t="shared" si="125"/>
        <v>0</v>
      </c>
      <c r="U224" s="51">
        <v>0</v>
      </c>
      <c r="V224" s="109">
        <f t="shared" si="126"/>
        <v>0</v>
      </c>
      <c r="W224" s="61">
        <v>0</v>
      </c>
      <c r="X224" s="109">
        <f t="shared" si="127"/>
        <v>0</v>
      </c>
      <c r="Y224" s="61">
        <v>0</v>
      </c>
      <c r="Z224" s="109">
        <f t="shared" si="128"/>
        <v>0</v>
      </c>
      <c r="AA224" s="51">
        <v>0</v>
      </c>
      <c r="AB224" s="68">
        <f t="shared" si="129"/>
        <v>0</v>
      </c>
      <c r="AC224" s="67">
        <f t="shared" si="130"/>
        <v>0</v>
      </c>
      <c r="AD224" s="66">
        <f t="shared" si="131"/>
        <v>0</v>
      </c>
      <c r="AE224" s="57">
        <v>0</v>
      </c>
      <c r="AF224" s="60">
        <f t="shared" si="132"/>
        <v>0</v>
      </c>
      <c r="AG224" s="435">
        <v>0</v>
      </c>
      <c r="AH224" s="416">
        <f t="shared" si="133"/>
        <v>0</v>
      </c>
      <c r="AI224" s="65">
        <f t="shared" si="134"/>
        <v>0</v>
      </c>
      <c r="AJ224" s="63">
        <f t="shared" si="135"/>
        <v>0</v>
      </c>
      <c r="AK224" s="51">
        <v>0</v>
      </c>
      <c r="AL224" s="63">
        <f t="shared" si="136"/>
        <v>0</v>
      </c>
      <c r="AM224" s="75"/>
    </row>
    <row r="225" spans="1:39" s="2" customFormat="1" ht="15.75" customHeight="1" x14ac:dyDescent="0.3">
      <c r="A225" s="55" t="s">
        <v>9</v>
      </c>
      <c r="B225" s="47">
        <f>3600/6</f>
        <v>600</v>
      </c>
      <c r="C225" s="46">
        <f>2000/1.1</f>
        <v>1818.181818181818</v>
      </c>
      <c r="D225" s="163">
        <v>6</v>
      </c>
      <c r="E225" s="44">
        <v>0</v>
      </c>
      <c r="F225" s="471">
        <f t="shared" si="117"/>
        <v>0</v>
      </c>
      <c r="G225" s="42">
        <v>0</v>
      </c>
      <c r="H225" s="109">
        <f t="shared" si="118"/>
        <v>0</v>
      </c>
      <c r="I225" s="61">
        <v>0</v>
      </c>
      <c r="J225" s="37">
        <f t="shared" si="119"/>
        <v>0</v>
      </c>
      <c r="K225" s="51">
        <v>0</v>
      </c>
      <c r="L225" s="37">
        <f t="shared" si="120"/>
        <v>0</v>
      </c>
      <c r="M225" s="51">
        <v>0</v>
      </c>
      <c r="N225" s="37">
        <f t="shared" si="121"/>
        <v>0</v>
      </c>
      <c r="O225" s="51">
        <v>0</v>
      </c>
      <c r="P225" s="71">
        <f t="shared" si="122"/>
        <v>0</v>
      </c>
      <c r="Q225" s="57">
        <f t="shared" si="123"/>
        <v>0</v>
      </c>
      <c r="R225" s="70">
        <f t="shared" si="124"/>
        <v>0</v>
      </c>
      <c r="S225" s="42">
        <v>0</v>
      </c>
      <c r="T225" s="109">
        <f t="shared" si="125"/>
        <v>0</v>
      </c>
      <c r="U225" s="51">
        <v>0</v>
      </c>
      <c r="V225" s="109">
        <f t="shared" si="126"/>
        <v>0</v>
      </c>
      <c r="W225" s="61">
        <v>0</v>
      </c>
      <c r="X225" s="109">
        <f t="shared" si="127"/>
        <v>0</v>
      </c>
      <c r="Y225" s="61">
        <v>0</v>
      </c>
      <c r="Z225" s="109">
        <f t="shared" si="128"/>
        <v>0</v>
      </c>
      <c r="AA225" s="51">
        <v>0</v>
      </c>
      <c r="AB225" s="68">
        <f t="shared" si="129"/>
        <v>0</v>
      </c>
      <c r="AC225" s="67">
        <f t="shared" si="130"/>
        <v>0</v>
      </c>
      <c r="AD225" s="66">
        <f t="shared" si="131"/>
        <v>0</v>
      </c>
      <c r="AE225" s="57">
        <v>0</v>
      </c>
      <c r="AF225" s="60">
        <f t="shared" si="132"/>
        <v>0</v>
      </c>
      <c r="AG225" s="435">
        <v>0</v>
      </c>
      <c r="AH225" s="416">
        <f t="shared" si="133"/>
        <v>0</v>
      </c>
      <c r="AI225" s="65">
        <f t="shared" si="134"/>
        <v>0</v>
      </c>
      <c r="AJ225" s="63">
        <f t="shared" si="135"/>
        <v>0</v>
      </c>
      <c r="AK225" s="51">
        <v>0</v>
      </c>
      <c r="AL225" s="63">
        <f t="shared" si="136"/>
        <v>0</v>
      </c>
      <c r="AM225" s="75"/>
    </row>
    <row r="226" spans="1:39" s="2" customFormat="1" x14ac:dyDescent="0.3">
      <c r="A226" s="55" t="s">
        <v>1109</v>
      </c>
      <c r="B226" s="47">
        <f>3600/6</f>
        <v>600</v>
      </c>
      <c r="C226" s="46">
        <f>2000/1.1</f>
        <v>1818.181818181818</v>
      </c>
      <c r="D226" s="163">
        <v>6</v>
      </c>
      <c r="E226" s="44">
        <v>0</v>
      </c>
      <c r="F226" s="471">
        <f t="shared" si="117"/>
        <v>0</v>
      </c>
      <c r="G226" s="42">
        <v>0</v>
      </c>
      <c r="H226" s="109">
        <f t="shared" si="118"/>
        <v>0</v>
      </c>
      <c r="I226" s="61">
        <v>0</v>
      </c>
      <c r="J226" s="37">
        <f t="shared" si="119"/>
        <v>0</v>
      </c>
      <c r="K226" s="51">
        <v>0</v>
      </c>
      <c r="L226" s="37">
        <f t="shared" si="120"/>
        <v>0</v>
      </c>
      <c r="M226" s="51">
        <v>0</v>
      </c>
      <c r="N226" s="37">
        <f t="shared" si="121"/>
        <v>0</v>
      </c>
      <c r="O226" s="51">
        <v>0</v>
      </c>
      <c r="P226" s="71">
        <f t="shared" si="122"/>
        <v>0</v>
      </c>
      <c r="Q226" s="57">
        <f t="shared" si="123"/>
        <v>0</v>
      </c>
      <c r="R226" s="70">
        <f t="shared" si="124"/>
        <v>0</v>
      </c>
      <c r="S226" s="42">
        <v>0</v>
      </c>
      <c r="T226" s="109">
        <f t="shared" si="125"/>
        <v>0</v>
      </c>
      <c r="U226" s="51">
        <v>0</v>
      </c>
      <c r="V226" s="109">
        <f t="shared" si="126"/>
        <v>0</v>
      </c>
      <c r="W226" s="61">
        <v>0</v>
      </c>
      <c r="X226" s="109">
        <f t="shared" si="127"/>
        <v>0</v>
      </c>
      <c r="Y226" s="61">
        <v>0</v>
      </c>
      <c r="Z226" s="109">
        <f t="shared" si="128"/>
        <v>0</v>
      </c>
      <c r="AA226" s="51">
        <v>0</v>
      </c>
      <c r="AB226" s="68">
        <f t="shared" si="129"/>
        <v>0</v>
      </c>
      <c r="AC226" s="67">
        <f t="shared" si="130"/>
        <v>0</v>
      </c>
      <c r="AD226" s="66">
        <f t="shared" si="131"/>
        <v>0</v>
      </c>
      <c r="AE226" s="57">
        <v>0</v>
      </c>
      <c r="AF226" s="60">
        <f t="shared" si="132"/>
        <v>0</v>
      </c>
      <c r="AG226" s="435">
        <v>0</v>
      </c>
      <c r="AH226" s="416">
        <f t="shared" si="133"/>
        <v>0</v>
      </c>
      <c r="AI226" s="65">
        <f t="shared" si="134"/>
        <v>0</v>
      </c>
      <c r="AJ226" s="63">
        <f t="shared" si="135"/>
        <v>0</v>
      </c>
      <c r="AK226" s="51">
        <v>0</v>
      </c>
      <c r="AL226" s="63">
        <f t="shared" si="136"/>
        <v>0</v>
      </c>
      <c r="AM226" s="75"/>
    </row>
    <row r="227" spans="1:39" s="2" customFormat="1" x14ac:dyDescent="0.3">
      <c r="A227" s="55" t="s">
        <v>48</v>
      </c>
      <c r="B227" s="47">
        <f>3600/6</f>
        <v>600</v>
      </c>
      <c r="C227" s="46">
        <f>2000/1.1</f>
        <v>1818.181818181818</v>
      </c>
      <c r="D227" s="163">
        <v>6</v>
      </c>
      <c r="E227" s="44">
        <v>0</v>
      </c>
      <c r="F227" s="471">
        <f t="shared" si="117"/>
        <v>0</v>
      </c>
      <c r="G227" s="42">
        <v>0</v>
      </c>
      <c r="H227" s="109">
        <f t="shared" si="118"/>
        <v>0</v>
      </c>
      <c r="I227" s="61">
        <v>0</v>
      </c>
      <c r="J227" s="37">
        <f t="shared" si="119"/>
        <v>0</v>
      </c>
      <c r="K227" s="51">
        <v>0</v>
      </c>
      <c r="L227" s="37">
        <f t="shared" si="120"/>
        <v>0</v>
      </c>
      <c r="M227" s="51">
        <v>0</v>
      </c>
      <c r="N227" s="37">
        <f t="shared" si="121"/>
        <v>0</v>
      </c>
      <c r="O227" s="51">
        <v>0</v>
      </c>
      <c r="P227" s="71">
        <f t="shared" si="122"/>
        <v>0</v>
      </c>
      <c r="Q227" s="57">
        <f t="shared" si="123"/>
        <v>0</v>
      </c>
      <c r="R227" s="70">
        <f t="shared" si="124"/>
        <v>0</v>
      </c>
      <c r="S227" s="42">
        <v>0</v>
      </c>
      <c r="T227" s="109">
        <f t="shared" si="125"/>
        <v>0</v>
      </c>
      <c r="U227" s="51">
        <v>0</v>
      </c>
      <c r="V227" s="109">
        <f t="shared" si="126"/>
        <v>0</v>
      </c>
      <c r="W227" s="61">
        <v>0</v>
      </c>
      <c r="X227" s="109">
        <f t="shared" si="127"/>
        <v>0</v>
      </c>
      <c r="Y227" s="61">
        <v>0</v>
      </c>
      <c r="Z227" s="109">
        <f t="shared" si="128"/>
        <v>0</v>
      </c>
      <c r="AA227" s="51">
        <v>0</v>
      </c>
      <c r="AB227" s="68">
        <f t="shared" si="129"/>
        <v>0</v>
      </c>
      <c r="AC227" s="67">
        <f t="shared" si="130"/>
        <v>0</v>
      </c>
      <c r="AD227" s="66">
        <f t="shared" si="131"/>
        <v>0</v>
      </c>
      <c r="AE227" s="57">
        <v>0</v>
      </c>
      <c r="AF227" s="60">
        <f t="shared" si="132"/>
        <v>0</v>
      </c>
      <c r="AG227" s="435">
        <v>0</v>
      </c>
      <c r="AH227" s="416">
        <f t="shared" si="133"/>
        <v>0</v>
      </c>
      <c r="AI227" s="65">
        <f t="shared" si="134"/>
        <v>0</v>
      </c>
      <c r="AJ227" s="63">
        <f t="shared" si="135"/>
        <v>0</v>
      </c>
      <c r="AK227" s="51">
        <v>0</v>
      </c>
      <c r="AL227" s="63">
        <f t="shared" si="136"/>
        <v>0</v>
      </c>
      <c r="AM227" s="75"/>
    </row>
    <row r="228" spans="1:39" s="2" customFormat="1" x14ac:dyDescent="0.3">
      <c r="A228" s="48" t="s">
        <v>1120</v>
      </c>
      <c r="B228" s="47">
        <f>8100/6</f>
        <v>1350</v>
      </c>
      <c r="C228" s="46">
        <f>2800/1.1</f>
        <v>2545.454545454545</v>
      </c>
      <c r="D228" s="45">
        <v>6</v>
      </c>
      <c r="E228" s="44">
        <v>0</v>
      </c>
      <c r="F228" s="471">
        <f t="shared" si="117"/>
        <v>0</v>
      </c>
      <c r="G228" s="42">
        <v>0</v>
      </c>
      <c r="H228" s="109">
        <f t="shared" si="118"/>
        <v>0</v>
      </c>
      <c r="I228" s="61">
        <v>0</v>
      </c>
      <c r="J228" s="37">
        <f t="shared" si="119"/>
        <v>0</v>
      </c>
      <c r="K228" s="51">
        <v>0</v>
      </c>
      <c r="L228" s="37">
        <f t="shared" si="120"/>
        <v>0</v>
      </c>
      <c r="M228" s="51">
        <v>0</v>
      </c>
      <c r="N228" s="37">
        <f t="shared" si="121"/>
        <v>0</v>
      </c>
      <c r="O228" s="51">
        <v>0</v>
      </c>
      <c r="P228" s="71">
        <f t="shared" si="122"/>
        <v>0</v>
      </c>
      <c r="Q228" s="57">
        <f t="shared" si="123"/>
        <v>0</v>
      </c>
      <c r="R228" s="70">
        <f t="shared" si="124"/>
        <v>0</v>
      </c>
      <c r="S228" s="42">
        <v>0</v>
      </c>
      <c r="T228" s="109">
        <f t="shared" si="125"/>
        <v>0</v>
      </c>
      <c r="U228" s="51">
        <v>0</v>
      </c>
      <c r="V228" s="109">
        <f t="shared" si="126"/>
        <v>0</v>
      </c>
      <c r="W228" s="61">
        <v>0</v>
      </c>
      <c r="X228" s="109">
        <f t="shared" si="127"/>
        <v>0</v>
      </c>
      <c r="Y228" s="61">
        <v>0</v>
      </c>
      <c r="Z228" s="109">
        <f t="shared" si="128"/>
        <v>0</v>
      </c>
      <c r="AA228" s="51">
        <v>0</v>
      </c>
      <c r="AB228" s="68">
        <f t="shared" si="129"/>
        <v>0</v>
      </c>
      <c r="AC228" s="67">
        <f t="shared" si="130"/>
        <v>0</v>
      </c>
      <c r="AD228" s="66">
        <f t="shared" si="131"/>
        <v>0</v>
      </c>
      <c r="AE228" s="57">
        <v>0</v>
      </c>
      <c r="AF228" s="60">
        <f t="shared" si="132"/>
        <v>0</v>
      </c>
      <c r="AG228" s="435">
        <v>0</v>
      </c>
      <c r="AH228" s="416">
        <f t="shared" si="133"/>
        <v>0</v>
      </c>
      <c r="AI228" s="65">
        <f t="shared" si="134"/>
        <v>0</v>
      </c>
      <c r="AJ228" s="63">
        <f t="shared" si="135"/>
        <v>0</v>
      </c>
      <c r="AK228" s="51">
        <v>0</v>
      </c>
      <c r="AL228" s="63">
        <f t="shared" si="136"/>
        <v>0</v>
      </c>
      <c r="AM228" s="75"/>
    </row>
    <row r="229" spans="1:39" s="2" customFormat="1" x14ac:dyDescent="0.3">
      <c r="A229" s="48" t="s">
        <v>65</v>
      </c>
      <c r="B229" s="53">
        <f>6600/6</f>
        <v>1100</v>
      </c>
      <c r="C229" s="46">
        <f>2800/1.1</f>
        <v>2545.454545454545</v>
      </c>
      <c r="D229" s="45">
        <v>6</v>
      </c>
      <c r="E229" s="44">
        <v>0</v>
      </c>
      <c r="F229" s="471">
        <f t="shared" si="117"/>
        <v>0</v>
      </c>
      <c r="G229" s="42">
        <v>0</v>
      </c>
      <c r="H229" s="109">
        <f t="shared" si="118"/>
        <v>0</v>
      </c>
      <c r="I229" s="61">
        <v>0</v>
      </c>
      <c r="J229" s="37">
        <f t="shared" si="119"/>
        <v>0</v>
      </c>
      <c r="K229" s="51">
        <v>0</v>
      </c>
      <c r="L229" s="37">
        <f t="shared" si="120"/>
        <v>0</v>
      </c>
      <c r="M229" s="51">
        <v>0</v>
      </c>
      <c r="N229" s="37">
        <f t="shared" si="121"/>
        <v>0</v>
      </c>
      <c r="O229" s="51">
        <v>0</v>
      </c>
      <c r="P229" s="71">
        <f t="shared" si="122"/>
        <v>0</v>
      </c>
      <c r="Q229" s="57">
        <f t="shared" si="123"/>
        <v>0</v>
      </c>
      <c r="R229" s="70">
        <f t="shared" si="124"/>
        <v>0</v>
      </c>
      <c r="S229" s="42">
        <v>0</v>
      </c>
      <c r="T229" s="109">
        <f t="shared" si="125"/>
        <v>0</v>
      </c>
      <c r="U229" s="51">
        <v>0</v>
      </c>
      <c r="V229" s="109">
        <f t="shared" si="126"/>
        <v>0</v>
      </c>
      <c r="W229" s="61">
        <v>0</v>
      </c>
      <c r="X229" s="109">
        <f t="shared" si="127"/>
        <v>0</v>
      </c>
      <c r="Y229" s="61">
        <v>0</v>
      </c>
      <c r="Z229" s="109">
        <f t="shared" si="128"/>
        <v>0</v>
      </c>
      <c r="AA229" s="51">
        <v>0</v>
      </c>
      <c r="AB229" s="68">
        <f t="shared" si="129"/>
        <v>0</v>
      </c>
      <c r="AC229" s="67">
        <f t="shared" si="130"/>
        <v>0</v>
      </c>
      <c r="AD229" s="66">
        <f t="shared" si="131"/>
        <v>0</v>
      </c>
      <c r="AE229" s="57">
        <v>0</v>
      </c>
      <c r="AF229" s="60">
        <f t="shared" si="132"/>
        <v>0</v>
      </c>
      <c r="AG229" s="435">
        <v>0</v>
      </c>
      <c r="AH229" s="416">
        <f t="shared" si="133"/>
        <v>0</v>
      </c>
      <c r="AI229" s="65">
        <f t="shared" si="134"/>
        <v>0</v>
      </c>
      <c r="AJ229" s="63">
        <f t="shared" si="135"/>
        <v>0</v>
      </c>
      <c r="AK229" s="51">
        <v>0</v>
      </c>
      <c r="AL229" s="63">
        <f t="shared" si="136"/>
        <v>0</v>
      </c>
      <c r="AM229" s="75"/>
    </row>
    <row r="230" spans="1:39" s="2" customFormat="1" x14ac:dyDescent="0.3">
      <c r="A230" s="48" t="s">
        <v>64</v>
      </c>
      <c r="B230" s="47">
        <f>16200/12</f>
        <v>1350</v>
      </c>
      <c r="C230" s="46">
        <f>2800/1.1</f>
        <v>2545.454545454545</v>
      </c>
      <c r="D230" s="45">
        <v>12</v>
      </c>
      <c r="E230" s="44">
        <v>0</v>
      </c>
      <c r="F230" s="471">
        <f t="shared" si="117"/>
        <v>0</v>
      </c>
      <c r="G230" s="42">
        <v>0</v>
      </c>
      <c r="H230" s="109">
        <f t="shared" si="118"/>
        <v>0</v>
      </c>
      <c r="I230" s="61">
        <v>0</v>
      </c>
      <c r="J230" s="37">
        <f t="shared" si="119"/>
        <v>0</v>
      </c>
      <c r="K230" s="51">
        <v>0</v>
      </c>
      <c r="L230" s="37">
        <f t="shared" si="120"/>
        <v>0</v>
      </c>
      <c r="M230" s="51">
        <v>0</v>
      </c>
      <c r="N230" s="37">
        <f t="shared" si="121"/>
        <v>0</v>
      </c>
      <c r="O230" s="51">
        <v>0</v>
      </c>
      <c r="P230" s="71">
        <f t="shared" si="122"/>
        <v>0</v>
      </c>
      <c r="Q230" s="57">
        <f t="shared" si="123"/>
        <v>0</v>
      </c>
      <c r="R230" s="70">
        <f t="shared" si="124"/>
        <v>0</v>
      </c>
      <c r="S230" s="42">
        <v>0</v>
      </c>
      <c r="T230" s="109">
        <f t="shared" si="125"/>
        <v>0</v>
      </c>
      <c r="U230" s="51">
        <v>0</v>
      </c>
      <c r="V230" s="109">
        <f t="shared" si="126"/>
        <v>0</v>
      </c>
      <c r="W230" s="61">
        <v>0</v>
      </c>
      <c r="X230" s="109">
        <f t="shared" si="127"/>
        <v>0</v>
      </c>
      <c r="Y230" s="61">
        <v>0</v>
      </c>
      <c r="Z230" s="109">
        <f t="shared" si="128"/>
        <v>0</v>
      </c>
      <c r="AA230" s="51">
        <v>0</v>
      </c>
      <c r="AB230" s="68">
        <f t="shared" si="129"/>
        <v>0</v>
      </c>
      <c r="AC230" s="67">
        <f t="shared" si="130"/>
        <v>0</v>
      </c>
      <c r="AD230" s="66">
        <f t="shared" si="131"/>
        <v>0</v>
      </c>
      <c r="AE230" s="57">
        <v>0</v>
      </c>
      <c r="AF230" s="60">
        <f t="shared" si="132"/>
        <v>0</v>
      </c>
      <c r="AG230" s="435">
        <v>0</v>
      </c>
      <c r="AH230" s="416">
        <f t="shared" si="133"/>
        <v>0</v>
      </c>
      <c r="AI230" s="65">
        <f t="shared" si="134"/>
        <v>0</v>
      </c>
      <c r="AJ230" s="63">
        <f t="shared" si="135"/>
        <v>0</v>
      </c>
      <c r="AK230" s="51">
        <v>0</v>
      </c>
      <c r="AL230" s="63">
        <f t="shared" si="136"/>
        <v>0</v>
      </c>
      <c r="AM230" s="75"/>
    </row>
    <row r="231" spans="1:39" s="2" customFormat="1" x14ac:dyDescent="0.3">
      <c r="A231" s="48" t="s">
        <v>1091</v>
      </c>
      <c r="B231" s="47">
        <f>16200/12</f>
        <v>1350</v>
      </c>
      <c r="C231" s="46">
        <f>2800/1.1</f>
        <v>2545.454545454545</v>
      </c>
      <c r="D231" s="45">
        <v>12</v>
      </c>
      <c r="E231" s="44">
        <v>0</v>
      </c>
      <c r="F231" s="471">
        <f t="shared" si="117"/>
        <v>0</v>
      </c>
      <c r="G231" s="42">
        <v>0</v>
      </c>
      <c r="H231" s="109">
        <f t="shared" si="118"/>
        <v>0</v>
      </c>
      <c r="I231" s="61">
        <v>0</v>
      </c>
      <c r="J231" s="37">
        <f t="shared" si="119"/>
        <v>0</v>
      </c>
      <c r="K231" s="51">
        <v>0</v>
      </c>
      <c r="L231" s="37">
        <f t="shared" si="120"/>
        <v>0</v>
      </c>
      <c r="M231" s="51">
        <v>0</v>
      </c>
      <c r="N231" s="37">
        <f t="shared" si="121"/>
        <v>0</v>
      </c>
      <c r="O231" s="51">
        <v>0</v>
      </c>
      <c r="P231" s="71">
        <f t="shared" si="122"/>
        <v>0</v>
      </c>
      <c r="Q231" s="57">
        <f t="shared" si="123"/>
        <v>0</v>
      </c>
      <c r="R231" s="70">
        <f t="shared" si="124"/>
        <v>0</v>
      </c>
      <c r="S231" s="42">
        <v>0</v>
      </c>
      <c r="T231" s="109">
        <f t="shared" si="125"/>
        <v>0</v>
      </c>
      <c r="U231" s="51">
        <v>0</v>
      </c>
      <c r="V231" s="109">
        <f t="shared" si="126"/>
        <v>0</v>
      </c>
      <c r="W231" s="61">
        <v>0</v>
      </c>
      <c r="X231" s="109">
        <f t="shared" si="127"/>
        <v>0</v>
      </c>
      <c r="Y231" s="61">
        <v>0</v>
      </c>
      <c r="Z231" s="109">
        <f t="shared" si="128"/>
        <v>0</v>
      </c>
      <c r="AA231" s="51">
        <v>0</v>
      </c>
      <c r="AB231" s="68">
        <f t="shared" si="129"/>
        <v>0</v>
      </c>
      <c r="AC231" s="67">
        <f t="shared" si="130"/>
        <v>0</v>
      </c>
      <c r="AD231" s="66">
        <f t="shared" si="131"/>
        <v>0</v>
      </c>
      <c r="AE231" s="57">
        <v>0</v>
      </c>
      <c r="AF231" s="60">
        <f t="shared" si="132"/>
        <v>0</v>
      </c>
      <c r="AG231" s="435">
        <v>0</v>
      </c>
      <c r="AH231" s="416">
        <f t="shared" si="133"/>
        <v>0</v>
      </c>
      <c r="AI231" s="65">
        <f t="shared" si="134"/>
        <v>0</v>
      </c>
      <c r="AJ231" s="63">
        <f t="shared" si="135"/>
        <v>0</v>
      </c>
      <c r="AK231" s="51">
        <v>0</v>
      </c>
      <c r="AL231" s="63">
        <f t="shared" si="136"/>
        <v>0</v>
      </c>
      <c r="AM231" s="75"/>
    </row>
    <row r="232" spans="1:39" s="2" customFormat="1" x14ac:dyDescent="0.3">
      <c r="A232" s="48" t="s">
        <v>62</v>
      </c>
      <c r="B232" s="47">
        <f>42000/20</f>
        <v>2100</v>
      </c>
      <c r="C232" s="46">
        <f>3200/1.1</f>
        <v>2909.090909090909</v>
      </c>
      <c r="D232" s="45">
        <v>20</v>
      </c>
      <c r="E232" s="44">
        <v>0</v>
      </c>
      <c r="F232" s="471">
        <f t="shared" si="117"/>
        <v>0</v>
      </c>
      <c r="G232" s="42">
        <v>0</v>
      </c>
      <c r="H232" s="109">
        <f t="shared" si="118"/>
        <v>0</v>
      </c>
      <c r="I232" s="61">
        <v>0</v>
      </c>
      <c r="J232" s="37">
        <f t="shared" si="119"/>
        <v>0</v>
      </c>
      <c r="K232" s="51">
        <v>0</v>
      </c>
      <c r="L232" s="37">
        <f t="shared" si="120"/>
        <v>0</v>
      </c>
      <c r="M232" s="51">
        <v>0</v>
      </c>
      <c r="N232" s="37">
        <f t="shared" si="121"/>
        <v>0</v>
      </c>
      <c r="O232" s="51">
        <v>0</v>
      </c>
      <c r="P232" s="71">
        <f t="shared" si="122"/>
        <v>0</v>
      </c>
      <c r="Q232" s="57">
        <f t="shared" si="123"/>
        <v>0</v>
      </c>
      <c r="R232" s="70">
        <f t="shared" si="124"/>
        <v>0</v>
      </c>
      <c r="S232" s="42">
        <v>0</v>
      </c>
      <c r="T232" s="109">
        <f t="shared" si="125"/>
        <v>0</v>
      </c>
      <c r="U232" s="51">
        <v>0</v>
      </c>
      <c r="V232" s="109">
        <f t="shared" si="126"/>
        <v>0</v>
      </c>
      <c r="W232" s="61">
        <v>0</v>
      </c>
      <c r="X232" s="109">
        <f t="shared" si="127"/>
        <v>0</v>
      </c>
      <c r="Y232" s="61">
        <v>0</v>
      </c>
      <c r="Z232" s="109">
        <f t="shared" si="128"/>
        <v>0</v>
      </c>
      <c r="AA232" s="51">
        <v>0</v>
      </c>
      <c r="AB232" s="68">
        <f t="shared" si="129"/>
        <v>0</v>
      </c>
      <c r="AC232" s="67">
        <f t="shared" si="130"/>
        <v>0</v>
      </c>
      <c r="AD232" s="66">
        <f t="shared" si="131"/>
        <v>0</v>
      </c>
      <c r="AE232" s="57">
        <v>0</v>
      </c>
      <c r="AF232" s="60">
        <f t="shared" si="132"/>
        <v>0</v>
      </c>
      <c r="AG232" s="435">
        <v>0</v>
      </c>
      <c r="AH232" s="416">
        <f t="shared" si="133"/>
        <v>0</v>
      </c>
      <c r="AI232" s="65">
        <f t="shared" si="134"/>
        <v>0</v>
      </c>
      <c r="AJ232" s="63">
        <f t="shared" si="135"/>
        <v>0</v>
      </c>
      <c r="AK232" s="51">
        <v>0</v>
      </c>
      <c r="AL232" s="63">
        <f t="shared" si="136"/>
        <v>0</v>
      </c>
      <c r="AM232" s="75"/>
    </row>
    <row r="233" spans="1:39" s="2" customFormat="1" x14ac:dyDescent="0.3">
      <c r="A233" s="48" t="s">
        <v>58</v>
      </c>
      <c r="B233" s="47">
        <f>13800/12</f>
        <v>1150</v>
      </c>
      <c r="C233" s="46">
        <f>2300/1.1</f>
        <v>2090.9090909090905</v>
      </c>
      <c r="D233" s="45">
        <v>12</v>
      </c>
      <c r="E233" s="44">
        <v>0</v>
      </c>
      <c r="F233" s="471">
        <f t="shared" si="117"/>
        <v>0</v>
      </c>
      <c r="G233" s="42">
        <v>0</v>
      </c>
      <c r="H233" s="109">
        <f t="shared" si="118"/>
        <v>0</v>
      </c>
      <c r="I233" s="61">
        <v>0</v>
      </c>
      <c r="J233" s="37">
        <f t="shared" si="119"/>
        <v>0</v>
      </c>
      <c r="K233" s="51">
        <v>0</v>
      </c>
      <c r="L233" s="37">
        <f t="shared" si="120"/>
        <v>0</v>
      </c>
      <c r="M233" s="51">
        <v>0</v>
      </c>
      <c r="N233" s="37">
        <f t="shared" si="121"/>
        <v>0</v>
      </c>
      <c r="O233" s="51">
        <v>0</v>
      </c>
      <c r="P233" s="71">
        <f t="shared" si="122"/>
        <v>0</v>
      </c>
      <c r="Q233" s="57">
        <f t="shared" si="123"/>
        <v>0</v>
      </c>
      <c r="R233" s="70">
        <f t="shared" si="124"/>
        <v>0</v>
      </c>
      <c r="S233" s="42">
        <v>0</v>
      </c>
      <c r="T233" s="109">
        <f t="shared" si="125"/>
        <v>0</v>
      </c>
      <c r="U233" s="51">
        <v>0</v>
      </c>
      <c r="V233" s="109">
        <f t="shared" si="126"/>
        <v>0</v>
      </c>
      <c r="W233" s="61">
        <v>0</v>
      </c>
      <c r="X233" s="109">
        <f t="shared" si="127"/>
        <v>0</v>
      </c>
      <c r="Y233" s="61">
        <v>0</v>
      </c>
      <c r="Z233" s="109">
        <f t="shared" si="128"/>
        <v>0</v>
      </c>
      <c r="AA233" s="51">
        <v>0</v>
      </c>
      <c r="AB233" s="68">
        <f t="shared" si="129"/>
        <v>0</v>
      </c>
      <c r="AC233" s="67">
        <f t="shared" si="130"/>
        <v>0</v>
      </c>
      <c r="AD233" s="66">
        <f t="shared" si="131"/>
        <v>0</v>
      </c>
      <c r="AE233" s="57">
        <v>0</v>
      </c>
      <c r="AF233" s="60">
        <f t="shared" si="132"/>
        <v>0</v>
      </c>
      <c r="AG233" s="435">
        <v>0</v>
      </c>
      <c r="AH233" s="416">
        <f t="shared" si="133"/>
        <v>0</v>
      </c>
      <c r="AI233" s="65">
        <f t="shared" si="134"/>
        <v>0</v>
      </c>
      <c r="AJ233" s="63">
        <f t="shared" si="135"/>
        <v>0</v>
      </c>
      <c r="AK233" s="51">
        <v>0</v>
      </c>
      <c r="AL233" s="63">
        <f t="shared" si="136"/>
        <v>0</v>
      </c>
      <c r="AM233" s="75"/>
    </row>
    <row r="234" spans="1:39" s="2" customFormat="1" x14ac:dyDescent="0.3">
      <c r="A234" s="48" t="s">
        <v>60</v>
      </c>
      <c r="B234" s="47">
        <f>30000/24</f>
        <v>1250</v>
      </c>
      <c r="C234" s="46">
        <f>2800/1.1</f>
        <v>2545.454545454545</v>
      </c>
      <c r="D234" s="45">
        <v>24</v>
      </c>
      <c r="E234" s="44">
        <v>0</v>
      </c>
      <c r="F234" s="471">
        <f t="shared" si="117"/>
        <v>0</v>
      </c>
      <c r="G234" s="42">
        <v>0</v>
      </c>
      <c r="H234" s="109">
        <f t="shared" si="118"/>
        <v>0</v>
      </c>
      <c r="I234" s="61">
        <v>0</v>
      </c>
      <c r="J234" s="37">
        <f t="shared" si="119"/>
        <v>0</v>
      </c>
      <c r="K234" s="51">
        <v>0</v>
      </c>
      <c r="L234" s="37">
        <f t="shared" si="120"/>
        <v>0</v>
      </c>
      <c r="M234" s="51">
        <v>0</v>
      </c>
      <c r="N234" s="37">
        <f t="shared" si="121"/>
        <v>0</v>
      </c>
      <c r="O234" s="51">
        <v>0</v>
      </c>
      <c r="P234" s="71">
        <f t="shared" si="122"/>
        <v>0</v>
      </c>
      <c r="Q234" s="57">
        <f t="shared" si="123"/>
        <v>0</v>
      </c>
      <c r="R234" s="70">
        <f t="shared" si="124"/>
        <v>0</v>
      </c>
      <c r="S234" s="42">
        <v>0</v>
      </c>
      <c r="T234" s="109">
        <f t="shared" si="125"/>
        <v>0</v>
      </c>
      <c r="U234" s="51">
        <v>0</v>
      </c>
      <c r="V234" s="109">
        <f t="shared" si="126"/>
        <v>0</v>
      </c>
      <c r="W234" s="61">
        <v>0</v>
      </c>
      <c r="X234" s="109">
        <f t="shared" si="127"/>
        <v>0</v>
      </c>
      <c r="Y234" s="61">
        <v>0</v>
      </c>
      <c r="Z234" s="109">
        <f t="shared" si="128"/>
        <v>0</v>
      </c>
      <c r="AA234" s="51">
        <v>0</v>
      </c>
      <c r="AB234" s="68">
        <f t="shared" si="129"/>
        <v>0</v>
      </c>
      <c r="AC234" s="67">
        <f t="shared" si="130"/>
        <v>0</v>
      </c>
      <c r="AD234" s="66">
        <f t="shared" si="131"/>
        <v>0</v>
      </c>
      <c r="AE234" s="57">
        <v>0</v>
      </c>
      <c r="AF234" s="60">
        <f t="shared" si="132"/>
        <v>0</v>
      </c>
      <c r="AG234" s="435">
        <v>0</v>
      </c>
      <c r="AH234" s="416">
        <f t="shared" si="133"/>
        <v>0</v>
      </c>
      <c r="AI234" s="65">
        <f t="shared" si="134"/>
        <v>0</v>
      </c>
      <c r="AJ234" s="63">
        <f t="shared" si="135"/>
        <v>0</v>
      </c>
      <c r="AK234" s="51">
        <v>0</v>
      </c>
      <c r="AL234" s="63">
        <f t="shared" si="136"/>
        <v>0</v>
      </c>
      <c r="AM234" s="75"/>
    </row>
    <row r="235" spans="1:39" s="2" customFormat="1" x14ac:dyDescent="0.3">
      <c r="A235" s="137" t="s">
        <v>61</v>
      </c>
      <c r="B235" s="47">
        <f>14400/24</f>
        <v>600</v>
      </c>
      <c r="C235" s="46">
        <f>800/1.1</f>
        <v>727.27272727272725</v>
      </c>
      <c r="D235" s="163">
        <v>24</v>
      </c>
      <c r="E235" s="44">
        <v>0</v>
      </c>
      <c r="F235" s="471">
        <f t="shared" si="117"/>
        <v>0</v>
      </c>
      <c r="G235" s="42">
        <v>0</v>
      </c>
      <c r="H235" s="109">
        <f t="shared" si="118"/>
        <v>0</v>
      </c>
      <c r="I235" s="61">
        <v>0</v>
      </c>
      <c r="J235" s="37">
        <f t="shared" si="119"/>
        <v>0</v>
      </c>
      <c r="K235" s="51">
        <v>0</v>
      </c>
      <c r="L235" s="37">
        <f t="shared" si="120"/>
        <v>0</v>
      </c>
      <c r="M235" s="51">
        <v>0</v>
      </c>
      <c r="N235" s="37">
        <f t="shared" si="121"/>
        <v>0</v>
      </c>
      <c r="O235" s="51">
        <v>0</v>
      </c>
      <c r="P235" s="71">
        <f t="shared" si="122"/>
        <v>0</v>
      </c>
      <c r="Q235" s="57">
        <f t="shared" si="123"/>
        <v>0</v>
      </c>
      <c r="R235" s="70">
        <f t="shared" si="124"/>
        <v>0</v>
      </c>
      <c r="S235" s="42">
        <v>0</v>
      </c>
      <c r="T235" s="109">
        <f t="shared" si="125"/>
        <v>0</v>
      </c>
      <c r="U235" s="51">
        <v>0</v>
      </c>
      <c r="V235" s="109">
        <f t="shared" si="126"/>
        <v>0</v>
      </c>
      <c r="W235" s="61">
        <v>0</v>
      </c>
      <c r="X235" s="109">
        <f t="shared" si="127"/>
        <v>0</v>
      </c>
      <c r="Y235" s="61">
        <v>0</v>
      </c>
      <c r="Z235" s="109">
        <f t="shared" si="128"/>
        <v>0</v>
      </c>
      <c r="AA235" s="51">
        <v>0</v>
      </c>
      <c r="AB235" s="68">
        <f t="shared" si="129"/>
        <v>0</v>
      </c>
      <c r="AC235" s="67">
        <f t="shared" si="130"/>
        <v>0</v>
      </c>
      <c r="AD235" s="66">
        <f t="shared" si="131"/>
        <v>0</v>
      </c>
      <c r="AE235" s="57">
        <v>0</v>
      </c>
      <c r="AF235" s="60">
        <f t="shared" si="132"/>
        <v>0</v>
      </c>
      <c r="AG235" s="435">
        <v>0</v>
      </c>
      <c r="AH235" s="416">
        <f t="shared" si="133"/>
        <v>0</v>
      </c>
      <c r="AI235" s="65">
        <f t="shared" si="134"/>
        <v>0</v>
      </c>
      <c r="AJ235" s="63">
        <f t="shared" si="135"/>
        <v>0</v>
      </c>
      <c r="AK235" s="51">
        <v>0</v>
      </c>
      <c r="AL235" s="63">
        <f t="shared" si="136"/>
        <v>0</v>
      </c>
      <c r="AM235" s="75"/>
    </row>
    <row r="236" spans="1:39" s="2" customFormat="1" x14ac:dyDescent="0.3">
      <c r="A236" s="188" t="s">
        <v>1119</v>
      </c>
      <c r="B236" s="182">
        <f>16000/10</f>
        <v>1600</v>
      </c>
      <c r="C236" s="183">
        <f>2700/1.1</f>
        <v>2454.5454545454545</v>
      </c>
      <c r="D236" s="184">
        <v>10</v>
      </c>
      <c r="E236" s="44">
        <v>0</v>
      </c>
      <c r="F236" s="471">
        <f t="shared" si="117"/>
        <v>0</v>
      </c>
      <c r="G236" s="42">
        <v>0</v>
      </c>
      <c r="H236" s="109">
        <f t="shared" si="118"/>
        <v>0</v>
      </c>
      <c r="I236" s="61">
        <v>0</v>
      </c>
      <c r="J236" s="37">
        <f t="shared" si="119"/>
        <v>0</v>
      </c>
      <c r="K236" s="51">
        <v>0</v>
      </c>
      <c r="L236" s="37">
        <f t="shared" si="120"/>
        <v>0</v>
      </c>
      <c r="M236" s="51">
        <v>0</v>
      </c>
      <c r="N236" s="37">
        <f t="shared" si="121"/>
        <v>0</v>
      </c>
      <c r="O236" s="51">
        <v>0</v>
      </c>
      <c r="P236" s="71">
        <f t="shared" si="122"/>
        <v>0</v>
      </c>
      <c r="Q236" s="57">
        <f t="shared" si="123"/>
        <v>0</v>
      </c>
      <c r="R236" s="70">
        <f t="shared" si="124"/>
        <v>0</v>
      </c>
      <c r="S236" s="42">
        <v>0</v>
      </c>
      <c r="T236" s="109">
        <f t="shared" si="125"/>
        <v>0</v>
      </c>
      <c r="U236" s="51">
        <v>0</v>
      </c>
      <c r="V236" s="109">
        <f t="shared" si="126"/>
        <v>0</v>
      </c>
      <c r="W236" s="61">
        <v>0</v>
      </c>
      <c r="X236" s="109">
        <f t="shared" si="127"/>
        <v>0</v>
      </c>
      <c r="Y236" s="61">
        <v>0</v>
      </c>
      <c r="Z236" s="109">
        <f t="shared" si="128"/>
        <v>0</v>
      </c>
      <c r="AA236" s="51">
        <v>0</v>
      </c>
      <c r="AB236" s="68">
        <f t="shared" si="129"/>
        <v>0</v>
      </c>
      <c r="AC236" s="67">
        <f t="shared" si="130"/>
        <v>0</v>
      </c>
      <c r="AD236" s="66">
        <f t="shared" si="131"/>
        <v>0</v>
      </c>
      <c r="AE236" s="57">
        <v>0</v>
      </c>
      <c r="AF236" s="60">
        <f t="shared" si="132"/>
        <v>0</v>
      </c>
      <c r="AG236" s="435">
        <v>0</v>
      </c>
      <c r="AH236" s="416">
        <f t="shared" si="133"/>
        <v>0</v>
      </c>
      <c r="AI236" s="65">
        <f t="shared" si="134"/>
        <v>0</v>
      </c>
      <c r="AJ236" s="63">
        <f t="shared" si="135"/>
        <v>0</v>
      </c>
      <c r="AK236" s="51">
        <v>0</v>
      </c>
      <c r="AL236" s="63">
        <f t="shared" si="136"/>
        <v>0</v>
      </c>
      <c r="AM236" s="75"/>
    </row>
    <row r="237" spans="1:39" s="2" customFormat="1" x14ac:dyDescent="0.3">
      <c r="A237" s="188" t="s">
        <v>403</v>
      </c>
      <c r="B237" s="47">
        <f>16000/10</f>
        <v>1600</v>
      </c>
      <c r="C237" s="183">
        <f>2700/1.1</f>
        <v>2454.5454545454545</v>
      </c>
      <c r="D237" s="163">
        <v>10</v>
      </c>
      <c r="E237" s="44">
        <v>0</v>
      </c>
      <c r="F237" s="471">
        <f t="shared" si="117"/>
        <v>0</v>
      </c>
      <c r="G237" s="42">
        <v>0</v>
      </c>
      <c r="H237" s="109">
        <f t="shared" si="118"/>
        <v>0</v>
      </c>
      <c r="I237" s="61">
        <v>0</v>
      </c>
      <c r="J237" s="37">
        <f t="shared" si="119"/>
        <v>0</v>
      </c>
      <c r="K237" s="51">
        <v>0</v>
      </c>
      <c r="L237" s="37">
        <f t="shared" si="120"/>
        <v>0</v>
      </c>
      <c r="M237" s="51">
        <v>0</v>
      </c>
      <c r="N237" s="37">
        <f t="shared" si="121"/>
        <v>0</v>
      </c>
      <c r="O237" s="51">
        <v>0</v>
      </c>
      <c r="P237" s="71">
        <f t="shared" si="122"/>
        <v>0</v>
      </c>
      <c r="Q237" s="57">
        <f t="shared" si="123"/>
        <v>0</v>
      </c>
      <c r="R237" s="70">
        <f t="shared" si="124"/>
        <v>0</v>
      </c>
      <c r="S237" s="42">
        <v>0</v>
      </c>
      <c r="T237" s="109">
        <f t="shared" si="125"/>
        <v>0</v>
      </c>
      <c r="U237" s="51">
        <v>0</v>
      </c>
      <c r="V237" s="109">
        <f t="shared" si="126"/>
        <v>0</v>
      </c>
      <c r="W237" s="61">
        <v>0</v>
      </c>
      <c r="X237" s="109">
        <f t="shared" si="127"/>
        <v>0</v>
      </c>
      <c r="Y237" s="61">
        <v>0</v>
      </c>
      <c r="Z237" s="109">
        <f t="shared" si="128"/>
        <v>0</v>
      </c>
      <c r="AA237" s="51">
        <v>0</v>
      </c>
      <c r="AB237" s="68">
        <f t="shared" si="129"/>
        <v>0</v>
      </c>
      <c r="AC237" s="67">
        <f t="shared" si="130"/>
        <v>0</v>
      </c>
      <c r="AD237" s="66">
        <f t="shared" si="131"/>
        <v>0</v>
      </c>
      <c r="AE237" s="57">
        <v>0</v>
      </c>
      <c r="AF237" s="60">
        <f t="shared" si="132"/>
        <v>0</v>
      </c>
      <c r="AG237" s="435">
        <v>0</v>
      </c>
      <c r="AH237" s="416">
        <f t="shared" si="133"/>
        <v>0</v>
      </c>
      <c r="AI237" s="65">
        <f t="shared" si="134"/>
        <v>0</v>
      </c>
      <c r="AJ237" s="63">
        <f t="shared" si="135"/>
        <v>0</v>
      </c>
      <c r="AK237" s="51">
        <v>0</v>
      </c>
      <c r="AL237" s="63">
        <f t="shared" si="136"/>
        <v>0</v>
      </c>
      <c r="AM237" s="75"/>
    </row>
    <row r="238" spans="1:39" s="2" customFormat="1" x14ac:dyDescent="0.3">
      <c r="A238" s="188" t="s">
        <v>404</v>
      </c>
      <c r="B238" s="47">
        <f>16000/10</f>
        <v>1600</v>
      </c>
      <c r="C238" s="183">
        <f>2700/1.1</f>
        <v>2454.5454545454545</v>
      </c>
      <c r="D238" s="163">
        <v>10</v>
      </c>
      <c r="E238" s="44">
        <v>0</v>
      </c>
      <c r="F238" s="471">
        <f t="shared" si="117"/>
        <v>0</v>
      </c>
      <c r="G238" s="42">
        <v>0</v>
      </c>
      <c r="H238" s="109">
        <f t="shared" si="118"/>
        <v>0</v>
      </c>
      <c r="I238" s="61">
        <v>0</v>
      </c>
      <c r="J238" s="37">
        <f t="shared" si="119"/>
        <v>0</v>
      </c>
      <c r="K238" s="51">
        <v>0</v>
      </c>
      <c r="L238" s="37">
        <f t="shared" si="120"/>
        <v>0</v>
      </c>
      <c r="M238" s="51">
        <v>0</v>
      </c>
      <c r="N238" s="37">
        <f t="shared" si="121"/>
        <v>0</v>
      </c>
      <c r="O238" s="51">
        <v>0</v>
      </c>
      <c r="P238" s="71">
        <f t="shared" si="122"/>
        <v>0</v>
      </c>
      <c r="Q238" s="57">
        <f t="shared" si="123"/>
        <v>0</v>
      </c>
      <c r="R238" s="70">
        <f t="shared" si="124"/>
        <v>0</v>
      </c>
      <c r="S238" s="42">
        <v>0</v>
      </c>
      <c r="T238" s="109">
        <f t="shared" si="125"/>
        <v>0</v>
      </c>
      <c r="U238" s="51">
        <v>0</v>
      </c>
      <c r="V238" s="109">
        <f t="shared" si="126"/>
        <v>0</v>
      </c>
      <c r="W238" s="61">
        <v>0</v>
      </c>
      <c r="X238" s="109">
        <f t="shared" si="127"/>
        <v>0</v>
      </c>
      <c r="Y238" s="61">
        <v>0</v>
      </c>
      <c r="Z238" s="109">
        <f t="shared" si="128"/>
        <v>0</v>
      </c>
      <c r="AA238" s="51">
        <v>0</v>
      </c>
      <c r="AB238" s="68">
        <f t="shared" si="129"/>
        <v>0</v>
      </c>
      <c r="AC238" s="67">
        <f t="shared" si="130"/>
        <v>0</v>
      </c>
      <c r="AD238" s="66">
        <f t="shared" si="131"/>
        <v>0</v>
      </c>
      <c r="AE238" s="57">
        <v>0</v>
      </c>
      <c r="AF238" s="60">
        <f t="shared" si="132"/>
        <v>0</v>
      </c>
      <c r="AG238" s="435">
        <v>0</v>
      </c>
      <c r="AH238" s="416">
        <f t="shared" si="133"/>
        <v>0</v>
      </c>
      <c r="AI238" s="65">
        <f t="shared" si="134"/>
        <v>0</v>
      </c>
      <c r="AJ238" s="63">
        <f t="shared" si="135"/>
        <v>0</v>
      </c>
      <c r="AK238" s="51">
        <v>0</v>
      </c>
      <c r="AL238" s="63">
        <f t="shared" si="136"/>
        <v>0</v>
      </c>
      <c r="AM238" s="75"/>
    </row>
    <row r="239" spans="1:39" s="2" customFormat="1" x14ac:dyDescent="0.3">
      <c r="A239" s="188" t="s">
        <v>1055</v>
      </c>
      <c r="B239" s="47">
        <f>16000/10</f>
        <v>1600</v>
      </c>
      <c r="C239" s="183">
        <f>2700/1.1</f>
        <v>2454.5454545454545</v>
      </c>
      <c r="D239" s="163">
        <v>10</v>
      </c>
      <c r="E239" s="44">
        <v>0</v>
      </c>
      <c r="F239" s="471">
        <f t="shared" si="117"/>
        <v>0</v>
      </c>
      <c r="G239" s="42">
        <v>0</v>
      </c>
      <c r="H239" s="109">
        <f t="shared" si="118"/>
        <v>0</v>
      </c>
      <c r="I239" s="61">
        <v>0</v>
      </c>
      <c r="J239" s="37">
        <f t="shared" si="119"/>
        <v>0</v>
      </c>
      <c r="K239" s="51">
        <v>0</v>
      </c>
      <c r="L239" s="37">
        <f t="shared" si="120"/>
        <v>0</v>
      </c>
      <c r="M239" s="51">
        <v>0</v>
      </c>
      <c r="N239" s="37">
        <f t="shared" si="121"/>
        <v>0</v>
      </c>
      <c r="O239" s="51">
        <v>0</v>
      </c>
      <c r="P239" s="71">
        <f t="shared" si="122"/>
        <v>0</v>
      </c>
      <c r="Q239" s="57">
        <f t="shared" si="123"/>
        <v>0</v>
      </c>
      <c r="R239" s="70">
        <f t="shared" si="124"/>
        <v>0</v>
      </c>
      <c r="S239" s="42">
        <v>0</v>
      </c>
      <c r="T239" s="109">
        <f t="shared" si="125"/>
        <v>0</v>
      </c>
      <c r="U239" s="51">
        <v>0</v>
      </c>
      <c r="V239" s="109">
        <f t="shared" si="126"/>
        <v>0</v>
      </c>
      <c r="W239" s="61">
        <v>0</v>
      </c>
      <c r="X239" s="109">
        <f t="shared" si="127"/>
        <v>0</v>
      </c>
      <c r="Y239" s="61">
        <v>0</v>
      </c>
      <c r="Z239" s="109">
        <f t="shared" si="128"/>
        <v>0</v>
      </c>
      <c r="AA239" s="51">
        <v>0</v>
      </c>
      <c r="AB239" s="68">
        <f t="shared" si="129"/>
        <v>0</v>
      </c>
      <c r="AC239" s="67">
        <f t="shared" si="130"/>
        <v>0</v>
      </c>
      <c r="AD239" s="66">
        <f t="shared" si="131"/>
        <v>0</v>
      </c>
      <c r="AE239" s="57">
        <v>0</v>
      </c>
      <c r="AF239" s="60">
        <f t="shared" si="132"/>
        <v>0</v>
      </c>
      <c r="AG239" s="435">
        <v>0</v>
      </c>
      <c r="AH239" s="416">
        <f t="shared" si="133"/>
        <v>0</v>
      </c>
      <c r="AI239" s="65">
        <f t="shared" si="134"/>
        <v>0</v>
      </c>
      <c r="AJ239" s="63">
        <f t="shared" si="135"/>
        <v>0</v>
      </c>
      <c r="AK239" s="51">
        <v>0</v>
      </c>
      <c r="AL239" s="63">
        <f t="shared" si="136"/>
        <v>0</v>
      </c>
      <c r="AM239" s="75"/>
    </row>
    <row r="240" spans="1:39" s="2" customFormat="1" x14ac:dyDescent="0.3">
      <c r="A240" s="188" t="s">
        <v>585</v>
      </c>
      <c r="B240" s="47">
        <f>16000/10</f>
        <v>1600</v>
      </c>
      <c r="C240" s="183">
        <f>2700/1.1</f>
        <v>2454.5454545454545</v>
      </c>
      <c r="D240" s="163">
        <v>11</v>
      </c>
      <c r="E240" s="44">
        <v>0</v>
      </c>
      <c r="F240" s="471">
        <f t="shared" si="117"/>
        <v>0</v>
      </c>
      <c r="G240" s="42">
        <v>0</v>
      </c>
      <c r="H240" s="109">
        <f t="shared" si="118"/>
        <v>0</v>
      </c>
      <c r="I240" s="61">
        <v>0</v>
      </c>
      <c r="J240" s="37">
        <f t="shared" si="119"/>
        <v>0</v>
      </c>
      <c r="K240" s="51">
        <v>0</v>
      </c>
      <c r="L240" s="37">
        <f t="shared" si="120"/>
        <v>0</v>
      </c>
      <c r="M240" s="51">
        <v>0</v>
      </c>
      <c r="N240" s="37">
        <f t="shared" si="121"/>
        <v>0</v>
      </c>
      <c r="O240" s="51">
        <v>0</v>
      </c>
      <c r="P240" s="71">
        <f t="shared" si="122"/>
        <v>0</v>
      </c>
      <c r="Q240" s="57">
        <f t="shared" si="123"/>
        <v>0</v>
      </c>
      <c r="R240" s="70">
        <f t="shared" si="124"/>
        <v>0</v>
      </c>
      <c r="S240" s="42">
        <v>0</v>
      </c>
      <c r="T240" s="109">
        <f t="shared" si="125"/>
        <v>0</v>
      </c>
      <c r="U240" s="51">
        <v>0</v>
      </c>
      <c r="V240" s="109">
        <f t="shared" si="126"/>
        <v>0</v>
      </c>
      <c r="W240" s="61">
        <v>0</v>
      </c>
      <c r="X240" s="109">
        <f t="shared" si="127"/>
        <v>0</v>
      </c>
      <c r="Y240" s="61">
        <v>0</v>
      </c>
      <c r="Z240" s="109">
        <f t="shared" si="128"/>
        <v>0</v>
      </c>
      <c r="AA240" s="51">
        <v>0</v>
      </c>
      <c r="AB240" s="68">
        <f t="shared" si="129"/>
        <v>0</v>
      </c>
      <c r="AC240" s="67">
        <f t="shared" si="130"/>
        <v>0</v>
      </c>
      <c r="AD240" s="66">
        <f t="shared" si="131"/>
        <v>0</v>
      </c>
      <c r="AE240" s="57">
        <v>0</v>
      </c>
      <c r="AF240" s="60">
        <f t="shared" si="132"/>
        <v>0</v>
      </c>
      <c r="AG240" s="435">
        <v>0</v>
      </c>
      <c r="AH240" s="416">
        <f t="shared" si="133"/>
        <v>0</v>
      </c>
      <c r="AI240" s="65">
        <f t="shared" si="134"/>
        <v>0</v>
      </c>
      <c r="AJ240" s="63">
        <f t="shared" si="135"/>
        <v>0</v>
      </c>
      <c r="AK240" s="51">
        <v>0</v>
      </c>
      <c r="AL240" s="63">
        <f t="shared" si="136"/>
        <v>0</v>
      </c>
      <c r="AM240" s="75"/>
    </row>
    <row r="241" spans="1:39" s="2" customFormat="1" x14ac:dyDescent="0.3">
      <c r="A241" s="188" t="s">
        <v>410</v>
      </c>
      <c r="B241" s="47">
        <f>14400/12</f>
        <v>1200</v>
      </c>
      <c r="C241" s="46">
        <f>1800/1.1</f>
        <v>1636.3636363636363</v>
      </c>
      <c r="D241" s="163">
        <v>12</v>
      </c>
      <c r="E241" s="44">
        <v>0</v>
      </c>
      <c r="F241" s="471">
        <f t="shared" si="117"/>
        <v>0</v>
      </c>
      <c r="G241" s="42">
        <v>0</v>
      </c>
      <c r="H241" s="109">
        <f t="shared" si="118"/>
        <v>0</v>
      </c>
      <c r="I241" s="61">
        <v>0</v>
      </c>
      <c r="J241" s="37">
        <f t="shared" si="119"/>
        <v>0</v>
      </c>
      <c r="K241" s="51">
        <v>0</v>
      </c>
      <c r="L241" s="37">
        <f t="shared" si="120"/>
        <v>0</v>
      </c>
      <c r="M241" s="51">
        <v>0</v>
      </c>
      <c r="N241" s="37">
        <f t="shared" si="121"/>
        <v>0</v>
      </c>
      <c r="O241" s="51">
        <v>0</v>
      </c>
      <c r="P241" s="71">
        <f t="shared" si="122"/>
        <v>0</v>
      </c>
      <c r="Q241" s="57">
        <f t="shared" si="123"/>
        <v>0</v>
      </c>
      <c r="R241" s="70">
        <f t="shared" si="124"/>
        <v>0</v>
      </c>
      <c r="S241" s="42">
        <v>0</v>
      </c>
      <c r="T241" s="109">
        <f t="shared" si="125"/>
        <v>0</v>
      </c>
      <c r="U241" s="51">
        <v>0</v>
      </c>
      <c r="V241" s="109">
        <f t="shared" si="126"/>
        <v>0</v>
      </c>
      <c r="W241" s="61">
        <v>0</v>
      </c>
      <c r="X241" s="109">
        <f t="shared" si="127"/>
        <v>0</v>
      </c>
      <c r="Y241" s="61">
        <v>0</v>
      </c>
      <c r="Z241" s="109">
        <f t="shared" si="128"/>
        <v>0</v>
      </c>
      <c r="AA241" s="51">
        <v>0</v>
      </c>
      <c r="AB241" s="68">
        <f t="shared" si="129"/>
        <v>0</v>
      </c>
      <c r="AC241" s="67">
        <f t="shared" si="130"/>
        <v>0</v>
      </c>
      <c r="AD241" s="66">
        <f t="shared" si="131"/>
        <v>0</v>
      </c>
      <c r="AE241" s="57">
        <v>0</v>
      </c>
      <c r="AF241" s="60">
        <f t="shared" si="132"/>
        <v>0</v>
      </c>
      <c r="AG241" s="435">
        <v>0</v>
      </c>
      <c r="AH241" s="416">
        <f t="shared" si="133"/>
        <v>0</v>
      </c>
      <c r="AI241" s="65">
        <f t="shared" si="134"/>
        <v>0</v>
      </c>
      <c r="AJ241" s="63">
        <f t="shared" si="135"/>
        <v>0</v>
      </c>
      <c r="AK241" s="51">
        <v>0</v>
      </c>
      <c r="AL241" s="63">
        <f t="shared" si="136"/>
        <v>0</v>
      </c>
      <c r="AM241" s="75"/>
    </row>
    <row r="242" spans="1:39" s="2" customFormat="1" x14ac:dyDescent="0.3">
      <c r="A242" s="188" t="s">
        <v>426</v>
      </c>
      <c r="B242" s="47">
        <f>14400/12</f>
        <v>1200</v>
      </c>
      <c r="C242" s="46">
        <f>1800/1.1</f>
        <v>1636.3636363636363</v>
      </c>
      <c r="D242" s="163">
        <v>13</v>
      </c>
      <c r="E242" s="44">
        <v>0</v>
      </c>
      <c r="F242" s="471">
        <f t="shared" si="117"/>
        <v>0</v>
      </c>
      <c r="G242" s="42">
        <v>0</v>
      </c>
      <c r="H242" s="109">
        <f t="shared" si="118"/>
        <v>0</v>
      </c>
      <c r="I242" s="61">
        <v>0</v>
      </c>
      <c r="J242" s="37">
        <f t="shared" si="119"/>
        <v>0</v>
      </c>
      <c r="K242" s="51">
        <v>0</v>
      </c>
      <c r="L242" s="37">
        <f t="shared" si="120"/>
        <v>0</v>
      </c>
      <c r="M242" s="51">
        <v>0</v>
      </c>
      <c r="N242" s="37">
        <f t="shared" si="121"/>
        <v>0</v>
      </c>
      <c r="O242" s="51">
        <v>0</v>
      </c>
      <c r="P242" s="71">
        <f t="shared" si="122"/>
        <v>0</v>
      </c>
      <c r="Q242" s="57">
        <f t="shared" si="123"/>
        <v>0</v>
      </c>
      <c r="R242" s="70">
        <f t="shared" si="124"/>
        <v>0</v>
      </c>
      <c r="S242" s="42">
        <v>0</v>
      </c>
      <c r="T242" s="109">
        <f t="shared" si="125"/>
        <v>0</v>
      </c>
      <c r="U242" s="51">
        <v>0</v>
      </c>
      <c r="V242" s="109">
        <f t="shared" si="126"/>
        <v>0</v>
      </c>
      <c r="W242" s="61">
        <v>0</v>
      </c>
      <c r="X242" s="109">
        <f t="shared" si="127"/>
        <v>0</v>
      </c>
      <c r="Y242" s="61">
        <v>0</v>
      </c>
      <c r="Z242" s="109">
        <f t="shared" si="128"/>
        <v>0</v>
      </c>
      <c r="AA242" s="51">
        <v>0</v>
      </c>
      <c r="AB242" s="68">
        <f t="shared" si="129"/>
        <v>0</v>
      </c>
      <c r="AC242" s="67">
        <f t="shared" si="130"/>
        <v>0</v>
      </c>
      <c r="AD242" s="66">
        <f t="shared" si="131"/>
        <v>0</v>
      </c>
      <c r="AE242" s="57">
        <v>0</v>
      </c>
      <c r="AF242" s="60">
        <f t="shared" si="132"/>
        <v>0</v>
      </c>
      <c r="AG242" s="435">
        <v>0</v>
      </c>
      <c r="AH242" s="416">
        <f t="shared" si="133"/>
        <v>0</v>
      </c>
      <c r="AI242" s="65">
        <f t="shared" si="134"/>
        <v>0</v>
      </c>
      <c r="AJ242" s="63">
        <f t="shared" si="135"/>
        <v>0</v>
      </c>
      <c r="AK242" s="51">
        <v>0</v>
      </c>
      <c r="AL242" s="63">
        <f t="shared" si="136"/>
        <v>0</v>
      </c>
      <c r="AM242" s="75"/>
    </row>
    <row r="243" spans="1:39" s="2" customFormat="1" x14ac:dyDescent="0.3">
      <c r="A243" s="186" t="s">
        <v>406</v>
      </c>
      <c r="B243" s="47">
        <f>3900/6</f>
        <v>650</v>
      </c>
      <c r="C243" s="46">
        <f>2000/1.1</f>
        <v>1818.181818181818</v>
      </c>
      <c r="D243" s="163">
        <v>6</v>
      </c>
      <c r="E243" s="44">
        <v>0</v>
      </c>
      <c r="F243" s="471">
        <f t="shared" si="117"/>
        <v>0</v>
      </c>
      <c r="G243" s="42">
        <v>0</v>
      </c>
      <c r="H243" s="109">
        <f t="shared" si="118"/>
        <v>0</v>
      </c>
      <c r="I243" s="61">
        <v>0</v>
      </c>
      <c r="J243" s="37">
        <f t="shared" si="119"/>
        <v>0</v>
      </c>
      <c r="K243" s="51">
        <v>0</v>
      </c>
      <c r="L243" s="37">
        <f t="shared" si="120"/>
        <v>0</v>
      </c>
      <c r="M243" s="51">
        <v>0</v>
      </c>
      <c r="N243" s="37">
        <f t="shared" si="121"/>
        <v>0</v>
      </c>
      <c r="O243" s="51">
        <v>0</v>
      </c>
      <c r="P243" s="71">
        <f t="shared" si="122"/>
        <v>0</v>
      </c>
      <c r="Q243" s="57">
        <f t="shared" si="123"/>
        <v>0</v>
      </c>
      <c r="R243" s="70">
        <f t="shared" si="124"/>
        <v>0</v>
      </c>
      <c r="S243" s="42">
        <v>0</v>
      </c>
      <c r="T243" s="109">
        <f t="shared" si="125"/>
        <v>0</v>
      </c>
      <c r="U243" s="51">
        <v>0</v>
      </c>
      <c r="V243" s="109">
        <f t="shared" si="126"/>
        <v>0</v>
      </c>
      <c r="W243" s="61">
        <v>0</v>
      </c>
      <c r="X243" s="109">
        <f t="shared" si="127"/>
        <v>0</v>
      </c>
      <c r="Y243" s="61">
        <v>0</v>
      </c>
      <c r="Z243" s="109">
        <f t="shared" si="128"/>
        <v>0</v>
      </c>
      <c r="AA243" s="51">
        <v>0</v>
      </c>
      <c r="AB243" s="68">
        <f t="shared" si="129"/>
        <v>0</v>
      </c>
      <c r="AC243" s="67">
        <f t="shared" si="130"/>
        <v>0</v>
      </c>
      <c r="AD243" s="66">
        <f t="shared" si="131"/>
        <v>0</v>
      </c>
      <c r="AE243" s="57">
        <v>0</v>
      </c>
      <c r="AF243" s="60">
        <f t="shared" si="132"/>
        <v>0</v>
      </c>
      <c r="AG243" s="435">
        <v>0</v>
      </c>
      <c r="AH243" s="416">
        <f t="shared" si="133"/>
        <v>0</v>
      </c>
      <c r="AI243" s="65">
        <f t="shared" si="134"/>
        <v>0</v>
      </c>
      <c r="AJ243" s="63">
        <f t="shared" si="135"/>
        <v>0</v>
      </c>
      <c r="AK243" s="51">
        <v>0</v>
      </c>
      <c r="AL243" s="63">
        <f t="shared" si="136"/>
        <v>0</v>
      </c>
      <c r="AM243" s="75"/>
    </row>
    <row r="244" spans="1:39" s="2" customFormat="1" x14ac:dyDescent="0.3">
      <c r="A244" s="186" t="s">
        <v>407</v>
      </c>
      <c r="B244" s="47">
        <f>3900/6</f>
        <v>650</v>
      </c>
      <c r="C244" s="46">
        <f>2000/1.1</f>
        <v>1818.181818181818</v>
      </c>
      <c r="D244" s="163">
        <v>6</v>
      </c>
      <c r="E244" s="44">
        <v>0</v>
      </c>
      <c r="F244" s="471">
        <f t="shared" si="117"/>
        <v>0</v>
      </c>
      <c r="G244" s="42">
        <v>0</v>
      </c>
      <c r="H244" s="109">
        <f t="shared" si="118"/>
        <v>0</v>
      </c>
      <c r="I244" s="61">
        <v>0</v>
      </c>
      <c r="J244" s="37">
        <f t="shared" si="119"/>
        <v>0</v>
      </c>
      <c r="K244" s="51">
        <v>0</v>
      </c>
      <c r="L244" s="37">
        <f t="shared" si="120"/>
        <v>0</v>
      </c>
      <c r="M244" s="51">
        <v>0</v>
      </c>
      <c r="N244" s="37">
        <f t="shared" si="121"/>
        <v>0</v>
      </c>
      <c r="O244" s="51">
        <v>0</v>
      </c>
      <c r="P244" s="71">
        <f t="shared" si="122"/>
        <v>0</v>
      </c>
      <c r="Q244" s="57">
        <f t="shared" si="123"/>
        <v>0</v>
      </c>
      <c r="R244" s="70">
        <f t="shared" si="124"/>
        <v>0</v>
      </c>
      <c r="S244" s="42">
        <v>0</v>
      </c>
      <c r="T244" s="109">
        <f t="shared" si="125"/>
        <v>0</v>
      </c>
      <c r="U244" s="51">
        <v>0</v>
      </c>
      <c r="V244" s="109">
        <f t="shared" si="126"/>
        <v>0</v>
      </c>
      <c r="W244" s="61">
        <v>0</v>
      </c>
      <c r="X244" s="109">
        <f t="shared" si="127"/>
        <v>0</v>
      </c>
      <c r="Y244" s="61">
        <v>0</v>
      </c>
      <c r="Z244" s="109">
        <f t="shared" si="128"/>
        <v>0</v>
      </c>
      <c r="AA244" s="51">
        <v>0</v>
      </c>
      <c r="AB244" s="68">
        <f t="shared" si="129"/>
        <v>0</v>
      </c>
      <c r="AC244" s="67">
        <f t="shared" si="130"/>
        <v>0</v>
      </c>
      <c r="AD244" s="66">
        <f t="shared" si="131"/>
        <v>0</v>
      </c>
      <c r="AE244" s="57">
        <v>0</v>
      </c>
      <c r="AF244" s="60">
        <f t="shared" si="132"/>
        <v>0</v>
      </c>
      <c r="AG244" s="435">
        <v>0</v>
      </c>
      <c r="AH244" s="416">
        <f t="shared" si="133"/>
        <v>0</v>
      </c>
      <c r="AI244" s="65">
        <f t="shared" si="134"/>
        <v>0</v>
      </c>
      <c r="AJ244" s="63">
        <f t="shared" si="135"/>
        <v>0</v>
      </c>
      <c r="AK244" s="51">
        <v>0</v>
      </c>
      <c r="AL244" s="63">
        <f t="shared" si="136"/>
        <v>0</v>
      </c>
      <c r="AM244" s="75"/>
    </row>
    <row r="245" spans="1:39" s="2" customFormat="1" x14ac:dyDescent="0.3">
      <c r="A245" s="186" t="s">
        <v>1106</v>
      </c>
      <c r="B245" s="47">
        <f>3900/6</f>
        <v>650</v>
      </c>
      <c r="C245" s="46">
        <f>2000/1.1</f>
        <v>1818.181818181818</v>
      </c>
      <c r="D245" s="163">
        <v>6</v>
      </c>
      <c r="E245" s="44">
        <v>0</v>
      </c>
      <c r="F245" s="471">
        <f t="shared" si="117"/>
        <v>0</v>
      </c>
      <c r="G245" s="42">
        <v>0</v>
      </c>
      <c r="H245" s="109">
        <f t="shared" si="118"/>
        <v>0</v>
      </c>
      <c r="I245" s="61">
        <v>0</v>
      </c>
      <c r="J245" s="37">
        <f t="shared" si="119"/>
        <v>0</v>
      </c>
      <c r="K245" s="51">
        <v>0</v>
      </c>
      <c r="L245" s="37">
        <f t="shared" si="120"/>
        <v>0</v>
      </c>
      <c r="M245" s="51">
        <v>0</v>
      </c>
      <c r="N245" s="37">
        <f t="shared" si="121"/>
        <v>0</v>
      </c>
      <c r="O245" s="51">
        <v>0</v>
      </c>
      <c r="P245" s="71">
        <f t="shared" si="122"/>
        <v>0</v>
      </c>
      <c r="Q245" s="57">
        <f t="shared" si="123"/>
        <v>0</v>
      </c>
      <c r="R245" s="70">
        <f t="shared" si="124"/>
        <v>0</v>
      </c>
      <c r="S245" s="42">
        <v>0</v>
      </c>
      <c r="T245" s="109">
        <f t="shared" si="125"/>
        <v>0</v>
      </c>
      <c r="U245" s="51">
        <v>0</v>
      </c>
      <c r="V245" s="109">
        <f t="shared" si="126"/>
        <v>0</v>
      </c>
      <c r="W245" s="61">
        <v>0</v>
      </c>
      <c r="X245" s="109">
        <f t="shared" si="127"/>
        <v>0</v>
      </c>
      <c r="Y245" s="61">
        <v>0</v>
      </c>
      <c r="Z245" s="109">
        <f t="shared" si="128"/>
        <v>0</v>
      </c>
      <c r="AA245" s="51">
        <v>0</v>
      </c>
      <c r="AB245" s="68">
        <f t="shared" si="129"/>
        <v>0</v>
      </c>
      <c r="AC245" s="67">
        <f t="shared" si="130"/>
        <v>0</v>
      </c>
      <c r="AD245" s="66">
        <f t="shared" si="131"/>
        <v>0</v>
      </c>
      <c r="AE245" s="57">
        <v>0</v>
      </c>
      <c r="AF245" s="60">
        <f t="shared" si="132"/>
        <v>0</v>
      </c>
      <c r="AG245" s="435">
        <v>0</v>
      </c>
      <c r="AH245" s="416">
        <f t="shared" si="133"/>
        <v>0</v>
      </c>
      <c r="AI245" s="65">
        <f t="shared" si="134"/>
        <v>0</v>
      </c>
      <c r="AJ245" s="63">
        <f t="shared" si="135"/>
        <v>0</v>
      </c>
      <c r="AK245" s="51">
        <v>0</v>
      </c>
      <c r="AL245" s="63">
        <f t="shared" si="136"/>
        <v>0</v>
      </c>
      <c r="AM245" s="75"/>
    </row>
    <row r="246" spans="1:39" s="2" customFormat="1" ht="17.25" thickBot="1" x14ac:dyDescent="0.35">
      <c r="A246" s="185" t="s">
        <v>1054</v>
      </c>
      <c r="B246" s="193">
        <f>31200/24</f>
        <v>1300</v>
      </c>
      <c r="C246" s="194">
        <f>2800/1.1</f>
        <v>2545.454545454545</v>
      </c>
      <c r="D246" s="45">
        <v>24</v>
      </c>
      <c r="E246" s="403">
        <v>0</v>
      </c>
      <c r="F246" s="472">
        <f t="shared" si="117"/>
        <v>0</v>
      </c>
      <c r="G246" s="376">
        <v>0</v>
      </c>
      <c r="H246" s="119">
        <f t="shared" si="118"/>
        <v>0</v>
      </c>
      <c r="I246" s="360">
        <v>0</v>
      </c>
      <c r="J246" s="197">
        <f t="shared" si="119"/>
        <v>0</v>
      </c>
      <c r="K246" s="387">
        <v>0</v>
      </c>
      <c r="L246" s="197">
        <f t="shared" si="120"/>
        <v>0</v>
      </c>
      <c r="M246" s="387">
        <v>0</v>
      </c>
      <c r="N246" s="197">
        <f t="shared" si="121"/>
        <v>0</v>
      </c>
      <c r="O246" s="387">
        <v>0</v>
      </c>
      <c r="P246" s="405">
        <f t="shared" si="122"/>
        <v>0</v>
      </c>
      <c r="Q246" s="406">
        <f t="shared" si="123"/>
        <v>0</v>
      </c>
      <c r="R246" s="149">
        <f t="shared" si="124"/>
        <v>0</v>
      </c>
      <c r="S246" s="376">
        <v>0</v>
      </c>
      <c r="T246" s="119">
        <f t="shared" si="125"/>
        <v>0</v>
      </c>
      <c r="U246" s="387">
        <v>0</v>
      </c>
      <c r="V246" s="119">
        <f t="shared" si="126"/>
        <v>0</v>
      </c>
      <c r="W246" s="360">
        <v>0</v>
      </c>
      <c r="X246" s="119">
        <f t="shared" si="127"/>
        <v>0</v>
      </c>
      <c r="Y246" s="360">
        <v>0</v>
      </c>
      <c r="Z246" s="119">
        <f t="shared" si="128"/>
        <v>0</v>
      </c>
      <c r="AA246" s="387">
        <v>0</v>
      </c>
      <c r="AB246" s="390">
        <f t="shared" si="129"/>
        <v>0</v>
      </c>
      <c r="AC246" s="407">
        <f t="shared" si="130"/>
        <v>0</v>
      </c>
      <c r="AD246" s="408">
        <f t="shared" si="131"/>
        <v>0</v>
      </c>
      <c r="AE246" s="406">
        <v>0</v>
      </c>
      <c r="AF246" s="392">
        <f t="shared" si="132"/>
        <v>0</v>
      </c>
      <c r="AG246" s="436">
        <v>0</v>
      </c>
      <c r="AH246" s="438">
        <f t="shared" si="133"/>
        <v>0</v>
      </c>
      <c r="AI246" s="426">
        <f t="shared" si="134"/>
        <v>0</v>
      </c>
      <c r="AJ246" s="393">
        <f t="shared" si="135"/>
        <v>0</v>
      </c>
      <c r="AK246" s="387">
        <v>0</v>
      </c>
      <c r="AL246" s="393">
        <f t="shared" si="136"/>
        <v>0</v>
      </c>
      <c r="AM246" s="447"/>
    </row>
    <row r="247" spans="1:39" s="2" customFormat="1" ht="17.25" thickBot="1" x14ac:dyDescent="0.35">
      <c r="A247" s="688" t="s">
        <v>1053</v>
      </c>
      <c r="B247" s="689"/>
      <c r="C247" s="689"/>
      <c r="D247" s="689"/>
      <c r="E247" s="386">
        <f t="shared" ref="E247:AL247" si="137">SUM(E213:E246)</f>
        <v>0</v>
      </c>
      <c r="F247" s="389">
        <f t="shared" si="137"/>
        <v>0</v>
      </c>
      <c r="G247" s="395">
        <f t="shared" si="137"/>
        <v>0</v>
      </c>
      <c r="H247" s="451">
        <f t="shared" si="137"/>
        <v>0</v>
      </c>
      <c r="I247" s="397">
        <f t="shared" si="137"/>
        <v>0</v>
      </c>
      <c r="J247" s="451">
        <f t="shared" si="137"/>
        <v>0</v>
      </c>
      <c r="K247" s="397">
        <f t="shared" si="137"/>
        <v>0</v>
      </c>
      <c r="L247" s="451">
        <f t="shared" si="137"/>
        <v>0</v>
      </c>
      <c r="M247" s="397">
        <f t="shared" si="137"/>
        <v>0</v>
      </c>
      <c r="N247" s="397">
        <f t="shared" si="137"/>
        <v>0</v>
      </c>
      <c r="O247" s="397">
        <f t="shared" si="137"/>
        <v>0</v>
      </c>
      <c r="P247" s="451">
        <f t="shared" si="137"/>
        <v>0</v>
      </c>
      <c r="Q247" s="442">
        <f t="shared" si="137"/>
        <v>0</v>
      </c>
      <c r="R247" s="443">
        <f t="shared" si="137"/>
        <v>0</v>
      </c>
      <c r="S247" s="395">
        <f t="shared" si="137"/>
        <v>0</v>
      </c>
      <c r="T247" s="451">
        <f t="shared" si="137"/>
        <v>0</v>
      </c>
      <c r="U247" s="397">
        <f t="shared" si="137"/>
        <v>0</v>
      </c>
      <c r="V247" s="451">
        <f t="shared" si="137"/>
        <v>0</v>
      </c>
      <c r="W247" s="397">
        <f t="shared" si="137"/>
        <v>0</v>
      </c>
      <c r="X247" s="451">
        <f t="shared" si="137"/>
        <v>0</v>
      </c>
      <c r="Y247" s="397">
        <f t="shared" si="137"/>
        <v>0</v>
      </c>
      <c r="Z247" s="451">
        <f t="shared" si="137"/>
        <v>0</v>
      </c>
      <c r="AA247" s="397">
        <f t="shared" si="137"/>
        <v>0</v>
      </c>
      <c r="AB247" s="451">
        <f t="shared" si="137"/>
        <v>0</v>
      </c>
      <c r="AC247" s="451">
        <f t="shared" si="137"/>
        <v>0</v>
      </c>
      <c r="AD247" s="442">
        <f t="shared" si="137"/>
        <v>0</v>
      </c>
      <c r="AE247" s="442">
        <f t="shared" si="137"/>
        <v>0</v>
      </c>
      <c r="AF247" s="443">
        <f t="shared" si="137"/>
        <v>0</v>
      </c>
      <c r="AG247" s="477">
        <f t="shared" si="137"/>
        <v>0</v>
      </c>
      <c r="AH247" s="366">
        <f t="shared" si="137"/>
        <v>0</v>
      </c>
      <c r="AI247" s="395">
        <f t="shared" si="137"/>
        <v>0</v>
      </c>
      <c r="AJ247" s="367">
        <f t="shared" si="137"/>
        <v>0</v>
      </c>
      <c r="AK247" s="378">
        <f t="shared" si="137"/>
        <v>0</v>
      </c>
      <c r="AL247" s="397">
        <f t="shared" si="137"/>
        <v>0</v>
      </c>
      <c r="AM247" s="415"/>
    </row>
    <row r="248" spans="1:39" s="2" customFormat="1" ht="17.25" thickBot="1" x14ac:dyDescent="0.35">
      <c r="A248" s="10"/>
      <c r="B248" s="10"/>
      <c r="C248" s="10"/>
      <c r="D248" s="10"/>
      <c r="E248" s="4"/>
      <c r="F248" s="5"/>
      <c r="G248" s="4"/>
      <c r="H248" s="9">
        <f>H247*1.1</f>
        <v>0</v>
      </c>
      <c r="I248" s="5"/>
      <c r="J248" s="101">
        <f>J247*1.1</f>
        <v>0</v>
      </c>
      <c r="K248" s="5"/>
      <c r="L248" s="9">
        <f>L247*1.1</f>
        <v>0</v>
      </c>
      <c r="M248" s="5"/>
      <c r="N248" s="476">
        <f>N247*1.1</f>
        <v>0</v>
      </c>
      <c r="O248" s="5"/>
      <c r="P248" s="9">
        <f>P247*1.1</f>
        <v>0</v>
      </c>
      <c r="Q248" s="5"/>
      <c r="R248" s="8">
        <f>R247*1.1</f>
        <v>0</v>
      </c>
      <c r="S248" s="586" t="s">
        <v>1052</v>
      </c>
      <c r="T248" s="587"/>
      <c r="U248" s="587"/>
      <c r="V248" s="587"/>
      <c r="W248" s="587"/>
      <c r="X248" s="587"/>
      <c r="Y248" s="587"/>
      <c r="Z248" s="587"/>
      <c r="AA248" s="587"/>
      <c r="AB248" s="587"/>
      <c r="AC248" s="587"/>
      <c r="AD248" s="587"/>
      <c r="AE248" s="363"/>
      <c r="AF248" s="116" t="e">
        <f>AF247/(R247+F247)</f>
        <v>#DIV/0!</v>
      </c>
      <c r="AG248" s="5"/>
      <c r="AH248" s="5"/>
      <c r="AI248" s="4"/>
      <c r="AJ248" s="6"/>
      <c r="AK248" s="5"/>
      <c r="AL248" s="3"/>
    </row>
    <row r="249" spans="1:39" s="100" customFormat="1" x14ac:dyDescent="0.3"/>
    <row r="250" spans="1:39" s="2" customFormat="1" ht="17.25" thickBot="1" x14ac:dyDescent="0.35">
      <c r="A250" s="98" t="s">
        <v>1154</v>
      </c>
      <c r="B250" s="97"/>
      <c r="C250" s="97"/>
      <c r="D250" s="94"/>
      <c r="E250" s="95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3"/>
      <c r="AH250" s="93"/>
      <c r="AI250" s="93"/>
      <c r="AJ250" s="93"/>
      <c r="AK250" s="93"/>
    </row>
    <row r="251" spans="1:39" s="2" customFormat="1" ht="17.25" thickBot="1" x14ac:dyDescent="0.35">
      <c r="A251" s="10"/>
      <c r="B251" s="10"/>
      <c r="C251" s="10"/>
      <c r="D251" s="10"/>
      <c r="E251" s="115"/>
      <c r="F251" s="469"/>
      <c r="G251" s="619" t="s">
        <v>1085</v>
      </c>
      <c r="H251" s="620"/>
      <c r="I251" s="620"/>
      <c r="J251" s="620"/>
      <c r="K251" s="620"/>
      <c r="L251" s="620"/>
      <c r="M251" s="620"/>
      <c r="N251" s="620"/>
      <c r="O251" s="620"/>
      <c r="P251" s="620"/>
      <c r="Q251" s="620"/>
      <c r="R251" s="621"/>
      <c r="S251" s="660" t="s">
        <v>1084</v>
      </c>
      <c r="T251" s="622"/>
      <c r="U251" s="622"/>
      <c r="V251" s="622"/>
      <c r="W251" s="622"/>
      <c r="X251" s="622"/>
      <c r="Y251" s="622"/>
      <c r="Z251" s="622"/>
      <c r="AA251" s="622"/>
      <c r="AB251" s="622"/>
      <c r="AC251" s="622"/>
      <c r="AD251" s="622"/>
      <c r="AE251" s="622"/>
      <c r="AF251" s="661"/>
      <c r="AG251" s="91"/>
      <c r="AH251" s="91"/>
      <c r="AI251" s="92"/>
      <c r="AJ251" s="89"/>
      <c r="AK251" s="152"/>
      <c r="AL251" s="113"/>
      <c r="AM251" s="112" t="s">
        <v>733</v>
      </c>
    </row>
    <row r="252" spans="1:39" s="2" customFormat="1" ht="16.5" customHeight="1" x14ac:dyDescent="0.3">
      <c r="A252" s="674" t="s">
        <v>1083</v>
      </c>
      <c r="B252" s="563" t="s">
        <v>1082</v>
      </c>
      <c r="C252" s="565" t="s">
        <v>1118</v>
      </c>
      <c r="D252" s="671" t="s">
        <v>1080</v>
      </c>
      <c r="E252" s="569" t="s">
        <v>15</v>
      </c>
      <c r="F252" s="704" t="s">
        <v>16</v>
      </c>
      <c r="G252" s="629" t="s">
        <v>1117</v>
      </c>
      <c r="H252" s="633" t="s">
        <v>1078</v>
      </c>
      <c r="I252" s="647" t="s">
        <v>0</v>
      </c>
      <c r="J252" s="633" t="s">
        <v>1116</v>
      </c>
      <c r="K252" s="676" t="s">
        <v>1</v>
      </c>
      <c r="L252" s="633" t="s">
        <v>1076</v>
      </c>
      <c r="M252" s="625" t="s">
        <v>2</v>
      </c>
      <c r="N252" s="633" t="s">
        <v>1075</v>
      </c>
      <c r="O252" s="625" t="s">
        <v>3</v>
      </c>
      <c r="P252" s="633" t="s">
        <v>1074</v>
      </c>
      <c r="Q252" s="639" t="s">
        <v>1073</v>
      </c>
      <c r="R252" s="607" t="s">
        <v>1072</v>
      </c>
      <c r="S252" s="667" t="s">
        <v>1100</v>
      </c>
      <c r="T252" s="611" t="s">
        <v>101</v>
      </c>
      <c r="U252" s="668" t="s">
        <v>4</v>
      </c>
      <c r="V252" s="670" t="s">
        <v>1069</v>
      </c>
      <c r="W252" s="668" t="s">
        <v>5</v>
      </c>
      <c r="X252" s="670" t="s">
        <v>1068</v>
      </c>
      <c r="Y252" s="668" t="s">
        <v>6</v>
      </c>
      <c r="Z252" s="670" t="s">
        <v>1099</v>
      </c>
      <c r="AA252" s="668" t="s">
        <v>7</v>
      </c>
      <c r="AB252" s="673" t="s">
        <v>1066</v>
      </c>
      <c r="AC252" s="642" t="s">
        <v>29</v>
      </c>
      <c r="AD252" s="669" t="s">
        <v>1065</v>
      </c>
      <c r="AE252" s="639" t="s">
        <v>31</v>
      </c>
      <c r="AF252" s="607" t="s">
        <v>1063</v>
      </c>
      <c r="AG252" s="694" t="s">
        <v>1062</v>
      </c>
      <c r="AH252" s="647" t="s">
        <v>1115</v>
      </c>
      <c r="AI252" s="629" t="s">
        <v>71</v>
      </c>
      <c r="AJ252" s="627" t="s">
        <v>1114</v>
      </c>
      <c r="AK252" s="636" t="s">
        <v>1113</v>
      </c>
      <c r="AL252" s="627" t="s">
        <v>36</v>
      </c>
      <c r="AM252" s="605" t="s">
        <v>1112</v>
      </c>
    </row>
    <row r="253" spans="1:39" s="2" customFormat="1" ht="17.25" customHeight="1" thickBot="1" x14ac:dyDescent="0.35">
      <c r="A253" s="675"/>
      <c r="B253" s="564"/>
      <c r="C253" s="566"/>
      <c r="D253" s="672"/>
      <c r="E253" s="651"/>
      <c r="F253" s="705"/>
      <c r="G253" s="638"/>
      <c r="H253" s="583"/>
      <c r="I253" s="585"/>
      <c r="J253" s="583"/>
      <c r="K253" s="581"/>
      <c r="L253" s="583"/>
      <c r="M253" s="566"/>
      <c r="N253" s="583"/>
      <c r="O253" s="566"/>
      <c r="P253" s="583"/>
      <c r="Q253" s="602"/>
      <c r="R253" s="614"/>
      <c r="S253" s="589"/>
      <c r="T253" s="612"/>
      <c r="U253" s="577"/>
      <c r="V253" s="579"/>
      <c r="W253" s="577"/>
      <c r="X253" s="579"/>
      <c r="Y253" s="577"/>
      <c r="Z253" s="579"/>
      <c r="AA253" s="577"/>
      <c r="AB253" s="618"/>
      <c r="AC253" s="593"/>
      <c r="AD253" s="595"/>
      <c r="AE253" s="602"/>
      <c r="AF253" s="614"/>
      <c r="AG253" s="695"/>
      <c r="AH253" s="585"/>
      <c r="AI253" s="630"/>
      <c r="AJ253" s="631"/>
      <c r="AK253" s="637"/>
      <c r="AL253" s="628"/>
      <c r="AM253" s="606"/>
    </row>
    <row r="254" spans="1:39" s="2" customFormat="1" x14ac:dyDescent="0.3">
      <c r="A254" s="87" t="s">
        <v>38</v>
      </c>
      <c r="B254" s="61">
        <f>15500/10</f>
        <v>1550</v>
      </c>
      <c r="C254" s="77">
        <f>2700/1.1</f>
        <v>2454.5454545454545</v>
      </c>
      <c r="D254" s="166">
        <v>10</v>
      </c>
      <c r="E254" s="44">
        <v>0</v>
      </c>
      <c r="F254" s="470">
        <f t="shared" ref="F254:F287" si="138">B254*E254</f>
        <v>0</v>
      </c>
      <c r="G254" s="42">
        <v>0</v>
      </c>
      <c r="H254" s="84">
        <f t="shared" ref="H254:H287" si="139">B254*G254</f>
        <v>0</v>
      </c>
      <c r="I254" s="74">
        <v>0</v>
      </c>
      <c r="J254" s="84">
        <f t="shared" ref="J254:J287" si="140">B254*I254</f>
        <v>0</v>
      </c>
      <c r="K254" s="74">
        <v>0</v>
      </c>
      <c r="L254" s="37">
        <f t="shared" ref="L254:L287" si="141">B254*K254</f>
        <v>0</v>
      </c>
      <c r="M254" s="74">
        <v>0</v>
      </c>
      <c r="N254" s="37">
        <f t="shared" ref="N254:N287" si="142">B254*M254</f>
        <v>0</v>
      </c>
      <c r="O254" s="74">
        <v>0</v>
      </c>
      <c r="P254" s="71">
        <f t="shared" ref="P254:P287" si="143">B254*O254</f>
        <v>0</v>
      </c>
      <c r="Q254" s="57">
        <f t="shared" ref="Q254:Q287" si="144">G254+I254+K254+M254+O254</f>
        <v>0</v>
      </c>
      <c r="R254" s="83">
        <f t="shared" ref="R254:R287" si="145">Q254*B254</f>
        <v>0</v>
      </c>
      <c r="S254" s="42">
        <v>0</v>
      </c>
      <c r="T254" s="109">
        <f t="shared" ref="T254:T287" si="146">C254*S254</f>
        <v>0</v>
      </c>
      <c r="U254" s="74">
        <v>0</v>
      </c>
      <c r="V254" s="109">
        <f t="shared" ref="V254:V287" si="147">C254*U254</f>
        <v>0</v>
      </c>
      <c r="W254" s="74">
        <v>0</v>
      </c>
      <c r="X254" s="109">
        <f t="shared" ref="X254:X287" si="148">C254*W254</f>
        <v>0</v>
      </c>
      <c r="Y254" s="74">
        <v>0</v>
      </c>
      <c r="Z254" s="109">
        <f t="shared" ref="Z254:Z287" si="149">C254*Y254</f>
        <v>0</v>
      </c>
      <c r="AA254" s="74">
        <v>0</v>
      </c>
      <c r="AB254" s="68">
        <f t="shared" ref="AB254:AB287" si="150">C254*AA254</f>
        <v>0</v>
      </c>
      <c r="AC254" s="67">
        <f t="shared" ref="AC254:AC287" si="151">S254+U254+W254+Y254+AA254</f>
        <v>0</v>
      </c>
      <c r="AD254" s="66">
        <f t="shared" ref="AD254:AD287" si="152">AC254*C254</f>
        <v>0</v>
      </c>
      <c r="AE254" s="57">
        <v>0</v>
      </c>
      <c r="AF254" s="60">
        <f t="shared" ref="AF254:AF287" si="153">((C254-B254)*AC254)-AE254</f>
        <v>0</v>
      </c>
      <c r="AG254" s="435">
        <v>0</v>
      </c>
      <c r="AH254" s="416">
        <f t="shared" ref="AH254:AH287" si="154">B254*AG254</f>
        <v>0</v>
      </c>
      <c r="AI254" s="65">
        <f t="shared" ref="AI254:AI287" si="155">E254+Q254-AC254-AG254</f>
        <v>0</v>
      </c>
      <c r="AJ254" s="150">
        <f t="shared" ref="AJ254:AJ287" si="156">B254*AI254</f>
        <v>0</v>
      </c>
      <c r="AK254" s="51">
        <v>0</v>
      </c>
      <c r="AL254" s="63">
        <f t="shared" ref="AL254:AL287" si="157">AK254*B254</f>
        <v>0</v>
      </c>
      <c r="AM254" s="75"/>
    </row>
    <row r="255" spans="1:39" s="2" customFormat="1" ht="18" customHeight="1" x14ac:dyDescent="0.3">
      <c r="A255" s="56" t="s">
        <v>1111</v>
      </c>
      <c r="B255" s="74">
        <f>15500/10</f>
        <v>1550</v>
      </c>
      <c r="C255" s="77">
        <f>2700/1.1</f>
        <v>2454.5454545454545</v>
      </c>
      <c r="D255" s="165">
        <v>10</v>
      </c>
      <c r="E255" s="44">
        <v>0</v>
      </c>
      <c r="F255" s="471">
        <f t="shared" si="138"/>
        <v>0</v>
      </c>
      <c r="G255" s="42">
        <v>0</v>
      </c>
      <c r="H255" s="69">
        <f t="shared" si="139"/>
        <v>0</v>
      </c>
      <c r="I255" s="74">
        <v>0</v>
      </c>
      <c r="J255" s="37">
        <f t="shared" si="140"/>
        <v>0</v>
      </c>
      <c r="K255" s="74">
        <v>0</v>
      </c>
      <c r="L255" s="37">
        <f t="shared" si="141"/>
        <v>0</v>
      </c>
      <c r="M255" s="74">
        <v>0</v>
      </c>
      <c r="N255" s="37">
        <f t="shared" si="142"/>
        <v>0</v>
      </c>
      <c r="O255" s="74">
        <v>0</v>
      </c>
      <c r="P255" s="71">
        <f t="shared" si="143"/>
        <v>0</v>
      </c>
      <c r="Q255" s="57">
        <f t="shared" si="144"/>
        <v>0</v>
      </c>
      <c r="R255" s="70">
        <f t="shared" si="145"/>
        <v>0</v>
      </c>
      <c r="S255" s="42">
        <v>0</v>
      </c>
      <c r="T255" s="109">
        <f t="shared" si="146"/>
        <v>0</v>
      </c>
      <c r="U255" s="74">
        <v>0</v>
      </c>
      <c r="V255" s="109">
        <f t="shared" si="147"/>
        <v>0</v>
      </c>
      <c r="W255" s="74">
        <v>0</v>
      </c>
      <c r="X255" s="109">
        <f t="shared" si="148"/>
        <v>0</v>
      </c>
      <c r="Y255" s="74">
        <v>0</v>
      </c>
      <c r="Z255" s="109">
        <f t="shared" si="149"/>
        <v>0</v>
      </c>
      <c r="AA255" s="74">
        <v>0</v>
      </c>
      <c r="AB255" s="68">
        <f t="shared" si="150"/>
        <v>0</v>
      </c>
      <c r="AC255" s="67">
        <f t="shared" si="151"/>
        <v>0</v>
      </c>
      <c r="AD255" s="66">
        <f t="shared" si="152"/>
        <v>0</v>
      </c>
      <c r="AE255" s="57">
        <v>0</v>
      </c>
      <c r="AF255" s="60">
        <f t="shared" si="153"/>
        <v>0</v>
      </c>
      <c r="AG255" s="435">
        <v>0</v>
      </c>
      <c r="AH255" s="416">
        <f t="shared" si="154"/>
        <v>0</v>
      </c>
      <c r="AI255" s="65">
        <f t="shared" si="155"/>
        <v>0</v>
      </c>
      <c r="AJ255" s="63">
        <f t="shared" si="156"/>
        <v>0</v>
      </c>
      <c r="AK255" s="51">
        <v>0</v>
      </c>
      <c r="AL255" s="63">
        <f t="shared" si="157"/>
        <v>0</v>
      </c>
      <c r="AM255" s="75"/>
    </row>
    <row r="256" spans="1:39" s="2" customFormat="1" x14ac:dyDescent="0.3">
      <c r="A256" s="56" t="s">
        <v>40</v>
      </c>
      <c r="B256" s="74">
        <f>18000/10</f>
        <v>1800</v>
      </c>
      <c r="C256" s="77">
        <f>2800/1.1</f>
        <v>2545.454545454545</v>
      </c>
      <c r="D256" s="165">
        <v>10</v>
      </c>
      <c r="E256" s="44">
        <v>0</v>
      </c>
      <c r="F256" s="471">
        <f t="shared" si="138"/>
        <v>0</v>
      </c>
      <c r="G256" s="42">
        <v>0</v>
      </c>
      <c r="H256" s="69">
        <f t="shared" si="139"/>
        <v>0</v>
      </c>
      <c r="I256" s="74">
        <v>0</v>
      </c>
      <c r="J256" s="37">
        <f t="shared" si="140"/>
        <v>0</v>
      </c>
      <c r="K256" s="74">
        <v>0</v>
      </c>
      <c r="L256" s="37">
        <f t="shared" si="141"/>
        <v>0</v>
      </c>
      <c r="M256" s="74">
        <v>0</v>
      </c>
      <c r="N256" s="37">
        <f t="shared" si="142"/>
        <v>0</v>
      </c>
      <c r="O256" s="74">
        <v>0</v>
      </c>
      <c r="P256" s="71">
        <f t="shared" si="143"/>
        <v>0</v>
      </c>
      <c r="Q256" s="57">
        <f t="shared" si="144"/>
        <v>0</v>
      </c>
      <c r="R256" s="70">
        <f t="shared" si="145"/>
        <v>0</v>
      </c>
      <c r="S256" s="42">
        <v>0</v>
      </c>
      <c r="T256" s="109">
        <f t="shared" si="146"/>
        <v>0</v>
      </c>
      <c r="U256" s="74">
        <v>0</v>
      </c>
      <c r="V256" s="109">
        <f t="shared" si="147"/>
        <v>0</v>
      </c>
      <c r="W256" s="74">
        <v>0</v>
      </c>
      <c r="X256" s="109">
        <f t="shared" si="148"/>
        <v>0</v>
      </c>
      <c r="Y256" s="74">
        <v>0</v>
      </c>
      <c r="Z256" s="109">
        <f t="shared" si="149"/>
        <v>0</v>
      </c>
      <c r="AA256" s="74">
        <v>0</v>
      </c>
      <c r="AB256" s="68">
        <f t="shared" si="150"/>
        <v>0</v>
      </c>
      <c r="AC256" s="67">
        <f t="shared" si="151"/>
        <v>0</v>
      </c>
      <c r="AD256" s="66">
        <f t="shared" si="152"/>
        <v>0</v>
      </c>
      <c r="AE256" s="57">
        <v>0</v>
      </c>
      <c r="AF256" s="60">
        <f t="shared" si="153"/>
        <v>0</v>
      </c>
      <c r="AG256" s="435">
        <v>0</v>
      </c>
      <c r="AH256" s="416">
        <f t="shared" si="154"/>
        <v>0</v>
      </c>
      <c r="AI256" s="65">
        <f t="shared" si="155"/>
        <v>0</v>
      </c>
      <c r="AJ256" s="63">
        <f t="shared" si="156"/>
        <v>0</v>
      </c>
      <c r="AK256" s="51">
        <v>0</v>
      </c>
      <c r="AL256" s="63">
        <f t="shared" si="157"/>
        <v>0</v>
      </c>
      <c r="AM256" s="75"/>
    </row>
    <row r="257" spans="1:39" s="2" customFormat="1" x14ac:dyDescent="0.3">
      <c r="A257" s="79" t="s">
        <v>41</v>
      </c>
      <c r="B257" s="47">
        <f>15500/10</f>
        <v>1550</v>
      </c>
      <c r="C257" s="77">
        <f>2700/1.1</f>
        <v>2454.5454545454545</v>
      </c>
      <c r="D257" s="163">
        <v>10</v>
      </c>
      <c r="E257" s="44">
        <v>0</v>
      </c>
      <c r="F257" s="471">
        <f t="shared" si="138"/>
        <v>0</v>
      </c>
      <c r="G257" s="42">
        <v>0</v>
      </c>
      <c r="H257" s="69">
        <f t="shared" si="139"/>
        <v>0</v>
      </c>
      <c r="I257" s="74">
        <v>0</v>
      </c>
      <c r="J257" s="37">
        <f t="shared" si="140"/>
        <v>0</v>
      </c>
      <c r="K257" s="74">
        <v>0</v>
      </c>
      <c r="L257" s="37">
        <f t="shared" si="141"/>
        <v>0</v>
      </c>
      <c r="M257" s="74">
        <v>0</v>
      </c>
      <c r="N257" s="37">
        <f t="shared" si="142"/>
        <v>0</v>
      </c>
      <c r="O257" s="74">
        <v>0</v>
      </c>
      <c r="P257" s="71">
        <f t="shared" si="143"/>
        <v>0</v>
      </c>
      <c r="Q257" s="57">
        <f t="shared" si="144"/>
        <v>0</v>
      </c>
      <c r="R257" s="70">
        <f t="shared" si="145"/>
        <v>0</v>
      </c>
      <c r="S257" s="42">
        <v>0</v>
      </c>
      <c r="T257" s="109">
        <f t="shared" si="146"/>
        <v>0</v>
      </c>
      <c r="U257" s="74">
        <v>0</v>
      </c>
      <c r="V257" s="109">
        <f t="shared" si="147"/>
        <v>0</v>
      </c>
      <c r="W257" s="74">
        <v>0</v>
      </c>
      <c r="X257" s="109">
        <f t="shared" si="148"/>
        <v>0</v>
      </c>
      <c r="Y257" s="74">
        <v>0</v>
      </c>
      <c r="Z257" s="109">
        <f t="shared" si="149"/>
        <v>0</v>
      </c>
      <c r="AA257" s="74">
        <v>0</v>
      </c>
      <c r="AB257" s="68">
        <f t="shared" si="150"/>
        <v>0</v>
      </c>
      <c r="AC257" s="67">
        <f t="shared" si="151"/>
        <v>0</v>
      </c>
      <c r="AD257" s="66">
        <f t="shared" si="152"/>
        <v>0</v>
      </c>
      <c r="AE257" s="57">
        <v>0</v>
      </c>
      <c r="AF257" s="60">
        <f t="shared" si="153"/>
        <v>0</v>
      </c>
      <c r="AG257" s="435">
        <v>0</v>
      </c>
      <c r="AH257" s="416">
        <f t="shared" si="154"/>
        <v>0</v>
      </c>
      <c r="AI257" s="65">
        <f t="shared" si="155"/>
        <v>0</v>
      </c>
      <c r="AJ257" s="63">
        <f t="shared" si="156"/>
        <v>0</v>
      </c>
      <c r="AK257" s="51">
        <v>0</v>
      </c>
      <c r="AL257" s="63">
        <f t="shared" si="157"/>
        <v>0</v>
      </c>
      <c r="AM257" s="75"/>
    </row>
    <row r="258" spans="1:39" s="2" customFormat="1" x14ac:dyDescent="0.3">
      <c r="A258" s="79" t="s">
        <v>1110</v>
      </c>
      <c r="B258" s="47">
        <f>15500/10</f>
        <v>1550</v>
      </c>
      <c r="C258" s="77">
        <f>2700/1.1</f>
        <v>2454.5454545454545</v>
      </c>
      <c r="D258" s="163">
        <v>10</v>
      </c>
      <c r="E258" s="44">
        <v>0</v>
      </c>
      <c r="F258" s="471">
        <f t="shared" si="138"/>
        <v>0</v>
      </c>
      <c r="G258" s="42">
        <v>0</v>
      </c>
      <c r="H258" s="69">
        <f t="shared" si="139"/>
        <v>0</v>
      </c>
      <c r="I258" s="74">
        <v>0</v>
      </c>
      <c r="J258" s="37">
        <f t="shared" si="140"/>
        <v>0</v>
      </c>
      <c r="K258" s="74">
        <v>0</v>
      </c>
      <c r="L258" s="37">
        <f t="shared" si="141"/>
        <v>0</v>
      </c>
      <c r="M258" s="74">
        <v>0</v>
      </c>
      <c r="N258" s="37">
        <f t="shared" si="142"/>
        <v>0</v>
      </c>
      <c r="O258" s="74">
        <v>0</v>
      </c>
      <c r="P258" s="71">
        <f t="shared" si="143"/>
        <v>0</v>
      </c>
      <c r="Q258" s="57">
        <f t="shared" si="144"/>
        <v>0</v>
      </c>
      <c r="R258" s="70">
        <f t="shared" si="145"/>
        <v>0</v>
      </c>
      <c r="S258" s="42">
        <v>0</v>
      </c>
      <c r="T258" s="109">
        <f t="shared" si="146"/>
        <v>0</v>
      </c>
      <c r="U258" s="74">
        <v>0</v>
      </c>
      <c r="V258" s="109">
        <f t="shared" si="147"/>
        <v>0</v>
      </c>
      <c r="W258" s="74">
        <v>0</v>
      </c>
      <c r="X258" s="109">
        <f t="shared" si="148"/>
        <v>0</v>
      </c>
      <c r="Y258" s="74">
        <v>0</v>
      </c>
      <c r="Z258" s="109">
        <f t="shared" si="149"/>
        <v>0</v>
      </c>
      <c r="AA258" s="74">
        <v>0</v>
      </c>
      <c r="AB258" s="68">
        <f t="shared" si="150"/>
        <v>0</v>
      </c>
      <c r="AC258" s="67">
        <f t="shared" si="151"/>
        <v>0</v>
      </c>
      <c r="AD258" s="66">
        <f t="shared" si="152"/>
        <v>0</v>
      </c>
      <c r="AE258" s="57">
        <v>0</v>
      </c>
      <c r="AF258" s="60">
        <f t="shared" si="153"/>
        <v>0</v>
      </c>
      <c r="AG258" s="435">
        <v>0</v>
      </c>
      <c r="AH258" s="416">
        <f t="shared" si="154"/>
        <v>0</v>
      </c>
      <c r="AI258" s="65">
        <f t="shared" si="155"/>
        <v>0</v>
      </c>
      <c r="AJ258" s="63">
        <f t="shared" si="156"/>
        <v>0</v>
      </c>
      <c r="AK258" s="51">
        <v>0</v>
      </c>
      <c r="AL258" s="63">
        <f t="shared" si="157"/>
        <v>0</v>
      </c>
      <c r="AM258" s="75"/>
    </row>
    <row r="259" spans="1:39" s="2" customFormat="1" x14ac:dyDescent="0.3">
      <c r="A259" s="78" t="s">
        <v>68</v>
      </c>
      <c r="B259" s="47">
        <f>15500/10</f>
        <v>1550</v>
      </c>
      <c r="C259" s="77">
        <f>2700/1.1</f>
        <v>2454.5454545454545</v>
      </c>
      <c r="D259" s="163">
        <v>10</v>
      </c>
      <c r="E259" s="44">
        <v>0</v>
      </c>
      <c r="F259" s="471">
        <f t="shared" si="138"/>
        <v>0</v>
      </c>
      <c r="G259" s="42">
        <v>0</v>
      </c>
      <c r="H259" s="69">
        <f t="shared" si="139"/>
        <v>0</v>
      </c>
      <c r="I259" s="74">
        <v>0</v>
      </c>
      <c r="J259" s="37">
        <f t="shared" si="140"/>
        <v>0</v>
      </c>
      <c r="K259" s="74">
        <v>0</v>
      </c>
      <c r="L259" s="37">
        <f t="shared" si="141"/>
        <v>0</v>
      </c>
      <c r="M259" s="74">
        <v>0</v>
      </c>
      <c r="N259" s="37">
        <f t="shared" si="142"/>
        <v>0</v>
      </c>
      <c r="O259" s="74">
        <v>0</v>
      </c>
      <c r="P259" s="71">
        <f t="shared" si="143"/>
        <v>0</v>
      </c>
      <c r="Q259" s="57">
        <f t="shared" si="144"/>
        <v>0</v>
      </c>
      <c r="R259" s="70">
        <f t="shared" si="145"/>
        <v>0</v>
      </c>
      <c r="S259" s="42">
        <v>0</v>
      </c>
      <c r="T259" s="109">
        <f t="shared" si="146"/>
        <v>0</v>
      </c>
      <c r="U259" s="74">
        <v>0</v>
      </c>
      <c r="V259" s="109">
        <f t="shared" si="147"/>
        <v>0</v>
      </c>
      <c r="W259" s="74">
        <v>0</v>
      </c>
      <c r="X259" s="109">
        <f t="shared" si="148"/>
        <v>0</v>
      </c>
      <c r="Y259" s="74">
        <v>0</v>
      </c>
      <c r="Z259" s="109">
        <f t="shared" si="149"/>
        <v>0</v>
      </c>
      <c r="AA259" s="74">
        <v>0</v>
      </c>
      <c r="AB259" s="68">
        <f t="shared" si="150"/>
        <v>0</v>
      </c>
      <c r="AC259" s="67">
        <f t="shared" si="151"/>
        <v>0</v>
      </c>
      <c r="AD259" s="66">
        <f t="shared" si="152"/>
        <v>0</v>
      </c>
      <c r="AE259" s="57">
        <v>0</v>
      </c>
      <c r="AF259" s="60">
        <f t="shared" si="153"/>
        <v>0</v>
      </c>
      <c r="AG259" s="435">
        <v>0</v>
      </c>
      <c r="AH259" s="416">
        <f t="shared" si="154"/>
        <v>0</v>
      </c>
      <c r="AI259" s="65">
        <f t="shared" si="155"/>
        <v>0</v>
      </c>
      <c r="AJ259" s="63">
        <f t="shared" si="156"/>
        <v>0</v>
      </c>
      <c r="AK259" s="51">
        <v>0</v>
      </c>
      <c r="AL259" s="63">
        <f t="shared" si="157"/>
        <v>0</v>
      </c>
      <c r="AM259" s="75"/>
    </row>
    <row r="260" spans="1:39" s="2" customFormat="1" x14ac:dyDescent="0.3">
      <c r="A260" s="79" t="s">
        <v>43</v>
      </c>
      <c r="B260" s="47">
        <f>18000/10</f>
        <v>1800</v>
      </c>
      <c r="C260" s="77">
        <f>2800/1.1</f>
        <v>2545.454545454545</v>
      </c>
      <c r="D260" s="163">
        <v>10</v>
      </c>
      <c r="E260" s="44">
        <v>0</v>
      </c>
      <c r="F260" s="471">
        <f t="shared" si="138"/>
        <v>0</v>
      </c>
      <c r="G260" s="42">
        <v>0</v>
      </c>
      <c r="H260" s="69">
        <f t="shared" si="139"/>
        <v>0</v>
      </c>
      <c r="I260" s="74">
        <v>0</v>
      </c>
      <c r="J260" s="37">
        <f t="shared" si="140"/>
        <v>0</v>
      </c>
      <c r="K260" s="74">
        <v>0</v>
      </c>
      <c r="L260" s="37">
        <f t="shared" si="141"/>
        <v>0</v>
      </c>
      <c r="M260" s="74">
        <v>0</v>
      </c>
      <c r="N260" s="37">
        <f t="shared" si="142"/>
        <v>0</v>
      </c>
      <c r="O260" s="74">
        <v>0</v>
      </c>
      <c r="P260" s="71">
        <f t="shared" si="143"/>
        <v>0</v>
      </c>
      <c r="Q260" s="57">
        <f t="shared" si="144"/>
        <v>0</v>
      </c>
      <c r="R260" s="70">
        <f t="shared" si="145"/>
        <v>0</v>
      </c>
      <c r="S260" s="42">
        <v>0</v>
      </c>
      <c r="T260" s="109">
        <f t="shared" si="146"/>
        <v>0</v>
      </c>
      <c r="U260" s="74">
        <v>0</v>
      </c>
      <c r="V260" s="109">
        <f t="shared" si="147"/>
        <v>0</v>
      </c>
      <c r="W260" s="74">
        <v>0</v>
      </c>
      <c r="X260" s="109">
        <f t="shared" si="148"/>
        <v>0</v>
      </c>
      <c r="Y260" s="74">
        <v>0</v>
      </c>
      <c r="Z260" s="109">
        <f t="shared" si="149"/>
        <v>0</v>
      </c>
      <c r="AA260" s="74">
        <v>0</v>
      </c>
      <c r="AB260" s="68">
        <f t="shared" si="150"/>
        <v>0</v>
      </c>
      <c r="AC260" s="67">
        <f t="shared" si="151"/>
        <v>0</v>
      </c>
      <c r="AD260" s="66">
        <f t="shared" si="152"/>
        <v>0</v>
      </c>
      <c r="AE260" s="57">
        <v>0</v>
      </c>
      <c r="AF260" s="60">
        <f t="shared" si="153"/>
        <v>0</v>
      </c>
      <c r="AG260" s="435">
        <v>0</v>
      </c>
      <c r="AH260" s="416">
        <f t="shared" si="154"/>
        <v>0</v>
      </c>
      <c r="AI260" s="65">
        <f t="shared" si="155"/>
        <v>0</v>
      </c>
      <c r="AJ260" s="63">
        <f t="shared" si="156"/>
        <v>0</v>
      </c>
      <c r="AK260" s="51">
        <v>0</v>
      </c>
      <c r="AL260" s="63">
        <f t="shared" si="157"/>
        <v>0</v>
      </c>
      <c r="AM260" s="75"/>
    </row>
    <row r="261" spans="1:39" s="2" customFormat="1" x14ac:dyDescent="0.3">
      <c r="A261" s="78" t="s">
        <v>1094</v>
      </c>
      <c r="B261" s="47">
        <f>17000/10</f>
        <v>1700</v>
      </c>
      <c r="C261" s="77">
        <f>2700/1.1</f>
        <v>2454.5454545454545</v>
      </c>
      <c r="D261" s="163">
        <v>10</v>
      </c>
      <c r="E261" s="44">
        <v>0</v>
      </c>
      <c r="F261" s="471">
        <f t="shared" si="138"/>
        <v>0</v>
      </c>
      <c r="G261" s="42">
        <v>0</v>
      </c>
      <c r="H261" s="69">
        <f t="shared" si="139"/>
        <v>0</v>
      </c>
      <c r="I261" s="74">
        <v>0</v>
      </c>
      <c r="J261" s="37">
        <f t="shared" si="140"/>
        <v>0</v>
      </c>
      <c r="K261" s="74">
        <v>0</v>
      </c>
      <c r="L261" s="37">
        <f t="shared" si="141"/>
        <v>0</v>
      </c>
      <c r="M261" s="74">
        <v>0</v>
      </c>
      <c r="N261" s="37">
        <f t="shared" si="142"/>
        <v>0</v>
      </c>
      <c r="O261" s="74">
        <v>0</v>
      </c>
      <c r="P261" s="71">
        <f t="shared" si="143"/>
        <v>0</v>
      </c>
      <c r="Q261" s="57">
        <f t="shared" si="144"/>
        <v>0</v>
      </c>
      <c r="R261" s="70">
        <f t="shared" si="145"/>
        <v>0</v>
      </c>
      <c r="S261" s="42">
        <v>0</v>
      </c>
      <c r="T261" s="109">
        <f t="shared" si="146"/>
        <v>0</v>
      </c>
      <c r="U261" s="74">
        <v>0</v>
      </c>
      <c r="V261" s="109">
        <f t="shared" si="147"/>
        <v>0</v>
      </c>
      <c r="W261" s="74">
        <v>0</v>
      </c>
      <c r="X261" s="109">
        <f t="shared" si="148"/>
        <v>0</v>
      </c>
      <c r="Y261" s="74">
        <v>0</v>
      </c>
      <c r="Z261" s="109">
        <f t="shared" si="149"/>
        <v>0</v>
      </c>
      <c r="AA261" s="74">
        <v>0</v>
      </c>
      <c r="AB261" s="68">
        <f t="shared" si="150"/>
        <v>0</v>
      </c>
      <c r="AC261" s="67">
        <f t="shared" si="151"/>
        <v>0</v>
      </c>
      <c r="AD261" s="66">
        <f t="shared" si="152"/>
        <v>0</v>
      </c>
      <c r="AE261" s="57">
        <v>0</v>
      </c>
      <c r="AF261" s="60">
        <f t="shared" si="153"/>
        <v>0</v>
      </c>
      <c r="AG261" s="435">
        <v>0</v>
      </c>
      <c r="AH261" s="416">
        <f t="shared" si="154"/>
        <v>0</v>
      </c>
      <c r="AI261" s="65">
        <f t="shared" si="155"/>
        <v>0</v>
      </c>
      <c r="AJ261" s="63">
        <f t="shared" si="156"/>
        <v>0</v>
      </c>
      <c r="AK261" s="51">
        <v>0</v>
      </c>
      <c r="AL261" s="63">
        <f t="shared" si="157"/>
        <v>0</v>
      </c>
      <c r="AM261" s="75"/>
    </row>
    <row r="262" spans="1:39" s="2" customFormat="1" ht="15.75" customHeight="1" x14ac:dyDescent="0.3">
      <c r="A262" s="79" t="s">
        <v>45</v>
      </c>
      <c r="B262" s="74">
        <f>13800/12</f>
        <v>1150</v>
      </c>
      <c r="C262" s="38">
        <f>1800/1.1</f>
        <v>1636.3636363636363</v>
      </c>
      <c r="D262" s="165">
        <v>12</v>
      </c>
      <c r="E262" s="44">
        <v>0</v>
      </c>
      <c r="F262" s="471">
        <f t="shared" si="138"/>
        <v>0</v>
      </c>
      <c r="G262" s="42">
        <v>0</v>
      </c>
      <c r="H262" s="69">
        <f t="shared" si="139"/>
        <v>0</v>
      </c>
      <c r="I262" s="74">
        <v>0</v>
      </c>
      <c r="J262" s="37">
        <f t="shared" si="140"/>
        <v>0</v>
      </c>
      <c r="K262" s="74">
        <v>0</v>
      </c>
      <c r="L262" s="37">
        <f t="shared" si="141"/>
        <v>0</v>
      </c>
      <c r="M262" s="74">
        <v>0</v>
      </c>
      <c r="N262" s="37">
        <f t="shared" si="142"/>
        <v>0</v>
      </c>
      <c r="O262" s="74">
        <v>0</v>
      </c>
      <c r="P262" s="71">
        <f t="shared" si="143"/>
        <v>0</v>
      </c>
      <c r="Q262" s="57">
        <f t="shared" si="144"/>
        <v>0</v>
      </c>
      <c r="R262" s="70">
        <f t="shared" si="145"/>
        <v>0</v>
      </c>
      <c r="S262" s="42">
        <v>0</v>
      </c>
      <c r="T262" s="109">
        <f t="shared" si="146"/>
        <v>0</v>
      </c>
      <c r="U262" s="74">
        <v>0</v>
      </c>
      <c r="V262" s="109">
        <f t="shared" si="147"/>
        <v>0</v>
      </c>
      <c r="W262" s="74">
        <v>0</v>
      </c>
      <c r="X262" s="109">
        <f t="shared" si="148"/>
        <v>0</v>
      </c>
      <c r="Y262" s="74">
        <v>0</v>
      </c>
      <c r="Z262" s="109">
        <f t="shared" si="149"/>
        <v>0</v>
      </c>
      <c r="AA262" s="74">
        <v>0</v>
      </c>
      <c r="AB262" s="68">
        <f t="shared" si="150"/>
        <v>0</v>
      </c>
      <c r="AC262" s="67">
        <f t="shared" si="151"/>
        <v>0</v>
      </c>
      <c r="AD262" s="66">
        <f t="shared" si="152"/>
        <v>0</v>
      </c>
      <c r="AE262" s="57">
        <v>0</v>
      </c>
      <c r="AF262" s="60">
        <f t="shared" si="153"/>
        <v>0</v>
      </c>
      <c r="AG262" s="435">
        <v>0</v>
      </c>
      <c r="AH262" s="416">
        <f t="shared" si="154"/>
        <v>0</v>
      </c>
      <c r="AI262" s="65">
        <f t="shared" si="155"/>
        <v>0</v>
      </c>
      <c r="AJ262" s="63">
        <f t="shared" si="156"/>
        <v>0</v>
      </c>
      <c r="AK262" s="51">
        <v>0</v>
      </c>
      <c r="AL262" s="63">
        <f t="shared" si="157"/>
        <v>0</v>
      </c>
      <c r="AM262" s="75"/>
    </row>
    <row r="263" spans="1:39" s="2" customFormat="1" x14ac:dyDescent="0.3">
      <c r="A263" s="79" t="s">
        <v>46</v>
      </c>
      <c r="B263" s="74">
        <f>13800/12</f>
        <v>1150</v>
      </c>
      <c r="C263" s="38">
        <v>1636</v>
      </c>
      <c r="D263" s="165">
        <v>12</v>
      </c>
      <c r="E263" s="44">
        <v>0</v>
      </c>
      <c r="F263" s="471">
        <f t="shared" si="138"/>
        <v>0</v>
      </c>
      <c r="G263" s="42">
        <v>0</v>
      </c>
      <c r="H263" s="69">
        <f t="shared" si="139"/>
        <v>0</v>
      </c>
      <c r="I263" s="74">
        <v>0</v>
      </c>
      <c r="J263" s="37">
        <f t="shared" si="140"/>
        <v>0</v>
      </c>
      <c r="K263" s="74">
        <v>0</v>
      </c>
      <c r="L263" s="37">
        <f t="shared" si="141"/>
        <v>0</v>
      </c>
      <c r="M263" s="74">
        <v>0</v>
      </c>
      <c r="N263" s="37">
        <f t="shared" si="142"/>
        <v>0</v>
      </c>
      <c r="O263" s="74">
        <v>0</v>
      </c>
      <c r="P263" s="71">
        <f t="shared" si="143"/>
        <v>0</v>
      </c>
      <c r="Q263" s="57">
        <f t="shared" si="144"/>
        <v>0</v>
      </c>
      <c r="R263" s="70">
        <f t="shared" si="145"/>
        <v>0</v>
      </c>
      <c r="S263" s="42">
        <v>0</v>
      </c>
      <c r="T263" s="109">
        <f t="shared" si="146"/>
        <v>0</v>
      </c>
      <c r="U263" s="74">
        <v>0</v>
      </c>
      <c r="V263" s="109">
        <f t="shared" si="147"/>
        <v>0</v>
      </c>
      <c r="W263" s="74">
        <v>0</v>
      </c>
      <c r="X263" s="109">
        <f t="shared" si="148"/>
        <v>0</v>
      </c>
      <c r="Y263" s="74">
        <v>0</v>
      </c>
      <c r="Z263" s="109">
        <f t="shared" si="149"/>
        <v>0</v>
      </c>
      <c r="AA263" s="74">
        <v>0</v>
      </c>
      <c r="AB263" s="68">
        <f t="shared" si="150"/>
        <v>0</v>
      </c>
      <c r="AC263" s="67">
        <f t="shared" si="151"/>
        <v>0</v>
      </c>
      <c r="AD263" s="66">
        <f t="shared" si="152"/>
        <v>0</v>
      </c>
      <c r="AE263" s="57">
        <v>0</v>
      </c>
      <c r="AF263" s="60">
        <f t="shared" si="153"/>
        <v>0</v>
      </c>
      <c r="AG263" s="435">
        <v>0</v>
      </c>
      <c r="AH263" s="416">
        <f t="shared" si="154"/>
        <v>0</v>
      </c>
      <c r="AI263" s="65">
        <f t="shared" si="155"/>
        <v>0</v>
      </c>
      <c r="AJ263" s="63">
        <f t="shared" si="156"/>
        <v>0</v>
      </c>
      <c r="AK263" s="51">
        <v>0</v>
      </c>
      <c r="AL263" s="63">
        <f t="shared" si="157"/>
        <v>0</v>
      </c>
      <c r="AM263" s="75"/>
    </row>
    <row r="264" spans="1:39" s="2" customFormat="1" x14ac:dyDescent="0.3">
      <c r="A264" s="79" t="s">
        <v>8</v>
      </c>
      <c r="B264" s="47">
        <f>24800/16</f>
        <v>1550</v>
      </c>
      <c r="C264" s="46">
        <f>2800/1.1</f>
        <v>2545.454545454545</v>
      </c>
      <c r="D264" s="163">
        <v>16</v>
      </c>
      <c r="E264" s="44">
        <v>0</v>
      </c>
      <c r="F264" s="471">
        <f t="shared" si="138"/>
        <v>0</v>
      </c>
      <c r="G264" s="42">
        <v>0</v>
      </c>
      <c r="H264" s="69">
        <f t="shared" si="139"/>
        <v>0</v>
      </c>
      <c r="I264" s="74">
        <v>0</v>
      </c>
      <c r="J264" s="37">
        <f t="shared" si="140"/>
        <v>0</v>
      </c>
      <c r="K264" s="74">
        <v>0</v>
      </c>
      <c r="L264" s="37">
        <f t="shared" si="141"/>
        <v>0</v>
      </c>
      <c r="M264" s="74">
        <v>0</v>
      </c>
      <c r="N264" s="37">
        <f t="shared" si="142"/>
        <v>0</v>
      </c>
      <c r="O264" s="74">
        <v>0</v>
      </c>
      <c r="P264" s="71">
        <f t="shared" si="143"/>
        <v>0</v>
      </c>
      <c r="Q264" s="57">
        <f t="shared" si="144"/>
        <v>0</v>
      </c>
      <c r="R264" s="70">
        <f t="shared" si="145"/>
        <v>0</v>
      </c>
      <c r="S264" s="42">
        <v>0</v>
      </c>
      <c r="T264" s="109">
        <f t="shared" si="146"/>
        <v>0</v>
      </c>
      <c r="U264" s="74">
        <v>0</v>
      </c>
      <c r="V264" s="109">
        <f t="shared" si="147"/>
        <v>0</v>
      </c>
      <c r="W264" s="74">
        <v>0</v>
      </c>
      <c r="X264" s="109">
        <f t="shared" si="148"/>
        <v>0</v>
      </c>
      <c r="Y264" s="74">
        <v>0</v>
      </c>
      <c r="Z264" s="109">
        <f t="shared" si="149"/>
        <v>0</v>
      </c>
      <c r="AA264" s="74">
        <v>0</v>
      </c>
      <c r="AB264" s="68">
        <f t="shared" si="150"/>
        <v>0</v>
      </c>
      <c r="AC264" s="67">
        <f t="shared" si="151"/>
        <v>0</v>
      </c>
      <c r="AD264" s="66">
        <f t="shared" si="152"/>
        <v>0</v>
      </c>
      <c r="AE264" s="57">
        <v>0</v>
      </c>
      <c r="AF264" s="60">
        <f t="shared" si="153"/>
        <v>0</v>
      </c>
      <c r="AG264" s="435">
        <v>0</v>
      </c>
      <c r="AH264" s="416">
        <f t="shared" si="154"/>
        <v>0</v>
      </c>
      <c r="AI264" s="65">
        <f t="shared" si="155"/>
        <v>0</v>
      </c>
      <c r="AJ264" s="63">
        <f t="shared" si="156"/>
        <v>0</v>
      </c>
      <c r="AK264" s="51">
        <v>0</v>
      </c>
      <c r="AL264" s="63">
        <f t="shared" si="157"/>
        <v>0</v>
      </c>
      <c r="AM264" s="75"/>
    </row>
    <row r="265" spans="1:39" s="2" customFormat="1" x14ac:dyDescent="0.3">
      <c r="A265" s="58" t="s">
        <v>66</v>
      </c>
      <c r="B265" s="47">
        <f>30400/16</f>
        <v>1900</v>
      </c>
      <c r="C265" s="46">
        <f>2800/1.1</f>
        <v>2545.454545454545</v>
      </c>
      <c r="D265" s="163">
        <v>16</v>
      </c>
      <c r="E265" s="44">
        <v>0</v>
      </c>
      <c r="F265" s="471">
        <f t="shared" si="138"/>
        <v>0</v>
      </c>
      <c r="G265" s="42">
        <v>0</v>
      </c>
      <c r="H265" s="69">
        <f t="shared" si="139"/>
        <v>0</v>
      </c>
      <c r="I265" s="74">
        <v>0</v>
      </c>
      <c r="J265" s="37">
        <f t="shared" si="140"/>
        <v>0</v>
      </c>
      <c r="K265" s="74">
        <v>0</v>
      </c>
      <c r="L265" s="37">
        <f t="shared" si="141"/>
        <v>0</v>
      </c>
      <c r="M265" s="74">
        <v>0</v>
      </c>
      <c r="N265" s="37">
        <f t="shared" si="142"/>
        <v>0</v>
      </c>
      <c r="O265" s="74">
        <v>0</v>
      </c>
      <c r="P265" s="71">
        <f t="shared" si="143"/>
        <v>0</v>
      </c>
      <c r="Q265" s="57">
        <f t="shared" si="144"/>
        <v>0</v>
      </c>
      <c r="R265" s="70">
        <f t="shared" si="145"/>
        <v>0</v>
      </c>
      <c r="S265" s="42">
        <v>0</v>
      </c>
      <c r="T265" s="109">
        <f t="shared" si="146"/>
        <v>0</v>
      </c>
      <c r="U265" s="74">
        <v>0</v>
      </c>
      <c r="V265" s="109">
        <f t="shared" si="147"/>
        <v>0</v>
      </c>
      <c r="W265" s="74">
        <v>0</v>
      </c>
      <c r="X265" s="109">
        <f t="shared" si="148"/>
        <v>0</v>
      </c>
      <c r="Y265" s="74">
        <v>0</v>
      </c>
      <c r="Z265" s="109">
        <f t="shared" si="149"/>
        <v>0</v>
      </c>
      <c r="AA265" s="74">
        <v>0</v>
      </c>
      <c r="AB265" s="68">
        <f t="shared" si="150"/>
        <v>0</v>
      </c>
      <c r="AC265" s="67">
        <f t="shared" si="151"/>
        <v>0</v>
      </c>
      <c r="AD265" s="66">
        <f t="shared" si="152"/>
        <v>0</v>
      </c>
      <c r="AE265" s="57">
        <v>0</v>
      </c>
      <c r="AF265" s="60">
        <f t="shared" si="153"/>
        <v>0</v>
      </c>
      <c r="AG265" s="435">
        <v>0</v>
      </c>
      <c r="AH265" s="416">
        <f t="shared" si="154"/>
        <v>0</v>
      </c>
      <c r="AI265" s="65">
        <f t="shared" si="155"/>
        <v>0</v>
      </c>
      <c r="AJ265" s="63">
        <f t="shared" si="156"/>
        <v>0</v>
      </c>
      <c r="AK265" s="51">
        <v>0</v>
      </c>
      <c r="AL265" s="63">
        <f t="shared" si="157"/>
        <v>0</v>
      </c>
      <c r="AM265" s="75"/>
    </row>
    <row r="266" spans="1:39" s="2" customFormat="1" x14ac:dyDescent="0.3">
      <c r="A266" s="79" t="s">
        <v>9</v>
      </c>
      <c r="B266" s="47">
        <f>3600/6</f>
        <v>600</v>
      </c>
      <c r="C266" s="46">
        <f>2000/1.1</f>
        <v>1818.181818181818</v>
      </c>
      <c r="D266" s="163">
        <v>6</v>
      </c>
      <c r="E266" s="44">
        <v>0</v>
      </c>
      <c r="F266" s="471">
        <f t="shared" si="138"/>
        <v>0</v>
      </c>
      <c r="G266" s="42">
        <v>0</v>
      </c>
      <c r="H266" s="69">
        <f t="shared" si="139"/>
        <v>0</v>
      </c>
      <c r="I266" s="74">
        <v>0</v>
      </c>
      <c r="J266" s="37">
        <f t="shared" si="140"/>
        <v>0</v>
      </c>
      <c r="K266" s="74">
        <v>0</v>
      </c>
      <c r="L266" s="37">
        <f t="shared" si="141"/>
        <v>0</v>
      </c>
      <c r="M266" s="74">
        <v>0</v>
      </c>
      <c r="N266" s="37">
        <f t="shared" si="142"/>
        <v>0</v>
      </c>
      <c r="O266" s="74">
        <v>0</v>
      </c>
      <c r="P266" s="71">
        <f t="shared" si="143"/>
        <v>0</v>
      </c>
      <c r="Q266" s="57">
        <f t="shared" si="144"/>
        <v>0</v>
      </c>
      <c r="R266" s="70">
        <f t="shared" si="145"/>
        <v>0</v>
      </c>
      <c r="S266" s="42">
        <v>0</v>
      </c>
      <c r="T266" s="109">
        <f t="shared" si="146"/>
        <v>0</v>
      </c>
      <c r="U266" s="74">
        <v>0</v>
      </c>
      <c r="V266" s="109">
        <f t="shared" si="147"/>
        <v>0</v>
      </c>
      <c r="W266" s="74">
        <v>0</v>
      </c>
      <c r="X266" s="109">
        <f t="shared" si="148"/>
        <v>0</v>
      </c>
      <c r="Y266" s="74">
        <v>0</v>
      </c>
      <c r="Z266" s="109">
        <f t="shared" si="149"/>
        <v>0</v>
      </c>
      <c r="AA266" s="74">
        <v>0</v>
      </c>
      <c r="AB266" s="68">
        <f t="shared" si="150"/>
        <v>0</v>
      </c>
      <c r="AC266" s="67">
        <f t="shared" si="151"/>
        <v>0</v>
      </c>
      <c r="AD266" s="66">
        <f t="shared" si="152"/>
        <v>0</v>
      </c>
      <c r="AE266" s="57">
        <v>0</v>
      </c>
      <c r="AF266" s="60">
        <f t="shared" si="153"/>
        <v>0</v>
      </c>
      <c r="AG266" s="435">
        <v>0</v>
      </c>
      <c r="AH266" s="416">
        <f t="shared" si="154"/>
        <v>0</v>
      </c>
      <c r="AI266" s="65">
        <f t="shared" si="155"/>
        <v>0</v>
      </c>
      <c r="AJ266" s="63">
        <f t="shared" si="156"/>
        <v>0</v>
      </c>
      <c r="AK266" s="51">
        <v>0</v>
      </c>
      <c r="AL266" s="63">
        <f t="shared" si="157"/>
        <v>0</v>
      </c>
      <c r="AM266" s="75"/>
    </row>
    <row r="267" spans="1:39" s="2" customFormat="1" x14ac:dyDescent="0.3">
      <c r="A267" s="55" t="s">
        <v>1109</v>
      </c>
      <c r="B267" s="47">
        <f>3600/6</f>
        <v>600</v>
      </c>
      <c r="C267" s="46">
        <f>2000/1.1</f>
        <v>1818.181818181818</v>
      </c>
      <c r="D267" s="163">
        <v>6</v>
      </c>
      <c r="E267" s="44">
        <v>0</v>
      </c>
      <c r="F267" s="471">
        <f t="shared" si="138"/>
        <v>0</v>
      </c>
      <c r="G267" s="42">
        <v>0</v>
      </c>
      <c r="H267" s="69">
        <f t="shared" si="139"/>
        <v>0</v>
      </c>
      <c r="I267" s="74">
        <v>0</v>
      </c>
      <c r="J267" s="37">
        <f t="shared" si="140"/>
        <v>0</v>
      </c>
      <c r="K267" s="74">
        <v>0</v>
      </c>
      <c r="L267" s="37">
        <f t="shared" si="141"/>
        <v>0</v>
      </c>
      <c r="M267" s="74">
        <v>0</v>
      </c>
      <c r="N267" s="37">
        <f t="shared" si="142"/>
        <v>0</v>
      </c>
      <c r="O267" s="74">
        <v>0</v>
      </c>
      <c r="P267" s="71">
        <f t="shared" si="143"/>
        <v>0</v>
      </c>
      <c r="Q267" s="57">
        <f t="shared" si="144"/>
        <v>0</v>
      </c>
      <c r="R267" s="70">
        <f t="shared" si="145"/>
        <v>0</v>
      </c>
      <c r="S267" s="42">
        <v>0</v>
      </c>
      <c r="T267" s="109">
        <f t="shared" si="146"/>
        <v>0</v>
      </c>
      <c r="U267" s="74">
        <v>0</v>
      </c>
      <c r="V267" s="109">
        <f t="shared" si="147"/>
        <v>0</v>
      </c>
      <c r="W267" s="74">
        <v>0</v>
      </c>
      <c r="X267" s="109">
        <f t="shared" si="148"/>
        <v>0</v>
      </c>
      <c r="Y267" s="74">
        <v>0</v>
      </c>
      <c r="Z267" s="109">
        <f t="shared" si="149"/>
        <v>0</v>
      </c>
      <c r="AA267" s="74">
        <v>0</v>
      </c>
      <c r="AB267" s="68">
        <f t="shared" si="150"/>
        <v>0</v>
      </c>
      <c r="AC267" s="67">
        <f t="shared" si="151"/>
        <v>0</v>
      </c>
      <c r="AD267" s="66">
        <f t="shared" si="152"/>
        <v>0</v>
      </c>
      <c r="AE267" s="57">
        <v>0</v>
      </c>
      <c r="AF267" s="60">
        <f t="shared" si="153"/>
        <v>0</v>
      </c>
      <c r="AG267" s="435">
        <v>0</v>
      </c>
      <c r="AH267" s="416">
        <f t="shared" si="154"/>
        <v>0</v>
      </c>
      <c r="AI267" s="65">
        <f t="shared" si="155"/>
        <v>0</v>
      </c>
      <c r="AJ267" s="63">
        <f t="shared" si="156"/>
        <v>0</v>
      </c>
      <c r="AK267" s="51">
        <v>0</v>
      </c>
      <c r="AL267" s="63">
        <f t="shared" si="157"/>
        <v>0</v>
      </c>
      <c r="AM267" s="75"/>
    </row>
    <row r="268" spans="1:39" s="2" customFormat="1" x14ac:dyDescent="0.3">
      <c r="A268" s="55" t="s">
        <v>48</v>
      </c>
      <c r="B268" s="47">
        <f>3600/6</f>
        <v>600</v>
      </c>
      <c r="C268" s="46">
        <f>2000/1.1</f>
        <v>1818.181818181818</v>
      </c>
      <c r="D268" s="163">
        <v>6</v>
      </c>
      <c r="E268" s="44">
        <v>0</v>
      </c>
      <c r="F268" s="471">
        <f t="shared" si="138"/>
        <v>0</v>
      </c>
      <c r="G268" s="42">
        <v>0</v>
      </c>
      <c r="H268" s="69">
        <f t="shared" si="139"/>
        <v>0</v>
      </c>
      <c r="I268" s="74">
        <v>0</v>
      </c>
      <c r="J268" s="37">
        <f t="shared" si="140"/>
        <v>0</v>
      </c>
      <c r="K268" s="74">
        <v>0</v>
      </c>
      <c r="L268" s="37">
        <f t="shared" si="141"/>
        <v>0</v>
      </c>
      <c r="M268" s="74">
        <v>0</v>
      </c>
      <c r="N268" s="37">
        <f t="shared" si="142"/>
        <v>0</v>
      </c>
      <c r="O268" s="74">
        <v>0</v>
      </c>
      <c r="P268" s="71">
        <f t="shared" si="143"/>
        <v>0</v>
      </c>
      <c r="Q268" s="57">
        <f t="shared" si="144"/>
        <v>0</v>
      </c>
      <c r="R268" s="70">
        <f t="shared" si="145"/>
        <v>0</v>
      </c>
      <c r="S268" s="42">
        <v>0</v>
      </c>
      <c r="T268" s="109">
        <f t="shared" si="146"/>
        <v>0</v>
      </c>
      <c r="U268" s="74">
        <v>0</v>
      </c>
      <c r="V268" s="109">
        <f t="shared" si="147"/>
        <v>0</v>
      </c>
      <c r="W268" s="74">
        <v>0</v>
      </c>
      <c r="X268" s="109">
        <f t="shared" si="148"/>
        <v>0</v>
      </c>
      <c r="Y268" s="74">
        <v>0</v>
      </c>
      <c r="Z268" s="109">
        <f t="shared" si="149"/>
        <v>0</v>
      </c>
      <c r="AA268" s="74">
        <v>0</v>
      </c>
      <c r="AB268" s="68">
        <f t="shared" si="150"/>
        <v>0</v>
      </c>
      <c r="AC268" s="67">
        <f t="shared" si="151"/>
        <v>0</v>
      </c>
      <c r="AD268" s="66">
        <f t="shared" si="152"/>
        <v>0</v>
      </c>
      <c r="AE268" s="57">
        <v>0</v>
      </c>
      <c r="AF268" s="60">
        <f t="shared" si="153"/>
        <v>0</v>
      </c>
      <c r="AG268" s="435">
        <v>0</v>
      </c>
      <c r="AH268" s="416">
        <f t="shared" si="154"/>
        <v>0</v>
      </c>
      <c r="AI268" s="65">
        <f t="shared" si="155"/>
        <v>0</v>
      </c>
      <c r="AJ268" s="63">
        <f t="shared" si="156"/>
        <v>0</v>
      </c>
      <c r="AK268" s="51">
        <v>0</v>
      </c>
      <c r="AL268" s="63">
        <f t="shared" si="157"/>
        <v>0</v>
      </c>
      <c r="AM268" s="75"/>
    </row>
    <row r="269" spans="1:39" s="2" customFormat="1" x14ac:dyDescent="0.3">
      <c r="A269" s="48" t="s">
        <v>59</v>
      </c>
      <c r="B269" s="47">
        <f>8100/6</f>
        <v>1350</v>
      </c>
      <c r="C269" s="46">
        <f>2800/1.1</f>
        <v>2545.454545454545</v>
      </c>
      <c r="D269" s="45">
        <v>6</v>
      </c>
      <c r="E269" s="44">
        <v>0</v>
      </c>
      <c r="F269" s="471">
        <f t="shared" si="138"/>
        <v>0</v>
      </c>
      <c r="G269" s="42">
        <v>0</v>
      </c>
      <c r="H269" s="69">
        <f t="shared" si="139"/>
        <v>0</v>
      </c>
      <c r="I269" s="74">
        <v>0</v>
      </c>
      <c r="J269" s="37">
        <f t="shared" si="140"/>
        <v>0</v>
      </c>
      <c r="K269" s="74">
        <v>0</v>
      </c>
      <c r="L269" s="37">
        <f t="shared" si="141"/>
        <v>0</v>
      </c>
      <c r="M269" s="74">
        <v>0</v>
      </c>
      <c r="N269" s="37">
        <f t="shared" si="142"/>
        <v>0</v>
      </c>
      <c r="O269" s="74">
        <v>0</v>
      </c>
      <c r="P269" s="71">
        <f t="shared" si="143"/>
        <v>0</v>
      </c>
      <c r="Q269" s="57">
        <f t="shared" si="144"/>
        <v>0</v>
      </c>
      <c r="R269" s="70">
        <f t="shared" si="145"/>
        <v>0</v>
      </c>
      <c r="S269" s="42">
        <v>0</v>
      </c>
      <c r="T269" s="109">
        <f t="shared" si="146"/>
        <v>0</v>
      </c>
      <c r="U269" s="74">
        <v>0</v>
      </c>
      <c r="V269" s="109">
        <f t="shared" si="147"/>
        <v>0</v>
      </c>
      <c r="W269" s="74">
        <v>0</v>
      </c>
      <c r="X269" s="109">
        <f t="shared" si="148"/>
        <v>0</v>
      </c>
      <c r="Y269" s="74">
        <v>0</v>
      </c>
      <c r="Z269" s="109">
        <f t="shared" si="149"/>
        <v>0</v>
      </c>
      <c r="AA269" s="74">
        <v>0</v>
      </c>
      <c r="AB269" s="68">
        <f t="shared" si="150"/>
        <v>0</v>
      </c>
      <c r="AC269" s="67">
        <f t="shared" si="151"/>
        <v>0</v>
      </c>
      <c r="AD269" s="66">
        <f t="shared" si="152"/>
        <v>0</v>
      </c>
      <c r="AE269" s="57">
        <v>0</v>
      </c>
      <c r="AF269" s="60">
        <f t="shared" si="153"/>
        <v>0</v>
      </c>
      <c r="AG269" s="435">
        <v>0</v>
      </c>
      <c r="AH269" s="416">
        <f t="shared" si="154"/>
        <v>0</v>
      </c>
      <c r="AI269" s="65">
        <f t="shared" si="155"/>
        <v>0</v>
      </c>
      <c r="AJ269" s="63">
        <f t="shared" si="156"/>
        <v>0</v>
      </c>
      <c r="AK269" s="51">
        <v>0</v>
      </c>
      <c r="AL269" s="63">
        <f t="shared" si="157"/>
        <v>0</v>
      </c>
      <c r="AM269" s="75"/>
    </row>
    <row r="270" spans="1:39" s="2" customFormat="1" x14ac:dyDescent="0.3">
      <c r="A270" s="48" t="s">
        <v>65</v>
      </c>
      <c r="B270" s="53">
        <f>6600/6</f>
        <v>1100</v>
      </c>
      <c r="C270" s="46">
        <f>2800/1.1</f>
        <v>2545.454545454545</v>
      </c>
      <c r="D270" s="45">
        <v>6</v>
      </c>
      <c r="E270" s="44">
        <v>0</v>
      </c>
      <c r="F270" s="471">
        <f t="shared" si="138"/>
        <v>0</v>
      </c>
      <c r="G270" s="42">
        <v>0</v>
      </c>
      <c r="H270" s="69">
        <f t="shared" si="139"/>
        <v>0</v>
      </c>
      <c r="I270" s="74">
        <v>0</v>
      </c>
      <c r="J270" s="37">
        <f t="shared" si="140"/>
        <v>0</v>
      </c>
      <c r="K270" s="74">
        <v>0</v>
      </c>
      <c r="L270" s="37">
        <f t="shared" si="141"/>
        <v>0</v>
      </c>
      <c r="M270" s="74">
        <v>0</v>
      </c>
      <c r="N270" s="37">
        <f t="shared" si="142"/>
        <v>0</v>
      </c>
      <c r="O270" s="74">
        <v>0</v>
      </c>
      <c r="P270" s="71">
        <f t="shared" si="143"/>
        <v>0</v>
      </c>
      <c r="Q270" s="57">
        <f t="shared" si="144"/>
        <v>0</v>
      </c>
      <c r="R270" s="70">
        <f t="shared" si="145"/>
        <v>0</v>
      </c>
      <c r="S270" s="42">
        <v>0</v>
      </c>
      <c r="T270" s="109">
        <f t="shared" si="146"/>
        <v>0</v>
      </c>
      <c r="U270" s="74">
        <v>0</v>
      </c>
      <c r="V270" s="109">
        <f t="shared" si="147"/>
        <v>0</v>
      </c>
      <c r="W270" s="74">
        <v>0</v>
      </c>
      <c r="X270" s="109">
        <f t="shared" si="148"/>
        <v>0</v>
      </c>
      <c r="Y270" s="74">
        <v>0</v>
      </c>
      <c r="Z270" s="109">
        <f t="shared" si="149"/>
        <v>0</v>
      </c>
      <c r="AA270" s="74">
        <v>0</v>
      </c>
      <c r="AB270" s="68">
        <f t="shared" si="150"/>
        <v>0</v>
      </c>
      <c r="AC270" s="67">
        <f t="shared" si="151"/>
        <v>0</v>
      </c>
      <c r="AD270" s="66">
        <f t="shared" si="152"/>
        <v>0</v>
      </c>
      <c r="AE270" s="57">
        <v>0</v>
      </c>
      <c r="AF270" s="60">
        <f t="shared" si="153"/>
        <v>0</v>
      </c>
      <c r="AG270" s="435">
        <v>0</v>
      </c>
      <c r="AH270" s="416">
        <f t="shared" si="154"/>
        <v>0</v>
      </c>
      <c r="AI270" s="65">
        <f t="shared" si="155"/>
        <v>0</v>
      </c>
      <c r="AJ270" s="63">
        <f t="shared" si="156"/>
        <v>0</v>
      </c>
      <c r="AK270" s="51">
        <v>0</v>
      </c>
      <c r="AL270" s="63">
        <f t="shared" si="157"/>
        <v>0</v>
      </c>
      <c r="AM270" s="75"/>
    </row>
    <row r="271" spans="1:39" s="2" customFormat="1" x14ac:dyDescent="0.3">
      <c r="A271" s="48" t="s">
        <v>1108</v>
      </c>
      <c r="B271" s="47">
        <f>16200/12</f>
        <v>1350</v>
      </c>
      <c r="C271" s="46">
        <f>2800/1.1</f>
        <v>2545.454545454545</v>
      </c>
      <c r="D271" s="45">
        <v>12</v>
      </c>
      <c r="E271" s="44">
        <v>0</v>
      </c>
      <c r="F271" s="471">
        <f t="shared" si="138"/>
        <v>0</v>
      </c>
      <c r="G271" s="42">
        <v>0</v>
      </c>
      <c r="H271" s="69">
        <f t="shared" si="139"/>
        <v>0</v>
      </c>
      <c r="I271" s="74">
        <v>0</v>
      </c>
      <c r="J271" s="37">
        <f t="shared" si="140"/>
        <v>0</v>
      </c>
      <c r="K271" s="74">
        <v>0</v>
      </c>
      <c r="L271" s="37">
        <f t="shared" si="141"/>
        <v>0</v>
      </c>
      <c r="M271" s="74">
        <v>0</v>
      </c>
      <c r="N271" s="37">
        <f t="shared" si="142"/>
        <v>0</v>
      </c>
      <c r="O271" s="74">
        <v>0</v>
      </c>
      <c r="P271" s="71">
        <f t="shared" si="143"/>
        <v>0</v>
      </c>
      <c r="Q271" s="57">
        <f t="shared" si="144"/>
        <v>0</v>
      </c>
      <c r="R271" s="70">
        <f t="shared" si="145"/>
        <v>0</v>
      </c>
      <c r="S271" s="42">
        <v>0</v>
      </c>
      <c r="T271" s="109">
        <f t="shared" si="146"/>
        <v>0</v>
      </c>
      <c r="U271" s="74">
        <v>0</v>
      </c>
      <c r="V271" s="109">
        <f t="shared" si="147"/>
        <v>0</v>
      </c>
      <c r="W271" s="74">
        <v>0</v>
      </c>
      <c r="X271" s="109">
        <f t="shared" si="148"/>
        <v>0</v>
      </c>
      <c r="Y271" s="74">
        <v>0</v>
      </c>
      <c r="Z271" s="109">
        <f t="shared" si="149"/>
        <v>0</v>
      </c>
      <c r="AA271" s="74">
        <v>0</v>
      </c>
      <c r="AB271" s="68">
        <f t="shared" si="150"/>
        <v>0</v>
      </c>
      <c r="AC271" s="67">
        <f t="shared" si="151"/>
        <v>0</v>
      </c>
      <c r="AD271" s="66">
        <f t="shared" si="152"/>
        <v>0</v>
      </c>
      <c r="AE271" s="57">
        <v>0</v>
      </c>
      <c r="AF271" s="60">
        <f t="shared" si="153"/>
        <v>0</v>
      </c>
      <c r="AG271" s="435">
        <v>0</v>
      </c>
      <c r="AH271" s="416">
        <f t="shared" si="154"/>
        <v>0</v>
      </c>
      <c r="AI271" s="65">
        <f t="shared" si="155"/>
        <v>0</v>
      </c>
      <c r="AJ271" s="63">
        <f t="shared" si="156"/>
        <v>0</v>
      </c>
      <c r="AK271" s="51">
        <v>0</v>
      </c>
      <c r="AL271" s="63">
        <f t="shared" si="157"/>
        <v>0</v>
      </c>
      <c r="AM271" s="75"/>
    </row>
    <row r="272" spans="1:39" s="2" customFormat="1" x14ac:dyDescent="0.3">
      <c r="A272" s="48" t="s">
        <v>1091</v>
      </c>
      <c r="B272" s="47">
        <f>16200/12</f>
        <v>1350</v>
      </c>
      <c r="C272" s="46">
        <f>2800/1.1</f>
        <v>2545.454545454545</v>
      </c>
      <c r="D272" s="45">
        <v>12</v>
      </c>
      <c r="E272" s="44">
        <v>0</v>
      </c>
      <c r="F272" s="471">
        <f t="shared" si="138"/>
        <v>0</v>
      </c>
      <c r="G272" s="42">
        <v>0</v>
      </c>
      <c r="H272" s="69">
        <f t="shared" si="139"/>
        <v>0</v>
      </c>
      <c r="I272" s="74">
        <v>0</v>
      </c>
      <c r="J272" s="37">
        <f t="shared" si="140"/>
        <v>0</v>
      </c>
      <c r="K272" s="74">
        <v>0</v>
      </c>
      <c r="L272" s="37">
        <f t="shared" si="141"/>
        <v>0</v>
      </c>
      <c r="M272" s="74">
        <v>0</v>
      </c>
      <c r="N272" s="37">
        <f t="shared" si="142"/>
        <v>0</v>
      </c>
      <c r="O272" s="74">
        <v>0</v>
      </c>
      <c r="P272" s="71">
        <f t="shared" si="143"/>
        <v>0</v>
      </c>
      <c r="Q272" s="57">
        <f t="shared" si="144"/>
        <v>0</v>
      </c>
      <c r="R272" s="70">
        <f t="shared" si="145"/>
        <v>0</v>
      </c>
      <c r="S272" s="42">
        <v>0</v>
      </c>
      <c r="T272" s="109">
        <f t="shared" si="146"/>
        <v>0</v>
      </c>
      <c r="U272" s="74">
        <v>0</v>
      </c>
      <c r="V272" s="109">
        <f t="shared" si="147"/>
        <v>0</v>
      </c>
      <c r="W272" s="74">
        <v>0</v>
      </c>
      <c r="X272" s="109">
        <f t="shared" si="148"/>
        <v>0</v>
      </c>
      <c r="Y272" s="74">
        <v>0</v>
      </c>
      <c r="Z272" s="109">
        <f t="shared" si="149"/>
        <v>0</v>
      </c>
      <c r="AA272" s="74">
        <v>0</v>
      </c>
      <c r="AB272" s="68">
        <f t="shared" si="150"/>
        <v>0</v>
      </c>
      <c r="AC272" s="67">
        <f t="shared" si="151"/>
        <v>0</v>
      </c>
      <c r="AD272" s="66">
        <f t="shared" si="152"/>
        <v>0</v>
      </c>
      <c r="AE272" s="57">
        <v>0</v>
      </c>
      <c r="AF272" s="60">
        <f t="shared" si="153"/>
        <v>0</v>
      </c>
      <c r="AG272" s="435">
        <v>0</v>
      </c>
      <c r="AH272" s="416">
        <f t="shared" si="154"/>
        <v>0</v>
      </c>
      <c r="AI272" s="65">
        <f t="shared" si="155"/>
        <v>0</v>
      </c>
      <c r="AJ272" s="63">
        <f t="shared" si="156"/>
        <v>0</v>
      </c>
      <c r="AK272" s="51">
        <v>0</v>
      </c>
      <c r="AL272" s="63">
        <f t="shared" si="157"/>
        <v>0</v>
      </c>
      <c r="AM272" s="75"/>
    </row>
    <row r="273" spans="1:39" s="2" customFormat="1" x14ac:dyDescent="0.3">
      <c r="A273" s="48" t="s">
        <v>62</v>
      </c>
      <c r="B273" s="47">
        <f>42000/20</f>
        <v>2100</v>
      </c>
      <c r="C273" s="46">
        <f>3200/1.1</f>
        <v>2909.090909090909</v>
      </c>
      <c r="D273" s="45">
        <v>20</v>
      </c>
      <c r="E273" s="44">
        <v>0</v>
      </c>
      <c r="F273" s="471">
        <f t="shared" si="138"/>
        <v>0</v>
      </c>
      <c r="G273" s="42">
        <v>0</v>
      </c>
      <c r="H273" s="69">
        <f t="shared" si="139"/>
        <v>0</v>
      </c>
      <c r="I273" s="74">
        <v>0</v>
      </c>
      <c r="J273" s="37">
        <f t="shared" si="140"/>
        <v>0</v>
      </c>
      <c r="K273" s="74">
        <v>0</v>
      </c>
      <c r="L273" s="37">
        <f t="shared" si="141"/>
        <v>0</v>
      </c>
      <c r="M273" s="74">
        <v>0</v>
      </c>
      <c r="N273" s="37">
        <f t="shared" si="142"/>
        <v>0</v>
      </c>
      <c r="O273" s="74">
        <v>0</v>
      </c>
      <c r="P273" s="71">
        <f t="shared" si="143"/>
        <v>0</v>
      </c>
      <c r="Q273" s="57">
        <f t="shared" si="144"/>
        <v>0</v>
      </c>
      <c r="R273" s="70">
        <f t="shared" si="145"/>
        <v>0</v>
      </c>
      <c r="S273" s="42">
        <v>0</v>
      </c>
      <c r="T273" s="109">
        <f t="shared" si="146"/>
        <v>0</v>
      </c>
      <c r="U273" s="74">
        <v>0</v>
      </c>
      <c r="V273" s="109">
        <f t="shared" si="147"/>
        <v>0</v>
      </c>
      <c r="W273" s="74">
        <v>0</v>
      </c>
      <c r="X273" s="109">
        <f t="shared" si="148"/>
        <v>0</v>
      </c>
      <c r="Y273" s="74">
        <v>0</v>
      </c>
      <c r="Z273" s="109">
        <f t="shared" si="149"/>
        <v>0</v>
      </c>
      <c r="AA273" s="74">
        <v>0</v>
      </c>
      <c r="AB273" s="68">
        <f t="shared" si="150"/>
        <v>0</v>
      </c>
      <c r="AC273" s="67">
        <f t="shared" si="151"/>
        <v>0</v>
      </c>
      <c r="AD273" s="66">
        <f t="shared" si="152"/>
        <v>0</v>
      </c>
      <c r="AE273" s="57">
        <v>0</v>
      </c>
      <c r="AF273" s="60">
        <f t="shared" si="153"/>
        <v>0</v>
      </c>
      <c r="AG273" s="435">
        <v>0</v>
      </c>
      <c r="AH273" s="416">
        <f t="shared" si="154"/>
        <v>0</v>
      </c>
      <c r="AI273" s="65">
        <f t="shared" si="155"/>
        <v>0</v>
      </c>
      <c r="AJ273" s="63">
        <f t="shared" si="156"/>
        <v>0</v>
      </c>
      <c r="AK273" s="51">
        <v>0</v>
      </c>
      <c r="AL273" s="63">
        <f t="shared" si="157"/>
        <v>0</v>
      </c>
      <c r="AM273" s="75"/>
    </row>
    <row r="274" spans="1:39" s="2" customFormat="1" x14ac:dyDescent="0.3">
      <c r="A274" s="48" t="s">
        <v>1058</v>
      </c>
      <c r="B274" s="47">
        <f>13800/12</f>
        <v>1150</v>
      </c>
      <c r="C274" s="46">
        <f>2300/1.1</f>
        <v>2090.9090909090905</v>
      </c>
      <c r="D274" s="45">
        <v>12</v>
      </c>
      <c r="E274" s="44">
        <v>0</v>
      </c>
      <c r="F274" s="471">
        <f t="shared" si="138"/>
        <v>0</v>
      </c>
      <c r="G274" s="42">
        <v>0</v>
      </c>
      <c r="H274" s="69">
        <f t="shared" si="139"/>
        <v>0</v>
      </c>
      <c r="I274" s="74">
        <v>0</v>
      </c>
      <c r="J274" s="37">
        <f t="shared" si="140"/>
        <v>0</v>
      </c>
      <c r="K274" s="74">
        <v>0</v>
      </c>
      <c r="L274" s="37">
        <f t="shared" si="141"/>
        <v>0</v>
      </c>
      <c r="M274" s="74">
        <v>0</v>
      </c>
      <c r="N274" s="37">
        <f t="shared" si="142"/>
        <v>0</v>
      </c>
      <c r="O274" s="74">
        <v>0</v>
      </c>
      <c r="P274" s="71">
        <f t="shared" si="143"/>
        <v>0</v>
      </c>
      <c r="Q274" s="57">
        <f t="shared" si="144"/>
        <v>0</v>
      </c>
      <c r="R274" s="70">
        <f t="shared" si="145"/>
        <v>0</v>
      </c>
      <c r="S274" s="42">
        <v>0</v>
      </c>
      <c r="T274" s="109">
        <f t="shared" si="146"/>
        <v>0</v>
      </c>
      <c r="U274" s="74">
        <v>0</v>
      </c>
      <c r="V274" s="109">
        <f t="shared" si="147"/>
        <v>0</v>
      </c>
      <c r="W274" s="74">
        <v>0</v>
      </c>
      <c r="X274" s="109">
        <f t="shared" si="148"/>
        <v>0</v>
      </c>
      <c r="Y274" s="74">
        <v>0</v>
      </c>
      <c r="Z274" s="109">
        <f t="shared" si="149"/>
        <v>0</v>
      </c>
      <c r="AA274" s="74">
        <v>0</v>
      </c>
      <c r="AB274" s="68">
        <f t="shared" si="150"/>
        <v>0</v>
      </c>
      <c r="AC274" s="67">
        <f t="shared" si="151"/>
        <v>0</v>
      </c>
      <c r="AD274" s="66">
        <f t="shared" si="152"/>
        <v>0</v>
      </c>
      <c r="AE274" s="57">
        <v>0</v>
      </c>
      <c r="AF274" s="60">
        <f t="shared" si="153"/>
        <v>0</v>
      </c>
      <c r="AG274" s="435">
        <v>0</v>
      </c>
      <c r="AH274" s="416">
        <f t="shared" si="154"/>
        <v>0</v>
      </c>
      <c r="AI274" s="65">
        <f t="shared" si="155"/>
        <v>0</v>
      </c>
      <c r="AJ274" s="63">
        <f t="shared" si="156"/>
        <v>0</v>
      </c>
      <c r="AK274" s="51">
        <v>0</v>
      </c>
      <c r="AL274" s="63">
        <f t="shared" si="157"/>
        <v>0</v>
      </c>
      <c r="AM274" s="75"/>
    </row>
    <row r="275" spans="1:39" s="2" customFormat="1" x14ac:dyDescent="0.3">
      <c r="A275" s="48" t="s">
        <v>1057</v>
      </c>
      <c r="B275" s="47">
        <f>30000/24</f>
        <v>1250</v>
      </c>
      <c r="C275" s="46">
        <f>2800/1.1</f>
        <v>2545.454545454545</v>
      </c>
      <c r="D275" s="45">
        <v>24</v>
      </c>
      <c r="E275" s="44">
        <v>0</v>
      </c>
      <c r="F275" s="471">
        <f t="shared" si="138"/>
        <v>0</v>
      </c>
      <c r="G275" s="42">
        <v>0</v>
      </c>
      <c r="H275" s="69">
        <f t="shared" si="139"/>
        <v>0</v>
      </c>
      <c r="I275" s="74">
        <v>0</v>
      </c>
      <c r="J275" s="37">
        <f t="shared" si="140"/>
        <v>0</v>
      </c>
      <c r="K275" s="74">
        <v>0</v>
      </c>
      <c r="L275" s="37">
        <f t="shared" si="141"/>
        <v>0</v>
      </c>
      <c r="M275" s="74">
        <v>0</v>
      </c>
      <c r="N275" s="37">
        <f t="shared" si="142"/>
        <v>0</v>
      </c>
      <c r="O275" s="74">
        <v>0</v>
      </c>
      <c r="P275" s="71">
        <f t="shared" si="143"/>
        <v>0</v>
      </c>
      <c r="Q275" s="57">
        <f t="shared" si="144"/>
        <v>0</v>
      </c>
      <c r="R275" s="70">
        <f t="shared" si="145"/>
        <v>0</v>
      </c>
      <c r="S275" s="42">
        <v>0</v>
      </c>
      <c r="T275" s="109">
        <f t="shared" si="146"/>
        <v>0</v>
      </c>
      <c r="U275" s="74">
        <v>0</v>
      </c>
      <c r="V275" s="109">
        <f t="shared" si="147"/>
        <v>0</v>
      </c>
      <c r="W275" s="74">
        <v>0</v>
      </c>
      <c r="X275" s="109">
        <f t="shared" si="148"/>
        <v>0</v>
      </c>
      <c r="Y275" s="74">
        <v>0</v>
      </c>
      <c r="Z275" s="109">
        <f t="shared" si="149"/>
        <v>0</v>
      </c>
      <c r="AA275" s="74">
        <v>0</v>
      </c>
      <c r="AB275" s="68">
        <f t="shared" si="150"/>
        <v>0</v>
      </c>
      <c r="AC275" s="67">
        <f t="shared" si="151"/>
        <v>0</v>
      </c>
      <c r="AD275" s="66">
        <f t="shared" si="152"/>
        <v>0</v>
      </c>
      <c r="AE275" s="57">
        <v>0</v>
      </c>
      <c r="AF275" s="60">
        <f t="shared" si="153"/>
        <v>0</v>
      </c>
      <c r="AG275" s="435">
        <v>0</v>
      </c>
      <c r="AH275" s="416">
        <f t="shared" si="154"/>
        <v>0</v>
      </c>
      <c r="AI275" s="65">
        <f t="shared" si="155"/>
        <v>0</v>
      </c>
      <c r="AJ275" s="63">
        <f t="shared" si="156"/>
        <v>0</v>
      </c>
      <c r="AK275" s="51">
        <v>0</v>
      </c>
      <c r="AL275" s="63">
        <f t="shared" si="157"/>
        <v>0</v>
      </c>
      <c r="AM275" s="75"/>
    </row>
    <row r="276" spans="1:39" s="2" customFormat="1" x14ac:dyDescent="0.3">
      <c r="A276" s="48" t="s">
        <v>1090</v>
      </c>
      <c r="B276" s="47">
        <f>14400/24</f>
        <v>600</v>
      </c>
      <c r="C276" s="46">
        <f>800/1.1</f>
        <v>727.27272727272725</v>
      </c>
      <c r="D276" s="163">
        <v>24</v>
      </c>
      <c r="E276" s="44">
        <v>1</v>
      </c>
      <c r="F276" s="471">
        <f t="shared" si="138"/>
        <v>600</v>
      </c>
      <c r="G276" s="42">
        <v>0</v>
      </c>
      <c r="H276" s="69">
        <f t="shared" si="139"/>
        <v>0</v>
      </c>
      <c r="I276" s="74">
        <v>0</v>
      </c>
      <c r="J276" s="37">
        <f t="shared" si="140"/>
        <v>0</v>
      </c>
      <c r="K276" s="74">
        <v>0</v>
      </c>
      <c r="L276" s="37">
        <f t="shared" si="141"/>
        <v>0</v>
      </c>
      <c r="M276" s="74">
        <v>0</v>
      </c>
      <c r="N276" s="37">
        <f t="shared" si="142"/>
        <v>0</v>
      </c>
      <c r="O276" s="74">
        <v>0</v>
      </c>
      <c r="P276" s="71">
        <f t="shared" si="143"/>
        <v>0</v>
      </c>
      <c r="Q276" s="57">
        <f t="shared" si="144"/>
        <v>0</v>
      </c>
      <c r="R276" s="70">
        <f t="shared" si="145"/>
        <v>0</v>
      </c>
      <c r="S276" s="42">
        <v>0</v>
      </c>
      <c r="T276" s="109">
        <f t="shared" si="146"/>
        <v>0</v>
      </c>
      <c r="U276" s="74">
        <v>0</v>
      </c>
      <c r="V276" s="109">
        <f t="shared" si="147"/>
        <v>0</v>
      </c>
      <c r="W276" s="74">
        <v>0</v>
      </c>
      <c r="X276" s="109">
        <f t="shared" si="148"/>
        <v>0</v>
      </c>
      <c r="Y276" s="74">
        <v>0</v>
      </c>
      <c r="Z276" s="109">
        <f t="shared" si="149"/>
        <v>0</v>
      </c>
      <c r="AA276" s="74">
        <v>0</v>
      </c>
      <c r="AB276" s="68">
        <f t="shared" si="150"/>
        <v>0</v>
      </c>
      <c r="AC276" s="67">
        <f t="shared" si="151"/>
        <v>0</v>
      </c>
      <c r="AD276" s="66">
        <f t="shared" si="152"/>
        <v>0</v>
      </c>
      <c r="AE276" s="57">
        <v>0</v>
      </c>
      <c r="AF276" s="60">
        <f t="shared" si="153"/>
        <v>0</v>
      </c>
      <c r="AG276" s="435">
        <v>0</v>
      </c>
      <c r="AH276" s="416">
        <f t="shared" si="154"/>
        <v>0</v>
      </c>
      <c r="AI276" s="65">
        <f t="shared" si="155"/>
        <v>1</v>
      </c>
      <c r="AJ276" s="63">
        <f t="shared" si="156"/>
        <v>600</v>
      </c>
      <c r="AK276" s="51">
        <v>0</v>
      </c>
      <c r="AL276" s="63">
        <f t="shared" si="157"/>
        <v>0</v>
      </c>
      <c r="AM276" s="75"/>
    </row>
    <row r="277" spans="1:39" s="2" customFormat="1" x14ac:dyDescent="0.3">
      <c r="A277" s="188" t="s">
        <v>153</v>
      </c>
      <c r="B277" s="182">
        <f>16000/10</f>
        <v>1600</v>
      </c>
      <c r="C277" s="183">
        <f>2700/1.1</f>
        <v>2454.5454545454545</v>
      </c>
      <c r="D277" s="184">
        <v>10</v>
      </c>
      <c r="E277" s="44">
        <v>0</v>
      </c>
      <c r="F277" s="471">
        <f t="shared" si="138"/>
        <v>0</v>
      </c>
      <c r="G277" s="42">
        <v>0</v>
      </c>
      <c r="H277" s="69">
        <f t="shared" si="139"/>
        <v>0</v>
      </c>
      <c r="I277" s="74">
        <v>0</v>
      </c>
      <c r="J277" s="37">
        <f t="shared" si="140"/>
        <v>0</v>
      </c>
      <c r="K277" s="74">
        <v>0</v>
      </c>
      <c r="L277" s="37">
        <f t="shared" si="141"/>
        <v>0</v>
      </c>
      <c r="M277" s="74">
        <v>0</v>
      </c>
      <c r="N277" s="37">
        <f t="shared" si="142"/>
        <v>0</v>
      </c>
      <c r="O277" s="74">
        <v>0</v>
      </c>
      <c r="P277" s="71">
        <f t="shared" si="143"/>
        <v>0</v>
      </c>
      <c r="Q277" s="57">
        <f t="shared" si="144"/>
        <v>0</v>
      </c>
      <c r="R277" s="70">
        <f t="shared" si="145"/>
        <v>0</v>
      </c>
      <c r="S277" s="42">
        <v>0</v>
      </c>
      <c r="T277" s="109">
        <f t="shared" si="146"/>
        <v>0</v>
      </c>
      <c r="U277" s="74">
        <v>0</v>
      </c>
      <c r="V277" s="109">
        <f t="shared" si="147"/>
        <v>0</v>
      </c>
      <c r="W277" s="74">
        <v>0</v>
      </c>
      <c r="X277" s="109">
        <f t="shared" si="148"/>
        <v>0</v>
      </c>
      <c r="Y277" s="74">
        <v>0</v>
      </c>
      <c r="Z277" s="109">
        <f t="shared" si="149"/>
        <v>0</v>
      </c>
      <c r="AA277" s="74">
        <v>0</v>
      </c>
      <c r="AB277" s="68">
        <f t="shared" si="150"/>
        <v>0</v>
      </c>
      <c r="AC277" s="67">
        <f t="shared" si="151"/>
        <v>0</v>
      </c>
      <c r="AD277" s="66">
        <f t="shared" si="152"/>
        <v>0</v>
      </c>
      <c r="AE277" s="57">
        <v>0</v>
      </c>
      <c r="AF277" s="60">
        <f t="shared" si="153"/>
        <v>0</v>
      </c>
      <c r="AG277" s="435">
        <v>0</v>
      </c>
      <c r="AH277" s="416">
        <f t="shared" si="154"/>
        <v>0</v>
      </c>
      <c r="AI277" s="65">
        <f t="shared" si="155"/>
        <v>0</v>
      </c>
      <c r="AJ277" s="63">
        <f t="shared" si="156"/>
        <v>0</v>
      </c>
      <c r="AK277" s="51">
        <v>0</v>
      </c>
      <c r="AL277" s="63">
        <f t="shared" si="157"/>
        <v>0</v>
      </c>
      <c r="AM277" s="75"/>
    </row>
    <row r="278" spans="1:39" s="2" customFormat="1" x14ac:dyDescent="0.3">
      <c r="A278" s="188" t="s">
        <v>1056</v>
      </c>
      <c r="B278" s="47">
        <f>16000/10</f>
        <v>1600</v>
      </c>
      <c r="C278" s="183">
        <f>2700/1.1</f>
        <v>2454.5454545454545</v>
      </c>
      <c r="D278" s="163">
        <v>10</v>
      </c>
      <c r="E278" s="44">
        <v>0</v>
      </c>
      <c r="F278" s="471">
        <f t="shared" si="138"/>
        <v>0</v>
      </c>
      <c r="G278" s="42">
        <v>0</v>
      </c>
      <c r="H278" s="69">
        <f t="shared" si="139"/>
        <v>0</v>
      </c>
      <c r="I278" s="74">
        <v>0</v>
      </c>
      <c r="J278" s="37">
        <f t="shared" si="140"/>
        <v>0</v>
      </c>
      <c r="K278" s="74">
        <v>0</v>
      </c>
      <c r="L278" s="37">
        <f t="shared" si="141"/>
        <v>0</v>
      </c>
      <c r="M278" s="74">
        <v>0</v>
      </c>
      <c r="N278" s="37">
        <f t="shared" si="142"/>
        <v>0</v>
      </c>
      <c r="O278" s="74">
        <v>0</v>
      </c>
      <c r="P278" s="71">
        <f t="shared" si="143"/>
        <v>0</v>
      </c>
      <c r="Q278" s="57">
        <f t="shared" si="144"/>
        <v>0</v>
      </c>
      <c r="R278" s="70">
        <f t="shared" si="145"/>
        <v>0</v>
      </c>
      <c r="S278" s="42">
        <v>0</v>
      </c>
      <c r="T278" s="109">
        <f t="shared" si="146"/>
        <v>0</v>
      </c>
      <c r="U278" s="74">
        <v>0</v>
      </c>
      <c r="V278" s="109">
        <f t="shared" si="147"/>
        <v>0</v>
      </c>
      <c r="W278" s="74">
        <v>0</v>
      </c>
      <c r="X278" s="109">
        <f t="shared" si="148"/>
        <v>0</v>
      </c>
      <c r="Y278" s="74">
        <v>0</v>
      </c>
      <c r="Z278" s="109">
        <f t="shared" si="149"/>
        <v>0</v>
      </c>
      <c r="AA278" s="74">
        <v>0</v>
      </c>
      <c r="AB278" s="68">
        <f t="shared" si="150"/>
        <v>0</v>
      </c>
      <c r="AC278" s="67">
        <f t="shared" si="151"/>
        <v>0</v>
      </c>
      <c r="AD278" s="66">
        <f t="shared" si="152"/>
        <v>0</v>
      </c>
      <c r="AE278" s="57">
        <v>0</v>
      </c>
      <c r="AF278" s="60">
        <f t="shared" si="153"/>
        <v>0</v>
      </c>
      <c r="AG278" s="435">
        <v>0</v>
      </c>
      <c r="AH278" s="416">
        <f t="shared" si="154"/>
        <v>0</v>
      </c>
      <c r="AI278" s="65">
        <f t="shared" si="155"/>
        <v>0</v>
      </c>
      <c r="AJ278" s="63">
        <f t="shared" si="156"/>
        <v>0</v>
      </c>
      <c r="AK278" s="51">
        <v>0</v>
      </c>
      <c r="AL278" s="63">
        <f t="shared" si="157"/>
        <v>0</v>
      </c>
      <c r="AM278" s="75"/>
    </row>
    <row r="279" spans="1:39" s="2" customFormat="1" x14ac:dyDescent="0.3">
      <c r="A279" s="188" t="s">
        <v>404</v>
      </c>
      <c r="B279" s="47">
        <f>16000/10</f>
        <v>1600</v>
      </c>
      <c r="C279" s="183">
        <f>2700/1.1</f>
        <v>2454.5454545454545</v>
      </c>
      <c r="D279" s="163">
        <v>10</v>
      </c>
      <c r="E279" s="44">
        <v>0</v>
      </c>
      <c r="F279" s="471">
        <f t="shared" si="138"/>
        <v>0</v>
      </c>
      <c r="G279" s="42">
        <v>0</v>
      </c>
      <c r="H279" s="69">
        <f t="shared" si="139"/>
        <v>0</v>
      </c>
      <c r="I279" s="74">
        <v>0</v>
      </c>
      <c r="J279" s="37">
        <f t="shared" si="140"/>
        <v>0</v>
      </c>
      <c r="K279" s="74">
        <v>0</v>
      </c>
      <c r="L279" s="37">
        <f t="shared" si="141"/>
        <v>0</v>
      </c>
      <c r="M279" s="74">
        <v>0</v>
      </c>
      <c r="N279" s="37">
        <f t="shared" si="142"/>
        <v>0</v>
      </c>
      <c r="O279" s="74">
        <v>0</v>
      </c>
      <c r="P279" s="71">
        <f t="shared" si="143"/>
        <v>0</v>
      </c>
      <c r="Q279" s="57">
        <f t="shared" si="144"/>
        <v>0</v>
      </c>
      <c r="R279" s="70">
        <f t="shared" si="145"/>
        <v>0</v>
      </c>
      <c r="S279" s="42">
        <v>0</v>
      </c>
      <c r="T279" s="109">
        <f t="shared" si="146"/>
        <v>0</v>
      </c>
      <c r="U279" s="74">
        <v>0</v>
      </c>
      <c r="V279" s="109">
        <f t="shared" si="147"/>
        <v>0</v>
      </c>
      <c r="W279" s="74">
        <v>0</v>
      </c>
      <c r="X279" s="109">
        <f t="shared" si="148"/>
        <v>0</v>
      </c>
      <c r="Y279" s="74">
        <v>0</v>
      </c>
      <c r="Z279" s="109">
        <f t="shared" si="149"/>
        <v>0</v>
      </c>
      <c r="AA279" s="74">
        <v>0</v>
      </c>
      <c r="AB279" s="68">
        <f t="shared" si="150"/>
        <v>0</v>
      </c>
      <c r="AC279" s="67">
        <f t="shared" si="151"/>
        <v>0</v>
      </c>
      <c r="AD279" s="66">
        <f t="shared" si="152"/>
        <v>0</v>
      </c>
      <c r="AE279" s="57">
        <v>0</v>
      </c>
      <c r="AF279" s="60">
        <f t="shared" si="153"/>
        <v>0</v>
      </c>
      <c r="AG279" s="435">
        <v>0</v>
      </c>
      <c r="AH279" s="416">
        <f t="shared" si="154"/>
        <v>0</v>
      </c>
      <c r="AI279" s="65">
        <f t="shared" si="155"/>
        <v>0</v>
      </c>
      <c r="AJ279" s="63">
        <f t="shared" si="156"/>
        <v>0</v>
      </c>
      <c r="AK279" s="51">
        <v>0</v>
      </c>
      <c r="AL279" s="63">
        <f t="shared" si="157"/>
        <v>0</v>
      </c>
      <c r="AM279" s="75"/>
    </row>
    <row r="280" spans="1:39" s="2" customFormat="1" x14ac:dyDescent="0.3">
      <c r="A280" s="188" t="s">
        <v>1107</v>
      </c>
      <c r="B280" s="47">
        <f>16000/10</f>
        <v>1600</v>
      </c>
      <c r="C280" s="183">
        <f>2700/1.1</f>
        <v>2454.5454545454545</v>
      </c>
      <c r="D280" s="163">
        <v>10</v>
      </c>
      <c r="E280" s="44">
        <v>0</v>
      </c>
      <c r="F280" s="471">
        <f t="shared" si="138"/>
        <v>0</v>
      </c>
      <c r="G280" s="42">
        <v>0</v>
      </c>
      <c r="H280" s="69">
        <f t="shared" si="139"/>
        <v>0</v>
      </c>
      <c r="I280" s="74">
        <v>0</v>
      </c>
      <c r="J280" s="37">
        <f t="shared" si="140"/>
        <v>0</v>
      </c>
      <c r="K280" s="74">
        <v>0</v>
      </c>
      <c r="L280" s="37">
        <f t="shared" si="141"/>
        <v>0</v>
      </c>
      <c r="M280" s="74">
        <v>0</v>
      </c>
      <c r="N280" s="37">
        <f t="shared" si="142"/>
        <v>0</v>
      </c>
      <c r="O280" s="74">
        <v>0</v>
      </c>
      <c r="P280" s="71">
        <f t="shared" si="143"/>
        <v>0</v>
      </c>
      <c r="Q280" s="57">
        <f t="shared" si="144"/>
        <v>0</v>
      </c>
      <c r="R280" s="70">
        <f t="shared" si="145"/>
        <v>0</v>
      </c>
      <c r="S280" s="42">
        <v>0</v>
      </c>
      <c r="T280" s="109">
        <f t="shared" si="146"/>
        <v>0</v>
      </c>
      <c r="U280" s="74">
        <v>0</v>
      </c>
      <c r="V280" s="109">
        <f t="shared" si="147"/>
        <v>0</v>
      </c>
      <c r="W280" s="74">
        <v>0</v>
      </c>
      <c r="X280" s="109">
        <f t="shared" si="148"/>
        <v>0</v>
      </c>
      <c r="Y280" s="74">
        <v>0</v>
      </c>
      <c r="Z280" s="109">
        <f t="shared" si="149"/>
        <v>0</v>
      </c>
      <c r="AA280" s="74">
        <v>0</v>
      </c>
      <c r="AB280" s="68">
        <f t="shared" si="150"/>
        <v>0</v>
      </c>
      <c r="AC280" s="67">
        <f t="shared" si="151"/>
        <v>0</v>
      </c>
      <c r="AD280" s="66">
        <f t="shared" si="152"/>
        <v>0</v>
      </c>
      <c r="AE280" s="57">
        <v>0</v>
      </c>
      <c r="AF280" s="60">
        <f t="shared" si="153"/>
        <v>0</v>
      </c>
      <c r="AG280" s="435">
        <v>0</v>
      </c>
      <c r="AH280" s="416">
        <f t="shared" si="154"/>
        <v>0</v>
      </c>
      <c r="AI280" s="65">
        <f t="shared" si="155"/>
        <v>0</v>
      </c>
      <c r="AJ280" s="63">
        <f t="shared" si="156"/>
        <v>0</v>
      </c>
      <c r="AK280" s="51">
        <v>0</v>
      </c>
      <c r="AL280" s="63">
        <f t="shared" si="157"/>
        <v>0</v>
      </c>
      <c r="AM280" s="75"/>
    </row>
    <row r="281" spans="1:39" s="2" customFormat="1" x14ac:dyDescent="0.3">
      <c r="A281" s="188" t="s">
        <v>585</v>
      </c>
      <c r="B281" s="47">
        <f>16000/10</f>
        <v>1600</v>
      </c>
      <c r="C281" s="183">
        <f>2700/1.1</f>
        <v>2454.5454545454545</v>
      </c>
      <c r="D281" s="163">
        <v>10</v>
      </c>
      <c r="E281" s="44">
        <v>0</v>
      </c>
      <c r="F281" s="471">
        <f t="shared" si="138"/>
        <v>0</v>
      </c>
      <c r="G281" s="42">
        <v>0</v>
      </c>
      <c r="H281" s="69">
        <f t="shared" si="139"/>
        <v>0</v>
      </c>
      <c r="I281" s="74">
        <v>0</v>
      </c>
      <c r="J281" s="37">
        <f t="shared" si="140"/>
        <v>0</v>
      </c>
      <c r="K281" s="74">
        <v>0</v>
      </c>
      <c r="L281" s="37">
        <f t="shared" si="141"/>
        <v>0</v>
      </c>
      <c r="M281" s="74">
        <v>0</v>
      </c>
      <c r="N281" s="37">
        <f t="shared" si="142"/>
        <v>0</v>
      </c>
      <c r="O281" s="74">
        <v>0</v>
      </c>
      <c r="P281" s="71">
        <f t="shared" si="143"/>
        <v>0</v>
      </c>
      <c r="Q281" s="57">
        <f t="shared" si="144"/>
        <v>0</v>
      </c>
      <c r="R281" s="70">
        <f t="shared" si="145"/>
        <v>0</v>
      </c>
      <c r="S281" s="42">
        <v>0</v>
      </c>
      <c r="T281" s="109">
        <f t="shared" si="146"/>
        <v>0</v>
      </c>
      <c r="U281" s="74">
        <v>0</v>
      </c>
      <c r="V281" s="109">
        <f t="shared" si="147"/>
        <v>0</v>
      </c>
      <c r="W281" s="74">
        <v>0</v>
      </c>
      <c r="X281" s="109">
        <f t="shared" si="148"/>
        <v>0</v>
      </c>
      <c r="Y281" s="74">
        <v>0</v>
      </c>
      <c r="Z281" s="109">
        <f t="shared" si="149"/>
        <v>0</v>
      </c>
      <c r="AA281" s="74">
        <v>0</v>
      </c>
      <c r="AB281" s="68">
        <f t="shared" si="150"/>
        <v>0</v>
      </c>
      <c r="AC281" s="67">
        <f t="shared" si="151"/>
        <v>0</v>
      </c>
      <c r="AD281" s="66">
        <f t="shared" si="152"/>
        <v>0</v>
      </c>
      <c r="AE281" s="57">
        <v>0</v>
      </c>
      <c r="AF281" s="60">
        <f t="shared" si="153"/>
        <v>0</v>
      </c>
      <c r="AG281" s="435">
        <v>0</v>
      </c>
      <c r="AH281" s="416">
        <f t="shared" si="154"/>
        <v>0</v>
      </c>
      <c r="AI281" s="65">
        <f t="shared" si="155"/>
        <v>0</v>
      </c>
      <c r="AJ281" s="63">
        <f t="shared" si="156"/>
        <v>0</v>
      </c>
      <c r="AK281" s="51">
        <v>0</v>
      </c>
      <c r="AL281" s="63">
        <f t="shared" si="157"/>
        <v>0</v>
      </c>
      <c r="AM281" s="75"/>
    </row>
    <row r="282" spans="1:39" s="2" customFormat="1" x14ac:dyDescent="0.3">
      <c r="A282" s="188" t="s">
        <v>410</v>
      </c>
      <c r="B282" s="47">
        <f>14400/12</f>
        <v>1200</v>
      </c>
      <c r="C282" s="46">
        <f>1800/1.1</f>
        <v>1636.3636363636363</v>
      </c>
      <c r="D282" s="163">
        <v>12</v>
      </c>
      <c r="E282" s="44">
        <v>0</v>
      </c>
      <c r="F282" s="471">
        <f t="shared" si="138"/>
        <v>0</v>
      </c>
      <c r="G282" s="42">
        <v>0</v>
      </c>
      <c r="H282" s="69">
        <f t="shared" si="139"/>
        <v>0</v>
      </c>
      <c r="I282" s="74">
        <v>0</v>
      </c>
      <c r="J282" s="37">
        <f t="shared" si="140"/>
        <v>0</v>
      </c>
      <c r="K282" s="74">
        <v>0</v>
      </c>
      <c r="L282" s="37">
        <f t="shared" si="141"/>
        <v>0</v>
      </c>
      <c r="M282" s="74">
        <v>0</v>
      </c>
      <c r="N282" s="37">
        <f t="shared" si="142"/>
        <v>0</v>
      </c>
      <c r="O282" s="74">
        <v>0</v>
      </c>
      <c r="P282" s="71">
        <f t="shared" si="143"/>
        <v>0</v>
      </c>
      <c r="Q282" s="57">
        <f t="shared" si="144"/>
        <v>0</v>
      </c>
      <c r="R282" s="70">
        <f t="shared" si="145"/>
        <v>0</v>
      </c>
      <c r="S282" s="42">
        <v>0</v>
      </c>
      <c r="T282" s="109">
        <f t="shared" si="146"/>
        <v>0</v>
      </c>
      <c r="U282" s="74">
        <v>0</v>
      </c>
      <c r="V282" s="109">
        <f t="shared" si="147"/>
        <v>0</v>
      </c>
      <c r="W282" s="74">
        <v>0</v>
      </c>
      <c r="X282" s="109">
        <f t="shared" si="148"/>
        <v>0</v>
      </c>
      <c r="Y282" s="74">
        <v>0</v>
      </c>
      <c r="Z282" s="109">
        <f t="shared" si="149"/>
        <v>0</v>
      </c>
      <c r="AA282" s="74">
        <v>0</v>
      </c>
      <c r="AB282" s="68">
        <f t="shared" si="150"/>
        <v>0</v>
      </c>
      <c r="AC282" s="67">
        <f t="shared" si="151"/>
        <v>0</v>
      </c>
      <c r="AD282" s="66">
        <f t="shared" si="152"/>
        <v>0</v>
      </c>
      <c r="AE282" s="57">
        <v>0</v>
      </c>
      <c r="AF282" s="60">
        <f t="shared" si="153"/>
        <v>0</v>
      </c>
      <c r="AG282" s="435">
        <v>0</v>
      </c>
      <c r="AH282" s="416">
        <f t="shared" si="154"/>
        <v>0</v>
      </c>
      <c r="AI282" s="65">
        <f t="shared" si="155"/>
        <v>0</v>
      </c>
      <c r="AJ282" s="63">
        <f t="shared" si="156"/>
        <v>0</v>
      </c>
      <c r="AK282" s="51">
        <v>0</v>
      </c>
      <c r="AL282" s="63">
        <f t="shared" si="157"/>
        <v>0</v>
      </c>
      <c r="AM282" s="75"/>
    </row>
    <row r="283" spans="1:39" s="2" customFormat="1" x14ac:dyDescent="0.3">
      <c r="A283" s="188" t="s">
        <v>426</v>
      </c>
      <c r="B283" s="47">
        <f>14400/12</f>
        <v>1200</v>
      </c>
      <c r="C283" s="46">
        <f>1800/1.1</f>
        <v>1636.3636363636363</v>
      </c>
      <c r="D283" s="163">
        <v>13</v>
      </c>
      <c r="E283" s="44">
        <v>0</v>
      </c>
      <c r="F283" s="471">
        <f t="shared" si="138"/>
        <v>0</v>
      </c>
      <c r="G283" s="42">
        <v>0</v>
      </c>
      <c r="H283" s="69">
        <f t="shared" si="139"/>
        <v>0</v>
      </c>
      <c r="I283" s="74">
        <v>0</v>
      </c>
      <c r="J283" s="37">
        <f t="shared" si="140"/>
        <v>0</v>
      </c>
      <c r="K283" s="74">
        <v>0</v>
      </c>
      <c r="L283" s="37">
        <f t="shared" si="141"/>
        <v>0</v>
      </c>
      <c r="M283" s="74">
        <v>0</v>
      </c>
      <c r="N283" s="37">
        <f t="shared" si="142"/>
        <v>0</v>
      </c>
      <c r="O283" s="74">
        <v>0</v>
      </c>
      <c r="P283" s="71">
        <f t="shared" si="143"/>
        <v>0</v>
      </c>
      <c r="Q283" s="57">
        <f t="shared" si="144"/>
        <v>0</v>
      </c>
      <c r="R283" s="70">
        <f t="shared" si="145"/>
        <v>0</v>
      </c>
      <c r="S283" s="42">
        <v>0</v>
      </c>
      <c r="T283" s="109">
        <f t="shared" si="146"/>
        <v>0</v>
      </c>
      <c r="U283" s="74">
        <v>0</v>
      </c>
      <c r="V283" s="109">
        <f t="shared" si="147"/>
        <v>0</v>
      </c>
      <c r="W283" s="74">
        <v>0</v>
      </c>
      <c r="X283" s="109">
        <f t="shared" si="148"/>
        <v>0</v>
      </c>
      <c r="Y283" s="74">
        <v>0</v>
      </c>
      <c r="Z283" s="109">
        <f t="shared" si="149"/>
        <v>0</v>
      </c>
      <c r="AA283" s="74">
        <v>0</v>
      </c>
      <c r="AB283" s="68">
        <f t="shared" si="150"/>
        <v>0</v>
      </c>
      <c r="AC283" s="67">
        <f t="shared" si="151"/>
        <v>0</v>
      </c>
      <c r="AD283" s="66">
        <f t="shared" si="152"/>
        <v>0</v>
      </c>
      <c r="AE283" s="57">
        <v>0</v>
      </c>
      <c r="AF283" s="60">
        <f t="shared" si="153"/>
        <v>0</v>
      </c>
      <c r="AG283" s="435">
        <v>0</v>
      </c>
      <c r="AH283" s="416">
        <f t="shared" si="154"/>
        <v>0</v>
      </c>
      <c r="AI283" s="65">
        <f t="shared" si="155"/>
        <v>0</v>
      </c>
      <c r="AJ283" s="63">
        <f t="shared" si="156"/>
        <v>0</v>
      </c>
      <c r="AK283" s="51">
        <v>0</v>
      </c>
      <c r="AL283" s="63">
        <f t="shared" si="157"/>
        <v>0</v>
      </c>
      <c r="AM283" s="75"/>
    </row>
    <row r="284" spans="1:39" s="2" customFormat="1" x14ac:dyDescent="0.3">
      <c r="A284" s="186" t="s">
        <v>406</v>
      </c>
      <c r="B284" s="47">
        <f>3900/6</f>
        <v>650</v>
      </c>
      <c r="C284" s="46">
        <f>2000/1.1</f>
        <v>1818.181818181818</v>
      </c>
      <c r="D284" s="163">
        <v>6</v>
      </c>
      <c r="E284" s="44">
        <v>0</v>
      </c>
      <c r="F284" s="471">
        <f t="shared" si="138"/>
        <v>0</v>
      </c>
      <c r="G284" s="42">
        <v>0</v>
      </c>
      <c r="H284" s="69">
        <f t="shared" si="139"/>
        <v>0</v>
      </c>
      <c r="I284" s="74">
        <v>0</v>
      </c>
      <c r="J284" s="37">
        <f t="shared" si="140"/>
        <v>0</v>
      </c>
      <c r="K284" s="74">
        <v>0</v>
      </c>
      <c r="L284" s="37">
        <f t="shared" si="141"/>
        <v>0</v>
      </c>
      <c r="M284" s="74">
        <v>0</v>
      </c>
      <c r="N284" s="37">
        <f t="shared" si="142"/>
        <v>0</v>
      </c>
      <c r="O284" s="74">
        <v>0</v>
      </c>
      <c r="P284" s="71">
        <f t="shared" si="143"/>
        <v>0</v>
      </c>
      <c r="Q284" s="57">
        <f t="shared" si="144"/>
        <v>0</v>
      </c>
      <c r="R284" s="70">
        <f t="shared" si="145"/>
        <v>0</v>
      </c>
      <c r="S284" s="42">
        <v>0</v>
      </c>
      <c r="T284" s="109">
        <f t="shared" si="146"/>
        <v>0</v>
      </c>
      <c r="U284" s="74">
        <v>0</v>
      </c>
      <c r="V284" s="109">
        <f t="shared" si="147"/>
        <v>0</v>
      </c>
      <c r="W284" s="74">
        <v>0</v>
      </c>
      <c r="X284" s="109">
        <f t="shared" si="148"/>
        <v>0</v>
      </c>
      <c r="Y284" s="74">
        <v>0</v>
      </c>
      <c r="Z284" s="109">
        <f t="shared" si="149"/>
        <v>0</v>
      </c>
      <c r="AA284" s="74">
        <v>0</v>
      </c>
      <c r="AB284" s="68">
        <f t="shared" si="150"/>
        <v>0</v>
      </c>
      <c r="AC284" s="67">
        <f t="shared" si="151"/>
        <v>0</v>
      </c>
      <c r="AD284" s="66">
        <f t="shared" si="152"/>
        <v>0</v>
      </c>
      <c r="AE284" s="57">
        <v>0</v>
      </c>
      <c r="AF284" s="60">
        <f t="shared" si="153"/>
        <v>0</v>
      </c>
      <c r="AG284" s="435">
        <v>0</v>
      </c>
      <c r="AH284" s="416">
        <f t="shared" si="154"/>
        <v>0</v>
      </c>
      <c r="AI284" s="65">
        <f t="shared" si="155"/>
        <v>0</v>
      </c>
      <c r="AJ284" s="63">
        <f t="shared" si="156"/>
        <v>0</v>
      </c>
      <c r="AK284" s="51">
        <v>0</v>
      </c>
      <c r="AL284" s="63">
        <f t="shared" si="157"/>
        <v>0</v>
      </c>
      <c r="AM284" s="75"/>
    </row>
    <row r="285" spans="1:39" s="2" customFormat="1" x14ac:dyDescent="0.3">
      <c r="A285" s="186" t="s">
        <v>407</v>
      </c>
      <c r="B285" s="47">
        <f>3900/6</f>
        <v>650</v>
      </c>
      <c r="C285" s="46">
        <f>2000/1.1</f>
        <v>1818.181818181818</v>
      </c>
      <c r="D285" s="163">
        <v>6</v>
      </c>
      <c r="E285" s="44">
        <v>0</v>
      </c>
      <c r="F285" s="471">
        <f t="shared" si="138"/>
        <v>0</v>
      </c>
      <c r="G285" s="42">
        <v>0</v>
      </c>
      <c r="H285" s="69">
        <f t="shared" si="139"/>
        <v>0</v>
      </c>
      <c r="I285" s="74">
        <v>0</v>
      </c>
      <c r="J285" s="37">
        <f t="shared" si="140"/>
        <v>0</v>
      </c>
      <c r="K285" s="74">
        <v>0</v>
      </c>
      <c r="L285" s="37">
        <f t="shared" si="141"/>
        <v>0</v>
      </c>
      <c r="M285" s="74">
        <v>0</v>
      </c>
      <c r="N285" s="37">
        <f t="shared" si="142"/>
        <v>0</v>
      </c>
      <c r="O285" s="74">
        <v>0</v>
      </c>
      <c r="P285" s="71">
        <f t="shared" si="143"/>
        <v>0</v>
      </c>
      <c r="Q285" s="57">
        <f t="shared" si="144"/>
        <v>0</v>
      </c>
      <c r="R285" s="70">
        <f t="shared" si="145"/>
        <v>0</v>
      </c>
      <c r="S285" s="42">
        <v>0</v>
      </c>
      <c r="T285" s="109">
        <f t="shared" si="146"/>
        <v>0</v>
      </c>
      <c r="U285" s="74">
        <v>0</v>
      </c>
      <c r="V285" s="109">
        <f t="shared" si="147"/>
        <v>0</v>
      </c>
      <c r="W285" s="74">
        <v>0</v>
      </c>
      <c r="X285" s="109">
        <f t="shared" si="148"/>
        <v>0</v>
      </c>
      <c r="Y285" s="74">
        <v>0</v>
      </c>
      <c r="Z285" s="109">
        <f t="shared" si="149"/>
        <v>0</v>
      </c>
      <c r="AA285" s="74">
        <v>0</v>
      </c>
      <c r="AB285" s="68">
        <f t="shared" si="150"/>
        <v>0</v>
      </c>
      <c r="AC285" s="67">
        <f t="shared" si="151"/>
        <v>0</v>
      </c>
      <c r="AD285" s="66">
        <f t="shared" si="152"/>
        <v>0</v>
      </c>
      <c r="AE285" s="57">
        <v>0</v>
      </c>
      <c r="AF285" s="60">
        <f t="shared" si="153"/>
        <v>0</v>
      </c>
      <c r="AG285" s="435">
        <v>0</v>
      </c>
      <c r="AH285" s="416">
        <f t="shared" si="154"/>
        <v>0</v>
      </c>
      <c r="AI285" s="65">
        <f t="shared" si="155"/>
        <v>0</v>
      </c>
      <c r="AJ285" s="63">
        <f t="shared" si="156"/>
        <v>0</v>
      </c>
      <c r="AK285" s="51">
        <v>0</v>
      </c>
      <c r="AL285" s="63">
        <f t="shared" si="157"/>
        <v>0</v>
      </c>
      <c r="AM285" s="75"/>
    </row>
    <row r="286" spans="1:39" s="2" customFormat="1" x14ac:dyDescent="0.3">
      <c r="A286" s="186" t="s">
        <v>1106</v>
      </c>
      <c r="B286" s="47">
        <f>3900/6</f>
        <v>650</v>
      </c>
      <c r="C286" s="46">
        <f>2000/1.1</f>
        <v>1818.181818181818</v>
      </c>
      <c r="D286" s="163">
        <v>6</v>
      </c>
      <c r="E286" s="44">
        <v>0</v>
      </c>
      <c r="F286" s="471">
        <f t="shared" si="138"/>
        <v>0</v>
      </c>
      <c r="G286" s="42">
        <v>0</v>
      </c>
      <c r="H286" s="69">
        <f t="shared" si="139"/>
        <v>0</v>
      </c>
      <c r="I286" s="74">
        <v>0</v>
      </c>
      <c r="J286" s="37">
        <f t="shared" si="140"/>
        <v>0</v>
      </c>
      <c r="K286" s="74">
        <v>0</v>
      </c>
      <c r="L286" s="37">
        <f t="shared" si="141"/>
        <v>0</v>
      </c>
      <c r="M286" s="74">
        <v>0</v>
      </c>
      <c r="N286" s="37">
        <f t="shared" si="142"/>
        <v>0</v>
      </c>
      <c r="O286" s="74">
        <v>0</v>
      </c>
      <c r="P286" s="71">
        <f t="shared" si="143"/>
        <v>0</v>
      </c>
      <c r="Q286" s="57">
        <f t="shared" si="144"/>
        <v>0</v>
      </c>
      <c r="R286" s="70">
        <f t="shared" si="145"/>
        <v>0</v>
      </c>
      <c r="S286" s="42">
        <v>0</v>
      </c>
      <c r="T286" s="109">
        <f t="shared" si="146"/>
        <v>0</v>
      </c>
      <c r="U286" s="74">
        <v>0</v>
      </c>
      <c r="V286" s="109">
        <f t="shared" si="147"/>
        <v>0</v>
      </c>
      <c r="W286" s="74">
        <v>0</v>
      </c>
      <c r="X286" s="109">
        <f t="shared" si="148"/>
        <v>0</v>
      </c>
      <c r="Y286" s="74">
        <v>0</v>
      </c>
      <c r="Z286" s="109">
        <f t="shared" si="149"/>
        <v>0</v>
      </c>
      <c r="AA286" s="74">
        <v>0</v>
      </c>
      <c r="AB286" s="68">
        <f t="shared" si="150"/>
        <v>0</v>
      </c>
      <c r="AC286" s="67">
        <f t="shared" si="151"/>
        <v>0</v>
      </c>
      <c r="AD286" s="66">
        <f t="shared" si="152"/>
        <v>0</v>
      </c>
      <c r="AE286" s="57">
        <v>0</v>
      </c>
      <c r="AF286" s="60">
        <f t="shared" si="153"/>
        <v>0</v>
      </c>
      <c r="AG286" s="435">
        <v>0</v>
      </c>
      <c r="AH286" s="416">
        <f t="shared" si="154"/>
        <v>0</v>
      </c>
      <c r="AI286" s="65">
        <f t="shared" si="155"/>
        <v>0</v>
      </c>
      <c r="AJ286" s="63">
        <f t="shared" si="156"/>
        <v>0</v>
      </c>
      <c r="AK286" s="51">
        <v>0</v>
      </c>
      <c r="AL286" s="63">
        <f t="shared" si="157"/>
        <v>0</v>
      </c>
      <c r="AM286" s="75"/>
    </row>
    <row r="287" spans="1:39" s="2" customFormat="1" ht="17.25" thickBot="1" x14ac:dyDescent="0.35">
      <c r="A287" s="185" t="s">
        <v>409</v>
      </c>
      <c r="B287" s="193">
        <f>31200/24</f>
        <v>1300</v>
      </c>
      <c r="C287" s="194">
        <f>2800/1.1</f>
        <v>2545.454545454545</v>
      </c>
      <c r="D287" s="45">
        <v>24</v>
      </c>
      <c r="E287" s="44">
        <v>0</v>
      </c>
      <c r="F287" s="471">
        <f t="shared" si="138"/>
        <v>0</v>
      </c>
      <c r="G287" s="42">
        <v>0</v>
      </c>
      <c r="H287" s="69">
        <f t="shared" si="139"/>
        <v>0</v>
      </c>
      <c r="I287" s="74">
        <v>0</v>
      </c>
      <c r="J287" s="37">
        <f t="shared" si="140"/>
        <v>0</v>
      </c>
      <c r="K287" s="74">
        <v>0</v>
      </c>
      <c r="L287" s="37">
        <f t="shared" si="141"/>
        <v>0</v>
      </c>
      <c r="M287" s="74">
        <v>0</v>
      </c>
      <c r="N287" s="37">
        <f t="shared" si="142"/>
        <v>0</v>
      </c>
      <c r="O287" s="74">
        <v>0</v>
      </c>
      <c r="P287" s="71">
        <f t="shared" si="143"/>
        <v>0</v>
      </c>
      <c r="Q287" s="57">
        <f t="shared" si="144"/>
        <v>0</v>
      </c>
      <c r="R287" s="70">
        <f t="shared" si="145"/>
        <v>0</v>
      </c>
      <c r="S287" s="42">
        <v>0</v>
      </c>
      <c r="T287" s="109">
        <f t="shared" si="146"/>
        <v>0</v>
      </c>
      <c r="U287" s="74">
        <v>0</v>
      </c>
      <c r="V287" s="109">
        <f t="shared" si="147"/>
        <v>0</v>
      </c>
      <c r="W287" s="74">
        <v>0</v>
      </c>
      <c r="X287" s="109">
        <f t="shared" si="148"/>
        <v>0</v>
      </c>
      <c r="Y287" s="74">
        <v>0</v>
      </c>
      <c r="Z287" s="109">
        <f t="shared" si="149"/>
        <v>0</v>
      </c>
      <c r="AA287" s="74">
        <v>0</v>
      </c>
      <c r="AB287" s="68">
        <f t="shared" si="150"/>
        <v>0</v>
      </c>
      <c r="AC287" s="67">
        <f t="shared" si="151"/>
        <v>0</v>
      </c>
      <c r="AD287" s="66">
        <f t="shared" si="152"/>
        <v>0</v>
      </c>
      <c r="AE287" s="57">
        <v>0</v>
      </c>
      <c r="AF287" s="60">
        <f t="shared" si="153"/>
        <v>0</v>
      </c>
      <c r="AG287" s="435">
        <v>0</v>
      </c>
      <c r="AH287" s="416">
        <f t="shared" si="154"/>
        <v>0</v>
      </c>
      <c r="AI287" s="65">
        <f t="shared" si="155"/>
        <v>0</v>
      </c>
      <c r="AJ287" s="63">
        <f t="shared" si="156"/>
        <v>0</v>
      </c>
      <c r="AK287" s="51">
        <v>0</v>
      </c>
      <c r="AL287" s="63">
        <f t="shared" si="157"/>
        <v>0</v>
      </c>
      <c r="AM287" s="75"/>
    </row>
    <row r="288" spans="1:39" s="2" customFormat="1" ht="17.25" thickBot="1" x14ac:dyDescent="0.35">
      <c r="A288" s="573" t="s">
        <v>57</v>
      </c>
      <c r="B288" s="574"/>
      <c r="C288" s="574"/>
      <c r="D288" s="666"/>
      <c r="E288" s="106">
        <f t="shared" ref="E288:AL288" si="158">SUM(E254:E287)</f>
        <v>1</v>
      </c>
      <c r="F288" s="106">
        <f t="shared" si="158"/>
        <v>600</v>
      </c>
      <c r="G288" s="467">
        <f t="shared" si="158"/>
        <v>0</v>
      </c>
      <c r="H288" s="475">
        <f t="shared" si="158"/>
        <v>0</v>
      </c>
      <c r="I288" s="362">
        <f t="shared" si="158"/>
        <v>0</v>
      </c>
      <c r="J288" s="475">
        <f t="shared" si="158"/>
        <v>0</v>
      </c>
      <c r="K288" s="362">
        <f t="shared" si="158"/>
        <v>0</v>
      </c>
      <c r="L288" s="475">
        <f t="shared" si="158"/>
        <v>0</v>
      </c>
      <c r="M288" s="362">
        <f t="shared" si="158"/>
        <v>0</v>
      </c>
      <c r="N288" s="475">
        <f t="shared" si="158"/>
        <v>0</v>
      </c>
      <c r="O288" s="362">
        <f t="shared" si="158"/>
        <v>0</v>
      </c>
      <c r="P288" s="475">
        <f t="shared" si="158"/>
        <v>0</v>
      </c>
      <c r="Q288" s="473">
        <f t="shared" si="158"/>
        <v>0</v>
      </c>
      <c r="R288" s="474">
        <f t="shared" si="158"/>
        <v>0</v>
      </c>
      <c r="S288" s="467">
        <f t="shared" si="158"/>
        <v>0</v>
      </c>
      <c r="T288" s="475">
        <f t="shared" si="158"/>
        <v>0</v>
      </c>
      <c r="U288" s="362">
        <f t="shared" si="158"/>
        <v>0</v>
      </c>
      <c r="V288" s="475">
        <f t="shared" si="158"/>
        <v>0</v>
      </c>
      <c r="W288" s="362">
        <f t="shared" si="158"/>
        <v>0</v>
      </c>
      <c r="X288" s="475">
        <f t="shared" si="158"/>
        <v>0</v>
      </c>
      <c r="Y288" s="362">
        <f t="shared" si="158"/>
        <v>0</v>
      </c>
      <c r="Z288" s="475">
        <f t="shared" si="158"/>
        <v>0</v>
      </c>
      <c r="AA288" s="362">
        <f t="shared" si="158"/>
        <v>0</v>
      </c>
      <c r="AB288" s="475">
        <f t="shared" si="158"/>
        <v>0</v>
      </c>
      <c r="AC288" s="473">
        <f t="shared" si="158"/>
        <v>0</v>
      </c>
      <c r="AD288" s="473">
        <f t="shared" si="158"/>
        <v>0</v>
      </c>
      <c r="AE288" s="473">
        <f t="shared" si="158"/>
        <v>0</v>
      </c>
      <c r="AF288" s="474">
        <f t="shared" si="158"/>
        <v>0</v>
      </c>
      <c r="AG288" s="478">
        <f t="shared" si="158"/>
        <v>0</v>
      </c>
      <c r="AH288" s="362">
        <f t="shared" si="158"/>
        <v>0</v>
      </c>
      <c r="AI288" s="467">
        <f t="shared" si="158"/>
        <v>1</v>
      </c>
      <c r="AJ288" s="468">
        <f t="shared" si="158"/>
        <v>600</v>
      </c>
      <c r="AK288" s="362">
        <f t="shared" si="158"/>
        <v>0</v>
      </c>
      <c r="AL288" s="362">
        <f t="shared" si="158"/>
        <v>0</v>
      </c>
      <c r="AM288" s="11"/>
    </row>
    <row r="289" spans="1:39" s="2" customFormat="1" ht="17.25" thickBot="1" x14ac:dyDescent="0.35">
      <c r="A289" s="10"/>
      <c r="B289" s="10"/>
      <c r="C289" s="10"/>
      <c r="D289" s="10"/>
      <c r="E289" s="4"/>
      <c r="F289" s="5"/>
      <c r="G289" s="4"/>
      <c r="H289" s="9">
        <f>H288*1.1</f>
        <v>0</v>
      </c>
      <c r="I289" s="5"/>
      <c r="J289" s="101">
        <f>J288*1.1</f>
        <v>0</v>
      </c>
      <c r="K289" s="5"/>
      <c r="L289" s="9">
        <f>L288*1.1</f>
        <v>0</v>
      </c>
      <c r="M289" s="5"/>
      <c r="N289" s="9">
        <f>N288*1.1</f>
        <v>0</v>
      </c>
      <c r="O289" s="5"/>
      <c r="P289" s="9">
        <f>P288*1.1</f>
        <v>0</v>
      </c>
      <c r="Q289" s="5"/>
      <c r="R289" s="8">
        <f>R288*1.1</f>
        <v>0</v>
      </c>
      <c r="S289" s="586" t="s">
        <v>1105</v>
      </c>
      <c r="T289" s="587"/>
      <c r="U289" s="587"/>
      <c r="V289" s="587"/>
      <c r="W289" s="587"/>
      <c r="X289" s="587"/>
      <c r="Y289" s="587"/>
      <c r="Z289" s="587"/>
      <c r="AA289" s="587"/>
      <c r="AB289" s="587"/>
      <c r="AC289" s="587"/>
      <c r="AD289" s="587"/>
      <c r="AE289" s="363"/>
      <c r="AF289" s="7">
        <f>AF288/(R288+F288)</f>
        <v>0</v>
      </c>
      <c r="AG289" s="5"/>
      <c r="AH289" s="5"/>
      <c r="AI289" s="4"/>
      <c r="AJ289" s="6"/>
      <c r="AK289" s="5"/>
      <c r="AL289" s="3"/>
    </row>
    <row r="290" spans="1:39" s="100" customFormat="1" x14ac:dyDescent="0.3"/>
    <row r="291" spans="1:39" s="2" customFormat="1" x14ac:dyDescent="0.3"/>
    <row r="292" spans="1:39" s="2" customFormat="1" ht="17.25" thickBot="1" x14ac:dyDescent="0.35">
      <c r="A292" s="98" t="s">
        <v>1155</v>
      </c>
      <c r="B292" s="97"/>
      <c r="C292" s="97"/>
      <c r="D292" s="96"/>
      <c r="E292" s="95"/>
      <c r="F292" s="95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3"/>
      <c r="AH292" s="93"/>
      <c r="AI292" s="93"/>
      <c r="AJ292" s="93"/>
      <c r="AK292" s="93"/>
    </row>
    <row r="293" spans="1:39" s="2" customFormat="1" ht="17.25" thickBot="1" x14ac:dyDescent="0.35">
      <c r="A293" s="10"/>
      <c r="B293" s="10"/>
      <c r="C293" s="10"/>
      <c r="D293" s="10"/>
      <c r="E293" s="92"/>
      <c r="F293" s="91"/>
      <c r="G293" s="619" t="s">
        <v>1085</v>
      </c>
      <c r="H293" s="620"/>
      <c r="I293" s="620"/>
      <c r="J293" s="620"/>
      <c r="K293" s="620"/>
      <c r="L293" s="620"/>
      <c r="M293" s="620"/>
      <c r="N293" s="620"/>
      <c r="O293" s="620"/>
      <c r="P293" s="620"/>
      <c r="Q293" s="620"/>
      <c r="R293" s="621"/>
      <c r="S293" s="660" t="s">
        <v>1084</v>
      </c>
      <c r="T293" s="622"/>
      <c r="U293" s="622"/>
      <c r="V293" s="622"/>
      <c r="W293" s="622"/>
      <c r="X293" s="622"/>
      <c r="Y293" s="622"/>
      <c r="Z293" s="622"/>
      <c r="AA293" s="622"/>
      <c r="AB293" s="622"/>
      <c r="AC293" s="622"/>
      <c r="AD293" s="622"/>
      <c r="AE293" s="622"/>
      <c r="AF293" s="661"/>
      <c r="AG293" s="92"/>
      <c r="AH293" s="91"/>
      <c r="AI293" s="92"/>
      <c r="AJ293" s="89"/>
      <c r="AK293" s="90"/>
      <c r="AL293" s="89"/>
      <c r="AM293" s="88" t="s">
        <v>733</v>
      </c>
    </row>
    <row r="294" spans="1:39" s="2" customFormat="1" ht="16.5" customHeight="1" x14ac:dyDescent="0.3">
      <c r="A294" s="652" t="s">
        <v>1083</v>
      </c>
      <c r="B294" s="636" t="s">
        <v>13</v>
      </c>
      <c r="C294" s="565" t="s">
        <v>1081</v>
      </c>
      <c r="D294" s="647" t="s">
        <v>51</v>
      </c>
      <c r="E294" s="569" t="s">
        <v>1104</v>
      </c>
      <c r="F294" s="696" t="s">
        <v>1103</v>
      </c>
      <c r="G294" s="629" t="s">
        <v>1079</v>
      </c>
      <c r="H294" s="633" t="s">
        <v>1102</v>
      </c>
      <c r="I294" s="625" t="s">
        <v>0</v>
      </c>
      <c r="J294" s="633" t="s">
        <v>1077</v>
      </c>
      <c r="K294" s="625" t="s">
        <v>1</v>
      </c>
      <c r="L294" s="633" t="s">
        <v>1076</v>
      </c>
      <c r="M294" s="625" t="s">
        <v>2</v>
      </c>
      <c r="N294" s="633" t="s">
        <v>1075</v>
      </c>
      <c r="O294" s="625" t="s">
        <v>3</v>
      </c>
      <c r="P294" s="633" t="s">
        <v>1101</v>
      </c>
      <c r="Q294" s="639" t="s">
        <v>1073</v>
      </c>
      <c r="R294" s="607" t="s">
        <v>1072</v>
      </c>
      <c r="S294" s="837" t="s">
        <v>1100</v>
      </c>
      <c r="T294" s="835" t="s">
        <v>1070</v>
      </c>
      <c r="U294" s="836" t="s">
        <v>4</v>
      </c>
      <c r="V294" s="835" t="s">
        <v>1069</v>
      </c>
      <c r="W294" s="836" t="s">
        <v>5</v>
      </c>
      <c r="X294" s="835" t="s">
        <v>1068</v>
      </c>
      <c r="Y294" s="836" t="s">
        <v>6</v>
      </c>
      <c r="Z294" s="835" t="s">
        <v>1099</v>
      </c>
      <c r="AA294" s="836" t="s">
        <v>7</v>
      </c>
      <c r="AB294" s="835" t="s">
        <v>1066</v>
      </c>
      <c r="AC294" s="833" t="s">
        <v>1098</v>
      </c>
      <c r="AD294" s="833" t="s">
        <v>1065</v>
      </c>
      <c r="AE294" s="833" t="s">
        <v>31</v>
      </c>
      <c r="AF294" s="834" t="s">
        <v>1097</v>
      </c>
      <c r="AG294" s="694" t="s">
        <v>1062</v>
      </c>
      <c r="AH294" s="647" t="s">
        <v>1061</v>
      </c>
      <c r="AI294" s="629" t="s">
        <v>1060</v>
      </c>
      <c r="AJ294" s="627" t="s">
        <v>34</v>
      </c>
      <c r="AK294" s="634" t="s">
        <v>35</v>
      </c>
      <c r="AL294" s="627" t="s">
        <v>1096</v>
      </c>
      <c r="AM294" s="605" t="s">
        <v>37</v>
      </c>
    </row>
    <row r="295" spans="1:39" s="2" customFormat="1" ht="17.25" customHeight="1" thickBot="1" x14ac:dyDescent="0.35">
      <c r="A295" s="653"/>
      <c r="B295" s="637"/>
      <c r="C295" s="566"/>
      <c r="D295" s="648"/>
      <c r="E295" s="651"/>
      <c r="F295" s="697"/>
      <c r="G295" s="630"/>
      <c r="H295" s="583"/>
      <c r="I295" s="626"/>
      <c r="J295" s="583"/>
      <c r="K295" s="626"/>
      <c r="L295" s="583"/>
      <c r="M295" s="626"/>
      <c r="N295" s="583"/>
      <c r="O295" s="626"/>
      <c r="P295" s="583"/>
      <c r="Q295" s="602"/>
      <c r="R295" s="608"/>
      <c r="S295" s="665"/>
      <c r="T295" s="612"/>
      <c r="U295" s="641"/>
      <c r="V295" s="612"/>
      <c r="W295" s="641"/>
      <c r="X295" s="612"/>
      <c r="Y295" s="641"/>
      <c r="Z295" s="612"/>
      <c r="AA295" s="641"/>
      <c r="AB295" s="612"/>
      <c r="AC295" s="593"/>
      <c r="AD295" s="602"/>
      <c r="AE295" s="602"/>
      <c r="AF295" s="608"/>
      <c r="AG295" s="695"/>
      <c r="AH295" s="648"/>
      <c r="AI295" s="630"/>
      <c r="AJ295" s="631"/>
      <c r="AK295" s="638"/>
      <c r="AL295" s="631"/>
      <c r="AM295" s="606"/>
    </row>
    <row r="296" spans="1:39" s="2" customFormat="1" x14ac:dyDescent="0.3">
      <c r="A296" s="87" t="s">
        <v>55</v>
      </c>
      <c r="B296" s="61">
        <f>15500/10</f>
        <v>1550</v>
      </c>
      <c r="C296" s="77">
        <f>2700/1.1</f>
        <v>2454.5454545454545</v>
      </c>
      <c r="D296" s="166">
        <v>10</v>
      </c>
      <c r="E296" s="44">
        <v>0</v>
      </c>
      <c r="F296" s="466">
        <f t="shared" ref="F296:F329" si="159">B296*E296</f>
        <v>0</v>
      </c>
      <c r="G296" s="42">
        <v>0</v>
      </c>
      <c r="H296" s="84">
        <f t="shared" ref="H296:H329" si="160">B296*G296</f>
        <v>0</v>
      </c>
      <c r="I296" s="38">
        <v>0</v>
      </c>
      <c r="J296" s="84">
        <f t="shared" ref="J296:J329" si="161">B296*I296</f>
        <v>0</v>
      </c>
      <c r="K296" s="74">
        <v>0</v>
      </c>
      <c r="L296" s="37">
        <f t="shared" ref="L296:L329" si="162">B296*K296</f>
        <v>0</v>
      </c>
      <c r="M296" s="38">
        <v>0</v>
      </c>
      <c r="N296" s="84">
        <f t="shared" ref="N296:N329" si="163">B296*M296</f>
        <v>0</v>
      </c>
      <c r="O296" s="61">
        <v>0</v>
      </c>
      <c r="P296" s="71">
        <f t="shared" ref="P296:P329" si="164">B296*O296</f>
        <v>0</v>
      </c>
      <c r="Q296" s="57">
        <f t="shared" ref="Q296:Q329" si="165">G296+I296+K296+M296+O296</f>
        <v>0</v>
      </c>
      <c r="R296" s="83">
        <f t="shared" ref="R296:R329" si="166">Q296*B296</f>
        <v>0</v>
      </c>
      <c r="S296" s="42">
        <v>0</v>
      </c>
      <c r="T296" s="82">
        <f t="shared" ref="T296:T329" si="167">C296*S296</f>
        <v>0</v>
      </c>
      <c r="U296" s="38">
        <v>0</v>
      </c>
      <c r="V296" s="82">
        <f t="shared" ref="V296:V329" si="168">C296*U296</f>
        <v>0</v>
      </c>
      <c r="W296" s="38">
        <v>0</v>
      </c>
      <c r="X296" s="82">
        <f t="shared" ref="X296:X329" si="169">C296*W296</f>
        <v>0</v>
      </c>
      <c r="Y296" s="74">
        <v>0</v>
      </c>
      <c r="Z296" s="82">
        <f t="shared" ref="Z296:Z329" si="170">C296*Y296</f>
        <v>0</v>
      </c>
      <c r="AA296" s="74">
        <v>0</v>
      </c>
      <c r="AB296" s="68">
        <f t="shared" ref="AB296:AB329" si="171">C296*AA296</f>
        <v>0</v>
      </c>
      <c r="AC296" s="67">
        <f t="shared" ref="AC296:AC329" si="172">S296+U296+W296+Y296+AA296</f>
        <v>0</v>
      </c>
      <c r="AD296" s="66">
        <f t="shared" ref="AD296:AD329" si="173">AC296*C296</f>
        <v>0</v>
      </c>
      <c r="AE296" s="57">
        <v>0</v>
      </c>
      <c r="AF296" s="60">
        <f t="shared" ref="AF296:AF329" si="174">((C296-B296)*AC296)-AE296</f>
        <v>0</v>
      </c>
      <c r="AG296" s="435">
        <v>0</v>
      </c>
      <c r="AH296" s="416">
        <f t="shared" ref="AH296:AH329" si="175">B296*AG296</f>
        <v>0</v>
      </c>
      <c r="AI296" s="65">
        <f t="shared" ref="AI296:AI329" si="176">E296+Q296-AC296-AG296</f>
        <v>0</v>
      </c>
      <c r="AJ296" s="150">
        <f t="shared" ref="AJ296:AJ329" si="177">B296*AI296</f>
        <v>0</v>
      </c>
      <c r="AK296" s="65">
        <v>0</v>
      </c>
      <c r="AL296" s="63">
        <f t="shared" ref="AL296:AL329" si="178">AK296*B296</f>
        <v>0</v>
      </c>
      <c r="AM296" s="75"/>
    </row>
    <row r="297" spans="1:39" s="2" customFormat="1" x14ac:dyDescent="0.3">
      <c r="A297" s="56" t="s">
        <v>56</v>
      </c>
      <c r="B297" s="74">
        <f>15500/10</f>
        <v>1550</v>
      </c>
      <c r="C297" s="77">
        <f>2700/1.1</f>
        <v>2454.5454545454545</v>
      </c>
      <c r="D297" s="165">
        <v>10</v>
      </c>
      <c r="E297" s="44">
        <v>0</v>
      </c>
      <c r="F297" s="391">
        <f t="shared" si="159"/>
        <v>0</v>
      </c>
      <c r="G297" s="42">
        <v>0</v>
      </c>
      <c r="H297" s="69">
        <f t="shared" si="160"/>
        <v>0</v>
      </c>
      <c r="I297" s="38">
        <v>0</v>
      </c>
      <c r="J297" s="37">
        <f t="shared" si="161"/>
        <v>0</v>
      </c>
      <c r="K297" s="74">
        <v>0</v>
      </c>
      <c r="L297" s="37">
        <f t="shared" si="162"/>
        <v>0</v>
      </c>
      <c r="M297" s="38">
        <v>0</v>
      </c>
      <c r="N297" s="37">
        <f t="shared" si="163"/>
        <v>0</v>
      </c>
      <c r="O297" s="61">
        <v>0</v>
      </c>
      <c r="P297" s="71">
        <f t="shared" si="164"/>
        <v>0</v>
      </c>
      <c r="Q297" s="57">
        <f t="shared" si="165"/>
        <v>0</v>
      </c>
      <c r="R297" s="70">
        <f t="shared" si="166"/>
        <v>0</v>
      </c>
      <c r="S297" s="42">
        <v>0</v>
      </c>
      <c r="T297" s="69">
        <f t="shared" si="167"/>
        <v>0</v>
      </c>
      <c r="U297" s="38">
        <v>0</v>
      </c>
      <c r="V297" s="69">
        <f t="shared" si="168"/>
        <v>0</v>
      </c>
      <c r="W297" s="38">
        <v>0</v>
      </c>
      <c r="X297" s="69">
        <f t="shared" si="169"/>
        <v>0</v>
      </c>
      <c r="Y297" s="74">
        <v>0</v>
      </c>
      <c r="Z297" s="69">
        <f t="shared" si="170"/>
        <v>0</v>
      </c>
      <c r="AA297" s="74">
        <v>0</v>
      </c>
      <c r="AB297" s="68">
        <f t="shared" si="171"/>
        <v>0</v>
      </c>
      <c r="AC297" s="67">
        <f t="shared" si="172"/>
        <v>0</v>
      </c>
      <c r="AD297" s="66">
        <f t="shared" si="173"/>
        <v>0</v>
      </c>
      <c r="AE297" s="57">
        <v>0</v>
      </c>
      <c r="AF297" s="60">
        <f t="shared" si="174"/>
        <v>0</v>
      </c>
      <c r="AG297" s="435">
        <v>0</v>
      </c>
      <c r="AH297" s="416">
        <f t="shared" si="175"/>
        <v>0</v>
      </c>
      <c r="AI297" s="65">
        <f t="shared" si="176"/>
        <v>0</v>
      </c>
      <c r="AJ297" s="63">
        <f t="shared" si="177"/>
        <v>0</v>
      </c>
      <c r="AK297" s="65">
        <v>0</v>
      </c>
      <c r="AL297" s="63">
        <f t="shared" si="178"/>
        <v>0</v>
      </c>
      <c r="AM297" s="62"/>
    </row>
    <row r="298" spans="1:39" s="2" customFormat="1" x14ac:dyDescent="0.3">
      <c r="A298" s="56" t="s">
        <v>273</v>
      </c>
      <c r="B298" s="74">
        <f>18000/10</f>
        <v>1800</v>
      </c>
      <c r="C298" s="77">
        <f>2800/1.1</f>
        <v>2545.454545454545</v>
      </c>
      <c r="D298" s="165">
        <v>10</v>
      </c>
      <c r="E298" s="44">
        <v>0</v>
      </c>
      <c r="F298" s="391">
        <f t="shared" si="159"/>
        <v>0</v>
      </c>
      <c r="G298" s="42">
        <v>0</v>
      </c>
      <c r="H298" s="69">
        <f t="shared" si="160"/>
        <v>0</v>
      </c>
      <c r="I298" s="38">
        <v>0</v>
      </c>
      <c r="J298" s="37">
        <f t="shared" si="161"/>
        <v>0</v>
      </c>
      <c r="K298" s="74">
        <v>0</v>
      </c>
      <c r="L298" s="37">
        <f t="shared" si="162"/>
        <v>0</v>
      </c>
      <c r="M298" s="38">
        <v>0</v>
      </c>
      <c r="N298" s="37">
        <f t="shared" si="163"/>
        <v>0</v>
      </c>
      <c r="O298" s="61">
        <v>0</v>
      </c>
      <c r="P298" s="71">
        <f t="shared" si="164"/>
        <v>0</v>
      </c>
      <c r="Q298" s="57">
        <f t="shared" si="165"/>
        <v>0</v>
      </c>
      <c r="R298" s="70">
        <f t="shared" si="166"/>
        <v>0</v>
      </c>
      <c r="S298" s="42">
        <v>0</v>
      </c>
      <c r="T298" s="69">
        <f t="shared" si="167"/>
        <v>0</v>
      </c>
      <c r="U298" s="38">
        <v>0</v>
      </c>
      <c r="V298" s="69">
        <f t="shared" si="168"/>
        <v>0</v>
      </c>
      <c r="W298" s="38">
        <v>0</v>
      </c>
      <c r="X298" s="69">
        <f t="shared" si="169"/>
        <v>0</v>
      </c>
      <c r="Y298" s="74">
        <v>0</v>
      </c>
      <c r="Z298" s="69">
        <f t="shared" si="170"/>
        <v>0</v>
      </c>
      <c r="AA298" s="74">
        <v>0</v>
      </c>
      <c r="AB298" s="68">
        <f t="shared" si="171"/>
        <v>0</v>
      </c>
      <c r="AC298" s="67">
        <f t="shared" si="172"/>
        <v>0</v>
      </c>
      <c r="AD298" s="66">
        <f t="shared" si="173"/>
        <v>0</v>
      </c>
      <c r="AE298" s="57">
        <v>0</v>
      </c>
      <c r="AF298" s="60">
        <f t="shared" si="174"/>
        <v>0</v>
      </c>
      <c r="AG298" s="435">
        <v>0</v>
      </c>
      <c r="AH298" s="416">
        <f t="shared" si="175"/>
        <v>0</v>
      </c>
      <c r="AI298" s="65">
        <f t="shared" si="176"/>
        <v>0</v>
      </c>
      <c r="AJ298" s="63">
        <f t="shared" si="177"/>
        <v>0</v>
      </c>
      <c r="AK298" s="65">
        <v>0</v>
      </c>
      <c r="AL298" s="63">
        <f t="shared" si="178"/>
        <v>0</v>
      </c>
      <c r="AM298" s="62"/>
    </row>
    <row r="299" spans="1:39" s="2" customFormat="1" x14ac:dyDescent="0.3">
      <c r="A299" s="79" t="s">
        <v>92</v>
      </c>
      <c r="B299" s="47">
        <f>15500/10</f>
        <v>1550</v>
      </c>
      <c r="C299" s="77">
        <f>2700/1.1</f>
        <v>2454.5454545454545</v>
      </c>
      <c r="D299" s="163">
        <v>10</v>
      </c>
      <c r="E299" s="44">
        <v>0</v>
      </c>
      <c r="F299" s="391">
        <f t="shared" si="159"/>
        <v>0</v>
      </c>
      <c r="G299" s="42">
        <v>0</v>
      </c>
      <c r="H299" s="69">
        <f t="shared" si="160"/>
        <v>0</v>
      </c>
      <c r="I299" s="38">
        <v>0</v>
      </c>
      <c r="J299" s="37">
        <f t="shared" si="161"/>
        <v>0</v>
      </c>
      <c r="K299" s="74">
        <v>0</v>
      </c>
      <c r="L299" s="37">
        <f t="shared" si="162"/>
        <v>0</v>
      </c>
      <c r="M299" s="38">
        <v>0</v>
      </c>
      <c r="N299" s="37">
        <f t="shared" si="163"/>
        <v>0</v>
      </c>
      <c r="O299" s="61">
        <v>0</v>
      </c>
      <c r="P299" s="71">
        <f t="shared" si="164"/>
        <v>0</v>
      </c>
      <c r="Q299" s="57">
        <f t="shared" si="165"/>
        <v>0</v>
      </c>
      <c r="R299" s="70">
        <f t="shared" si="166"/>
        <v>0</v>
      </c>
      <c r="S299" s="42">
        <v>0</v>
      </c>
      <c r="T299" s="69">
        <f t="shared" si="167"/>
        <v>0</v>
      </c>
      <c r="U299" s="38">
        <v>0</v>
      </c>
      <c r="V299" s="69">
        <f t="shared" si="168"/>
        <v>0</v>
      </c>
      <c r="W299" s="38">
        <v>0</v>
      </c>
      <c r="X299" s="69">
        <f t="shared" si="169"/>
        <v>0</v>
      </c>
      <c r="Y299" s="74">
        <v>0</v>
      </c>
      <c r="Z299" s="69">
        <f t="shared" si="170"/>
        <v>0</v>
      </c>
      <c r="AA299" s="74">
        <v>0</v>
      </c>
      <c r="AB299" s="68">
        <f t="shared" si="171"/>
        <v>0</v>
      </c>
      <c r="AC299" s="67">
        <f t="shared" si="172"/>
        <v>0</v>
      </c>
      <c r="AD299" s="66">
        <f t="shared" si="173"/>
        <v>0</v>
      </c>
      <c r="AE299" s="57">
        <v>0</v>
      </c>
      <c r="AF299" s="60">
        <f t="shared" si="174"/>
        <v>0</v>
      </c>
      <c r="AG299" s="435">
        <v>0</v>
      </c>
      <c r="AH299" s="416">
        <f t="shared" si="175"/>
        <v>0</v>
      </c>
      <c r="AI299" s="65">
        <f t="shared" si="176"/>
        <v>0</v>
      </c>
      <c r="AJ299" s="63">
        <f t="shared" si="177"/>
        <v>0</v>
      </c>
      <c r="AK299" s="65">
        <v>0</v>
      </c>
      <c r="AL299" s="63">
        <f t="shared" si="178"/>
        <v>0</v>
      </c>
      <c r="AM299" s="62"/>
    </row>
    <row r="300" spans="1:39" s="2" customFormat="1" x14ac:dyDescent="0.3">
      <c r="A300" s="79" t="s">
        <v>75</v>
      </c>
      <c r="B300" s="47">
        <f>15500/10</f>
        <v>1550</v>
      </c>
      <c r="C300" s="77">
        <f>2700/1.1</f>
        <v>2454.5454545454545</v>
      </c>
      <c r="D300" s="163">
        <v>10</v>
      </c>
      <c r="E300" s="44">
        <v>0</v>
      </c>
      <c r="F300" s="391">
        <f t="shared" si="159"/>
        <v>0</v>
      </c>
      <c r="G300" s="42">
        <v>0</v>
      </c>
      <c r="H300" s="69">
        <f t="shared" si="160"/>
        <v>0</v>
      </c>
      <c r="I300" s="38">
        <v>0</v>
      </c>
      <c r="J300" s="37">
        <f t="shared" si="161"/>
        <v>0</v>
      </c>
      <c r="K300" s="74">
        <v>0</v>
      </c>
      <c r="L300" s="37">
        <f t="shared" si="162"/>
        <v>0</v>
      </c>
      <c r="M300" s="38">
        <v>0</v>
      </c>
      <c r="N300" s="37">
        <f t="shared" si="163"/>
        <v>0</v>
      </c>
      <c r="O300" s="61">
        <v>0</v>
      </c>
      <c r="P300" s="71">
        <f t="shared" si="164"/>
        <v>0</v>
      </c>
      <c r="Q300" s="57">
        <f t="shared" si="165"/>
        <v>0</v>
      </c>
      <c r="R300" s="70">
        <f t="shared" si="166"/>
        <v>0</v>
      </c>
      <c r="S300" s="42">
        <v>0</v>
      </c>
      <c r="T300" s="69">
        <f t="shared" si="167"/>
        <v>0</v>
      </c>
      <c r="U300" s="38">
        <v>0</v>
      </c>
      <c r="V300" s="69">
        <f t="shared" si="168"/>
        <v>0</v>
      </c>
      <c r="W300" s="38">
        <v>0</v>
      </c>
      <c r="X300" s="69">
        <f t="shared" si="169"/>
        <v>0</v>
      </c>
      <c r="Y300" s="74">
        <v>0</v>
      </c>
      <c r="Z300" s="69">
        <f t="shared" si="170"/>
        <v>0</v>
      </c>
      <c r="AA300" s="74">
        <v>0</v>
      </c>
      <c r="AB300" s="68">
        <f t="shared" si="171"/>
        <v>0</v>
      </c>
      <c r="AC300" s="67">
        <f t="shared" si="172"/>
        <v>0</v>
      </c>
      <c r="AD300" s="66">
        <f t="shared" si="173"/>
        <v>0</v>
      </c>
      <c r="AE300" s="57">
        <v>0</v>
      </c>
      <c r="AF300" s="60">
        <f t="shared" si="174"/>
        <v>0</v>
      </c>
      <c r="AG300" s="435">
        <v>0</v>
      </c>
      <c r="AH300" s="416">
        <f t="shared" si="175"/>
        <v>0</v>
      </c>
      <c r="AI300" s="65">
        <f t="shared" si="176"/>
        <v>0</v>
      </c>
      <c r="AJ300" s="63">
        <f t="shared" si="177"/>
        <v>0</v>
      </c>
      <c r="AK300" s="65">
        <v>0</v>
      </c>
      <c r="AL300" s="63">
        <f t="shared" si="178"/>
        <v>0</v>
      </c>
      <c r="AM300" s="62"/>
    </row>
    <row r="301" spans="1:39" s="2" customFormat="1" x14ac:dyDescent="0.3">
      <c r="A301" s="78" t="s">
        <v>1095</v>
      </c>
      <c r="B301" s="47">
        <f>15500/10</f>
        <v>1550</v>
      </c>
      <c r="C301" s="77">
        <f>2700/1.1</f>
        <v>2454.5454545454545</v>
      </c>
      <c r="D301" s="163">
        <v>10</v>
      </c>
      <c r="E301" s="44">
        <v>0</v>
      </c>
      <c r="F301" s="391">
        <f t="shared" si="159"/>
        <v>0</v>
      </c>
      <c r="G301" s="42">
        <v>0</v>
      </c>
      <c r="H301" s="69">
        <f t="shared" si="160"/>
        <v>0</v>
      </c>
      <c r="I301" s="38">
        <v>0</v>
      </c>
      <c r="J301" s="37">
        <f t="shared" si="161"/>
        <v>0</v>
      </c>
      <c r="K301" s="74">
        <v>0</v>
      </c>
      <c r="L301" s="37">
        <f t="shared" si="162"/>
        <v>0</v>
      </c>
      <c r="M301" s="38">
        <v>0</v>
      </c>
      <c r="N301" s="37">
        <f t="shared" si="163"/>
        <v>0</v>
      </c>
      <c r="O301" s="61">
        <v>0</v>
      </c>
      <c r="P301" s="71">
        <f t="shared" si="164"/>
        <v>0</v>
      </c>
      <c r="Q301" s="57">
        <f t="shared" si="165"/>
        <v>0</v>
      </c>
      <c r="R301" s="70">
        <f t="shared" si="166"/>
        <v>0</v>
      </c>
      <c r="S301" s="42">
        <v>0</v>
      </c>
      <c r="T301" s="69">
        <f t="shared" si="167"/>
        <v>0</v>
      </c>
      <c r="U301" s="38">
        <v>0</v>
      </c>
      <c r="V301" s="69">
        <f t="shared" si="168"/>
        <v>0</v>
      </c>
      <c r="W301" s="38">
        <v>0</v>
      </c>
      <c r="X301" s="69">
        <f t="shared" si="169"/>
        <v>0</v>
      </c>
      <c r="Y301" s="74">
        <v>0</v>
      </c>
      <c r="Z301" s="69">
        <f t="shared" si="170"/>
        <v>0</v>
      </c>
      <c r="AA301" s="74">
        <v>0</v>
      </c>
      <c r="AB301" s="68">
        <f t="shared" si="171"/>
        <v>0</v>
      </c>
      <c r="AC301" s="67">
        <f t="shared" si="172"/>
        <v>0</v>
      </c>
      <c r="AD301" s="66">
        <f t="shared" si="173"/>
        <v>0</v>
      </c>
      <c r="AE301" s="57">
        <v>0</v>
      </c>
      <c r="AF301" s="60">
        <f t="shared" si="174"/>
        <v>0</v>
      </c>
      <c r="AG301" s="435">
        <v>0</v>
      </c>
      <c r="AH301" s="416">
        <f t="shared" si="175"/>
        <v>0</v>
      </c>
      <c r="AI301" s="65">
        <f t="shared" si="176"/>
        <v>0</v>
      </c>
      <c r="AJ301" s="63">
        <f t="shared" si="177"/>
        <v>0</v>
      </c>
      <c r="AK301" s="65">
        <v>0</v>
      </c>
      <c r="AL301" s="63">
        <f t="shared" si="178"/>
        <v>0</v>
      </c>
      <c r="AM301" s="62"/>
    </row>
    <row r="302" spans="1:39" s="2" customFormat="1" x14ac:dyDescent="0.3">
      <c r="A302" s="79" t="s">
        <v>43</v>
      </c>
      <c r="B302" s="47">
        <f>18000/10</f>
        <v>1800</v>
      </c>
      <c r="C302" s="77">
        <f>2800/1.1</f>
        <v>2545.454545454545</v>
      </c>
      <c r="D302" s="163">
        <v>10</v>
      </c>
      <c r="E302" s="44">
        <v>0</v>
      </c>
      <c r="F302" s="391">
        <f t="shared" si="159"/>
        <v>0</v>
      </c>
      <c r="G302" s="42">
        <v>0</v>
      </c>
      <c r="H302" s="69">
        <f t="shared" si="160"/>
        <v>0</v>
      </c>
      <c r="I302" s="38">
        <v>0</v>
      </c>
      <c r="J302" s="37">
        <f t="shared" si="161"/>
        <v>0</v>
      </c>
      <c r="K302" s="74">
        <v>0</v>
      </c>
      <c r="L302" s="37">
        <f t="shared" si="162"/>
        <v>0</v>
      </c>
      <c r="M302" s="38">
        <v>0</v>
      </c>
      <c r="N302" s="37">
        <f t="shared" si="163"/>
        <v>0</v>
      </c>
      <c r="O302" s="61">
        <v>0</v>
      </c>
      <c r="P302" s="71">
        <f t="shared" si="164"/>
        <v>0</v>
      </c>
      <c r="Q302" s="57">
        <f t="shared" si="165"/>
        <v>0</v>
      </c>
      <c r="R302" s="70">
        <f t="shared" si="166"/>
        <v>0</v>
      </c>
      <c r="S302" s="42">
        <v>0</v>
      </c>
      <c r="T302" s="69">
        <f t="shared" si="167"/>
        <v>0</v>
      </c>
      <c r="U302" s="38">
        <v>0</v>
      </c>
      <c r="V302" s="69">
        <f t="shared" si="168"/>
        <v>0</v>
      </c>
      <c r="W302" s="38">
        <v>0</v>
      </c>
      <c r="X302" s="69">
        <f t="shared" si="169"/>
        <v>0</v>
      </c>
      <c r="Y302" s="74">
        <v>0</v>
      </c>
      <c r="Z302" s="69">
        <f t="shared" si="170"/>
        <v>0</v>
      </c>
      <c r="AA302" s="74">
        <v>0</v>
      </c>
      <c r="AB302" s="68">
        <f t="shared" si="171"/>
        <v>0</v>
      </c>
      <c r="AC302" s="67">
        <f t="shared" si="172"/>
        <v>0</v>
      </c>
      <c r="AD302" s="66">
        <f t="shared" si="173"/>
        <v>0</v>
      </c>
      <c r="AE302" s="57">
        <v>0</v>
      </c>
      <c r="AF302" s="60">
        <f t="shared" si="174"/>
        <v>0</v>
      </c>
      <c r="AG302" s="435">
        <v>0</v>
      </c>
      <c r="AH302" s="416">
        <f t="shared" si="175"/>
        <v>0</v>
      </c>
      <c r="AI302" s="65">
        <f t="shared" si="176"/>
        <v>0</v>
      </c>
      <c r="AJ302" s="63">
        <f t="shared" si="177"/>
        <v>0</v>
      </c>
      <c r="AK302" s="65">
        <v>0</v>
      </c>
      <c r="AL302" s="63">
        <f t="shared" si="178"/>
        <v>0</v>
      </c>
      <c r="AM302" s="62"/>
    </row>
    <row r="303" spans="1:39" s="2" customFormat="1" x14ac:dyDescent="0.3">
      <c r="A303" s="78" t="s">
        <v>1094</v>
      </c>
      <c r="B303" s="47">
        <f>17000/10</f>
        <v>1700</v>
      </c>
      <c r="C303" s="77">
        <f>2700/1.1</f>
        <v>2454.5454545454545</v>
      </c>
      <c r="D303" s="163">
        <v>10</v>
      </c>
      <c r="E303" s="44">
        <v>0</v>
      </c>
      <c r="F303" s="391">
        <f t="shared" si="159"/>
        <v>0</v>
      </c>
      <c r="G303" s="42">
        <v>0</v>
      </c>
      <c r="H303" s="69">
        <f t="shared" si="160"/>
        <v>0</v>
      </c>
      <c r="I303" s="38">
        <v>0</v>
      </c>
      <c r="J303" s="37">
        <f t="shared" si="161"/>
        <v>0</v>
      </c>
      <c r="K303" s="74">
        <v>0</v>
      </c>
      <c r="L303" s="37">
        <f t="shared" si="162"/>
        <v>0</v>
      </c>
      <c r="M303" s="38">
        <v>0</v>
      </c>
      <c r="N303" s="37">
        <f t="shared" si="163"/>
        <v>0</v>
      </c>
      <c r="O303" s="61">
        <v>0</v>
      </c>
      <c r="P303" s="71">
        <f t="shared" si="164"/>
        <v>0</v>
      </c>
      <c r="Q303" s="57">
        <f t="shared" si="165"/>
        <v>0</v>
      </c>
      <c r="R303" s="70">
        <f t="shared" si="166"/>
        <v>0</v>
      </c>
      <c r="S303" s="42">
        <v>0</v>
      </c>
      <c r="T303" s="69">
        <f t="shared" si="167"/>
        <v>0</v>
      </c>
      <c r="U303" s="38">
        <v>0</v>
      </c>
      <c r="V303" s="69">
        <f t="shared" si="168"/>
        <v>0</v>
      </c>
      <c r="W303" s="38">
        <v>0</v>
      </c>
      <c r="X303" s="69">
        <f t="shared" si="169"/>
        <v>0</v>
      </c>
      <c r="Y303" s="74">
        <v>0</v>
      </c>
      <c r="Z303" s="69">
        <f t="shared" si="170"/>
        <v>0</v>
      </c>
      <c r="AA303" s="74">
        <v>0</v>
      </c>
      <c r="AB303" s="68">
        <f t="shared" si="171"/>
        <v>0</v>
      </c>
      <c r="AC303" s="67">
        <f t="shared" si="172"/>
        <v>0</v>
      </c>
      <c r="AD303" s="66">
        <f t="shared" si="173"/>
        <v>0</v>
      </c>
      <c r="AE303" s="57">
        <v>0</v>
      </c>
      <c r="AF303" s="60">
        <f t="shared" si="174"/>
        <v>0</v>
      </c>
      <c r="AG303" s="435">
        <v>0</v>
      </c>
      <c r="AH303" s="416">
        <f t="shared" si="175"/>
        <v>0</v>
      </c>
      <c r="AI303" s="65">
        <f t="shared" si="176"/>
        <v>0</v>
      </c>
      <c r="AJ303" s="63">
        <f t="shared" si="177"/>
        <v>0</v>
      </c>
      <c r="AK303" s="65">
        <v>0</v>
      </c>
      <c r="AL303" s="63">
        <f t="shared" si="178"/>
        <v>0</v>
      </c>
      <c r="AM303" s="62"/>
    </row>
    <row r="304" spans="1:39" s="2" customFormat="1" x14ac:dyDescent="0.3">
      <c r="A304" s="56" t="s">
        <v>45</v>
      </c>
      <c r="B304" s="74">
        <f>13800/12</f>
        <v>1150</v>
      </c>
      <c r="C304" s="38">
        <f>1800/1.1</f>
        <v>1636.3636363636363</v>
      </c>
      <c r="D304" s="165">
        <v>12</v>
      </c>
      <c r="E304" s="44">
        <v>0</v>
      </c>
      <c r="F304" s="391">
        <f t="shared" si="159"/>
        <v>0</v>
      </c>
      <c r="G304" s="42">
        <v>0</v>
      </c>
      <c r="H304" s="69">
        <f t="shared" si="160"/>
        <v>0</v>
      </c>
      <c r="I304" s="38">
        <v>0</v>
      </c>
      <c r="J304" s="37">
        <f t="shared" si="161"/>
        <v>0</v>
      </c>
      <c r="K304" s="74">
        <v>0</v>
      </c>
      <c r="L304" s="37">
        <f t="shared" si="162"/>
        <v>0</v>
      </c>
      <c r="M304" s="38">
        <v>0</v>
      </c>
      <c r="N304" s="37">
        <f t="shared" si="163"/>
        <v>0</v>
      </c>
      <c r="O304" s="61">
        <v>0</v>
      </c>
      <c r="P304" s="71">
        <f t="shared" si="164"/>
        <v>0</v>
      </c>
      <c r="Q304" s="57">
        <f t="shared" si="165"/>
        <v>0</v>
      </c>
      <c r="R304" s="70">
        <f t="shared" si="166"/>
        <v>0</v>
      </c>
      <c r="S304" s="42">
        <v>0</v>
      </c>
      <c r="T304" s="69">
        <f t="shared" si="167"/>
        <v>0</v>
      </c>
      <c r="U304" s="38">
        <v>0</v>
      </c>
      <c r="V304" s="69">
        <f t="shared" si="168"/>
        <v>0</v>
      </c>
      <c r="W304" s="38">
        <v>0</v>
      </c>
      <c r="X304" s="69">
        <f t="shared" si="169"/>
        <v>0</v>
      </c>
      <c r="Y304" s="74">
        <v>0</v>
      </c>
      <c r="Z304" s="69">
        <f t="shared" si="170"/>
        <v>0</v>
      </c>
      <c r="AA304" s="74">
        <v>0</v>
      </c>
      <c r="AB304" s="68">
        <f t="shared" si="171"/>
        <v>0</v>
      </c>
      <c r="AC304" s="67">
        <f t="shared" si="172"/>
        <v>0</v>
      </c>
      <c r="AD304" s="66">
        <f t="shared" si="173"/>
        <v>0</v>
      </c>
      <c r="AE304" s="57">
        <v>0</v>
      </c>
      <c r="AF304" s="60">
        <f t="shared" si="174"/>
        <v>0</v>
      </c>
      <c r="AG304" s="435">
        <v>0</v>
      </c>
      <c r="AH304" s="416">
        <f t="shared" si="175"/>
        <v>0</v>
      </c>
      <c r="AI304" s="65">
        <f t="shared" si="176"/>
        <v>0</v>
      </c>
      <c r="AJ304" s="63">
        <f t="shared" si="177"/>
        <v>0</v>
      </c>
      <c r="AK304" s="65">
        <v>0</v>
      </c>
      <c r="AL304" s="63">
        <f t="shared" si="178"/>
        <v>0</v>
      </c>
      <c r="AM304" s="62"/>
    </row>
    <row r="305" spans="1:39" s="2" customFormat="1" x14ac:dyDescent="0.3">
      <c r="A305" s="56" t="s">
        <v>1093</v>
      </c>
      <c r="B305" s="74">
        <f>13800/12</f>
        <v>1150</v>
      </c>
      <c r="C305" s="38">
        <v>1636</v>
      </c>
      <c r="D305" s="165">
        <v>12</v>
      </c>
      <c r="E305" s="44">
        <v>0</v>
      </c>
      <c r="F305" s="391">
        <f t="shared" si="159"/>
        <v>0</v>
      </c>
      <c r="G305" s="42">
        <v>0</v>
      </c>
      <c r="H305" s="69">
        <f t="shared" si="160"/>
        <v>0</v>
      </c>
      <c r="I305" s="38">
        <v>0</v>
      </c>
      <c r="J305" s="37">
        <f t="shared" si="161"/>
        <v>0</v>
      </c>
      <c r="K305" s="74">
        <v>0</v>
      </c>
      <c r="L305" s="37">
        <f t="shared" si="162"/>
        <v>0</v>
      </c>
      <c r="M305" s="38">
        <v>0</v>
      </c>
      <c r="N305" s="37">
        <f t="shared" si="163"/>
        <v>0</v>
      </c>
      <c r="O305" s="61">
        <v>0</v>
      </c>
      <c r="P305" s="71">
        <f t="shared" si="164"/>
        <v>0</v>
      </c>
      <c r="Q305" s="57">
        <f t="shared" si="165"/>
        <v>0</v>
      </c>
      <c r="R305" s="70">
        <f t="shared" si="166"/>
        <v>0</v>
      </c>
      <c r="S305" s="42">
        <v>0</v>
      </c>
      <c r="T305" s="69">
        <f t="shared" si="167"/>
        <v>0</v>
      </c>
      <c r="U305" s="38">
        <v>0</v>
      </c>
      <c r="V305" s="69">
        <f t="shared" si="168"/>
        <v>0</v>
      </c>
      <c r="W305" s="38">
        <v>0</v>
      </c>
      <c r="X305" s="69">
        <f t="shared" si="169"/>
        <v>0</v>
      </c>
      <c r="Y305" s="74">
        <v>0</v>
      </c>
      <c r="Z305" s="69">
        <f t="shared" si="170"/>
        <v>0</v>
      </c>
      <c r="AA305" s="74">
        <v>0</v>
      </c>
      <c r="AB305" s="68">
        <f t="shared" si="171"/>
        <v>0</v>
      </c>
      <c r="AC305" s="67">
        <f t="shared" si="172"/>
        <v>0</v>
      </c>
      <c r="AD305" s="66">
        <f t="shared" si="173"/>
        <v>0</v>
      </c>
      <c r="AE305" s="57">
        <v>0</v>
      </c>
      <c r="AF305" s="60">
        <f t="shared" si="174"/>
        <v>0</v>
      </c>
      <c r="AG305" s="435">
        <v>0</v>
      </c>
      <c r="AH305" s="416">
        <f t="shared" si="175"/>
        <v>0</v>
      </c>
      <c r="AI305" s="65">
        <f t="shared" si="176"/>
        <v>0</v>
      </c>
      <c r="AJ305" s="63">
        <f t="shared" si="177"/>
        <v>0</v>
      </c>
      <c r="AK305" s="65">
        <v>0</v>
      </c>
      <c r="AL305" s="63">
        <f t="shared" si="178"/>
        <v>0</v>
      </c>
      <c r="AM305" s="62"/>
    </row>
    <row r="306" spans="1:39" s="2" customFormat="1" x14ac:dyDescent="0.3">
      <c r="A306" s="56" t="s">
        <v>8</v>
      </c>
      <c r="B306" s="47">
        <f>24800/16</f>
        <v>1550</v>
      </c>
      <c r="C306" s="46">
        <f>2800/1.1</f>
        <v>2545.454545454545</v>
      </c>
      <c r="D306" s="163">
        <v>16</v>
      </c>
      <c r="E306" s="44">
        <v>0</v>
      </c>
      <c r="F306" s="391">
        <f t="shared" si="159"/>
        <v>0</v>
      </c>
      <c r="G306" s="42">
        <v>0</v>
      </c>
      <c r="H306" s="69">
        <f t="shared" si="160"/>
        <v>0</v>
      </c>
      <c r="I306" s="38">
        <v>0</v>
      </c>
      <c r="J306" s="37">
        <f t="shared" si="161"/>
        <v>0</v>
      </c>
      <c r="K306" s="74">
        <v>0</v>
      </c>
      <c r="L306" s="37">
        <f t="shared" si="162"/>
        <v>0</v>
      </c>
      <c r="M306" s="38">
        <v>0</v>
      </c>
      <c r="N306" s="37">
        <f t="shared" si="163"/>
        <v>0</v>
      </c>
      <c r="O306" s="61">
        <v>0</v>
      </c>
      <c r="P306" s="71">
        <f t="shared" si="164"/>
        <v>0</v>
      </c>
      <c r="Q306" s="57">
        <f t="shared" si="165"/>
        <v>0</v>
      </c>
      <c r="R306" s="70">
        <f t="shared" si="166"/>
        <v>0</v>
      </c>
      <c r="S306" s="42">
        <v>0</v>
      </c>
      <c r="T306" s="69">
        <f t="shared" si="167"/>
        <v>0</v>
      </c>
      <c r="U306" s="38">
        <v>0</v>
      </c>
      <c r="V306" s="69">
        <f t="shared" si="168"/>
        <v>0</v>
      </c>
      <c r="W306" s="38">
        <v>0</v>
      </c>
      <c r="X306" s="69">
        <f t="shared" si="169"/>
        <v>0</v>
      </c>
      <c r="Y306" s="74">
        <v>0</v>
      </c>
      <c r="Z306" s="69">
        <f t="shared" si="170"/>
        <v>0</v>
      </c>
      <c r="AA306" s="74">
        <v>0</v>
      </c>
      <c r="AB306" s="68">
        <f t="shared" si="171"/>
        <v>0</v>
      </c>
      <c r="AC306" s="67">
        <f t="shared" si="172"/>
        <v>0</v>
      </c>
      <c r="AD306" s="66">
        <f t="shared" si="173"/>
        <v>0</v>
      </c>
      <c r="AE306" s="57">
        <v>0</v>
      </c>
      <c r="AF306" s="60">
        <f t="shared" si="174"/>
        <v>0</v>
      </c>
      <c r="AG306" s="435">
        <v>0</v>
      </c>
      <c r="AH306" s="416">
        <f t="shared" si="175"/>
        <v>0</v>
      </c>
      <c r="AI306" s="65">
        <f t="shared" si="176"/>
        <v>0</v>
      </c>
      <c r="AJ306" s="63">
        <f t="shared" si="177"/>
        <v>0</v>
      </c>
      <c r="AK306" s="65">
        <v>0</v>
      </c>
      <c r="AL306" s="63">
        <f t="shared" si="178"/>
        <v>0</v>
      </c>
      <c r="AM306" s="62"/>
    </row>
    <row r="307" spans="1:39" s="2" customFormat="1" x14ac:dyDescent="0.3">
      <c r="A307" s="58" t="s">
        <v>66</v>
      </c>
      <c r="B307" s="47">
        <f>30400/16</f>
        <v>1900</v>
      </c>
      <c r="C307" s="46">
        <f>2800/1.1</f>
        <v>2545.454545454545</v>
      </c>
      <c r="D307" s="163">
        <v>16</v>
      </c>
      <c r="E307" s="44">
        <v>0</v>
      </c>
      <c r="F307" s="391">
        <f t="shared" si="159"/>
        <v>0</v>
      </c>
      <c r="G307" s="42">
        <v>0</v>
      </c>
      <c r="H307" s="69">
        <f t="shared" si="160"/>
        <v>0</v>
      </c>
      <c r="I307" s="38">
        <v>0</v>
      </c>
      <c r="J307" s="37">
        <f t="shared" si="161"/>
        <v>0</v>
      </c>
      <c r="K307" s="74">
        <v>0</v>
      </c>
      <c r="L307" s="37">
        <f t="shared" si="162"/>
        <v>0</v>
      </c>
      <c r="M307" s="38">
        <v>0</v>
      </c>
      <c r="N307" s="37">
        <f t="shared" si="163"/>
        <v>0</v>
      </c>
      <c r="O307" s="61">
        <v>0</v>
      </c>
      <c r="P307" s="71">
        <f t="shared" si="164"/>
        <v>0</v>
      </c>
      <c r="Q307" s="57">
        <f t="shared" si="165"/>
        <v>0</v>
      </c>
      <c r="R307" s="70">
        <f t="shared" si="166"/>
        <v>0</v>
      </c>
      <c r="S307" s="42">
        <v>0</v>
      </c>
      <c r="T307" s="69">
        <f t="shared" si="167"/>
        <v>0</v>
      </c>
      <c r="U307" s="38">
        <v>0</v>
      </c>
      <c r="V307" s="69">
        <f t="shared" si="168"/>
        <v>0</v>
      </c>
      <c r="W307" s="38">
        <v>0</v>
      </c>
      <c r="X307" s="69">
        <f t="shared" si="169"/>
        <v>0</v>
      </c>
      <c r="Y307" s="74">
        <v>0</v>
      </c>
      <c r="Z307" s="69">
        <f t="shared" si="170"/>
        <v>0</v>
      </c>
      <c r="AA307" s="74">
        <v>0</v>
      </c>
      <c r="AB307" s="68">
        <f t="shared" si="171"/>
        <v>0</v>
      </c>
      <c r="AC307" s="67">
        <f t="shared" si="172"/>
        <v>0</v>
      </c>
      <c r="AD307" s="66">
        <f t="shared" si="173"/>
        <v>0</v>
      </c>
      <c r="AE307" s="57">
        <v>0</v>
      </c>
      <c r="AF307" s="60">
        <f t="shared" si="174"/>
        <v>0</v>
      </c>
      <c r="AG307" s="435">
        <v>0</v>
      </c>
      <c r="AH307" s="416">
        <f t="shared" si="175"/>
        <v>0</v>
      </c>
      <c r="AI307" s="65">
        <f t="shared" si="176"/>
        <v>0</v>
      </c>
      <c r="AJ307" s="63">
        <f t="shared" si="177"/>
        <v>0</v>
      </c>
      <c r="AK307" s="65">
        <v>0</v>
      </c>
      <c r="AL307" s="63">
        <f t="shared" si="178"/>
        <v>0</v>
      </c>
      <c r="AM307" s="62"/>
    </row>
    <row r="308" spans="1:39" s="2" customFormat="1" x14ac:dyDescent="0.3">
      <c r="A308" s="56" t="s">
        <v>9</v>
      </c>
      <c r="B308" s="47">
        <f>3600/6</f>
        <v>600</v>
      </c>
      <c r="C308" s="46">
        <f>2000/1.1</f>
        <v>1818.181818181818</v>
      </c>
      <c r="D308" s="163">
        <v>6</v>
      </c>
      <c r="E308" s="44">
        <v>0</v>
      </c>
      <c r="F308" s="391">
        <f t="shared" si="159"/>
        <v>0</v>
      </c>
      <c r="G308" s="42">
        <v>0</v>
      </c>
      <c r="H308" s="69">
        <f t="shared" si="160"/>
        <v>0</v>
      </c>
      <c r="I308" s="38">
        <v>0</v>
      </c>
      <c r="J308" s="37">
        <f t="shared" si="161"/>
        <v>0</v>
      </c>
      <c r="K308" s="74">
        <v>0</v>
      </c>
      <c r="L308" s="37">
        <f t="shared" si="162"/>
        <v>0</v>
      </c>
      <c r="M308" s="38">
        <v>0</v>
      </c>
      <c r="N308" s="37">
        <f t="shared" si="163"/>
        <v>0</v>
      </c>
      <c r="O308" s="61">
        <v>0</v>
      </c>
      <c r="P308" s="71">
        <f t="shared" si="164"/>
        <v>0</v>
      </c>
      <c r="Q308" s="57">
        <f t="shared" si="165"/>
        <v>0</v>
      </c>
      <c r="R308" s="70">
        <f t="shared" si="166"/>
        <v>0</v>
      </c>
      <c r="S308" s="42">
        <v>0</v>
      </c>
      <c r="T308" s="69">
        <f t="shared" si="167"/>
        <v>0</v>
      </c>
      <c r="U308" s="38">
        <v>0</v>
      </c>
      <c r="V308" s="69">
        <f t="shared" si="168"/>
        <v>0</v>
      </c>
      <c r="W308" s="38">
        <v>0</v>
      </c>
      <c r="X308" s="69">
        <f t="shared" si="169"/>
        <v>0</v>
      </c>
      <c r="Y308" s="74">
        <v>0</v>
      </c>
      <c r="Z308" s="69">
        <f t="shared" si="170"/>
        <v>0</v>
      </c>
      <c r="AA308" s="74">
        <v>0</v>
      </c>
      <c r="AB308" s="68">
        <f t="shared" si="171"/>
        <v>0</v>
      </c>
      <c r="AC308" s="67">
        <f t="shared" si="172"/>
        <v>0</v>
      </c>
      <c r="AD308" s="66">
        <f t="shared" si="173"/>
        <v>0</v>
      </c>
      <c r="AE308" s="57">
        <v>0</v>
      </c>
      <c r="AF308" s="60">
        <f t="shared" si="174"/>
        <v>0</v>
      </c>
      <c r="AG308" s="435">
        <v>0</v>
      </c>
      <c r="AH308" s="416">
        <f t="shared" si="175"/>
        <v>0</v>
      </c>
      <c r="AI308" s="65">
        <f t="shared" si="176"/>
        <v>0</v>
      </c>
      <c r="AJ308" s="63">
        <f t="shared" si="177"/>
        <v>0</v>
      </c>
      <c r="AK308" s="65">
        <v>0</v>
      </c>
      <c r="AL308" s="63">
        <f t="shared" si="178"/>
        <v>0</v>
      </c>
      <c r="AM308" s="62"/>
    </row>
    <row r="309" spans="1:39" s="2" customFormat="1" x14ac:dyDescent="0.3">
      <c r="A309" s="55" t="s">
        <v>47</v>
      </c>
      <c r="B309" s="47">
        <f>3600/6</f>
        <v>600</v>
      </c>
      <c r="C309" s="46">
        <f>2000/1.1</f>
        <v>1818.181818181818</v>
      </c>
      <c r="D309" s="163">
        <v>6</v>
      </c>
      <c r="E309" s="44">
        <v>0</v>
      </c>
      <c r="F309" s="391">
        <f t="shared" si="159"/>
        <v>0</v>
      </c>
      <c r="G309" s="42">
        <v>0</v>
      </c>
      <c r="H309" s="69">
        <f t="shared" si="160"/>
        <v>0</v>
      </c>
      <c r="I309" s="38">
        <v>0</v>
      </c>
      <c r="J309" s="37">
        <f t="shared" si="161"/>
        <v>0</v>
      </c>
      <c r="K309" s="74">
        <v>0</v>
      </c>
      <c r="L309" s="37">
        <f t="shared" si="162"/>
        <v>0</v>
      </c>
      <c r="M309" s="38">
        <v>0</v>
      </c>
      <c r="N309" s="37">
        <f t="shared" si="163"/>
        <v>0</v>
      </c>
      <c r="O309" s="61">
        <v>0</v>
      </c>
      <c r="P309" s="71">
        <f t="shared" si="164"/>
        <v>0</v>
      </c>
      <c r="Q309" s="57">
        <f t="shared" si="165"/>
        <v>0</v>
      </c>
      <c r="R309" s="70">
        <f t="shared" si="166"/>
        <v>0</v>
      </c>
      <c r="S309" s="42">
        <v>0</v>
      </c>
      <c r="T309" s="69">
        <f t="shared" si="167"/>
        <v>0</v>
      </c>
      <c r="U309" s="38">
        <v>0</v>
      </c>
      <c r="V309" s="69">
        <f t="shared" si="168"/>
        <v>0</v>
      </c>
      <c r="W309" s="38">
        <v>0</v>
      </c>
      <c r="X309" s="69">
        <f t="shared" si="169"/>
        <v>0</v>
      </c>
      <c r="Y309" s="74">
        <v>0</v>
      </c>
      <c r="Z309" s="69">
        <f t="shared" si="170"/>
        <v>0</v>
      </c>
      <c r="AA309" s="74">
        <v>0</v>
      </c>
      <c r="AB309" s="68">
        <f t="shared" si="171"/>
        <v>0</v>
      </c>
      <c r="AC309" s="67">
        <f t="shared" si="172"/>
        <v>0</v>
      </c>
      <c r="AD309" s="66">
        <f t="shared" si="173"/>
        <v>0</v>
      </c>
      <c r="AE309" s="57">
        <v>0</v>
      </c>
      <c r="AF309" s="60">
        <f t="shared" si="174"/>
        <v>0</v>
      </c>
      <c r="AG309" s="435">
        <v>0</v>
      </c>
      <c r="AH309" s="416">
        <f t="shared" si="175"/>
        <v>0</v>
      </c>
      <c r="AI309" s="65">
        <f t="shared" si="176"/>
        <v>0</v>
      </c>
      <c r="AJ309" s="63">
        <f t="shared" si="177"/>
        <v>0</v>
      </c>
      <c r="AK309" s="65">
        <v>0</v>
      </c>
      <c r="AL309" s="63">
        <f t="shared" si="178"/>
        <v>0</v>
      </c>
      <c r="AM309" s="62"/>
    </row>
    <row r="310" spans="1:39" s="2" customFormat="1" x14ac:dyDescent="0.3">
      <c r="A310" s="55" t="s">
        <v>1092</v>
      </c>
      <c r="B310" s="47">
        <f>3600/6</f>
        <v>600</v>
      </c>
      <c r="C310" s="46">
        <f>2000/1.1</f>
        <v>1818.181818181818</v>
      </c>
      <c r="D310" s="163">
        <v>6</v>
      </c>
      <c r="E310" s="44">
        <v>0</v>
      </c>
      <c r="F310" s="391">
        <f t="shared" si="159"/>
        <v>0</v>
      </c>
      <c r="G310" s="42">
        <v>0</v>
      </c>
      <c r="H310" s="69">
        <f t="shared" si="160"/>
        <v>0</v>
      </c>
      <c r="I310" s="38">
        <v>0</v>
      </c>
      <c r="J310" s="37">
        <f t="shared" si="161"/>
        <v>0</v>
      </c>
      <c r="K310" s="74">
        <v>0</v>
      </c>
      <c r="L310" s="37">
        <f t="shared" si="162"/>
        <v>0</v>
      </c>
      <c r="M310" s="38">
        <v>0</v>
      </c>
      <c r="N310" s="37">
        <f t="shared" si="163"/>
        <v>0</v>
      </c>
      <c r="O310" s="61">
        <v>0</v>
      </c>
      <c r="P310" s="71">
        <f t="shared" si="164"/>
        <v>0</v>
      </c>
      <c r="Q310" s="57">
        <f t="shared" si="165"/>
        <v>0</v>
      </c>
      <c r="R310" s="70">
        <f t="shared" si="166"/>
        <v>0</v>
      </c>
      <c r="S310" s="42">
        <v>0</v>
      </c>
      <c r="T310" s="69">
        <f t="shared" si="167"/>
        <v>0</v>
      </c>
      <c r="U310" s="38">
        <v>0</v>
      </c>
      <c r="V310" s="69">
        <f t="shared" si="168"/>
        <v>0</v>
      </c>
      <c r="W310" s="38">
        <v>0</v>
      </c>
      <c r="X310" s="69">
        <f t="shared" si="169"/>
        <v>0</v>
      </c>
      <c r="Y310" s="74">
        <v>0</v>
      </c>
      <c r="Z310" s="69">
        <f t="shared" si="170"/>
        <v>0</v>
      </c>
      <c r="AA310" s="74">
        <v>0</v>
      </c>
      <c r="AB310" s="68">
        <f t="shared" si="171"/>
        <v>0</v>
      </c>
      <c r="AC310" s="67">
        <f t="shared" si="172"/>
        <v>0</v>
      </c>
      <c r="AD310" s="66">
        <f t="shared" si="173"/>
        <v>0</v>
      </c>
      <c r="AE310" s="57">
        <v>0</v>
      </c>
      <c r="AF310" s="60">
        <f t="shared" si="174"/>
        <v>0</v>
      </c>
      <c r="AG310" s="435">
        <v>0</v>
      </c>
      <c r="AH310" s="416">
        <f t="shared" si="175"/>
        <v>0</v>
      </c>
      <c r="AI310" s="65">
        <f t="shared" si="176"/>
        <v>0</v>
      </c>
      <c r="AJ310" s="63">
        <f t="shared" si="177"/>
        <v>0</v>
      </c>
      <c r="AK310" s="65">
        <v>0</v>
      </c>
      <c r="AL310" s="63">
        <f t="shared" si="178"/>
        <v>0</v>
      </c>
      <c r="AM310" s="62"/>
    </row>
    <row r="311" spans="1:39" s="2" customFormat="1" x14ac:dyDescent="0.3">
      <c r="A311" s="48" t="s">
        <v>59</v>
      </c>
      <c r="B311" s="47">
        <f>8100/6</f>
        <v>1350</v>
      </c>
      <c r="C311" s="46">
        <f>2800/1.1</f>
        <v>2545.454545454545</v>
      </c>
      <c r="D311" s="45">
        <v>6</v>
      </c>
      <c r="E311" s="44">
        <v>0</v>
      </c>
      <c r="F311" s="391">
        <f t="shared" si="159"/>
        <v>0</v>
      </c>
      <c r="G311" s="42">
        <v>0</v>
      </c>
      <c r="H311" s="69">
        <f t="shared" si="160"/>
        <v>0</v>
      </c>
      <c r="I311" s="38">
        <v>0</v>
      </c>
      <c r="J311" s="37">
        <f t="shared" si="161"/>
        <v>0</v>
      </c>
      <c r="K311" s="74">
        <v>0</v>
      </c>
      <c r="L311" s="37">
        <f t="shared" si="162"/>
        <v>0</v>
      </c>
      <c r="M311" s="38">
        <v>0</v>
      </c>
      <c r="N311" s="37">
        <f t="shared" si="163"/>
        <v>0</v>
      </c>
      <c r="O311" s="61">
        <v>0</v>
      </c>
      <c r="P311" s="71">
        <f t="shared" si="164"/>
        <v>0</v>
      </c>
      <c r="Q311" s="57">
        <f t="shared" si="165"/>
        <v>0</v>
      </c>
      <c r="R311" s="70">
        <f t="shared" si="166"/>
        <v>0</v>
      </c>
      <c r="S311" s="42">
        <v>0</v>
      </c>
      <c r="T311" s="69">
        <f t="shared" si="167"/>
        <v>0</v>
      </c>
      <c r="U311" s="38">
        <v>0</v>
      </c>
      <c r="V311" s="69">
        <f t="shared" si="168"/>
        <v>0</v>
      </c>
      <c r="W311" s="38">
        <v>0</v>
      </c>
      <c r="X311" s="69">
        <f t="shared" si="169"/>
        <v>0</v>
      </c>
      <c r="Y311" s="74">
        <v>0</v>
      </c>
      <c r="Z311" s="69">
        <f t="shared" si="170"/>
        <v>0</v>
      </c>
      <c r="AA311" s="74">
        <v>0</v>
      </c>
      <c r="AB311" s="68">
        <f t="shared" si="171"/>
        <v>0</v>
      </c>
      <c r="AC311" s="67">
        <f t="shared" si="172"/>
        <v>0</v>
      </c>
      <c r="AD311" s="66">
        <f t="shared" si="173"/>
        <v>0</v>
      </c>
      <c r="AE311" s="57">
        <v>0</v>
      </c>
      <c r="AF311" s="60">
        <f t="shared" si="174"/>
        <v>0</v>
      </c>
      <c r="AG311" s="435">
        <v>0</v>
      </c>
      <c r="AH311" s="416">
        <f t="shared" si="175"/>
        <v>0</v>
      </c>
      <c r="AI311" s="65">
        <f t="shared" si="176"/>
        <v>0</v>
      </c>
      <c r="AJ311" s="63">
        <f t="shared" si="177"/>
        <v>0</v>
      </c>
      <c r="AK311" s="65">
        <v>0</v>
      </c>
      <c r="AL311" s="63">
        <f t="shared" si="178"/>
        <v>0</v>
      </c>
      <c r="AM311" s="62"/>
    </row>
    <row r="312" spans="1:39" s="2" customFormat="1" x14ac:dyDescent="0.3">
      <c r="A312" s="48" t="s">
        <v>65</v>
      </c>
      <c r="B312" s="53">
        <f>6600/6</f>
        <v>1100</v>
      </c>
      <c r="C312" s="46">
        <f>2800/1.1</f>
        <v>2545.454545454545</v>
      </c>
      <c r="D312" s="45">
        <v>6</v>
      </c>
      <c r="E312" s="44">
        <v>0</v>
      </c>
      <c r="F312" s="391">
        <f t="shared" si="159"/>
        <v>0</v>
      </c>
      <c r="G312" s="42">
        <v>0</v>
      </c>
      <c r="H312" s="69">
        <f t="shared" si="160"/>
        <v>0</v>
      </c>
      <c r="I312" s="38">
        <v>0</v>
      </c>
      <c r="J312" s="37">
        <f t="shared" si="161"/>
        <v>0</v>
      </c>
      <c r="K312" s="74">
        <v>0</v>
      </c>
      <c r="L312" s="37">
        <f t="shared" si="162"/>
        <v>0</v>
      </c>
      <c r="M312" s="38">
        <v>0</v>
      </c>
      <c r="N312" s="37">
        <f t="shared" si="163"/>
        <v>0</v>
      </c>
      <c r="O312" s="61">
        <v>0</v>
      </c>
      <c r="P312" s="71">
        <f t="shared" si="164"/>
        <v>0</v>
      </c>
      <c r="Q312" s="57">
        <f t="shared" si="165"/>
        <v>0</v>
      </c>
      <c r="R312" s="70">
        <f t="shared" si="166"/>
        <v>0</v>
      </c>
      <c r="S312" s="42">
        <v>0</v>
      </c>
      <c r="T312" s="69">
        <f t="shared" si="167"/>
        <v>0</v>
      </c>
      <c r="U312" s="38">
        <v>0</v>
      </c>
      <c r="V312" s="69">
        <f t="shared" si="168"/>
        <v>0</v>
      </c>
      <c r="W312" s="38">
        <v>0</v>
      </c>
      <c r="X312" s="69">
        <f t="shared" si="169"/>
        <v>0</v>
      </c>
      <c r="Y312" s="74">
        <v>0</v>
      </c>
      <c r="Z312" s="69">
        <f t="shared" si="170"/>
        <v>0</v>
      </c>
      <c r="AA312" s="74">
        <v>0</v>
      </c>
      <c r="AB312" s="68">
        <f t="shared" si="171"/>
        <v>0</v>
      </c>
      <c r="AC312" s="67">
        <f t="shared" si="172"/>
        <v>0</v>
      </c>
      <c r="AD312" s="66">
        <f t="shared" si="173"/>
        <v>0</v>
      </c>
      <c r="AE312" s="57">
        <v>0</v>
      </c>
      <c r="AF312" s="60">
        <f t="shared" si="174"/>
        <v>0</v>
      </c>
      <c r="AG312" s="435">
        <v>0</v>
      </c>
      <c r="AH312" s="416">
        <f t="shared" si="175"/>
        <v>0</v>
      </c>
      <c r="AI312" s="65">
        <f t="shared" si="176"/>
        <v>0</v>
      </c>
      <c r="AJ312" s="63">
        <f t="shared" si="177"/>
        <v>0</v>
      </c>
      <c r="AK312" s="65">
        <v>0</v>
      </c>
      <c r="AL312" s="63">
        <f t="shared" si="178"/>
        <v>0</v>
      </c>
      <c r="AM312" s="62"/>
    </row>
    <row r="313" spans="1:39" s="2" customFormat="1" x14ac:dyDescent="0.3">
      <c r="A313" s="48" t="s">
        <v>64</v>
      </c>
      <c r="B313" s="47">
        <f>16200/12</f>
        <v>1350</v>
      </c>
      <c r="C313" s="46">
        <f>2800/1.1</f>
        <v>2545.454545454545</v>
      </c>
      <c r="D313" s="45">
        <v>12</v>
      </c>
      <c r="E313" s="44">
        <v>0</v>
      </c>
      <c r="F313" s="391">
        <f t="shared" si="159"/>
        <v>0</v>
      </c>
      <c r="G313" s="42">
        <v>0</v>
      </c>
      <c r="H313" s="69">
        <f t="shared" si="160"/>
        <v>0</v>
      </c>
      <c r="I313" s="38">
        <v>0</v>
      </c>
      <c r="J313" s="37">
        <f t="shared" si="161"/>
        <v>0</v>
      </c>
      <c r="K313" s="74">
        <v>0</v>
      </c>
      <c r="L313" s="37">
        <f t="shared" si="162"/>
        <v>0</v>
      </c>
      <c r="M313" s="38">
        <v>0</v>
      </c>
      <c r="N313" s="37">
        <f t="shared" si="163"/>
        <v>0</v>
      </c>
      <c r="O313" s="61">
        <v>0</v>
      </c>
      <c r="P313" s="71">
        <f t="shared" si="164"/>
        <v>0</v>
      </c>
      <c r="Q313" s="57">
        <f t="shared" si="165"/>
        <v>0</v>
      </c>
      <c r="R313" s="70">
        <f t="shared" si="166"/>
        <v>0</v>
      </c>
      <c r="S313" s="42">
        <v>0</v>
      </c>
      <c r="T313" s="69">
        <f t="shared" si="167"/>
        <v>0</v>
      </c>
      <c r="U313" s="38">
        <v>0</v>
      </c>
      <c r="V313" s="69">
        <f t="shared" si="168"/>
        <v>0</v>
      </c>
      <c r="W313" s="38">
        <v>0</v>
      </c>
      <c r="X313" s="69">
        <f t="shared" si="169"/>
        <v>0</v>
      </c>
      <c r="Y313" s="74">
        <v>0</v>
      </c>
      <c r="Z313" s="69">
        <f t="shared" si="170"/>
        <v>0</v>
      </c>
      <c r="AA313" s="74">
        <v>0</v>
      </c>
      <c r="AB313" s="68">
        <f t="shared" si="171"/>
        <v>0</v>
      </c>
      <c r="AC313" s="67">
        <f t="shared" si="172"/>
        <v>0</v>
      </c>
      <c r="AD313" s="66">
        <f t="shared" si="173"/>
        <v>0</v>
      </c>
      <c r="AE313" s="57">
        <v>0</v>
      </c>
      <c r="AF313" s="60">
        <f t="shared" si="174"/>
        <v>0</v>
      </c>
      <c r="AG313" s="435">
        <v>0</v>
      </c>
      <c r="AH313" s="416">
        <f t="shared" si="175"/>
        <v>0</v>
      </c>
      <c r="AI313" s="65">
        <f t="shared" si="176"/>
        <v>0</v>
      </c>
      <c r="AJ313" s="63">
        <f t="shared" si="177"/>
        <v>0</v>
      </c>
      <c r="AK313" s="65">
        <v>0</v>
      </c>
      <c r="AL313" s="63">
        <f t="shared" si="178"/>
        <v>0</v>
      </c>
      <c r="AM313" s="62"/>
    </row>
    <row r="314" spans="1:39" s="2" customFormat="1" x14ac:dyDescent="0.3">
      <c r="A314" s="48" t="s">
        <v>1091</v>
      </c>
      <c r="B314" s="47">
        <f>16200/12</f>
        <v>1350</v>
      </c>
      <c r="C314" s="46">
        <f>2800/1.1</f>
        <v>2545.454545454545</v>
      </c>
      <c r="D314" s="45">
        <v>12</v>
      </c>
      <c r="E314" s="44">
        <v>0</v>
      </c>
      <c r="F314" s="391">
        <f t="shared" si="159"/>
        <v>0</v>
      </c>
      <c r="G314" s="42">
        <v>0</v>
      </c>
      <c r="H314" s="69">
        <f t="shared" si="160"/>
        <v>0</v>
      </c>
      <c r="I314" s="38">
        <v>0</v>
      </c>
      <c r="J314" s="37">
        <f t="shared" si="161"/>
        <v>0</v>
      </c>
      <c r="K314" s="74">
        <v>0</v>
      </c>
      <c r="L314" s="37">
        <f t="shared" si="162"/>
        <v>0</v>
      </c>
      <c r="M314" s="38">
        <v>0</v>
      </c>
      <c r="N314" s="37">
        <f t="shared" si="163"/>
        <v>0</v>
      </c>
      <c r="O314" s="61">
        <v>0</v>
      </c>
      <c r="P314" s="71">
        <f t="shared" si="164"/>
        <v>0</v>
      </c>
      <c r="Q314" s="57">
        <f t="shared" si="165"/>
        <v>0</v>
      </c>
      <c r="R314" s="70">
        <f t="shared" si="166"/>
        <v>0</v>
      </c>
      <c r="S314" s="42">
        <v>0</v>
      </c>
      <c r="T314" s="69">
        <f t="shared" si="167"/>
        <v>0</v>
      </c>
      <c r="U314" s="38">
        <v>0</v>
      </c>
      <c r="V314" s="69">
        <f t="shared" si="168"/>
        <v>0</v>
      </c>
      <c r="W314" s="38">
        <v>0</v>
      </c>
      <c r="X314" s="69">
        <f t="shared" si="169"/>
        <v>0</v>
      </c>
      <c r="Y314" s="74">
        <v>0</v>
      </c>
      <c r="Z314" s="69">
        <f t="shared" si="170"/>
        <v>0</v>
      </c>
      <c r="AA314" s="74">
        <v>0</v>
      </c>
      <c r="AB314" s="68">
        <f t="shared" si="171"/>
        <v>0</v>
      </c>
      <c r="AC314" s="67">
        <f t="shared" si="172"/>
        <v>0</v>
      </c>
      <c r="AD314" s="66">
        <f t="shared" si="173"/>
        <v>0</v>
      </c>
      <c r="AE314" s="57">
        <v>0</v>
      </c>
      <c r="AF314" s="60">
        <f t="shared" si="174"/>
        <v>0</v>
      </c>
      <c r="AG314" s="435">
        <v>0</v>
      </c>
      <c r="AH314" s="416">
        <f t="shared" si="175"/>
        <v>0</v>
      </c>
      <c r="AI314" s="65">
        <f t="shared" si="176"/>
        <v>0</v>
      </c>
      <c r="AJ314" s="63">
        <f t="shared" si="177"/>
        <v>0</v>
      </c>
      <c r="AK314" s="65">
        <v>0</v>
      </c>
      <c r="AL314" s="63">
        <f t="shared" si="178"/>
        <v>0</v>
      </c>
      <c r="AM314" s="62"/>
    </row>
    <row r="315" spans="1:39" s="2" customFormat="1" x14ac:dyDescent="0.3">
      <c r="A315" s="48" t="s">
        <v>62</v>
      </c>
      <c r="B315" s="47">
        <f>42000/20</f>
        <v>2100</v>
      </c>
      <c r="C315" s="46">
        <f>3200/1.1</f>
        <v>2909.090909090909</v>
      </c>
      <c r="D315" s="45">
        <v>20</v>
      </c>
      <c r="E315" s="44">
        <v>0</v>
      </c>
      <c r="F315" s="391">
        <f t="shared" si="159"/>
        <v>0</v>
      </c>
      <c r="G315" s="42">
        <v>0</v>
      </c>
      <c r="H315" s="69">
        <f t="shared" si="160"/>
        <v>0</v>
      </c>
      <c r="I315" s="38">
        <v>0</v>
      </c>
      <c r="J315" s="37">
        <f t="shared" si="161"/>
        <v>0</v>
      </c>
      <c r="K315" s="74">
        <v>0</v>
      </c>
      <c r="L315" s="37">
        <f t="shared" si="162"/>
        <v>0</v>
      </c>
      <c r="M315" s="38">
        <v>0</v>
      </c>
      <c r="N315" s="37">
        <f t="shared" si="163"/>
        <v>0</v>
      </c>
      <c r="O315" s="61">
        <v>0</v>
      </c>
      <c r="P315" s="71">
        <f t="shared" si="164"/>
        <v>0</v>
      </c>
      <c r="Q315" s="57">
        <f t="shared" si="165"/>
        <v>0</v>
      </c>
      <c r="R315" s="70">
        <f t="shared" si="166"/>
        <v>0</v>
      </c>
      <c r="S315" s="42">
        <v>0</v>
      </c>
      <c r="T315" s="69">
        <f t="shared" si="167"/>
        <v>0</v>
      </c>
      <c r="U315" s="38">
        <v>0</v>
      </c>
      <c r="V315" s="69">
        <f t="shared" si="168"/>
        <v>0</v>
      </c>
      <c r="W315" s="38">
        <v>0</v>
      </c>
      <c r="X315" s="69">
        <f t="shared" si="169"/>
        <v>0</v>
      </c>
      <c r="Y315" s="74">
        <v>0</v>
      </c>
      <c r="Z315" s="69">
        <f t="shared" si="170"/>
        <v>0</v>
      </c>
      <c r="AA315" s="74">
        <v>0</v>
      </c>
      <c r="AB315" s="68">
        <f t="shared" si="171"/>
        <v>0</v>
      </c>
      <c r="AC315" s="67">
        <f t="shared" si="172"/>
        <v>0</v>
      </c>
      <c r="AD315" s="66">
        <f t="shared" si="173"/>
        <v>0</v>
      </c>
      <c r="AE315" s="57">
        <v>0</v>
      </c>
      <c r="AF315" s="60">
        <f t="shared" si="174"/>
        <v>0</v>
      </c>
      <c r="AG315" s="435">
        <v>0</v>
      </c>
      <c r="AH315" s="416">
        <f t="shared" si="175"/>
        <v>0</v>
      </c>
      <c r="AI315" s="65">
        <f t="shared" si="176"/>
        <v>0</v>
      </c>
      <c r="AJ315" s="63">
        <f t="shared" si="177"/>
        <v>0</v>
      </c>
      <c r="AK315" s="65">
        <v>0</v>
      </c>
      <c r="AL315" s="63">
        <f t="shared" si="178"/>
        <v>0</v>
      </c>
      <c r="AM315" s="62"/>
    </row>
    <row r="316" spans="1:39" s="2" customFormat="1" x14ac:dyDescent="0.3">
      <c r="A316" s="48" t="s">
        <v>1058</v>
      </c>
      <c r="B316" s="47">
        <f>13800/12</f>
        <v>1150</v>
      </c>
      <c r="C316" s="46">
        <f>2300/1.1</f>
        <v>2090.9090909090905</v>
      </c>
      <c r="D316" s="45">
        <v>12</v>
      </c>
      <c r="E316" s="44">
        <v>0</v>
      </c>
      <c r="F316" s="391">
        <f t="shared" si="159"/>
        <v>0</v>
      </c>
      <c r="G316" s="42">
        <v>0</v>
      </c>
      <c r="H316" s="69">
        <f t="shared" si="160"/>
        <v>0</v>
      </c>
      <c r="I316" s="38">
        <v>0</v>
      </c>
      <c r="J316" s="37">
        <f t="shared" si="161"/>
        <v>0</v>
      </c>
      <c r="K316" s="74">
        <v>0</v>
      </c>
      <c r="L316" s="37">
        <f t="shared" si="162"/>
        <v>0</v>
      </c>
      <c r="M316" s="38">
        <v>0</v>
      </c>
      <c r="N316" s="37">
        <f t="shared" si="163"/>
        <v>0</v>
      </c>
      <c r="O316" s="61">
        <v>0</v>
      </c>
      <c r="P316" s="71">
        <f t="shared" si="164"/>
        <v>0</v>
      </c>
      <c r="Q316" s="57">
        <f t="shared" si="165"/>
        <v>0</v>
      </c>
      <c r="R316" s="70">
        <f t="shared" si="166"/>
        <v>0</v>
      </c>
      <c r="S316" s="42">
        <v>0</v>
      </c>
      <c r="T316" s="69">
        <f t="shared" si="167"/>
        <v>0</v>
      </c>
      <c r="U316" s="38">
        <v>0</v>
      </c>
      <c r="V316" s="69">
        <f t="shared" si="168"/>
        <v>0</v>
      </c>
      <c r="W316" s="38">
        <v>0</v>
      </c>
      <c r="X316" s="69">
        <f t="shared" si="169"/>
        <v>0</v>
      </c>
      <c r="Y316" s="74">
        <v>0</v>
      </c>
      <c r="Z316" s="69">
        <f t="shared" si="170"/>
        <v>0</v>
      </c>
      <c r="AA316" s="74">
        <v>0</v>
      </c>
      <c r="AB316" s="68">
        <f t="shared" si="171"/>
        <v>0</v>
      </c>
      <c r="AC316" s="67">
        <f t="shared" si="172"/>
        <v>0</v>
      </c>
      <c r="AD316" s="66">
        <f t="shared" si="173"/>
        <v>0</v>
      </c>
      <c r="AE316" s="57">
        <v>0</v>
      </c>
      <c r="AF316" s="60">
        <f t="shared" si="174"/>
        <v>0</v>
      </c>
      <c r="AG316" s="435">
        <v>0</v>
      </c>
      <c r="AH316" s="416">
        <f t="shared" si="175"/>
        <v>0</v>
      </c>
      <c r="AI316" s="65">
        <f t="shared" si="176"/>
        <v>0</v>
      </c>
      <c r="AJ316" s="63">
        <f t="shared" si="177"/>
        <v>0</v>
      </c>
      <c r="AK316" s="65">
        <v>0</v>
      </c>
      <c r="AL316" s="63">
        <f t="shared" si="178"/>
        <v>0</v>
      </c>
      <c r="AM316" s="62"/>
    </row>
    <row r="317" spans="1:39" s="2" customFormat="1" x14ac:dyDescent="0.3">
      <c r="A317" s="48" t="s">
        <v>1057</v>
      </c>
      <c r="B317" s="47">
        <f>30000/24</f>
        <v>1250</v>
      </c>
      <c r="C317" s="46">
        <f>2800/1.1</f>
        <v>2545.454545454545</v>
      </c>
      <c r="D317" s="45">
        <v>24</v>
      </c>
      <c r="E317" s="44">
        <v>0</v>
      </c>
      <c r="F317" s="391">
        <f t="shared" si="159"/>
        <v>0</v>
      </c>
      <c r="G317" s="42">
        <v>0</v>
      </c>
      <c r="H317" s="69">
        <f t="shared" si="160"/>
        <v>0</v>
      </c>
      <c r="I317" s="38">
        <v>0</v>
      </c>
      <c r="J317" s="37">
        <f t="shared" si="161"/>
        <v>0</v>
      </c>
      <c r="K317" s="74">
        <v>0</v>
      </c>
      <c r="L317" s="37">
        <f t="shared" si="162"/>
        <v>0</v>
      </c>
      <c r="M317" s="38">
        <v>0</v>
      </c>
      <c r="N317" s="37">
        <f t="shared" si="163"/>
        <v>0</v>
      </c>
      <c r="O317" s="61">
        <v>0</v>
      </c>
      <c r="P317" s="71">
        <f t="shared" si="164"/>
        <v>0</v>
      </c>
      <c r="Q317" s="57">
        <f t="shared" si="165"/>
        <v>0</v>
      </c>
      <c r="R317" s="70">
        <f t="shared" si="166"/>
        <v>0</v>
      </c>
      <c r="S317" s="42">
        <v>0</v>
      </c>
      <c r="T317" s="69">
        <f t="shared" si="167"/>
        <v>0</v>
      </c>
      <c r="U317" s="38">
        <v>0</v>
      </c>
      <c r="V317" s="69">
        <f t="shared" si="168"/>
        <v>0</v>
      </c>
      <c r="W317" s="38">
        <v>0</v>
      </c>
      <c r="X317" s="69">
        <f t="shared" si="169"/>
        <v>0</v>
      </c>
      <c r="Y317" s="74">
        <v>0</v>
      </c>
      <c r="Z317" s="69">
        <f t="shared" si="170"/>
        <v>0</v>
      </c>
      <c r="AA317" s="74">
        <v>0</v>
      </c>
      <c r="AB317" s="68">
        <f t="shared" si="171"/>
        <v>0</v>
      </c>
      <c r="AC317" s="67">
        <f t="shared" si="172"/>
        <v>0</v>
      </c>
      <c r="AD317" s="66">
        <f t="shared" si="173"/>
        <v>0</v>
      </c>
      <c r="AE317" s="57">
        <v>0</v>
      </c>
      <c r="AF317" s="60">
        <f t="shared" si="174"/>
        <v>0</v>
      </c>
      <c r="AG317" s="435">
        <v>0</v>
      </c>
      <c r="AH317" s="416">
        <f t="shared" si="175"/>
        <v>0</v>
      </c>
      <c r="AI317" s="65">
        <f t="shared" si="176"/>
        <v>0</v>
      </c>
      <c r="AJ317" s="63">
        <f t="shared" si="177"/>
        <v>0</v>
      </c>
      <c r="AK317" s="65">
        <v>0</v>
      </c>
      <c r="AL317" s="63">
        <f t="shared" si="178"/>
        <v>0</v>
      </c>
      <c r="AM317" s="62"/>
    </row>
    <row r="318" spans="1:39" s="2" customFormat="1" x14ac:dyDescent="0.3">
      <c r="A318" s="137" t="s">
        <v>1090</v>
      </c>
      <c r="B318" s="47">
        <f>14400/24</f>
        <v>600</v>
      </c>
      <c r="C318" s="46">
        <f>800/1.1</f>
        <v>727.27272727272725</v>
      </c>
      <c r="D318" s="163">
        <v>24</v>
      </c>
      <c r="E318" s="44">
        <v>0</v>
      </c>
      <c r="F318" s="391">
        <f t="shared" si="159"/>
        <v>0</v>
      </c>
      <c r="G318" s="42">
        <v>0</v>
      </c>
      <c r="H318" s="69">
        <f t="shared" si="160"/>
        <v>0</v>
      </c>
      <c r="I318" s="38">
        <v>0</v>
      </c>
      <c r="J318" s="37">
        <f t="shared" si="161"/>
        <v>0</v>
      </c>
      <c r="K318" s="74">
        <v>0</v>
      </c>
      <c r="L318" s="37">
        <f t="shared" si="162"/>
        <v>0</v>
      </c>
      <c r="M318" s="38">
        <v>0</v>
      </c>
      <c r="N318" s="37">
        <f t="shared" si="163"/>
        <v>0</v>
      </c>
      <c r="O318" s="61">
        <v>0</v>
      </c>
      <c r="P318" s="71">
        <f t="shared" si="164"/>
        <v>0</v>
      </c>
      <c r="Q318" s="57">
        <f t="shared" si="165"/>
        <v>0</v>
      </c>
      <c r="R318" s="70">
        <f t="shared" si="166"/>
        <v>0</v>
      </c>
      <c r="S318" s="42">
        <v>0</v>
      </c>
      <c r="T318" s="69">
        <f t="shared" si="167"/>
        <v>0</v>
      </c>
      <c r="U318" s="38">
        <v>0</v>
      </c>
      <c r="V318" s="69">
        <f t="shared" si="168"/>
        <v>0</v>
      </c>
      <c r="W318" s="38">
        <v>0</v>
      </c>
      <c r="X318" s="69">
        <f t="shared" si="169"/>
        <v>0</v>
      </c>
      <c r="Y318" s="74">
        <v>0</v>
      </c>
      <c r="Z318" s="69">
        <f t="shared" si="170"/>
        <v>0</v>
      </c>
      <c r="AA318" s="74">
        <v>0</v>
      </c>
      <c r="AB318" s="68">
        <f t="shared" si="171"/>
        <v>0</v>
      </c>
      <c r="AC318" s="67">
        <f t="shared" si="172"/>
        <v>0</v>
      </c>
      <c r="AD318" s="66">
        <f t="shared" si="173"/>
        <v>0</v>
      </c>
      <c r="AE318" s="57">
        <v>0</v>
      </c>
      <c r="AF318" s="60">
        <f t="shared" si="174"/>
        <v>0</v>
      </c>
      <c r="AG318" s="435">
        <v>0</v>
      </c>
      <c r="AH318" s="416">
        <f t="shared" si="175"/>
        <v>0</v>
      </c>
      <c r="AI318" s="65">
        <f t="shared" si="176"/>
        <v>0</v>
      </c>
      <c r="AJ318" s="63">
        <f t="shared" si="177"/>
        <v>0</v>
      </c>
      <c r="AK318" s="65">
        <v>0</v>
      </c>
      <c r="AL318" s="63">
        <f t="shared" si="178"/>
        <v>0</v>
      </c>
      <c r="AM318" s="62"/>
    </row>
    <row r="319" spans="1:39" s="2" customFormat="1" x14ac:dyDescent="0.3">
      <c r="A319" s="188" t="s">
        <v>153</v>
      </c>
      <c r="B319" s="182">
        <f>16000/10</f>
        <v>1600</v>
      </c>
      <c r="C319" s="183">
        <f>2700/1.1</f>
        <v>2454.5454545454545</v>
      </c>
      <c r="D319" s="184">
        <v>10</v>
      </c>
      <c r="E319" s="44">
        <v>0</v>
      </c>
      <c r="F319" s="391">
        <f t="shared" si="159"/>
        <v>0</v>
      </c>
      <c r="G319" s="42">
        <v>0</v>
      </c>
      <c r="H319" s="69">
        <f t="shared" si="160"/>
        <v>0</v>
      </c>
      <c r="I319" s="38">
        <v>0</v>
      </c>
      <c r="J319" s="37">
        <f t="shared" si="161"/>
        <v>0</v>
      </c>
      <c r="K319" s="74">
        <v>0</v>
      </c>
      <c r="L319" s="37">
        <f t="shared" si="162"/>
        <v>0</v>
      </c>
      <c r="M319" s="38">
        <v>0</v>
      </c>
      <c r="N319" s="37">
        <f t="shared" si="163"/>
        <v>0</v>
      </c>
      <c r="O319" s="61">
        <v>0</v>
      </c>
      <c r="P319" s="71">
        <f t="shared" si="164"/>
        <v>0</v>
      </c>
      <c r="Q319" s="57">
        <f t="shared" si="165"/>
        <v>0</v>
      </c>
      <c r="R319" s="70">
        <f t="shared" si="166"/>
        <v>0</v>
      </c>
      <c r="S319" s="42">
        <v>0</v>
      </c>
      <c r="T319" s="69">
        <f t="shared" si="167"/>
        <v>0</v>
      </c>
      <c r="U319" s="38">
        <v>0</v>
      </c>
      <c r="V319" s="69">
        <f t="shared" si="168"/>
        <v>0</v>
      </c>
      <c r="W319" s="38">
        <v>0</v>
      </c>
      <c r="X319" s="69">
        <f t="shared" si="169"/>
        <v>0</v>
      </c>
      <c r="Y319" s="74">
        <v>0</v>
      </c>
      <c r="Z319" s="69">
        <f t="shared" si="170"/>
        <v>0</v>
      </c>
      <c r="AA319" s="74">
        <v>0</v>
      </c>
      <c r="AB319" s="68">
        <f t="shared" si="171"/>
        <v>0</v>
      </c>
      <c r="AC319" s="67">
        <f t="shared" si="172"/>
        <v>0</v>
      </c>
      <c r="AD319" s="66">
        <f t="shared" si="173"/>
        <v>0</v>
      </c>
      <c r="AE319" s="57">
        <v>0</v>
      </c>
      <c r="AF319" s="60">
        <f t="shared" si="174"/>
        <v>0</v>
      </c>
      <c r="AG319" s="435">
        <v>0</v>
      </c>
      <c r="AH319" s="416">
        <f t="shared" si="175"/>
        <v>0</v>
      </c>
      <c r="AI319" s="65">
        <f t="shared" si="176"/>
        <v>0</v>
      </c>
      <c r="AJ319" s="63">
        <f t="shared" si="177"/>
        <v>0</v>
      </c>
      <c r="AK319" s="65">
        <v>0</v>
      </c>
      <c r="AL319" s="63">
        <f t="shared" si="178"/>
        <v>0</v>
      </c>
      <c r="AM319" s="62"/>
    </row>
    <row r="320" spans="1:39" s="2" customFormat="1" x14ac:dyDescent="0.3">
      <c r="A320" s="188" t="s">
        <v>1056</v>
      </c>
      <c r="B320" s="47">
        <f>16000/10</f>
        <v>1600</v>
      </c>
      <c r="C320" s="183">
        <f>2700/1.1</f>
        <v>2454.5454545454545</v>
      </c>
      <c r="D320" s="163">
        <v>10</v>
      </c>
      <c r="E320" s="44">
        <v>0</v>
      </c>
      <c r="F320" s="391">
        <f t="shared" si="159"/>
        <v>0</v>
      </c>
      <c r="G320" s="42">
        <v>0</v>
      </c>
      <c r="H320" s="69">
        <f t="shared" si="160"/>
        <v>0</v>
      </c>
      <c r="I320" s="38">
        <v>0</v>
      </c>
      <c r="J320" s="37">
        <f t="shared" si="161"/>
        <v>0</v>
      </c>
      <c r="K320" s="74">
        <v>0</v>
      </c>
      <c r="L320" s="37">
        <f t="shared" si="162"/>
        <v>0</v>
      </c>
      <c r="M320" s="38">
        <v>0</v>
      </c>
      <c r="N320" s="37">
        <f t="shared" si="163"/>
        <v>0</v>
      </c>
      <c r="O320" s="61">
        <v>0</v>
      </c>
      <c r="P320" s="71">
        <f t="shared" si="164"/>
        <v>0</v>
      </c>
      <c r="Q320" s="57">
        <f t="shared" si="165"/>
        <v>0</v>
      </c>
      <c r="R320" s="70">
        <f t="shared" si="166"/>
        <v>0</v>
      </c>
      <c r="S320" s="42">
        <v>0</v>
      </c>
      <c r="T320" s="69">
        <f t="shared" si="167"/>
        <v>0</v>
      </c>
      <c r="U320" s="38">
        <v>0</v>
      </c>
      <c r="V320" s="69">
        <f t="shared" si="168"/>
        <v>0</v>
      </c>
      <c r="W320" s="38">
        <v>0</v>
      </c>
      <c r="X320" s="69">
        <f t="shared" si="169"/>
        <v>0</v>
      </c>
      <c r="Y320" s="74">
        <v>0</v>
      </c>
      <c r="Z320" s="69">
        <f t="shared" si="170"/>
        <v>0</v>
      </c>
      <c r="AA320" s="74">
        <v>0</v>
      </c>
      <c r="AB320" s="68">
        <f t="shared" si="171"/>
        <v>0</v>
      </c>
      <c r="AC320" s="67">
        <f t="shared" si="172"/>
        <v>0</v>
      </c>
      <c r="AD320" s="66">
        <f t="shared" si="173"/>
        <v>0</v>
      </c>
      <c r="AE320" s="57">
        <v>0</v>
      </c>
      <c r="AF320" s="60">
        <f t="shared" si="174"/>
        <v>0</v>
      </c>
      <c r="AG320" s="435">
        <v>0</v>
      </c>
      <c r="AH320" s="416">
        <f t="shared" si="175"/>
        <v>0</v>
      </c>
      <c r="AI320" s="65">
        <f t="shared" si="176"/>
        <v>0</v>
      </c>
      <c r="AJ320" s="63">
        <f t="shared" si="177"/>
        <v>0</v>
      </c>
      <c r="AK320" s="65">
        <v>0</v>
      </c>
      <c r="AL320" s="63">
        <f t="shared" si="178"/>
        <v>0</v>
      </c>
      <c r="AM320" s="62"/>
    </row>
    <row r="321" spans="1:39" s="2" customFormat="1" x14ac:dyDescent="0.3">
      <c r="A321" s="188" t="s">
        <v>404</v>
      </c>
      <c r="B321" s="47">
        <f>16000/10</f>
        <v>1600</v>
      </c>
      <c r="C321" s="183">
        <f>2700/1.1</f>
        <v>2454.5454545454545</v>
      </c>
      <c r="D321" s="163">
        <v>10</v>
      </c>
      <c r="E321" s="44">
        <v>0</v>
      </c>
      <c r="F321" s="391">
        <f t="shared" si="159"/>
        <v>0</v>
      </c>
      <c r="G321" s="42">
        <v>0</v>
      </c>
      <c r="H321" s="69">
        <f t="shared" si="160"/>
        <v>0</v>
      </c>
      <c r="I321" s="38">
        <v>0</v>
      </c>
      <c r="J321" s="37">
        <f t="shared" si="161"/>
        <v>0</v>
      </c>
      <c r="K321" s="74">
        <v>0</v>
      </c>
      <c r="L321" s="37">
        <f t="shared" si="162"/>
        <v>0</v>
      </c>
      <c r="M321" s="38">
        <v>0</v>
      </c>
      <c r="N321" s="37">
        <f t="shared" si="163"/>
        <v>0</v>
      </c>
      <c r="O321" s="61">
        <v>0</v>
      </c>
      <c r="P321" s="71">
        <f t="shared" si="164"/>
        <v>0</v>
      </c>
      <c r="Q321" s="57">
        <f t="shared" si="165"/>
        <v>0</v>
      </c>
      <c r="R321" s="70">
        <f t="shared" si="166"/>
        <v>0</v>
      </c>
      <c r="S321" s="42">
        <v>0</v>
      </c>
      <c r="T321" s="69">
        <f t="shared" si="167"/>
        <v>0</v>
      </c>
      <c r="U321" s="38">
        <v>0</v>
      </c>
      <c r="V321" s="69">
        <f t="shared" si="168"/>
        <v>0</v>
      </c>
      <c r="W321" s="38">
        <v>0</v>
      </c>
      <c r="X321" s="69">
        <f t="shared" si="169"/>
        <v>0</v>
      </c>
      <c r="Y321" s="74">
        <v>0</v>
      </c>
      <c r="Z321" s="69">
        <f t="shared" si="170"/>
        <v>0</v>
      </c>
      <c r="AA321" s="74">
        <v>0</v>
      </c>
      <c r="AB321" s="68">
        <f t="shared" si="171"/>
        <v>0</v>
      </c>
      <c r="AC321" s="67">
        <f t="shared" si="172"/>
        <v>0</v>
      </c>
      <c r="AD321" s="66">
        <f t="shared" si="173"/>
        <v>0</v>
      </c>
      <c r="AE321" s="57">
        <v>0</v>
      </c>
      <c r="AF321" s="60">
        <f t="shared" si="174"/>
        <v>0</v>
      </c>
      <c r="AG321" s="435">
        <v>0</v>
      </c>
      <c r="AH321" s="416">
        <f t="shared" si="175"/>
        <v>0</v>
      </c>
      <c r="AI321" s="65">
        <f t="shared" si="176"/>
        <v>0</v>
      </c>
      <c r="AJ321" s="63">
        <f t="shared" si="177"/>
        <v>0</v>
      </c>
      <c r="AK321" s="65">
        <v>0</v>
      </c>
      <c r="AL321" s="63">
        <f t="shared" si="178"/>
        <v>0</v>
      </c>
      <c r="AM321" s="62"/>
    </row>
    <row r="322" spans="1:39" s="2" customFormat="1" x14ac:dyDescent="0.3">
      <c r="A322" s="188" t="s">
        <v>1055</v>
      </c>
      <c r="B322" s="47">
        <f>16000/10</f>
        <v>1600</v>
      </c>
      <c r="C322" s="183">
        <f>2700/1.1</f>
        <v>2454.5454545454545</v>
      </c>
      <c r="D322" s="163">
        <v>10</v>
      </c>
      <c r="E322" s="44">
        <v>0</v>
      </c>
      <c r="F322" s="391">
        <f t="shared" si="159"/>
        <v>0</v>
      </c>
      <c r="G322" s="42">
        <v>0</v>
      </c>
      <c r="H322" s="69">
        <f t="shared" si="160"/>
        <v>0</v>
      </c>
      <c r="I322" s="38">
        <v>0</v>
      </c>
      <c r="J322" s="37">
        <f t="shared" si="161"/>
        <v>0</v>
      </c>
      <c r="K322" s="74">
        <v>0</v>
      </c>
      <c r="L322" s="37">
        <f t="shared" si="162"/>
        <v>0</v>
      </c>
      <c r="M322" s="38">
        <v>0</v>
      </c>
      <c r="N322" s="37">
        <f t="shared" si="163"/>
        <v>0</v>
      </c>
      <c r="O322" s="61">
        <v>0</v>
      </c>
      <c r="P322" s="71">
        <f t="shared" si="164"/>
        <v>0</v>
      </c>
      <c r="Q322" s="57">
        <f t="shared" si="165"/>
        <v>0</v>
      </c>
      <c r="R322" s="70">
        <f t="shared" si="166"/>
        <v>0</v>
      </c>
      <c r="S322" s="42">
        <v>0</v>
      </c>
      <c r="T322" s="69">
        <f t="shared" si="167"/>
        <v>0</v>
      </c>
      <c r="U322" s="38">
        <v>0</v>
      </c>
      <c r="V322" s="69">
        <f t="shared" si="168"/>
        <v>0</v>
      </c>
      <c r="W322" s="38">
        <v>0</v>
      </c>
      <c r="X322" s="69">
        <f t="shared" si="169"/>
        <v>0</v>
      </c>
      <c r="Y322" s="74">
        <v>0</v>
      </c>
      <c r="Z322" s="69">
        <f t="shared" si="170"/>
        <v>0</v>
      </c>
      <c r="AA322" s="74">
        <v>0</v>
      </c>
      <c r="AB322" s="68">
        <f t="shared" si="171"/>
        <v>0</v>
      </c>
      <c r="AC322" s="67">
        <f t="shared" si="172"/>
        <v>0</v>
      </c>
      <c r="AD322" s="66">
        <f t="shared" si="173"/>
        <v>0</v>
      </c>
      <c r="AE322" s="57">
        <v>0</v>
      </c>
      <c r="AF322" s="60">
        <f t="shared" si="174"/>
        <v>0</v>
      </c>
      <c r="AG322" s="435">
        <v>0</v>
      </c>
      <c r="AH322" s="416">
        <f t="shared" si="175"/>
        <v>0</v>
      </c>
      <c r="AI322" s="65">
        <f t="shared" si="176"/>
        <v>0</v>
      </c>
      <c r="AJ322" s="63">
        <f t="shared" si="177"/>
        <v>0</v>
      </c>
      <c r="AK322" s="65">
        <v>0</v>
      </c>
      <c r="AL322" s="63">
        <f t="shared" si="178"/>
        <v>0</v>
      </c>
      <c r="AM322" s="62"/>
    </row>
    <row r="323" spans="1:39" s="2" customFormat="1" x14ac:dyDescent="0.3">
      <c r="A323" s="188" t="s">
        <v>585</v>
      </c>
      <c r="B323" s="47">
        <f>16000/10</f>
        <v>1600</v>
      </c>
      <c r="C323" s="183">
        <f>2700/1.1</f>
        <v>2454.5454545454545</v>
      </c>
      <c r="D323" s="163">
        <v>11</v>
      </c>
      <c r="E323" s="44">
        <v>0</v>
      </c>
      <c r="F323" s="391">
        <f t="shared" si="159"/>
        <v>0</v>
      </c>
      <c r="G323" s="42">
        <v>0</v>
      </c>
      <c r="H323" s="69">
        <f t="shared" si="160"/>
        <v>0</v>
      </c>
      <c r="I323" s="38">
        <v>0</v>
      </c>
      <c r="J323" s="37">
        <f t="shared" si="161"/>
        <v>0</v>
      </c>
      <c r="K323" s="74">
        <v>0</v>
      </c>
      <c r="L323" s="37">
        <f t="shared" si="162"/>
        <v>0</v>
      </c>
      <c r="M323" s="38">
        <v>0</v>
      </c>
      <c r="N323" s="37">
        <f t="shared" si="163"/>
        <v>0</v>
      </c>
      <c r="O323" s="61">
        <v>0</v>
      </c>
      <c r="P323" s="71">
        <f t="shared" si="164"/>
        <v>0</v>
      </c>
      <c r="Q323" s="57">
        <f t="shared" si="165"/>
        <v>0</v>
      </c>
      <c r="R323" s="70">
        <f t="shared" si="166"/>
        <v>0</v>
      </c>
      <c r="S323" s="42">
        <v>0</v>
      </c>
      <c r="T323" s="69">
        <f t="shared" si="167"/>
        <v>0</v>
      </c>
      <c r="U323" s="38">
        <v>0</v>
      </c>
      <c r="V323" s="69">
        <f t="shared" si="168"/>
        <v>0</v>
      </c>
      <c r="W323" s="38">
        <v>0</v>
      </c>
      <c r="X323" s="69">
        <f t="shared" si="169"/>
        <v>0</v>
      </c>
      <c r="Y323" s="74">
        <v>0</v>
      </c>
      <c r="Z323" s="69">
        <f t="shared" si="170"/>
        <v>0</v>
      </c>
      <c r="AA323" s="74">
        <v>0</v>
      </c>
      <c r="AB323" s="68">
        <f t="shared" si="171"/>
        <v>0</v>
      </c>
      <c r="AC323" s="67">
        <f t="shared" si="172"/>
        <v>0</v>
      </c>
      <c r="AD323" s="66">
        <f t="shared" si="173"/>
        <v>0</v>
      </c>
      <c r="AE323" s="57">
        <v>0</v>
      </c>
      <c r="AF323" s="60">
        <f t="shared" si="174"/>
        <v>0</v>
      </c>
      <c r="AG323" s="435">
        <v>0</v>
      </c>
      <c r="AH323" s="416">
        <f t="shared" si="175"/>
        <v>0</v>
      </c>
      <c r="AI323" s="65">
        <f t="shared" si="176"/>
        <v>0</v>
      </c>
      <c r="AJ323" s="63">
        <f t="shared" si="177"/>
        <v>0</v>
      </c>
      <c r="AK323" s="65">
        <v>0</v>
      </c>
      <c r="AL323" s="63">
        <f t="shared" si="178"/>
        <v>0</v>
      </c>
      <c r="AM323" s="62"/>
    </row>
    <row r="324" spans="1:39" s="2" customFormat="1" x14ac:dyDescent="0.3">
      <c r="A324" s="188" t="s">
        <v>1089</v>
      </c>
      <c r="B324" s="47">
        <f>14400/12</f>
        <v>1200</v>
      </c>
      <c r="C324" s="46">
        <f>1800/1.1</f>
        <v>1636.3636363636363</v>
      </c>
      <c r="D324" s="163">
        <v>12</v>
      </c>
      <c r="E324" s="44">
        <v>0</v>
      </c>
      <c r="F324" s="391">
        <f t="shared" si="159"/>
        <v>0</v>
      </c>
      <c r="G324" s="42">
        <v>0</v>
      </c>
      <c r="H324" s="69">
        <f t="shared" si="160"/>
        <v>0</v>
      </c>
      <c r="I324" s="38">
        <v>0</v>
      </c>
      <c r="J324" s="37">
        <f t="shared" si="161"/>
        <v>0</v>
      </c>
      <c r="K324" s="74">
        <v>0</v>
      </c>
      <c r="L324" s="37">
        <f t="shared" si="162"/>
        <v>0</v>
      </c>
      <c r="M324" s="38">
        <v>0</v>
      </c>
      <c r="N324" s="37">
        <f t="shared" si="163"/>
        <v>0</v>
      </c>
      <c r="O324" s="61">
        <v>0</v>
      </c>
      <c r="P324" s="71">
        <f t="shared" si="164"/>
        <v>0</v>
      </c>
      <c r="Q324" s="57">
        <f t="shared" si="165"/>
        <v>0</v>
      </c>
      <c r="R324" s="70">
        <f t="shared" si="166"/>
        <v>0</v>
      </c>
      <c r="S324" s="42">
        <v>0</v>
      </c>
      <c r="T324" s="69">
        <f t="shared" si="167"/>
        <v>0</v>
      </c>
      <c r="U324" s="38">
        <v>0</v>
      </c>
      <c r="V324" s="69">
        <f t="shared" si="168"/>
        <v>0</v>
      </c>
      <c r="W324" s="38">
        <v>0</v>
      </c>
      <c r="X324" s="69">
        <f t="shared" si="169"/>
        <v>0</v>
      </c>
      <c r="Y324" s="74">
        <v>0</v>
      </c>
      <c r="Z324" s="69">
        <f t="shared" si="170"/>
        <v>0</v>
      </c>
      <c r="AA324" s="74">
        <v>0</v>
      </c>
      <c r="AB324" s="68">
        <f t="shared" si="171"/>
        <v>0</v>
      </c>
      <c r="AC324" s="67">
        <f t="shared" si="172"/>
        <v>0</v>
      </c>
      <c r="AD324" s="66">
        <f t="shared" si="173"/>
        <v>0</v>
      </c>
      <c r="AE324" s="57">
        <v>0</v>
      </c>
      <c r="AF324" s="60">
        <f t="shared" si="174"/>
        <v>0</v>
      </c>
      <c r="AG324" s="435">
        <v>0</v>
      </c>
      <c r="AH324" s="416">
        <f t="shared" si="175"/>
        <v>0</v>
      </c>
      <c r="AI324" s="65">
        <f t="shared" si="176"/>
        <v>0</v>
      </c>
      <c r="AJ324" s="63">
        <f t="shared" si="177"/>
        <v>0</v>
      </c>
      <c r="AK324" s="65">
        <v>0</v>
      </c>
      <c r="AL324" s="63">
        <f t="shared" si="178"/>
        <v>0</v>
      </c>
      <c r="AM324" s="62"/>
    </row>
    <row r="325" spans="1:39" s="2" customFormat="1" x14ac:dyDescent="0.3">
      <c r="A325" s="188" t="s">
        <v>426</v>
      </c>
      <c r="B325" s="47">
        <f>14400/12</f>
        <v>1200</v>
      </c>
      <c r="C325" s="46">
        <f>1800/1.1</f>
        <v>1636.3636363636363</v>
      </c>
      <c r="D325" s="163">
        <v>13</v>
      </c>
      <c r="E325" s="44">
        <v>0</v>
      </c>
      <c r="F325" s="391">
        <f t="shared" si="159"/>
        <v>0</v>
      </c>
      <c r="G325" s="42">
        <v>0</v>
      </c>
      <c r="H325" s="69">
        <f t="shared" si="160"/>
        <v>0</v>
      </c>
      <c r="I325" s="38">
        <v>0</v>
      </c>
      <c r="J325" s="37">
        <f t="shared" si="161"/>
        <v>0</v>
      </c>
      <c r="K325" s="74">
        <v>0</v>
      </c>
      <c r="L325" s="37">
        <f t="shared" si="162"/>
        <v>0</v>
      </c>
      <c r="M325" s="38">
        <v>0</v>
      </c>
      <c r="N325" s="37">
        <f t="shared" si="163"/>
        <v>0</v>
      </c>
      <c r="O325" s="61">
        <v>0</v>
      </c>
      <c r="P325" s="71">
        <f t="shared" si="164"/>
        <v>0</v>
      </c>
      <c r="Q325" s="57">
        <f t="shared" si="165"/>
        <v>0</v>
      </c>
      <c r="R325" s="70">
        <f t="shared" si="166"/>
        <v>0</v>
      </c>
      <c r="S325" s="42">
        <v>0</v>
      </c>
      <c r="T325" s="69">
        <f t="shared" si="167"/>
        <v>0</v>
      </c>
      <c r="U325" s="38">
        <v>0</v>
      </c>
      <c r="V325" s="69">
        <f t="shared" si="168"/>
        <v>0</v>
      </c>
      <c r="W325" s="38">
        <v>0</v>
      </c>
      <c r="X325" s="69">
        <f t="shared" si="169"/>
        <v>0</v>
      </c>
      <c r="Y325" s="74">
        <v>0</v>
      </c>
      <c r="Z325" s="69">
        <f t="shared" si="170"/>
        <v>0</v>
      </c>
      <c r="AA325" s="74">
        <v>0</v>
      </c>
      <c r="AB325" s="68">
        <f t="shared" si="171"/>
        <v>0</v>
      </c>
      <c r="AC325" s="67">
        <f t="shared" si="172"/>
        <v>0</v>
      </c>
      <c r="AD325" s="66">
        <f t="shared" si="173"/>
        <v>0</v>
      </c>
      <c r="AE325" s="57">
        <v>0</v>
      </c>
      <c r="AF325" s="60">
        <f t="shared" si="174"/>
        <v>0</v>
      </c>
      <c r="AG325" s="435">
        <v>0</v>
      </c>
      <c r="AH325" s="416">
        <f t="shared" si="175"/>
        <v>0</v>
      </c>
      <c r="AI325" s="65">
        <f t="shared" si="176"/>
        <v>0</v>
      </c>
      <c r="AJ325" s="63">
        <f t="shared" si="177"/>
        <v>0</v>
      </c>
      <c r="AK325" s="65">
        <v>0</v>
      </c>
      <c r="AL325" s="63">
        <f t="shared" si="178"/>
        <v>0</v>
      </c>
      <c r="AM325" s="62"/>
    </row>
    <row r="326" spans="1:39" s="2" customFormat="1" x14ac:dyDescent="0.3">
      <c r="A326" s="186" t="s">
        <v>1088</v>
      </c>
      <c r="B326" s="47">
        <f>3900/6</f>
        <v>650</v>
      </c>
      <c r="C326" s="46">
        <f>2000/1.1</f>
        <v>1818.181818181818</v>
      </c>
      <c r="D326" s="163">
        <v>6</v>
      </c>
      <c r="E326" s="44">
        <v>0</v>
      </c>
      <c r="F326" s="391">
        <f t="shared" si="159"/>
        <v>0</v>
      </c>
      <c r="G326" s="42">
        <v>0</v>
      </c>
      <c r="H326" s="69">
        <f t="shared" si="160"/>
        <v>0</v>
      </c>
      <c r="I326" s="38">
        <v>0</v>
      </c>
      <c r="J326" s="37">
        <f t="shared" si="161"/>
        <v>0</v>
      </c>
      <c r="K326" s="74">
        <v>0</v>
      </c>
      <c r="L326" s="37">
        <f t="shared" si="162"/>
        <v>0</v>
      </c>
      <c r="M326" s="38">
        <v>0</v>
      </c>
      <c r="N326" s="37">
        <f t="shared" si="163"/>
        <v>0</v>
      </c>
      <c r="O326" s="61">
        <v>0</v>
      </c>
      <c r="P326" s="71">
        <f t="shared" si="164"/>
        <v>0</v>
      </c>
      <c r="Q326" s="57">
        <f t="shared" si="165"/>
        <v>0</v>
      </c>
      <c r="R326" s="70">
        <f t="shared" si="166"/>
        <v>0</v>
      </c>
      <c r="S326" s="42">
        <v>0</v>
      </c>
      <c r="T326" s="69">
        <f t="shared" si="167"/>
        <v>0</v>
      </c>
      <c r="U326" s="38">
        <v>0</v>
      </c>
      <c r="V326" s="69">
        <f t="shared" si="168"/>
        <v>0</v>
      </c>
      <c r="W326" s="38">
        <v>0</v>
      </c>
      <c r="X326" s="69">
        <f t="shared" si="169"/>
        <v>0</v>
      </c>
      <c r="Y326" s="74">
        <v>0</v>
      </c>
      <c r="Z326" s="69">
        <f t="shared" si="170"/>
        <v>0</v>
      </c>
      <c r="AA326" s="74">
        <v>0</v>
      </c>
      <c r="AB326" s="68">
        <f t="shared" si="171"/>
        <v>0</v>
      </c>
      <c r="AC326" s="67">
        <f t="shared" si="172"/>
        <v>0</v>
      </c>
      <c r="AD326" s="66">
        <f t="shared" si="173"/>
        <v>0</v>
      </c>
      <c r="AE326" s="57">
        <v>0</v>
      </c>
      <c r="AF326" s="60">
        <f t="shared" si="174"/>
        <v>0</v>
      </c>
      <c r="AG326" s="435">
        <v>0</v>
      </c>
      <c r="AH326" s="416">
        <f t="shared" si="175"/>
        <v>0</v>
      </c>
      <c r="AI326" s="65">
        <f t="shared" si="176"/>
        <v>0</v>
      </c>
      <c r="AJ326" s="63">
        <f t="shared" si="177"/>
        <v>0</v>
      </c>
      <c r="AK326" s="65">
        <v>0</v>
      </c>
      <c r="AL326" s="63">
        <f t="shared" si="178"/>
        <v>0</v>
      </c>
      <c r="AM326" s="62"/>
    </row>
    <row r="327" spans="1:39" s="2" customFormat="1" x14ac:dyDescent="0.3">
      <c r="A327" s="186" t="s">
        <v>407</v>
      </c>
      <c r="B327" s="47">
        <f>3900/6</f>
        <v>650</v>
      </c>
      <c r="C327" s="46">
        <f>2000/1.1</f>
        <v>1818.181818181818</v>
      </c>
      <c r="D327" s="163">
        <v>6</v>
      </c>
      <c r="E327" s="44">
        <v>0</v>
      </c>
      <c r="F327" s="391">
        <f t="shared" si="159"/>
        <v>0</v>
      </c>
      <c r="G327" s="42">
        <v>0</v>
      </c>
      <c r="H327" s="69">
        <f t="shared" si="160"/>
        <v>0</v>
      </c>
      <c r="I327" s="38">
        <v>0</v>
      </c>
      <c r="J327" s="37">
        <f t="shared" si="161"/>
        <v>0</v>
      </c>
      <c r="K327" s="74">
        <v>0</v>
      </c>
      <c r="L327" s="37">
        <f t="shared" si="162"/>
        <v>0</v>
      </c>
      <c r="M327" s="38">
        <v>0</v>
      </c>
      <c r="N327" s="37">
        <f t="shared" si="163"/>
        <v>0</v>
      </c>
      <c r="O327" s="61">
        <v>0</v>
      </c>
      <c r="P327" s="71">
        <f t="shared" si="164"/>
        <v>0</v>
      </c>
      <c r="Q327" s="57">
        <f t="shared" si="165"/>
        <v>0</v>
      </c>
      <c r="R327" s="70">
        <f t="shared" si="166"/>
        <v>0</v>
      </c>
      <c r="S327" s="42">
        <v>0</v>
      </c>
      <c r="T327" s="69">
        <f t="shared" si="167"/>
        <v>0</v>
      </c>
      <c r="U327" s="38">
        <v>0</v>
      </c>
      <c r="V327" s="69">
        <f t="shared" si="168"/>
        <v>0</v>
      </c>
      <c r="W327" s="38">
        <v>0</v>
      </c>
      <c r="X327" s="69">
        <f t="shared" si="169"/>
        <v>0</v>
      </c>
      <c r="Y327" s="74">
        <v>0</v>
      </c>
      <c r="Z327" s="69">
        <f t="shared" si="170"/>
        <v>0</v>
      </c>
      <c r="AA327" s="74">
        <v>0</v>
      </c>
      <c r="AB327" s="68">
        <f t="shared" si="171"/>
        <v>0</v>
      </c>
      <c r="AC327" s="67">
        <f t="shared" si="172"/>
        <v>0</v>
      </c>
      <c r="AD327" s="66">
        <f t="shared" si="173"/>
        <v>0</v>
      </c>
      <c r="AE327" s="57">
        <v>0</v>
      </c>
      <c r="AF327" s="60">
        <f t="shared" si="174"/>
        <v>0</v>
      </c>
      <c r="AG327" s="435">
        <v>0</v>
      </c>
      <c r="AH327" s="416">
        <f t="shared" si="175"/>
        <v>0</v>
      </c>
      <c r="AI327" s="65">
        <f t="shared" si="176"/>
        <v>0</v>
      </c>
      <c r="AJ327" s="63">
        <f t="shared" si="177"/>
        <v>0</v>
      </c>
      <c r="AK327" s="65">
        <v>0</v>
      </c>
      <c r="AL327" s="63">
        <f t="shared" si="178"/>
        <v>0</v>
      </c>
      <c r="AM327" s="62"/>
    </row>
    <row r="328" spans="1:39" s="2" customFormat="1" x14ac:dyDescent="0.3">
      <c r="A328" s="186" t="s">
        <v>408</v>
      </c>
      <c r="B328" s="47">
        <f>3900/6</f>
        <v>650</v>
      </c>
      <c r="C328" s="46">
        <f>2000/1.1</f>
        <v>1818.181818181818</v>
      </c>
      <c r="D328" s="163">
        <v>6</v>
      </c>
      <c r="E328" s="44">
        <v>0</v>
      </c>
      <c r="F328" s="391">
        <f t="shared" si="159"/>
        <v>0</v>
      </c>
      <c r="G328" s="42">
        <v>0</v>
      </c>
      <c r="H328" s="69">
        <f t="shared" si="160"/>
        <v>0</v>
      </c>
      <c r="I328" s="38">
        <v>0</v>
      </c>
      <c r="J328" s="37">
        <f t="shared" si="161"/>
        <v>0</v>
      </c>
      <c r="K328" s="74">
        <v>0</v>
      </c>
      <c r="L328" s="37">
        <f t="shared" si="162"/>
        <v>0</v>
      </c>
      <c r="M328" s="38">
        <v>0</v>
      </c>
      <c r="N328" s="37">
        <f t="shared" si="163"/>
        <v>0</v>
      </c>
      <c r="O328" s="61">
        <v>0</v>
      </c>
      <c r="P328" s="71">
        <f t="shared" si="164"/>
        <v>0</v>
      </c>
      <c r="Q328" s="57">
        <f t="shared" si="165"/>
        <v>0</v>
      </c>
      <c r="R328" s="70">
        <f t="shared" si="166"/>
        <v>0</v>
      </c>
      <c r="S328" s="42">
        <v>0</v>
      </c>
      <c r="T328" s="69">
        <f t="shared" si="167"/>
        <v>0</v>
      </c>
      <c r="U328" s="38">
        <v>0</v>
      </c>
      <c r="V328" s="69">
        <f t="shared" si="168"/>
        <v>0</v>
      </c>
      <c r="W328" s="38">
        <v>0</v>
      </c>
      <c r="X328" s="69">
        <f t="shared" si="169"/>
        <v>0</v>
      </c>
      <c r="Y328" s="74">
        <v>0</v>
      </c>
      <c r="Z328" s="69">
        <f t="shared" si="170"/>
        <v>0</v>
      </c>
      <c r="AA328" s="74">
        <v>0</v>
      </c>
      <c r="AB328" s="68">
        <f t="shared" si="171"/>
        <v>0</v>
      </c>
      <c r="AC328" s="67">
        <f t="shared" si="172"/>
        <v>0</v>
      </c>
      <c r="AD328" s="66">
        <f t="shared" si="173"/>
        <v>0</v>
      </c>
      <c r="AE328" s="57">
        <v>0</v>
      </c>
      <c r="AF328" s="60">
        <f t="shared" si="174"/>
        <v>0</v>
      </c>
      <c r="AG328" s="435">
        <v>0</v>
      </c>
      <c r="AH328" s="416">
        <f t="shared" si="175"/>
        <v>0</v>
      </c>
      <c r="AI328" s="65">
        <f t="shared" si="176"/>
        <v>0</v>
      </c>
      <c r="AJ328" s="63">
        <f t="shared" si="177"/>
        <v>0</v>
      </c>
      <c r="AK328" s="65">
        <v>0</v>
      </c>
      <c r="AL328" s="63">
        <f t="shared" si="178"/>
        <v>0</v>
      </c>
      <c r="AM328" s="62"/>
    </row>
    <row r="329" spans="1:39" s="2" customFormat="1" ht="17.25" thickBot="1" x14ac:dyDescent="0.35">
      <c r="A329" s="185" t="s">
        <v>1054</v>
      </c>
      <c r="B329" s="193">
        <f>31200/24</f>
        <v>1300</v>
      </c>
      <c r="C329" s="194">
        <f>2800/1.1</f>
        <v>2545.454545454545</v>
      </c>
      <c r="D329" s="45">
        <v>24</v>
      </c>
      <c r="E329" s="403">
        <v>0</v>
      </c>
      <c r="F329" s="434">
        <f t="shared" si="159"/>
        <v>0</v>
      </c>
      <c r="G329" s="376">
        <v>0</v>
      </c>
      <c r="H329" s="404">
        <f t="shared" si="160"/>
        <v>0</v>
      </c>
      <c r="I329" s="388">
        <v>0</v>
      </c>
      <c r="J329" s="197">
        <f t="shared" si="161"/>
        <v>0</v>
      </c>
      <c r="K329" s="145">
        <v>0</v>
      </c>
      <c r="L329" s="197">
        <f t="shared" si="162"/>
        <v>0</v>
      </c>
      <c r="M329" s="388">
        <v>0</v>
      </c>
      <c r="N329" s="197">
        <f t="shared" si="163"/>
        <v>0</v>
      </c>
      <c r="O329" s="360">
        <v>0</v>
      </c>
      <c r="P329" s="405">
        <f t="shared" si="164"/>
        <v>0</v>
      </c>
      <c r="Q329" s="406">
        <f t="shared" si="165"/>
        <v>0</v>
      </c>
      <c r="R329" s="149">
        <f t="shared" si="166"/>
        <v>0</v>
      </c>
      <c r="S329" s="376">
        <v>0</v>
      </c>
      <c r="T329" s="404">
        <f t="shared" si="167"/>
        <v>0</v>
      </c>
      <c r="U329" s="388">
        <v>0</v>
      </c>
      <c r="V329" s="404">
        <f t="shared" si="168"/>
        <v>0</v>
      </c>
      <c r="W329" s="388">
        <v>0</v>
      </c>
      <c r="X329" s="404">
        <f t="shared" si="169"/>
        <v>0</v>
      </c>
      <c r="Y329" s="145">
        <v>0</v>
      </c>
      <c r="Z329" s="404">
        <f t="shared" si="170"/>
        <v>0</v>
      </c>
      <c r="AA329" s="145">
        <v>0</v>
      </c>
      <c r="AB329" s="390">
        <f t="shared" si="171"/>
        <v>0</v>
      </c>
      <c r="AC329" s="407">
        <f t="shared" si="172"/>
        <v>0</v>
      </c>
      <c r="AD329" s="408">
        <f t="shared" si="173"/>
        <v>0</v>
      </c>
      <c r="AE329" s="406">
        <v>0</v>
      </c>
      <c r="AF329" s="392">
        <f t="shared" si="174"/>
        <v>0</v>
      </c>
      <c r="AG329" s="436">
        <v>0</v>
      </c>
      <c r="AH329" s="438">
        <f t="shared" si="175"/>
        <v>0</v>
      </c>
      <c r="AI329" s="426">
        <f t="shared" si="176"/>
        <v>0</v>
      </c>
      <c r="AJ329" s="393">
        <f t="shared" si="177"/>
        <v>0</v>
      </c>
      <c r="AK329" s="426">
        <v>0</v>
      </c>
      <c r="AL329" s="393">
        <f t="shared" si="178"/>
        <v>0</v>
      </c>
      <c r="AM329" s="439"/>
    </row>
    <row r="330" spans="1:39" s="2" customFormat="1" ht="17.25" thickBot="1" x14ac:dyDescent="0.35">
      <c r="A330" s="688" t="s">
        <v>1087</v>
      </c>
      <c r="B330" s="689"/>
      <c r="C330" s="689"/>
      <c r="D330" s="689"/>
      <c r="E330" s="445">
        <f t="shared" ref="E330:AL330" si="179">SUM(E296:E329)</f>
        <v>0</v>
      </c>
      <c r="F330" s="446">
        <f t="shared" si="179"/>
        <v>0</v>
      </c>
      <c r="G330" s="395">
        <f t="shared" si="179"/>
        <v>0</v>
      </c>
      <c r="H330" s="451">
        <f t="shared" si="179"/>
        <v>0</v>
      </c>
      <c r="I330" s="397">
        <f t="shared" si="179"/>
        <v>0</v>
      </c>
      <c r="J330" s="451">
        <f t="shared" si="179"/>
        <v>0</v>
      </c>
      <c r="K330" s="397">
        <f t="shared" si="179"/>
        <v>0</v>
      </c>
      <c r="L330" s="451">
        <f t="shared" si="179"/>
        <v>0</v>
      </c>
      <c r="M330" s="397">
        <f t="shared" si="179"/>
        <v>0</v>
      </c>
      <c r="N330" s="451">
        <f t="shared" si="179"/>
        <v>0</v>
      </c>
      <c r="O330" s="397">
        <f t="shared" si="179"/>
        <v>0</v>
      </c>
      <c r="P330" s="451">
        <f t="shared" si="179"/>
        <v>0</v>
      </c>
      <c r="Q330" s="442">
        <f t="shared" si="179"/>
        <v>0</v>
      </c>
      <c r="R330" s="443">
        <f t="shared" si="179"/>
        <v>0</v>
      </c>
      <c r="S330" s="395">
        <f t="shared" si="179"/>
        <v>0</v>
      </c>
      <c r="T330" s="451">
        <f t="shared" si="179"/>
        <v>0</v>
      </c>
      <c r="U330" s="397">
        <f t="shared" si="179"/>
        <v>0</v>
      </c>
      <c r="V330" s="451">
        <f t="shared" si="179"/>
        <v>0</v>
      </c>
      <c r="W330" s="397">
        <f t="shared" si="179"/>
        <v>0</v>
      </c>
      <c r="X330" s="451">
        <f t="shared" si="179"/>
        <v>0</v>
      </c>
      <c r="Y330" s="397">
        <f t="shared" si="179"/>
        <v>0</v>
      </c>
      <c r="Z330" s="451">
        <f t="shared" si="179"/>
        <v>0</v>
      </c>
      <c r="AA330" s="397">
        <f t="shared" si="179"/>
        <v>0</v>
      </c>
      <c r="AB330" s="451">
        <f t="shared" si="179"/>
        <v>0</v>
      </c>
      <c r="AC330" s="442">
        <f t="shared" si="179"/>
        <v>0</v>
      </c>
      <c r="AD330" s="442">
        <f t="shared" si="179"/>
        <v>0</v>
      </c>
      <c r="AE330" s="442">
        <f t="shared" si="179"/>
        <v>0</v>
      </c>
      <c r="AF330" s="443">
        <f t="shared" si="179"/>
        <v>0</v>
      </c>
      <c r="AG330" s="477">
        <f t="shared" si="179"/>
        <v>0</v>
      </c>
      <c r="AH330" s="366">
        <f t="shared" si="179"/>
        <v>0</v>
      </c>
      <c r="AI330" s="395">
        <f t="shared" si="179"/>
        <v>0</v>
      </c>
      <c r="AJ330" s="367">
        <f t="shared" si="179"/>
        <v>0</v>
      </c>
      <c r="AK330" s="395">
        <f t="shared" si="179"/>
        <v>0</v>
      </c>
      <c r="AL330" s="367">
        <f t="shared" si="179"/>
        <v>0</v>
      </c>
      <c r="AM330" s="11"/>
    </row>
    <row r="331" spans="1:39" s="2" customFormat="1" ht="17.25" thickBot="1" x14ac:dyDescent="0.35">
      <c r="A331" s="10"/>
      <c r="B331" s="10"/>
      <c r="C331" s="10"/>
      <c r="D331" s="10"/>
      <c r="E331" s="4"/>
      <c r="F331" s="5"/>
      <c r="G331" s="4"/>
      <c r="H331" s="9">
        <f>H330*1.1</f>
        <v>0</v>
      </c>
      <c r="I331" s="5"/>
      <c r="J331" s="9">
        <f>J330*1.1</f>
        <v>0</v>
      </c>
      <c r="K331" s="5"/>
      <c r="L331" s="9">
        <f>L330*1.1</f>
        <v>0</v>
      </c>
      <c r="M331" s="5"/>
      <c r="N331" s="9">
        <f>N330*1.1</f>
        <v>0</v>
      </c>
      <c r="O331" s="5"/>
      <c r="P331" s="9">
        <f>P330*1.1</f>
        <v>0</v>
      </c>
      <c r="Q331" s="5"/>
      <c r="R331" s="8">
        <f>R330*1.1</f>
        <v>0</v>
      </c>
      <c r="S331" s="586" t="s">
        <v>1052</v>
      </c>
      <c r="T331" s="587"/>
      <c r="U331" s="587"/>
      <c r="V331" s="587"/>
      <c r="W331" s="587"/>
      <c r="X331" s="587"/>
      <c r="Y331" s="587"/>
      <c r="Z331" s="587"/>
      <c r="AA331" s="587"/>
      <c r="AB331" s="587"/>
      <c r="AC331" s="587"/>
      <c r="AD331" s="587"/>
      <c r="AE331" s="363"/>
      <c r="AF331" s="7" t="e">
        <f>AF330/(R330+F330)</f>
        <v>#DIV/0!</v>
      </c>
      <c r="AG331" s="5"/>
      <c r="AH331" s="5"/>
      <c r="AI331" s="4"/>
      <c r="AJ331" s="6"/>
      <c r="AK331" s="4"/>
      <c r="AL331" s="3"/>
    </row>
    <row r="332" spans="1:39" s="2" customFormat="1" x14ac:dyDescent="0.3"/>
    <row r="333" spans="1:39" s="2" customFormat="1" ht="17.25" thickBot="1" x14ac:dyDescent="0.35">
      <c r="A333" s="98" t="s">
        <v>1156</v>
      </c>
      <c r="B333" s="97"/>
      <c r="C333" s="97"/>
      <c r="D333" s="96"/>
      <c r="E333" s="95"/>
      <c r="F333" s="95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3"/>
      <c r="AH333" s="93"/>
      <c r="AI333" s="93"/>
      <c r="AJ333" s="93"/>
      <c r="AK333" s="93"/>
    </row>
    <row r="334" spans="1:39" s="2" customFormat="1" ht="17.25" thickBot="1" x14ac:dyDescent="0.35">
      <c r="A334" s="10"/>
      <c r="B334" s="10"/>
      <c r="C334" s="10"/>
      <c r="D334" s="10"/>
      <c r="E334" s="92"/>
      <c r="F334" s="89"/>
      <c r="G334" s="620" t="s">
        <v>1085</v>
      </c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60" t="s">
        <v>1084</v>
      </c>
      <c r="T334" s="622"/>
      <c r="U334" s="622"/>
      <c r="V334" s="622"/>
      <c r="W334" s="622"/>
      <c r="X334" s="622"/>
      <c r="Y334" s="622"/>
      <c r="Z334" s="622"/>
      <c r="AA334" s="622"/>
      <c r="AB334" s="622"/>
      <c r="AC334" s="622"/>
      <c r="AD334" s="622"/>
      <c r="AE334" s="622"/>
      <c r="AF334" s="661"/>
      <c r="AG334" s="92"/>
      <c r="AH334" s="89"/>
      <c r="AI334" s="91"/>
      <c r="AJ334" s="91"/>
      <c r="AK334" s="90"/>
      <c r="AL334" s="89"/>
      <c r="AM334" s="88" t="s">
        <v>733</v>
      </c>
    </row>
    <row r="335" spans="1:39" s="2" customFormat="1" ht="16.5" customHeight="1" x14ac:dyDescent="0.3">
      <c r="A335" s="652" t="s">
        <v>1083</v>
      </c>
      <c r="B335" s="662" t="s">
        <v>1082</v>
      </c>
      <c r="C335" s="565" t="s">
        <v>1081</v>
      </c>
      <c r="D335" s="647" t="s">
        <v>1080</v>
      </c>
      <c r="E335" s="569" t="s">
        <v>15</v>
      </c>
      <c r="F335" s="571" t="s">
        <v>16</v>
      </c>
      <c r="G335" s="658" t="s">
        <v>1079</v>
      </c>
      <c r="H335" s="633" t="s">
        <v>1078</v>
      </c>
      <c r="I335" s="625" t="s">
        <v>0</v>
      </c>
      <c r="J335" s="633" t="s">
        <v>1077</v>
      </c>
      <c r="K335" s="625" t="s">
        <v>1</v>
      </c>
      <c r="L335" s="633" t="s">
        <v>1076</v>
      </c>
      <c r="M335" s="625" t="s">
        <v>2</v>
      </c>
      <c r="N335" s="633" t="s">
        <v>1075</v>
      </c>
      <c r="O335" s="625" t="s">
        <v>3</v>
      </c>
      <c r="P335" s="633" t="s">
        <v>1074</v>
      </c>
      <c r="Q335" s="639" t="s">
        <v>1073</v>
      </c>
      <c r="R335" s="623" t="s">
        <v>1072</v>
      </c>
      <c r="S335" s="664" t="s">
        <v>1071</v>
      </c>
      <c r="T335" s="611" t="s">
        <v>1070</v>
      </c>
      <c r="U335" s="640" t="s">
        <v>4</v>
      </c>
      <c r="V335" s="611" t="s">
        <v>1069</v>
      </c>
      <c r="W335" s="640" t="s">
        <v>5</v>
      </c>
      <c r="X335" s="611" t="s">
        <v>1068</v>
      </c>
      <c r="Y335" s="640" t="s">
        <v>6</v>
      </c>
      <c r="Z335" s="611" t="s">
        <v>1067</v>
      </c>
      <c r="AA335" s="640" t="s">
        <v>7</v>
      </c>
      <c r="AB335" s="611" t="s">
        <v>1066</v>
      </c>
      <c r="AC335" s="642" t="s">
        <v>29</v>
      </c>
      <c r="AD335" s="639" t="s">
        <v>1065</v>
      </c>
      <c r="AE335" s="639" t="s">
        <v>1064</v>
      </c>
      <c r="AF335" s="607" t="s">
        <v>1063</v>
      </c>
      <c r="AG335" s="615" t="s">
        <v>1062</v>
      </c>
      <c r="AH335" s="627" t="s">
        <v>1061</v>
      </c>
      <c r="AI335" s="658" t="s">
        <v>1060</v>
      </c>
      <c r="AJ335" s="647" t="s">
        <v>34</v>
      </c>
      <c r="AK335" s="634" t="s">
        <v>35</v>
      </c>
      <c r="AL335" s="627" t="s">
        <v>36</v>
      </c>
      <c r="AM335" s="605" t="s">
        <v>37</v>
      </c>
    </row>
    <row r="336" spans="1:39" s="2" customFormat="1" ht="17.25" customHeight="1" thickBot="1" x14ac:dyDescent="0.35">
      <c r="A336" s="653"/>
      <c r="B336" s="663"/>
      <c r="C336" s="566"/>
      <c r="D336" s="648"/>
      <c r="E336" s="651"/>
      <c r="F336" s="657"/>
      <c r="G336" s="659"/>
      <c r="H336" s="583"/>
      <c r="I336" s="626"/>
      <c r="J336" s="583"/>
      <c r="K336" s="626"/>
      <c r="L336" s="583"/>
      <c r="M336" s="626"/>
      <c r="N336" s="583"/>
      <c r="O336" s="626"/>
      <c r="P336" s="583"/>
      <c r="Q336" s="602"/>
      <c r="R336" s="624"/>
      <c r="S336" s="665"/>
      <c r="T336" s="612"/>
      <c r="U336" s="641"/>
      <c r="V336" s="612"/>
      <c r="W336" s="641"/>
      <c r="X336" s="612"/>
      <c r="Y336" s="641"/>
      <c r="Z336" s="612"/>
      <c r="AA336" s="641"/>
      <c r="AB336" s="612"/>
      <c r="AC336" s="593"/>
      <c r="AD336" s="602"/>
      <c r="AE336" s="602"/>
      <c r="AF336" s="608"/>
      <c r="AG336" s="616"/>
      <c r="AH336" s="631"/>
      <c r="AI336" s="659"/>
      <c r="AJ336" s="648"/>
      <c r="AK336" s="638"/>
      <c r="AL336" s="631"/>
      <c r="AM336" s="606"/>
    </row>
    <row r="337" spans="1:39" s="2" customFormat="1" x14ac:dyDescent="0.3">
      <c r="A337" s="87" t="s">
        <v>55</v>
      </c>
      <c r="B337" s="61">
        <f>15500/10</f>
        <v>1550</v>
      </c>
      <c r="C337" s="77">
        <f>2700/1.1</f>
        <v>2454.5454545454545</v>
      </c>
      <c r="D337" s="86">
        <v>10</v>
      </c>
      <c r="E337" s="44">
        <v>0</v>
      </c>
      <c r="F337" s="85">
        <f t="shared" ref="F337:F370" si="180">B337*E337</f>
        <v>0</v>
      </c>
      <c r="G337" s="61">
        <v>0</v>
      </c>
      <c r="H337" s="84">
        <f t="shared" ref="H337:H370" si="181">B337*G337</f>
        <v>0</v>
      </c>
      <c r="I337" s="74">
        <v>0</v>
      </c>
      <c r="J337" s="84">
        <f t="shared" ref="J337:J370" si="182">B337*I337</f>
        <v>0</v>
      </c>
      <c r="K337" s="51">
        <v>0</v>
      </c>
      <c r="L337" s="37">
        <f t="shared" ref="L337:L370" si="183">B337*K337</f>
        <v>0</v>
      </c>
      <c r="M337" s="74">
        <v>0</v>
      </c>
      <c r="N337" s="84">
        <f t="shared" ref="N337:N370" si="184">B337*M337</f>
        <v>0</v>
      </c>
      <c r="O337" s="38">
        <v>0</v>
      </c>
      <c r="P337" s="71">
        <f t="shared" ref="P337:P370" si="185">B337*O337</f>
        <v>0</v>
      </c>
      <c r="Q337" s="57">
        <f t="shared" ref="Q337:Q370" si="186">G337+I337+K337+M337+O337</f>
        <v>0</v>
      </c>
      <c r="R337" s="464">
        <f t="shared" ref="R337:R370" si="187">Q337*B337</f>
        <v>0</v>
      </c>
      <c r="S337" s="42">
        <v>0</v>
      </c>
      <c r="T337" s="82">
        <f t="shared" ref="T337:T370" si="188">C337*S337</f>
        <v>0</v>
      </c>
      <c r="U337" s="74">
        <v>0</v>
      </c>
      <c r="V337" s="82">
        <f t="shared" ref="V337:V370" si="189">C337*U337</f>
        <v>0</v>
      </c>
      <c r="W337" s="74">
        <v>0</v>
      </c>
      <c r="X337" s="82">
        <f t="shared" ref="X337:X370" si="190">C337*W337</f>
        <v>0</v>
      </c>
      <c r="Y337" s="74">
        <v>0</v>
      </c>
      <c r="Z337" s="82">
        <f t="shared" ref="Z337:Z370" si="191">C337*Y337</f>
        <v>0</v>
      </c>
      <c r="AA337" s="74">
        <v>0</v>
      </c>
      <c r="AB337" s="68">
        <f t="shared" ref="AB337:AB370" si="192">C337*AA337</f>
        <v>0</v>
      </c>
      <c r="AC337" s="67">
        <f t="shared" ref="AC337:AC370" si="193">S337+U337+W337+Y337+AA337</f>
        <v>0</v>
      </c>
      <c r="AD337" s="66">
        <f t="shared" ref="AD337:AD370" si="194">AC337*C337</f>
        <v>0</v>
      </c>
      <c r="AE337" s="57">
        <v>0</v>
      </c>
      <c r="AF337" s="60">
        <f t="shared" ref="AF337:AF370" si="195">((C337-B337)*AC337)-AE337</f>
        <v>0</v>
      </c>
      <c r="AG337" s="52">
        <v>0</v>
      </c>
      <c r="AH337" s="63">
        <f t="shared" ref="AH337:AH370" si="196">B337*AG337</f>
        <v>0</v>
      </c>
      <c r="AI337" s="51">
        <f t="shared" ref="AI337:AI370" si="197">E337+Q337-AC337-AG337</f>
        <v>0</v>
      </c>
      <c r="AJ337" s="465">
        <f t="shared" ref="AJ337:AJ370" si="198">B337*AI337</f>
        <v>0</v>
      </c>
      <c r="AK337" s="32">
        <v>0</v>
      </c>
      <c r="AL337" s="63">
        <f t="shared" ref="AL337:AL370" si="199">AK337*B337</f>
        <v>0</v>
      </c>
      <c r="AM337" s="62"/>
    </row>
    <row r="338" spans="1:39" s="2" customFormat="1" x14ac:dyDescent="0.3">
      <c r="A338" s="56" t="s">
        <v>56</v>
      </c>
      <c r="B338" s="74">
        <f>15500/10</f>
        <v>1550</v>
      </c>
      <c r="C338" s="77">
        <f>2700/1.1</f>
        <v>2454.5454545454545</v>
      </c>
      <c r="D338" s="73">
        <v>10</v>
      </c>
      <c r="E338" s="44">
        <v>0</v>
      </c>
      <c r="F338" s="43">
        <f t="shared" si="180"/>
        <v>0</v>
      </c>
      <c r="G338" s="61">
        <v>0</v>
      </c>
      <c r="H338" s="69">
        <f t="shared" si="181"/>
        <v>0</v>
      </c>
      <c r="I338" s="74">
        <v>0</v>
      </c>
      <c r="J338" s="37">
        <f t="shared" si="182"/>
        <v>0</v>
      </c>
      <c r="K338" s="51">
        <v>0</v>
      </c>
      <c r="L338" s="37">
        <f t="shared" si="183"/>
        <v>0</v>
      </c>
      <c r="M338" s="74">
        <v>0</v>
      </c>
      <c r="N338" s="37">
        <f t="shared" si="184"/>
        <v>0</v>
      </c>
      <c r="O338" s="38">
        <v>0</v>
      </c>
      <c r="P338" s="71">
        <f t="shared" si="185"/>
        <v>0</v>
      </c>
      <c r="Q338" s="57">
        <f t="shared" si="186"/>
        <v>0</v>
      </c>
      <c r="R338" s="419">
        <f t="shared" si="187"/>
        <v>0</v>
      </c>
      <c r="S338" s="42">
        <v>0</v>
      </c>
      <c r="T338" s="69">
        <f t="shared" si="188"/>
        <v>0</v>
      </c>
      <c r="U338" s="74">
        <v>0</v>
      </c>
      <c r="V338" s="69">
        <f t="shared" si="189"/>
        <v>0</v>
      </c>
      <c r="W338" s="74">
        <v>0</v>
      </c>
      <c r="X338" s="69">
        <f t="shared" si="190"/>
        <v>0</v>
      </c>
      <c r="Y338" s="74">
        <v>0</v>
      </c>
      <c r="Z338" s="69">
        <f t="shared" si="191"/>
        <v>0</v>
      </c>
      <c r="AA338" s="74">
        <v>0</v>
      </c>
      <c r="AB338" s="68">
        <f t="shared" si="192"/>
        <v>0</v>
      </c>
      <c r="AC338" s="67">
        <f t="shared" si="193"/>
        <v>0</v>
      </c>
      <c r="AD338" s="66">
        <f t="shared" si="194"/>
        <v>0</v>
      </c>
      <c r="AE338" s="57">
        <v>0</v>
      </c>
      <c r="AF338" s="60">
        <f t="shared" si="195"/>
        <v>0</v>
      </c>
      <c r="AG338" s="52">
        <v>0</v>
      </c>
      <c r="AH338" s="63">
        <f t="shared" si="196"/>
        <v>0</v>
      </c>
      <c r="AI338" s="51">
        <f t="shared" si="197"/>
        <v>0</v>
      </c>
      <c r="AJ338" s="416">
        <f t="shared" si="198"/>
        <v>0</v>
      </c>
      <c r="AK338" s="32">
        <v>0</v>
      </c>
      <c r="AL338" s="63">
        <f t="shared" si="199"/>
        <v>0</v>
      </c>
      <c r="AM338" s="62"/>
    </row>
    <row r="339" spans="1:39" s="2" customFormat="1" x14ac:dyDescent="0.3">
      <c r="A339" s="56" t="s">
        <v>165</v>
      </c>
      <c r="B339" s="74">
        <f>18000/10</f>
        <v>1800</v>
      </c>
      <c r="C339" s="77">
        <f>2800/1.1</f>
        <v>2545.454545454545</v>
      </c>
      <c r="D339" s="73">
        <v>10</v>
      </c>
      <c r="E339" s="44">
        <v>0</v>
      </c>
      <c r="F339" s="43">
        <f t="shared" si="180"/>
        <v>0</v>
      </c>
      <c r="G339" s="61">
        <v>0</v>
      </c>
      <c r="H339" s="69">
        <f t="shared" si="181"/>
        <v>0</v>
      </c>
      <c r="I339" s="74">
        <v>0</v>
      </c>
      <c r="J339" s="37">
        <f t="shared" si="182"/>
        <v>0</v>
      </c>
      <c r="K339" s="51">
        <v>0</v>
      </c>
      <c r="L339" s="37">
        <f t="shared" si="183"/>
        <v>0</v>
      </c>
      <c r="M339" s="74">
        <v>0</v>
      </c>
      <c r="N339" s="37">
        <f t="shared" si="184"/>
        <v>0</v>
      </c>
      <c r="O339" s="38">
        <v>0</v>
      </c>
      <c r="P339" s="71">
        <f t="shared" si="185"/>
        <v>0</v>
      </c>
      <c r="Q339" s="57">
        <f t="shared" si="186"/>
        <v>0</v>
      </c>
      <c r="R339" s="419">
        <f t="shared" si="187"/>
        <v>0</v>
      </c>
      <c r="S339" s="42">
        <v>0</v>
      </c>
      <c r="T339" s="69">
        <f t="shared" si="188"/>
        <v>0</v>
      </c>
      <c r="U339" s="74">
        <v>0</v>
      </c>
      <c r="V339" s="69">
        <f t="shared" si="189"/>
        <v>0</v>
      </c>
      <c r="W339" s="74">
        <v>0</v>
      </c>
      <c r="X339" s="69">
        <f t="shared" si="190"/>
        <v>0</v>
      </c>
      <c r="Y339" s="74">
        <v>0</v>
      </c>
      <c r="Z339" s="69">
        <f t="shared" si="191"/>
        <v>0</v>
      </c>
      <c r="AA339" s="74">
        <v>0</v>
      </c>
      <c r="AB339" s="68">
        <f t="shared" si="192"/>
        <v>0</v>
      </c>
      <c r="AC339" s="67">
        <f t="shared" si="193"/>
        <v>0</v>
      </c>
      <c r="AD339" s="66">
        <f t="shared" si="194"/>
        <v>0</v>
      </c>
      <c r="AE339" s="57">
        <v>0</v>
      </c>
      <c r="AF339" s="60">
        <f t="shared" si="195"/>
        <v>0</v>
      </c>
      <c r="AG339" s="52">
        <v>0</v>
      </c>
      <c r="AH339" s="63">
        <f t="shared" si="196"/>
        <v>0</v>
      </c>
      <c r="AI339" s="51">
        <f t="shared" si="197"/>
        <v>0</v>
      </c>
      <c r="AJ339" s="416">
        <f t="shared" si="198"/>
        <v>0</v>
      </c>
      <c r="AK339" s="32">
        <v>0</v>
      </c>
      <c r="AL339" s="63">
        <f t="shared" si="199"/>
        <v>0</v>
      </c>
      <c r="AM339" s="62"/>
    </row>
    <row r="340" spans="1:39" s="2" customFormat="1" x14ac:dyDescent="0.3">
      <c r="A340" s="79" t="s">
        <v>92</v>
      </c>
      <c r="B340" s="47">
        <f>15500/10</f>
        <v>1550</v>
      </c>
      <c r="C340" s="77">
        <f>2700/1.1</f>
        <v>2454.5454545454545</v>
      </c>
      <c r="D340" s="54">
        <v>10</v>
      </c>
      <c r="E340" s="44">
        <v>0</v>
      </c>
      <c r="F340" s="43">
        <f t="shared" si="180"/>
        <v>0</v>
      </c>
      <c r="G340" s="61">
        <v>0</v>
      </c>
      <c r="H340" s="69">
        <f t="shared" si="181"/>
        <v>0</v>
      </c>
      <c r="I340" s="74">
        <v>0</v>
      </c>
      <c r="J340" s="37">
        <f t="shared" si="182"/>
        <v>0</v>
      </c>
      <c r="K340" s="51">
        <v>0</v>
      </c>
      <c r="L340" s="37">
        <f t="shared" si="183"/>
        <v>0</v>
      </c>
      <c r="M340" s="74">
        <v>0</v>
      </c>
      <c r="N340" s="37">
        <f t="shared" si="184"/>
        <v>0</v>
      </c>
      <c r="O340" s="38">
        <v>0</v>
      </c>
      <c r="P340" s="71">
        <f t="shared" si="185"/>
        <v>0</v>
      </c>
      <c r="Q340" s="57">
        <f t="shared" si="186"/>
        <v>0</v>
      </c>
      <c r="R340" s="419">
        <f t="shared" si="187"/>
        <v>0</v>
      </c>
      <c r="S340" s="42">
        <v>0</v>
      </c>
      <c r="T340" s="69">
        <f t="shared" si="188"/>
        <v>0</v>
      </c>
      <c r="U340" s="74">
        <v>0</v>
      </c>
      <c r="V340" s="69">
        <f t="shared" si="189"/>
        <v>0</v>
      </c>
      <c r="W340" s="74">
        <v>0</v>
      </c>
      <c r="X340" s="69">
        <f t="shared" si="190"/>
        <v>0</v>
      </c>
      <c r="Y340" s="74">
        <v>0</v>
      </c>
      <c r="Z340" s="69">
        <f t="shared" si="191"/>
        <v>0</v>
      </c>
      <c r="AA340" s="74">
        <v>0</v>
      </c>
      <c r="AB340" s="68">
        <f t="shared" si="192"/>
        <v>0</v>
      </c>
      <c r="AC340" s="67">
        <f t="shared" si="193"/>
        <v>0</v>
      </c>
      <c r="AD340" s="66">
        <f t="shared" si="194"/>
        <v>0</v>
      </c>
      <c r="AE340" s="57">
        <v>0</v>
      </c>
      <c r="AF340" s="60">
        <f t="shared" si="195"/>
        <v>0</v>
      </c>
      <c r="AG340" s="52">
        <v>0</v>
      </c>
      <c r="AH340" s="63">
        <f t="shared" si="196"/>
        <v>0</v>
      </c>
      <c r="AI340" s="51">
        <f t="shared" si="197"/>
        <v>0</v>
      </c>
      <c r="AJ340" s="416">
        <f t="shared" si="198"/>
        <v>0</v>
      </c>
      <c r="AK340" s="32">
        <v>0</v>
      </c>
      <c r="AL340" s="63">
        <f t="shared" si="199"/>
        <v>0</v>
      </c>
      <c r="AM340" s="62"/>
    </row>
    <row r="341" spans="1:39" s="2" customFormat="1" x14ac:dyDescent="0.3">
      <c r="A341" s="79" t="s">
        <v>75</v>
      </c>
      <c r="B341" s="47">
        <f>15500/10</f>
        <v>1550</v>
      </c>
      <c r="C341" s="77">
        <f>2700/1.1</f>
        <v>2454.5454545454545</v>
      </c>
      <c r="D341" s="54">
        <v>10</v>
      </c>
      <c r="E341" s="44">
        <v>0</v>
      </c>
      <c r="F341" s="43">
        <f t="shared" si="180"/>
        <v>0</v>
      </c>
      <c r="G341" s="61">
        <v>0</v>
      </c>
      <c r="H341" s="69">
        <f t="shared" si="181"/>
        <v>0</v>
      </c>
      <c r="I341" s="74">
        <v>0</v>
      </c>
      <c r="J341" s="37">
        <f t="shared" si="182"/>
        <v>0</v>
      </c>
      <c r="K341" s="51">
        <v>0</v>
      </c>
      <c r="L341" s="37">
        <f t="shared" si="183"/>
        <v>0</v>
      </c>
      <c r="M341" s="74">
        <v>0</v>
      </c>
      <c r="N341" s="37">
        <f t="shared" si="184"/>
        <v>0</v>
      </c>
      <c r="O341" s="38">
        <v>0</v>
      </c>
      <c r="P341" s="71">
        <f t="shared" si="185"/>
        <v>0</v>
      </c>
      <c r="Q341" s="57">
        <f t="shared" si="186"/>
        <v>0</v>
      </c>
      <c r="R341" s="419">
        <f t="shared" si="187"/>
        <v>0</v>
      </c>
      <c r="S341" s="42">
        <v>0</v>
      </c>
      <c r="T341" s="69">
        <f t="shared" si="188"/>
        <v>0</v>
      </c>
      <c r="U341" s="74">
        <v>0</v>
      </c>
      <c r="V341" s="69">
        <f t="shared" si="189"/>
        <v>0</v>
      </c>
      <c r="W341" s="74">
        <v>0</v>
      </c>
      <c r="X341" s="69">
        <f t="shared" si="190"/>
        <v>0</v>
      </c>
      <c r="Y341" s="74">
        <v>0</v>
      </c>
      <c r="Z341" s="69">
        <f t="shared" si="191"/>
        <v>0</v>
      </c>
      <c r="AA341" s="74">
        <v>0</v>
      </c>
      <c r="AB341" s="68">
        <f t="shared" si="192"/>
        <v>0</v>
      </c>
      <c r="AC341" s="67">
        <f t="shared" si="193"/>
        <v>0</v>
      </c>
      <c r="AD341" s="66">
        <f t="shared" si="194"/>
        <v>0</v>
      </c>
      <c r="AE341" s="57">
        <v>0</v>
      </c>
      <c r="AF341" s="60">
        <f t="shared" si="195"/>
        <v>0</v>
      </c>
      <c r="AG341" s="52">
        <v>0</v>
      </c>
      <c r="AH341" s="63">
        <f t="shared" si="196"/>
        <v>0</v>
      </c>
      <c r="AI341" s="51">
        <f t="shared" si="197"/>
        <v>0</v>
      </c>
      <c r="AJ341" s="416">
        <f t="shared" si="198"/>
        <v>0</v>
      </c>
      <c r="AK341" s="32">
        <v>0</v>
      </c>
      <c r="AL341" s="63">
        <f t="shared" si="199"/>
        <v>0</v>
      </c>
      <c r="AM341" s="62"/>
    </row>
    <row r="342" spans="1:39" s="2" customFormat="1" x14ac:dyDescent="0.3">
      <c r="A342" s="79" t="s">
        <v>90</v>
      </c>
      <c r="B342" s="47">
        <f>15500/10</f>
        <v>1550</v>
      </c>
      <c r="C342" s="77">
        <f>2700/1.1</f>
        <v>2454.5454545454545</v>
      </c>
      <c r="D342" s="54">
        <v>10</v>
      </c>
      <c r="E342" s="44">
        <v>0</v>
      </c>
      <c r="F342" s="43">
        <f t="shared" si="180"/>
        <v>0</v>
      </c>
      <c r="G342" s="61">
        <v>0</v>
      </c>
      <c r="H342" s="69">
        <f t="shared" si="181"/>
        <v>0</v>
      </c>
      <c r="I342" s="74">
        <v>0</v>
      </c>
      <c r="J342" s="37">
        <f t="shared" si="182"/>
        <v>0</v>
      </c>
      <c r="K342" s="51">
        <v>0</v>
      </c>
      <c r="L342" s="37">
        <f t="shared" si="183"/>
        <v>0</v>
      </c>
      <c r="M342" s="74">
        <v>0</v>
      </c>
      <c r="N342" s="37">
        <f t="shared" si="184"/>
        <v>0</v>
      </c>
      <c r="O342" s="38">
        <v>0</v>
      </c>
      <c r="P342" s="71">
        <f t="shared" si="185"/>
        <v>0</v>
      </c>
      <c r="Q342" s="57">
        <f t="shared" si="186"/>
        <v>0</v>
      </c>
      <c r="R342" s="419">
        <f t="shared" si="187"/>
        <v>0</v>
      </c>
      <c r="S342" s="42">
        <v>0</v>
      </c>
      <c r="T342" s="69">
        <f t="shared" si="188"/>
        <v>0</v>
      </c>
      <c r="U342" s="74">
        <v>0</v>
      </c>
      <c r="V342" s="69">
        <f t="shared" si="189"/>
        <v>0</v>
      </c>
      <c r="W342" s="74">
        <v>0</v>
      </c>
      <c r="X342" s="69">
        <f t="shared" si="190"/>
        <v>0</v>
      </c>
      <c r="Y342" s="74">
        <v>0</v>
      </c>
      <c r="Z342" s="69">
        <f t="shared" si="191"/>
        <v>0</v>
      </c>
      <c r="AA342" s="74">
        <v>0</v>
      </c>
      <c r="AB342" s="68">
        <f t="shared" si="192"/>
        <v>0</v>
      </c>
      <c r="AC342" s="67">
        <f t="shared" si="193"/>
        <v>0</v>
      </c>
      <c r="AD342" s="66">
        <f t="shared" si="194"/>
        <v>0</v>
      </c>
      <c r="AE342" s="57">
        <v>0</v>
      </c>
      <c r="AF342" s="60">
        <f t="shared" si="195"/>
        <v>0</v>
      </c>
      <c r="AG342" s="52">
        <v>0</v>
      </c>
      <c r="AH342" s="63">
        <f t="shared" si="196"/>
        <v>0</v>
      </c>
      <c r="AI342" s="51">
        <f t="shared" si="197"/>
        <v>0</v>
      </c>
      <c r="AJ342" s="416">
        <f t="shared" si="198"/>
        <v>0</v>
      </c>
      <c r="AK342" s="32">
        <v>0</v>
      </c>
      <c r="AL342" s="63">
        <f t="shared" si="199"/>
        <v>0</v>
      </c>
      <c r="AM342" s="62"/>
    </row>
    <row r="343" spans="1:39" s="2" customFormat="1" x14ac:dyDescent="0.3">
      <c r="A343" s="79" t="s">
        <v>43</v>
      </c>
      <c r="B343" s="47">
        <f>18000/10</f>
        <v>1800</v>
      </c>
      <c r="C343" s="77">
        <f>2800/1.1</f>
        <v>2545.454545454545</v>
      </c>
      <c r="D343" s="54">
        <v>10</v>
      </c>
      <c r="E343" s="44">
        <v>0</v>
      </c>
      <c r="F343" s="43">
        <f t="shared" si="180"/>
        <v>0</v>
      </c>
      <c r="G343" s="61">
        <v>0</v>
      </c>
      <c r="H343" s="69">
        <f t="shared" si="181"/>
        <v>0</v>
      </c>
      <c r="I343" s="74">
        <v>0</v>
      </c>
      <c r="J343" s="37">
        <f t="shared" si="182"/>
        <v>0</v>
      </c>
      <c r="K343" s="51">
        <v>0</v>
      </c>
      <c r="L343" s="37">
        <f t="shared" si="183"/>
        <v>0</v>
      </c>
      <c r="M343" s="74">
        <v>0</v>
      </c>
      <c r="N343" s="37">
        <f t="shared" si="184"/>
        <v>0</v>
      </c>
      <c r="O343" s="38">
        <v>0</v>
      </c>
      <c r="P343" s="71">
        <f t="shared" si="185"/>
        <v>0</v>
      </c>
      <c r="Q343" s="57">
        <f t="shared" si="186"/>
        <v>0</v>
      </c>
      <c r="R343" s="419">
        <f t="shared" si="187"/>
        <v>0</v>
      </c>
      <c r="S343" s="42">
        <v>0</v>
      </c>
      <c r="T343" s="69">
        <f t="shared" si="188"/>
        <v>0</v>
      </c>
      <c r="U343" s="74">
        <v>0</v>
      </c>
      <c r="V343" s="69">
        <f t="shared" si="189"/>
        <v>0</v>
      </c>
      <c r="W343" s="74">
        <v>0</v>
      </c>
      <c r="X343" s="69">
        <f t="shared" si="190"/>
        <v>0</v>
      </c>
      <c r="Y343" s="74">
        <v>0</v>
      </c>
      <c r="Z343" s="69">
        <f t="shared" si="191"/>
        <v>0</v>
      </c>
      <c r="AA343" s="74">
        <v>0</v>
      </c>
      <c r="AB343" s="68">
        <f t="shared" si="192"/>
        <v>0</v>
      </c>
      <c r="AC343" s="67">
        <f t="shared" si="193"/>
        <v>0</v>
      </c>
      <c r="AD343" s="66">
        <f t="shared" si="194"/>
        <v>0</v>
      </c>
      <c r="AE343" s="57">
        <v>0</v>
      </c>
      <c r="AF343" s="60">
        <f t="shared" si="195"/>
        <v>0</v>
      </c>
      <c r="AG343" s="52">
        <v>0</v>
      </c>
      <c r="AH343" s="63">
        <f t="shared" si="196"/>
        <v>0</v>
      </c>
      <c r="AI343" s="51">
        <f t="shared" si="197"/>
        <v>0</v>
      </c>
      <c r="AJ343" s="416">
        <f t="shared" si="198"/>
        <v>0</v>
      </c>
      <c r="AK343" s="32">
        <v>0</v>
      </c>
      <c r="AL343" s="63">
        <f t="shared" si="199"/>
        <v>0</v>
      </c>
      <c r="AM343" s="62"/>
    </row>
    <row r="344" spans="1:39" s="2" customFormat="1" x14ac:dyDescent="0.3">
      <c r="A344" s="78" t="s">
        <v>44</v>
      </c>
      <c r="B344" s="47">
        <f>17000/10</f>
        <v>1700</v>
      </c>
      <c r="C344" s="77">
        <f>2700/1.1</f>
        <v>2454.5454545454545</v>
      </c>
      <c r="D344" s="54">
        <v>10</v>
      </c>
      <c r="E344" s="44">
        <v>0</v>
      </c>
      <c r="F344" s="43">
        <f t="shared" si="180"/>
        <v>0</v>
      </c>
      <c r="G344" s="61">
        <v>0</v>
      </c>
      <c r="H344" s="69">
        <f t="shared" si="181"/>
        <v>0</v>
      </c>
      <c r="I344" s="74">
        <v>0</v>
      </c>
      <c r="J344" s="37">
        <f t="shared" si="182"/>
        <v>0</v>
      </c>
      <c r="K344" s="51">
        <v>0</v>
      </c>
      <c r="L344" s="37">
        <f t="shared" si="183"/>
        <v>0</v>
      </c>
      <c r="M344" s="74">
        <v>0</v>
      </c>
      <c r="N344" s="37">
        <f t="shared" si="184"/>
        <v>0</v>
      </c>
      <c r="O344" s="38">
        <v>0</v>
      </c>
      <c r="P344" s="71">
        <f t="shared" si="185"/>
        <v>0</v>
      </c>
      <c r="Q344" s="57">
        <f t="shared" si="186"/>
        <v>0</v>
      </c>
      <c r="R344" s="419">
        <f t="shared" si="187"/>
        <v>0</v>
      </c>
      <c r="S344" s="42">
        <v>0</v>
      </c>
      <c r="T344" s="69">
        <f t="shared" si="188"/>
        <v>0</v>
      </c>
      <c r="U344" s="74">
        <v>0</v>
      </c>
      <c r="V344" s="69">
        <f t="shared" si="189"/>
        <v>0</v>
      </c>
      <c r="W344" s="74">
        <v>0</v>
      </c>
      <c r="X344" s="69">
        <f t="shared" si="190"/>
        <v>0</v>
      </c>
      <c r="Y344" s="74">
        <v>0</v>
      </c>
      <c r="Z344" s="69">
        <f t="shared" si="191"/>
        <v>0</v>
      </c>
      <c r="AA344" s="74">
        <v>0</v>
      </c>
      <c r="AB344" s="68">
        <f t="shared" si="192"/>
        <v>0</v>
      </c>
      <c r="AC344" s="67">
        <f t="shared" si="193"/>
        <v>0</v>
      </c>
      <c r="AD344" s="66">
        <f t="shared" si="194"/>
        <v>0</v>
      </c>
      <c r="AE344" s="57">
        <v>0</v>
      </c>
      <c r="AF344" s="60">
        <f t="shared" si="195"/>
        <v>0</v>
      </c>
      <c r="AG344" s="52">
        <v>0</v>
      </c>
      <c r="AH344" s="63">
        <f t="shared" si="196"/>
        <v>0</v>
      </c>
      <c r="AI344" s="51">
        <f t="shared" si="197"/>
        <v>0</v>
      </c>
      <c r="AJ344" s="416">
        <f t="shared" si="198"/>
        <v>0</v>
      </c>
      <c r="AK344" s="32">
        <v>0</v>
      </c>
      <c r="AL344" s="63">
        <f t="shared" si="199"/>
        <v>0</v>
      </c>
      <c r="AM344" s="62"/>
    </row>
    <row r="345" spans="1:39" s="2" customFormat="1" x14ac:dyDescent="0.3">
      <c r="A345" s="56" t="s">
        <v>45</v>
      </c>
      <c r="B345" s="74">
        <f>13800/12</f>
        <v>1150</v>
      </c>
      <c r="C345" s="38">
        <f>1800/1.1</f>
        <v>1636.3636363636363</v>
      </c>
      <c r="D345" s="73">
        <v>12</v>
      </c>
      <c r="E345" s="44">
        <v>0</v>
      </c>
      <c r="F345" s="43">
        <f t="shared" si="180"/>
        <v>0</v>
      </c>
      <c r="G345" s="61">
        <v>0</v>
      </c>
      <c r="H345" s="69">
        <f t="shared" si="181"/>
        <v>0</v>
      </c>
      <c r="I345" s="74">
        <v>0</v>
      </c>
      <c r="J345" s="37">
        <f t="shared" si="182"/>
        <v>0</v>
      </c>
      <c r="K345" s="51">
        <v>0</v>
      </c>
      <c r="L345" s="37">
        <f t="shared" si="183"/>
        <v>0</v>
      </c>
      <c r="M345" s="74">
        <v>0</v>
      </c>
      <c r="N345" s="37">
        <f t="shared" si="184"/>
        <v>0</v>
      </c>
      <c r="O345" s="38">
        <v>0</v>
      </c>
      <c r="P345" s="71">
        <f t="shared" si="185"/>
        <v>0</v>
      </c>
      <c r="Q345" s="57">
        <f t="shared" si="186"/>
        <v>0</v>
      </c>
      <c r="R345" s="419">
        <f t="shared" si="187"/>
        <v>0</v>
      </c>
      <c r="S345" s="42">
        <v>0</v>
      </c>
      <c r="T345" s="69">
        <f t="shared" si="188"/>
        <v>0</v>
      </c>
      <c r="U345" s="74">
        <v>0</v>
      </c>
      <c r="V345" s="69">
        <f t="shared" si="189"/>
        <v>0</v>
      </c>
      <c r="W345" s="74">
        <v>0</v>
      </c>
      <c r="X345" s="69">
        <f t="shared" si="190"/>
        <v>0</v>
      </c>
      <c r="Y345" s="74">
        <v>0</v>
      </c>
      <c r="Z345" s="69">
        <f t="shared" si="191"/>
        <v>0</v>
      </c>
      <c r="AA345" s="74">
        <v>0</v>
      </c>
      <c r="AB345" s="68">
        <f t="shared" si="192"/>
        <v>0</v>
      </c>
      <c r="AC345" s="67">
        <f t="shared" si="193"/>
        <v>0</v>
      </c>
      <c r="AD345" s="66">
        <f t="shared" si="194"/>
        <v>0</v>
      </c>
      <c r="AE345" s="57">
        <v>0</v>
      </c>
      <c r="AF345" s="60">
        <f t="shared" si="195"/>
        <v>0</v>
      </c>
      <c r="AG345" s="52">
        <v>0</v>
      </c>
      <c r="AH345" s="63">
        <f t="shared" si="196"/>
        <v>0</v>
      </c>
      <c r="AI345" s="51">
        <f t="shared" si="197"/>
        <v>0</v>
      </c>
      <c r="AJ345" s="416">
        <f t="shared" si="198"/>
        <v>0</v>
      </c>
      <c r="AK345" s="32">
        <v>0</v>
      </c>
      <c r="AL345" s="63">
        <f t="shared" si="199"/>
        <v>0</v>
      </c>
      <c r="AM345" s="62"/>
    </row>
    <row r="346" spans="1:39" s="2" customFormat="1" x14ac:dyDescent="0.3">
      <c r="A346" s="56" t="s">
        <v>46</v>
      </c>
      <c r="B346" s="74">
        <f>13800/12</f>
        <v>1150</v>
      </c>
      <c r="C346" s="38">
        <v>1636</v>
      </c>
      <c r="D346" s="73">
        <v>12</v>
      </c>
      <c r="E346" s="44">
        <v>0</v>
      </c>
      <c r="F346" s="43">
        <f t="shared" si="180"/>
        <v>0</v>
      </c>
      <c r="G346" s="61">
        <v>0</v>
      </c>
      <c r="H346" s="69">
        <f t="shared" si="181"/>
        <v>0</v>
      </c>
      <c r="I346" s="74">
        <v>0</v>
      </c>
      <c r="J346" s="37">
        <f t="shared" si="182"/>
        <v>0</v>
      </c>
      <c r="K346" s="51">
        <v>0</v>
      </c>
      <c r="L346" s="37">
        <f t="shared" si="183"/>
        <v>0</v>
      </c>
      <c r="M346" s="74">
        <v>0</v>
      </c>
      <c r="N346" s="37">
        <f t="shared" si="184"/>
        <v>0</v>
      </c>
      <c r="O346" s="38">
        <v>0</v>
      </c>
      <c r="P346" s="71">
        <f t="shared" si="185"/>
        <v>0</v>
      </c>
      <c r="Q346" s="57">
        <f t="shared" si="186"/>
        <v>0</v>
      </c>
      <c r="R346" s="419">
        <f t="shared" si="187"/>
        <v>0</v>
      </c>
      <c r="S346" s="42">
        <v>0</v>
      </c>
      <c r="T346" s="69">
        <f t="shared" si="188"/>
        <v>0</v>
      </c>
      <c r="U346" s="74">
        <v>0</v>
      </c>
      <c r="V346" s="69">
        <f t="shared" si="189"/>
        <v>0</v>
      </c>
      <c r="W346" s="74">
        <v>0</v>
      </c>
      <c r="X346" s="69">
        <f t="shared" si="190"/>
        <v>0</v>
      </c>
      <c r="Y346" s="74">
        <v>0</v>
      </c>
      <c r="Z346" s="69">
        <f t="shared" si="191"/>
        <v>0</v>
      </c>
      <c r="AA346" s="74">
        <v>0</v>
      </c>
      <c r="AB346" s="68">
        <f t="shared" si="192"/>
        <v>0</v>
      </c>
      <c r="AC346" s="67">
        <f t="shared" si="193"/>
        <v>0</v>
      </c>
      <c r="AD346" s="66">
        <f t="shared" si="194"/>
        <v>0</v>
      </c>
      <c r="AE346" s="57">
        <v>0</v>
      </c>
      <c r="AF346" s="60">
        <f t="shared" si="195"/>
        <v>0</v>
      </c>
      <c r="AG346" s="52">
        <v>0</v>
      </c>
      <c r="AH346" s="63">
        <f t="shared" si="196"/>
        <v>0</v>
      </c>
      <c r="AI346" s="51">
        <f t="shared" si="197"/>
        <v>0</v>
      </c>
      <c r="AJ346" s="416">
        <f t="shared" si="198"/>
        <v>0</v>
      </c>
      <c r="AK346" s="32">
        <v>0</v>
      </c>
      <c r="AL346" s="63">
        <f t="shared" si="199"/>
        <v>0</v>
      </c>
      <c r="AM346" s="62"/>
    </row>
    <row r="347" spans="1:39" s="2" customFormat="1" x14ac:dyDescent="0.3">
      <c r="A347" s="56" t="s">
        <v>8</v>
      </c>
      <c r="B347" s="47">
        <f>24800/16</f>
        <v>1550</v>
      </c>
      <c r="C347" s="46">
        <f>2800/1.1</f>
        <v>2545.454545454545</v>
      </c>
      <c r="D347" s="54">
        <v>16</v>
      </c>
      <c r="E347" s="44">
        <v>0</v>
      </c>
      <c r="F347" s="43">
        <f t="shared" si="180"/>
        <v>0</v>
      </c>
      <c r="G347" s="61">
        <v>0</v>
      </c>
      <c r="H347" s="69">
        <f t="shared" si="181"/>
        <v>0</v>
      </c>
      <c r="I347" s="74">
        <v>0</v>
      </c>
      <c r="J347" s="37">
        <f t="shared" si="182"/>
        <v>0</v>
      </c>
      <c r="K347" s="51">
        <v>0</v>
      </c>
      <c r="L347" s="37">
        <f t="shared" si="183"/>
        <v>0</v>
      </c>
      <c r="M347" s="74">
        <v>0</v>
      </c>
      <c r="N347" s="37">
        <f t="shared" si="184"/>
        <v>0</v>
      </c>
      <c r="O347" s="38">
        <v>0</v>
      </c>
      <c r="P347" s="71">
        <f t="shared" si="185"/>
        <v>0</v>
      </c>
      <c r="Q347" s="57">
        <f t="shared" si="186"/>
        <v>0</v>
      </c>
      <c r="R347" s="419">
        <f t="shared" si="187"/>
        <v>0</v>
      </c>
      <c r="S347" s="42">
        <v>0</v>
      </c>
      <c r="T347" s="69">
        <f t="shared" si="188"/>
        <v>0</v>
      </c>
      <c r="U347" s="74">
        <v>0</v>
      </c>
      <c r="V347" s="69">
        <f t="shared" si="189"/>
        <v>0</v>
      </c>
      <c r="W347" s="74">
        <v>0</v>
      </c>
      <c r="X347" s="69">
        <f t="shared" si="190"/>
        <v>0</v>
      </c>
      <c r="Y347" s="74">
        <v>0</v>
      </c>
      <c r="Z347" s="69">
        <f t="shared" si="191"/>
        <v>0</v>
      </c>
      <c r="AA347" s="74">
        <v>0</v>
      </c>
      <c r="AB347" s="68">
        <f t="shared" si="192"/>
        <v>0</v>
      </c>
      <c r="AC347" s="67">
        <f t="shared" si="193"/>
        <v>0</v>
      </c>
      <c r="AD347" s="66">
        <f t="shared" si="194"/>
        <v>0</v>
      </c>
      <c r="AE347" s="57">
        <v>0</v>
      </c>
      <c r="AF347" s="60">
        <f t="shared" si="195"/>
        <v>0</v>
      </c>
      <c r="AG347" s="52">
        <v>0</v>
      </c>
      <c r="AH347" s="63">
        <f t="shared" si="196"/>
        <v>0</v>
      </c>
      <c r="AI347" s="51">
        <f t="shared" si="197"/>
        <v>0</v>
      </c>
      <c r="AJ347" s="416">
        <f t="shared" si="198"/>
        <v>0</v>
      </c>
      <c r="AK347" s="32">
        <v>0</v>
      </c>
      <c r="AL347" s="63">
        <f t="shared" si="199"/>
        <v>0</v>
      </c>
      <c r="AM347" s="62"/>
    </row>
    <row r="348" spans="1:39" s="2" customFormat="1" x14ac:dyDescent="0.3">
      <c r="A348" s="58" t="s">
        <v>66</v>
      </c>
      <c r="B348" s="47">
        <f>30400/16</f>
        <v>1900</v>
      </c>
      <c r="C348" s="46">
        <f>2800/1.1</f>
        <v>2545.454545454545</v>
      </c>
      <c r="D348" s="54">
        <v>16</v>
      </c>
      <c r="E348" s="44">
        <v>0</v>
      </c>
      <c r="F348" s="43">
        <f t="shared" si="180"/>
        <v>0</v>
      </c>
      <c r="G348" s="61">
        <v>0</v>
      </c>
      <c r="H348" s="69">
        <f t="shared" si="181"/>
        <v>0</v>
      </c>
      <c r="I348" s="74">
        <v>0</v>
      </c>
      <c r="J348" s="37">
        <f t="shared" si="182"/>
        <v>0</v>
      </c>
      <c r="K348" s="51">
        <v>0</v>
      </c>
      <c r="L348" s="37">
        <f t="shared" si="183"/>
        <v>0</v>
      </c>
      <c r="M348" s="74">
        <v>0</v>
      </c>
      <c r="N348" s="37">
        <f t="shared" si="184"/>
        <v>0</v>
      </c>
      <c r="O348" s="38">
        <v>0</v>
      </c>
      <c r="P348" s="71">
        <f t="shared" si="185"/>
        <v>0</v>
      </c>
      <c r="Q348" s="57">
        <f t="shared" si="186"/>
        <v>0</v>
      </c>
      <c r="R348" s="419">
        <f t="shared" si="187"/>
        <v>0</v>
      </c>
      <c r="S348" s="42">
        <v>0</v>
      </c>
      <c r="T348" s="69">
        <f t="shared" si="188"/>
        <v>0</v>
      </c>
      <c r="U348" s="74">
        <v>0</v>
      </c>
      <c r="V348" s="69">
        <f t="shared" si="189"/>
        <v>0</v>
      </c>
      <c r="W348" s="74">
        <v>0</v>
      </c>
      <c r="X348" s="69">
        <f t="shared" si="190"/>
        <v>0</v>
      </c>
      <c r="Y348" s="74">
        <v>0</v>
      </c>
      <c r="Z348" s="69">
        <f t="shared" si="191"/>
        <v>0</v>
      </c>
      <c r="AA348" s="74">
        <v>0</v>
      </c>
      <c r="AB348" s="68">
        <f t="shared" si="192"/>
        <v>0</v>
      </c>
      <c r="AC348" s="67">
        <f t="shared" si="193"/>
        <v>0</v>
      </c>
      <c r="AD348" s="66">
        <f t="shared" si="194"/>
        <v>0</v>
      </c>
      <c r="AE348" s="57">
        <v>0</v>
      </c>
      <c r="AF348" s="60">
        <f t="shared" si="195"/>
        <v>0</v>
      </c>
      <c r="AG348" s="52">
        <v>0</v>
      </c>
      <c r="AH348" s="63">
        <f t="shared" si="196"/>
        <v>0</v>
      </c>
      <c r="AI348" s="51">
        <f t="shared" si="197"/>
        <v>0</v>
      </c>
      <c r="AJ348" s="416">
        <f t="shared" si="198"/>
        <v>0</v>
      </c>
      <c r="AK348" s="32">
        <v>0</v>
      </c>
      <c r="AL348" s="63">
        <f t="shared" si="199"/>
        <v>0</v>
      </c>
      <c r="AM348" s="62"/>
    </row>
    <row r="349" spans="1:39" s="2" customFormat="1" x14ac:dyDescent="0.3">
      <c r="A349" s="56" t="s">
        <v>9</v>
      </c>
      <c r="B349" s="47">
        <f>3600/6</f>
        <v>600</v>
      </c>
      <c r="C349" s="46">
        <f>2000/1.1</f>
        <v>1818.181818181818</v>
      </c>
      <c r="D349" s="54">
        <v>6</v>
      </c>
      <c r="E349" s="44">
        <v>0</v>
      </c>
      <c r="F349" s="43">
        <f t="shared" si="180"/>
        <v>0</v>
      </c>
      <c r="G349" s="61">
        <v>0</v>
      </c>
      <c r="H349" s="69">
        <f t="shared" si="181"/>
        <v>0</v>
      </c>
      <c r="I349" s="74">
        <v>0</v>
      </c>
      <c r="J349" s="37">
        <f t="shared" si="182"/>
        <v>0</v>
      </c>
      <c r="K349" s="51">
        <v>0</v>
      </c>
      <c r="L349" s="37">
        <f t="shared" si="183"/>
        <v>0</v>
      </c>
      <c r="M349" s="74">
        <v>0</v>
      </c>
      <c r="N349" s="37">
        <f t="shared" si="184"/>
        <v>0</v>
      </c>
      <c r="O349" s="38">
        <v>0</v>
      </c>
      <c r="P349" s="71">
        <f t="shared" si="185"/>
        <v>0</v>
      </c>
      <c r="Q349" s="57">
        <f t="shared" si="186"/>
        <v>0</v>
      </c>
      <c r="R349" s="419">
        <f t="shared" si="187"/>
        <v>0</v>
      </c>
      <c r="S349" s="42">
        <v>0</v>
      </c>
      <c r="T349" s="69">
        <f t="shared" si="188"/>
        <v>0</v>
      </c>
      <c r="U349" s="74">
        <v>0</v>
      </c>
      <c r="V349" s="69">
        <f t="shared" si="189"/>
        <v>0</v>
      </c>
      <c r="W349" s="74">
        <v>0</v>
      </c>
      <c r="X349" s="69">
        <f t="shared" si="190"/>
        <v>0</v>
      </c>
      <c r="Y349" s="74">
        <v>0</v>
      </c>
      <c r="Z349" s="69">
        <f t="shared" si="191"/>
        <v>0</v>
      </c>
      <c r="AA349" s="74">
        <v>0</v>
      </c>
      <c r="AB349" s="68">
        <f t="shared" si="192"/>
        <v>0</v>
      </c>
      <c r="AC349" s="67">
        <f t="shared" si="193"/>
        <v>0</v>
      </c>
      <c r="AD349" s="66">
        <f t="shared" si="194"/>
        <v>0</v>
      </c>
      <c r="AE349" s="57">
        <v>0</v>
      </c>
      <c r="AF349" s="60">
        <f t="shared" si="195"/>
        <v>0</v>
      </c>
      <c r="AG349" s="52">
        <v>0</v>
      </c>
      <c r="AH349" s="63">
        <f t="shared" si="196"/>
        <v>0</v>
      </c>
      <c r="AI349" s="51">
        <f t="shared" si="197"/>
        <v>0</v>
      </c>
      <c r="AJ349" s="416">
        <f t="shared" si="198"/>
        <v>0</v>
      </c>
      <c r="AK349" s="32">
        <v>0</v>
      </c>
      <c r="AL349" s="63">
        <f t="shared" si="199"/>
        <v>0</v>
      </c>
      <c r="AM349" s="62"/>
    </row>
    <row r="350" spans="1:39" s="2" customFormat="1" x14ac:dyDescent="0.3">
      <c r="A350" s="55" t="s">
        <v>47</v>
      </c>
      <c r="B350" s="47">
        <f>3600/6</f>
        <v>600</v>
      </c>
      <c r="C350" s="46">
        <f>2000/1.1</f>
        <v>1818.181818181818</v>
      </c>
      <c r="D350" s="54">
        <v>6</v>
      </c>
      <c r="E350" s="44">
        <v>0</v>
      </c>
      <c r="F350" s="43">
        <f t="shared" si="180"/>
        <v>0</v>
      </c>
      <c r="G350" s="61">
        <v>0</v>
      </c>
      <c r="H350" s="69">
        <f t="shared" si="181"/>
        <v>0</v>
      </c>
      <c r="I350" s="74">
        <v>0</v>
      </c>
      <c r="J350" s="37">
        <f t="shared" si="182"/>
        <v>0</v>
      </c>
      <c r="K350" s="51">
        <v>0</v>
      </c>
      <c r="L350" s="37">
        <f t="shared" si="183"/>
        <v>0</v>
      </c>
      <c r="M350" s="74">
        <v>0</v>
      </c>
      <c r="N350" s="37">
        <f t="shared" si="184"/>
        <v>0</v>
      </c>
      <c r="O350" s="38">
        <v>0</v>
      </c>
      <c r="P350" s="71">
        <f t="shared" si="185"/>
        <v>0</v>
      </c>
      <c r="Q350" s="57">
        <f t="shared" si="186"/>
        <v>0</v>
      </c>
      <c r="R350" s="419">
        <f t="shared" si="187"/>
        <v>0</v>
      </c>
      <c r="S350" s="42">
        <v>0</v>
      </c>
      <c r="T350" s="69">
        <f t="shared" si="188"/>
        <v>0</v>
      </c>
      <c r="U350" s="74">
        <v>0</v>
      </c>
      <c r="V350" s="69">
        <f t="shared" si="189"/>
        <v>0</v>
      </c>
      <c r="W350" s="74">
        <v>0</v>
      </c>
      <c r="X350" s="69">
        <f t="shared" si="190"/>
        <v>0</v>
      </c>
      <c r="Y350" s="74">
        <v>0</v>
      </c>
      <c r="Z350" s="69">
        <f t="shared" si="191"/>
        <v>0</v>
      </c>
      <c r="AA350" s="74">
        <v>0</v>
      </c>
      <c r="AB350" s="68">
        <f t="shared" si="192"/>
        <v>0</v>
      </c>
      <c r="AC350" s="67">
        <f t="shared" si="193"/>
        <v>0</v>
      </c>
      <c r="AD350" s="66">
        <f t="shared" si="194"/>
        <v>0</v>
      </c>
      <c r="AE350" s="57">
        <v>0</v>
      </c>
      <c r="AF350" s="60">
        <f t="shared" si="195"/>
        <v>0</v>
      </c>
      <c r="AG350" s="52">
        <v>0</v>
      </c>
      <c r="AH350" s="63">
        <f t="shared" si="196"/>
        <v>0</v>
      </c>
      <c r="AI350" s="51">
        <f t="shared" si="197"/>
        <v>0</v>
      </c>
      <c r="AJ350" s="416">
        <f t="shared" si="198"/>
        <v>0</v>
      </c>
      <c r="AK350" s="32">
        <v>0</v>
      </c>
      <c r="AL350" s="63">
        <f t="shared" si="199"/>
        <v>0</v>
      </c>
      <c r="AM350" s="62"/>
    </row>
    <row r="351" spans="1:39" s="2" customFormat="1" x14ac:dyDescent="0.3">
      <c r="A351" s="55" t="s">
        <v>48</v>
      </c>
      <c r="B351" s="47">
        <f>3600/6</f>
        <v>600</v>
      </c>
      <c r="C351" s="46">
        <f>2000/1.1</f>
        <v>1818.181818181818</v>
      </c>
      <c r="D351" s="54">
        <v>6</v>
      </c>
      <c r="E351" s="44">
        <v>0</v>
      </c>
      <c r="F351" s="43">
        <f t="shared" si="180"/>
        <v>0</v>
      </c>
      <c r="G351" s="61">
        <v>0</v>
      </c>
      <c r="H351" s="69">
        <f t="shared" si="181"/>
        <v>0</v>
      </c>
      <c r="I351" s="74">
        <v>0</v>
      </c>
      <c r="J351" s="37">
        <f t="shared" si="182"/>
        <v>0</v>
      </c>
      <c r="K351" s="51">
        <v>0</v>
      </c>
      <c r="L351" s="37">
        <f t="shared" si="183"/>
        <v>0</v>
      </c>
      <c r="M351" s="74">
        <v>0</v>
      </c>
      <c r="N351" s="37">
        <f t="shared" si="184"/>
        <v>0</v>
      </c>
      <c r="O351" s="38">
        <v>0</v>
      </c>
      <c r="P351" s="71">
        <f t="shared" si="185"/>
        <v>0</v>
      </c>
      <c r="Q351" s="57">
        <f t="shared" si="186"/>
        <v>0</v>
      </c>
      <c r="R351" s="419">
        <f t="shared" si="187"/>
        <v>0</v>
      </c>
      <c r="S351" s="42">
        <v>0</v>
      </c>
      <c r="T351" s="69">
        <f t="shared" si="188"/>
        <v>0</v>
      </c>
      <c r="U351" s="74">
        <v>0</v>
      </c>
      <c r="V351" s="69">
        <f t="shared" si="189"/>
        <v>0</v>
      </c>
      <c r="W351" s="74">
        <v>0</v>
      </c>
      <c r="X351" s="69">
        <f t="shared" si="190"/>
        <v>0</v>
      </c>
      <c r="Y351" s="74">
        <v>0</v>
      </c>
      <c r="Z351" s="69">
        <f t="shared" si="191"/>
        <v>0</v>
      </c>
      <c r="AA351" s="74">
        <v>0</v>
      </c>
      <c r="AB351" s="68">
        <f t="shared" si="192"/>
        <v>0</v>
      </c>
      <c r="AC351" s="67">
        <f t="shared" si="193"/>
        <v>0</v>
      </c>
      <c r="AD351" s="66">
        <f t="shared" si="194"/>
        <v>0</v>
      </c>
      <c r="AE351" s="57">
        <v>0</v>
      </c>
      <c r="AF351" s="60">
        <f t="shared" si="195"/>
        <v>0</v>
      </c>
      <c r="AG351" s="52">
        <v>0</v>
      </c>
      <c r="AH351" s="63">
        <f t="shared" si="196"/>
        <v>0</v>
      </c>
      <c r="AI351" s="51">
        <f t="shared" si="197"/>
        <v>0</v>
      </c>
      <c r="AJ351" s="416">
        <f t="shared" si="198"/>
        <v>0</v>
      </c>
      <c r="AK351" s="32">
        <v>0</v>
      </c>
      <c r="AL351" s="63">
        <f t="shared" si="199"/>
        <v>0</v>
      </c>
      <c r="AM351" s="62"/>
    </row>
    <row r="352" spans="1:39" s="2" customFormat="1" x14ac:dyDescent="0.3">
      <c r="A352" s="48" t="s">
        <v>59</v>
      </c>
      <c r="B352" s="47">
        <f>8100/6</f>
        <v>1350</v>
      </c>
      <c r="C352" s="46">
        <f>2800/1.1</f>
        <v>2545.454545454545</v>
      </c>
      <c r="D352" s="50">
        <v>6</v>
      </c>
      <c r="E352" s="44">
        <v>0</v>
      </c>
      <c r="F352" s="43">
        <f t="shared" si="180"/>
        <v>0</v>
      </c>
      <c r="G352" s="61">
        <v>0</v>
      </c>
      <c r="H352" s="69">
        <f t="shared" si="181"/>
        <v>0</v>
      </c>
      <c r="I352" s="74">
        <v>0</v>
      </c>
      <c r="J352" s="37">
        <f t="shared" si="182"/>
        <v>0</v>
      </c>
      <c r="K352" s="51">
        <v>0</v>
      </c>
      <c r="L352" s="37">
        <f t="shared" si="183"/>
        <v>0</v>
      </c>
      <c r="M352" s="74">
        <v>0</v>
      </c>
      <c r="N352" s="37">
        <f t="shared" si="184"/>
        <v>0</v>
      </c>
      <c r="O352" s="38">
        <v>0</v>
      </c>
      <c r="P352" s="71">
        <f t="shared" si="185"/>
        <v>0</v>
      </c>
      <c r="Q352" s="57">
        <f t="shared" si="186"/>
        <v>0</v>
      </c>
      <c r="R352" s="419">
        <f t="shared" si="187"/>
        <v>0</v>
      </c>
      <c r="S352" s="42">
        <v>0</v>
      </c>
      <c r="T352" s="69">
        <f t="shared" si="188"/>
        <v>0</v>
      </c>
      <c r="U352" s="74">
        <v>0</v>
      </c>
      <c r="V352" s="69">
        <f t="shared" si="189"/>
        <v>0</v>
      </c>
      <c r="W352" s="74">
        <v>0</v>
      </c>
      <c r="X352" s="69">
        <f t="shared" si="190"/>
        <v>0</v>
      </c>
      <c r="Y352" s="74">
        <v>0</v>
      </c>
      <c r="Z352" s="69">
        <f t="shared" si="191"/>
        <v>0</v>
      </c>
      <c r="AA352" s="74">
        <v>0</v>
      </c>
      <c r="AB352" s="68">
        <f t="shared" si="192"/>
        <v>0</v>
      </c>
      <c r="AC352" s="67">
        <f t="shared" si="193"/>
        <v>0</v>
      </c>
      <c r="AD352" s="66">
        <f t="shared" si="194"/>
        <v>0</v>
      </c>
      <c r="AE352" s="57">
        <v>0</v>
      </c>
      <c r="AF352" s="60">
        <f t="shared" si="195"/>
        <v>0</v>
      </c>
      <c r="AG352" s="52">
        <v>0</v>
      </c>
      <c r="AH352" s="63">
        <f t="shared" si="196"/>
        <v>0</v>
      </c>
      <c r="AI352" s="51">
        <f t="shared" si="197"/>
        <v>0</v>
      </c>
      <c r="AJ352" s="416">
        <f t="shared" si="198"/>
        <v>0</v>
      </c>
      <c r="AK352" s="32">
        <v>0</v>
      </c>
      <c r="AL352" s="63">
        <f t="shared" si="199"/>
        <v>0</v>
      </c>
      <c r="AM352" s="62"/>
    </row>
    <row r="353" spans="1:39" s="2" customFormat="1" x14ac:dyDescent="0.3">
      <c r="A353" s="48" t="s">
        <v>65</v>
      </c>
      <c r="B353" s="53">
        <f>6600/6</f>
        <v>1100</v>
      </c>
      <c r="C353" s="46">
        <f>2800/1.1</f>
        <v>2545.454545454545</v>
      </c>
      <c r="D353" s="50">
        <v>6</v>
      </c>
      <c r="E353" s="44">
        <v>0</v>
      </c>
      <c r="F353" s="43">
        <f t="shared" si="180"/>
        <v>0</v>
      </c>
      <c r="G353" s="61">
        <v>0</v>
      </c>
      <c r="H353" s="69">
        <f t="shared" si="181"/>
        <v>0</v>
      </c>
      <c r="I353" s="74">
        <v>0</v>
      </c>
      <c r="J353" s="37">
        <f t="shared" si="182"/>
        <v>0</v>
      </c>
      <c r="K353" s="51">
        <v>0</v>
      </c>
      <c r="L353" s="37">
        <f t="shared" si="183"/>
        <v>0</v>
      </c>
      <c r="M353" s="74">
        <v>0</v>
      </c>
      <c r="N353" s="37">
        <f t="shared" si="184"/>
        <v>0</v>
      </c>
      <c r="O353" s="38">
        <v>0</v>
      </c>
      <c r="P353" s="71">
        <f t="shared" si="185"/>
        <v>0</v>
      </c>
      <c r="Q353" s="57">
        <f t="shared" si="186"/>
        <v>0</v>
      </c>
      <c r="R353" s="419">
        <f t="shared" si="187"/>
        <v>0</v>
      </c>
      <c r="S353" s="42">
        <v>0</v>
      </c>
      <c r="T353" s="69">
        <f t="shared" si="188"/>
        <v>0</v>
      </c>
      <c r="U353" s="74">
        <v>0</v>
      </c>
      <c r="V353" s="69">
        <f t="shared" si="189"/>
        <v>0</v>
      </c>
      <c r="W353" s="74">
        <v>0</v>
      </c>
      <c r="X353" s="69">
        <f t="shared" si="190"/>
        <v>0</v>
      </c>
      <c r="Y353" s="74">
        <v>0</v>
      </c>
      <c r="Z353" s="69">
        <f t="shared" si="191"/>
        <v>0</v>
      </c>
      <c r="AA353" s="74">
        <v>0</v>
      </c>
      <c r="AB353" s="68">
        <f t="shared" si="192"/>
        <v>0</v>
      </c>
      <c r="AC353" s="67">
        <f t="shared" si="193"/>
        <v>0</v>
      </c>
      <c r="AD353" s="66">
        <f t="shared" si="194"/>
        <v>0</v>
      </c>
      <c r="AE353" s="57">
        <v>0</v>
      </c>
      <c r="AF353" s="60">
        <f t="shared" si="195"/>
        <v>0</v>
      </c>
      <c r="AG353" s="52">
        <v>0</v>
      </c>
      <c r="AH353" s="63">
        <f t="shared" si="196"/>
        <v>0</v>
      </c>
      <c r="AI353" s="51">
        <f t="shared" si="197"/>
        <v>0</v>
      </c>
      <c r="AJ353" s="416">
        <f t="shared" si="198"/>
        <v>0</v>
      </c>
      <c r="AK353" s="32">
        <v>0</v>
      </c>
      <c r="AL353" s="63">
        <f t="shared" si="199"/>
        <v>0</v>
      </c>
      <c r="AM353" s="62"/>
    </row>
    <row r="354" spans="1:39" s="2" customFormat="1" x14ac:dyDescent="0.3">
      <c r="A354" s="48" t="s">
        <v>64</v>
      </c>
      <c r="B354" s="47">
        <f>16200/12</f>
        <v>1350</v>
      </c>
      <c r="C354" s="46">
        <f>2800/1.1</f>
        <v>2545.454545454545</v>
      </c>
      <c r="D354" s="50">
        <v>12</v>
      </c>
      <c r="E354" s="44">
        <v>0</v>
      </c>
      <c r="F354" s="43">
        <f t="shared" si="180"/>
        <v>0</v>
      </c>
      <c r="G354" s="61">
        <v>0</v>
      </c>
      <c r="H354" s="69">
        <f t="shared" si="181"/>
        <v>0</v>
      </c>
      <c r="I354" s="74">
        <v>0</v>
      </c>
      <c r="J354" s="37">
        <f t="shared" si="182"/>
        <v>0</v>
      </c>
      <c r="K354" s="51">
        <v>0</v>
      </c>
      <c r="L354" s="37">
        <f t="shared" si="183"/>
        <v>0</v>
      </c>
      <c r="M354" s="74">
        <v>0</v>
      </c>
      <c r="N354" s="37">
        <f t="shared" si="184"/>
        <v>0</v>
      </c>
      <c r="O354" s="38">
        <v>0</v>
      </c>
      <c r="P354" s="71">
        <f t="shared" si="185"/>
        <v>0</v>
      </c>
      <c r="Q354" s="57">
        <f t="shared" si="186"/>
        <v>0</v>
      </c>
      <c r="R354" s="419">
        <f t="shared" si="187"/>
        <v>0</v>
      </c>
      <c r="S354" s="42">
        <v>0</v>
      </c>
      <c r="T354" s="69">
        <f t="shared" si="188"/>
        <v>0</v>
      </c>
      <c r="U354" s="74">
        <v>0</v>
      </c>
      <c r="V354" s="69">
        <f t="shared" si="189"/>
        <v>0</v>
      </c>
      <c r="W354" s="74">
        <v>0</v>
      </c>
      <c r="X354" s="69">
        <f t="shared" si="190"/>
        <v>0</v>
      </c>
      <c r="Y354" s="74">
        <v>0</v>
      </c>
      <c r="Z354" s="69">
        <f t="shared" si="191"/>
        <v>0</v>
      </c>
      <c r="AA354" s="74">
        <v>0</v>
      </c>
      <c r="AB354" s="68">
        <f t="shared" si="192"/>
        <v>0</v>
      </c>
      <c r="AC354" s="67">
        <f t="shared" si="193"/>
        <v>0</v>
      </c>
      <c r="AD354" s="66">
        <f t="shared" si="194"/>
        <v>0</v>
      </c>
      <c r="AE354" s="57">
        <v>0</v>
      </c>
      <c r="AF354" s="60">
        <f t="shared" si="195"/>
        <v>0</v>
      </c>
      <c r="AG354" s="52">
        <v>0</v>
      </c>
      <c r="AH354" s="63">
        <f t="shared" si="196"/>
        <v>0</v>
      </c>
      <c r="AI354" s="51">
        <f t="shared" si="197"/>
        <v>0</v>
      </c>
      <c r="AJ354" s="416">
        <f t="shared" si="198"/>
        <v>0</v>
      </c>
      <c r="AK354" s="32">
        <v>0</v>
      </c>
      <c r="AL354" s="63">
        <f t="shared" si="199"/>
        <v>0</v>
      </c>
      <c r="AM354" s="62"/>
    </row>
    <row r="355" spans="1:39" s="2" customFormat="1" x14ac:dyDescent="0.3">
      <c r="A355" s="48" t="s">
        <v>1059</v>
      </c>
      <c r="B355" s="47">
        <f>16200/12</f>
        <v>1350</v>
      </c>
      <c r="C355" s="46">
        <f>2800/1.1</f>
        <v>2545.454545454545</v>
      </c>
      <c r="D355" s="50">
        <v>12</v>
      </c>
      <c r="E355" s="44">
        <v>0</v>
      </c>
      <c r="F355" s="43">
        <f t="shared" si="180"/>
        <v>0</v>
      </c>
      <c r="G355" s="61">
        <v>0</v>
      </c>
      <c r="H355" s="69">
        <f t="shared" si="181"/>
        <v>0</v>
      </c>
      <c r="I355" s="74">
        <v>0</v>
      </c>
      <c r="J355" s="37">
        <f t="shared" si="182"/>
        <v>0</v>
      </c>
      <c r="K355" s="51">
        <v>0</v>
      </c>
      <c r="L355" s="37">
        <f t="shared" si="183"/>
        <v>0</v>
      </c>
      <c r="M355" s="74">
        <v>0</v>
      </c>
      <c r="N355" s="37">
        <f t="shared" si="184"/>
        <v>0</v>
      </c>
      <c r="O355" s="38">
        <v>0</v>
      </c>
      <c r="P355" s="71">
        <f t="shared" si="185"/>
        <v>0</v>
      </c>
      <c r="Q355" s="57">
        <f t="shared" si="186"/>
        <v>0</v>
      </c>
      <c r="R355" s="419">
        <f t="shared" si="187"/>
        <v>0</v>
      </c>
      <c r="S355" s="42">
        <v>0</v>
      </c>
      <c r="T355" s="69">
        <f t="shared" si="188"/>
        <v>0</v>
      </c>
      <c r="U355" s="74">
        <v>0</v>
      </c>
      <c r="V355" s="69">
        <f t="shared" si="189"/>
        <v>0</v>
      </c>
      <c r="W355" s="74">
        <v>0</v>
      </c>
      <c r="X355" s="69">
        <f t="shared" si="190"/>
        <v>0</v>
      </c>
      <c r="Y355" s="74">
        <v>0</v>
      </c>
      <c r="Z355" s="69">
        <f t="shared" si="191"/>
        <v>0</v>
      </c>
      <c r="AA355" s="74">
        <v>0</v>
      </c>
      <c r="AB355" s="68">
        <f t="shared" si="192"/>
        <v>0</v>
      </c>
      <c r="AC355" s="67">
        <f t="shared" si="193"/>
        <v>0</v>
      </c>
      <c r="AD355" s="66">
        <f t="shared" si="194"/>
        <v>0</v>
      </c>
      <c r="AE355" s="57">
        <v>0</v>
      </c>
      <c r="AF355" s="60">
        <f t="shared" si="195"/>
        <v>0</v>
      </c>
      <c r="AG355" s="52">
        <v>0</v>
      </c>
      <c r="AH355" s="63">
        <f t="shared" si="196"/>
        <v>0</v>
      </c>
      <c r="AI355" s="51">
        <f t="shared" si="197"/>
        <v>0</v>
      </c>
      <c r="AJ355" s="416">
        <f t="shared" si="198"/>
        <v>0</v>
      </c>
      <c r="AK355" s="32">
        <v>0</v>
      </c>
      <c r="AL355" s="63">
        <f t="shared" si="199"/>
        <v>0</v>
      </c>
      <c r="AM355" s="62"/>
    </row>
    <row r="356" spans="1:39" s="2" customFormat="1" x14ac:dyDescent="0.3">
      <c r="A356" s="48" t="s">
        <v>62</v>
      </c>
      <c r="B356" s="47">
        <f>42000/20</f>
        <v>2100</v>
      </c>
      <c r="C356" s="46">
        <f>3200/1.1</f>
        <v>2909.090909090909</v>
      </c>
      <c r="D356" s="50">
        <v>20</v>
      </c>
      <c r="E356" s="44">
        <v>0</v>
      </c>
      <c r="F356" s="43">
        <f t="shared" si="180"/>
        <v>0</v>
      </c>
      <c r="G356" s="61">
        <v>0</v>
      </c>
      <c r="H356" s="69">
        <f t="shared" si="181"/>
        <v>0</v>
      </c>
      <c r="I356" s="74">
        <v>0</v>
      </c>
      <c r="J356" s="37">
        <f t="shared" si="182"/>
        <v>0</v>
      </c>
      <c r="K356" s="51">
        <v>0</v>
      </c>
      <c r="L356" s="37">
        <f t="shared" si="183"/>
        <v>0</v>
      </c>
      <c r="M356" s="74">
        <v>0</v>
      </c>
      <c r="N356" s="37">
        <f t="shared" si="184"/>
        <v>0</v>
      </c>
      <c r="O356" s="38">
        <v>0</v>
      </c>
      <c r="P356" s="71">
        <f t="shared" si="185"/>
        <v>0</v>
      </c>
      <c r="Q356" s="57">
        <f t="shared" si="186"/>
        <v>0</v>
      </c>
      <c r="R356" s="419">
        <f t="shared" si="187"/>
        <v>0</v>
      </c>
      <c r="S356" s="42">
        <v>0</v>
      </c>
      <c r="T356" s="69">
        <f t="shared" si="188"/>
        <v>0</v>
      </c>
      <c r="U356" s="74">
        <v>0</v>
      </c>
      <c r="V356" s="69">
        <f t="shared" si="189"/>
        <v>0</v>
      </c>
      <c r="W356" s="74">
        <v>0</v>
      </c>
      <c r="X356" s="69">
        <f t="shared" si="190"/>
        <v>0</v>
      </c>
      <c r="Y356" s="74">
        <v>0</v>
      </c>
      <c r="Z356" s="69">
        <f t="shared" si="191"/>
        <v>0</v>
      </c>
      <c r="AA356" s="74">
        <v>0</v>
      </c>
      <c r="AB356" s="68">
        <f t="shared" si="192"/>
        <v>0</v>
      </c>
      <c r="AC356" s="67">
        <f t="shared" si="193"/>
        <v>0</v>
      </c>
      <c r="AD356" s="66">
        <f t="shared" si="194"/>
        <v>0</v>
      </c>
      <c r="AE356" s="57">
        <v>0</v>
      </c>
      <c r="AF356" s="60">
        <f t="shared" si="195"/>
        <v>0</v>
      </c>
      <c r="AG356" s="52">
        <v>0</v>
      </c>
      <c r="AH356" s="63">
        <f t="shared" si="196"/>
        <v>0</v>
      </c>
      <c r="AI356" s="51">
        <f t="shared" si="197"/>
        <v>0</v>
      </c>
      <c r="AJ356" s="416">
        <f t="shared" si="198"/>
        <v>0</v>
      </c>
      <c r="AK356" s="32">
        <v>0</v>
      </c>
      <c r="AL356" s="63">
        <f t="shared" si="199"/>
        <v>0</v>
      </c>
      <c r="AM356" s="62"/>
    </row>
    <row r="357" spans="1:39" s="2" customFormat="1" x14ac:dyDescent="0.3">
      <c r="A357" s="48" t="s">
        <v>1058</v>
      </c>
      <c r="B357" s="47">
        <f>13800/12</f>
        <v>1150</v>
      </c>
      <c r="C357" s="46">
        <f>2300/1.1</f>
        <v>2090.9090909090905</v>
      </c>
      <c r="D357" s="50">
        <v>12</v>
      </c>
      <c r="E357" s="44">
        <v>0</v>
      </c>
      <c r="F357" s="43">
        <f t="shared" si="180"/>
        <v>0</v>
      </c>
      <c r="G357" s="61">
        <v>0</v>
      </c>
      <c r="H357" s="69">
        <f t="shared" si="181"/>
        <v>0</v>
      </c>
      <c r="I357" s="74">
        <v>0</v>
      </c>
      <c r="J357" s="37">
        <f t="shared" si="182"/>
        <v>0</v>
      </c>
      <c r="K357" s="51">
        <v>0</v>
      </c>
      <c r="L357" s="37">
        <f t="shared" si="183"/>
        <v>0</v>
      </c>
      <c r="M357" s="74">
        <v>0</v>
      </c>
      <c r="N357" s="37">
        <f t="shared" si="184"/>
        <v>0</v>
      </c>
      <c r="O357" s="38">
        <v>0</v>
      </c>
      <c r="P357" s="71">
        <f t="shared" si="185"/>
        <v>0</v>
      </c>
      <c r="Q357" s="57">
        <f t="shared" si="186"/>
        <v>0</v>
      </c>
      <c r="R357" s="419">
        <f t="shared" si="187"/>
        <v>0</v>
      </c>
      <c r="S357" s="42">
        <v>0</v>
      </c>
      <c r="T357" s="69">
        <f t="shared" si="188"/>
        <v>0</v>
      </c>
      <c r="U357" s="74">
        <v>0</v>
      </c>
      <c r="V357" s="69">
        <f t="shared" si="189"/>
        <v>0</v>
      </c>
      <c r="W357" s="74">
        <v>0</v>
      </c>
      <c r="X357" s="69">
        <f t="shared" si="190"/>
        <v>0</v>
      </c>
      <c r="Y357" s="74">
        <v>0</v>
      </c>
      <c r="Z357" s="69">
        <f t="shared" si="191"/>
        <v>0</v>
      </c>
      <c r="AA357" s="74">
        <v>0</v>
      </c>
      <c r="AB357" s="68">
        <f t="shared" si="192"/>
        <v>0</v>
      </c>
      <c r="AC357" s="67">
        <f t="shared" si="193"/>
        <v>0</v>
      </c>
      <c r="AD357" s="66">
        <f t="shared" si="194"/>
        <v>0</v>
      </c>
      <c r="AE357" s="57">
        <v>0</v>
      </c>
      <c r="AF357" s="60">
        <f t="shared" si="195"/>
        <v>0</v>
      </c>
      <c r="AG357" s="52">
        <v>0</v>
      </c>
      <c r="AH357" s="63">
        <f t="shared" si="196"/>
        <v>0</v>
      </c>
      <c r="AI357" s="51">
        <f t="shared" si="197"/>
        <v>0</v>
      </c>
      <c r="AJ357" s="416">
        <f t="shared" si="198"/>
        <v>0</v>
      </c>
      <c r="AK357" s="32">
        <v>0</v>
      </c>
      <c r="AL357" s="63">
        <f t="shared" si="199"/>
        <v>0</v>
      </c>
      <c r="AM357" s="62"/>
    </row>
    <row r="358" spans="1:39" s="2" customFormat="1" x14ac:dyDescent="0.3">
      <c r="A358" s="48" t="s">
        <v>1057</v>
      </c>
      <c r="B358" s="47">
        <f>30000/24</f>
        <v>1250</v>
      </c>
      <c r="C358" s="46">
        <f>2800/1.1</f>
        <v>2545.454545454545</v>
      </c>
      <c r="D358" s="50">
        <v>24</v>
      </c>
      <c r="E358" s="44">
        <v>0</v>
      </c>
      <c r="F358" s="43">
        <f t="shared" si="180"/>
        <v>0</v>
      </c>
      <c r="G358" s="61">
        <v>0</v>
      </c>
      <c r="H358" s="69">
        <f t="shared" si="181"/>
        <v>0</v>
      </c>
      <c r="I358" s="74">
        <v>0</v>
      </c>
      <c r="J358" s="37">
        <f t="shared" si="182"/>
        <v>0</v>
      </c>
      <c r="K358" s="51">
        <v>0</v>
      </c>
      <c r="L358" s="37">
        <f t="shared" si="183"/>
        <v>0</v>
      </c>
      <c r="M358" s="74">
        <v>0</v>
      </c>
      <c r="N358" s="37">
        <f t="shared" si="184"/>
        <v>0</v>
      </c>
      <c r="O358" s="38">
        <v>0</v>
      </c>
      <c r="P358" s="71">
        <f t="shared" si="185"/>
        <v>0</v>
      </c>
      <c r="Q358" s="57">
        <f t="shared" si="186"/>
        <v>0</v>
      </c>
      <c r="R358" s="419">
        <f t="shared" si="187"/>
        <v>0</v>
      </c>
      <c r="S358" s="42">
        <v>0</v>
      </c>
      <c r="T358" s="69">
        <f t="shared" si="188"/>
        <v>0</v>
      </c>
      <c r="U358" s="74">
        <v>0</v>
      </c>
      <c r="V358" s="69">
        <f t="shared" si="189"/>
        <v>0</v>
      </c>
      <c r="W358" s="74">
        <v>0</v>
      </c>
      <c r="X358" s="69">
        <f t="shared" si="190"/>
        <v>0</v>
      </c>
      <c r="Y358" s="74">
        <v>0</v>
      </c>
      <c r="Z358" s="69">
        <f t="shared" si="191"/>
        <v>0</v>
      </c>
      <c r="AA358" s="74">
        <v>0</v>
      </c>
      <c r="AB358" s="68">
        <f t="shared" si="192"/>
        <v>0</v>
      </c>
      <c r="AC358" s="67">
        <f t="shared" si="193"/>
        <v>0</v>
      </c>
      <c r="AD358" s="66">
        <f t="shared" si="194"/>
        <v>0</v>
      </c>
      <c r="AE358" s="57">
        <v>0</v>
      </c>
      <c r="AF358" s="60">
        <f t="shared" si="195"/>
        <v>0</v>
      </c>
      <c r="AG358" s="52">
        <v>0</v>
      </c>
      <c r="AH358" s="63">
        <f t="shared" si="196"/>
        <v>0</v>
      </c>
      <c r="AI358" s="51">
        <f t="shared" si="197"/>
        <v>0</v>
      </c>
      <c r="AJ358" s="416">
        <f t="shared" si="198"/>
        <v>0</v>
      </c>
      <c r="AK358" s="32">
        <v>0</v>
      </c>
      <c r="AL358" s="63">
        <f t="shared" si="199"/>
        <v>0</v>
      </c>
      <c r="AM358" s="62"/>
    </row>
    <row r="359" spans="1:39" s="2" customFormat="1" x14ac:dyDescent="0.3">
      <c r="A359" s="48" t="s">
        <v>61</v>
      </c>
      <c r="B359" s="47">
        <f>14400/24</f>
        <v>600</v>
      </c>
      <c r="C359" s="46">
        <f>800/1.1</f>
        <v>727.27272727272725</v>
      </c>
      <c r="D359" s="54">
        <v>24</v>
      </c>
      <c r="E359" s="44">
        <v>0</v>
      </c>
      <c r="F359" s="43">
        <f t="shared" si="180"/>
        <v>0</v>
      </c>
      <c r="G359" s="61">
        <v>0</v>
      </c>
      <c r="H359" s="69">
        <f t="shared" si="181"/>
        <v>0</v>
      </c>
      <c r="I359" s="74">
        <v>0</v>
      </c>
      <c r="J359" s="37">
        <f t="shared" si="182"/>
        <v>0</v>
      </c>
      <c r="K359" s="51">
        <v>0</v>
      </c>
      <c r="L359" s="37">
        <f t="shared" si="183"/>
        <v>0</v>
      </c>
      <c r="M359" s="74">
        <v>0</v>
      </c>
      <c r="N359" s="37">
        <f t="shared" si="184"/>
        <v>0</v>
      </c>
      <c r="O359" s="38">
        <v>0</v>
      </c>
      <c r="P359" s="71">
        <f t="shared" si="185"/>
        <v>0</v>
      </c>
      <c r="Q359" s="57">
        <f t="shared" si="186"/>
        <v>0</v>
      </c>
      <c r="R359" s="419">
        <f t="shared" si="187"/>
        <v>0</v>
      </c>
      <c r="S359" s="42">
        <v>0</v>
      </c>
      <c r="T359" s="69">
        <f t="shared" si="188"/>
        <v>0</v>
      </c>
      <c r="U359" s="74">
        <v>0</v>
      </c>
      <c r="V359" s="69">
        <f t="shared" si="189"/>
        <v>0</v>
      </c>
      <c r="W359" s="74">
        <v>0</v>
      </c>
      <c r="X359" s="69">
        <f t="shared" si="190"/>
        <v>0</v>
      </c>
      <c r="Y359" s="74">
        <v>0</v>
      </c>
      <c r="Z359" s="69">
        <f t="shared" si="191"/>
        <v>0</v>
      </c>
      <c r="AA359" s="74">
        <v>0</v>
      </c>
      <c r="AB359" s="68">
        <f t="shared" si="192"/>
        <v>0</v>
      </c>
      <c r="AC359" s="67">
        <f t="shared" si="193"/>
        <v>0</v>
      </c>
      <c r="AD359" s="66">
        <f t="shared" si="194"/>
        <v>0</v>
      </c>
      <c r="AE359" s="57">
        <v>0</v>
      </c>
      <c r="AF359" s="60">
        <f t="shared" si="195"/>
        <v>0</v>
      </c>
      <c r="AG359" s="52">
        <v>0</v>
      </c>
      <c r="AH359" s="63">
        <f t="shared" si="196"/>
        <v>0</v>
      </c>
      <c r="AI359" s="51">
        <f t="shared" si="197"/>
        <v>0</v>
      </c>
      <c r="AJ359" s="416">
        <f t="shared" si="198"/>
        <v>0</v>
      </c>
      <c r="AK359" s="32">
        <v>0</v>
      </c>
      <c r="AL359" s="63">
        <f t="shared" si="199"/>
        <v>0</v>
      </c>
      <c r="AM359" s="62"/>
    </row>
    <row r="360" spans="1:39" s="2" customFormat="1" x14ac:dyDescent="0.3">
      <c r="A360" s="188" t="s">
        <v>153</v>
      </c>
      <c r="B360" s="182">
        <f>16000/10</f>
        <v>1600</v>
      </c>
      <c r="C360" s="183">
        <f>2700/1.1</f>
        <v>2454.5454545454545</v>
      </c>
      <c r="D360" s="433">
        <v>10</v>
      </c>
      <c r="E360" s="44">
        <v>0</v>
      </c>
      <c r="F360" s="43">
        <f t="shared" si="180"/>
        <v>0</v>
      </c>
      <c r="G360" s="61">
        <v>0</v>
      </c>
      <c r="H360" s="69">
        <f t="shared" si="181"/>
        <v>0</v>
      </c>
      <c r="I360" s="74">
        <v>0</v>
      </c>
      <c r="J360" s="37">
        <f t="shared" si="182"/>
        <v>0</v>
      </c>
      <c r="K360" s="51">
        <v>0</v>
      </c>
      <c r="L360" s="37">
        <f t="shared" si="183"/>
        <v>0</v>
      </c>
      <c r="M360" s="74">
        <v>0</v>
      </c>
      <c r="N360" s="37">
        <f t="shared" si="184"/>
        <v>0</v>
      </c>
      <c r="O360" s="38">
        <v>0</v>
      </c>
      <c r="P360" s="71">
        <f t="shared" si="185"/>
        <v>0</v>
      </c>
      <c r="Q360" s="57">
        <f t="shared" si="186"/>
        <v>0</v>
      </c>
      <c r="R360" s="419">
        <f t="shared" si="187"/>
        <v>0</v>
      </c>
      <c r="S360" s="42">
        <v>0</v>
      </c>
      <c r="T360" s="69">
        <f t="shared" si="188"/>
        <v>0</v>
      </c>
      <c r="U360" s="74">
        <v>0</v>
      </c>
      <c r="V360" s="69">
        <f t="shared" si="189"/>
        <v>0</v>
      </c>
      <c r="W360" s="74">
        <v>0</v>
      </c>
      <c r="X360" s="69">
        <f t="shared" si="190"/>
        <v>0</v>
      </c>
      <c r="Y360" s="74">
        <v>0</v>
      </c>
      <c r="Z360" s="69">
        <f t="shared" si="191"/>
        <v>0</v>
      </c>
      <c r="AA360" s="74">
        <v>0</v>
      </c>
      <c r="AB360" s="68">
        <f t="shared" si="192"/>
        <v>0</v>
      </c>
      <c r="AC360" s="67">
        <f t="shared" si="193"/>
        <v>0</v>
      </c>
      <c r="AD360" s="66">
        <f t="shared" si="194"/>
        <v>0</v>
      </c>
      <c r="AE360" s="57">
        <v>0</v>
      </c>
      <c r="AF360" s="60">
        <f t="shared" si="195"/>
        <v>0</v>
      </c>
      <c r="AG360" s="52">
        <v>0</v>
      </c>
      <c r="AH360" s="63">
        <f t="shared" si="196"/>
        <v>0</v>
      </c>
      <c r="AI360" s="51">
        <f t="shared" si="197"/>
        <v>0</v>
      </c>
      <c r="AJ360" s="416">
        <f t="shared" si="198"/>
        <v>0</v>
      </c>
      <c r="AK360" s="32">
        <v>0</v>
      </c>
      <c r="AL360" s="63">
        <f t="shared" si="199"/>
        <v>0</v>
      </c>
      <c r="AM360" s="62"/>
    </row>
    <row r="361" spans="1:39" s="2" customFormat="1" x14ac:dyDescent="0.3">
      <c r="A361" s="188" t="s">
        <v>1056</v>
      </c>
      <c r="B361" s="47">
        <f>16000/10</f>
        <v>1600</v>
      </c>
      <c r="C361" s="183">
        <f>2700/1.1</f>
        <v>2454.5454545454545</v>
      </c>
      <c r="D361" s="54">
        <v>10</v>
      </c>
      <c r="E361" s="44">
        <v>0</v>
      </c>
      <c r="F361" s="43">
        <f t="shared" si="180"/>
        <v>0</v>
      </c>
      <c r="G361" s="61">
        <v>0</v>
      </c>
      <c r="H361" s="69">
        <f t="shared" si="181"/>
        <v>0</v>
      </c>
      <c r="I361" s="74">
        <v>0</v>
      </c>
      <c r="J361" s="37">
        <f t="shared" si="182"/>
        <v>0</v>
      </c>
      <c r="K361" s="51">
        <v>0</v>
      </c>
      <c r="L361" s="37">
        <f t="shared" si="183"/>
        <v>0</v>
      </c>
      <c r="M361" s="74">
        <v>0</v>
      </c>
      <c r="N361" s="37">
        <f t="shared" si="184"/>
        <v>0</v>
      </c>
      <c r="O361" s="38">
        <v>0</v>
      </c>
      <c r="P361" s="71">
        <f t="shared" si="185"/>
        <v>0</v>
      </c>
      <c r="Q361" s="57">
        <f t="shared" si="186"/>
        <v>0</v>
      </c>
      <c r="R361" s="419">
        <f t="shared" si="187"/>
        <v>0</v>
      </c>
      <c r="S361" s="42">
        <v>0</v>
      </c>
      <c r="T361" s="69">
        <f t="shared" si="188"/>
        <v>0</v>
      </c>
      <c r="U361" s="74">
        <v>0</v>
      </c>
      <c r="V361" s="69">
        <f t="shared" si="189"/>
        <v>0</v>
      </c>
      <c r="W361" s="74">
        <v>0</v>
      </c>
      <c r="X361" s="69">
        <f t="shared" si="190"/>
        <v>0</v>
      </c>
      <c r="Y361" s="74">
        <v>0</v>
      </c>
      <c r="Z361" s="69">
        <f t="shared" si="191"/>
        <v>0</v>
      </c>
      <c r="AA361" s="74">
        <v>0</v>
      </c>
      <c r="AB361" s="68">
        <f t="shared" si="192"/>
        <v>0</v>
      </c>
      <c r="AC361" s="67">
        <f t="shared" si="193"/>
        <v>0</v>
      </c>
      <c r="AD361" s="66">
        <f t="shared" si="194"/>
        <v>0</v>
      </c>
      <c r="AE361" s="57">
        <v>0</v>
      </c>
      <c r="AF361" s="60">
        <f t="shared" si="195"/>
        <v>0</v>
      </c>
      <c r="AG361" s="52">
        <v>0</v>
      </c>
      <c r="AH361" s="63">
        <f t="shared" si="196"/>
        <v>0</v>
      </c>
      <c r="AI361" s="51">
        <f t="shared" si="197"/>
        <v>0</v>
      </c>
      <c r="AJ361" s="416">
        <f t="shared" si="198"/>
        <v>0</v>
      </c>
      <c r="AK361" s="32">
        <v>0</v>
      </c>
      <c r="AL361" s="63">
        <f t="shared" si="199"/>
        <v>0</v>
      </c>
      <c r="AM361" s="62"/>
    </row>
    <row r="362" spans="1:39" s="2" customFormat="1" x14ac:dyDescent="0.3">
      <c r="A362" s="188" t="s">
        <v>404</v>
      </c>
      <c r="B362" s="47">
        <f>16000/10</f>
        <v>1600</v>
      </c>
      <c r="C362" s="183">
        <f>2700/1.1</f>
        <v>2454.5454545454545</v>
      </c>
      <c r="D362" s="54">
        <v>10</v>
      </c>
      <c r="E362" s="44">
        <v>0</v>
      </c>
      <c r="F362" s="43">
        <f t="shared" si="180"/>
        <v>0</v>
      </c>
      <c r="G362" s="61">
        <v>0</v>
      </c>
      <c r="H362" s="69">
        <f t="shared" si="181"/>
        <v>0</v>
      </c>
      <c r="I362" s="74">
        <v>0</v>
      </c>
      <c r="J362" s="37">
        <f t="shared" si="182"/>
        <v>0</v>
      </c>
      <c r="K362" s="51">
        <v>0</v>
      </c>
      <c r="L362" s="37">
        <f t="shared" si="183"/>
        <v>0</v>
      </c>
      <c r="M362" s="74">
        <v>0</v>
      </c>
      <c r="N362" s="37">
        <f t="shared" si="184"/>
        <v>0</v>
      </c>
      <c r="O362" s="38">
        <v>0</v>
      </c>
      <c r="P362" s="71">
        <f t="shared" si="185"/>
        <v>0</v>
      </c>
      <c r="Q362" s="57">
        <f t="shared" si="186"/>
        <v>0</v>
      </c>
      <c r="R362" s="419">
        <f t="shared" si="187"/>
        <v>0</v>
      </c>
      <c r="S362" s="42">
        <v>0</v>
      </c>
      <c r="T362" s="69">
        <f t="shared" si="188"/>
        <v>0</v>
      </c>
      <c r="U362" s="74">
        <v>0</v>
      </c>
      <c r="V362" s="69">
        <f t="shared" si="189"/>
        <v>0</v>
      </c>
      <c r="W362" s="74">
        <v>0</v>
      </c>
      <c r="X362" s="69">
        <f t="shared" si="190"/>
        <v>0</v>
      </c>
      <c r="Y362" s="74">
        <v>0</v>
      </c>
      <c r="Z362" s="69">
        <f t="shared" si="191"/>
        <v>0</v>
      </c>
      <c r="AA362" s="74">
        <v>0</v>
      </c>
      <c r="AB362" s="68">
        <f t="shared" si="192"/>
        <v>0</v>
      </c>
      <c r="AC362" s="67">
        <f t="shared" si="193"/>
        <v>0</v>
      </c>
      <c r="AD362" s="66">
        <f t="shared" si="194"/>
        <v>0</v>
      </c>
      <c r="AE362" s="57">
        <v>0</v>
      </c>
      <c r="AF362" s="60">
        <f t="shared" si="195"/>
        <v>0</v>
      </c>
      <c r="AG362" s="52">
        <v>0</v>
      </c>
      <c r="AH362" s="63">
        <f t="shared" si="196"/>
        <v>0</v>
      </c>
      <c r="AI362" s="51">
        <f t="shared" si="197"/>
        <v>0</v>
      </c>
      <c r="AJ362" s="416">
        <f t="shared" si="198"/>
        <v>0</v>
      </c>
      <c r="AK362" s="32">
        <v>0</v>
      </c>
      <c r="AL362" s="63">
        <f t="shared" si="199"/>
        <v>0</v>
      </c>
      <c r="AM362" s="62"/>
    </row>
    <row r="363" spans="1:39" s="2" customFormat="1" x14ac:dyDescent="0.3">
      <c r="A363" s="188" t="s">
        <v>1055</v>
      </c>
      <c r="B363" s="47">
        <f>16000/10</f>
        <v>1600</v>
      </c>
      <c r="C363" s="183">
        <f>2700/1.1</f>
        <v>2454.5454545454545</v>
      </c>
      <c r="D363" s="54">
        <v>10</v>
      </c>
      <c r="E363" s="44">
        <v>0</v>
      </c>
      <c r="F363" s="43">
        <f t="shared" si="180"/>
        <v>0</v>
      </c>
      <c r="G363" s="61">
        <v>0</v>
      </c>
      <c r="H363" s="69">
        <f t="shared" si="181"/>
        <v>0</v>
      </c>
      <c r="I363" s="74">
        <v>0</v>
      </c>
      <c r="J363" s="37">
        <f t="shared" si="182"/>
        <v>0</v>
      </c>
      <c r="K363" s="51">
        <v>0</v>
      </c>
      <c r="L363" s="37">
        <f t="shared" si="183"/>
        <v>0</v>
      </c>
      <c r="M363" s="74">
        <v>0</v>
      </c>
      <c r="N363" s="37">
        <f t="shared" si="184"/>
        <v>0</v>
      </c>
      <c r="O363" s="38">
        <v>0</v>
      </c>
      <c r="P363" s="71">
        <f t="shared" si="185"/>
        <v>0</v>
      </c>
      <c r="Q363" s="57">
        <f t="shared" si="186"/>
        <v>0</v>
      </c>
      <c r="R363" s="419">
        <f t="shared" si="187"/>
        <v>0</v>
      </c>
      <c r="S363" s="42">
        <v>0</v>
      </c>
      <c r="T363" s="69">
        <f t="shared" si="188"/>
        <v>0</v>
      </c>
      <c r="U363" s="74">
        <v>0</v>
      </c>
      <c r="V363" s="69">
        <f t="shared" si="189"/>
        <v>0</v>
      </c>
      <c r="W363" s="74">
        <v>0</v>
      </c>
      <c r="X363" s="69">
        <f t="shared" si="190"/>
        <v>0</v>
      </c>
      <c r="Y363" s="74">
        <v>0</v>
      </c>
      <c r="Z363" s="69">
        <f t="shared" si="191"/>
        <v>0</v>
      </c>
      <c r="AA363" s="74">
        <v>0</v>
      </c>
      <c r="AB363" s="68">
        <f t="shared" si="192"/>
        <v>0</v>
      </c>
      <c r="AC363" s="67">
        <f t="shared" si="193"/>
        <v>0</v>
      </c>
      <c r="AD363" s="66">
        <f t="shared" si="194"/>
        <v>0</v>
      </c>
      <c r="AE363" s="57">
        <v>0</v>
      </c>
      <c r="AF363" s="60">
        <f t="shared" si="195"/>
        <v>0</v>
      </c>
      <c r="AG363" s="52">
        <v>0</v>
      </c>
      <c r="AH363" s="63">
        <f t="shared" si="196"/>
        <v>0</v>
      </c>
      <c r="AI363" s="51">
        <f t="shared" si="197"/>
        <v>0</v>
      </c>
      <c r="AJ363" s="416">
        <f t="shared" si="198"/>
        <v>0</v>
      </c>
      <c r="AK363" s="32">
        <v>0</v>
      </c>
      <c r="AL363" s="63">
        <f t="shared" si="199"/>
        <v>0</v>
      </c>
      <c r="AM363" s="62"/>
    </row>
    <row r="364" spans="1:39" s="2" customFormat="1" x14ac:dyDescent="0.3">
      <c r="A364" s="188" t="s">
        <v>585</v>
      </c>
      <c r="B364" s="47">
        <f>16000/10</f>
        <v>1600</v>
      </c>
      <c r="C364" s="183">
        <f>2700/1.1</f>
        <v>2454.5454545454545</v>
      </c>
      <c r="D364" s="54">
        <v>11</v>
      </c>
      <c r="E364" s="44">
        <v>0</v>
      </c>
      <c r="F364" s="43">
        <f t="shared" si="180"/>
        <v>0</v>
      </c>
      <c r="G364" s="61">
        <v>0</v>
      </c>
      <c r="H364" s="69">
        <f t="shared" si="181"/>
        <v>0</v>
      </c>
      <c r="I364" s="74">
        <v>0</v>
      </c>
      <c r="J364" s="37">
        <f t="shared" si="182"/>
        <v>0</v>
      </c>
      <c r="K364" s="51">
        <v>0</v>
      </c>
      <c r="L364" s="37">
        <f t="shared" si="183"/>
        <v>0</v>
      </c>
      <c r="M364" s="74">
        <v>0</v>
      </c>
      <c r="N364" s="37">
        <f t="shared" si="184"/>
        <v>0</v>
      </c>
      <c r="O364" s="38">
        <v>0</v>
      </c>
      <c r="P364" s="71">
        <f t="shared" si="185"/>
        <v>0</v>
      </c>
      <c r="Q364" s="57">
        <f t="shared" si="186"/>
        <v>0</v>
      </c>
      <c r="R364" s="419">
        <f t="shared" si="187"/>
        <v>0</v>
      </c>
      <c r="S364" s="42">
        <v>0</v>
      </c>
      <c r="T364" s="69">
        <f t="shared" si="188"/>
        <v>0</v>
      </c>
      <c r="U364" s="74">
        <v>0</v>
      </c>
      <c r="V364" s="69">
        <f t="shared" si="189"/>
        <v>0</v>
      </c>
      <c r="W364" s="74">
        <v>0</v>
      </c>
      <c r="X364" s="69">
        <f t="shared" si="190"/>
        <v>0</v>
      </c>
      <c r="Y364" s="74">
        <v>0</v>
      </c>
      <c r="Z364" s="69">
        <f t="shared" si="191"/>
        <v>0</v>
      </c>
      <c r="AA364" s="74">
        <v>0</v>
      </c>
      <c r="AB364" s="68">
        <f t="shared" si="192"/>
        <v>0</v>
      </c>
      <c r="AC364" s="67">
        <f t="shared" si="193"/>
        <v>0</v>
      </c>
      <c r="AD364" s="66">
        <f t="shared" si="194"/>
        <v>0</v>
      </c>
      <c r="AE364" s="57">
        <v>0</v>
      </c>
      <c r="AF364" s="60">
        <f t="shared" si="195"/>
        <v>0</v>
      </c>
      <c r="AG364" s="52">
        <v>0</v>
      </c>
      <c r="AH364" s="63">
        <f t="shared" si="196"/>
        <v>0</v>
      </c>
      <c r="AI364" s="51">
        <f t="shared" si="197"/>
        <v>0</v>
      </c>
      <c r="AJ364" s="416">
        <f t="shared" si="198"/>
        <v>0</v>
      </c>
      <c r="AK364" s="32">
        <v>0</v>
      </c>
      <c r="AL364" s="63">
        <f t="shared" si="199"/>
        <v>0</v>
      </c>
      <c r="AM364" s="62"/>
    </row>
    <row r="365" spans="1:39" s="2" customFormat="1" x14ac:dyDescent="0.3">
      <c r="A365" s="188" t="s">
        <v>410</v>
      </c>
      <c r="B365" s="47">
        <f>14400/12</f>
        <v>1200</v>
      </c>
      <c r="C365" s="46">
        <f>1800/1.1</f>
        <v>1636.3636363636363</v>
      </c>
      <c r="D365" s="54">
        <v>12</v>
      </c>
      <c r="E365" s="44">
        <v>0</v>
      </c>
      <c r="F365" s="43">
        <f t="shared" si="180"/>
        <v>0</v>
      </c>
      <c r="G365" s="61">
        <v>0</v>
      </c>
      <c r="H365" s="69">
        <f t="shared" si="181"/>
        <v>0</v>
      </c>
      <c r="I365" s="74">
        <v>0</v>
      </c>
      <c r="J365" s="37">
        <f t="shared" si="182"/>
        <v>0</v>
      </c>
      <c r="K365" s="51">
        <v>0</v>
      </c>
      <c r="L365" s="37">
        <f t="shared" si="183"/>
        <v>0</v>
      </c>
      <c r="M365" s="74">
        <v>0</v>
      </c>
      <c r="N365" s="37">
        <f t="shared" si="184"/>
        <v>0</v>
      </c>
      <c r="O365" s="38">
        <v>0</v>
      </c>
      <c r="P365" s="71">
        <f t="shared" si="185"/>
        <v>0</v>
      </c>
      <c r="Q365" s="57">
        <f t="shared" si="186"/>
        <v>0</v>
      </c>
      <c r="R365" s="419">
        <f t="shared" si="187"/>
        <v>0</v>
      </c>
      <c r="S365" s="42">
        <v>0</v>
      </c>
      <c r="T365" s="69">
        <f t="shared" si="188"/>
        <v>0</v>
      </c>
      <c r="U365" s="74">
        <v>0</v>
      </c>
      <c r="V365" s="69">
        <f t="shared" si="189"/>
        <v>0</v>
      </c>
      <c r="W365" s="74">
        <v>0</v>
      </c>
      <c r="X365" s="69">
        <f t="shared" si="190"/>
        <v>0</v>
      </c>
      <c r="Y365" s="74">
        <v>0</v>
      </c>
      <c r="Z365" s="69">
        <f t="shared" si="191"/>
        <v>0</v>
      </c>
      <c r="AA365" s="74">
        <v>0</v>
      </c>
      <c r="AB365" s="68">
        <f t="shared" si="192"/>
        <v>0</v>
      </c>
      <c r="AC365" s="67">
        <f t="shared" si="193"/>
        <v>0</v>
      </c>
      <c r="AD365" s="66">
        <f t="shared" si="194"/>
        <v>0</v>
      </c>
      <c r="AE365" s="57">
        <v>0</v>
      </c>
      <c r="AF365" s="60">
        <f t="shared" si="195"/>
        <v>0</v>
      </c>
      <c r="AG365" s="52">
        <v>0</v>
      </c>
      <c r="AH365" s="63">
        <f t="shared" si="196"/>
        <v>0</v>
      </c>
      <c r="AI365" s="51">
        <f t="shared" si="197"/>
        <v>0</v>
      </c>
      <c r="AJ365" s="416">
        <f t="shared" si="198"/>
        <v>0</v>
      </c>
      <c r="AK365" s="32">
        <v>0</v>
      </c>
      <c r="AL365" s="63">
        <f t="shared" si="199"/>
        <v>0</v>
      </c>
      <c r="AM365" s="62"/>
    </row>
    <row r="366" spans="1:39" s="2" customFormat="1" x14ac:dyDescent="0.3">
      <c r="A366" s="188" t="s">
        <v>426</v>
      </c>
      <c r="B366" s="47">
        <f>14400/12</f>
        <v>1200</v>
      </c>
      <c r="C366" s="46">
        <f>1800/1.1</f>
        <v>1636.3636363636363</v>
      </c>
      <c r="D366" s="54">
        <v>13</v>
      </c>
      <c r="E366" s="44">
        <v>0</v>
      </c>
      <c r="F366" s="43">
        <f t="shared" si="180"/>
        <v>0</v>
      </c>
      <c r="G366" s="61">
        <v>0</v>
      </c>
      <c r="H366" s="69">
        <f t="shared" si="181"/>
        <v>0</v>
      </c>
      <c r="I366" s="74">
        <v>0</v>
      </c>
      <c r="J366" s="37">
        <f t="shared" si="182"/>
        <v>0</v>
      </c>
      <c r="K366" s="51">
        <v>0</v>
      </c>
      <c r="L366" s="37">
        <f t="shared" si="183"/>
        <v>0</v>
      </c>
      <c r="M366" s="74">
        <v>0</v>
      </c>
      <c r="N366" s="37">
        <f t="shared" si="184"/>
        <v>0</v>
      </c>
      <c r="O366" s="38">
        <v>0</v>
      </c>
      <c r="P366" s="71">
        <f t="shared" si="185"/>
        <v>0</v>
      </c>
      <c r="Q366" s="57">
        <f t="shared" si="186"/>
        <v>0</v>
      </c>
      <c r="R366" s="419">
        <f t="shared" si="187"/>
        <v>0</v>
      </c>
      <c r="S366" s="42">
        <v>0</v>
      </c>
      <c r="T366" s="69">
        <f t="shared" si="188"/>
        <v>0</v>
      </c>
      <c r="U366" s="74">
        <v>0</v>
      </c>
      <c r="V366" s="69">
        <f t="shared" si="189"/>
        <v>0</v>
      </c>
      <c r="W366" s="74">
        <v>0</v>
      </c>
      <c r="X366" s="69">
        <f t="shared" si="190"/>
        <v>0</v>
      </c>
      <c r="Y366" s="74">
        <v>0</v>
      </c>
      <c r="Z366" s="69">
        <f t="shared" si="191"/>
        <v>0</v>
      </c>
      <c r="AA366" s="74">
        <v>0</v>
      </c>
      <c r="AB366" s="68">
        <f t="shared" si="192"/>
        <v>0</v>
      </c>
      <c r="AC366" s="67">
        <f t="shared" si="193"/>
        <v>0</v>
      </c>
      <c r="AD366" s="66">
        <f t="shared" si="194"/>
        <v>0</v>
      </c>
      <c r="AE366" s="57">
        <v>0</v>
      </c>
      <c r="AF366" s="60">
        <f t="shared" si="195"/>
        <v>0</v>
      </c>
      <c r="AG366" s="52">
        <v>0</v>
      </c>
      <c r="AH366" s="63">
        <f t="shared" si="196"/>
        <v>0</v>
      </c>
      <c r="AI366" s="51">
        <f t="shared" si="197"/>
        <v>0</v>
      </c>
      <c r="AJ366" s="416">
        <f t="shared" si="198"/>
        <v>0</v>
      </c>
      <c r="AK366" s="32">
        <v>0</v>
      </c>
      <c r="AL366" s="63">
        <f t="shared" si="199"/>
        <v>0</v>
      </c>
      <c r="AM366" s="62"/>
    </row>
    <row r="367" spans="1:39" s="2" customFormat="1" x14ac:dyDescent="0.3">
      <c r="A367" s="186" t="s">
        <v>406</v>
      </c>
      <c r="B367" s="47">
        <f>3900/6</f>
        <v>650</v>
      </c>
      <c r="C367" s="46">
        <f>2000/1.1</f>
        <v>1818.181818181818</v>
      </c>
      <c r="D367" s="54">
        <v>6</v>
      </c>
      <c r="E367" s="44">
        <v>0</v>
      </c>
      <c r="F367" s="43">
        <f t="shared" si="180"/>
        <v>0</v>
      </c>
      <c r="G367" s="61">
        <v>0</v>
      </c>
      <c r="H367" s="69">
        <f t="shared" si="181"/>
        <v>0</v>
      </c>
      <c r="I367" s="74">
        <v>0</v>
      </c>
      <c r="J367" s="37">
        <f t="shared" si="182"/>
        <v>0</v>
      </c>
      <c r="K367" s="51">
        <v>0</v>
      </c>
      <c r="L367" s="37">
        <f t="shared" si="183"/>
        <v>0</v>
      </c>
      <c r="M367" s="74">
        <v>0</v>
      </c>
      <c r="N367" s="37">
        <f t="shared" si="184"/>
        <v>0</v>
      </c>
      <c r="O367" s="38">
        <v>0</v>
      </c>
      <c r="P367" s="71">
        <f t="shared" si="185"/>
        <v>0</v>
      </c>
      <c r="Q367" s="57">
        <f t="shared" si="186"/>
        <v>0</v>
      </c>
      <c r="R367" s="419">
        <f t="shared" si="187"/>
        <v>0</v>
      </c>
      <c r="S367" s="42">
        <v>0</v>
      </c>
      <c r="T367" s="69">
        <f t="shared" si="188"/>
        <v>0</v>
      </c>
      <c r="U367" s="74">
        <v>0</v>
      </c>
      <c r="V367" s="69">
        <f t="shared" si="189"/>
        <v>0</v>
      </c>
      <c r="W367" s="74">
        <v>0</v>
      </c>
      <c r="X367" s="69">
        <f t="shared" si="190"/>
        <v>0</v>
      </c>
      <c r="Y367" s="74">
        <v>0</v>
      </c>
      <c r="Z367" s="69">
        <f t="shared" si="191"/>
        <v>0</v>
      </c>
      <c r="AA367" s="74">
        <v>0</v>
      </c>
      <c r="AB367" s="68">
        <f t="shared" si="192"/>
        <v>0</v>
      </c>
      <c r="AC367" s="67">
        <f t="shared" si="193"/>
        <v>0</v>
      </c>
      <c r="AD367" s="66">
        <f t="shared" si="194"/>
        <v>0</v>
      </c>
      <c r="AE367" s="57">
        <v>0</v>
      </c>
      <c r="AF367" s="60">
        <f t="shared" si="195"/>
        <v>0</v>
      </c>
      <c r="AG367" s="52">
        <v>0</v>
      </c>
      <c r="AH367" s="63">
        <f t="shared" si="196"/>
        <v>0</v>
      </c>
      <c r="AI367" s="51">
        <f t="shared" si="197"/>
        <v>0</v>
      </c>
      <c r="AJ367" s="416">
        <f t="shared" si="198"/>
        <v>0</v>
      </c>
      <c r="AK367" s="32">
        <v>0</v>
      </c>
      <c r="AL367" s="63">
        <f t="shared" si="199"/>
        <v>0</v>
      </c>
      <c r="AM367" s="62"/>
    </row>
    <row r="368" spans="1:39" s="2" customFormat="1" x14ac:dyDescent="0.3">
      <c r="A368" s="186" t="s">
        <v>407</v>
      </c>
      <c r="B368" s="47">
        <f>3900/6</f>
        <v>650</v>
      </c>
      <c r="C368" s="46">
        <f>2000/1.1</f>
        <v>1818.181818181818</v>
      </c>
      <c r="D368" s="54">
        <v>6</v>
      </c>
      <c r="E368" s="44">
        <v>0</v>
      </c>
      <c r="F368" s="43">
        <f t="shared" si="180"/>
        <v>0</v>
      </c>
      <c r="G368" s="61">
        <v>0</v>
      </c>
      <c r="H368" s="69">
        <f t="shared" si="181"/>
        <v>0</v>
      </c>
      <c r="I368" s="74">
        <v>0</v>
      </c>
      <c r="J368" s="37">
        <f t="shared" si="182"/>
        <v>0</v>
      </c>
      <c r="K368" s="51">
        <v>0</v>
      </c>
      <c r="L368" s="37">
        <f t="shared" si="183"/>
        <v>0</v>
      </c>
      <c r="M368" s="74">
        <v>0</v>
      </c>
      <c r="N368" s="37">
        <f t="shared" si="184"/>
        <v>0</v>
      </c>
      <c r="O368" s="38">
        <v>0</v>
      </c>
      <c r="P368" s="71">
        <f t="shared" si="185"/>
        <v>0</v>
      </c>
      <c r="Q368" s="57">
        <f t="shared" si="186"/>
        <v>0</v>
      </c>
      <c r="R368" s="419">
        <f t="shared" si="187"/>
        <v>0</v>
      </c>
      <c r="S368" s="42">
        <v>0</v>
      </c>
      <c r="T368" s="69">
        <f t="shared" si="188"/>
        <v>0</v>
      </c>
      <c r="U368" s="74">
        <v>0</v>
      </c>
      <c r="V368" s="69">
        <f t="shared" si="189"/>
        <v>0</v>
      </c>
      <c r="W368" s="74">
        <v>0</v>
      </c>
      <c r="X368" s="69">
        <f t="shared" si="190"/>
        <v>0</v>
      </c>
      <c r="Y368" s="74">
        <v>0</v>
      </c>
      <c r="Z368" s="69">
        <f t="shared" si="191"/>
        <v>0</v>
      </c>
      <c r="AA368" s="74">
        <v>0</v>
      </c>
      <c r="AB368" s="68">
        <f t="shared" si="192"/>
        <v>0</v>
      </c>
      <c r="AC368" s="67">
        <f t="shared" si="193"/>
        <v>0</v>
      </c>
      <c r="AD368" s="66">
        <f t="shared" si="194"/>
        <v>0</v>
      </c>
      <c r="AE368" s="57">
        <v>0</v>
      </c>
      <c r="AF368" s="60">
        <f t="shared" si="195"/>
        <v>0</v>
      </c>
      <c r="AG368" s="52">
        <v>0</v>
      </c>
      <c r="AH368" s="63">
        <f t="shared" si="196"/>
        <v>0</v>
      </c>
      <c r="AI368" s="51">
        <f t="shared" si="197"/>
        <v>0</v>
      </c>
      <c r="AJ368" s="416">
        <f t="shared" si="198"/>
        <v>0</v>
      </c>
      <c r="AK368" s="32">
        <v>0</v>
      </c>
      <c r="AL368" s="63">
        <f t="shared" si="199"/>
        <v>0</v>
      </c>
      <c r="AM368" s="62"/>
    </row>
    <row r="369" spans="1:39" s="2" customFormat="1" x14ac:dyDescent="0.3">
      <c r="A369" s="186" t="s">
        <v>408</v>
      </c>
      <c r="B369" s="47">
        <f>3900/6</f>
        <v>650</v>
      </c>
      <c r="C369" s="46">
        <f>2000/1.1</f>
        <v>1818.181818181818</v>
      </c>
      <c r="D369" s="54">
        <v>6</v>
      </c>
      <c r="E369" s="44">
        <v>0</v>
      </c>
      <c r="F369" s="43">
        <f t="shared" si="180"/>
        <v>0</v>
      </c>
      <c r="G369" s="61">
        <v>0</v>
      </c>
      <c r="H369" s="69">
        <f t="shared" si="181"/>
        <v>0</v>
      </c>
      <c r="I369" s="74">
        <v>0</v>
      </c>
      <c r="J369" s="37">
        <f t="shared" si="182"/>
        <v>0</v>
      </c>
      <c r="K369" s="51">
        <v>0</v>
      </c>
      <c r="L369" s="37">
        <f t="shared" si="183"/>
        <v>0</v>
      </c>
      <c r="M369" s="74">
        <v>0</v>
      </c>
      <c r="N369" s="37">
        <f t="shared" si="184"/>
        <v>0</v>
      </c>
      <c r="O369" s="38">
        <v>0</v>
      </c>
      <c r="P369" s="71">
        <f t="shared" si="185"/>
        <v>0</v>
      </c>
      <c r="Q369" s="57">
        <f t="shared" si="186"/>
        <v>0</v>
      </c>
      <c r="R369" s="419">
        <f t="shared" si="187"/>
        <v>0</v>
      </c>
      <c r="S369" s="42">
        <v>0</v>
      </c>
      <c r="T369" s="69">
        <f t="shared" si="188"/>
        <v>0</v>
      </c>
      <c r="U369" s="74">
        <v>0</v>
      </c>
      <c r="V369" s="69">
        <f t="shared" si="189"/>
        <v>0</v>
      </c>
      <c r="W369" s="74">
        <v>0</v>
      </c>
      <c r="X369" s="69">
        <f t="shared" si="190"/>
        <v>0</v>
      </c>
      <c r="Y369" s="74">
        <v>0</v>
      </c>
      <c r="Z369" s="69">
        <f t="shared" si="191"/>
        <v>0</v>
      </c>
      <c r="AA369" s="74">
        <v>0</v>
      </c>
      <c r="AB369" s="68">
        <f t="shared" si="192"/>
        <v>0</v>
      </c>
      <c r="AC369" s="67">
        <f t="shared" si="193"/>
        <v>0</v>
      </c>
      <c r="AD369" s="66">
        <f t="shared" si="194"/>
        <v>0</v>
      </c>
      <c r="AE369" s="57">
        <v>0</v>
      </c>
      <c r="AF369" s="60">
        <f t="shared" si="195"/>
        <v>0</v>
      </c>
      <c r="AG369" s="52">
        <v>0</v>
      </c>
      <c r="AH369" s="63">
        <f t="shared" si="196"/>
        <v>0</v>
      </c>
      <c r="AI369" s="51">
        <f t="shared" si="197"/>
        <v>0</v>
      </c>
      <c r="AJ369" s="416">
        <f t="shared" si="198"/>
        <v>0</v>
      </c>
      <c r="AK369" s="32">
        <v>0</v>
      </c>
      <c r="AL369" s="63">
        <f t="shared" si="199"/>
        <v>0</v>
      </c>
      <c r="AM369" s="62"/>
    </row>
    <row r="370" spans="1:39" s="2" customFormat="1" ht="17.25" thickBot="1" x14ac:dyDescent="0.35">
      <c r="A370" s="185" t="s">
        <v>1054</v>
      </c>
      <c r="B370" s="193">
        <f>31200/24</f>
        <v>1300</v>
      </c>
      <c r="C370" s="194">
        <f>2800/1.1</f>
        <v>2545.454545454545</v>
      </c>
      <c r="D370" s="50">
        <v>24</v>
      </c>
      <c r="E370" s="403">
        <v>0</v>
      </c>
      <c r="F370" s="428">
        <f t="shared" si="180"/>
        <v>0</v>
      </c>
      <c r="G370" s="360">
        <v>0</v>
      </c>
      <c r="H370" s="404">
        <f t="shared" si="181"/>
        <v>0</v>
      </c>
      <c r="I370" s="145">
        <v>0</v>
      </c>
      <c r="J370" s="197">
        <f t="shared" si="182"/>
        <v>0</v>
      </c>
      <c r="K370" s="387">
        <v>0</v>
      </c>
      <c r="L370" s="197">
        <f t="shared" si="183"/>
        <v>0</v>
      </c>
      <c r="M370" s="145">
        <v>0</v>
      </c>
      <c r="N370" s="197">
        <f t="shared" si="184"/>
        <v>0</v>
      </c>
      <c r="O370" s="388">
        <v>0</v>
      </c>
      <c r="P370" s="405">
        <f t="shared" si="185"/>
        <v>0</v>
      </c>
      <c r="Q370" s="406">
        <f t="shared" si="186"/>
        <v>0</v>
      </c>
      <c r="R370" s="420">
        <f t="shared" si="187"/>
        <v>0</v>
      </c>
      <c r="S370" s="376">
        <v>0</v>
      </c>
      <c r="T370" s="404">
        <f t="shared" si="188"/>
        <v>0</v>
      </c>
      <c r="U370" s="145">
        <v>0</v>
      </c>
      <c r="V370" s="404">
        <f t="shared" si="189"/>
        <v>0</v>
      </c>
      <c r="W370" s="145">
        <v>0</v>
      </c>
      <c r="X370" s="404">
        <f t="shared" si="190"/>
        <v>0</v>
      </c>
      <c r="Y370" s="145">
        <v>0</v>
      </c>
      <c r="Z370" s="404">
        <f t="shared" si="191"/>
        <v>0</v>
      </c>
      <c r="AA370" s="145">
        <v>0</v>
      </c>
      <c r="AB370" s="390">
        <f t="shared" si="192"/>
        <v>0</v>
      </c>
      <c r="AC370" s="407">
        <f t="shared" si="193"/>
        <v>0</v>
      </c>
      <c r="AD370" s="408">
        <f t="shared" si="194"/>
        <v>0</v>
      </c>
      <c r="AE370" s="406">
        <v>0</v>
      </c>
      <c r="AF370" s="392">
        <f t="shared" si="195"/>
        <v>0</v>
      </c>
      <c r="AG370" s="425">
        <v>0</v>
      </c>
      <c r="AH370" s="393">
        <f t="shared" si="196"/>
        <v>0</v>
      </c>
      <c r="AI370" s="387">
        <f t="shared" si="197"/>
        <v>0</v>
      </c>
      <c r="AJ370" s="438">
        <f t="shared" si="198"/>
        <v>0</v>
      </c>
      <c r="AK370" s="462">
        <v>0</v>
      </c>
      <c r="AL370" s="393">
        <f t="shared" si="199"/>
        <v>0</v>
      </c>
      <c r="AM370" s="439"/>
    </row>
    <row r="371" spans="1:39" s="2" customFormat="1" ht="17.25" thickBot="1" x14ac:dyDescent="0.35">
      <c r="A371" s="688" t="s">
        <v>1053</v>
      </c>
      <c r="B371" s="689"/>
      <c r="C371" s="689"/>
      <c r="D371" s="832"/>
      <c r="E371" s="440">
        <f t="shared" ref="E371:AL371" si="200">SUM(E337:E370)</f>
        <v>0</v>
      </c>
      <c r="F371" s="441">
        <f t="shared" si="200"/>
        <v>0</v>
      </c>
      <c r="G371" s="378">
        <f t="shared" si="200"/>
        <v>0</v>
      </c>
      <c r="H371" s="451">
        <f t="shared" si="200"/>
        <v>0</v>
      </c>
      <c r="I371" s="397">
        <f t="shared" si="200"/>
        <v>0</v>
      </c>
      <c r="J371" s="451">
        <f t="shared" si="200"/>
        <v>0</v>
      </c>
      <c r="K371" s="397">
        <f t="shared" si="200"/>
        <v>0</v>
      </c>
      <c r="L371" s="451">
        <f t="shared" si="200"/>
        <v>0</v>
      </c>
      <c r="M371" s="397">
        <f t="shared" si="200"/>
        <v>0</v>
      </c>
      <c r="N371" s="451">
        <f t="shared" si="200"/>
        <v>0</v>
      </c>
      <c r="O371" s="397">
        <f t="shared" si="200"/>
        <v>0</v>
      </c>
      <c r="P371" s="451">
        <f t="shared" si="200"/>
        <v>0</v>
      </c>
      <c r="Q371" s="442">
        <f t="shared" si="200"/>
        <v>0</v>
      </c>
      <c r="R371" s="444">
        <f t="shared" si="200"/>
        <v>0</v>
      </c>
      <c r="S371" s="395">
        <f t="shared" si="200"/>
        <v>0</v>
      </c>
      <c r="T371" s="451">
        <f t="shared" si="200"/>
        <v>0</v>
      </c>
      <c r="U371" s="397">
        <f t="shared" si="200"/>
        <v>0</v>
      </c>
      <c r="V371" s="451">
        <f t="shared" si="200"/>
        <v>0</v>
      </c>
      <c r="W371" s="397">
        <f t="shared" si="200"/>
        <v>0</v>
      </c>
      <c r="X371" s="451">
        <f t="shared" si="200"/>
        <v>0</v>
      </c>
      <c r="Y371" s="397">
        <f t="shared" si="200"/>
        <v>0</v>
      </c>
      <c r="Z371" s="451">
        <f t="shared" si="200"/>
        <v>0</v>
      </c>
      <c r="AA371" s="397">
        <f t="shared" si="200"/>
        <v>0</v>
      </c>
      <c r="AB371" s="451">
        <f t="shared" si="200"/>
        <v>0</v>
      </c>
      <c r="AC371" s="442">
        <f t="shared" si="200"/>
        <v>0</v>
      </c>
      <c r="AD371" s="442">
        <f t="shared" si="200"/>
        <v>0</v>
      </c>
      <c r="AE371" s="442">
        <f t="shared" si="200"/>
        <v>0</v>
      </c>
      <c r="AF371" s="443">
        <f t="shared" si="200"/>
        <v>0</v>
      </c>
      <c r="AG371" s="455">
        <f t="shared" si="200"/>
        <v>0</v>
      </c>
      <c r="AH371" s="367">
        <f t="shared" si="200"/>
        <v>0</v>
      </c>
      <c r="AI371" s="378">
        <f t="shared" si="200"/>
        <v>0</v>
      </c>
      <c r="AJ371" s="366">
        <f t="shared" si="200"/>
        <v>0</v>
      </c>
      <c r="AK371" s="395">
        <f t="shared" si="200"/>
        <v>0</v>
      </c>
      <c r="AL371" s="367">
        <f t="shared" si="200"/>
        <v>0</v>
      </c>
      <c r="AM371" s="11"/>
    </row>
    <row r="372" spans="1:39" s="2" customFormat="1" ht="17.25" thickBot="1" x14ac:dyDescent="0.35">
      <c r="A372" s="10"/>
      <c r="B372" s="10"/>
      <c r="C372" s="10"/>
      <c r="D372" s="10"/>
      <c r="E372" s="4"/>
      <c r="F372" s="6"/>
      <c r="G372" s="5"/>
      <c r="H372" s="9">
        <f>H371*1.1</f>
        <v>0</v>
      </c>
      <c r="I372" s="5"/>
      <c r="J372" s="9">
        <f>J371*1.1</f>
        <v>0</v>
      </c>
      <c r="K372" s="5"/>
      <c r="L372" s="9">
        <f>L371*1.1</f>
        <v>0</v>
      </c>
      <c r="M372" s="5"/>
      <c r="N372" s="9">
        <f>N371*1.1</f>
        <v>0</v>
      </c>
      <c r="O372" s="5"/>
      <c r="P372" s="9">
        <f>P371*1.1</f>
        <v>0</v>
      </c>
      <c r="Q372" s="5"/>
      <c r="R372" s="421">
        <f>R371*1.1</f>
        <v>0</v>
      </c>
      <c r="S372" s="586" t="s">
        <v>1052</v>
      </c>
      <c r="T372" s="587"/>
      <c r="U372" s="587"/>
      <c r="V372" s="587"/>
      <c r="W372" s="587"/>
      <c r="X372" s="587"/>
      <c r="Y372" s="587"/>
      <c r="Z372" s="587"/>
      <c r="AA372" s="587"/>
      <c r="AB372" s="587"/>
      <c r="AC372" s="587"/>
      <c r="AD372" s="587"/>
      <c r="AE372" s="363"/>
      <c r="AF372" s="7" t="e">
        <f>AF371/(R371+F371)</f>
        <v>#DIV/0!</v>
      </c>
      <c r="AG372" s="4"/>
      <c r="AH372" s="6"/>
      <c r="AI372" s="5"/>
      <c r="AJ372" s="5"/>
      <c r="AK372" s="4"/>
      <c r="AL372" s="3"/>
    </row>
    <row r="373" spans="1:39" s="2" customFormat="1" x14ac:dyDescent="0.3"/>
  </sheetData>
  <mergeCells count="387">
    <mergeCell ref="AM335:AM336"/>
    <mergeCell ref="A371:D371"/>
    <mergeCell ref="S372:AD372"/>
    <mergeCell ref="AG335:AG336"/>
    <mergeCell ref="AH335:AH336"/>
    <mergeCell ref="AI335:AI336"/>
    <mergeCell ref="AJ335:AJ336"/>
    <mergeCell ref="AK335:AK336"/>
    <mergeCell ref="AL335:AL336"/>
    <mergeCell ref="AA335:AA336"/>
    <mergeCell ref="AB335:AB336"/>
    <mergeCell ref="AC335:AC336"/>
    <mergeCell ref="AD335:AD336"/>
    <mergeCell ref="AE335:AE336"/>
    <mergeCell ref="AF335:AF336"/>
    <mergeCell ref="U335:U336"/>
    <mergeCell ref="V335:V336"/>
    <mergeCell ref="W335:W336"/>
    <mergeCell ref="X335:X336"/>
    <mergeCell ref="Y335:Y336"/>
    <mergeCell ref="Z335:Z336"/>
    <mergeCell ref="O335:O336"/>
    <mergeCell ref="P335:P336"/>
    <mergeCell ref="Q335:Q336"/>
    <mergeCell ref="G334:R334"/>
    <mergeCell ref="S334:AF334"/>
    <mergeCell ref="A335:A336"/>
    <mergeCell ref="B335:B336"/>
    <mergeCell ref="C335:C336"/>
    <mergeCell ref="D335:D336"/>
    <mergeCell ref="E335:E336"/>
    <mergeCell ref="F335:F336"/>
    <mergeCell ref="G335:G336"/>
    <mergeCell ref="H335:H336"/>
    <mergeCell ref="R335:R336"/>
    <mergeCell ref="S335:S336"/>
    <mergeCell ref="T335:T336"/>
    <mergeCell ref="I335:I336"/>
    <mergeCell ref="J335:J336"/>
    <mergeCell ref="K335:K336"/>
    <mergeCell ref="L335:L336"/>
    <mergeCell ref="M335:M336"/>
    <mergeCell ref="N335:N336"/>
    <mergeCell ref="AM252:AM253"/>
    <mergeCell ref="A288:D288"/>
    <mergeCell ref="S331:AD331"/>
    <mergeCell ref="AD294:AD295"/>
    <mergeCell ref="AE294:AE295"/>
    <mergeCell ref="AF294:AF295"/>
    <mergeCell ref="AG294:AG295"/>
    <mergeCell ref="AH294:AH295"/>
    <mergeCell ref="AI294:AI295"/>
    <mergeCell ref="X294:X295"/>
    <mergeCell ref="Y294:Y295"/>
    <mergeCell ref="Z294:Z295"/>
    <mergeCell ref="AA294:AA295"/>
    <mergeCell ref="AB294:AB295"/>
    <mergeCell ref="AC294:AC295"/>
    <mergeCell ref="S294:S295"/>
    <mergeCell ref="T294:T295"/>
    <mergeCell ref="U294:U295"/>
    <mergeCell ref="V294:V295"/>
    <mergeCell ref="W294:W295"/>
    <mergeCell ref="AJ294:AJ295"/>
    <mergeCell ref="AK294:AK295"/>
    <mergeCell ref="AL294:AL295"/>
    <mergeCell ref="AM294:AM295"/>
    <mergeCell ref="A330:D330"/>
    <mergeCell ref="R294:R295"/>
    <mergeCell ref="L294:L295"/>
    <mergeCell ref="M294:M295"/>
    <mergeCell ref="N294:N295"/>
    <mergeCell ref="O294:O295"/>
    <mergeCell ref="P294:P295"/>
    <mergeCell ref="Q294:Q295"/>
    <mergeCell ref="F294:F295"/>
    <mergeCell ref="G294:G295"/>
    <mergeCell ref="H294:H295"/>
    <mergeCell ref="I294:I295"/>
    <mergeCell ref="J294:J295"/>
    <mergeCell ref="K294:K295"/>
    <mergeCell ref="S289:AD289"/>
    <mergeCell ref="G293:R293"/>
    <mergeCell ref="S293:AF293"/>
    <mergeCell ref="A294:A295"/>
    <mergeCell ref="B294:B295"/>
    <mergeCell ref="C294:C295"/>
    <mergeCell ref="D294:D295"/>
    <mergeCell ref="E294:E295"/>
    <mergeCell ref="AG252:AG253"/>
    <mergeCell ref="I252:I253"/>
    <mergeCell ref="J252:J253"/>
    <mergeCell ref="K252:K253"/>
    <mergeCell ref="L252:L253"/>
    <mergeCell ref="M252:M253"/>
    <mergeCell ref="N252:N253"/>
    <mergeCell ref="AH252:AH253"/>
    <mergeCell ref="AI252:AI253"/>
    <mergeCell ref="AJ252:AJ253"/>
    <mergeCell ref="AK252:AK253"/>
    <mergeCell ref="AL252:AL253"/>
    <mergeCell ref="AA252:AA253"/>
    <mergeCell ref="AB252:AB253"/>
    <mergeCell ref="AC252:AC253"/>
    <mergeCell ref="AD252:AD253"/>
    <mergeCell ref="AE252:AE253"/>
    <mergeCell ref="AF252:AF253"/>
    <mergeCell ref="V211:V212"/>
    <mergeCell ref="W211:W212"/>
    <mergeCell ref="G251:R251"/>
    <mergeCell ref="S251:AF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W252:W253"/>
    <mergeCell ref="X252:X253"/>
    <mergeCell ref="Y252:Y253"/>
    <mergeCell ref="Z252:Z253"/>
    <mergeCell ref="O252:O253"/>
    <mergeCell ref="P252:P253"/>
    <mergeCell ref="Q252:Q253"/>
    <mergeCell ref="R252:R253"/>
    <mergeCell ref="U252:U253"/>
    <mergeCell ref="V252:V253"/>
    <mergeCell ref="S252:S253"/>
    <mergeCell ref="T252:T253"/>
    <mergeCell ref="M170:M171"/>
    <mergeCell ref="N170:N171"/>
    <mergeCell ref="AJ211:AJ212"/>
    <mergeCell ref="AK211:AK212"/>
    <mergeCell ref="AL211:AL212"/>
    <mergeCell ref="AM211:AM212"/>
    <mergeCell ref="A247:D247"/>
    <mergeCell ref="S248:AD248"/>
    <mergeCell ref="AD211:AD212"/>
    <mergeCell ref="AE211:AE212"/>
    <mergeCell ref="AF211:AF212"/>
    <mergeCell ref="AG211:AG212"/>
    <mergeCell ref="AH211:AH212"/>
    <mergeCell ref="AI211:AI212"/>
    <mergeCell ref="X211:X212"/>
    <mergeCell ref="Y211:Y212"/>
    <mergeCell ref="Z211:Z212"/>
    <mergeCell ref="AA211:AA212"/>
    <mergeCell ref="AB211:AB212"/>
    <mergeCell ref="AC211:AC212"/>
    <mergeCell ref="R211:R212"/>
    <mergeCell ref="S211:S212"/>
    <mergeCell ref="T211:T212"/>
    <mergeCell ref="U211:U212"/>
    <mergeCell ref="L211:L212"/>
    <mergeCell ref="M211:M212"/>
    <mergeCell ref="N211:N212"/>
    <mergeCell ref="O211:O212"/>
    <mergeCell ref="P211:P212"/>
    <mergeCell ref="Q211:Q212"/>
    <mergeCell ref="F211:F212"/>
    <mergeCell ref="G211:G212"/>
    <mergeCell ref="H211:H212"/>
    <mergeCell ref="I211:I212"/>
    <mergeCell ref="J211:J212"/>
    <mergeCell ref="K211:K212"/>
    <mergeCell ref="AM170:AM171"/>
    <mergeCell ref="A206:D206"/>
    <mergeCell ref="S207:AD207"/>
    <mergeCell ref="G210:R210"/>
    <mergeCell ref="S210:AF210"/>
    <mergeCell ref="A211:A212"/>
    <mergeCell ref="B211:B212"/>
    <mergeCell ref="C211:C212"/>
    <mergeCell ref="D211:D212"/>
    <mergeCell ref="E211:E212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I170:I171"/>
    <mergeCell ref="J170:J171"/>
    <mergeCell ref="G169:R169"/>
    <mergeCell ref="S169:AF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U170:U171"/>
    <mergeCell ref="V170:V171"/>
    <mergeCell ref="S170:S171"/>
    <mergeCell ref="T170:T171"/>
    <mergeCell ref="K170:K171"/>
    <mergeCell ref="L170:L171"/>
    <mergeCell ref="AM88:AM89"/>
    <mergeCell ref="A124:D124"/>
    <mergeCell ref="S166:AD166"/>
    <mergeCell ref="AD129:AD130"/>
    <mergeCell ref="AE129:AE130"/>
    <mergeCell ref="AF129:AF130"/>
    <mergeCell ref="AG129:AG130"/>
    <mergeCell ref="AH129:AH130"/>
    <mergeCell ref="AI129:AI130"/>
    <mergeCell ref="X129:X130"/>
    <mergeCell ref="Y129:Y130"/>
    <mergeCell ref="Z129:Z130"/>
    <mergeCell ref="AA129:AA130"/>
    <mergeCell ref="AB129:AB130"/>
    <mergeCell ref="AC129:AC130"/>
    <mergeCell ref="S129:S130"/>
    <mergeCell ref="T129:T130"/>
    <mergeCell ref="U129:U130"/>
    <mergeCell ref="V129:V130"/>
    <mergeCell ref="W129:W130"/>
    <mergeCell ref="AJ129:AJ130"/>
    <mergeCell ref="AK129:AK130"/>
    <mergeCell ref="AL129:AL130"/>
    <mergeCell ref="AM129:AM130"/>
    <mergeCell ref="A165:D165"/>
    <mergeCell ref="R129:R130"/>
    <mergeCell ref="L129:L130"/>
    <mergeCell ref="M129:M130"/>
    <mergeCell ref="N129:N130"/>
    <mergeCell ref="O129:O130"/>
    <mergeCell ref="P129:P130"/>
    <mergeCell ref="Q129:Q130"/>
    <mergeCell ref="F129:F130"/>
    <mergeCell ref="G129:G130"/>
    <mergeCell ref="H129:H130"/>
    <mergeCell ref="I129:I130"/>
    <mergeCell ref="J129:J130"/>
    <mergeCell ref="K129:K130"/>
    <mergeCell ref="S125:AD125"/>
    <mergeCell ref="G128:R128"/>
    <mergeCell ref="S128:AF128"/>
    <mergeCell ref="A129:A130"/>
    <mergeCell ref="B129:B130"/>
    <mergeCell ref="C129:C130"/>
    <mergeCell ref="D129:D130"/>
    <mergeCell ref="E129:E130"/>
    <mergeCell ref="AG88:AG89"/>
    <mergeCell ref="I88:I89"/>
    <mergeCell ref="J88:J89"/>
    <mergeCell ref="K88:K89"/>
    <mergeCell ref="L88:L89"/>
    <mergeCell ref="M88:M89"/>
    <mergeCell ref="N88:N89"/>
    <mergeCell ref="AH88:AH89"/>
    <mergeCell ref="AI88:AI89"/>
    <mergeCell ref="AJ88:AJ89"/>
    <mergeCell ref="AK88:AK89"/>
    <mergeCell ref="AL88:AL89"/>
    <mergeCell ref="AA88:AA89"/>
    <mergeCell ref="AB88:AB89"/>
    <mergeCell ref="AC88:AC89"/>
    <mergeCell ref="AD88:AD89"/>
    <mergeCell ref="AE88:AE89"/>
    <mergeCell ref="AF88:AF89"/>
    <mergeCell ref="V46:V47"/>
    <mergeCell ref="W46:W47"/>
    <mergeCell ref="G87:R87"/>
    <mergeCell ref="S87:AF87"/>
    <mergeCell ref="A88:A89"/>
    <mergeCell ref="B88:B89"/>
    <mergeCell ref="C88:C89"/>
    <mergeCell ref="D88:D89"/>
    <mergeCell ref="E88:E89"/>
    <mergeCell ref="F88:F89"/>
    <mergeCell ref="G88:G89"/>
    <mergeCell ref="H88:H89"/>
    <mergeCell ref="W88:W89"/>
    <mergeCell ref="X88:X89"/>
    <mergeCell ref="Y88:Y89"/>
    <mergeCell ref="Z88:Z89"/>
    <mergeCell ref="O88:O89"/>
    <mergeCell ref="P88:P89"/>
    <mergeCell ref="Q88:Q89"/>
    <mergeCell ref="R88:R89"/>
    <mergeCell ref="U88:U89"/>
    <mergeCell ref="V88:V89"/>
    <mergeCell ref="S88:S89"/>
    <mergeCell ref="T88:T89"/>
    <mergeCell ref="M4:M5"/>
    <mergeCell ref="N4:N5"/>
    <mergeCell ref="AJ46:AJ47"/>
    <mergeCell ref="AK46:AK47"/>
    <mergeCell ref="AL46:AL47"/>
    <mergeCell ref="AM46:AM47"/>
    <mergeCell ref="A82:D82"/>
    <mergeCell ref="S83:AD83"/>
    <mergeCell ref="AD46:AD47"/>
    <mergeCell ref="AE46:AE47"/>
    <mergeCell ref="AF46:AF47"/>
    <mergeCell ref="AG46:AG47"/>
    <mergeCell ref="AH46:AH47"/>
    <mergeCell ref="AI46:AI47"/>
    <mergeCell ref="X46:X47"/>
    <mergeCell ref="Y46:Y47"/>
    <mergeCell ref="Z46:Z47"/>
    <mergeCell ref="AA46:AA47"/>
    <mergeCell ref="AB46:AB47"/>
    <mergeCell ref="AC46:AC47"/>
    <mergeCell ref="R46:R47"/>
    <mergeCell ref="S46:S47"/>
    <mergeCell ref="T46:T47"/>
    <mergeCell ref="U46:U47"/>
    <mergeCell ref="L46:L47"/>
    <mergeCell ref="M46:M47"/>
    <mergeCell ref="N46:N47"/>
    <mergeCell ref="O46:O47"/>
    <mergeCell ref="P46:P47"/>
    <mergeCell ref="Q46:Q47"/>
    <mergeCell ref="F46:F47"/>
    <mergeCell ref="G46:G47"/>
    <mergeCell ref="H46:H47"/>
    <mergeCell ref="I46:I47"/>
    <mergeCell ref="J46:J47"/>
    <mergeCell ref="K46:K47"/>
    <mergeCell ref="AM4:AM5"/>
    <mergeCell ref="A40:D40"/>
    <mergeCell ref="S41:AD41"/>
    <mergeCell ref="G45:R45"/>
    <mergeCell ref="S45:AF45"/>
    <mergeCell ref="A46:A47"/>
    <mergeCell ref="B46:B47"/>
    <mergeCell ref="C46:C47"/>
    <mergeCell ref="D46:D47"/>
    <mergeCell ref="E46:E47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I4:I5"/>
    <mergeCell ref="J4:J5"/>
    <mergeCell ref="G3:R3"/>
    <mergeCell ref="S3:AF3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X4:X5"/>
    <mergeCell ref="Y4:Y5"/>
    <mergeCell ref="Z4:Z5"/>
    <mergeCell ref="O4:O5"/>
    <mergeCell ref="P4:P5"/>
    <mergeCell ref="Q4:Q5"/>
    <mergeCell ref="R4:R5"/>
    <mergeCell ref="U4:U5"/>
    <mergeCell ref="V4:V5"/>
    <mergeCell ref="S4:S5"/>
    <mergeCell ref="T4:T5"/>
    <mergeCell ref="K4:K5"/>
    <mergeCell ref="L4:L5"/>
  </mergeCells>
  <phoneticPr fontId="2" type="noConversion"/>
  <conditionalFormatting sqref="S2:S4 G5 R5:AB5 R47:AB47 R171:AB171 R130:AB130 R295:AB295 R212:AB212 R253:AB253 AE213:AE214 AD212:AD214 AJ129:AJ131 AL3:AM3 AL334:AM334 AL293:AM293 AK211:AM213 AJ88:AM89 B26:D26 N84:AC84 AI5 AJ170:AM171 AJ211:AJ212 AK4:AM5 A90:A91 AK46:AM47 AK129:AM130 AK131:AL131 A4:D25 A48:A60 A131:A143 A170:D171 A254:A263 A296:A308 I5:P5 H2:R2 H44:R44 H168:R168 H127:R127 H292:R292 I47:P47 I171:P171 I130:P130 I295:P295 H209:R209 I212:P212 H250:R250 I253:P253 H333:R333 I336:P336 H86:R86 I89:P89 A213:A222 A172:A184 A27:D28 AD130:AD164 AE131:AE164 AB131:AC164 V131:V164 X131:X164 Z131:Z164 N131:N164 J131:J164 P131:R164 L131:L164 P91:R123 V91:V123 X91:X123 Z91:Z123 J91:J123 T91:T123 L90:L123 S90:S123 AE48:AE81 AD47:AD81 AB48:AC81 T48:T81 X48:X81 Z48:Z81 L48:L81 J48:J81 N48:N81 AD171:AD205 AB172:AC205 Z172:Z205 V172:V205 X172:X205 J172:J205 L172:L205 N172:N205 P172:R205 AD253:AD287 AB254:AC287 AE254:AF287 T254:T287 V254:V287 N254:N287 X254:X287 Z254:Z287 L254:L287 J254:J287 P254:R287 AD295:AD329 AE296:AE329 AB296:AC329 AK294:AM329 Z296:Z329 V296:V329 X296:X329 J296:J329 L296:T329 AK335:AM370 V337:V370 X337:X370 Z337:Z370 N337:T370 J337:L370 P48:R81 AF5:AH39 AE6:AE39 AD5:AD39 W6:AC39 A2:G3 A44:G45 A168:G169 A127:G128 A292:G293 A209:G210 A250:G251 A333:G334 A86:G87 N90:N123 F4:R4 G46:R46 G170:R170 G129:R129 G294:R294 G211:R211 G252:R252 G335:R335 G88:R88 F48:F81 F172:F205 F296:F329 A84:L84 A207:AC208 A166:AC166 A331:AC331 A248:AC248 A289:AC289 A83:AC83 A125:AC126 A372:AC372 E254:F287 E337:H370 E6:U39 E90:F123 A41:AC42 AF89:AI89 AF171:AI171 AF130:AI131 AF212:AI212 AI338:AJ370 AI6:AL39 AG127:AK128 AG86:AK87 AF336:AJ337 AG3:AJ3 AG334:AJ335 AG293:AJ293 AF213:AJ213 AF125:AK126 AF166:AK166 AG44:AK45 AF83:AK84 AG168:AK169 AF207:AK208 AG209:AK210 AF248:AK248 AG250:AK251 AF289:AK289 AF331:AK331 AF372:AK372 AF253:AJ253 AF41:AK42 AF132:AM132 AF214:AM246 AH254:AJ287 AF295:AJ329 AE172:AM205 AF133:AL133 T44:AF44 T168:AF168 T127:AF127 T209:AF209 T250:AF250 T335:AF335 T86:AF86 T4:AI4 T170:AI170 T211:AI211 T129:AI129 T88:AI88 T46:AJ46 T252:AJ252 T294:AJ294 T2:AK2 T292:AK292 AM82 T333:AK333 AM371 AM330 AM124 AM165 AL48:AM81 AI90:AM123 AF134:AM164 AK252:AM287 H48:H81 H90:H123 H131:H164 T131:T164 H172:H205 T172:T205 H213:R246 T213:AC214 T215:AE246 H254:H287 H296:H329 AF47:AJ81 E131:F164 E213:F246 A40:AM40 E206:AM206 E247:AM247 E288:AM288">
    <cfRule type="cellIs" dxfId="1458" priority="509" operator="lessThan">
      <formula>0</formula>
    </cfRule>
  </conditionalFormatting>
  <conditionalFormatting sqref="AA40 Y40 AA206 AL337 K206 U206 W206 Y206 M206 O206 U40 F40 W40 M40 O40 V131:V164 X131:X164 Z131:Z164 N131:N164 J131:J164 P131:R164 L131:L164 P91:R123 H91:H123 T91:T123 S90:S123 V91:V123 X91:X123 Z91:Z123 J91:J123 L90:L123 T48:T81 AL48:AL81 X48:X81 Z48:Z81 L48:L81 J48:J81 N48:N81 V172:V205 X172:X205 Z172:Z205 L172:L205 N172:N205 J172:J205 P172:R205 T254:T287 N254:N287 V254:V287 X254:X287 Z254:Z287 L254:L287 J254:J287 P254:R287 Z296:Z329 V296:V329 X296:X329 J296:J329 L296:T329 V337:V370 X337:X370 Z337:Z370 N337:T370 J337:L370 P48:R81 G6:G17 I40 K40 H8:L17 B6:F28 E29:F39 E90:F123 H6:U7 M8:U39 N90:N123 G18:L39 F48:F81 F172:F205 F296:F329 E254:F287 E337:H370 AH254:AL287 AB254:AF287 AB131:AL164 AB296:AL329 AB337:AK370 W6:AL39 AB90:AL123 AB172:AL205 H48:H81 H131:H164 T131:T164 H172:H205 T172:T205 H213:R246 T213:AL246 H254:H287 H296:H329 AB48:AJ81 E131:F164 E213:F246 E288:AL288">
    <cfRule type="cellIs" dxfId="1457" priority="508" operator="lessThan">
      <formula>0</formula>
    </cfRule>
  </conditionalFormatting>
  <conditionalFormatting sqref="S44:S46 G47 A82:D82 A46:D47">
    <cfRule type="cellIs" dxfId="1456" priority="507" operator="lessThan">
      <formula>0</formula>
    </cfRule>
  </conditionalFormatting>
  <conditionalFormatting sqref="G171 S168:S170 A206:D206">
    <cfRule type="cellIs" dxfId="1455" priority="506" operator="lessThan">
      <formula>0</formula>
    </cfRule>
  </conditionalFormatting>
  <conditionalFormatting sqref="G130 S127:S129 A129:D130 A165:D165">
    <cfRule type="cellIs" dxfId="1454" priority="505" operator="lessThan">
      <formula>0</formula>
    </cfRule>
  </conditionalFormatting>
  <conditionalFormatting sqref="G295 S292:S294 A294:D295 A330:D330">
    <cfRule type="cellIs" dxfId="1453" priority="502" operator="lessThan">
      <formula>0</formula>
    </cfRule>
  </conditionalFormatting>
  <conditionalFormatting sqref="E4">
    <cfRule type="cellIs" dxfId="1452" priority="501" operator="lessThan">
      <formula>0</formula>
    </cfRule>
  </conditionalFormatting>
  <conditionalFormatting sqref="E46 E82:AL82">
    <cfRule type="cellIs" dxfId="1451" priority="500" operator="lessThan">
      <formula>0</formula>
    </cfRule>
  </conditionalFormatting>
  <conditionalFormatting sqref="F46">
    <cfRule type="cellIs" dxfId="1450" priority="499" operator="lessThan">
      <formula>0</formula>
    </cfRule>
  </conditionalFormatting>
  <conditionalFormatting sqref="E129 E165:AL165">
    <cfRule type="cellIs" dxfId="1449" priority="498" operator="lessThan">
      <formula>0</formula>
    </cfRule>
  </conditionalFormatting>
  <conditionalFormatting sqref="E170">
    <cfRule type="cellIs" dxfId="1448" priority="497" operator="lessThan">
      <formula>0</formula>
    </cfRule>
  </conditionalFormatting>
  <conditionalFormatting sqref="E294 E330:AL330">
    <cfRule type="cellIs" dxfId="1447" priority="496" operator="lessThan">
      <formula>0</formula>
    </cfRule>
  </conditionalFormatting>
  <conditionalFormatting sqref="F129">
    <cfRule type="cellIs" dxfId="1446" priority="495" operator="lessThan">
      <formula>0</formula>
    </cfRule>
  </conditionalFormatting>
  <conditionalFormatting sqref="F170">
    <cfRule type="cellIs" dxfId="1445" priority="494" operator="lessThan">
      <formula>0</formula>
    </cfRule>
  </conditionalFormatting>
  <conditionalFormatting sqref="F294">
    <cfRule type="cellIs" dxfId="1444" priority="493" operator="lessThan">
      <formula>0</formula>
    </cfRule>
  </conditionalFormatting>
  <conditionalFormatting sqref="E48:E81">
    <cfRule type="cellIs" dxfId="1443" priority="422" operator="lessThan">
      <formula>0</formula>
    </cfRule>
  </conditionalFormatting>
  <conditionalFormatting sqref="E48:E81">
    <cfRule type="cellIs" dxfId="1442" priority="421" operator="lessThan">
      <formula>0</formula>
    </cfRule>
  </conditionalFormatting>
  <conditionalFormatting sqref="A101">
    <cfRule type="cellIs" dxfId="1441" priority="442" operator="lessThan">
      <formula>0</formula>
    </cfRule>
  </conditionalFormatting>
  <conditionalFormatting sqref="R336:AB336 A349 A337:A347 AD336:AD370 AB337:AC370 AE337:AE370 AF338:AH370">
    <cfRule type="cellIs" dxfId="1440" priority="476" operator="lessThan">
      <formula>0</formula>
    </cfRule>
  </conditionalFormatting>
  <conditionalFormatting sqref="AL338:AL370">
    <cfRule type="cellIs" dxfId="1439" priority="475" operator="lessThan">
      <formula>0</formula>
    </cfRule>
  </conditionalFormatting>
  <conditionalFormatting sqref="A211:D212 A223 A225">
    <cfRule type="cellIs" dxfId="1438" priority="492" operator="lessThan">
      <formula>0</formula>
    </cfRule>
  </conditionalFormatting>
  <conditionalFormatting sqref="E211">
    <cfRule type="cellIs" dxfId="1437" priority="489" operator="lessThan">
      <formula>0</formula>
    </cfRule>
  </conditionalFormatting>
  <conditionalFormatting sqref="O247 M247 K247 U247:AB247">
    <cfRule type="cellIs" dxfId="1436" priority="491" operator="lessThan">
      <formula>0</formula>
    </cfRule>
  </conditionalFormatting>
  <conditionalFormatting sqref="G212 S209:S211 A247:D247">
    <cfRule type="cellIs" dxfId="1435" priority="490" operator="lessThan">
      <formula>0</formula>
    </cfRule>
  </conditionalFormatting>
  <conditionalFormatting sqref="F211">
    <cfRule type="cellIs" dxfId="1434" priority="488" operator="lessThan">
      <formula>0</formula>
    </cfRule>
  </conditionalFormatting>
  <conditionalFormatting sqref="A252:D253 A264 A266">
    <cfRule type="cellIs" dxfId="1433" priority="487" operator="lessThan">
      <formula>0</formula>
    </cfRule>
  </conditionalFormatting>
  <conditionalFormatting sqref="E252">
    <cfRule type="cellIs" dxfId="1432" priority="484" operator="lessThan">
      <formula>0</formula>
    </cfRule>
  </conditionalFormatting>
  <conditionalFormatting sqref="AA288 K288 U288 W288 Y288 O288 M288">
    <cfRule type="cellIs" dxfId="1431" priority="486" operator="lessThan">
      <formula>0</formula>
    </cfRule>
  </conditionalFormatting>
  <conditionalFormatting sqref="G253 S250:S252 A288:D288">
    <cfRule type="cellIs" dxfId="1430" priority="485" operator="lessThan">
      <formula>0</formula>
    </cfRule>
  </conditionalFormatting>
  <conditionalFormatting sqref="F252">
    <cfRule type="cellIs" dxfId="1429" priority="483" operator="lessThan">
      <formula>0</formula>
    </cfRule>
  </conditionalFormatting>
  <conditionalFormatting sqref="A318">
    <cfRule type="cellIs" dxfId="1428" priority="458" operator="lessThan">
      <formula>0</formula>
    </cfRule>
  </conditionalFormatting>
  <conditionalFormatting sqref="AK48:AK81">
    <cfRule type="cellIs" dxfId="1427" priority="436" operator="lessThan">
      <formula>0</formula>
    </cfRule>
  </conditionalFormatting>
  <conditionalFormatting sqref="AK48:AK81">
    <cfRule type="cellIs" dxfId="1426" priority="435" operator="lessThan">
      <formula>0</formula>
    </cfRule>
  </conditionalFormatting>
  <conditionalFormatting sqref="A146:A152">
    <cfRule type="cellIs" dxfId="1425" priority="449" operator="lessThan">
      <formula>0</formula>
    </cfRule>
  </conditionalFormatting>
  <conditionalFormatting sqref="A153">
    <cfRule type="cellIs" dxfId="1424" priority="462" operator="lessThan">
      <formula>0</formula>
    </cfRule>
  </conditionalFormatting>
  <conditionalFormatting sqref="A144:A145">
    <cfRule type="cellIs" dxfId="1423" priority="482" operator="lessThan">
      <formula>0</formula>
    </cfRule>
  </conditionalFormatting>
  <conditionalFormatting sqref="I48:I81">
    <cfRule type="cellIs" dxfId="1422" priority="425" operator="lessThan">
      <formula>0</formula>
    </cfRule>
  </conditionalFormatting>
  <conditionalFormatting sqref="A185:A186">
    <cfRule type="cellIs" dxfId="1421" priority="481" operator="lessThan">
      <formula>0</formula>
    </cfRule>
  </conditionalFormatting>
  <conditionalFormatting sqref="A226:A227">
    <cfRule type="cellIs" dxfId="1420" priority="480" operator="lessThan">
      <formula>0</formula>
    </cfRule>
  </conditionalFormatting>
  <conditionalFormatting sqref="A267:A268">
    <cfRule type="cellIs" dxfId="1419" priority="479" operator="lessThan">
      <formula>0</formula>
    </cfRule>
  </conditionalFormatting>
  <conditionalFormatting sqref="A309:A310">
    <cfRule type="cellIs" dxfId="1418" priority="478" operator="lessThan">
      <formula>0</formula>
    </cfRule>
  </conditionalFormatting>
  <conditionalFormatting sqref="A61:A62">
    <cfRule type="cellIs" dxfId="1417" priority="477" operator="lessThan">
      <formula>0</formula>
    </cfRule>
  </conditionalFormatting>
  <conditionalFormatting sqref="G336 S333:S335 A335:D336 A371:D371">
    <cfRule type="cellIs" dxfId="1416" priority="474" operator="lessThan">
      <formula>0</formula>
    </cfRule>
  </conditionalFormatting>
  <conditionalFormatting sqref="E335 E371:AL371">
    <cfRule type="cellIs" dxfId="1415" priority="473" operator="lessThan">
      <formula>0</formula>
    </cfRule>
  </conditionalFormatting>
  <conditionalFormatting sqref="F335">
    <cfRule type="cellIs" dxfId="1414" priority="472" operator="lessThan">
      <formula>0</formula>
    </cfRule>
  </conditionalFormatting>
  <conditionalFormatting sqref="A350:A351">
    <cfRule type="cellIs" dxfId="1413" priority="471" operator="lessThan">
      <formula>0</formula>
    </cfRule>
  </conditionalFormatting>
  <conditionalFormatting sqref="R89:AB89 A102 P90:R90 T90 V90 X90 Z90 J90 A92:A94 A96:A100 AD89:AD123 AB90:AC123 AE90:AH123">
    <cfRule type="cellIs" dxfId="1412" priority="470" operator="lessThan">
      <formula>0</formula>
    </cfRule>
  </conditionalFormatting>
  <conditionalFormatting sqref="P90:R90 T90 V90 X90 Z90 J90 H90">
    <cfRule type="cellIs" dxfId="1411" priority="469" operator="lessThan">
      <formula>0</formula>
    </cfRule>
  </conditionalFormatting>
  <conditionalFormatting sqref="G89 S86:S88 A88:D89 A124:D124">
    <cfRule type="cellIs" dxfId="1410" priority="468" operator="lessThan">
      <formula>0</formula>
    </cfRule>
  </conditionalFormatting>
  <conditionalFormatting sqref="E88 E124:AL124">
    <cfRule type="cellIs" dxfId="1409" priority="467" operator="lessThan">
      <formula>0</formula>
    </cfRule>
  </conditionalFormatting>
  <conditionalFormatting sqref="F88">
    <cfRule type="cellIs" dxfId="1408" priority="466" operator="lessThan">
      <formula>0</formula>
    </cfRule>
  </conditionalFormatting>
  <conditionalFormatting sqref="A103:A104">
    <cfRule type="cellIs" dxfId="1407" priority="465" operator="lessThan">
      <formula>0</formula>
    </cfRule>
  </conditionalFormatting>
  <conditionalFormatting sqref="A70">
    <cfRule type="cellIs" dxfId="1406" priority="464" operator="lessThan">
      <formula>0</formula>
    </cfRule>
  </conditionalFormatting>
  <conditionalFormatting sqref="A112">
    <cfRule type="cellIs" dxfId="1405" priority="463" operator="lessThan">
      <formula>0</formula>
    </cfRule>
  </conditionalFormatting>
  <conditionalFormatting sqref="A194">
    <cfRule type="cellIs" dxfId="1404" priority="461" operator="lessThan">
      <formula>0</formula>
    </cfRule>
  </conditionalFormatting>
  <conditionalFormatting sqref="A235">
    <cfRule type="cellIs" dxfId="1403" priority="460" operator="lessThan">
      <formula>0</formula>
    </cfRule>
  </conditionalFormatting>
  <conditionalFormatting sqref="A276">
    <cfRule type="cellIs" dxfId="1402" priority="459" operator="lessThan">
      <formula>0</formula>
    </cfRule>
  </conditionalFormatting>
  <conditionalFormatting sqref="A359">
    <cfRule type="cellIs" dxfId="1401" priority="457" operator="lessThan">
      <formula>0</formula>
    </cfRule>
  </conditionalFormatting>
  <conditionalFormatting sqref="AM251">
    <cfRule type="cellIs" dxfId="1400" priority="456" operator="lessThan">
      <formula>0</formula>
    </cfRule>
  </conditionalFormatting>
  <conditionalFormatting sqref="AM210">
    <cfRule type="cellIs" dxfId="1399" priority="455" operator="lessThan">
      <formula>0</formula>
    </cfRule>
  </conditionalFormatting>
  <conditionalFormatting sqref="AM169">
    <cfRule type="cellIs" dxfId="1398" priority="454" operator="lessThan">
      <formula>0</formula>
    </cfRule>
  </conditionalFormatting>
  <conditionalFormatting sqref="AM128">
    <cfRule type="cellIs" dxfId="1397" priority="453" operator="lessThan">
      <formula>0</formula>
    </cfRule>
  </conditionalFormatting>
  <conditionalFormatting sqref="AM87">
    <cfRule type="cellIs" dxfId="1396" priority="452" operator="lessThan">
      <formula>0</formula>
    </cfRule>
  </conditionalFormatting>
  <conditionalFormatting sqref="AM45">
    <cfRule type="cellIs" dxfId="1395" priority="451" operator="lessThan">
      <formula>0</formula>
    </cfRule>
  </conditionalFormatting>
  <conditionalFormatting sqref="A26">
    <cfRule type="cellIs" dxfId="1394" priority="438" operator="lessThan">
      <formula>0</formula>
    </cfRule>
  </conditionalFormatting>
  <conditionalFormatting sqref="A265">
    <cfRule type="cellIs" dxfId="1393" priority="440" operator="lessThan">
      <formula>0</formula>
    </cfRule>
  </conditionalFormatting>
  <conditionalFormatting sqref="A105:A111">
    <cfRule type="cellIs" dxfId="1392" priority="450" operator="lessThan">
      <formula>0</formula>
    </cfRule>
  </conditionalFormatting>
  <conditionalFormatting sqref="A63:A69">
    <cfRule type="cellIs" dxfId="1391" priority="448" operator="lessThan">
      <formula>0</formula>
    </cfRule>
  </conditionalFormatting>
  <conditionalFormatting sqref="A187:A193">
    <cfRule type="cellIs" dxfId="1390" priority="447" operator="lessThan">
      <formula>0</formula>
    </cfRule>
  </conditionalFormatting>
  <conditionalFormatting sqref="A228:A234">
    <cfRule type="cellIs" dxfId="1389" priority="446" operator="lessThan">
      <formula>0</formula>
    </cfRule>
  </conditionalFormatting>
  <conditionalFormatting sqref="A269:A275">
    <cfRule type="cellIs" dxfId="1388" priority="445" operator="lessThan">
      <formula>0</formula>
    </cfRule>
  </conditionalFormatting>
  <conditionalFormatting sqref="A311:A317">
    <cfRule type="cellIs" dxfId="1387" priority="444" operator="lessThan">
      <formula>0</formula>
    </cfRule>
  </conditionalFormatting>
  <conditionalFormatting sqref="O131:O164">
    <cfRule type="cellIs" dxfId="1386" priority="423" operator="lessThan">
      <formula>0</formula>
    </cfRule>
  </conditionalFormatting>
  <conditionalFormatting sqref="A352:A358">
    <cfRule type="cellIs" dxfId="1385" priority="443" operator="lessThan">
      <formula>0</formula>
    </cfRule>
  </conditionalFormatting>
  <conditionalFormatting sqref="A224">
    <cfRule type="cellIs" dxfId="1384" priority="441" operator="lessThan">
      <formula>0</formula>
    </cfRule>
  </conditionalFormatting>
  <conditionalFormatting sqref="A348">
    <cfRule type="cellIs" dxfId="1383" priority="439" operator="lessThan">
      <formula>0</formula>
    </cfRule>
  </conditionalFormatting>
  <conditionalFormatting sqref="AJ4:AJ5">
    <cfRule type="cellIs" dxfId="1382" priority="437" operator="lessThan">
      <formula>0</formula>
    </cfRule>
  </conditionalFormatting>
  <conditionalFormatting sqref="AM6:AM39">
    <cfRule type="cellIs" dxfId="1381" priority="434" operator="lessThan">
      <formula>0</formula>
    </cfRule>
  </conditionalFormatting>
  <conditionalFormatting sqref="AG254:AG287">
    <cfRule type="cellIs" dxfId="1380" priority="432" operator="lessThan">
      <formula>0</formula>
    </cfRule>
  </conditionalFormatting>
  <conditionalFormatting sqref="AG254:AG287">
    <cfRule type="cellIs" dxfId="1379" priority="433" operator="lessThan">
      <formula>0</formula>
    </cfRule>
  </conditionalFormatting>
  <conditionalFormatting sqref="E296:E329">
    <cfRule type="cellIs" dxfId="1378" priority="429" operator="lessThan">
      <formula>0</formula>
    </cfRule>
  </conditionalFormatting>
  <conditionalFormatting sqref="E296:E329">
    <cfRule type="cellIs" dxfId="1377" priority="428" operator="lessThan">
      <formula>0</formula>
    </cfRule>
  </conditionalFormatting>
  <conditionalFormatting sqref="AM131">
    <cfRule type="cellIs" dxfId="1376" priority="427" operator="lessThan">
      <formula>0</formula>
    </cfRule>
  </conditionalFormatting>
  <conditionalFormatting sqref="I48:I81">
    <cfRule type="cellIs" dxfId="1375" priority="426" operator="lessThan">
      <formula>0</formula>
    </cfRule>
  </conditionalFormatting>
  <conditionalFormatting sqref="O131:O164">
    <cfRule type="cellIs" dxfId="1374" priority="424" operator="lessThan">
      <formula>0</formula>
    </cfRule>
  </conditionalFormatting>
  <conditionalFormatting sqref="O254:O287">
    <cfRule type="cellIs" dxfId="1373" priority="417" operator="lessThan">
      <formula>0</formula>
    </cfRule>
  </conditionalFormatting>
  <conditionalFormatting sqref="O254:O287">
    <cfRule type="cellIs" dxfId="1372" priority="416" operator="lessThan">
      <formula>0</formula>
    </cfRule>
  </conditionalFormatting>
  <conditionalFormatting sqref="U296:U329">
    <cfRule type="cellIs" dxfId="1371" priority="407" operator="lessThan">
      <formula>0</formula>
    </cfRule>
  </conditionalFormatting>
  <conditionalFormatting sqref="U296:U329">
    <cfRule type="cellIs" dxfId="1370" priority="406" operator="lessThan">
      <formula>0</formula>
    </cfRule>
  </conditionalFormatting>
  <conditionalFormatting sqref="A95">
    <cfRule type="cellIs" dxfId="1369" priority="420" operator="lessThan">
      <formula>0</formula>
    </cfRule>
  </conditionalFormatting>
  <conditionalFormatting sqref="O48:O81">
    <cfRule type="cellIs" dxfId="1368" priority="419" operator="lessThan">
      <formula>0</formula>
    </cfRule>
  </conditionalFormatting>
  <conditionalFormatting sqref="O48:O81">
    <cfRule type="cellIs" dxfId="1367" priority="418" operator="lessThan">
      <formula>0</formula>
    </cfRule>
  </conditionalFormatting>
  <conditionalFormatting sqref="B37:D37">
    <cfRule type="cellIs" dxfId="1366" priority="379" operator="lessThan">
      <formula>0</formula>
    </cfRule>
  </conditionalFormatting>
  <conditionalFormatting sqref="B37:D37">
    <cfRule type="cellIs" dxfId="1365" priority="378" operator="lessThan">
      <formula>0</formula>
    </cfRule>
  </conditionalFormatting>
  <conditionalFormatting sqref="AA296:AA329">
    <cfRule type="cellIs" dxfId="1364" priority="411" operator="lessThan">
      <formula>0</formula>
    </cfRule>
  </conditionalFormatting>
  <conditionalFormatting sqref="AA296:AA329">
    <cfRule type="cellIs" dxfId="1363" priority="410" operator="lessThan">
      <formula>0</formula>
    </cfRule>
  </conditionalFormatting>
  <conditionalFormatting sqref="Y296:Y329">
    <cfRule type="cellIs" dxfId="1362" priority="413" operator="lessThan">
      <formula>0</formula>
    </cfRule>
  </conditionalFormatting>
  <conditionalFormatting sqref="Y296:Y329">
    <cfRule type="cellIs" dxfId="1361" priority="412" operator="lessThan">
      <formula>0</formula>
    </cfRule>
  </conditionalFormatting>
  <conditionalFormatting sqref="M337:M370">
    <cfRule type="cellIs" dxfId="1360" priority="401" operator="lessThan">
      <formula>0</formula>
    </cfRule>
  </conditionalFormatting>
  <conditionalFormatting sqref="M337:M370">
    <cfRule type="cellIs" dxfId="1359" priority="400" operator="lessThan">
      <formula>0</formula>
    </cfRule>
  </conditionalFormatting>
  <conditionalFormatting sqref="K296:K329">
    <cfRule type="cellIs" dxfId="1358" priority="415" operator="lessThan">
      <formula>0</formula>
    </cfRule>
  </conditionalFormatting>
  <conditionalFormatting sqref="K296:K329">
    <cfRule type="cellIs" dxfId="1357" priority="414" operator="lessThan">
      <formula>0</formula>
    </cfRule>
  </conditionalFormatting>
  <conditionalFormatting sqref="W296:W329">
    <cfRule type="cellIs" dxfId="1356" priority="409" operator="lessThan">
      <formula>0</formula>
    </cfRule>
  </conditionalFormatting>
  <conditionalFormatting sqref="W296:W329">
    <cfRule type="cellIs" dxfId="1355" priority="408" operator="lessThan">
      <formula>0</formula>
    </cfRule>
  </conditionalFormatting>
  <conditionalFormatting sqref="I296:I329">
    <cfRule type="cellIs" dxfId="1354" priority="405" operator="lessThan">
      <formula>0</formula>
    </cfRule>
  </conditionalFormatting>
  <conditionalFormatting sqref="I296:I329">
    <cfRule type="cellIs" dxfId="1353" priority="404" operator="lessThan">
      <formula>0</formula>
    </cfRule>
  </conditionalFormatting>
  <conditionalFormatting sqref="A115">
    <cfRule type="cellIs" dxfId="1352" priority="339" operator="lessThan">
      <formula>0</formula>
    </cfRule>
  </conditionalFormatting>
  <conditionalFormatting sqref="A197">
    <cfRule type="cellIs" dxfId="1351" priority="355" operator="lessThan">
      <formula>0</formula>
    </cfRule>
  </conditionalFormatting>
  <conditionalFormatting sqref="A163">
    <cfRule type="cellIs" dxfId="1350" priority="343" operator="lessThan">
      <formula>0</formula>
    </cfRule>
  </conditionalFormatting>
  <conditionalFormatting sqref="A122">
    <cfRule type="cellIs" dxfId="1349" priority="335" operator="lessThan">
      <formula>0</formula>
    </cfRule>
  </conditionalFormatting>
  <conditionalFormatting sqref="V48:V81">
    <cfRule type="cellIs" dxfId="1348" priority="399" operator="lessThan">
      <formula>0</formula>
    </cfRule>
  </conditionalFormatting>
  <conditionalFormatting sqref="V48:V81">
    <cfRule type="cellIs" dxfId="1347" priority="398" operator="lessThan">
      <formula>0</formula>
    </cfRule>
  </conditionalFormatting>
  <conditionalFormatting sqref="S48:S81">
    <cfRule type="cellIs" dxfId="1346" priority="397" operator="lessThan">
      <formula>0</formula>
    </cfRule>
  </conditionalFormatting>
  <conditionalFormatting sqref="S48:S81">
    <cfRule type="cellIs" dxfId="1345" priority="396" operator="lessThan">
      <formula>0</formula>
    </cfRule>
  </conditionalFormatting>
  <conditionalFormatting sqref="M48:M81">
    <cfRule type="cellIs" dxfId="1344" priority="395" operator="lessThan">
      <formula>0</formula>
    </cfRule>
  </conditionalFormatting>
  <conditionalFormatting sqref="M48:M81">
    <cfRule type="cellIs" dxfId="1343" priority="394" operator="lessThan">
      <formula>0</formula>
    </cfRule>
  </conditionalFormatting>
  <conditionalFormatting sqref="A31">
    <cfRule type="cellIs" dxfId="1342" priority="323" operator="lessThan">
      <formula>0</formula>
    </cfRule>
  </conditionalFormatting>
  <conditionalFormatting sqref="A120">
    <cfRule type="cellIs" dxfId="1341" priority="337" operator="lessThan">
      <formula>0</formula>
    </cfRule>
  </conditionalFormatting>
  <conditionalFormatting sqref="A121">
    <cfRule type="cellIs" dxfId="1340" priority="336" operator="lessThan">
      <formula>0</formula>
    </cfRule>
  </conditionalFormatting>
  <conditionalFormatting sqref="A123">
    <cfRule type="cellIs" dxfId="1339" priority="334" operator="lessThan">
      <formula>0</formula>
    </cfRule>
  </conditionalFormatting>
  <conditionalFormatting sqref="A71">
    <cfRule type="cellIs" dxfId="1338" priority="333" operator="lessThan">
      <formula>0</formula>
    </cfRule>
  </conditionalFormatting>
  <conditionalFormatting sqref="A72">
    <cfRule type="cellIs" dxfId="1337" priority="332" operator="lessThan">
      <formula>0</formula>
    </cfRule>
  </conditionalFormatting>
  <conditionalFormatting sqref="A73">
    <cfRule type="cellIs" dxfId="1336" priority="331" operator="lessThan">
      <formula>0</formula>
    </cfRule>
  </conditionalFormatting>
  <conditionalFormatting sqref="A74:A75">
    <cfRule type="cellIs" dxfId="1335" priority="330" operator="lessThan">
      <formula>0</formula>
    </cfRule>
  </conditionalFormatting>
  <conditionalFormatting sqref="B29:D29">
    <cfRule type="cellIs" dxfId="1334" priority="391" operator="lessThan">
      <formula>0</formula>
    </cfRule>
  </conditionalFormatting>
  <conditionalFormatting sqref="B29:D29">
    <cfRule type="cellIs" dxfId="1333" priority="390" operator="lessThan">
      <formula>0</formula>
    </cfRule>
  </conditionalFormatting>
  <conditionalFormatting sqref="B30:D30">
    <cfRule type="cellIs" dxfId="1332" priority="389" operator="lessThan">
      <formula>0</formula>
    </cfRule>
  </conditionalFormatting>
  <conditionalFormatting sqref="B30:D30">
    <cfRule type="cellIs" dxfId="1331" priority="388" operator="lessThan">
      <formula>0</formula>
    </cfRule>
  </conditionalFormatting>
  <conditionalFormatting sqref="B31:D31">
    <cfRule type="cellIs" dxfId="1330" priority="387" operator="lessThan">
      <formula>0</formula>
    </cfRule>
  </conditionalFormatting>
  <conditionalFormatting sqref="B31:D31">
    <cfRule type="cellIs" dxfId="1329" priority="386" operator="lessThan">
      <formula>0</formula>
    </cfRule>
  </conditionalFormatting>
  <conditionalFormatting sqref="B32:D33">
    <cfRule type="cellIs" dxfId="1328" priority="385" operator="lessThan">
      <formula>0</formula>
    </cfRule>
  </conditionalFormatting>
  <conditionalFormatting sqref="B32:D33">
    <cfRule type="cellIs" dxfId="1327" priority="384" operator="lessThan">
      <formula>0</formula>
    </cfRule>
  </conditionalFormatting>
  <conditionalFormatting sqref="B34:D35">
    <cfRule type="cellIs" dxfId="1326" priority="383" operator="lessThan">
      <formula>0</formula>
    </cfRule>
  </conditionalFormatting>
  <conditionalFormatting sqref="B34:D35">
    <cfRule type="cellIs" dxfId="1325" priority="382" operator="lessThan">
      <formula>0</formula>
    </cfRule>
  </conditionalFormatting>
  <conditionalFormatting sqref="B36:D36">
    <cfRule type="cellIs" dxfId="1324" priority="381" operator="lessThan">
      <formula>0</formula>
    </cfRule>
  </conditionalFormatting>
  <conditionalFormatting sqref="B36:D36">
    <cfRule type="cellIs" dxfId="1323" priority="380" operator="lessThan">
      <formula>0</formula>
    </cfRule>
  </conditionalFormatting>
  <conditionalFormatting sqref="B38:D38">
    <cfRule type="cellIs" dxfId="1322" priority="377" operator="lessThan">
      <formula>0</formula>
    </cfRule>
  </conditionalFormatting>
  <conditionalFormatting sqref="B38:D38">
    <cfRule type="cellIs" dxfId="1321" priority="376" operator="lessThan">
      <formula>0</formula>
    </cfRule>
  </conditionalFormatting>
  <conditionalFormatting sqref="B39:D39">
    <cfRule type="cellIs" dxfId="1320" priority="375" operator="lessThan">
      <formula>0</formula>
    </cfRule>
  </conditionalFormatting>
  <conditionalFormatting sqref="B39:D39">
    <cfRule type="cellIs" dxfId="1319" priority="374" operator="lessThan">
      <formula>0</formula>
    </cfRule>
  </conditionalFormatting>
  <conditionalFormatting sqref="A328">
    <cfRule type="cellIs" dxfId="1318" priority="301" operator="lessThan">
      <formula>0</formula>
    </cfRule>
  </conditionalFormatting>
  <conditionalFormatting sqref="A329">
    <cfRule type="cellIs" dxfId="1317" priority="300" operator="lessThan">
      <formula>0</formula>
    </cfRule>
  </conditionalFormatting>
  <conditionalFormatting sqref="A81">
    <cfRule type="cellIs" dxfId="1316" priority="326" operator="lessThan">
      <formula>0</formula>
    </cfRule>
  </conditionalFormatting>
  <conditionalFormatting sqref="A30">
    <cfRule type="cellIs" dxfId="1315" priority="324" operator="lessThan">
      <formula>0</formula>
    </cfRule>
  </conditionalFormatting>
  <conditionalFormatting sqref="A32:A33">
    <cfRule type="cellIs" dxfId="1314" priority="322" operator="lessThan">
      <formula>0</formula>
    </cfRule>
  </conditionalFormatting>
  <conditionalFormatting sqref="A37">
    <cfRule type="cellIs" dxfId="1313" priority="319" operator="lessThan">
      <formula>0</formula>
    </cfRule>
  </conditionalFormatting>
  <conditionalFormatting sqref="A39">
    <cfRule type="cellIs" dxfId="1312" priority="317" operator="lessThan">
      <formula>0</formula>
    </cfRule>
  </conditionalFormatting>
  <conditionalFormatting sqref="A361">
    <cfRule type="cellIs" dxfId="1311" priority="315" operator="lessThan">
      <formula>0</formula>
    </cfRule>
  </conditionalFormatting>
  <conditionalFormatting sqref="A363:A364">
    <cfRule type="cellIs" dxfId="1310" priority="313" operator="lessThan">
      <formula>0</formula>
    </cfRule>
  </conditionalFormatting>
  <conditionalFormatting sqref="A365">
    <cfRule type="cellIs" dxfId="1309" priority="312" operator="lessThan">
      <formula>0</formula>
    </cfRule>
  </conditionalFormatting>
  <conditionalFormatting sqref="A368">
    <cfRule type="cellIs" dxfId="1308" priority="310" operator="lessThan">
      <formula>0</formula>
    </cfRule>
  </conditionalFormatting>
  <conditionalFormatting sqref="A370">
    <cfRule type="cellIs" dxfId="1307" priority="308" operator="lessThan">
      <formula>0</formula>
    </cfRule>
  </conditionalFormatting>
  <conditionalFormatting sqref="A367">
    <cfRule type="cellIs" dxfId="1306" priority="311" operator="lessThan">
      <formula>0</formula>
    </cfRule>
  </conditionalFormatting>
  <conditionalFormatting sqref="A369">
    <cfRule type="cellIs" dxfId="1305" priority="309" operator="lessThan">
      <formula>0</formula>
    </cfRule>
  </conditionalFormatting>
  <conditionalFormatting sqref="A319">
    <cfRule type="cellIs" dxfId="1304" priority="307" operator="lessThan">
      <formula>0</formula>
    </cfRule>
  </conditionalFormatting>
  <conditionalFormatting sqref="A321">
    <cfRule type="cellIs" dxfId="1303" priority="305" operator="lessThan">
      <formula>0</formula>
    </cfRule>
  </conditionalFormatting>
  <conditionalFormatting sqref="A326">
    <cfRule type="cellIs" dxfId="1302" priority="303" operator="lessThan">
      <formula>0</formula>
    </cfRule>
  </conditionalFormatting>
  <conditionalFormatting sqref="B115:D115">
    <cfRule type="cellIs" dxfId="1301" priority="273" operator="lessThan">
      <formula>0</formula>
    </cfRule>
  </conditionalFormatting>
  <conditionalFormatting sqref="B116:D117">
    <cfRule type="cellIs" dxfId="1300" priority="271" operator="lessThan">
      <formula>0</formula>
    </cfRule>
  </conditionalFormatting>
  <conditionalFormatting sqref="B118:D119">
    <cfRule type="cellIs" dxfId="1299" priority="269" operator="lessThan">
      <formula>0</formula>
    </cfRule>
  </conditionalFormatting>
  <conditionalFormatting sqref="B120:D120">
    <cfRule type="cellIs" dxfId="1298" priority="267" operator="lessThan">
      <formula>0</formula>
    </cfRule>
  </conditionalFormatting>
  <conditionalFormatting sqref="B121:D121">
    <cfRule type="cellIs" dxfId="1297" priority="265" operator="lessThan">
      <formula>0</formula>
    </cfRule>
  </conditionalFormatting>
  <conditionalFormatting sqref="B122:D122">
    <cfRule type="cellIs" dxfId="1296" priority="263" operator="lessThan">
      <formula>0</formula>
    </cfRule>
  </conditionalFormatting>
  <conditionalFormatting sqref="A277">
    <cfRule type="cellIs" dxfId="1295" priority="373" operator="lessThan">
      <formula>0</formula>
    </cfRule>
  </conditionalFormatting>
  <conditionalFormatting sqref="A278">
    <cfRule type="cellIs" dxfId="1294" priority="372" operator="lessThan">
      <formula>0</formula>
    </cfRule>
  </conditionalFormatting>
  <conditionalFormatting sqref="A279">
    <cfRule type="cellIs" dxfId="1293" priority="371" operator="lessThan">
      <formula>0</formula>
    </cfRule>
  </conditionalFormatting>
  <conditionalFormatting sqref="A280:A281">
    <cfRule type="cellIs" dxfId="1292" priority="370" operator="lessThan">
      <formula>0</formula>
    </cfRule>
  </conditionalFormatting>
  <conditionalFormatting sqref="A284">
    <cfRule type="cellIs" dxfId="1291" priority="369" operator="lessThan">
      <formula>0</formula>
    </cfRule>
  </conditionalFormatting>
  <conditionalFormatting sqref="A285">
    <cfRule type="cellIs" dxfId="1290" priority="368" operator="lessThan">
      <formula>0</formula>
    </cfRule>
  </conditionalFormatting>
  <conditionalFormatting sqref="A286">
    <cfRule type="cellIs" dxfId="1289" priority="367" operator="lessThan">
      <formula>0</formula>
    </cfRule>
  </conditionalFormatting>
  <conditionalFormatting sqref="A287">
    <cfRule type="cellIs" dxfId="1288" priority="366" operator="lessThan">
      <formula>0</formula>
    </cfRule>
  </conditionalFormatting>
  <conditionalFormatting sqref="B113:D113">
    <cfRule type="cellIs" dxfId="1287" priority="277" operator="lessThan">
      <formula>0</formula>
    </cfRule>
  </conditionalFormatting>
  <conditionalFormatting sqref="B114:D114">
    <cfRule type="cellIs" dxfId="1286" priority="275" operator="lessThan">
      <formula>0</formula>
    </cfRule>
  </conditionalFormatting>
  <conditionalFormatting sqref="B197:D197">
    <cfRule type="cellIs" dxfId="1285" priority="233" operator="lessThan">
      <formula>0</formula>
    </cfRule>
  </conditionalFormatting>
  <conditionalFormatting sqref="B198:D199">
    <cfRule type="cellIs" dxfId="1284" priority="231" operator="lessThan">
      <formula>0</formula>
    </cfRule>
  </conditionalFormatting>
  <conditionalFormatting sqref="B200:D201">
    <cfRule type="cellIs" dxfId="1283" priority="229" operator="lessThan">
      <formula>0</formula>
    </cfRule>
  </conditionalFormatting>
  <conditionalFormatting sqref="B202:D202">
    <cfRule type="cellIs" dxfId="1282" priority="227" operator="lessThan">
      <formula>0</formula>
    </cfRule>
  </conditionalFormatting>
  <conditionalFormatting sqref="B203:D203">
    <cfRule type="cellIs" dxfId="1281" priority="225" operator="lessThan">
      <formula>0</formula>
    </cfRule>
  </conditionalFormatting>
  <conditionalFormatting sqref="A236">
    <cfRule type="cellIs" dxfId="1280" priority="365" operator="lessThan">
      <formula>0</formula>
    </cfRule>
  </conditionalFormatting>
  <conditionalFormatting sqref="A237">
    <cfRule type="cellIs" dxfId="1279" priority="364" operator="lessThan">
      <formula>0</formula>
    </cfRule>
  </conditionalFormatting>
  <conditionalFormatting sqref="A238">
    <cfRule type="cellIs" dxfId="1278" priority="363" operator="lessThan">
      <formula>0</formula>
    </cfRule>
  </conditionalFormatting>
  <conditionalFormatting sqref="A239:A240">
    <cfRule type="cellIs" dxfId="1277" priority="362" operator="lessThan">
      <formula>0</formula>
    </cfRule>
  </conditionalFormatting>
  <conditionalFormatting sqref="A243">
    <cfRule type="cellIs" dxfId="1276" priority="361" operator="lessThan">
      <formula>0</formula>
    </cfRule>
  </conditionalFormatting>
  <conditionalFormatting sqref="A244">
    <cfRule type="cellIs" dxfId="1275" priority="360" operator="lessThan">
      <formula>0</formula>
    </cfRule>
  </conditionalFormatting>
  <conditionalFormatting sqref="A245">
    <cfRule type="cellIs" dxfId="1274" priority="359" operator="lessThan">
      <formula>0</formula>
    </cfRule>
  </conditionalFormatting>
  <conditionalFormatting sqref="A246">
    <cfRule type="cellIs" dxfId="1273" priority="358" operator="lessThan">
      <formula>0</formula>
    </cfRule>
  </conditionalFormatting>
  <conditionalFormatting sqref="A195">
    <cfRule type="cellIs" dxfId="1272" priority="357" operator="lessThan">
      <formula>0</formula>
    </cfRule>
  </conditionalFormatting>
  <conditionalFormatting sqref="A196">
    <cfRule type="cellIs" dxfId="1271" priority="356" operator="lessThan">
      <formula>0</formula>
    </cfRule>
  </conditionalFormatting>
  <conditionalFormatting sqref="A198:A199">
    <cfRule type="cellIs" dxfId="1270" priority="354" operator="lessThan">
      <formula>0</formula>
    </cfRule>
  </conditionalFormatting>
  <conditionalFormatting sqref="A202">
    <cfRule type="cellIs" dxfId="1269" priority="353" operator="lessThan">
      <formula>0</formula>
    </cfRule>
  </conditionalFormatting>
  <conditionalFormatting sqref="A203">
    <cfRule type="cellIs" dxfId="1268" priority="352" operator="lessThan">
      <formula>0</formula>
    </cfRule>
  </conditionalFormatting>
  <conditionalFormatting sqref="A204">
    <cfRule type="cellIs" dxfId="1267" priority="351" operator="lessThan">
      <formula>0</formula>
    </cfRule>
  </conditionalFormatting>
  <conditionalFormatting sqref="A205">
    <cfRule type="cellIs" dxfId="1266" priority="350" operator="lessThan">
      <formula>0</formula>
    </cfRule>
  </conditionalFormatting>
  <conditionalFormatting sqref="A154">
    <cfRule type="cellIs" dxfId="1265" priority="349" operator="lessThan">
      <formula>0</formula>
    </cfRule>
  </conditionalFormatting>
  <conditionalFormatting sqref="A155">
    <cfRule type="cellIs" dxfId="1264" priority="348" operator="lessThan">
      <formula>0</formula>
    </cfRule>
  </conditionalFormatting>
  <conditionalFormatting sqref="A156">
    <cfRule type="cellIs" dxfId="1263" priority="347" operator="lessThan">
      <formula>0</formula>
    </cfRule>
  </conditionalFormatting>
  <conditionalFormatting sqref="A157:A158">
    <cfRule type="cellIs" dxfId="1262" priority="346" operator="lessThan">
      <formula>0</formula>
    </cfRule>
  </conditionalFormatting>
  <conditionalFormatting sqref="A161">
    <cfRule type="cellIs" dxfId="1261" priority="345" operator="lessThan">
      <formula>0</formula>
    </cfRule>
  </conditionalFormatting>
  <conditionalFormatting sqref="A162">
    <cfRule type="cellIs" dxfId="1260" priority="344" operator="lessThan">
      <formula>0</formula>
    </cfRule>
  </conditionalFormatting>
  <conditionalFormatting sqref="A164">
    <cfRule type="cellIs" dxfId="1259" priority="342" operator="lessThan">
      <formula>0</formula>
    </cfRule>
  </conditionalFormatting>
  <conditionalFormatting sqref="A113">
    <cfRule type="cellIs" dxfId="1258" priority="341" operator="lessThan">
      <formula>0</formula>
    </cfRule>
  </conditionalFormatting>
  <conditionalFormatting sqref="A114">
    <cfRule type="cellIs" dxfId="1257" priority="340" operator="lessThan">
      <formula>0</formula>
    </cfRule>
  </conditionalFormatting>
  <conditionalFormatting sqref="A116:A117">
    <cfRule type="cellIs" dxfId="1256" priority="338" operator="lessThan">
      <formula>0</formula>
    </cfRule>
  </conditionalFormatting>
  <conditionalFormatting sqref="A78">
    <cfRule type="cellIs" dxfId="1255" priority="329" operator="lessThan">
      <formula>0</formula>
    </cfRule>
  </conditionalFormatting>
  <conditionalFormatting sqref="A79">
    <cfRule type="cellIs" dxfId="1254" priority="328" operator="lessThan">
      <formula>0</formula>
    </cfRule>
  </conditionalFormatting>
  <conditionalFormatting sqref="A80">
    <cfRule type="cellIs" dxfId="1253" priority="327" operator="lessThan">
      <formula>0</formula>
    </cfRule>
  </conditionalFormatting>
  <conditionalFormatting sqref="A29">
    <cfRule type="cellIs" dxfId="1252" priority="325" operator="lessThan">
      <formula>0</formula>
    </cfRule>
  </conditionalFormatting>
  <conditionalFormatting sqref="A35">
    <cfRule type="cellIs" dxfId="1251" priority="321" operator="lessThan">
      <formula>0</formula>
    </cfRule>
  </conditionalFormatting>
  <conditionalFormatting sqref="A36">
    <cfRule type="cellIs" dxfId="1250" priority="320" operator="lessThan">
      <formula>0</formula>
    </cfRule>
  </conditionalFormatting>
  <conditionalFormatting sqref="A38">
    <cfRule type="cellIs" dxfId="1249" priority="318" operator="lessThan">
      <formula>0</formula>
    </cfRule>
  </conditionalFormatting>
  <conditionalFormatting sqref="A360">
    <cfRule type="cellIs" dxfId="1248" priority="316" operator="lessThan">
      <formula>0</formula>
    </cfRule>
  </conditionalFormatting>
  <conditionalFormatting sqref="A362">
    <cfRule type="cellIs" dxfId="1247" priority="314" operator="lessThan">
      <formula>0</formula>
    </cfRule>
  </conditionalFormatting>
  <conditionalFormatting sqref="A320">
    <cfRule type="cellIs" dxfId="1246" priority="306" operator="lessThan">
      <formula>0</formula>
    </cfRule>
  </conditionalFormatting>
  <conditionalFormatting sqref="A322:A323">
    <cfRule type="cellIs" dxfId="1245" priority="304" operator="lessThan">
      <formula>0</formula>
    </cfRule>
  </conditionalFormatting>
  <conditionalFormatting sqref="A327">
    <cfRule type="cellIs" dxfId="1244" priority="302" operator="lessThan">
      <formula>0</formula>
    </cfRule>
  </conditionalFormatting>
  <conditionalFormatting sqref="B80:D80">
    <cfRule type="cellIs" dxfId="1243" priority="283" operator="lessThan">
      <formula>0</formula>
    </cfRule>
  </conditionalFormatting>
  <conditionalFormatting sqref="B80:D80">
    <cfRule type="cellIs" dxfId="1242" priority="282" operator="lessThan">
      <formula>0</formula>
    </cfRule>
  </conditionalFormatting>
  <conditionalFormatting sqref="B81:D81">
    <cfRule type="cellIs" dxfId="1241" priority="281" operator="lessThan">
      <formula>0</formula>
    </cfRule>
  </conditionalFormatting>
  <conditionalFormatting sqref="B81:D81">
    <cfRule type="cellIs" dxfId="1240" priority="280" operator="lessThan">
      <formula>0</formula>
    </cfRule>
  </conditionalFormatting>
  <conditionalFormatting sqref="B90:D112">
    <cfRule type="cellIs" dxfId="1239" priority="279" operator="lessThan">
      <formula>0</formula>
    </cfRule>
  </conditionalFormatting>
  <conditionalFormatting sqref="B90:D112">
    <cfRule type="cellIs" dxfId="1238" priority="278" operator="lessThan">
      <formula>0</formula>
    </cfRule>
  </conditionalFormatting>
  <conditionalFormatting sqref="B113:D113">
    <cfRule type="cellIs" dxfId="1237" priority="276" operator="lessThan">
      <formula>0</formula>
    </cfRule>
  </conditionalFormatting>
  <conditionalFormatting sqref="B114:D114">
    <cfRule type="cellIs" dxfId="1236" priority="274" operator="lessThan">
      <formula>0</formula>
    </cfRule>
  </conditionalFormatting>
  <conditionalFormatting sqref="B115:D115">
    <cfRule type="cellIs" dxfId="1235" priority="272" operator="lessThan">
      <formula>0</formula>
    </cfRule>
  </conditionalFormatting>
  <conditionalFormatting sqref="B116:D117">
    <cfRule type="cellIs" dxfId="1234" priority="270" operator="lessThan">
      <formula>0</formula>
    </cfRule>
  </conditionalFormatting>
  <conditionalFormatting sqref="B118:D119">
    <cfRule type="cellIs" dxfId="1233" priority="268" operator="lessThan">
      <formula>0</formula>
    </cfRule>
  </conditionalFormatting>
  <conditionalFormatting sqref="B120:D120">
    <cfRule type="cellIs" dxfId="1232" priority="266" operator="lessThan">
      <formula>0</formula>
    </cfRule>
  </conditionalFormatting>
  <conditionalFormatting sqref="B79:D79">
    <cfRule type="cellIs" dxfId="1231" priority="285" operator="lessThan">
      <formula>0</formula>
    </cfRule>
  </conditionalFormatting>
  <conditionalFormatting sqref="B79:D79">
    <cfRule type="cellIs" dxfId="1230" priority="284" operator="lessThan">
      <formula>0</formula>
    </cfRule>
  </conditionalFormatting>
  <conditionalFormatting sqref="B78:D78">
    <cfRule type="cellIs" dxfId="1229" priority="287" operator="lessThan">
      <formula>0</formula>
    </cfRule>
  </conditionalFormatting>
  <conditionalFormatting sqref="B78:D78">
    <cfRule type="cellIs" dxfId="1228" priority="286" operator="lessThan">
      <formula>0</formula>
    </cfRule>
  </conditionalFormatting>
  <conditionalFormatting sqref="B76:D77">
    <cfRule type="cellIs" dxfId="1227" priority="289" operator="lessThan">
      <formula>0</formula>
    </cfRule>
  </conditionalFormatting>
  <conditionalFormatting sqref="B76:D77">
    <cfRule type="cellIs" dxfId="1226" priority="288" operator="lessThan">
      <formula>0</formula>
    </cfRule>
  </conditionalFormatting>
  <conditionalFormatting sqref="B74:D75">
    <cfRule type="cellIs" dxfId="1225" priority="291" operator="lessThan">
      <formula>0</formula>
    </cfRule>
  </conditionalFormatting>
  <conditionalFormatting sqref="B74:D75">
    <cfRule type="cellIs" dxfId="1224" priority="290" operator="lessThan">
      <formula>0</formula>
    </cfRule>
  </conditionalFormatting>
  <conditionalFormatting sqref="B73:D73">
    <cfRule type="cellIs" dxfId="1223" priority="293" operator="lessThan">
      <formula>0</formula>
    </cfRule>
  </conditionalFormatting>
  <conditionalFormatting sqref="B73:D73">
    <cfRule type="cellIs" dxfId="1222" priority="292" operator="lessThan">
      <formula>0</formula>
    </cfRule>
  </conditionalFormatting>
  <conditionalFormatting sqref="B72:D72">
    <cfRule type="cellIs" dxfId="1221" priority="295" operator="lessThan">
      <formula>0</formula>
    </cfRule>
  </conditionalFormatting>
  <conditionalFormatting sqref="B72:D72">
    <cfRule type="cellIs" dxfId="1220" priority="294" operator="lessThan">
      <formula>0</formula>
    </cfRule>
  </conditionalFormatting>
  <conditionalFormatting sqref="B71:D71">
    <cfRule type="cellIs" dxfId="1219" priority="297" operator="lessThan">
      <formula>0</formula>
    </cfRule>
  </conditionalFormatting>
  <conditionalFormatting sqref="B71:D71">
    <cfRule type="cellIs" dxfId="1218" priority="296" operator="lessThan">
      <formula>0</formula>
    </cfRule>
  </conditionalFormatting>
  <conditionalFormatting sqref="B48:D70">
    <cfRule type="cellIs" dxfId="1217" priority="299" operator="lessThan">
      <formula>0</formula>
    </cfRule>
  </conditionalFormatting>
  <conditionalFormatting sqref="B48:D70">
    <cfRule type="cellIs" dxfId="1216" priority="298" operator="lessThan">
      <formula>0</formula>
    </cfRule>
  </conditionalFormatting>
  <conditionalFormatting sqref="B121:D121">
    <cfRule type="cellIs" dxfId="1215" priority="264" operator="lessThan">
      <formula>0</formula>
    </cfRule>
  </conditionalFormatting>
  <conditionalFormatting sqref="B122:D122">
    <cfRule type="cellIs" dxfId="1214" priority="262" operator="lessThan">
      <formula>0</formula>
    </cfRule>
  </conditionalFormatting>
  <conditionalFormatting sqref="B123:D123">
    <cfRule type="cellIs" dxfId="1213" priority="261" operator="lessThan">
      <formula>0</formula>
    </cfRule>
  </conditionalFormatting>
  <conditionalFormatting sqref="B123:D123">
    <cfRule type="cellIs" dxfId="1212" priority="260" operator="lessThan">
      <formula>0</formula>
    </cfRule>
  </conditionalFormatting>
  <conditionalFormatting sqref="B131:D153">
    <cfRule type="cellIs" dxfId="1211" priority="259" operator="lessThan">
      <formula>0</formula>
    </cfRule>
  </conditionalFormatting>
  <conditionalFormatting sqref="B131:D153">
    <cfRule type="cellIs" dxfId="1210" priority="258" operator="lessThan">
      <formula>0</formula>
    </cfRule>
  </conditionalFormatting>
  <conditionalFormatting sqref="B154:D154">
    <cfRule type="cellIs" dxfId="1209" priority="257" operator="lessThan">
      <formula>0</formula>
    </cfRule>
  </conditionalFormatting>
  <conditionalFormatting sqref="B154:D154">
    <cfRule type="cellIs" dxfId="1208" priority="256" operator="lessThan">
      <formula>0</formula>
    </cfRule>
  </conditionalFormatting>
  <conditionalFormatting sqref="B155:D155">
    <cfRule type="cellIs" dxfId="1207" priority="255" operator="lessThan">
      <formula>0</formula>
    </cfRule>
  </conditionalFormatting>
  <conditionalFormatting sqref="B155:D155">
    <cfRule type="cellIs" dxfId="1206" priority="254" operator="lessThan">
      <formula>0</formula>
    </cfRule>
  </conditionalFormatting>
  <conditionalFormatting sqref="B156:D156">
    <cfRule type="cellIs" dxfId="1205" priority="253" operator="lessThan">
      <formula>0</formula>
    </cfRule>
  </conditionalFormatting>
  <conditionalFormatting sqref="B156:D156">
    <cfRule type="cellIs" dxfId="1204" priority="252" operator="lessThan">
      <formula>0</formula>
    </cfRule>
  </conditionalFormatting>
  <conditionalFormatting sqref="B157:D158">
    <cfRule type="cellIs" dxfId="1203" priority="251" operator="lessThan">
      <formula>0</formula>
    </cfRule>
  </conditionalFormatting>
  <conditionalFormatting sqref="B157:D158">
    <cfRule type="cellIs" dxfId="1202" priority="250" operator="lessThan">
      <formula>0</formula>
    </cfRule>
  </conditionalFormatting>
  <conditionalFormatting sqref="B159:D160">
    <cfRule type="cellIs" dxfId="1201" priority="249" operator="lessThan">
      <formula>0</formula>
    </cfRule>
  </conditionalFormatting>
  <conditionalFormatting sqref="B159:D160">
    <cfRule type="cellIs" dxfId="1200" priority="248" operator="lessThan">
      <formula>0</formula>
    </cfRule>
  </conditionalFormatting>
  <conditionalFormatting sqref="B161:D161">
    <cfRule type="cellIs" dxfId="1199" priority="247" operator="lessThan">
      <formula>0</formula>
    </cfRule>
  </conditionalFormatting>
  <conditionalFormatting sqref="B161:D161">
    <cfRule type="cellIs" dxfId="1198" priority="246" operator="lessThan">
      <formula>0</formula>
    </cfRule>
  </conditionalFormatting>
  <conditionalFormatting sqref="B162:D162">
    <cfRule type="cellIs" dxfId="1197" priority="245" operator="lessThan">
      <formula>0</formula>
    </cfRule>
  </conditionalFormatting>
  <conditionalFormatting sqref="B162:D162">
    <cfRule type="cellIs" dxfId="1196" priority="244" operator="lessThan">
      <formula>0</formula>
    </cfRule>
  </conditionalFormatting>
  <conditionalFormatting sqref="B163:D163">
    <cfRule type="cellIs" dxfId="1195" priority="243" operator="lessThan">
      <formula>0</formula>
    </cfRule>
  </conditionalFormatting>
  <conditionalFormatting sqref="B163:D163">
    <cfRule type="cellIs" dxfId="1194" priority="242" operator="lessThan">
      <formula>0</formula>
    </cfRule>
  </conditionalFormatting>
  <conditionalFormatting sqref="B164:D164">
    <cfRule type="cellIs" dxfId="1193" priority="241" operator="lessThan">
      <formula>0</formula>
    </cfRule>
  </conditionalFormatting>
  <conditionalFormatting sqref="B164:D164">
    <cfRule type="cellIs" dxfId="1192" priority="240" operator="lessThan">
      <formula>0</formula>
    </cfRule>
  </conditionalFormatting>
  <conditionalFormatting sqref="B172:D194">
    <cfRule type="cellIs" dxfId="1191" priority="239" operator="lessThan">
      <formula>0</formula>
    </cfRule>
  </conditionalFormatting>
  <conditionalFormatting sqref="B172:D194">
    <cfRule type="cellIs" dxfId="1190" priority="238" operator="lessThan">
      <formula>0</formula>
    </cfRule>
  </conditionalFormatting>
  <conditionalFormatting sqref="B195:D195">
    <cfRule type="cellIs" dxfId="1189" priority="237" operator="lessThan">
      <formula>0</formula>
    </cfRule>
  </conditionalFormatting>
  <conditionalFormatting sqref="B195:D195">
    <cfRule type="cellIs" dxfId="1188" priority="236" operator="lessThan">
      <formula>0</formula>
    </cfRule>
  </conditionalFormatting>
  <conditionalFormatting sqref="B196:D196">
    <cfRule type="cellIs" dxfId="1187" priority="235" operator="lessThan">
      <formula>0</formula>
    </cfRule>
  </conditionalFormatting>
  <conditionalFormatting sqref="B196:D196">
    <cfRule type="cellIs" dxfId="1186" priority="234" operator="lessThan">
      <formula>0</formula>
    </cfRule>
  </conditionalFormatting>
  <conditionalFormatting sqref="B197:D197">
    <cfRule type="cellIs" dxfId="1185" priority="232" operator="lessThan">
      <formula>0</formula>
    </cfRule>
  </conditionalFormatting>
  <conditionalFormatting sqref="B198:D199">
    <cfRule type="cellIs" dxfId="1184" priority="230" operator="lessThan">
      <formula>0</formula>
    </cfRule>
  </conditionalFormatting>
  <conditionalFormatting sqref="B200:D201">
    <cfRule type="cellIs" dxfId="1183" priority="228" operator="lessThan">
      <formula>0</formula>
    </cfRule>
  </conditionalFormatting>
  <conditionalFormatting sqref="B202:D202">
    <cfRule type="cellIs" dxfId="1182" priority="226" operator="lessThan">
      <formula>0</formula>
    </cfRule>
  </conditionalFormatting>
  <conditionalFormatting sqref="B203:D203">
    <cfRule type="cellIs" dxfId="1181" priority="224" operator="lessThan">
      <formula>0</formula>
    </cfRule>
  </conditionalFormatting>
  <conditionalFormatting sqref="B204:D204">
    <cfRule type="cellIs" dxfId="1180" priority="223" operator="lessThan">
      <formula>0</formula>
    </cfRule>
  </conditionalFormatting>
  <conditionalFormatting sqref="B204:D204">
    <cfRule type="cellIs" dxfId="1179" priority="222" operator="lessThan">
      <formula>0</formula>
    </cfRule>
  </conditionalFormatting>
  <conditionalFormatting sqref="B205:D205">
    <cfRule type="cellIs" dxfId="1178" priority="221" operator="lessThan">
      <formula>0</formula>
    </cfRule>
  </conditionalFormatting>
  <conditionalFormatting sqref="B205:D205">
    <cfRule type="cellIs" dxfId="1177" priority="220" operator="lessThan">
      <formula>0</formula>
    </cfRule>
  </conditionalFormatting>
  <conditionalFormatting sqref="B213:D235">
    <cfRule type="cellIs" dxfId="1176" priority="219" operator="lessThan">
      <formula>0</formula>
    </cfRule>
  </conditionalFormatting>
  <conditionalFormatting sqref="B213:D235">
    <cfRule type="cellIs" dxfId="1175" priority="218" operator="lessThan">
      <formula>0</formula>
    </cfRule>
  </conditionalFormatting>
  <conditionalFormatting sqref="B236:D236">
    <cfRule type="cellIs" dxfId="1174" priority="217" operator="lessThan">
      <formula>0</formula>
    </cfRule>
  </conditionalFormatting>
  <conditionalFormatting sqref="B236:D236">
    <cfRule type="cellIs" dxfId="1173" priority="216" operator="lessThan">
      <formula>0</formula>
    </cfRule>
  </conditionalFormatting>
  <conditionalFormatting sqref="B237:D237">
    <cfRule type="cellIs" dxfId="1172" priority="215" operator="lessThan">
      <formula>0</formula>
    </cfRule>
  </conditionalFormatting>
  <conditionalFormatting sqref="B237:D237">
    <cfRule type="cellIs" dxfId="1171" priority="214" operator="lessThan">
      <formula>0</formula>
    </cfRule>
  </conditionalFormatting>
  <conditionalFormatting sqref="B238:D238">
    <cfRule type="cellIs" dxfId="1170" priority="213" operator="lessThan">
      <formula>0</formula>
    </cfRule>
  </conditionalFormatting>
  <conditionalFormatting sqref="B238:D238">
    <cfRule type="cellIs" dxfId="1169" priority="212" operator="lessThan">
      <formula>0</formula>
    </cfRule>
  </conditionalFormatting>
  <conditionalFormatting sqref="B239:D240">
    <cfRule type="cellIs" dxfId="1168" priority="211" operator="lessThan">
      <formula>0</formula>
    </cfRule>
  </conditionalFormatting>
  <conditionalFormatting sqref="B239:D240">
    <cfRule type="cellIs" dxfId="1167" priority="210" operator="lessThan">
      <formula>0</formula>
    </cfRule>
  </conditionalFormatting>
  <conditionalFormatting sqref="B241:D242">
    <cfRule type="cellIs" dxfId="1166" priority="209" operator="lessThan">
      <formula>0</formula>
    </cfRule>
  </conditionalFormatting>
  <conditionalFormatting sqref="B241:D242">
    <cfRule type="cellIs" dxfId="1165" priority="208" operator="lessThan">
      <formula>0</formula>
    </cfRule>
  </conditionalFormatting>
  <conditionalFormatting sqref="B243:D243">
    <cfRule type="cellIs" dxfId="1164" priority="207" operator="lessThan">
      <formula>0</formula>
    </cfRule>
  </conditionalFormatting>
  <conditionalFormatting sqref="B243:D243">
    <cfRule type="cellIs" dxfId="1163" priority="206" operator="lessThan">
      <formula>0</formula>
    </cfRule>
  </conditionalFormatting>
  <conditionalFormatting sqref="B244:D244">
    <cfRule type="cellIs" dxfId="1162" priority="205" operator="lessThan">
      <formula>0</formula>
    </cfRule>
  </conditionalFormatting>
  <conditionalFormatting sqref="B244:D244">
    <cfRule type="cellIs" dxfId="1161" priority="204" operator="lessThan">
      <formula>0</formula>
    </cfRule>
  </conditionalFormatting>
  <conditionalFormatting sqref="B245:D245">
    <cfRule type="cellIs" dxfId="1160" priority="203" operator="lessThan">
      <formula>0</formula>
    </cfRule>
  </conditionalFormatting>
  <conditionalFormatting sqref="B245:D245">
    <cfRule type="cellIs" dxfId="1159" priority="202" operator="lessThan">
      <formula>0</formula>
    </cfRule>
  </conditionalFormatting>
  <conditionalFormatting sqref="B246:D246">
    <cfRule type="cellIs" dxfId="1158" priority="201" operator="lessThan">
      <formula>0</formula>
    </cfRule>
  </conditionalFormatting>
  <conditionalFormatting sqref="B246:D246">
    <cfRule type="cellIs" dxfId="1157" priority="200" operator="lessThan">
      <formula>0</formula>
    </cfRule>
  </conditionalFormatting>
  <conditionalFormatting sqref="B254:D276">
    <cfRule type="cellIs" dxfId="1156" priority="199" operator="lessThan">
      <formula>0</formula>
    </cfRule>
  </conditionalFormatting>
  <conditionalFormatting sqref="B254:D276">
    <cfRule type="cellIs" dxfId="1155" priority="198" operator="lessThan">
      <formula>0</formula>
    </cfRule>
  </conditionalFormatting>
  <conditionalFormatting sqref="B277:D277">
    <cfRule type="cellIs" dxfId="1154" priority="197" operator="lessThan">
      <formula>0</formula>
    </cfRule>
  </conditionalFormatting>
  <conditionalFormatting sqref="B277:D277">
    <cfRule type="cellIs" dxfId="1153" priority="196" operator="lessThan">
      <formula>0</formula>
    </cfRule>
  </conditionalFormatting>
  <conditionalFormatting sqref="B278:D278">
    <cfRule type="cellIs" dxfId="1152" priority="195" operator="lessThan">
      <formula>0</formula>
    </cfRule>
  </conditionalFormatting>
  <conditionalFormatting sqref="B278:D278">
    <cfRule type="cellIs" dxfId="1151" priority="194" operator="lessThan">
      <formula>0</formula>
    </cfRule>
  </conditionalFormatting>
  <conditionalFormatting sqref="B279:D279">
    <cfRule type="cellIs" dxfId="1150" priority="193" operator="lessThan">
      <formula>0</formula>
    </cfRule>
  </conditionalFormatting>
  <conditionalFormatting sqref="B279:D279">
    <cfRule type="cellIs" dxfId="1149" priority="192" operator="lessThan">
      <formula>0</formula>
    </cfRule>
  </conditionalFormatting>
  <conditionalFormatting sqref="B280:D281">
    <cfRule type="cellIs" dxfId="1148" priority="191" operator="lessThan">
      <formula>0</formula>
    </cfRule>
  </conditionalFormatting>
  <conditionalFormatting sqref="B280:D281">
    <cfRule type="cellIs" dxfId="1147" priority="190" operator="lessThan">
      <formula>0</formula>
    </cfRule>
  </conditionalFormatting>
  <conditionalFormatting sqref="B282:D283">
    <cfRule type="cellIs" dxfId="1146" priority="189" operator="lessThan">
      <formula>0</formula>
    </cfRule>
  </conditionalFormatting>
  <conditionalFormatting sqref="B282:D283">
    <cfRule type="cellIs" dxfId="1145" priority="188" operator="lessThan">
      <formula>0</formula>
    </cfRule>
  </conditionalFormatting>
  <conditionalFormatting sqref="B284:D284">
    <cfRule type="cellIs" dxfId="1144" priority="187" operator="lessThan">
      <formula>0</formula>
    </cfRule>
  </conditionalFormatting>
  <conditionalFormatting sqref="B284:D284">
    <cfRule type="cellIs" dxfId="1143" priority="186" operator="lessThan">
      <formula>0</formula>
    </cfRule>
  </conditionalFormatting>
  <conditionalFormatting sqref="B285:D285">
    <cfRule type="cellIs" dxfId="1142" priority="185" operator="lessThan">
      <formula>0</formula>
    </cfRule>
  </conditionalFormatting>
  <conditionalFormatting sqref="B285:D285">
    <cfRule type="cellIs" dxfId="1141" priority="184" operator="lessThan">
      <formula>0</formula>
    </cfRule>
  </conditionalFormatting>
  <conditionalFormatting sqref="B286:D286">
    <cfRule type="cellIs" dxfId="1140" priority="183" operator="lessThan">
      <formula>0</formula>
    </cfRule>
  </conditionalFormatting>
  <conditionalFormatting sqref="B286:D286">
    <cfRule type="cellIs" dxfId="1139" priority="182" operator="lessThan">
      <formula>0</formula>
    </cfRule>
  </conditionalFormatting>
  <conditionalFormatting sqref="B287:D287">
    <cfRule type="cellIs" dxfId="1138" priority="181" operator="lessThan">
      <formula>0</formula>
    </cfRule>
  </conditionalFormatting>
  <conditionalFormatting sqref="B287:D287">
    <cfRule type="cellIs" dxfId="1137" priority="180" operator="lessThan">
      <formula>0</formula>
    </cfRule>
  </conditionalFormatting>
  <conditionalFormatting sqref="B296:D318">
    <cfRule type="cellIs" dxfId="1136" priority="179" operator="lessThan">
      <formula>0</formula>
    </cfRule>
  </conditionalFormatting>
  <conditionalFormatting sqref="B296:D318">
    <cfRule type="cellIs" dxfId="1135" priority="178" operator="lessThan">
      <formula>0</formula>
    </cfRule>
  </conditionalFormatting>
  <conditionalFormatting sqref="B319:D319">
    <cfRule type="cellIs" dxfId="1134" priority="177" operator="lessThan">
      <formula>0</formula>
    </cfRule>
  </conditionalFormatting>
  <conditionalFormatting sqref="B319:D319">
    <cfRule type="cellIs" dxfId="1133" priority="176" operator="lessThan">
      <formula>0</formula>
    </cfRule>
  </conditionalFormatting>
  <conditionalFormatting sqref="B320:D320">
    <cfRule type="cellIs" dxfId="1132" priority="175" operator="lessThan">
      <formula>0</formula>
    </cfRule>
  </conditionalFormatting>
  <conditionalFormatting sqref="B320:D320">
    <cfRule type="cellIs" dxfId="1131" priority="174" operator="lessThan">
      <formula>0</formula>
    </cfRule>
  </conditionalFormatting>
  <conditionalFormatting sqref="B321:D321">
    <cfRule type="cellIs" dxfId="1130" priority="173" operator="lessThan">
      <formula>0</formula>
    </cfRule>
  </conditionalFormatting>
  <conditionalFormatting sqref="B321:D321">
    <cfRule type="cellIs" dxfId="1129" priority="172" operator="lessThan">
      <formula>0</formula>
    </cfRule>
  </conditionalFormatting>
  <conditionalFormatting sqref="B322:D323">
    <cfRule type="cellIs" dxfId="1128" priority="171" operator="lessThan">
      <formula>0</formula>
    </cfRule>
  </conditionalFormatting>
  <conditionalFormatting sqref="B322:D323">
    <cfRule type="cellIs" dxfId="1127" priority="170" operator="lessThan">
      <formula>0</formula>
    </cfRule>
  </conditionalFormatting>
  <conditionalFormatting sqref="B324:D325">
    <cfRule type="cellIs" dxfId="1126" priority="169" operator="lessThan">
      <formula>0</formula>
    </cfRule>
  </conditionalFormatting>
  <conditionalFormatting sqref="B324:D325">
    <cfRule type="cellIs" dxfId="1125" priority="168" operator="lessThan">
      <formula>0</formula>
    </cfRule>
  </conditionalFormatting>
  <conditionalFormatting sqref="B326:D326">
    <cfRule type="cellIs" dxfId="1124" priority="167" operator="lessThan">
      <formula>0</formula>
    </cfRule>
  </conditionalFormatting>
  <conditionalFormatting sqref="B326:D326">
    <cfRule type="cellIs" dxfId="1123" priority="166" operator="lessThan">
      <formula>0</formula>
    </cfRule>
  </conditionalFormatting>
  <conditionalFormatting sqref="B327:D327">
    <cfRule type="cellIs" dxfId="1122" priority="165" operator="lessThan">
      <formula>0</formula>
    </cfRule>
  </conditionalFormatting>
  <conditionalFormatting sqref="B327:D327">
    <cfRule type="cellIs" dxfId="1121" priority="164" operator="lessThan">
      <formula>0</formula>
    </cfRule>
  </conditionalFormatting>
  <conditionalFormatting sqref="B328:D328">
    <cfRule type="cellIs" dxfId="1120" priority="163" operator="lessThan">
      <formula>0</formula>
    </cfRule>
  </conditionalFormatting>
  <conditionalFormatting sqref="B328:D328">
    <cfRule type="cellIs" dxfId="1119" priority="162" operator="lessThan">
      <formula>0</formula>
    </cfRule>
  </conditionalFormatting>
  <conditionalFormatting sqref="B329:D329">
    <cfRule type="cellIs" dxfId="1118" priority="161" operator="lessThan">
      <formula>0</formula>
    </cfRule>
  </conditionalFormatting>
  <conditionalFormatting sqref="B329:D329">
    <cfRule type="cellIs" dxfId="1117" priority="160" operator="lessThan">
      <formula>0</formula>
    </cfRule>
  </conditionalFormatting>
  <conditionalFormatting sqref="B337:D359">
    <cfRule type="cellIs" dxfId="1116" priority="159" operator="lessThan">
      <formula>0</formula>
    </cfRule>
  </conditionalFormatting>
  <conditionalFormatting sqref="B337:D359">
    <cfRule type="cellIs" dxfId="1115" priority="158" operator="lessThan">
      <formula>0</formula>
    </cfRule>
  </conditionalFormatting>
  <conditionalFormatting sqref="B360:D360">
    <cfRule type="cellIs" dxfId="1114" priority="157" operator="lessThan">
      <formula>0</formula>
    </cfRule>
  </conditionalFormatting>
  <conditionalFormatting sqref="B360:D360">
    <cfRule type="cellIs" dxfId="1113" priority="156" operator="lessThan">
      <formula>0</formula>
    </cfRule>
  </conditionalFormatting>
  <conditionalFormatting sqref="B361:D361">
    <cfRule type="cellIs" dxfId="1112" priority="155" operator="lessThan">
      <formula>0</formula>
    </cfRule>
  </conditionalFormatting>
  <conditionalFormatting sqref="B361:D361">
    <cfRule type="cellIs" dxfId="1111" priority="154" operator="lessThan">
      <formula>0</formula>
    </cfRule>
  </conditionalFormatting>
  <conditionalFormatting sqref="B362:D362">
    <cfRule type="cellIs" dxfId="1110" priority="153" operator="lessThan">
      <formula>0</formula>
    </cfRule>
  </conditionalFormatting>
  <conditionalFormatting sqref="B362:D362">
    <cfRule type="cellIs" dxfId="1109" priority="152" operator="lessThan">
      <formula>0</formula>
    </cfRule>
  </conditionalFormatting>
  <conditionalFormatting sqref="B363:D364">
    <cfRule type="cellIs" dxfId="1108" priority="151" operator="lessThan">
      <formula>0</formula>
    </cfRule>
  </conditionalFormatting>
  <conditionalFormatting sqref="B363:D364">
    <cfRule type="cellIs" dxfId="1107" priority="150" operator="lessThan">
      <formula>0</formula>
    </cfRule>
  </conditionalFormatting>
  <conditionalFormatting sqref="B365:D366">
    <cfRule type="cellIs" dxfId="1106" priority="149" operator="lessThan">
      <formula>0</formula>
    </cfRule>
  </conditionalFormatting>
  <conditionalFormatting sqref="B365:D366">
    <cfRule type="cellIs" dxfId="1105" priority="148" operator="lessThan">
      <formula>0</formula>
    </cfRule>
  </conditionalFormatting>
  <conditionalFormatting sqref="B367:D367">
    <cfRule type="cellIs" dxfId="1104" priority="147" operator="lessThan">
      <formula>0</formula>
    </cfRule>
  </conditionalFormatting>
  <conditionalFormatting sqref="B367:D367">
    <cfRule type="cellIs" dxfId="1103" priority="146" operator="lessThan">
      <formula>0</formula>
    </cfRule>
  </conditionalFormatting>
  <conditionalFormatting sqref="B368:D368">
    <cfRule type="cellIs" dxfId="1102" priority="145" operator="lessThan">
      <formula>0</formula>
    </cfRule>
  </conditionalFormatting>
  <conditionalFormatting sqref="B368:D368">
    <cfRule type="cellIs" dxfId="1101" priority="144" operator="lessThan">
      <formula>0</formula>
    </cfRule>
  </conditionalFormatting>
  <conditionalFormatting sqref="B369:D369">
    <cfRule type="cellIs" dxfId="1100" priority="143" operator="lessThan">
      <formula>0</formula>
    </cfRule>
  </conditionalFormatting>
  <conditionalFormatting sqref="B369:D369">
    <cfRule type="cellIs" dxfId="1099" priority="142" operator="lessThan">
      <formula>0</formula>
    </cfRule>
  </conditionalFormatting>
  <conditionalFormatting sqref="B370:D370">
    <cfRule type="cellIs" dxfId="1098" priority="141" operator="lessThan">
      <formula>0</formula>
    </cfRule>
  </conditionalFormatting>
  <conditionalFormatting sqref="B370:D370">
    <cfRule type="cellIs" dxfId="1097" priority="140" operator="lessThan">
      <formula>0</formula>
    </cfRule>
  </conditionalFormatting>
  <conditionalFormatting sqref="A76">
    <cfRule type="cellIs" dxfId="1096" priority="139" operator="lessThan">
      <formula>0</formula>
    </cfRule>
  </conditionalFormatting>
  <conditionalFormatting sqref="A34">
    <cfRule type="cellIs" dxfId="1095" priority="138" operator="lessThan">
      <formula>0</formula>
    </cfRule>
  </conditionalFormatting>
  <conditionalFormatting sqref="A77">
    <cfRule type="cellIs" dxfId="1094" priority="137" operator="lessThan">
      <formula>0</formula>
    </cfRule>
  </conditionalFormatting>
  <conditionalFormatting sqref="A119">
    <cfRule type="cellIs" dxfId="1093" priority="136" operator="lessThan">
      <formula>0</formula>
    </cfRule>
  </conditionalFormatting>
  <conditionalFormatting sqref="A160">
    <cfRule type="cellIs" dxfId="1092" priority="135" operator="lessThan">
      <formula>0</formula>
    </cfRule>
  </conditionalFormatting>
  <conditionalFormatting sqref="A201">
    <cfRule type="cellIs" dxfId="1091" priority="134" operator="lessThan">
      <formula>0</formula>
    </cfRule>
  </conditionalFormatting>
  <conditionalFormatting sqref="A242">
    <cfRule type="cellIs" dxfId="1090" priority="133" operator="lessThan">
      <formula>0</formula>
    </cfRule>
  </conditionalFormatting>
  <conditionalFormatting sqref="A283">
    <cfRule type="cellIs" dxfId="1089" priority="132" operator="lessThan">
      <formula>0</formula>
    </cfRule>
  </conditionalFormatting>
  <conditionalFormatting sqref="A325">
    <cfRule type="cellIs" dxfId="1088" priority="131" operator="lessThan">
      <formula>0</formula>
    </cfRule>
  </conditionalFormatting>
  <conditionalFormatting sqref="A366">
    <cfRule type="cellIs" dxfId="1087" priority="130" operator="lessThan">
      <formula>0</formula>
    </cfRule>
  </conditionalFormatting>
  <conditionalFormatting sqref="A324">
    <cfRule type="cellIs" dxfId="1086" priority="129" operator="lessThan">
      <formula>0</formula>
    </cfRule>
  </conditionalFormatting>
  <conditionalFormatting sqref="A282">
    <cfRule type="cellIs" dxfId="1085" priority="128" operator="lessThan">
      <formula>0</formula>
    </cfRule>
  </conditionalFormatting>
  <conditionalFormatting sqref="A241">
    <cfRule type="cellIs" dxfId="1084" priority="127" operator="lessThan">
      <formula>0</formula>
    </cfRule>
  </conditionalFormatting>
  <conditionalFormatting sqref="A200">
    <cfRule type="cellIs" dxfId="1083" priority="126" operator="lessThan">
      <formula>0</formula>
    </cfRule>
  </conditionalFormatting>
  <conditionalFormatting sqref="A159">
    <cfRule type="cellIs" dxfId="1082" priority="125" operator="lessThan">
      <formula>0</formula>
    </cfRule>
  </conditionalFormatting>
  <conditionalFormatting sqref="A118">
    <cfRule type="cellIs" dxfId="1081" priority="124" operator="lessThan">
      <formula>0</formula>
    </cfRule>
  </conditionalFormatting>
  <conditionalFormatting sqref="O90:O123">
    <cfRule type="cellIs" dxfId="1080" priority="123" operator="lessThan">
      <formula>0</formula>
    </cfRule>
  </conditionalFormatting>
  <conditionalFormatting sqref="O90:O123">
    <cfRule type="cellIs" dxfId="1079" priority="122" operator="lessThan">
      <formula>0</formula>
    </cfRule>
  </conditionalFormatting>
  <conditionalFormatting sqref="M90:M123">
    <cfRule type="cellIs" dxfId="1078" priority="121" operator="lessThan">
      <formula>0</formula>
    </cfRule>
  </conditionalFormatting>
  <conditionalFormatting sqref="M90:M123">
    <cfRule type="cellIs" dxfId="1077" priority="120" operator="lessThan">
      <formula>0</formula>
    </cfRule>
  </conditionalFormatting>
  <conditionalFormatting sqref="K90:K123">
    <cfRule type="cellIs" dxfId="1076" priority="119" operator="lessThan">
      <formula>0</formula>
    </cfRule>
  </conditionalFormatting>
  <conditionalFormatting sqref="K90:K123">
    <cfRule type="cellIs" dxfId="1075" priority="118" operator="lessThan">
      <formula>0</formula>
    </cfRule>
  </conditionalFormatting>
  <conditionalFormatting sqref="K131:K164">
    <cfRule type="cellIs" dxfId="1074" priority="117" operator="lessThan">
      <formula>0</formula>
    </cfRule>
  </conditionalFormatting>
  <conditionalFormatting sqref="K131:K164">
    <cfRule type="cellIs" dxfId="1073" priority="116" operator="lessThan">
      <formula>0</formula>
    </cfRule>
  </conditionalFormatting>
  <conditionalFormatting sqref="O172:O205">
    <cfRule type="cellIs" dxfId="1072" priority="115" operator="lessThan">
      <formula>0</formula>
    </cfRule>
  </conditionalFormatting>
  <conditionalFormatting sqref="O172:O205">
    <cfRule type="cellIs" dxfId="1071" priority="114" operator="lessThan">
      <formula>0</formula>
    </cfRule>
  </conditionalFormatting>
  <conditionalFormatting sqref="AM133">
    <cfRule type="cellIs" priority="113" operator="lessThan">
      <formula>0</formula>
    </cfRule>
  </conditionalFormatting>
  <conditionalFormatting sqref="AA48:AA81">
    <cfRule type="cellIs" dxfId="1070" priority="111" operator="lessThan">
      <formula>0</formula>
    </cfRule>
  </conditionalFormatting>
  <conditionalFormatting sqref="AA48:AA81">
    <cfRule type="cellIs" dxfId="1069" priority="112" operator="lessThan">
      <formula>0</formula>
    </cfRule>
  </conditionalFormatting>
  <conditionalFormatting sqref="I90:I123">
    <cfRule type="cellIs" dxfId="1068" priority="109" operator="lessThan">
      <formula>0</formula>
    </cfRule>
  </conditionalFormatting>
  <conditionalFormatting sqref="I90:I123">
    <cfRule type="cellIs" dxfId="1067" priority="110" operator="lessThan">
      <formula>0</formula>
    </cfRule>
  </conditionalFormatting>
  <conditionalFormatting sqref="Y90:Y123">
    <cfRule type="cellIs" dxfId="1066" priority="108" operator="lessThan">
      <formula>0</formula>
    </cfRule>
  </conditionalFormatting>
  <conditionalFormatting sqref="Y90:Y123">
    <cfRule type="cellIs" dxfId="1065" priority="107" operator="lessThan">
      <formula>0</formula>
    </cfRule>
  </conditionalFormatting>
  <conditionalFormatting sqref="AA90:AA123">
    <cfRule type="cellIs" dxfId="1064" priority="106" operator="lessThan">
      <formula>0</formula>
    </cfRule>
  </conditionalFormatting>
  <conditionalFormatting sqref="AA90:AA123">
    <cfRule type="cellIs" dxfId="1063" priority="105" operator="lessThan">
      <formula>0</formula>
    </cfRule>
  </conditionalFormatting>
  <conditionalFormatting sqref="I131:I164">
    <cfRule type="cellIs" dxfId="1062" priority="104" operator="lessThan">
      <formula>0</formula>
    </cfRule>
  </conditionalFormatting>
  <conditionalFormatting sqref="I131:I164">
    <cfRule type="cellIs" dxfId="1061" priority="103" operator="lessThan">
      <formula>0</formula>
    </cfRule>
  </conditionalFormatting>
  <conditionalFormatting sqref="M131:M164">
    <cfRule type="cellIs" dxfId="1060" priority="102" operator="lessThan">
      <formula>0</formula>
    </cfRule>
  </conditionalFormatting>
  <conditionalFormatting sqref="M131:M164">
    <cfRule type="cellIs" dxfId="1059" priority="101" operator="lessThan">
      <formula>0</formula>
    </cfRule>
  </conditionalFormatting>
  <conditionalFormatting sqref="Y337:Y370">
    <cfRule type="cellIs" dxfId="1058" priority="74" operator="lessThan">
      <formula>0</formula>
    </cfRule>
  </conditionalFormatting>
  <conditionalFormatting sqref="Y337:Y370">
    <cfRule type="cellIs" dxfId="1057" priority="73" operator="lessThan">
      <formula>0</formula>
    </cfRule>
  </conditionalFormatting>
  <conditionalFormatting sqref="Y131:Y164">
    <cfRule type="cellIs" dxfId="1056" priority="100" operator="lessThan">
      <formula>0</formula>
    </cfRule>
  </conditionalFormatting>
  <conditionalFormatting sqref="Y131:Y164">
    <cfRule type="cellIs" dxfId="1055" priority="99" operator="lessThan">
      <formula>0</formula>
    </cfRule>
  </conditionalFormatting>
  <conditionalFormatting sqref="AA131:AA164">
    <cfRule type="cellIs" dxfId="1054" priority="98" operator="lessThan">
      <formula>0</formula>
    </cfRule>
  </conditionalFormatting>
  <conditionalFormatting sqref="AA131:AA164">
    <cfRule type="cellIs" dxfId="1053" priority="97" operator="lessThan">
      <formula>0</formula>
    </cfRule>
  </conditionalFormatting>
  <conditionalFormatting sqref="K172:K205">
    <cfRule type="cellIs" dxfId="1052" priority="96" operator="lessThan">
      <formula>0</formula>
    </cfRule>
  </conditionalFormatting>
  <conditionalFormatting sqref="K172:K205">
    <cfRule type="cellIs" dxfId="1051" priority="95" operator="lessThan">
      <formula>0</formula>
    </cfRule>
  </conditionalFormatting>
  <conditionalFormatting sqref="AA172:AA205">
    <cfRule type="cellIs" dxfId="1050" priority="94" operator="lessThan">
      <formula>0</formula>
    </cfRule>
  </conditionalFormatting>
  <conditionalFormatting sqref="AA172:AA205">
    <cfRule type="cellIs" dxfId="1049" priority="93" operator="lessThan">
      <formula>0</formula>
    </cfRule>
  </conditionalFormatting>
  <conditionalFormatting sqref="I254:I287">
    <cfRule type="cellIs" dxfId="1048" priority="92" operator="lessThan">
      <formula>0</formula>
    </cfRule>
  </conditionalFormatting>
  <conditionalFormatting sqref="I254:I287">
    <cfRule type="cellIs" dxfId="1047" priority="91" operator="lessThan">
      <formula>0</formula>
    </cfRule>
  </conditionalFormatting>
  <conditionalFormatting sqref="M254:M287">
    <cfRule type="cellIs" dxfId="1046" priority="88" operator="lessThan">
      <formula>0</formula>
    </cfRule>
  </conditionalFormatting>
  <conditionalFormatting sqref="M254:M287">
    <cfRule type="cellIs" dxfId="1045" priority="87" operator="lessThan">
      <formula>0</formula>
    </cfRule>
  </conditionalFormatting>
  <conditionalFormatting sqref="AA254:AA287">
    <cfRule type="cellIs" dxfId="1044" priority="84" operator="lessThan">
      <formula>0</formula>
    </cfRule>
  </conditionalFormatting>
  <conditionalFormatting sqref="AA254:AA287">
    <cfRule type="cellIs" dxfId="1043" priority="83" operator="lessThan">
      <formula>0</formula>
    </cfRule>
  </conditionalFormatting>
  <conditionalFormatting sqref="I337:I370">
    <cfRule type="cellIs" dxfId="1042" priority="82" operator="lessThan">
      <formula>0</formula>
    </cfRule>
  </conditionalFormatting>
  <conditionalFormatting sqref="I337:I370">
    <cfRule type="cellIs" dxfId="1041" priority="81" operator="lessThan">
      <formula>0</formula>
    </cfRule>
  </conditionalFormatting>
  <conditionalFormatting sqref="U337:U370">
    <cfRule type="cellIs" dxfId="1040" priority="80" operator="lessThan">
      <formula>0</formula>
    </cfRule>
  </conditionalFormatting>
  <conditionalFormatting sqref="U337:U370">
    <cfRule type="cellIs" dxfId="1039" priority="79" operator="lessThan">
      <formula>0</formula>
    </cfRule>
  </conditionalFormatting>
  <conditionalFormatting sqref="W337:W370">
    <cfRule type="cellIs" dxfId="1038" priority="78" operator="lessThan">
      <formula>0</formula>
    </cfRule>
  </conditionalFormatting>
  <conditionalFormatting sqref="W337:W370">
    <cfRule type="cellIs" dxfId="1037" priority="77" operator="lessThan">
      <formula>0</formula>
    </cfRule>
  </conditionalFormatting>
  <conditionalFormatting sqref="AA337:AA370">
    <cfRule type="cellIs" dxfId="1036" priority="76" operator="lessThan">
      <formula>0</formula>
    </cfRule>
  </conditionalFormatting>
  <conditionalFormatting sqref="AA337:AA370">
    <cfRule type="cellIs" dxfId="1035" priority="75" operator="lessThan">
      <formula>0</formula>
    </cfRule>
  </conditionalFormatting>
  <conditionalFormatting sqref="U90:U123">
    <cfRule type="cellIs" dxfId="1034" priority="65" operator="lessThan">
      <formula>0</formula>
    </cfRule>
  </conditionalFormatting>
  <conditionalFormatting sqref="U90:U123">
    <cfRule type="cellIs" dxfId="1033" priority="66" operator="lessThan">
      <formula>0</formula>
    </cfRule>
  </conditionalFormatting>
  <conditionalFormatting sqref="W90:W123">
    <cfRule type="cellIs" dxfId="1032" priority="63" operator="lessThan">
      <formula>0</formula>
    </cfRule>
  </conditionalFormatting>
  <conditionalFormatting sqref="W90:W123">
    <cfRule type="cellIs" dxfId="1031" priority="64" operator="lessThan">
      <formula>0</formula>
    </cfRule>
  </conditionalFormatting>
  <conditionalFormatting sqref="I172:I205">
    <cfRule type="cellIs" dxfId="1030" priority="58" operator="lessThan">
      <formula>0</formula>
    </cfRule>
  </conditionalFormatting>
  <conditionalFormatting sqref="I172:I205">
    <cfRule type="cellIs" dxfId="1029" priority="57" operator="lessThan">
      <formula>0</formula>
    </cfRule>
  </conditionalFormatting>
  <conditionalFormatting sqref="M172:M205">
    <cfRule type="cellIs" dxfId="1028" priority="56" operator="lessThan">
      <formula>0</formula>
    </cfRule>
  </conditionalFormatting>
  <conditionalFormatting sqref="M172:M205">
    <cfRule type="cellIs" dxfId="1027" priority="55" operator="lessThan">
      <formula>0</formula>
    </cfRule>
  </conditionalFormatting>
  <conditionalFormatting sqref="W172:W205">
    <cfRule type="cellIs" dxfId="1026" priority="52" operator="lessThan">
      <formula>0</formula>
    </cfRule>
  </conditionalFormatting>
  <conditionalFormatting sqref="W172:W205">
    <cfRule type="cellIs" dxfId="1025" priority="51" operator="lessThan">
      <formula>0</formula>
    </cfRule>
  </conditionalFormatting>
  <conditionalFormatting sqref="U131:U164">
    <cfRule type="cellIs" dxfId="1024" priority="48" operator="lessThan">
      <formula>0</formula>
    </cfRule>
  </conditionalFormatting>
  <conditionalFormatting sqref="U131:U164">
    <cfRule type="cellIs" dxfId="1023" priority="47" operator="lessThan">
      <formula>0</formula>
    </cfRule>
  </conditionalFormatting>
  <conditionalFormatting sqref="W131:W164">
    <cfRule type="cellIs" dxfId="1022" priority="46" operator="lessThan">
      <formula>0</formula>
    </cfRule>
  </conditionalFormatting>
  <conditionalFormatting sqref="W131:W164">
    <cfRule type="cellIs" dxfId="1021" priority="45" operator="lessThan">
      <formula>0</formula>
    </cfRule>
  </conditionalFormatting>
  <conditionalFormatting sqref="K48:K81">
    <cfRule type="cellIs" dxfId="1020" priority="43" operator="lessThan">
      <formula>0</formula>
    </cfRule>
  </conditionalFormatting>
  <conditionalFormatting sqref="K48:K81">
    <cfRule type="cellIs" dxfId="1019" priority="44" operator="lessThan">
      <formula>0</formula>
    </cfRule>
  </conditionalFormatting>
  <conditionalFormatting sqref="U48:U81">
    <cfRule type="cellIs" dxfId="1018" priority="41" operator="lessThan">
      <formula>0</formula>
    </cfRule>
  </conditionalFormatting>
  <conditionalFormatting sqref="U48:U81">
    <cfRule type="cellIs" dxfId="1017" priority="42" operator="lessThan">
      <formula>0</formula>
    </cfRule>
  </conditionalFormatting>
  <conditionalFormatting sqref="G48:G81">
    <cfRule type="cellIs" dxfId="1016" priority="40" operator="lessThan">
      <formula>0</formula>
    </cfRule>
  </conditionalFormatting>
  <conditionalFormatting sqref="G48:G81">
    <cfRule type="cellIs" dxfId="1015" priority="39" operator="lessThan">
      <formula>0</formula>
    </cfRule>
  </conditionalFormatting>
  <conditionalFormatting sqref="G90:G123">
    <cfRule type="cellIs" dxfId="1014" priority="38" operator="lessThan">
      <formula>0</formula>
    </cfRule>
  </conditionalFormatting>
  <conditionalFormatting sqref="G90:G123">
    <cfRule type="cellIs" dxfId="1013" priority="37" operator="lessThan">
      <formula>0</formula>
    </cfRule>
  </conditionalFormatting>
  <conditionalFormatting sqref="G131:G164">
    <cfRule type="cellIs" dxfId="1012" priority="36" operator="lessThan">
      <formula>0</formula>
    </cfRule>
  </conditionalFormatting>
  <conditionalFormatting sqref="G131:G164">
    <cfRule type="cellIs" dxfId="1011" priority="35" operator="lessThan">
      <formula>0</formula>
    </cfRule>
  </conditionalFormatting>
  <conditionalFormatting sqref="S131:S164">
    <cfRule type="cellIs" dxfId="1010" priority="34" operator="lessThan">
      <formula>0</formula>
    </cfRule>
  </conditionalFormatting>
  <conditionalFormatting sqref="S131:S164">
    <cfRule type="cellIs" dxfId="1009" priority="33" operator="lessThan">
      <formula>0</formula>
    </cfRule>
  </conditionalFormatting>
  <conditionalFormatting sqref="G172:G205">
    <cfRule type="cellIs" dxfId="1008" priority="32" operator="lessThan">
      <formula>0</formula>
    </cfRule>
  </conditionalFormatting>
  <conditionalFormatting sqref="G172:G205">
    <cfRule type="cellIs" dxfId="1007" priority="31" operator="lessThan">
      <formula>0</formula>
    </cfRule>
  </conditionalFormatting>
  <conditionalFormatting sqref="S172:S205">
    <cfRule type="cellIs" dxfId="1006" priority="30" operator="lessThan">
      <formula>0</formula>
    </cfRule>
  </conditionalFormatting>
  <conditionalFormatting sqref="S172:S205">
    <cfRule type="cellIs" dxfId="1005" priority="29" operator="lessThan">
      <formula>0</formula>
    </cfRule>
  </conditionalFormatting>
  <conditionalFormatting sqref="G213:G246">
    <cfRule type="cellIs" dxfId="1004" priority="28" operator="lessThan">
      <formula>0</formula>
    </cfRule>
  </conditionalFormatting>
  <conditionalFormatting sqref="G213:G246">
    <cfRule type="cellIs" dxfId="1003" priority="27" operator="lessThan">
      <formula>0</formula>
    </cfRule>
  </conditionalFormatting>
  <conditionalFormatting sqref="S213:S246">
    <cfRule type="cellIs" dxfId="1002" priority="26" operator="lessThan">
      <formula>0</formula>
    </cfRule>
  </conditionalFormatting>
  <conditionalFormatting sqref="S213:S246">
    <cfRule type="cellIs" dxfId="1001" priority="25" operator="lessThan">
      <formula>0</formula>
    </cfRule>
  </conditionalFormatting>
  <conditionalFormatting sqref="G254:G287">
    <cfRule type="cellIs" dxfId="1000" priority="24" operator="lessThan">
      <formula>0</formula>
    </cfRule>
  </conditionalFormatting>
  <conditionalFormatting sqref="G254:G287">
    <cfRule type="cellIs" dxfId="999" priority="23" operator="lessThan">
      <formula>0</formula>
    </cfRule>
  </conditionalFormatting>
  <conditionalFormatting sqref="S254:S287">
    <cfRule type="cellIs" dxfId="998" priority="22" operator="lessThan">
      <formula>0</formula>
    </cfRule>
  </conditionalFormatting>
  <conditionalFormatting sqref="S254:S287">
    <cfRule type="cellIs" dxfId="997" priority="21" operator="lessThan">
      <formula>0</formula>
    </cfRule>
  </conditionalFormatting>
  <conditionalFormatting sqref="G296:G329">
    <cfRule type="cellIs" dxfId="996" priority="20" operator="lessThan">
      <formula>0</formula>
    </cfRule>
  </conditionalFormatting>
  <conditionalFormatting sqref="G296:G329">
    <cfRule type="cellIs" dxfId="995" priority="19" operator="lessThan">
      <formula>0</formula>
    </cfRule>
  </conditionalFormatting>
  <conditionalFormatting sqref="K254:K287">
    <cfRule type="cellIs" dxfId="994" priority="18" operator="lessThan">
      <formula>0</formula>
    </cfRule>
  </conditionalFormatting>
  <conditionalFormatting sqref="K254:K287">
    <cfRule type="cellIs" dxfId="993" priority="17" operator="lessThan">
      <formula>0</formula>
    </cfRule>
  </conditionalFormatting>
  <conditionalFormatting sqref="U254:U287">
    <cfRule type="cellIs" dxfId="992" priority="16" operator="lessThan">
      <formula>0</formula>
    </cfRule>
  </conditionalFormatting>
  <conditionalFormatting sqref="U254:U287">
    <cfRule type="cellIs" dxfId="991" priority="15" operator="lessThan">
      <formula>0</formula>
    </cfRule>
  </conditionalFormatting>
  <conditionalFormatting sqref="W254:W287">
    <cfRule type="cellIs" dxfId="990" priority="14" operator="lessThan">
      <formula>0</formula>
    </cfRule>
  </conditionalFormatting>
  <conditionalFormatting sqref="W254:W287">
    <cfRule type="cellIs" dxfId="989" priority="13" operator="lessThan">
      <formula>0</formula>
    </cfRule>
  </conditionalFormatting>
  <conditionalFormatting sqref="Y254:Y287">
    <cfRule type="cellIs" dxfId="988" priority="12" operator="lessThan">
      <formula>0</formula>
    </cfRule>
  </conditionalFormatting>
  <conditionalFormatting sqref="Y254:Y287">
    <cfRule type="cellIs" dxfId="987" priority="11" operator="lessThan">
      <formula>0</formula>
    </cfRule>
  </conditionalFormatting>
  <conditionalFormatting sqref="Y172:Y205">
    <cfRule type="cellIs" dxfId="986" priority="10" operator="lessThan">
      <formula>0</formula>
    </cfRule>
  </conditionalFormatting>
  <conditionalFormatting sqref="Y172:Y205">
    <cfRule type="cellIs" dxfId="985" priority="9" operator="lessThan">
      <formula>0</formula>
    </cfRule>
  </conditionalFormatting>
  <conditionalFormatting sqref="U172:U205">
    <cfRule type="cellIs" dxfId="984" priority="8" operator="lessThan">
      <formula>0</formula>
    </cfRule>
  </conditionalFormatting>
  <conditionalFormatting sqref="U172:U205">
    <cfRule type="cellIs" dxfId="983" priority="7" operator="lessThan">
      <formula>0</formula>
    </cfRule>
  </conditionalFormatting>
  <conditionalFormatting sqref="W48:W81">
    <cfRule type="cellIs" dxfId="982" priority="6" operator="lessThan">
      <formula>0</formula>
    </cfRule>
  </conditionalFormatting>
  <conditionalFormatting sqref="W48:W81">
    <cfRule type="cellIs" dxfId="981" priority="5" operator="lessThan">
      <formula>0</formula>
    </cfRule>
  </conditionalFormatting>
  <conditionalFormatting sqref="Y48:Y81">
    <cfRule type="cellIs" dxfId="980" priority="4" operator="lessThan">
      <formula>0</formula>
    </cfRule>
  </conditionalFormatting>
  <conditionalFormatting sqref="Y48:Y81">
    <cfRule type="cellIs" dxfId="979" priority="3" operator="lessThan">
      <formula>0</formula>
    </cfRule>
  </conditionalFormatting>
  <conditionalFormatting sqref="E172:E205">
    <cfRule type="cellIs" dxfId="978" priority="2" operator="lessThan">
      <formula>0</formula>
    </cfRule>
  </conditionalFormatting>
  <conditionalFormatting sqref="E172:E205">
    <cfRule type="cellIs" dxfId="977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02"/>
  <sheetViews>
    <sheetView zoomScale="85" zoomScaleNormal="85" zoomScaleSheetLayoutView="100" workbookViewId="0">
      <pane xSplit="4" topLeftCell="E1" activePane="topRight" state="frozen"/>
      <selection activeCell="A19" sqref="A19"/>
      <selection pane="topRight" activeCell="A42" sqref="A42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39" s="2" customFormat="1" x14ac:dyDescent="0.3"/>
    <row r="2" spans="1:39" s="2" customFormat="1" ht="17.25" thickBot="1" x14ac:dyDescent="0.35">
      <c r="A2" s="98" t="s">
        <v>1194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39" s="2" customFormat="1" ht="17.25" thickBot="1" x14ac:dyDescent="0.35">
      <c r="A3" s="10"/>
      <c r="B3" s="10"/>
      <c r="C3" s="167"/>
      <c r="D3" s="167"/>
      <c r="E3" s="115"/>
      <c r="F3" s="114"/>
      <c r="G3" s="596" t="s">
        <v>10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49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11</v>
      </c>
    </row>
    <row r="4" spans="1:39" s="2" customFormat="1" ht="16.5" customHeight="1" x14ac:dyDescent="0.3">
      <c r="A4" s="561" t="s">
        <v>12</v>
      </c>
      <c r="B4" s="563" t="s">
        <v>13</v>
      </c>
      <c r="C4" s="565" t="s">
        <v>14</v>
      </c>
      <c r="D4" s="567" t="s">
        <v>51</v>
      </c>
      <c r="E4" s="569" t="s">
        <v>15</v>
      </c>
      <c r="F4" s="571" t="s">
        <v>16</v>
      </c>
      <c r="G4" s="599" t="s">
        <v>17</v>
      </c>
      <c r="H4" s="578" t="s">
        <v>18</v>
      </c>
      <c r="I4" s="580" t="s">
        <v>0</v>
      </c>
      <c r="J4" s="582" t="s">
        <v>53</v>
      </c>
      <c r="K4" s="584" t="s">
        <v>1</v>
      </c>
      <c r="L4" s="582" t="s">
        <v>19</v>
      </c>
      <c r="M4" s="632" t="s">
        <v>2</v>
      </c>
      <c r="N4" s="582" t="s">
        <v>20</v>
      </c>
      <c r="O4" s="632" t="s">
        <v>3</v>
      </c>
      <c r="P4" s="582" t="s">
        <v>21</v>
      </c>
      <c r="Q4" s="592" t="s">
        <v>22</v>
      </c>
      <c r="R4" s="711" t="s">
        <v>23</v>
      </c>
      <c r="S4" s="588" t="s">
        <v>24</v>
      </c>
      <c r="T4" s="590" t="s">
        <v>25</v>
      </c>
      <c r="U4" s="576" t="s">
        <v>4</v>
      </c>
      <c r="V4" s="578" t="s">
        <v>26</v>
      </c>
      <c r="W4" s="576" t="s">
        <v>5</v>
      </c>
      <c r="X4" s="578" t="s">
        <v>27</v>
      </c>
      <c r="Y4" s="576" t="s">
        <v>6</v>
      </c>
      <c r="Z4" s="578" t="s">
        <v>54</v>
      </c>
      <c r="AA4" s="576" t="s">
        <v>7</v>
      </c>
      <c r="AB4" s="617" t="s">
        <v>28</v>
      </c>
      <c r="AC4" s="592" t="s">
        <v>29</v>
      </c>
      <c r="AD4" s="594" t="s">
        <v>30</v>
      </c>
      <c r="AE4" s="592" t="s">
        <v>31</v>
      </c>
      <c r="AF4" s="613" t="s">
        <v>32</v>
      </c>
      <c r="AG4" s="615" t="s">
        <v>33</v>
      </c>
      <c r="AH4" s="627" t="s">
        <v>52</v>
      </c>
      <c r="AI4" s="629" t="s">
        <v>71</v>
      </c>
      <c r="AJ4" s="627" t="s">
        <v>34</v>
      </c>
      <c r="AK4" s="634" t="s">
        <v>35</v>
      </c>
      <c r="AL4" s="627" t="s">
        <v>36</v>
      </c>
      <c r="AM4" s="605" t="s">
        <v>37</v>
      </c>
    </row>
    <row r="5" spans="1:39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712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16"/>
      <c r="AH5" s="628"/>
      <c r="AI5" s="630"/>
      <c r="AJ5" s="631"/>
      <c r="AK5" s="635"/>
      <c r="AL5" s="628"/>
      <c r="AM5" s="606"/>
    </row>
    <row r="6" spans="1:39" s="2" customFormat="1" x14ac:dyDescent="0.3">
      <c r="A6" s="78" t="s">
        <v>40</v>
      </c>
      <c r="B6" s="47">
        <f>18000/10</f>
        <v>1800</v>
      </c>
      <c r="C6" s="183">
        <f>2800/1.1</f>
        <v>2545.454545454545</v>
      </c>
      <c r="D6" s="163">
        <v>10</v>
      </c>
      <c r="E6" s="178">
        <f t="shared" ref="E6:E20" si="0">E29+E52+E74+E96+E118+E140+E163+E185</f>
        <v>35</v>
      </c>
      <c r="F6" s="76">
        <f t="shared" ref="F6:F20" si="1">B6*E6</f>
        <v>63000</v>
      </c>
      <c r="G6" s="61">
        <f>G29+G52+G74+G96+G118+G140+G163+G185</f>
        <v>70</v>
      </c>
      <c r="H6" s="109">
        <f t="shared" ref="H6:H20" si="2">B6*G6</f>
        <v>126000</v>
      </c>
      <c r="I6" s="61">
        <f t="shared" ref="I6:I20" si="3">I29+I52+I74+I96+I118+I140+I163+I185</f>
        <v>60</v>
      </c>
      <c r="J6" s="37">
        <f t="shared" ref="J6:J20" si="4">B6*I6</f>
        <v>108000</v>
      </c>
      <c r="K6" s="61">
        <f t="shared" ref="K6:K20" si="5">K29+K52+K74+K96+K118+K140+K163+K185</f>
        <v>0</v>
      </c>
      <c r="L6" s="37">
        <f t="shared" ref="L6:L20" si="6">B6*K6</f>
        <v>0</v>
      </c>
      <c r="M6" s="61">
        <f t="shared" ref="M6:M20" si="7">M29+M52+M74+M96+M118+M140+M163+M185</f>
        <v>70</v>
      </c>
      <c r="N6" s="37">
        <f>B6*M6</f>
        <v>126000</v>
      </c>
      <c r="O6" s="51">
        <f t="shared" ref="O6:O20" si="8">O29+O52+O74+O96+O118+O140+O163+O185</f>
        <v>60</v>
      </c>
      <c r="P6" s="71">
        <f t="shared" ref="P6:P20" si="9">B6*O6</f>
        <v>108000</v>
      </c>
      <c r="Q6" s="57">
        <f t="shared" ref="Q6:R20" si="10">G6+I6+K6+M6+O6</f>
        <v>260</v>
      </c>
      <c r="R6" s="39">
        <f t="shared" si="10"/>
        <v>468000</v>
      </c>
      <c r="S6" s="61">
        <f t="shared" ref="S6:S20" si="11">S29+S52+S74+S96+S118+S140+S163+S185</f>
        <v>53</v>
      </c>
      <c r="T6" s="109">
        <f t="shared" ref="T6:T20" si="12">C6*S6</f>
        <v>134909.09090909088</v>
      </c>
      <c r="U6" s="61">
        <f t="shared" ref="U6:U20" si="13">U29+U52+U74+U96+U118+U140+U163+U185</f>
        <v>60</v>
      </c>
      <c r="V6" s="109">
        <f t="shared" ref="V6:V20" si="14">C6*U6</f>
        <v>152727.27272727271</v>
      </c>
      <c r="W6" s="61">
        <f t="shared" ref="W6:W20" si="15">W29+W52+W74+W96+W118+W140+W163+W185</f>
        <v>12</v>
      </c>
      <c r="X6" s="109">
        <f t="shared" ref="X6:X20" si="16">C6*W6</f>
        <v>30545.45454545454</v>
      </c>
      <c r="Y6" s="61">
        <f t="shared" ref="Y6:Y20" si="17">Y29+Y52+Y74+Y96+Y118+Y140+Y163+Y185</f>
        <v>83</v>
      </c>
      <c r="Z6" s="109">
        <f t="shared" ref="Z6:Z20" si="18">C6*Y6</f>
        <v>211272.72727272724</v>
      </c>
      <c r="AA6" s="61">
        <f t="shared" ref="AA6:AA20" si="19">AA29+AA52+AA74+AA96+AA118+AA140+AA163+AA185</f>
        <v>18</v>
      </c>
      <c r="AB6" s="68">
        <f t="shared" ref="AB6:AB20" si="20">C6*AA6</f>
        <v>45818.181818181809</v>
      </c>
      <c r="AC6" s="67">
        <f t="shared" ref="AC6:AC20" si="21">S6+U6+W6+Y6+AA6</f>
        <v>226</v>
      </c>
      <c r="AD6" s="66">
        <f t="shared" ref="AD6:AD20" si="22">AC6*C6</f>
        <v>575272.72727272718</v>
      </c>
      <c r="AE6" s="57">
        <f t="shared" ref="AE6:AE20" si="23">AE29+AE74+AE96+AE118+AE140+AE163</f>
        <v>0</v>
      </c>
      <c r="AF6" s="60">
        <f t="shared" ref="AF6:AF20" si="24">((C6-B6)*AC6)-AE6</f>
        <v>168472.72727272718</v>
      </c>
      <c r="AG6" s="52">
        <f t="shared" ref="AG6:AG20" si="25">AG29+AG52+AG74+AG96+AG118+AG140+AG163+AG185</f>
        <v>0</v>
      </c>
      <c r="AH6" s="63">
        <f t="shared" ref="AH6:AH20" si="26">B6*AG6</f>
        <v>0</v>
      </c>
      <c r="AI6" s="65">
        <f t="shared" ref="AI6:AI20" si="27">E6+Q6-AC6-AG6</f>
        <v>69</v>
      </c>
      <c r="AJ6" s="31">
        <f t="shared" ref="AJ6:AJ20" si="28">B6*AI6</f>
        <v>124200</v>
      </c>
      <c r="AK6" s="65">
        <f t="shared" ref="AK6:AK20" si="29">AK29+AK52+AK74+AK96+AK118+AK140+AK163+AK185</f>
        <v>0</v>
      </c>
      <c r="AL6" s="164">
        <f t="shared" ref="AL6:AL20" si="30">AK6*B6</f>
        <v>0</v>
      </c>
      <c r="AM6" s="130"/>
    </row>
    <row r="7" spans="1:39" s="2" customFormat="1" x14ac:dyDescent="0.3">
      <c r="A7" s="78" t="s">
        <v>43</v>
      </c>
      <c r="B7" s="47">
        <f>18000/10</f>
        <v>1800</v>
      </c>
      <c r="C7" s="183">
        <f>2800/1.1</f>
        <v>2545.454545454545</v>
      </c>
      <c r="D7" s="163">
        <v>10</v>
      </c>
      <c r="E7" s="178">
        <f t="shared" si="0"/>
        <v>14</v>
      </c>
      <c r="F7" s="76">
        <f t="shared" si="1"/>
        <v>25200</v>
      </c>
      <c r="G7" s="61">
        <f t="shared" ref="G7:G20" si="31">G30+G53+G75+G97+G119+G141+G164+G186</f>
        <v>40</v>
      </c>
      <c r="H7" s="109">
        <f t="shared" si="2"/>
        <v>72000</v>
      </c>
      <c r="I7" s="61">
        <f t="shared" si="3"/>
        <v>20</v>
      </c>
      <c r="J7" s="37">
        <f t="shared" si="4"/>
        <v>36000</v>
      </c>
      <c r="K7" s="61">
        <f t="shared" si="5"/>
        <v>0</v>
      </c>
      <c r="L7" s="37">
        <f t="shared" si="6"/>
        <v>0</v>
      </c>
      <c r="M7" s="61">
        <f t="shared" si="7"/>
        <v>30</v>
      </c>
      <c r="N7" s="37">
        <f t="shared" ref="N7:N20" si="32">B7*M7</f>
        <v>54000</v>
      </c>
      <c r="O7" s="51">
        <f t="shared" si="8"/>
        <v>10</v>
      </c>
      <c r="P7" s="71">
        <f t="shared" si="9"/>
        <v>18000</v>
      </c>
      <c r="Q7" s="57">
        <f t="shared" si="10"/>
        <v>100</v>
      </c>
      <c r="R7" s="39">
        <f t="shared" si="10"/>
        <v>180000</v>
      </c>
      <c r="S7" s="61">
        <f t="shared" si="11"/>
        <v>10</v>
      </c>
      <c r="T7" s="109">
        <f t="shared" si="12"/>
        <v>25454.545454545449</v>
      </c>
      <c r="U7" s="61">
        <f t="shared" si="13"/>
        <v>28</v>
      </c>
      <c r="V7" s="109">
        <f t="shared" si="14"/>
        <v>71272.727272727265</v>
      </c>
      <c r="W7" s="61">
        <f t="shared" si="15"/>
        <v>7</v>
      </c>
      <c r="X7" s="109">
        <f t="shared" si="16"/>
        <v>17818.181818181816</v>
      </c>
      <c r="Y7" s="61">
        <f t="shared" si="17"/>
        <v>24</v>
      </c>
      <c r="Z7" s="109">
        <f t="shared" si="18"/>
        <v>61090.909090909081</v>
      </c>
      <c r="AA7" s="61">
        <f t="shared" si="19"/>
        <v>2</v>
      </c>
      <c r="AB7" s="68">
        <f t="shared" si="20"/>
        <v>5090.9090909090901</v>
      </c>
      <c r="AC7" s="67">
        <f t="shared" si="21"/>
        <v>71</v>
      </c>
      <c r="AD7" s="66">
        <f t="shared" si="22"/>
        <v>180727.27272727271</v>
      </c>
      <c r="AE7" s="57">
        <f t="shared" si="23"/>
        <v>0</v>
      </c>
      <c r="AF7" s="60">
        <f t="shared" si="24"/>
        <v>52927.272727272699</v>
      </c>
      <c r="AG7" s="52">
        <f t="shared" si="25"/>
        <v>0</v>
      </c>
      <c r="AH7" s="63">
        <f t="shared" si="26"/>
        <v>0</v>
      </c>
      <c r="AI7" s="65">
        <f t="shared" si="27"/>
        <v>43</v>
      </c>
      <c r="AJ7" s="31">
        <f t="shared" si="28"/>
        <v>77400</v>
      </c>
      <c r="AK7" s="65">
        <f t="shared" si="29"/>
        <v>0</v>
      </c>
      <c r="AL7" s="230">
        <f t="shared" si="30"/>
        <v>0</v>
      </c>
      <c r="AM7" s="130"/>
    </row>
    <row r="8" spans="1:39" s="2" customFormat="1" x14ac:dyDescent="0.3">
      <c r="A8" s="78" t="s">
        <v>44</v>
      </c>
      <c r="B8" s="47">
        <f>17000/10</f>
        <v>1700</v>
      </c>
      <c r="C8" s="183">
        <f>2700/1.1</f>
        <v>2454.5454545454545</v>
      </c>
      <c r="D8" s="163">
        <v>10</v>
      </c>
      <c r="E8" s="178">
        <f t="shared" si="0"/>
        <v>0</v>
      </c>
      <c r="F8" s="76">
        <f t="shared" si="1"/>
        <v>0</v>
      </c>
      <c r="G8" s="61">
        <f t="shared" si="31"/>
        <v>10</v>
      </c>
      <c r="H8" s="109">
        <f t="shared" si="2"/>
        <v>17000</v>
      </c>
      <c r="I8" s="61">
        <f t="shared" si="3"/>
        <v>10</v>
      </c>
      <c r="J8" s="37">
        <f t="shared" si="4"/>
        <v>17000</v>
      </c>
      <c r="K8" s="61">
        <f t="shared" si="5"/>
        <v>0</v>
      </c>
      <c r="L8" s="37">
        <f t="shared" si="6"/>
        <v>0</v>
      </c>
      <c r="M8" s="61">
        <f t="shared" si="7"/>
        <v>10</v>
      </c>
      <c r="N8" s="37">
        <f t="shared" si="32"/>
        <v>17000</v>
      </c>
      <c r="O8" s="51">
        <f t="shared" si="8"/>
        <v>10</v>
      </c>
      <c r="P8" s="71">
        <f t="shared" si="9"/>
        <v>17000</v>
      </c>
      <c r="Q8" s="57">
        <f t="shared" si="10"/>
        <v>40</v>
      </c>
      <c r="R8" s="39">
        <f t="shared" si="10"/>
        <v>68000</v>
      </c>
      <c r="S8" s="61">
        <f t="shared" si="11"/>
        <v>0</v>
      </c>
      <c r="T8" s="109">
        <f t="shared" si="12"/>
        <v>0</v>
      </c>
      <c r="U8" s="61">
        <f t="shared" si="13"/>
        <v>10</v>
      </c>
      <c r="V8" s="109">
        <f t="shared" si="14"/>
        <v>24545.454545454544</v>
      </c>
      <c r="W8" s="61">
        <f t="shared" si="15"/>
        <v>4</v>
      </c>
      <c r="X8" s="109">
        <f t="shared" si="16"/>
        <v>9818.181818181818</v>
      </c>
      <c r="Y8" s="61">
        <f t="shared" si="17"/>
        <v>5</v>
      </c>
      <c r="Z8" s="109">
        <f t="shared" si="18"/>
        <v>12272.727272727272</v>
      </c>
      <c r="AA8" s="61">
        <f t="shared" si="19"/>
        <v>2</v>
      </c>
      <c r="AB8" s="68">
        <f t="shared" si="20"/>
        <v>4909.090909090909</v>
      </c>
      <c r="AC8" s="67">
        <f t="shared" si="21"/>
        <v>21</v>
      </c>
      <c r="AD8" s="66">
        <f t="shared" si="22"/>
        <v>51545.454545454544</v>
      </c>
      <c r="AE8" s="57">
        <f t="shared" si="23"/>
        <v>0</v>
      </c>
      <c r="AF8" s="60">
        <f t="shared" si="24"/>
        <v>15845.454545454544</v>
      </c>
      <c r="AG8" s="52">
        <f t="shared" si="25"/>
        <v>0</v>
      </c>
      <c r="AH8" s="63">
        <f t="shared" si="26"/>
        <v>0</v>
      </c>
      <c r="AI8" s="65">
        <f t="shared" si="27"/>
        <v>19</v>
      </c>
      <c r="AJ8" s="31">
        <f t="shared" si="28"/>
        <v>32300</v>
      </c>
      <c r="AK8" s="65">
        <f t="shared" si="29"/>
        <v>0</v>
      </c>
      <c r="AL8" s="230">
        <f t="shared" si="30"/>
        <v>0</v>
      </c>
      <c r="AM8" s="130"/>
    </row>
    <row r="9" spans="1:39" s="2" customFormat="1" x14ac:dyDescent="0.3">
      <c r="A9" s="58" t="s">
        <v>1188</v>
      </c>
      <c r="B9" s="47">
        <f>30400/16</f>
        <v>1900</v>
      </c>
      <c r="C9" s="46">
        <f>2800/1.1</f>
        <v>2545.454545454545</v>
      </c>
      <c r="D9" s="163">
        <v>16</v>
      </c>
      <c r="E9" s="178">
        <f t="shared" si="0"/>
        <v>0</v>
      </c>
      <c r="F9" s="76">
        <f t="shared" si="1"/>
        <v>0</v>
      </c>
      <c r="G9" s="61">
        <f t="shared" si="31"/>
        <v>0</v>
      </c>
      <c r="H9" s="109">
        <f t="shared" si="2"/>
        <v>0</v>
      </c>
      <c r="I9" s="61">
        <f t="shared" si="3"/>
        <v>0</v>
      </c>
      <c r="J9" s="37">
        <f t="shared" si="4"/>
        <v>0</v>
      </c>
      <c r="K9" s="61">
        <f t="shared" si="5"/>
        <v>0</v>
      </c>
      <c r="L9" s="37">
        <f t="shared" si="6"/>
        <v>0</v>
      </c>
      <c r="M9" s="61">
        <f t="shared" si="7"/>
        <v>0</v>
      </c>
      <c r="N9" s="37">
        <f t="shared" si="32"/>
        <v>0</v>
      </c>
      <c r="O9" s="51">
        <f t="shared" si="8"/>
        <v>0</v>
      </c>
      <c r="P9" s="71">
        <f t="shared" si="9"/>
        <v>0</v>
      </c>
      <c r="Q9" s="57">
        <f t="shared" si="10"/>
        <v>0</v>
      </c>
      <c r="R9" s="39">
        <f t="shared" si="10"/>
        <v>0</v>
      </c>
      <c r="S9" s="61">
        <f t="shared" si="11"/>
        <v>0</v>
      </c>
      <c r="T9" s="109">
        <f t="shared" si="12"/>
        <v>0</v>
      </c>
      <c r="U9" s="61">
        <f t="shared" si="13"/>
        <v>0</v>
      </c>
      <c r="V9" s="109">
        <f t="shared" si="14"/>
        <v>0</v>
      </c>
      <c r="W9" s="61">
        <f t="shared" si="15"/>
        <v>0</v>
      </c>
      <c r="X9" s="109">
        <f t="shared" si="16"/>
        <v>0</v>
      </c>
      <c r="Y9" s="61">
        <f t="shared" si="17"/>
        <v>0</v>
      </c>
      <c r="Z9" s="109">
        <f t="shared" si="18"/>
        <v>0</v>
      </c>
      <c r="AA9" s="61">
        <f t="shared" si="19"/>
        <v>0</v>
      </c>
      <c r="AB9" s="68">
        <f t="shared" si="20"/>
        <v>0</v>
      </c>
      <c r="AC9" s="67">
        <f t="shared" si="21"/>
        <v>0</v>
      </c>
      <c r="AD9" s="66">
        <f t="shared" si="22"/>
        <v>0</v>
      </c>
      <c r="AE9" s="57">
        <f t="shared" si="23"/>
        <v>0</v>
      </c>
      <c r="AF9" s="60">
        <f t="shared" si="24"/>
        <v>0</v>
      </c>
      <c r="AG9" s="52">
        <f t="shared" si="25"/>
        <v>0</v>
      </c>
      <c r="AH9" s="63">
        <f t="shared" si="26"/>
        <v>0</v>
      </c>
      <c r="AI9" s="65">
        <f t="shared" si="27"/>
        <v>0</v>
      </c>
      <c r="AJ9" s="31">
        <f t="shared" si="28"/>
        <v>0</v>
      </c>
      <c r="AK9" s="65">
        <f t="shared" si="29"/>
        <v>0</v>
      </c>
      <c r="AL9" s="230">
        <f t="shared" si="30"/>
        <v>0</v>
      </c>
      <c r="AM9" s="130"/>
    </row>
    <row r="10" spans="1:39" s="2" customFormat="1" x14ac:dyDescent="0.3">
      <c r="A10" s="137" t="s">
        <v>61</v>
      </c>
      <c r="B10" s="47">
        <f>14400/24</f>
        <v>600</v>
      </c>
      <c r="C10" s="46">
        <f>800/1.1</f>
        <v>727.27272727272725</v>
      </c>
      <c r="D10" s="163">
        <v>20</v>
      </c>
      <c r="E10" s="178">
        <f t="shared" si="0"/>
        <v>6</v>
      </c>
      <c r="F10" s="76">
        <f t="shared" si="1"/>
        <v>3600</v>
      </c>
      <c r="G10" s="61">
        <f t="shared" si="31"/>
        <v>80</v>
      </c>
      <c r="H10" s="37">
        <f t="shared" si="2"/>
        <v>48000</v>
      </c>
      <c r="I10" s="61">
        <f t="shared" si="3"/>
        <v>40</v>
      </c>
      <c r="J10" s="37">
        <f t="shared" si="4"/>
        <v>24000</v>
      </c>
      <c r="K10" s="61">
        <f t="shared" si="5"/>
        <v>0</v>
      </c>
      <c r="L10" s="37">
        <f t="shared" si="6"/>
        <v>0</v>
      </c>
      <c r="M10" s="61">
        <f t="shared" si="7"/>
        <v>60</v>
      </c>
      <c r="N10" s="37">
        <f t="shared" si="32"/>
        <v>36000</v>
      </c>
      <c r="O10" s="51">
        <f t="shared" si="8"/>
        <v>60</v>
      </c>
      <c r="P10" s="71">
        <f t="shared" si="9"/>
        <v>36000</v>
      </c>
      <c r="Q10" s="57">
        <f t="shared" si="10"/>
        <v>240</v>
      </c>
      <c r="R10" s="39">
        <f t="shared" si="10"/>
        <v>144000</v>
      </c>
      <c r="S10" s="61">
        <f t="shared" si="11"/>
        <v>33</v>
      </c>
      <c r="T10" s="109">
        <f t="shared" si="12"/>
        <v>24000</v>
      </c>
      <c r="U10" s="61">
        <f t="shared" si="13"/>
        <v>45</v>
      </c>
      <c r="V10" s="109">
        <f t="shared" si="14"/>
        <v>32727.272727272728</v>
      </c>
      <c r="W10" s="61">
        <f t="shared" si="15"/>
        <v>11</v>
      </c>
      <c r="X10" s="109">
        <f t="shared" si="16"/>
        <v>8000</v>
      </c>
      <c r="Y10" s="61">
        <f t="shared" si="17"/>
        <v>56</v>
      </c>
      <c r="Z10" s="109">
        <f t="shared" si="18"/>
        <v>40727.272727272728</v>
      </c>
      <c r="AA10" s="61">
        <f t="shared" si="19"/>
        <v>4</v>
      </c>
      <c r="AB10" s="68">
        <f t="shared" si="20"/>
        <v>2909.090909090909</v>
      </c>
      <c r="AC10" s="67">
        <f t="shared" si="21"/>
        <v>149</v>
      </c>
      <c r="AD10" s="66">
        <f t="shared" si="22"/>
        <v>108363.63636363637</v>
      </c>
      <c r="AE10" s="57">
        <f t="shared" si="23"/>
        <v>0</v>
      </c>
      <c r="AF10" s="60">
        <f t="shared" si="24"/>
        <v>18963.63636363636</v>
      </c>
      <c r="AG10" s="52">
        <f t="shared" si="25"/>
        <v>0</v>
      </c>
      <c r="AH10" s="63">
        <f t="shared" si="26"/>
        <v>0</v>
      </c>
      <c r="AI10" s="65">
        <f t="shared" si="27"/>
        <v>97</v>
      </c>
      <c r="AJ10" s="31">
        <f t="shared" si="28"/>
        <v>58200</v>
      </c>
      <c r="AK10" s="65">
        <f t="shared" si="29"/>
        <v>0</v>
      </c>
      <c r="AL10" s="230">
        <f t="shared" si="30"/>
        <v>0</v>
      </c>
      <c r="AM10" s="130"/>
    </row>
    <row r="11" spans="1:39" s="2" customFormat="1" x14ac:dyDescent="0.3">
      <c r="A11" s="78" t="s">
        <v>1189</v>
      </c>
      <c r="B11" s="182">
        <f>16000/10</f>
        <v>1600</v>
      </c>
      <c r="C11" s="183">
        <f>2700/1.1</f>
        <v>2454.5454545454545</v>
      </c>
      <c r="D11" s="184">
        <v>10</v>
      </c>
      <c r="E11" s="178">
        <f t="shared" si="0"/>
        <v>30</v>
      </c>
      <c r="F11" s="76">
        <f t="shared" si="1"/>
        <v>48000</v>
      </c>
      <c r="G11" s="61">
        <f t="shared" si="31"/>
        <v>70</v>
      </c>
      <c r="H11" s="37">
        <f t="shared" si="2"/>
        <v>112000</v>
      </c>
      <c r="I11" s="61">
        <f t="shared" si="3"/>
        <v>70</v>
      </c>
      <c r="J11" s="37">
        <f t="shared" si="4"/>
        <v>112000</v>
      </c>
      <c r="K11" s="61">
        <f t="shared" si="5"/>
        <v>0</v>
      </c>
      <c r="L11" s="37">
        <f t="shared" si="6"/>
        <v>0</v>
      </c>
      <c r="M11" s="61">
        <f t="shared" si="7"/>
        <v>70</v>
      </c>
      <c r="N11" s="37">
        <f t="shared" si="32"/>
        <v>112000</v>
      </c>
      <c r="O11" s="51">
        <f t="shared" si="8"/>
        <v>70</v>
      </c>
      <c r="P11" s="71">
        <f t="shared" si="9"/>
        <v>112000</v>
      </c>
      <c r="Q11" s="57">
        <f t="shared" si="10"/>
        <v>280</v>
      </c>
      <c r="R11" s="39">
        <f t="shared" si="10"/>
        <v>448000</v>
      </c>
      <c r="S11" s="61">
        <f t="shared" si="11"/>
        <v>37</v>
      </c>
      <c r="T11" s="109">
        <f t="shared" si="12"/>
        <v>90818.181818181823</v>
      </c>
      <c r="U11" s="61">
        <f t="shared" si="13"/>
        <v>74</v>
      </c>
      <c r="V11" s="109">
        <f t="shared" si="14"/>
        <v>181636.36363636365</v>
      </c>
      <c r="W11" s="61">
        <f t="shared" si="15"/>
        <v>28</v>
      </c>
      <c r="X11" s="109">
        <f t="shared" si="16"/>
        <v>68727.272727272721</v>
      </c>
      <c r="Y11" s="61">
        <f t="shared" si="17"/>
        <v>87</v>
      </c>
      <c r="Z11" s="109">
        <f t="shared" si="18"/>
        <v>213545.45454545453</v>
      </c>
      <c r="AA11" s="61">
        <f t="shared" si="19"/>
        <v>14</v>
      </c>
      <c r="AB11" s="68">
        <f t="shared" si="20"/>
        <v>34363.63636363636</v>
      </c>
      <c r="AC11" s="67">
        <f t="shared" si="21"/>
        <v>240</v>
      </c>
      <c r="AD11" s="66">
        <f t="shared" si="22"/>
        <v>589090.90909090906</v>
      </c>
      <c r="AE11" s="57">
        <f t="shared" si="23"/>
        <v>0</v>
      </c>
      <c r="AF11" s="60">
        <f t="shared" si="24"/>
        <v>205090.90909090909</v>
      </c>
      <c r="AG11" s="52">
        <f t="shared" si="25"/>
        <v>0</v>
      </c>
      <c r="AH11" s="63">
        <f t="shared" si="26"/>
        <v>0</v>
      </c>
      <c r="AI11" s="65">
        <f t="shared" si="27"/>
        <v>70</v>
      </c>
      <c r="AJ11" s="31">
        <f t="shared" si="28"/>
        <v>112000</v>
      </c>
      <c r="AK11" s="65">
        <f t="shared" si="29"/>
        <v>0</v>
      </c>
      <c r="AL11" s="230">
        <f t="shared" si="30"/>
        <v>0</v>
      </c>
      <c r="AM11" s="130"/>
    </row>
    <row r="12" spans="1:39" s="2" customFormat="1" x14ac:dyDescent="0.3">
      <c r="A12" s="78" t="s">
        <v>1190</v>
      </c>
      <c r="B12" s="47">
        <f>16000/10</f>
        <v>1600</v>
      </c>
      <c r="C12" s="183">
        <f>2700/1.1</f>
        <v>2454.5454545454545</v>
      </c>
      <c r="D12" s="163">
        <v>10</v>
      </c>
      <c r="E12" s="178">
        <f t="shared" si="0"/>
        <v>14</v>
      </c>
      <c r="F12" s="76">
        <f t="shared" si="1"/>
        <v>22400</v>
      </c>
      <c r="G12" s="61">
        <f t="shared" si="31"/>
        <v>10</v>
      </c>
      <c r="H12" s="37">
        <f t="shared" si="2"/>
        <v>16000</v>
      </c>
      <c r="I12" s="61">
        <f t="shared" si="3"/>
        <v>0</v>
      </c>
      <c r="J12" s="37">
        <f t="shared" si="4"/>
        <v>0</v>
      </c>
      <c r="K12" s="61">
        <f t="shared" si="5"/>
        <v>0</v>
      </c>
      <c r="L12" s="37">
        <f t="shared" si="6"/>
        <v>0</v>
      </c>
      <c r="M12" s="61">
        <f t="shared" si="7"/>
        <v>10</v>
      </c>
      <c r="N12" s="37">
        <f t="shared" si="32"/>
        <v>16000</v>
      </c>
      <c r="O12" s="51">
        <f t="shared" si="8"/>
        <v>0</v>
      </c>
      <c r="P12" s="71">
        <f t="shared" si="9"/>
        <v>0</v>
      </c>
      <c r="Q12" s="57">
        <f t="shared" si="10"/>
        <v>20</v>
      </c>
      <c r="R12" s="39">
        <f t="shared" si="10"/>
        <v>32000</v>
      </c>
      <c r="S12" s="61">
        <f t="shared" si="11"/>
        <v>2</v>
      </c>
      <c r="T12" s="109">
        <f t="shared" si="12"/>
        <v>4909.090909090909</v>
      </c>
      <c r="U12" s="61">
        <f t="shared" si="13"/>
        <v>5</v>
      </c>
      <c r="V12" s="109">
        <f t="shared" si="14"/>
        <v>12272.727272727272</v>
      </c>
      <c r="W12" s="61">
        <f t="shared" si="15"/>
        <v>0</v>
      </c>
      <c r="X12" s="109">
        <f t="shared" si="16"/>
        <v>0</v>
      </c>
      <c r="Y12" s="61">
        <f t="shared" si="17"/>
        <v>3</v>
      </c>
      <c r="Z12" s="109">
        <f t="shared" si="18"/>
        <v>7363.636363636364</v>
      </c>
      <c r="AA12" s="61">
        <f t="shared" si="19"/>
        <v>2</v>
      </c>
      <c r="AB12" s="68">
        <f t="shared" si="20"/>
        <v>4909.090909090909</v>
      </c>
      <c r="AC12" s="67">
        <f t="shared" si="21"/>
        <v>12</v>
      </c>
      <c r="AD12" s="66">
        <f t="shared" si="22"/>
        <v>29454.545454545456</v>
      </c>
      <c r="AE12" s="57">
        <f t="shared" si="23"/>
        <v>0</v>
      </c>
      <c r="AF12" s="60">
        <f t="shared" si="24"/>
        <v>10254.545454545454</v>
      </c>
      <c r="AG12" s="52">
        <f t="shared" si="25"/>
        <v>0</v>
      </c>
      <c r="AH12" s="63">
        <f t="shared" si="26"/>
        <v>0</v>
      </c>
      <c r="AI12" s="65">
        <f t="shared" si="27"/>
        <v>22</v>
      </c>
      <c r="AJ12" s="31">
        <f t="shared" si="28"/>
        <v>35200</v>
      </c>
      <c r="AK12" s="65">
        <f t="shared" si="29"/>
        <v>0</v>
      </c>
      <c r="AL12" s="230">
        <f t="shared" si="30"/>
        <v>0</v>
      </c>
      <c r="AM12" s="130"/>
    </row>
    <row r="13" spans="1:39" s="2" customFormat="1" x14ac:dyDescent="0.3">
      <c r="A13" s="78" t="s">
        <v>1191</v>
      </c>
      <c r="B13" s="47">
        <f>16000/10</f>
        <v>1600</v>
      </c>
      <c r="C13" s="183">
        <f>2700/1.1</f>
        <v>2454.5454545454545</v>
      </c>
      <c r="D13" s="163">
        <v>10</v>
      </c>
      <c r="E13" s="178">
        <f t="shared" si="0"/>
        <v>5</v>
      </c>
      <c r="F13" s="76">
        <f t="shared" si="1"/>
        <v>8000</v>
      </c>
      <c r="G13" s="61">
        <f t="shared" si="31"/>
        <v>0</v>
      </c>
      <c r="H13" s="37">
        <f t="shared" si="2"/>
        <v>0</v>
      </c>
      <c r="I13" s="61">
        <f t="shared" si="3"/>
        <v>10</v>
      </c>
      <c r="J13" s="37">
        <f t="shared" si="4"/>
        <v>16000</v>
      </c>
      <c r="K13" s="61">
        <f t="shared" si="5"/>
        <v>0</v>
      </c>
      <c r="L13" s="37">
        <f t="shared" si="6"/>
        <v>0</v>
      </c>
      <c r="M13" s="61">
        <f t="shared" si="7"/>
        <v>10</v>
      </c>
      <c r="N13" s="37">
        <f t="shared" si="32"/>
        <v>16000</v>
      </c>
      <c r="O13" s="51">
        <f t="shared" si="8"/>
        <v>0</v>
      </c>
      <c r="P13" s="71">
        <f t="shared" si="9"/>
        <v>0</v>
      </c>
      <c r="Q13" s="57">
        <f t="shared" si="10"/>
        <v>20</v>
      </c>
      <c r="R13" s="39">
        <f t="shared" si="10"/>
        <v>32000</v>
      </c>
      <c r="S13" s="61">
        <f t="shared" si="11"/>
        <v>0</v>
      </c>
      <c r="T13" s="109">
        <f t="shared" si="12"/>
        <v>0</v>
      </c>
      <c r="U13" s="61">
        <f t="shared" si="13"/>
        <v>1</v>
      </c>
      <c r="V13" s="109">
        <f t="shared" si="14"/>
        <v>2454.5454545454545</v>
      </c>
      <c r="W13" s="61">
        <f t="shared" si="15"/>
        <v>1</v>
      </c>
      <c r="X13" s="109">
        <f t="shared" si="16"/>
        <v>2454.5454545454545</v>
      </c>
      <c r="Y13" s="61">
        <f t="shared" si="17"/>
        <v>3</v>
      </c>
      <c r="Z13" s="109">
        <f t="shared" si="18"/>
        <v>7363.636363636364</v>
      </c>
      <c r="AA13" s="61">
        <f t="shared" si="19"/>
        <v>5</v>
      </c>
      <c r="AB13" s="68">
        <f t="shared" si="20"/>
        <v>12272.727272727272</v>
      </c>
      <c r="AC13" s="67">
        <f t="shared" si="21"/>
        <v>10</v>
      </c>
      <c r="AD13" s="66">
        <f t="shared" si="22"/>
        <v>24545.454545454544</v>
      </c>
      <c r="AE13" s="57">
        <f t="shared" si="23"/>
        <v>0</v>
      </c>
      <c r="AF13" s="60">
        <f t="shared" si="24"/>
        <v>8545.4545454545441</v>
      </c>
      <c r="AG13" s="52">
        <f t="shared" si="25"/>
        <v>0</v>
      </c>
      <c r="AH13" s="63">
        <f t="shared" si="26"/>
        <v>0</v>
      </c>
      <c r="AI13" s="65">
        <f t="shared" si="27"/>
        <v>15</v>
      </c>
      <c r="AJ13" s="31">
        <f t="shared" si="28"/>
        <v>24000</v>
      </c>
      <c r="AK13" s="65">
        <f t="shared" si="29"/>
        <v>0</v>
      </c>
      <c r="AL13" s="230">
        <f t="shared" si="30"/>
        <v>0</v>
      </c>
      <c r="AM13" s="130"/>
    </row>
    <row r="14" spans="1:39" s="2" customFormat="1" x14ac:dyDescent="0.3">
      <c r="A14" s="78" t="s">
        <v>1192</v>
      </c>
      <c r="B14" s="47">
        <f>16000/10</f>
        <v>1600</v>
      </c>
      <c r="C14" s="183">
        <f>2700/1.1</f>
        <v>2454.5454545454545</v>
      </c>
      <c r="D14" s="163">
        <v>10</v>
      </c>
      <c r="E14" s="178">
        <f t="shared" si="0"/>
        <v>15</v>
      </c>
      <c r="F14" s="76">
        <f t="shared" si="1"/>
        <v>24000</v>
      </c>
      <c r="G14" s="61">
        <f t="shared" si="31"/>
        <v>20</v>
      </c>
      <c r="H14" s="37">
        <f t="shared" si="2"/>
        <v>32000</v>
      </c>
      <c r="I14" s="61">
        <f t="shared" si="3"/>
        <v>20</v>
      </c>
      <c r="J14" s="37">
        <f t="shared" si="4"/>
        <v>32000</v>
      </c>
      <c r="K14" s="61">
        <f t="shared" si="5"/>
        <v>0</v>
      </c>
      <c r="L14" s="37">
        <f t="shared" si="6"/>
        <v>0</v>
      </c>
      <c r="M14" s="61">
        <f t="shared" si="7"/>
        <v>20</v>
      </c>
      <c r="N14" s="37">
        <f t="shared" si="32"/>
        <v>32000</v>
      </c>
      <c r="O14" s="51">
        <f t="shared" si="8"/>
        <v>20</v>
      </c>
      <c r="P14" s="71">
        <f t="shared" si="9"/>
        <v>32000</v>
      </c>
      <c r="Q14" s="57">
        <f t="shared" si="10"/>
        <v>80</v>
      </c>
      <c r="R14" s="39">
        <f t="shared" si="10"/>
        <v>128000</v>
      </c>
      <c r="S14" s="61">
        <f t="shared" si="11"/>
        <v>14</v>
      </c>
      <c r="T14" s="109">
        <f t="shared" si="12"/>
        <v>34363.63636363636</v>
      </c>
      <c r="U14" s="61">
        <f t="shared" si="13"/>
        <v>19</v>
      </c>
      <c r="V14" s="109">
        <f t="shared" si="14"/>
        <v>46636.363636363632</v>
      </c>
      <c r="W14" s="61">
        <f t="shared" si="15"/>
        <v>7</v>
      </c>
      <c r="X14" s="109">
        <f t="shared" si="16"/>
        <v>17181.81818181818</v>
      </c>
      <c r="Y14" s="61">
        <f t="shared" si="17"/>
        <v>21</v>
      </c>
      <c r="Z14" s="109">
        <f t="shared" si="18"/>
        <v>51545.454545454544</v>
      </c>
      <c r="AA14" s="61">
        <f t="shared" si="19"/>
        <v>3</v>
      </c>
      <c r="AB14" s="68">
        <f t="shared" si="20"/>
        <v>7363.636363636364</v>
      </c>
      <c r="AC14" s="67">
        <f t="shared" si="21"/>
        <v>64</v>
      </c>
      <c r="AD14" s="66">
        <f t="shared" si="22"/>
        <v>157090.90909090909</v>
      </c>
      <c r="AE14" s="57">
        <f t="shared" si="23"/>
        <v>0</v>
      </c>
      <c r="AF14" s="60">
        <f t="shared" si="24"/>
        <v>54690.909090909088</v>
      </c>
      <c r="AG14" s="52">
        <f t="shared" si="25"/>
        <v>0</v>
      </c>
      <c r="AH14" s="63">
        <f t="shared" si="26"/>
        <v>0</v>
      </c>
      <c r="AI14" s="65">
        <f t="shared" si="27"/>
        <v>31</v>
      </c>
      <c r="AJ14" s="31">
        <f t="shared" si="28"/>
        <v>49600</v>
      </c>
      <c r="AK14" s="65">
        <f t="shared" si="29"/>
        <v>0</v>
      </c>
      <c r="AL14" s="230">
        <f t="shared" si="30"/>
        <v>0</v>
      </c>
      <c r="AM14" s="130"/>
    </row>
    <row r="15" spans="1:39" s="2" customFormat="1" x14ac:dyDescent="0.3">
      <c r="A15" s="78" t="s">
        <v>1187</v>
      </c>
      <c r="B15" s="47">
        <f>16000/10</f>
        <v>1600</v>
      </c>
      <c r="C15" s="183">
        <f>2700/1.1</f>
        <v>2454.5454545454545</v>
      </c>
      <c r="D15" s="163">
        <v>11</v>
      </c>
      <c r="E15" s="178">
        <f t="shared" si="0"/>
        <v>0</v>
      </c>
      <c r="F15" s="76">
        <f t="shared" si="1"/>
        <v>0</v>
      </c>
      <c r="G15" s="61">
        <f t="shared" si="31"/>
        <v>10</v>
      </c>
      <c r="H15" s="37">
        <f t="shared" si="2"/>
        <v>16000</v>
      </c>
      <c r="I15" s="61">
        <f t="shared" si="3"/>
        <v>30</v>
      </c>
      <c r="J15" s="37">
        <f t="shared" si="4"/>
        <v>48000</v>
      </c>
      <c r="K15" s="61">
        <f t="shared" si="5"/>
        <v>0</v>
      </c>
      <c r="L15" s="37">
        <f t="shared" si="6"/>
        <v>0</v>
      </c>
      <c r="M15" s="61">
        <f t="shared" si="7"/>
        <v>0</v>
      </c>
      <c r="N15" s="37">
        <f t="shared" si="32"/>
        <v>0</v>
      </c>
      <c r="O15" s="51">
        <f t="shared" si="8"/>
        <v>0</v>
      </c>
      <c r="P15" s="71">
        <f t="shared" si="9"/>
        <v>0</v>
      </c>
      <c r="Q15" s="57">
        <f t="shared" si="10"/>
        <v>40</v>
      </c>
      <c r="R15" s="39">
        <f t="shared" si="10"/>
        <v>64000</v>
      </c>
      <c r="S15" s="61">
        <f t="shared" si="11"/>
        <v>3</v>
      </c>
      <c r="T15" s="109">
        <f t="shared" si="12"/>
        <v>7363.636363636364</v>
      </c>
      <c r="U15" s="61">
        <f t="shared" si="13"/>
        <v>8</v>
      </c>
      <c r="V15" s="109">
        <f t="shared" si="14"/>
        <v>19636.363636363636</v>
      </c>
      <c r="W15" s="61">
        <f t="shared" si="15"/>
        <v>3</v>
      </c>
      <c r="X15" s="109">
        <f t="shared" si="16"/>
        <v>7363.636363636364</v>
      </c>
      <c r="Y15" s="61">
        <f t="shared" si="17"/>
        <v>11</v>
      </c>
      <c r="Z15" s="109">
        <f t="shared" si="18"/>
        <v>27000</v>
      </c>
      <c r="AA15" s="61">
        <f t="shared" si="19"/>
        <v>2</v>
      </c>
      <c r="AB15" s="68">
        <f t="shared" si="20"/>
        <v>4909.090909090909</v>
      </c>
      <c r="AC15" s="67">
        <f t="shared" si="21"/>
        <v>27</v>
      </c>
      <c r="AD15" s="66">
        <f t="shared" si="22"/>
        <v>66272.727272727265</v>
      </c>
      <c r="AE15" s="57">
        <f t="shared" si="23"/>
        <v>0</v>
      </c>
      <c r="AF15" s="60">
        <f t="shared" si="24"/>
        <v>23072.727272727272</v>
      </c>
      <c r="AG15" s="52">
        <f t="shared" si="25"/>
        <v>0</v>
      </c>
      <c r="AH15" s="63">
        <f t="shared" si="26"/>
        <v>0</v>
      </c>
      <c r="AI15" s="65">
        <f t="shared" si="27"/>
        <v>13</v>
      </c>
      <c r="AJ15" s="31">
        <f t="shared" si="28"/>
        <v>20800</v>
      </c>
      <c r="AK15" s="65">
        <f t="shared" si="29"/>
        <v>0</v>
      </c>
      <c r="AL15" s="230">
        <f t="shared" si="30"/>
        <v>0</v>
      </c>
      <c r="AM15" s="130"/>
    </row>
    <row r="16" spans="1:39" s="2" customFormat="1" x14ac:dyDescent="0.3">
      <c r="A16" s="78" t="s">
        <v>45</v>
      </c>
      <c r="B16" s="47">
        <f>14400/12</f>
        <v>1200</v>
      </c>
      <c r="C16" s="46">
        <f>1800/1.1</f>
        <v>1636.3636363636363</v>
      </c>
      <c r="D16" s="163">
        <v>12</v>
      </c>
      <c r="E16" s="178">
        <f t="shared" si="0"/>
        <v>39</v>
      </c>
      <c r="F16" s="76">
        <f t="shared" si="1"/>
        <v>46800</v>
      </c>
      <c r="G16" s="61">
        <f t="shared" si="31"/>
        <v>12</v>
      </c>
      <c r="H16" s="37">
        <f t="shared" si="2"/>
        <v>14400</v>
      </c>
      <c r="I16" s="61">
        <f t="shared" si="3"/>
        <v>48</v>
      </c>
      <c r="J16" s="37">
        <f t="shared" si="4"/>
        <v>57600</v>
      </c>
      <c r="K16" s="61">
        <f t="shared" si="5"/>
        <v>0</v>
      </c>
      <c r="L16" s="37">
        <f t="shared" si="6"/>
        <v>0</v>
      </c>
      <c r="M16" s="61">
        <f t="shared" si="7"/>
        <v>36</v>
      </c>
      <c r="N16" s="37">
        <f t="shared" si="32"/>
        <v>43200</v>
      </c>
      <c r="O16" s="51">
        <f t="shared" si="8"/>
        <v>36</v>
      </c>
      <c r="P16" s="71">
        <f t="shared" si="9"/>
        <v>43200</v>
      </c>
      <c r="Q16" s="57">
        <f t="shared" si="10"/>
        <v>132</v>
      </c>
      <c r="R16" s="39">
        <f t="shared" si="10"/>
        <v>158400</v>
      </c>
      <c r="S16" s="61">
        <f t="shared" si="11"/>
        <v>31</v>
      </c>
      <c r="T16" s="109">
        <f t="shared" si="12"/>
        <v>50727.272727272721</v>
      </c>
      <c r="U16" s="61">
        <f t="shared" si="13"/>
        <v>42</v>
      </c>
      <c r="V16" s="109">
        <f t="shared" si="14"/>
        <v>68727.272727272721</v>
      </c>
      <c r="W16" s="61">
        <f t="shared" si="15"/>
        <v>10</v>
      </c>
      <c r="X16" s="109">
        <f t="shared" si="16"/>
        <v>16363.636363636362</v>
      </c>
      <c r="Y16" s="61">
        <f t="shared" si="17"/>
        <v>28</v>
      </c>
      <c r="Z16" s="109">
        <f t="shared" si="18"/>
        <v>45818.181818181816</v>
      </c>
      <c r="AA16" s="61">
        <f t="shared" si="19"/>
        <v>9</v>
      </c>
      <c r="AB16" s="68">
        <f t="shared" si="20"/>
        <v>14727.272727272726</v>
      </c>
      <c r="AC16" s="67">
        <f t="shared" si="21"/>
        <v>120</v>
      </c>
      <c r="AD16" s="66">
        <f t="shared" si="22"/>
        <v>196363.63636363635</v>
      </c>
      <c r="AE16" s="57">
        <f t="shared" si="23"/>
        <v>0</v>
      </c>
      <c r="AF16" s="60">
        <f t="shared" si="24"/>
        <v>52363.636363636353</v>
      </c>
      <c r="AG16" s="52">
        <f t="shared" si="25"/>
        <v>0</v>
      </c>
      <c r="AH16" s="63">
        <f t="shared" si="26"/>
        <v>0</v>
      </c>
      <c r="AI16" s="65">
        <f t="shared" si="27"/>
        <v>51</v>
      </c>
      <c r="AJ16" s="31">
        <f t="shared" si="28"/>
        <v>61200</v>
      </c>
      <c r="AK16" s="65">
        <f t="shared" si="29"/>
        <v>0</v>
      </c>
      <c r="AL16" s="230">
        <f t="shared" si="30"/>
        <v>0</v>
      </c>
      <c r="AM16" s="130"/>
    </row>
    <row r="17" spans="1:39" s="2" customFormat="1" x14ac:dyDescent="0.3">
      <c r="A17" s="55" t="s">
        <v>390</v>
      </c>
      <c r="B17" s="47">
        <f>3900/6</f>
        <v>650</v>
      </c>
      <c r="C17" s="46">
        <f>2000/1.1</f>
        <v>1818.181818181818</v>
      </c>
      <c r="D17" s="163">
        <v>6</v>
      </c>
      <c r="E17" s="178">
        <f t="shared" si="0"/>
        <v>0</v>
      </c>
      <c r="F17" s="76">
        <f t="shared" si="1"/>
        <v>0</v>
      </c>
      <c r="G17" s="61">
        <f t="shared" si="31"/>
        <v>6</v>
      </c>
      <c r="H17" s="37">
        <f t="shared" si="2"/>
        <v>3900</v>
      </c>
      <c r="I17" s="61">
        <f t="shared" si="3"/>
        <v>12</v>
      </c>
      <c r="J17" s="37">
        <f t="shared" si="4"/>
        <v>7800</v>
      </c>
      <c r="K17" s="61">
        <f t="shared" si="5"/>
        <v>0</v>
      </c>
      <c r="L17" s="37">
        <f t="shared" si="6"/>
        <v>0</v>
      </c>
      <c r="M17" s="61">
        <f t="shared" si="7"/>
        <v>18</v>
      </c>
      <c r="N17" s="37">
        <f t="shared" si="32"/>
        <v>11700</v>
      </c>
      <c r="O17" s="51">
        <f t="shared" si="8"/>
        <v>12</v>
      </c>
      <c r="P17" s="71">
        <f t="shared" si="9"/>
        <v>7800</v>
      </c>
      <c r="Q17" s="57">
        <f t="shared" si="10"/>
        <v>48</v>
      </c>
      <c r="R17" s="39">
        <f t="shared" si="10"/>
        <v>31200</v>
      </c>
      <c r="S17" s="61">
        <f t="shared" si="11"/>
        <v>7</v>
      </c>
      <c r="T17" s="109">
        <f t="shared" si="12"/>
        <v>12727.272727272726</v>
      </c>
      <c r="U17" s="61">
        <f t="shared" si="13"/>
        <v>10</v>
      </c>
      <c r="V17" s="109">
        <f t="shared" si="14"/>
        <v>18181.81818181818</v>
      </c>
      <c r="W17" s="61">
        <f t="shared" si="15"/>
        <v>2</v>
      </c>
      <c r="X17" s="109">
        <f t="shared" si="16"/>
        <v>3636.363636363636</v>
      </c>
      <c r="Y17" s="61">
        <f t="shared" si="17"/>
        <v>9</v>
      </c>
      <c r="Z17" s="109">
        <f t="shared" si="18"/>
        <v>16363.636363636362</v>
      </c>
      <c r="AA17" s="61">
        <f t="shared" si="19"/>
        <v>1</v>
      </c>
      <c r="AB17" s="68">
        <f t="shared" si="20"/>
        <v>1818.181818181818</v>
      </c>
      <c r="AC17" s="67">
        <f t="shared" si="21"/>
        <v>29</v>
      </c>
      <c r="AD17" s="66">
        <f t="shared" si="22"/>
        <v>52727.272727272721</v>
      </c>
      <c r="AE17" s="57">
        <f t="shared" si="23"/>
        <v>0</v>
      </c>
      <c r="AF17" s="60">
        <f t="shared" si="24"/>
        <v>33877.272727272721</v>
      </c>
      <c r="AG17" s="52">
        <f t="shared" si="25"/>
        <v>0</v>
      </c>
      <c r="AH17" s="63">
        <f t="shared" si="26"/>
        <v>0</v>
      </c>
      <c r="AI17" s="65">
        <f t="shared" si="27"/>
        <v>19</v>
      </c>
      <c r="AJ17" s="31">
        <f t="shared" si="28"/>
        <v>12350</v>
      </c>
      <c r="AK17" s="65">
        <f t="shared" si="29"/>
        <v>0</v>
      </c>
      <c r="AL17" s="230">
        <f t="shared" si="30"/>
        <v>0</v>
      </c>
      <c r="AM17" s="130"/>
    </row>
    <row r="18" spans="1:39" s="2" customFormat="1" x14ac:dyDescent="0.3">
      <c r="A18" s="55" t="s">
        <v>67</v>
      </c>
      <c r="B18" s="47">
        <f>3900/6</f>
        <v>650</v>
      </c>
      <c r="C18" s="46">
        <f>2000/1.1</f>
        <v>1818.181818181818</v>
      </c>
      <c r="D18" s="163">
        <v>6</v>
      </c>
      <c r="E18" s="178">
        <f t="shared" si="0"/>
        <v>1</v>
      </c>
      <c r="F18" s="76">
        <f t="shared" si="1"/>
        <v>650</v>
      </c>
      <c r="G18" s="61">
        <f t="shared" si="31"/>
        <v>36</v>
      </c>
      <c r="H18" s="37">
        <f t="shared" si="2"/>
        <v>23400</v>
      </c>
      <c r="I18" s="61">
        <f t="shared" si="3"/>
        <v>12</v>
      </c>
      <c r="J18" s="37">
        <f t="shared" si="4"/>
        <v>7800</v>
      </c>
      <c r="K18" s="61">
        <f t="shared" si="5"/>
        <v>0</v>
      </c>
      <c r="L18" s="37">
        <f t="shared" si="6"/>
        <v>0</v>
      </c>
      <c r="M18" s="61">
        <f t="shared" si="7"/>
        <v>30</v>
      </c>
      <c r="N18" s="37">
        <f t="shared" si="32"/>
        <v>19500</v>
      </c>
      <c r="O18" s="51">
        <f t="shared" si="8"/>
        <v>18</v>
      </c>
      <c r="P18" s="71">
        <f t="shared" si="9"/>
        <v>11700</v>
      </c>
      <c r="Q18" s="57">
        <f t="shared" si="10"/>
        <v>96</v>
      </c>
      <c r="R18" s="39">
        <f t="shared" si="10"/>
        <v>62400</v>
      </c>
      <c r="S18" s="61">
        <f t="shared" si="11"/>
        <v>14</v>
      </c>
      <c r="T18" s="109">
        <f t="shared" si="12"/>
        <v>25454.545454545452</v>
      </c>
      <c r="U18" s="61">
        <f t="shared" si="13"/>
        <v>21</v>
      </c>
      <c r="V18" s="109">
        <f t="shared" si="14"/>
        <v>38181.818181818177</v>
      </c>
      <c r="W18" s="61">
        <f t="shared" si="15"/>
        <v>5</v>
      </c>
      <c r="X18" s="109">
        <f t="shared" si="16"/>
        <v>9090.9090909090901</v>
      </c>
      <c r="Y18" s="61">
        <f t="shared" si="17"/>
        <v>24</v>
      </c>
      <c r="Z18" s="109">
        <f t="shared" si="18"/>
        <v>43636.363636363632</v>
      </c>
      <c r="AA18" s="61">
        <f t="shared" si="19"/>
        <v>2</v>
      </c>
      <c r="AB18" s="68">
        <f t="shared" si="20"/>
        <v>3636.363636363636</v>
      </c>
      <c r="AC18" s="67">
        <f t="shared" si="21"/>
        <v>66</v>
      </c>
      <c r="AD18" s="66">
        <f t="shared" si="22"/>
        <v>119999.99999999999</v>
      </c>
      <c r="AE18" s="57">
        <f t="shared" si="23"/>
        <v>0</v>
      </c>
      <c r="AF18" s="60">
        <f t="shared" si="24"/>
        <v>77099.999999999985</v>
      </c>
      <c r="AG18" s="52">
        <f t="shared" si="25"/>
        <v>0</v>
      </c>
      <c r="AH18" s="63">
        <f t="shared" si="26"/>
        <v>0</v>
      </c>
      <c r="AI18" s="65">
        <f t="shared" si="27"/>
        <v>31</v>
      </c>
      <c r="AJ18" s="31">
        <f t="shared" si="28"/>
        <v>20150</v>
      </c>
      <c r="AK18" s="65">
        <f t="shared" si="29"/>
        <v>0</v>
      </c>
      <c r="AL18" s="230">
        <f t="shared" si="30"/>
        <v>0</v>
      </c>
      <c r="AM18" s="130"/>
    </row>
    <row r="19" spans="1:39" s="2" customFormat="1" x14ac:dyDescent="0.3">
      <c r="A19" s="55" t="s">
        <v>389</v>
      </c>
      <c r="B19" s="47">
        <f>3900/6</f>
        <v>650</v>
      </c>
      <c r="C19" s="46">
        <f>2000/1.1</f>
        <v>1818.181818181818</v>
      </c>
      <c r="D19" s="163">
        <v>6</v>
      </c>
      <c r="E19" s="178">
        <f t="shared" si="0"/>
        <v>3</v>
      </c>
      <c r="F19" s="76">
        <f t="shared" si="1"/>
        <v>1950</v>
      </c>
      <c r="G19" s="61">
        <f t="shared" si="31"/>
        <v>30</v>
      </c>
      <c r="H19" s="37">
        <f t="shared" si="2"/>
        <v>19500</v>
      </c>
      <c r="I19" s="61">
        <f t="shared" si="3"/>
        <v>12</v>
      </c>
      <c r="J19" s="37">
        <f t="shared" si="4"/>
        <v>7800</v>
      </c>
      <c r="K19" s="61">
        <f t="shared" si="5"/>
        <v>0</v>
      </c>
      <c r="L19" s="37">
        <f t="shared" si="6"/>
        <v>0</v>
      </c>
      <c r="M19" s="61">
        <f t="shared" si="7"/>
        <v>30</v>
      </c>
      <c r="N19" s="37">
        <f t="shared" si="32"/>
        <v>19500</v>
      </c>
      <c r="O19" s="51">
        <f t="shared" si="8"/>
        <v>18</v>
      </c>
      <c r="P19" s="71">
        <f t="shared" si="9"/>
        <v>11700</v>
      </c>
      <c r="Q19" s="57">
        <f t="shared" si="10"/>
        <v>90</v>
      </c>
      <c r="R19" s="39">
        <f t="shared" si="10"/>
        <v>58500</v>
      </c>
      <c r="S19" s="61">
        <f t="shared" si="11"/>
        <v>11</v>
      </c>
      <c r="T19" s="109">
        <f t="shared" si="12"/>
        <v>20000</v>
      </c>
      <c r="U19" s="61">
        <f t="shared" si="13"/>
        <v>18</v>
      </c>
      <c r="V19" s="109">
        <f t="shared" si="14"/>
        <v>32727.272727272724</v>
      </c>
      <c r="W19" s="61">
        <f t="shared" si="15"/>
        <v>4</v>
      </c>
      <c r="X19" s="109">
        <f t="shared" si="16"/>
        <v>7272.7272727272721</v>
      </c>
      <c r="Y19" s="61">
        <f t="shared" si="17"/>
        <v>23</v>
      </c>
      <c r="Z19" s="109">
        <f t="shared" si="18"/>
        <v>41818.181818181816</v>
      </c>
      <c r="AA19" s="61">
        <f t="shared" si="19"/>
        <v>1</v>
      </c>
      <c r="AB19" s="68">
        <f t="shared" si="20"/>
        <v>1818.181818181818</v>
      </c>
      <c r="AC19" s="67">
        <f t="shared" si="21"/>
        <v>57</v>
      </c>
      <c r="AD19" s="66">
        <f t="shared" si="22"/>
        <v>103636.36363636363</v>
      </c>
      <c r="AE19" s="57">
        <f t="shared" si="23"/>
        <v>0</v>
      </c>
      <c r="AF19" s="60">
        <f t="shared" si="24"/>
        <v>66586.363636363632</v>
      </c>
      <c r="AG19" s="52">
        <f t="shared" si="25"/>
        <v>0</v>
      </c>
      <c r="AH19" s="63">
        <f t="shared" si="26"/>
        <v>0</v>
      </c>
      <c r="AI19" s="65">
        <f t="shared" si="27"/>
        <v>36</v>
      </c>
      <c r="AJ19" s="31">
        <f t="shared" si="28"/>
        <v>23400</v>
      </c>
      <c r="AK19" s="65">
        <f t="shared" si="29"/>
        <v>0</v>
      </c>
      <c r="AL19" s="230">
        <f t="shared" si="30"/>
        <v>0</v>
      </c>
      <c r="AM19" s="130"/>
    </row>
    <row r="20" spans="1:39" s="2" customFormat="1" ht="17.25" thickBot="1" x14ac:dyDescent="0.35">
      <c r="A20" s="48" t="s">
        <v>1193</v>
      </c>
      <c r="B20" s="193">
        <f>31200/24</f>
        <v>1300</v>
      </c>
      <c r="C20" s="194">
        <f>2800/1.1</f>
        <v>2545.454545454545</v>
      </c>
      <c r="D20" s="45">
        <v>24</v>
      </c>
      <c r="E20" s="178">
        <f t="shared" si="0"/>
        <v>0</v>
      </c>
      <c r="F20" s="192">
        <f t="shared" si="1"/>
        <v>0</v>
      </c>
      <c r="G20" s="61">
        <f t="shared" si="31"/>
        <v>48</v>
      </c>
      <c r="H20" s="197">
        <f t="shared" si="2"/>
        <v>62400</v>
      </c>
      <c r="I20" s="61">
        <f t="shared" si="3"/>
        <v>48</v>
      </c>
      <c r="J20" s="197">
        <f t="shared" si="4"/>
        <v>62400</v>
      </c>
      <c r="K20" s="61">
        <f t="shared" si="5"/>
        <v>0</v>
      </c>
      <c r="L20" s="197">
        <f t="shared" si="6"/>
        <v>0</v>
      </c>
      <c r="M20" s="61">
        <f t="shared" si="7"/>
        <v>24</v>
      </c>
      <c r="N20" s="37">
        <f t="shared" si="32"/>
        <v>31200</v>
      </c>
      <c r="O20" s="51">
        <f t="shared" si="8"/>
        <v>48</v>
      </c>
      <c r="P20" s="71">
        <f t="shared" si="9"/>
        <v>62400</v>
      </c>
      <c r="Q20" s="57">
        <f t="shared" si="10"/>
        <v>168</v>
      </c>
      <c r="R20" s="39">
        <f t="shared" si="10"/>
        <v>218400</v>
      </c>
      <c r="S20" s="61">
        <f t="shared" si="11"/>
        <v>26</v>
      </c>
      <c r="T20" s="109">
        <f t="shared" si="12"/>
        <v>66181.818181818177</v>
      </c>
      <c r="U20" s="61">
        <f t="shared" si="13"/>
        <v>48</v>
      </c>
      <c r="V20" s="109">
        <f t="shared" si="14"/>
        <v>122181.81818181816</v>
      </c>
      <c r="W20" s="61">
        <f t="shared" si="15"/>
        <v>13</v>
      </c>
      <c r="X20" s="109">
        <f t="shared" si="16"/>
        <v>33090.909090909088</v>
      </c>
      <c r="Y20" s="61">
        <f t="shared" si="17"/>
        <v>30</v>
      </c>
      <c r="Z20" s="109">
        <f t="shared" si="18"/>
        <v>76363.636363636353</v>
      </c>
      <c r="AA20" s="61">
        <f t="shared" si="19"/>
        <v>2</v>
      </c>
      <c r="AB20" s="68">
        <f t="shared" si="20"/>
        <v>5090.9090909090901</v>
      </c>
      <c r="AC20" s="67">
        <f t="shared" si="21"/>
        <v>119</v>
      </c>
      <c r="AD20" s="66">
        <f t="shared" si="22"/>
        <v>302909.09090909088</v>
      </c>
      <c r="AE20" s="57">
        <f t="shared" si="23"/>
        <v>0</v>
      </c>
      <c r="AF20" s="60">
        <f t="shared" si="24"/>
        <v>148209.09090909085</v>
      </c>
      <c r="AG20" s="52">
        <f t="shared" si="25"/>
        <v>0</v>
      </c>
      <c r="AH20" s="63">
        <f t="shared" si="26"/>
        <v>0</v>
      </c>
      <c r="AI20" s="65">
        <f t="shared" si="27"/>
        <v>49</v>
      </c>
      <c r="AJ20" s="31">
        <f t="shared" si="28"/>
        <v>63700</v>
      </c>
      <c r="AK20" s="65">
        <f t="shared" si="29"/>
        <v>0</v>
      </c>
      <c r="AL20" s="230">
        <f t="shared" si="30"/>
        <v>0</v>
      </c>
      <c r="AM20" s="130"/>
    </row>
    <row r="21" spans="1:39" s="2" customFormat="1" ht="17.25" thickBot="1" x14ac:dyDescent="0.35">
      <c r="A21" s="573" t="s">
        <v>57</v>
      </c>
      <c r="B21" s="574"/>
      <c r="C21" s="574"/>
      <c r="D21" s="666"/>
      <c r="E21" s="117">
        <f t="shared" ref="E21:AL21" si="33">SUM(E6:E20)</f>
        <v>162</v>
      </c>
      <c r="F21" s="105">
        <f t="shared" si="33"/>
        <v>243600</v>
      </c>
      <c r="G21" s="365">
        <f t="shared" si="33"/>
        <v>442</v>
      </c>
      <c r="H21" s="368">
        <f t="shared" si="33"/>
        <v>562600</v>
      </c>
      <c r="I21" s="366">
        <f t="shared" si="33"/>
        <v>392</v>
      </c>
      <c r="J21" s="368">
        <f t="shared" si="33"/>
        <v>536400</v>
      </c>
      <c r="K21" s="366">
        <f t="shared" si="33"/>
        <v>0</v>
      </c>
      <c r="L21" s="368">
        <f t="shared" si="33"/>
        <v>0</v>
      </c>
      <c r="M21" s="366">
        <f t="shared" si="33"/>
        <v>418</v>
      </c>
      <c r="N21" s="368">
        <f t="shared" si="33"/>
        <v>534100</v>
      </c>
      <c r="O21" s="366">
        <f t="shared" si="33"/>
        <v>362</v>
      </c>
      <c r="P21" s="368">
        <f t="shared" si="33"/>
        <v>459800</v>
      </c>
      <c r="Q21" s="372">
        <f t="shared" si="33"/>
        <v>1614</v>
      </c>
      <c r="R21" s="373">
        <f t="shared" si="33"/>
        <v>2092900</v>
      </c>
      <c r="S21" s="365">
        <f t="shared" si="33"/>
        <v>241</v>
      </c>
      <c r="T21" s="369">
        <f t="shared" si="33"/>
        <v>496909.09090909077</v>
      </c>
      <c r="U21" s="359">
        <f t="shared" si="33"/>
        <v>389</v>
      </c>
      <c r="V21" s="368">
        <f t="shared" si="33"/>
        <v>823909.09090909082</v>
      </c>
      <c r="W21" s="366">
        <f t="shared" si="33"/>
        <v>107</v>
      </c>
      <c r="X21" s="368">
        <f t="shared" si="33"/>
        <v>231363.63636363629</v>
      </c>
      <c r="Y21" s="366">
        <f t="shared" si="33"/>
        <v>407</v>
      </c>
      <c r="Z21" s="368">
        <f t="shared" si="33"/>
        <v>856181.818181818</v>
      </c>
      <c r="AA21" s="366">
        <f t="shared" si="33"/>
        <v>67</v>
      </c>
      <c r="AB21" s="368">
        <f t="shared" si="33"/>
        <v>149636.36363636365</v>
      </c>
      <c r="AC21" s="370">
        <f t="shared" si="33"/>
        <v>1211</v>
      </c>
      <c r="AD21" s="370">
        <f t="shared" si="33"/>
        <v>2558000</v>
      </c>
      <c r="AE21" s="370">
        <f t="shared" si="33"/>
        <v>0</v>
      </c>
      <c r="AF21" s="371">
        <f t="shared" si="33"/>
        <v>935999.99999999977</v>
      </c>
      <c r="AG21" s="374">
        <f t="shared" si="33"/>
        <v>0</v>
      </c>
      <c r="AH21" s="367">
        <f t="shared" si="33"/>
        <v>0</v>
      </c>
      <c r="AI21" s="365">
        <f t="shared" si="33"/>
        <v>565</v>
      </c>
      <c r="AJ21" s="367">
        <f t="shared" si="33"/>
        <v>714500</v>
      </c>
      <c r="AK21" s="365">
        <f t="shared" si="33"/>
        <v>0</v>
      </c>
      <c r="AL21" s="367">
        <f t="shared" si="33"/>
        <v>0</v>
      </c>
      <c r="AM21" s="11"/>
    </row>
    <row r="22" spans="1:39" s="2" customFormat="1" ht="17.25" thickBot="1" x14ac:dyDescent="0.35">
      <c r="A22" s="154"/>
      <c r="B22" s="10"/>
      <c r="C22" s="10"/>
      <c r="D22" s="10"/>
      <c r="E22" s="4"/>
      <c r="F22" s="156"/>
      <c r="G22" s="5"/>
      <c r="H22" s="9">
        <f>H21*1.1</f>
        <v>618860</v>
      </c>
      <c r="I22" s="5"/>
      <c r="J22" s="9">
        <f>J21*1.1</f>
        <v>590040</v>
      </c>
      <c r="K22" s="5"/>
      <c r="L22" s="9">
        <f>L21*1.1</f>
        <v>0</v>
      </c>
      <c r="M22" s="5"/>
      <c r="N22" s="9">
        <f>N21*1.1</f>
        <v>587510</v>
      </c>
      <c r="O22" s="5"/>
      <c r="P22" s="9">
        <f>P21*1.1</f>
        <v>505780.00000000006</v>
      </c>
      <c r="Q22" s="5"/>
      <c r="R22" s="8">
        <f>R21*1.1</f>
        <v>2302190</v>
      </c>
      <c r="S22" s="586"/>
      <c r="T22" s="587"/>
      <c r="U22" s="587"/>
      <c r="V22" s="587"/>
      <c r="W22" s="587"/>
      <c r="X22" s="587"/>
      <c r="Y22" s="587"/>
      <c r="Z22" s="587"/>
      <c r="AA22" s="587"/>
      <c r="AB22" s="587"/>
      <c r="AC22" s="587"/>
      <c r="AD22" s="587"/>
      <c r="AE22" s="358"/>
      <c r="AF22" s="7">
        <f>AF21/(R21+F21)</f>
        <v>0.40059918681788992</v>
      </c>
      <c r="AG22" s="4"/>
      <c r="AH22" s="6"/>
      <c r="AI22" s="235"/>
      <c r="AJ22" s="5"/>
      <c r="AK22" s="136"/>
      <c r="AL22" s="175">
        <f>AL21*1.1</f>
        <v>0</v>
      </c>
    </row>
    <row r="23" spans="1:39" s="2" customFormat="1" x14ac:dyDescent="0.3">
      <c r="A23" s="154"/>
      <c r="B23" s="10"/>
      <c r="C23" s="10"/>
      <c r="D23" s="10"/>
      <c r="E23" s="154">
        <f>E44+E67+E89+E111+E133+E155+E178+E200</f>
        <v>162</v>
      </c>
      <c r="F23" s="154">
        <f>F44+F67+F89+F111+F133+F155+F178+F200</f>
        <v>243600</v>
      </c>
      <c r="G23" s="10"/>
      <c r="H23" s="125"/>
      <c r="I23" s="154"/>
      <c r="J23" s="125"/>
      <c r="K23" s="10"/>
      <c r="L23" s="125"/>
      <c r="M23" s="154"/>
      <c r="N23" s="125"/>
      <c r="O23" s="10"/>
      <c r="P23" s="125"/>
      <c r="Q23" s="125">
        <f>Q44+Q67+Q89+Q111+Q155+Q200</f>
        <v>1614</v>
      </c>
      <c r="R23" s="125">
        <f>R44+R67+R89+R111+R155+R200</f>
        <v>2092900</v>
      </c>
      <c r="S23" s="124"/>
      <c r="T23" s="124"/>
      <c r="U23" s="155"/>
      <c r="V23" s="124"/>
      <c r="W23" s="155"/>
      <c r="X23" s="124"/>
      <c r="Y23" s="124"/>
      <c r="Z23" s="124"/>
      <c r="AA23" s="155"/>
      <c r="AB23" s="124"/>
      <c r="AC23" s="124"/>
      <c r="AD23" s="155"/>
      <c r="AE23" s="124"/>
      <c r="AF23" s="123"/>
      <c r="AG23" s="10"/>
      <c r="AH23" s="10"/>
      <c r="AI23" s="154">
        <f>AI44+AI67+AI89+AI111+AI155+AI178+AI200</f>
        <v>565</v>
      </c>
      <c r="AJ23" s="154">
        <f>AJ44+AJ67+AJ89+AJ111+AJ155+AJ178+AJ200</f>
        <v>714500</v>
      </c>
      <c r="AK23" s="154"/>
    </row>
    <row r="24" spans="1:39" s="2" customFormat="1" x14ac:dyDescent="0.3">
      <c r="E24" s="153"/>
      <c r="G24" s="153"/>
      <c r="H24" s="153"/>
      <c r="I24" s="153"/>
      <c r="J24" s="153"/>
      <c r="K24" s="153"/>
      <c r="L24" s="153"/>
      <c r="M24" s="153"/>
      <c r="O24" s="153"/>
      <c r="Q24" s="153"/>
      <c r="R24" s="177"/>
      <c r="S24" s="153"/>
      <c r="T24" s="153"/>
      <c r="U24" s="153"/>
      <c r="V24" s="153"/>
      <c r="W24" s="153"/>
      <c r="X24" s="153"/>
      <c r="Y24" s="153"/>
      <c r="Z24" s="153"/>
      <c r="AA24" s="153"/>
      <c r="AC24" s="153"/>
      <c r="AD24" s="153"/>
      <c r="AE24" s="153"/>
      <c r="AF24" s="153"/>
      <c r="AG24" s="153"/>
      <c r="AH24" s="153"/>
      <c r="AI24" s="153"/>
      <c r="AK24" s="153"/>
    </row>
    <row r="25" spans="1:39" s="2" customFormat="1" ht="17.25" thickBot="1" x14ac:dyDescent="0.35">
      <c r="A25" s="98" t="s">
        <v>1195</v>
      </c>
      <c r="B25" s="97"/>
      <c r="C25" s="97"/>
      <c r="D25" s="94"/>
      <c r="E25" s="95"/>
      <c r="F25" s="95"/>
      <c r="G25" s="95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3"/>
      <c r="AH25" s="93"/>
      <c r="AI25" s="93"/>
      <c r="AJ25" s="93"/>
      <c r="AK25" s="93"/>
    </row>
    <row r="26" spans="1:39" s="2" customFormat="1" ht="17.25" thickBot="1" x14ac:dyDescent="0.35">
      <c r="A26" s="10"/>
      <c r="B26" s="10"/>
      <c r="C26" s="10"/>
      <c r="D26" s="10"/>
      <c r="E26" s="92"/>
      <c r="F26" s="89"/>
      <c r="G26" s="619" t="s">
        <v>10</v>
      </c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1"/>
      <c r="S26" s="622" t="s">
        <v>49</v>
      </c>
      <c r="T26" s="622"/>
      <c r="U26" s="622"/>
      <c r="V26" s="622"/>
      <c r="W26" s="622"/>
      <c r="X26" s="622"/>
      <c r="Y26" s="622"/>
      <c r="Z26" s="622"/>
      <c r="AA26" s="622"/>
      <c r="AB26" s="622"/>
      <c r="AC26" s="622"/>
      <c r="AD26" s="622"/>
      <c r="AE26" s="622"/>
      <c r="AF26" s="622"/>
      <c r="AG26" s="92"/>
      <c r="AH26" s="89"/>
      <c r="AI26" s="92"/>
      <c r="AJ26" s="89"/>
      <c r="AK26" s="112"/>
      <c r="AL26" s="113"/>
      <c r="AM26" s="138" t="s">
        <v>11</v>
      </c>
    </row>
    <row r="27" spans="1:39" s="2" customFormat="1" ht="16.5" customHeight="1" x14ac:dyDescent="0.3">
      <c r="A27" s="643" t="s">
        <v>12</v>
      </c>
      <c r="B27" s="645" t="s">
        <v>13</v>
      </c>
      <c r="C27" s="565" t="s">
        <v>14</v>
      </c>
      <c r="D27" s="647" t="s">
        <v>51</v>
      </c>
      <c r="E27" s="569" t="s">
        <v>15</v>
      </c>
      <c r="F27" s="649" t="s">
        <v>16</v>
      </c>
      <c r="G27" s="629" t="s">
        <v>17</v>
      </c>
      <c r="H27" s="633" t="s">
        <v>18</v>
      </c>
      <c r="I27" s="625" t="s">
        <v>0</v>
      </c>
      <c r="J27" s="633" t="s">
        <v>53</v>
      </c>
      <c r="K27" s="625" t="s">
        <v>1</v>
      </c>
      <c r="L27" s="633" t="s">
        <v>19</v>
      </c>
      <c r="M27" s="625" t="s">
        <v>2</v>
      </c>
      <c r="N27" s="633" t="s">
        <v>20</v>
      </c>
      <c r="O27" s="625" t="s">
        <v>3</v>
      </c>
      <c r="P27" s="633" t="s">
        <v>21</v>
      </c>
      <c r="Q27" s="639" t="s">
        <v>22</v>
      </c>
      <c r="R27" s="607" t="s">
        <v>23</v>
      </c>
      <c r="S27" s="609" t="s">
        <v>24</v>
      </c>
      <c r="T27" s="611" t="s">
        <v>101</v>
      </c>
      <c r="U27" s="609" t="s">
        <v>4</v>
      </c>
      <c r="V27" s="611" t="s">
        <v>26</v>
      </c>
      <c r="W27" s="609" t="s">
        <v>5</v>
      </c>
      <c r="X27" s="611" t="s">
        <v>27</v>
      </c>
      <c r="Y27" s="640" t="s">
        <v>6</v>
      </c>
      <c r="Z27" s="611" t="s">
        <v>54</v>
      </c>
      <c r="AA27" s="609" t="s">
        <v>7</v>
      </c>
      <c r="AB27" s="611" t="s">
        <v>28</v>
      </c>
      <c r="AC27" s="642" t="s">
        <v>29</v>
      </c>
      <c r="AD27" s="639" t="s">
        <v>30</v>
      </c>
      <c r="AE27" s="639" t="s">
        <v>31</v>
      </c>
      <c r="AF27" s="623" t="s">
        <v>32</v>
      </c>
      <c r="AG27" s="615" t="s">
        <v>33</v>
      </c>
      <c r="AH27" s="627" t="s">
        <v>52</v>
      </c>
      <c r="AI27" s="629" t="s">
        <v>71</v>
      </c>
      <c r="AJ27" s="627" t="s">
        <v>34</v>
      </c>
      <c r="AK27" s="634" t="s">
        <v>35</v>
      </c>
      <c r="AL27" s="627" t="s">
        <v>36</v>
      </c>
      <c r="AM27" s="605" t="s">
        <v>37</v>
      </c>
    </row>
    <row r="28" spans="1:39" s="2" customFormat="1" ht="17.25" customHeight="1" thickBot="1" x14ac:dyDescent="0.35">
      <c r="A28" s="644"/>
      <c r="B28" s="646"/>
      <c r="C28" s="566"/>
      <c r="D28" s="648"/>
      <c r="E28" s="651"/>
      <c r="F28" s="650"/>
      <c r="G28" s="630"/>
      <c r="H28" s="583"/>
      <c r="I28" s="626"/>
      <c r="J28" s="583"/>
      <c r="K28" s="626"/>
      <c r="L28" s="583"/>
      <c r="M28" s="626"/>
      <c r="N28" s="583"/>
      <c r="O28" s="626"/>
      <c r="P28" s="583"/>
      <c r="Q28" s="602"/>
      <c r="R28" s="608"/>
      <c r="S28" s="610"/>
      <c r="T28" s="612"/>
      <c r="U28" s="610"/>
      <c r="V28" s="612"/>
      <c r="W28" s="610"/>
      <c r="X28" s="612"/>
      <c r="Y28" s="641"/>
      <c r="Z28" s="612"/>
      <c r="AA28" s="610"/>
      <c r="AB28" s="612"/>
      <c r="AC28" s="593"/>
      <c r="AD28" s="602"/>
      <c r="AE28" s="602"/>
      <c r="AF28" s="624"/>
      <c r="AG28" s="616"/>
      <c r="AH28" s="631"/>
      <c r="AI28" s="630"/>
      <c r="AJ28" s="631"/>
      <c r="AK28" s="638"/>
      <c r="AL28" s="631"/>
      <c r="AM28" s="606"/>
    </row>
    <row r="29" spans="1:39" s="2" customFormat="1" x14ac:dyDescent="0.3">
      <c r="A29" s="78" t="s">
        <v>40</v>
      </c>
      <c r="B29" s="47">
        <f>18000/10</f>
        <v>1800</v>
      </c>
      <c r="C29" s="183">
        <f>2800/1.1</f>
        <v>2545.454545454545</v>
      </c>
      <c r="D29" s="163">
        <v>10</v>
      </c>
      <c r="E29" s="44">
        <v>15</v>
      </c>
      <c r="F29" s="110">
        <f t="shared" ref="F29:F43" si="34">B29*E29</f>
        <v>27000</v>
      </c>
      <c r="G29" s="74">
        <v>10</v>
      </c>
      <c r="H29" s="109">
        <f t="shared" ref="H29:H43" si="35">B29*G29</f>
        <v>18000</v>
      </c>
      <c r="I29" s="74">
        <v>0</v>
      </c>
      <c r="J29" s="37">
        <f t="shared" ref="J29:J43" si="36">B29*I29</f>
        <v>0</v>
      </c>
      <c r="K29" s="74">
        <v>0</v>
      </c>
      <c r="L29" s="37">
        <f t="shared" ref="L29:L43" si="37">B29*K29</f>
        <v>0</v>
      </c>
      <c r="M29" s="74">
        <v>0</v>
      </c>
      <c r="N29" s="37">
        <f t="shared" ref="N29:N43" si="38">B29*M29</f>
        <v>0</v>
      </c>
      <c r="O29" s="74">
        <v>0</v>
      </c>
      <c r="P29" s="71">
        <f t="shared" ref="P29:P43" si="39">B29*O29</f>
        <v>0</v>
      </c>
      <c r="Q29" s="57">
        <f t="shared" ref="Q29:Q43" si="40">G29+I29+K29+M29+O29</f>
        <v>10</v>
      </c>
      <c r="R29" s="39">
        <f t="shared" ref="R29:R43" si="41">Q29*B29</f>
        <v>18000</v>
      </c>
      <c r="S29" s="74">
        <v>4</v>
      </c>
      <c r="T29" s="69">
        <f t="shared" ref="T29:T43" si="42">C29*S29</f>
        <v>10181.81818181818</v>
      </c>
      <c r="U29" s="74">
        <v>3</v>
      </c>
      <c r="V29" s="237">
        <v>0</v>
      </c>
      <c r="W29" s="74">
        <v>2</v>
      </c>
      <c r="X29" s="69">
        <f t="shared" ref="X29:X43" si="43">C29*W29</f>
        <v>5090.9090909090901</v>
      </c>
      <c r="Y29" s="74">
        <v>6</v>
      </c>
      <c r="Z29" s="109">
        <f t="shared" ref="Z29:Z43" si="44">C29*Y29</f>
        <v>15272.72727272727</v>
      </c>
      <c r="AA29" s="74">
        <v>0</v>
      </c>
      <c r="AB29" s="68">
        <f t="shared" ref="AB29:AB43" si="45">C29*AA29</f>
        <v>0</v>
      </c>
      <c r="AC29" s="67">
        <f t="shared" ref="AC29:AC43" si="46">S29+U29+W29+Y29+AA29</f>
        <v>15</v>
      </c>
      <c r="AD29" s="66">
        <f t="shared" ref="AD29:AD43" si="47">AC29*C29</f>
        <v>38181.818181818177</v>
      </c>
      <c r="AE29" s="57">
        <v>0</v>
      </c>
      <c r="AF29" s="57">
        <f t="shared" ref="AF29:AF43" si="48">((C29-B29)*AC29)-AE29</f>
        <v>11181.818181818177</v>
      </c>
      <c r="AG29" s="52">
        <v>0</v>
      </c>
      <c r="AH29" s="63">
        <f t="shared" ref="AH29:AH43" si="49">B29*AG29</f>
        <v>0</v>
      </c>
      <c r="AI29" s="65">
        <f t="shared" ref="AI29:AI43" si="50">E29+Q29-AC29-AG29</f>
        <v>10</v>
      </c>
      <c r="AJ29" s="63">
        <f t="shared" ref="AJ29:AJ43" si="51">B29*AI29</f>
        <v>18000</v>
      </c>
      <c r="AK29" s="376">
        <v>0</v>
      </c>
      <c r="AL29" s="63">
        <f t="shared" ref="AL29:AL43" si="52">AK29*B29</f>
        <v>0</v>
      </c>
      <c r="AM29" s="130"/>
    </row>
    <row r="30" spans="1:39" s="2" customFormat="1" x14ac:dyDescent="0.3">
      <c r="A30" s="78" t="s">
        <v>43</v>
      </c>
      <c r="B30" s="47">
        <f>18000/10</f>
        <v>1800</v>
      </c>
      <c r="C30" s="183">
        <f>2800/1.1</f>
        <v>2545.454545454545</v>
      </c>
      <c r="D30" s="163">
        <v>10</v>
      </c>
      <c r="E30" s="44">
        <v>8</v>
      </c>
      <c r="F30" s="110">
        <f t="shared" si="34"/>
        <v>14400</v>
      </c>
      <c r="G30" s="74">
        <v>10</v>
      </c>
      <c r="H30" s="109">
        <f t="shared" si="35"/>
        <v>18000</v>
      </c>
      <c r="I30" s="74">
        <v>0</v>
      </c>
      <c r="J30" s="37">
        <f t="shared" si="36"/>
        <v>0</v>
      </c>
      <c r="K30" s="74">
        <v>0</v>
      </c>
      <c r="L30" s="37">
        <f t="shared" si="37"/>
        <v>0</v>
      </c>
      <c r="M30" s="74">
        <v>0</v>
      </c>
      <c r="N30" s="37">
        <f t="shared" si="38"/>
        <v>0</v>
      </c>
      <c r="O30" s="74">
        <v>0</v>
      </c>
      <c r="P30" s="71">
        <f t="shared" si="39"/>
        <v>0</v>
      </c>
      <c r="Q30" s="57">
        <f t="shared" si="40"/>
        <v>10</v>
      </c>
      <c r="R30" s="39">
        <f t="shared" si="41"/>
        <v>18000</v>
      </c>
      <c r="S30" s="74">
        <v>3</v>
      </c>
      <c r="T30" s="69">
        <f t="shared" si="42"/>
        <v>7636.3636363636351</v>
      </c>
      <c r="U30" s="74">
        <v>3</v>
      </c>
      <c r="V30" s="237">
        <v>0</v>
      </c>
      <c r="W30" s="74">
        <v>0</v>
      </c>
      <c r="X30" s="69">
        <f t="shared" si="43"/>
        <v>0</v>
      </c>
      <c r="Y30" s="74">
        <v>4</v>
      </c>
      <c r="Z30" s="109">
        <f t="shared" si="44"/>
        <v>10181.81818181818</v>
      </c>
      <c r="AA30" s="74">
        <v>0</v>
      </c>
      <c r="AB30" s="68">
        <f t="shared" si="45"/>
        <v>0</v>
      </c>
      <c r="AC30" s="67">
        <f t="shared" si="46"/>
        <v>10</v>
      </c>
      <c r="AD30" s="66">
        <f t="shared" si="47"/>
        <v>25454.545454545449</v>
      </c>
      <c r="AE30" s="57">
        <v>0</v>
      </c>
      <c r="AF30" s="57">
        <f t="shared" si="48"/>
        <v>7454.5454545454504</v>
      </c>
      <c r="AG30" s="52">
        <v>0</v>
      </c>
      <c r="AH30" s="63">
        <f t="shared" si="49"/>
        <v>0</v>
      </c>
      <c r="AI30" s="65">
        <f t="shared" si="50"/>
        <v>8</v>
      </c>
      <c r="AJ30" s="63">
        <f t="shared" si="51"/>
        <v>14400</v>
      </c>
      <c r="AK30" s="376">
        <v>0</v>
      </c>
      <c r="AL30" s="63">
        <f t="shared" si="52"/>
        <v>0</v>
      </c>
      <c r="AM30" s="130"/>
    </row>
    <row r="31" spans="1:39" s="2" customFormat="1" x14ac:dyDescent="0.3">
      <c r="A31" s="78" t="s">
        <v>44</v>
      </c>
      <c r="B31" s="47">
        <f>17000/10</f>
        <v>1700</v>
      </c>
      <c r="C31" s="183">
        <f>2700/1.1</f>
        <v>2454.5454545454545</v>
      </c>
      <c r="D31" s="163">
        <v>10</v>
      </c>
      <c r="E31" s="44">
        <v>0</v>
      </c>
      <c r="F31" s="110">
        <f t="shared" si="34"/>
        <v>0</v>
      </c>
      <c r="G31" s="74">
        <v>0</v>
      </c>
      <c r="H31" s="109">
        <f t="shared" si="35"/>
        <v>0</v>
      </c>
      <c r="I31" s="74">
        <v>0</v>
      </c>
      <c r="J31" s="37">
        <f t="shared" si="36"/>
        <v>0</v>
      </c>
      <c r="K31" s="74">
        <v>0</v>
      </c>
      <c r="L31" s="37">
        <f t="shared" si="37"/>
        <v>0</v>
      </c>
      <c r="M31" s="74">
        <v>0</v>
      </c>
      <c r="N31" s="37">
        <f t="shared" si="38"/>
        <v>0</v>
      </c>
      <c r="O31" s="74">
        <v>0</v>
      </c>
      <c r="P31" s="71">
        <f t="shared" si="39"/>
        <v>0</v>
      </c>
      <c r="Q31" s="57">
        <f t="shared" si="40"/>
        <v>0</v>
      </c>
      <c r="R31" s="39">
        <f t="shared" si="41"/>
        <v>0</v>
      </c>
      <c r="S31" s="74">
        <v>0</v>
      </c>
      <c r="T31" s="69">
        <f t="shared" si="42"/>
        <v>0</v>
      </c>
      <c r="U31" s="74">
        <v>0</v>
      </c>
      <c r="V31" s="237">
        <v>0</v>
      </c>
      <c r="W31" s="74">
        <v>0</v>
      </c>
      <c r="X31" s="69">
        <f t="shared" si="43"/>
        <v>0</v>
      </c>
      <c r="Y31" s="74">
        <v>0</v>
      </c>
      <c r="Z31" s="109">
        <f t="shared" si="44"/>
        <v>0</v>
      </c>
      <c r="AA31" s="74">
        <v>0</v>
      </c>
      <c r="AB31" s="68">
        <f t="shared" si="45"/>
        <v>0</v>
      </c>
      <c r="AC31" s="67">
        <f t="shared" si="46"/>
        <v>0</v>
      </c>
      <c r="AD31" s="66">
        <f t="shared" si="47"/>
        <v>0</v>
      </c>
      <c r="AE31" s="57">
        <v>0</v>
      </c>
      <c r="AF31" s="57">
        <f t="shared" si="48"/>
        <v>0</v>
      </c>
      <c r="AG31" s="52">
        <v>0</v>
      </c>
      <c r="AH31" s="63">
        <f t="shared" si="49"/>
        <v>0</v>
      </c>
      <c r="AI31" s="65">
        <f t="shared" si="50"/>
        <v>0</v>
      </c>
      <c r="AJ31" s="63">
        <f t="shared" si="51"/>
        <v>0</v>
      </c>
      <c r="AK31" s="376">
        <v>0</v>
      </c>
      <c r="AL31" s="63">
        <f t="shared" si="52"/>
        <v>0</v>
      </c>
      <c r="AM31" s="130"/>
    </row>
    <row r="32" spans="1:39" s="2" customFormat="1" x14ac:dyDescent="0.3">
      <c r="A32" s="58" t="s">
        <v>1188</v>
      </c>
      <c r="B32" s="47">
        <f>30400/16</f>
        <v>1900</v>
      </c>
      <c r="C32" s="46">
        <f>2800/1.1</f>
        <v>2545.454545454545</v>
      </c>
      <c r="D32" s="163">
        <v>16</v>
      </c>
      <c r="E32" s="44">
        <v>0</v>
      </c>
      <c r="F32" s="110">
        <f t="shared" si="34"/>
        <v>0</v>
      </c>
      <c r="G32" s="74">
        <v>0</v>
      </c>
      <c r="H32" s="109">
        <f t="shared" si="35"/>
        <v>0</v>
      </c>
      <c r="I32" s="74">
        <v>0</v>
      </c>
      <c r="J32" s="37">
        <f t="shared" si="36"/>
        <v>0</v>
      </c>
      <c r="K32" s="74">
        <v>0</v>
      </c>
      <c r="L32" s="37">
        <f t="shared" si="37"/>
        <v>0</v>
      </c>
      <c r="M32" s="74">
        <v>0</v>
      </c>
      <c r="N32" s="37">
        <f t="shared" si="38"/>
        <v>0</v>
      </c>
      <c r="O32" s="74">
        <v>0</v>
      </c>
      <c r="P32" s="71">
        <f t="shared" si="39"/>
        <v>0</v>
      </c>
      <c r="Q32" s="57">
        <f t="shared" si="40"/>
        <v>0</v>
      </c>
      <c r="R32" s="39">
        <f t="shared" si="41"/>
        <v>0</v>
      </c>
      <c r="S32" s="74">
        <v>0</v>
      </c>
      <c r="T32" s="69">
        <f t="shared" si="42"/>
        <v>0</v>
      </c>
      <c r="U32" s="74">
        <v>0</v>
      </c>
      <c r="V32" s="237">
        <v>0</v>
      </c>
      <c r="W32" s="74">
        <v>0</v>
      </c>
      <c r="X32" s="69">
        <f t="shared" si="43"/>
        <v>0</v>
      </c>
      <c r="Y32" s="74">
        <v>0</v>
      </c>
      <c r="Z32" s="109">
        <f t="shared" si="44"/>
        <v>0</v>
      </c>
      <c r="AA32" s="74">
        <v>0</v>
      </c>
      <c r="AB32" s="68">
        <f t="shared" si="45"/>
        <v>0</v>
      </c>
      <c r="AC32" s="67">
        <f t="shared" si="46"/>
        <v>0</v>
      </c>
      <c r="AD32" s="66">
        <f t="shared" si="47"/>
        <v>0</v>
      </c>
      <c r="AE32" s="57">
        <v>0</v>
      </c>
      <c r="AF32" s="57">
        <f t="shared" si="48"/>
        <v>0</v>
      </c>
      <c r="AG32" s="52">
        <v>0</v>
      </c>
      <c r="AH32" s="63">
        <f t="shared" si="49"/>
        <v>0</v>
      </c>
      <c r="AI32" s="65">
        <f t="shared" si="50"/>
        <v>0</v>
      </c>
      <c r="AJ32" s="63">
        <f t="shared" si="51"/>
        <v>0</v>
      </c>
      <c r="AK32" s="376">
        <v>0</v>
      </c>
      <c r="AL32" s="63">
        <f t="shared" si="52"/>
        <v>0</v>
      </c>
      <c r="AM32" s="130"/>
    </row>
    <row r="33" spans="1:39" s="2" customFormat="1" x14ac:dyDescent="0.3">
      <c r="A33" s="137" t="s">
        <v>61</v>
      </c>
      <c r="B33" s="47">
        <f>14400/24</f>
        <v>600</v>
      </c>
      <c r="C33" s="46">
        <f>800/1.1</f>
        <v>727.27272727272725</v>
      </c>
      <c r="D33" s="163">
        <v>20</v>
      </c>
      <c r="E33" s="44">
        <v>5</v>
      </c>
      <c r="F33" s="110">
        <f t="shared" si="34"/>
        <v>3000</v>
      </c>
      <c r="G33" s="74">
        <v>20</v>
      </c>
      <c r="H33" s="109">
        <f t="shared" si="35"/>
        <v>12000</v>
      </c>
      <c r="I33" s="74">
        <v>0</v>
      </c>
      <c r="J33" s="37">
        <f t="shared" si="36"/>
        <v>0</v>
      </c>
      <c r="K33" s="74">
        <v>0</v>
      </c>
      <c r="L33" s="37">
        <f t="shared" si="37"/>
        <v>0</v>
      </c>
      <c r="M33" s="74">
        <v>0</v>
      </c>
      <c r="N33" s="37">
        <f t="shared" si="38"/>
        <v>0</v>
      </c>
      <c r="O33" s="74">
        <v>0</v>
      </c>
      <c r="P33" s="71">
        <f t="shared" si="39"/>
        <v>0</v>
      </c>
      <c r="Q33" s="57">
        <f t="shared" si="40"/>
        <v>20</v>
      </c>
      <c r="R33" s="39">
        <f t="shared" si="41"/>
        <v>12000</v>
      </c>
      <c r="S33" s="74">
        <v>0</v>
      </c>
      <c r="T33" s="69">
        <f t="shared" si="42"/>
        <v>0</v>
      </c>
      <c r="U33" s="74">
        <v>2</v>
      </c>
      <c r="V33" s="237">
        <v>0</v>
      </c>
      <c r="W33" s="74">
        <v>0</v>
      </c>
      <c r="X33" s="69">
        <f t="shared" si="43"/>
        <v>0</v>
      </c>
      <c r="Y33" s="74">
        <v>6</v>
      </c>
      <c r="Z33" s="109">
        <f t="shared" si="44"/>
        <v>4363.636363636364</v>
      </c>
      <c r="AA33" s="74">
        <v>0</v>
      </c>
      <c r="AB33" s="68">
        <f t="shared" si="45"/>
        <v>0</v>
      </c>
      <c r="AC33" s="67">
        <f t="shared" si="46"/>
        <v>8</v>
      </c>
      <c r="AD33" s="66">
        <f t="shared" si="47"/>
        <v>5818.181818181818</v>
      </c>
      <c r="AE33" s="57">
        <v>0</v>
      </c>
      <c r="AF33" s="57">
        <f t="shared" si="48"/>
        <v>1018.181818181818</v>
      </c>
      <c r="AG33" s="52">
        <v>0</v>
      </c>
      <c r="AH33" s="63">
        <f t="shared" si="49"/>
        <v>0</v>
      </c>
      <c r="AI33" s="65">
        <f t="shared" si="50"/>
        <v>17</v>
      </c>
      <c r="AJ33" s="63">
        <f t="shared" si="51"/>
        <v>10200</v>
      </c>
      <c r="AK33" s="376">
        <v>0</v>
      </c>
      <c r="AL33" s="63">
        <f t="shared" si="52"/>
        <v>0</v>
      </c>
      <c r="AM33" s="130"/>
    </row>
    <row r="34" spans="1:39" s="2" customFormat="1" x14ac:dyDescent="0.3">
      <c r="A34" s="78" t="s">
        <v>1189</v>
      </c>
      <c r="B34" s="182">
        <f>16000/10</f>
        <v>1600</v>
      </c>
      <c r="C34" s="183">
        <f>2700/1.1</f>
        <v>2454.5454545454545</v>
      </c>
      <c r="D34" s="184">
        <v>10</v>
      </c>
      <c r="E34" s="44">
        <v>10</v>
      </c>
      <c r="F34" s="110">
        <f t="shared" si="34"/>
        <v>16000</v>
      </c>
      <c r="G34" s="74">
        <v>10</v>
      </c>
      <c r="H34" s="109">
        <f t="shared" si="35"/>
        <v>16000</v>
      </c>
      <c r="I34" s="74">
        <v>0</v>
      </c>
      <c r="J34" s="37">
        <f t="shared" si="36"/>
        <v>0</v>
      </c>
      <c r="K34" s="74">
        <v>0</v>
      </c>
      <c r="L34" s="37">
        <f t="shared" si="37"/>
        <v>0</v>
      </c>
      <c r="M34" s="74">
        <v>10</v>
      </c>
      <c r="N34" s="37">
        <f t="shared" si="38"/>
        <v>16000</v>
      </c>
      <c r="O34" s="74">
        <v>0</v>
      </c>
      <c r="P34" s="71">
        <f t="shared" si="39"/>
        <v>0</v>
      </c>
      <c r="Q34" s="57">
        <f t="shared" si="40"/>
        <v>20</v>
      </c>
      <c r="R34" s="39">
        <f t="shared" si="41"/>
        <v>32000</v>
      </c>
      <c r="S34" s="74">
        <v>3</v>
      </c>
      <c r="T34" s="69">
        <f t="shared" si="42"/>
        <v>7363.636363636364</v>
      </c>
      <c r="U34" s="74">
        <v>11</v>
      </c>
      <c r="V34" s="237">
        <v>0</v>
      </c>
      <c r="W34" s="74">
        <v>2</v>
      </c>
      <c r="X34" s="69">
        <f t="shared" si="43"/>
        <v>4909.090909090909</v>
      </c>
      <c r="Y34" s="74">
        <v>7</v>
      </c>
      <c r="Z34" s="109">
        <f t="shared" si="44"/>
        <v>17181.81818181818</v>
      </c>
      <c r="AA34" s="74">
        <v>3</v>
      </c>
      <c r="AB34" s="68">
        <f t="shared" si="45"/>
        <v>7363.636363636364</v>
      </c>
      <c r="AC34" s="67">
        <f t="shared" si="46"/>
        <v>26</v>
      </c>
      <c r="AD34" s="66">
        <f t="shared" si="47"/>
        <v>63818.181818181816</v>
      </c>
      <c r="AE34" s="57">
        <v>0</v>
      </c>
      <c r="AF34" s="57">
        <f t="shared" si="48"/>
        <v>22218.181818181816</v>
      </c>
      <c r="AG34" s="52">
        <v>0</v>
      </c>
      <c r="AH34" s="63">
        <f t="shared" si="49"/>
        <v>0</v>
      </c>
      <c r="AI34" s="65">
        <f t="shared" si="50"/>
        <v>4</v>
      </c>
      <c r="AJ34" s="63">
        <f t="shared" si="51"/>
        <v>6400</v>
      </c>
      <c r="AK34" s="376">
        <v>0</v>
      </c>
      <c r="AL34" s="63">
        <f t="shared" si="52"/>
        <v>0</v>
      </c>
      <c r="AM34" s="130"/>
    </row>
    <row r="35" spans="1:39" s="2" customFormat="1" ht="17.25" customHeight="1" x14ac:dyDescent="0.3">
      <c r="A35" s="78" t="s">
        <v>1190</v>
      </c>
      <c r="B35" s="47">
        <f>16000/10</f>
        <v>1600</v>
      </c>
      <c r="C35" s="183">
        <f>2700/1.1</f>
        <v>2454.5454545454545</v>
      </c>
      <c r="D35" s="163">
        <v>10</v>
      </c>
      <c r="E35" s="44">
        <v>6</v>
      </c>
      <c r="F35" s="110">
        <f t="shared" si="34"/>
        <v>9600</v>
      </c>
      <c r="G35" s="74">
        <v>10</v>
      </c>
      <c r="H35" s="109">
        <f t="shared" si="35"/>
        <v>16000</v>
      </c>
      <c r="I35" s="74">
        <v>0</v>
      </c>
      <c r="J35" s="37">
        <f t="shared" si="36"/>
        <v>0</v>
      </c>
      <c r="K35" s="74">
        <v>0</v>
      </c>
      <c r="L35" s="37">
        <f t="shared" si="37"/>
        <v>0</v>
      </c>
      <c r="M35" s="74">
        <v>0</v>
      </c>
      <c r="N35" s="37">
        <f t="shared" si="38"/>
        <v>0</v>
      </c>
      <c r="O35" s="74">
        <v>0</v>
      </c>
      <c r="P35" s="71">
        <f t="shared" si="39"/>
        <v>0</v>
      </c>
      <c r="Q35" s="57">
        <f t="shared" si="40"/>
        <v>10</v>
      </c>
      <c r="R35" s="39">
        <f t="shared" si="41"/>
        <v>16000</v>
      </c>
      <c r="S35" s="74">
        <v>2</v>
      </c>
      <c r="T35" s="69">
        <f t="shared" si="42"/>
        <v>4909.090909090909</v>
      </c>
      <c r="U35" s="74">
        <v>0</v>
      </c>
      <c r="V35" s="237">
        <v>0</v>
      </c>
      <c r="W35" s="74">
        <v>0</v>
      </c>
      <c r="X35" s="69">
        <f t="shared" si="43"/>
        <v>0</v>
      </c>
      <c r="Y35" s="74">
        <v>2</v>
      </c>
      <c r="Z35" s="109">
        <f t="shared" si="44"/>
        <v>4909.090909090909</v>
      </c>
      <c r="AA35" s="74">
        <v>1</v>
      </c>
      <c r="AB35" s="68">
        <f t="shared" si="45"/>
        <v>2454.5454545454545</v>
      </c>
      <c r="AC35" s="67">
        <f t="shared" si="46"/>
        <v>5</v>
      </c>
      <c r="AD35" s="66">
        <f t="shared" si="47"/>
        <v>12272.727272727272</v>
      </c>
      <c r="AE35" s="57">
        <v>0</v>
      </c>
      <c r="AF35" s="57">
        <f t="shared" si="48"/>
        <v>4272.7272727272721</v>
      </c>
      <c r="AG35" s="52">
        <v>0</v>
      </c>
      <c r="AH35" s="63">
        <f t="shared" si="49"/>
        <v>0</v>
      </c>
      <c r="AI35" s="65">
        <f t="shared" si="50"/>
        <v>11</v>
      </c>
      <c r="AJ35" s="63">
        <f t="shared" si="51"/>
        <v>17600</v>
      </c>
      <c r="AK35" s="376">
        <v>0</v>
      </c>
      <c r="AL35" s="63">
        <f t="shared" si="52"/>
        <v>0</v>
      </c>
      <c r="AM35" s="130"/>
    </row>
    <row r="36" spans="1:39" s="2" customFormat="1" x14ac:dyDescent="0.3">
      <c r="A36" s="78" t="s">
        <v>1191</v>
      </c>
      <c r="B36" s="47">
        <f>16000/10</f>
        <v>1600</v>
      </c>
      <c r="C36" s="183">
        <f>2700/1.1</f>
        <v>2454.5454545454545</v>
      </c>
      <c r="D36" s="163">
        <v>10</v>
      </c>
      <c r="E36" s="44">
        <v>0</v>
      </c>
      <c r="F36" s="110">
        <f t="shared" si="34"/>
        <v>0</v>
      </c>
      <c r="G36" s="74">
        <v>0</v>
      </c>
      <c r="H36" s="109">
        <f t="shared" si="35"/>
        <v>0</v>
      </c>
      <c r="I36" s="74">
        <v>0</v>
      </c>
      <c r="J36" s="37">
        <f t="shared" si="36"/>
        <v>0</v>
      </c>
      <c r="K36" s="74">
        <v>0</v>
      </c>
      <c r="L36" s="37">
        <f t="shared" si="37"/>
        <v>0</v>
      </c>
      <c r="M36" s="74">
        <v>0</v>
      </c>
      <c r="N36" s="37">
        <f t="shared" si="38"/>
        <v>0</v>
      </c>
      <c r="O36" s="74">
        <v>0</v>
      </c>
      <c r="P36" s="71">
        <f t="shared" si="39"/>
        <v>0</v>
      </c>
      <c r="Q36" s="57">
        <f t="shared" si="40"/>
        <v>0</v>
      </c>
      <c r="R36" s="39">
        <f t="shared" si="41"/>
        <v>0</v>
      </c>
      <c r="S36" s="74">
        <v>0</v>
      </c>
      <c r="T36" s="69">
        <f t="shared" si="42"/>
        <v>0</v>
      </c>
      <c r="U36" s="74">
        <v>0</v>
      </c>
      <c r="V36" s="237">
        <v>0</v>
      </c>
      <c r="W36" s="74">
        <v>0</v>
      </c>
      <c r="X36" s="69">
        <f t="shared" si="43"/>
        <v>0</v>
      </c>
      <c r="Y36" s="74">
        <v>0</v>
      </c>
      <c r="Z36" s="109">
        <f t="shared" si="44"/>
        <v>0</v>
      </c>
      <c r="AA36" s="74">
        <v>0</v>
      </c>
      <c r="AB36" s="68">
        <f t="shared" si="45"/>
        <v>0</v>
      </c>
      <c r="AC36" s="67">
        <f t="shared" si="46"/>
        <v>0</v>
      </c>
      <c r="AD36" s="66">
        <f t="shared" si="47"/>
        <v>0</v>
      </c>
      <c r="AE36" s="57">
        <v>0</v>
      </c>
      <c r="AF36" s="57">
        <f t="shared" si="48"/>
        <v>0</v>
      </c>
      <c r="AG36" s="52">
        <v>0</v>
      </c>
      <c r="AH36" s="63">
        <f t="shared" si="49"/>
        <v>0</v>
      </c>
      <c r="AI36" s="65">
        <f t="shared" si="50"/>
        <v>0</v>
      </c>
      <c r="AJ36" s="63">
        <f t="shared" si="51"/>
        <v>0</v>
      </c>
      <c r="AK36" s="376">
        <v>0</v>
      </c>
      <c r="AL36" s="63">
        <f t="shared" si="52"/>
        <v>0</v>
      </c>
      <c r="AM36" s="130"/>
    </row>
    <row r="37" spans="1:39" s="2" customFormat="1" x14ac:dyDescent="0.3">
      <c r="A37" s="78" t="s">
        <v>1192</v>
      </c>
      <c r="B37" s="47">
        <f>16000/10</f>
        <v>1600</v>
      </c>
      <c r="C37" s="183">
        <f>2700/1.1</f>
        <v>2454.5454545454545</v>
      </c>
      <c r="D37" s="163">
        <v>10</v>
      </c>
      <c r="E37" s="44">
        <v>4</v>
      </c>
      <c r="F37" s="110">
        <f t="shared" si="34"/>
        <v>6400</v>
      </c>
      <c r="G37" s="74">
        <v>10</v>
      </c>
      <c r="H37" s="109">
        <f t="shared" si="35"/>
        <v>16000</v>
      </c>
      <c r="I37" s="74">
        <v>0</v>
      </c>
      <c r="J37" s="37">
        <f t="shared" si="36"/>
        <v>0</v>
      </c>
      <c r="K37" s="74">
        <v>0</v>
      </c>
      <c r="L37" s="37">
        <f t="shared" si="37"/>
        <v>0</v>
      </c>
      <c r="M37" s="74">
        <v>10</v>
      </c>
      <c r="N37" s="37">
        <f t="shared" si="38"/>
        <v>16000</v>
      </c>
      <c r="O37" s="74">
        <v>0</v>
      </c>
      <c r="P37" s="71">
        <f t="shared" si="39"/>
        <v>0</v>
      </c>
      <c r="Q37" s="57">
        <f t="shared" si="40"/>
        <v>20</v>
      </c>
      <c r="R37" s="39">
        <f t="shared" si="41"/>
        <v>32000</v>
      </c>
      <c r="S37" s="74">
        <v>1</v>
      </c>
      <c r="T37" s="69">
        <f t="shared" si="42"/>
        <v>2454.5454545454545</v>
      </c>
      <c r="U37" s="74">
        <v>8</v>
      </c>
      <c r="V37" s="237">
        <v>0</v>
      </c>
      <c r="W37" s="74">
        <v>2</v>
      </c>
      <c r="X37" s="69">
        <f t="shared" si="43"/>
        <v>4909.090909090909</v>
      </c>
      <c r="Y37" s="74">
        <v>5</v>
      </c>
      <c r="Z37" s="109">
        <f t="shared" si="44"/>
        <v>12272.727272727272</v>
      </c>
      <c r="AA37" s="74">
        <v>2</v>
      </c>
      <c r="AB37" s="68">
        <f t="shared" si="45"/>
        <v>4909.090909090909</v>
      </c>
      <c r="AC37" s="67">
        <f t="shared" si="46"/>
        <v>18</v>
      </c>
      <c r="AD37" s="66">
        <f t="shared" si="47"/>
        <v>44181.818181818184</v>
      </c>
      <c r="AE37" s="57">
        <v>0</v>
      </c>
      <c r="AF37" s="57">
        <f t="shared" si="48"/>
        <v>15381.81818181818</v>
      </c>
      <c r="AG37" s="52">
        <v>0</v>
      </c>
      <c r="AH37" s="63">
        <f t="shared" si="49"/>
        <v>0</v>
      </c>
      <c r="AI37" s="65">
        <f t="shared" si="50"/>
        <v>6</v>
      </c>
      <c r="AJ37" s="63">
        <f t="shared" si="51"/>
        <v>9600</v>
      </c>
      <c r="AK37" s="376">
        <v>0</v>
      </c>
      <c r="AL37" s="63">
        <f t="shared" si="52"/>
        <v>0</v>
      </c>
      <c r="AM37" s="130"/>
    </row>
    <row r="38" spans="1:39" s="2" customFormat="1" x14ac:dyDescent="0.3">
      <c r="A38" s="78" t="s">
        <v>1187</v>
      </c>
      <c r="B38" s="47">
        <f>16000/10</f>
        <v>1600</v>
      </c>
      <c r="C38" s="183">
        <f>2700/1.1</f>
        <v>2454.5454545454545</v>
      </c>
      <c r="D38" s="163">
        <v>11</v>
      </c>
      <c r="E38" s="44">
        <v>0</v>
      </c>
      <c r="F38" s="110">
        <f t="shared" si="34"/>
        <v>0</v>
      </c>
      <c r="G38" s="74">
        <v>0</v>
      </c>
      <c r="H38" s="109">
        <f t="shared" si="35"/>
        <v>0</v>
      </c>
      <c r="I38" s="74">
        <v>0</v>
      </c>
      <c r="J38" s="37">
        <f t="shared" si="36"/>
        <v>0</v>
      </c>
      <c r="K38" s="74">
        <v>0</v>
      </c>
      <c r="L38" s="37">
        <f t="shared" si="37"/>
        <v>0</v>
      </c>
      <c r="M38" s="74">
        <v>0</v>
      </c>
      <c r="N38" s="37">
        <f t="shared" si="38"/>
        <v>0</v>
      </c>
      <c r="O38" s="74">
        <v>0</v>
      </c>
      <c r="P38" s="71">
        <f t="shared" si="39"/>
        <v>0</v>
      </c>
      <c r="Q38" s="57">
        <f t="shared" si="40"/>
        <v>0</v>
      </c>
      <c r="R38" s="39">
        <f t="shared" si="41"/>
        <v>0</v>
      </c>
      <c r="S38" s="74">
        <v>0</v>
      </c>
      <c r="T38" s="69">
        <f t="shared" si="42"/>
        <v>0</v>
      </c>
      <c r="U38" s="74">
        <v>0</v>
      </c>
      <c r="V38" s="237">
        <v>0</v>
      </c>
      <c r="W38" s="74">
        <v>0</v>
      </c>
      <c r="X38" s="69">
        <f t="shared" si="43"/>
        <v>0</v>
      </c>
      <c r="Y38" s="74">
        <v>0</v>
      </c>
      <c r="Z38" s="109">
        <f t="shared" si="44"/>
        <v>0</v>
      </c>
      <c r="AA38" s="74">
        <v>0</v>
      </c>
      <c r="AB38" s="68">
        <f t="shared" si="45"/>
        <v>0</v>
      </c>
      <c r="AC38" s="67">
        <f t="shared" si="46"/>
        <v>0</v>
      </c>
      <c r="AD38" s="66">
        <f t="shared" si="47"/>
        <v>0</v>
      </c>
      <c r="AE38" s="57">
        <v>0</v>
      </c>
      <c r="AF38" s="57">
        <f t="shared" si="48"/>
        <v>0</v>
      </c>
      <c r="AG38" s="52">
        <v>0</v>
      </c>
      <c r="AH38" s="63">
        <f t="shared" si="49"/>
        <v>0</v>
      </c>
      <c r="AI38" s="65">
        <f t="shared" si="50"/>
        <v>0</v>
      </c>
      <c r="AJ38" s="63">
        <f t="shared" si="51"/>
        <v>0</v>
      </c>
      <c r="AK38" s="376">
        <v>0</v>
      </c>
      <c r="AL38" s="63">
        <f t="shared" si="52"/>
        <v>0</v>
      </c>
      <c r="AM38" s="130"/>
    </row>
    <row r="39" spans="1:39" s="2" customFormat="1" x14ac:dyDescent="0.3">
      <c r="A39" s="78" t="s">
        <v>45</v>
      </c>
      <c r="B39" s="47">
        <f>14400/12</f>
        <v>1200</v>
      </c>
      <c r="C39" s="46">
        <f>1800/1.1</f>
        <v>1636.3636363636363</v>
      </c>
      <c r="D39" s="163">
        <v>12</v>
      </c>
      <c r="E39" s="44">
        <v>18</v>
      </c>
      <c r="F39" s="110">
        <f t="shared" si="34"/>
        <v>21600</v>
      </c>
      <c r="G39" s="74">
        <v>0</v>
      </c>
      <c r="H39" s="109">
        <f t="shared" si="35"/>
        <v>0</v>
      </c>
      <c r="I39" s="74">
        <v>0</v>
      </c>
      <c r="J39" s="37">
        <f t="shared" si="36"/>
        <v>0</v>
      </c>
      <c r="K39" s="74">
        <v>0</v>
      </c>
      <c r="L39" s="37">
        <f t="shared" si="37"/>
        <v>0</v>
      </c>
      <c r="M39" s="74">
        <v>0</v>
      </c>
      <c r="N39" s="37">
        <f t="shared" si="38"/>
        <v>0</v>
      </c>
      <c r="O39" s="74">
        <v>12</v>
      </c>
      <c r="P39" s="71">
        <f t="shared" si="39"/>
        <v>14400</v>
      </c>
      <c r="Q39" s="57">
        <f t="shared" si="40"/>
        <v>12</v>
      </c>
      <c r="R39" s="39">
        <f t="shared" si="41"/>
        <v>14400</v>
      </c>
      <c r="S39" s="74">
        <v>3</v>
      </c>
      <c r="T39" s="69">
        <f t="shared" si="42"/>
        <v>4909.090909090909</v>
      </c>
      <c r="U39" s="74">
        <v>3</v>
      </c>
      <c r="V39" s="237">
        <v>0</v>
      </c>
      <c r="W39" s="74">
        <v>3</v>
      </c>
      <c r="X39" s="69">
        <f t="shared" si="43"/>
        <v>4909.090909090909</v>
      </c>
      <c r="Y39" s="74">
        <v>4</v>
      </c>
      <c r="Z39" s="109">
        <f t="shared" si="44"/>
        <v>6545.454545454545</v>
      </c>
      <c r="AA39" s="74">
        <v>2</v>
      </c>
      <c r="AB39" s="68">
        <f t="shared" si="45"/>
        <v>3272.7272727272725</v>
      </c>
      <c r="AC39" s="67">
        <f t="shared" si="46"/>
        <v>15</v>
      </c>
      <c r="AD39" s="66">
        <f t="shared" si="47"/>
        <v>24545.454545454544</v>
      </c>
      <c r="AE39" s="57">
        <v>0</v>
      </c>
      <c r="AF39" s="57">
        <f t="shared" si="48"/>
        <v>6545.4545454545441</v>
      </c>
      <c r="AG39" s="52">
        <v>0</v>
      </c>
      <c r="AH39" s="63">
        <f t="shared" si="49"/>
        <v>0</v>
      </c>
      <c r="AI39" s="65">
        <f t="shared" si="50"/>
        <v>15</v>
      </c>
      <c r="AJ39" s="63">
        <f t="shared" si="51"/>
        <v>18000</v>
      </c>
      <c r="AK39" s="376">
        <v>0</v>
      </c>
      <c r="AL39" s="63">
        <f t="shared" si="52"/>
        <v>0</v>
      </c>
      <c r="AM39" s="130"/>
    </row>
    <row r="40" spans="1:39" s="2" customFormat="1" x14ac:dyDescent="0.3">
      <c r="A40" s="55" t="s">
        <v>390</v>
      </c>
      <c r="B40" s="47">
        <f>3900/6</f>
        <v>650</v>
      </c>
      <c r="C40" s="46">
        <f>2000/1.1</f>
        <v>1818.181818181818</v>
      </c>
      <c r="D40" s="163">
        <v>6</v>
      </c>
      <c r="E40" s="44">
        <v>0</v>
      </c>
      <c r="F40" s="110">
        <f t="shared" si="34"/>
        <v>0</v>
      </c>
      <c r="G40" s="74">
        <v>0</v>
      </c>
      <c r="H40" s="109">
        <f t="shared" si="35"/>
        <v>0</v>
      </c>
      <c r="I40" s="74">
        <v>0</v>
      </c>
      <c r="J40" s="37">
        <f t="shared" si="36"/>
        <v>0</v>
      </c>
      <c r="K40" s="74">
        <v>0</v>
      </c>
      <c r="L40" s="37">
        <f t="shared" si="37"/>
        <v>0</v>
      </c>
      <c r="M40" s="74">
        <v>0</v>
      </c>
      <c r="N40" s="37">
        <f t="shared" si="38"/>
        <v>0</v>
      </c>
      <c r="O40" s="74">
        <v>0</v>
      </c>
      <c r="P40" s="71">
        <f t="shared" si="39"/>
        <v>0</v>
      </c>
      <c r="Q40" s="57">
        <f t="shared" si="40"/>
        <v>0</v>
      </c>
      <c r="R40" s="39">
        <f t="shared" si="41"/>
        <v>0</v>
      </c>
      <c r="S40" s="74">
        <v>0</v>
      </c>
      <c r="T40" s="69">
        <f t="shared" si="42"/>
        <v>0</v>
      </c>
      <c r="U40" s="74">
        <v>0</v>
      </c>
      <c r="V40" s="237">
        <v>0</v>
      </c>
      <c r="W40" s="74">
        <v>0</v>
      </c>
      <c r="X40" s="69">
        <f t="shared" si="43"/>
        <v>0</v>
      </c>
      <c r="Y40" s="74">
        <v>0</v>
      </c>
      <c r="Z40" s="109">
        <f t="shared" si="44"/>
        <v>0</v>
      </c>
      <c r="AA40" s="74">
        <v>0</v>
      </c>
      <c r="AB40" s="68">
        <f t="shared" si="45"/>
        <v>0</v>
      </c>
      <c r="AC40" s="67">
        <f t="shared" si="46"/>
        <v>0</v>
      </c>
      <c r="AD40" s="66">
        <f t="shared" si="47"/>
        <v>0</v>
      </c>
      <c r="AE40" s="57">
        <v>0</v>
      </c>
      <c r="AF40" s="57">
        <f t="shared" si="48"/>
        <v>0</v>
      </c>
      <c r="AG40" s="52">
        <v>0</v>
      </c>
      <c r="AH40" s="63">
        <f t="shared" si="49"/>
        <v>0</v>
      </c>
      <c r="AI40" s="65">
        <f t="shared" si="50"/>
        <v>0</v>
      </c>
      <c r="AJ40" s="63">
        <f t="shared" si="51"/>
        <v>0</v>
      </c>
      <c r="AK40" s="376">
        <v>0</v>
      </c>
      <c r="AL40" s="63">
        <f t="shared" si="52"/>
        <v>0</v>
      </c>
      <c r="AM40" s="130"/>
    </row>
    <row r="41" spans="1:39" s="2" customFormat="1" x14ac:dyDescent="0.3">
      <c r="A41" s="55" t="s">
        <v>67</v>
      </c>
      <c r="B41" s="47">
        <f>3900/6</f>
        <v>650</v>
      </c>
      <c r="C41" s="46">
        <f>2000/1.1</f>
        <v>1818.181818181818</v>
      </c>
      <c r="D41" s="163">
        <v>6</v>
      </c>
      <c r="E41" s="44">
        <v>1</v>
      </c>
      <c r="F41" s="110">
        <f t="shared" si="34"/>
        <v>650</v>
      </c>
      <c r="G41" s="74">
        <v>6</v>
      </c>
      <c r="H41" s="109">
        <f t="shared" si="35"/>
        <v>3900</v>
      </c>
      <c r="I41" s="74">
        <v>0</v>
      </c>
      <c r="J41" s="37">
        <f t="shared" si="36"/>
        <v>0</v>
      </c>
      <c r="K41" s="74">
        <v>0</v>
      </c>
      <c r="L41" s="37">
        <f t="shared" si="37"/>
        <v>0</v>
      </c>
      <c r="M41" s="74">
        <v>0</v>
      </c>
      <c r="N41" s="37">
        <f t="shared" si="38"/>
        <v>0</v>
      </c>
      <c r="O41" s="74">
        <v>0</v>
      </c>
      <c r="P41" s="71">
        <f t="shared" si="39"/>
        <v>0</v>
      </c>
      <c r="Q41" s="57">
        <f t="shared" si="40"/>
        <v>6</v>
      </c>
      <c r="R41" s="39">
        <f t="shared" si="41"/>
        <v>3900</v>
      </c>
      <c r="S41" s="74">
        <v>0</v>
      </c>
      <c r="T41" s="69">
        <f t="shared" si="42"/>
        <v>0</v>
      </c>
      <c r="U41" s="74">
        <v>1</v>
      </c>
      <c r="V41" s="237">
        <v>0</v>
      </c>
      <c r="W41" s="74">
        <v>0</v>
      </c>
      <c r="X41" s="69">
        <f t="shared" si="43"/>
        <v>0</v>
      </c>
      <c r="Y41" s="74">
        <v>3</v>
      </c>
      <c r="Z41" s="109">
        <f t="shared" si="44"/>
        <v>5454.545454545454</v>
      </c>
      <c r="AA41" s="74">
        <v>0</v>
      </c>
      <c r="AB41" s="68">
        <f t="shared" si="45"/>
        <v>0</v>
      </c>
      <c r="AC41" s="67">
        <f t="shared" si="46"/>
        <v>4</v>
      </c>
      <c r="AD41" s="66">
        <f t="shared" si="47"/>
        <v>7272.7272727272721</v>
      </c>
      <c r="AE41" s="57">
        <v>0</v>
      </c>
      <c r="AF41" s="57">
        <f t="shared" si="48"/>
        <v>4672.7272727272721</v>
      </c>
      <c r="AG41" s="52">
        <v>0</v>
      </c>
      <c r="AH41" s="63">
        <f t="shared" si="49"/>
        <v>0</v>
      </c>
      <c r="AI41" s="65">
        <f t="shared" si="50"/>
        <v>3</v>
      </c>
      <c r="AJ41" s="63">
        <f t="shared" si="51"/>
        <v>1950</v>
      </c>
      <c r="AK41" s="376">
        <v>0</v>
      </c>
      <c r="AL41" s="63">
        <f t="shared" si="52"/>
        <v>0</v>
      </c>
      <c r="AM41" s="130"/>
    </row>
    <row r="42" spans="1:39" s="2" customFormat="1" x14ac:dyDescent="0.3">
      <c r="A42" s="55" t="s">
        <v>389</v>
      </c>
      <c r="B42" s="47">
        <f>3900/6</f>
        <v>650</v>
      </c>
      <c r="C42" s="46">
        <f>2000/1.1</f>
        <v>1818.181818181818</v>
      </c>
      <c r="D42" s="163">
        <v>6</v>
      </c>
      <c r="E42" s="44">
        <v>3</v>
      </c>
      <c r="F42" s="110">
        <f t="shared" si="34"/>
        <v>1950</v>
      </c>
      <c r="G42" s="74">
        <v>6</v>
      </c>
      <c r="H42" s="109">
        <f t="shared" si="35"/>
        <v>3900</v>
      </c>
      <c r="I42" s="74">
        <v>0</v>
      </c>
      <c r="J42" s="37">
        <f t="shared" si="36"/>
        <v>0</v>
      </c>
      <c r="K42" s="74">
        <v>0</v>
      </c>
      <c r="L42" s="37">
        <f t="shared" si="37"/>
        <v>0</v>
      </c>
      <c r="M42" s="74">
        <v>0</v>
      </c>
      <c r="N42" s="37">
        <f t="shared" si="38"/>
        <v>0</v>
      </c>
      <c r="O42" s="74">
        <v>0</v>
      </c>
      <c r="P42" s="71">
        <f t="shared" si="39"/>
        <v>0</v>
      </c>
      <c r="Q42" s="57">
        <f t="shared" si="40"/>
        <v>6</v>
      </c>
      <c r="R42" s="39">
        <f t="shared" si="41"/>
        <v>3900</v>
      </c>
      <c r="S42" s="74">
        <v>0</v>
      </c>
      <c r="T42" s="69">
        <f t="shared" si="42"/>
        <v>0</v>
      </c>
      <c r="U42" s="74">
        <v>1</v>
      </c>
      <c r="V42" s="237">
        <v>0</v>
      </c>
      <c r="W42" s="74">
        <v>0</v>
      </c>
      <c r="X42" s="69">
        <f t="shared" si="43"/>
        <v>0</v>
      </c>
      <c r="Y42" s="74">
        <v>3</v>
      </c>
      <c r="Z42" s="109">
        <f t="shared" si="44"/>
        <v>5454.545454545454</v>
      </c>
      <c r="AA42" s="74">
        <v>0</v>
      </c>
      <c r="AB42" s="68">
        <f t="shared" si="45"/>
        <v>0</v>
      </c>
      <c r="AC42" s="67">
        <f t="shared" si="46"/>
        <v>4</v>
      </c>
      <c r="AD42" s="66">
        <f t="shared" si="47"/>
        <v>7272.7272727272721</v>
      </c>
      <c r="AE42" s="57">
        <v>0</v>
      </c>
      <c r="AF42" s="57">
        <f t="shared" si="48"/>
        <v>4672.7272727272721</v>
      </c>
      <c r="AG42" s="52">
        <v>0</v>
      </c>
      <c r="AH42" s="63">
        <f t="shared" si="49"/>
        <v>0</v>
      </c>
      <c r="AI42" s="65">
        <f t="shared" si="50"/>
        <v>5</v>
      </c>
      <c r="AJ42" s="63">
        <f t="shared" si="51"/>
        <v>3250</v>
      </c>
      <c r="AK42" s="376">
        <v>0</v>
      </c>
      <c r="AL42" s="63">
        <f t="shared" si="52"/>
        <v>0</v>
      </c>
      <c r="AM42" s="130"/>
    </row>
    <row r="43" spans="1:39" s="2" customFormat="1" ht="17.25" thickBot="1" x14ac:dyDescent="0.35">
      <c r="A43" s="48" t="s">
        <v>1193</v>
      </c>
      <c r="B43" s="193">
        <f>31200/24</f>
        <v>1300</v>
      </c>
      <c r="C43" s="194">
        <f>2800/1.1</f>
        <v>2545.454545454545</v>
      </c>
      <c r="D43" s="45">
        <v>24</v>
      </c>
      <c r="E43" s="44">
        <v>0</v>
      </c>
      <c r="F43" s="110">
        <f t="shared" si="34"/>
        <v>0</v>
      </c>
      <c r="G43" s="74">
        <v>0</v>
      </c>
      <c r="H43" s="109">
        <f t="shared" si="35"/>
        <v>0</v>
      </c>
      <c r="I43" s="74">
        <v>0</v>
      </c>
      <c r="J43" s="37">
        <f t="shared" si="36"/>
        <v>0</v>
      </c>
      <c r="K43" s="74">
        <v>0</v>
      </c>
      <c r="L43" s="37">
        <f t="shared" si="37"/>
        <v>0</v>
      </c>
      <c r="M43" s="74">
        <v>0</v>
      </c>
      <c r="N43" s="37">
        <f t="shared" si="38"/>
        <v>0</v>
      </c>
      <c r="O43" s="74">
        <v>0</v>
      </c>
      <c r="P43" s="71">
        <f t="shared" si="39"/>
        <v>0</v>
      </c>
      <c r="Q43" s="57">
        <f t="shared" si="40"/>
        <v>0</v>
      </c>
      <c r="R43" s="149">
        <f t="shared" si="41"/>
        <v>0</v>
      </c>
      <c r="S43" s="74">
        <v>0</v>
      </c>
      <c r="T43" s="69">
        <f t="shared" si="42"/>
        <v>0</v>
      </c>
      <c r="U43" s="74">
        <v>0</v>
      </c>
      <c r="V43" s="237">
        <v>0</v>
      </c>
      <c r="W43" s="74">
        <v>0</v>
      </c>
      <c r="X43" s="69">
        <f t="shared" si="43"/>
        <v>0</v>
      </c>
      <c r="Y43" s="74">
        <v>0</v>
      </c>
      <c r="Z43" s="109">
        <f t="shared" si="44"/>
        <v>0</v>
      </c>
      <c r="AA43" s="74">
        <v>0</v>
      </c>
      <c r="AB43" s="68">
        <f t="shared" si="45"/>
        <v>0</v>
      </c>
      <c r="AC43" s="67">
        <f t="shared" si="46"/>
        <v>0</v>
      </c>
      <c r="AD43" s="66">
        <f t="shared" si="47"/>
        <v>0</v>
      </c>
      <c r="AE43" s="57">
        <v>0</v>
      </c>
      <c r="AF43" s="57">
        <f t="shared" si="48"/>
        <v>0</v>
      </c>
      <c r="AG43" s="52">
        <v>0</v>
      </c>
      <c r="AH43" s="63">
        <f t="shared" si="49"/>
        <v>0</v>
      </c>
      <c r="AI43" s="65">
        <f t="shared" si="50"/>
        <v>0</v>
      </c>
      <c r="AJ43" s="63">
        <f t="shared" si="51"/>
        <v>0</v>
      </c>
      <c r="AK43" s="376">
        <v>0</v>
      </c>
      <c r="AL43" s="63">
        <f t="shared" si="52"/>
        <v>0</v>
      </c>
      <c r="AM43" s="130"/>
    </row>
    <row r="44" spans="1:39" s="2" customFormat="1" ht="17.25" thickBot="1" x14ac:dyDescent="0.35">
      <c r="A44" s="573" t="s">
        <v>57</v>
      </c>
      <c r="B44" s="574"/>
      <c r="C44" s="574"/>
      <c r="D44" s="574"/>
      <c r="E44" s="117">
        <f t="shared" ref="E44:AL44" si="53">SUM(E29:E43)</f>
        <v>70</v>
      </c>
      <c r="F44" s="375">
        <f t="shared" si="53"/>
        <v>100600</v>
      </c>
      <c r="G44" s="365">
        <f t="shared" si="53"/>
        <v>82</v>
      </c>
      <c r="H44" s="380">
        <f t="shared" si="53"/>
        <v>103800</v>
      </c>
      <c r="I44" s="377">
        <f t="shared" si="53"/>
        <v>0</v>
      </c>
      <c r="J44" s="380">
        <f t="shared" si="53"/>
        <v>0</v>
      </c>
      <c r="K44" s="377">
        <f t="shared" si="53"/>
        <v>0</v>
      </c>
      <c r="L44" s="380">
        <f t="shared" si="53"/>
        <v>0</v>
      </c>
      <c r="M44" s="377">
        <f t="shared" si="53"/>
        <v>20</v>
      </c>
      <c r="N44" s="381">
        <f t="shared" si="53"/>
        <v>32000</v>
      </c>
      <c r="O44" s="359">
        <f t="shared" si="53"/>
        <v>12</v>
      </c>
      <c r="P44" s="380">
        <f t="shared" si="53"/>
        <v>14400</v>
      </c>
      <c r="Q44" s="384">
        <f t="shared" si="53"/>
        <v>114</v>
      </c>
      <c r="R44" s="385">
        <f t="shared" si="53"/>
        <v>150200</v>
      </c>
      <c r="S44" s="365">
        <f t="shared" si="53"/>
        <v>16</v>
      </c>
      <c r="T44" s="381">
        <f t="shared" si="53"/>
        <v>37454.545454545456</v>
      </c>
      <c r="U44" s="359">
        <f t="shared" si="53"/>
        <v>32</v>
      </c>
      <c r="V44" s="380">
        <f t="shared" si="53"/>
        <v>0</v>
      </c>
      <c r="W44" s="377">
        <f t="shared" si="53"/>
        <v>9</v>
      </c>
      <c r="X44" s="380">
        <f t="shared" si="53"/>
        <v>19818.181818181816</v>
      </c>
      <c r="Y44" s="377">
        <f t="shared" si="53"/>
        <v>40</v>
      </c>
      <c r="Z44" s="381">
        <f t="shared" si="53"/>
        <v>81636.363636363632</v>
      </c>
      <c r="AA44" s="359">
        <f t="shared" si="53"/>
        <v>8</v>
      </c>
      <c r="AB44" s="381">
        <f t="shared" si="53"/>
        <v>18000</v>
      </c>
      <c r="AC44" s="400">
        <f t="shared" si="53"/>
        <v>105</v>
      </c>
      <c r="AD44" s="401">
        <f t="shared" si="53"/>
        <v>228818.18181818177</v>
      </c>
      <c r="AE44" s="401">
        <f t="shared" si="53"/>
        <v>0</v>
      </c>
      <c r="AF44" s="402">
        <f t="shared" si="53"/>
        <v>77418.181818181794</v>
      </c>
      <c r="AG44" s="399">
        <f t="shared" si="53"/>
        <v>0</v>
      </c>
      <c r="AH44" s="379">
        <f t="shared" si="53"/>
        <v>0</v>
      </c>
      <c r="AI44" s="365">
        <f>SUM(AI29:AI43)</f>
        <v>79</v>
      </c>
      <c r="AJ44" s="379">
        <f t="shared" si="53"/>
        <v>99400</v>
      </c>
      <c r="AK44" s="365">
        <f t="shared" si="53"/>
        <v>0</v>
      </c>
      <c r="AL44" s="379">
        <f t="shared" si="53"/>
        <v>0</v>
      </c>
      <c r="AM44" s="11"/>
    </row>
    <row r="45" spans="1:39" s="2" customFormat="1" ht="17.25" thickBot="1" x14ac:dyDescent="0.35">
      <c r="A45" s="10"/>
      <c r="B45" s="126"/>
      <c r="C45" s="126"/>
      <c r="D45" s="10"/>
      <c r="E45" s="4"/>
      <c r="F45" s="6"/>
      <c r="G45" s="4"/>
      <c r="H45" s="9">
        <f>H44*1.1</f>
        <v>114180.00000000001</v>
      </c>
      <c r="I45" s="5"/>
      <c r="J45" s="9">
        <f>J44*1.1</f>
        <v>0</v>
      </c>
      <c r="K45" s="5"/>
      <c r="L45" s="9">
        <f>L44*1.1</f>
        <v>0</v>
      </c>
      <c r="M45" s="5"/>
      <c r="N45" s="9">
        <f>N44*1.1</f>
        <v>35200</v>
      </c>
      <c r="O45" s="5"/>
      <c r="P45" s="9">
        <f>P44*1.1</f>
        <v>15840.000000000002</v>
      </c>
      <c r="Q45" s="5"/>
      <c r="R45" s="8">
        <f>R44*1.1</f>
        <v>165220</v>
      </c>
      <c r="S45" s="710" t="s">
        <v>50</v>
      </c>
      <c r="T45" s="710"/>
      <c r="U45" s="710"/>
      <c r="V45" s="710"/>
      <c r="W45" s="710"/>
      <c r="X45" s="710"/>
      <c r="Y45" s="710"/>
      <c r="Z45" s="710"/>
      <c r="AA45" s="710"/>
      <c r="AB45" s="710"/>
      <c r="AC45" s="710"/>
      <c r="AD45" s="710"/>
      <c r="AE45" s="358"/>
      <c r="AF45" s="127">
        <f>AF44/(R44+F44)</f>
        <v>0.30868493547919373</v>
      </c>
      <c r="AG45" s="4"/>
      <c r="AH45" s="6"/>
      <c r="AI45" s="4"/>
      <c r="AJ45" s="6"/>
      <c r="AK45" s="4"/>
      <c r="AL45" s="3"/>
    </row>
    <row r="46" spans="1:39" s="2" customFormat="1" x14ac:dyDescent="0.3">
      <c r="A46" s="10"/>
      <c r="B46" s="126"/>
      <c r="C46" s="126"/>
      <c r="D46" s="10"/>
      <c r="E46" s="10"/>
      <c r="F46" s="10"/>
      <c r="G46" s="10"/>
      <c r="H46" s="125"/>
      <c r="I46" s="10"/>
      <c r="J46" s="125"/>
      <c r="K46" s="10"/>
      <c r="L46" s="125"/>
      <c r="N46" s="125"/>
      <c r="O46" s="10"/>
      <c r="P46" s="125"/>
      <c r="Q46" s="10"/>
      <c r="R46" s="125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3"/>
      <c r="AG46" s="10"/>
      <c r="AH46" s="10"/>
      <c r="AI46" s="10"/>
      <c r="AJ46" s="10"/>
      <c r="AK46" s="10"/>
    </row>
    <row r="47" spans="1:39" s="2" customFormat="1" x14ac:dyDescent="0.3"/>
    <row r="48" spans="1:39" s="2" customFormat="1" ht="16.5" customHeight="1" thickBot="1" x14ac:dyDescent="0.35">
      <c r="A48" s="98" t="s">
        <v>1196</v>
      </c>
      <c r="B48" s="97"/>
      <c r="C48" s="97"/>
      <c r="D48" s="94"/>
      <c r="E48" s="95"/>
      <c r="F48" s="95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3"/>
      <c r="AH48" s="93"/>
      <c r="AI48" s="93"/>
      <c r="AJ48" s="93"/>
      <c r="AK48" s="93"/>
    </row>
    <row r="49" spans="1:39" s="2" customFormat="1" ht="17.25" thickBot="1" x14ac:dyDescent="0.35">
      <c r="A49" s="10"/>
      <c r="B49" s="10"/>
      <c r="C49" s="10"/>
      <c r="D49" s="10"/>
      <c r="E49" s="92"/>
      <c r="F49" s="422"/>
      <c r="G49" s="619" t="s">
        <v>10</v>
      </c>
      <c r="H49" s="620"/>
      <c r="I49" s="620"/>
      <c r="J49" s="620"/>
      <c r="K49" s="620"/>
      <c r="L49" s="620"/>
      <c r="M49" s="620"/>
      <c r="N49" s="620"/>
      <c r="O49" s="620"/>
      <c r="P49" s="620"/>
      <c r="Q49" s="620"/>
      <c r="R49" s="621"/>
      <c r="S49" s="660" t="s">
        <v>49</v>
      </c>
      <c r="T49" s="622"/>
      <c r="U49" s="622"/>
      <c r="V49" s="622"/>
      <c r="W49" s="622"/>
      <c r="X49" s="622"/>
      <c r="Y49" s="622"/>
      <c r="Z49" s="622"/>
      <c r="AA49" s="622"/>
      <c r="AB49" s="622"/>
      <c r="AC49" s="622"/>
      <c r="AD49" s="622"/>
      <c r="AE49" s="622"/>
      <c r="AF49" s="661"/>
      <c r="AG49" s="92"/>
      <c r="AH49" s="89"/>
      <c r="AI49" s="92"/>
      <c r="AJ49" s="89"/>
      <c r="AK49" s="152"/>
      <c r="AL49" s="113"/>
      <c r="AM49" s="138" t="s">
        <v>11</v>
      </c>
    </row>
    <row r="50" spans="1:39" s="2" customFormat="1" ht="16.5" customHeight="1" x14ac:dyDescent="0.3">
      <c r="A50" s="652" t="s">
        <v>12</v>
      </c>
      <c r="B50" s="636" t="s">
        <v>13</v>
      </c>
      <c r="C50" s="565" t="s">
        <v>14</v>
      </c>
      <c r="D50" s="647" t="s">
        <v>51</v>
      </c>
      <c r="E50" s="654" t="s">
        <v>15</v>
      </c>
      <c r="F50" s="701" t="s">
        <v>16</v>
      </c>
      <c r="G50" s="629" t="s">
        <v>17</v>
      </c>
      <c r="H50" s="633" t="s">
        <v>18</v>
      </c>
      <c r="I50" s="658" t="s">
        <v>0</v>
      </c>
      <c r="J50" s="633" t="s">
        <v>53</v>
      </c>
      <c r="K50" s="625" t="s">
        <v>1</v>
      </c>
      <c r="L50" s="633" t="s">
        <v>19</v>
      </c>
      <c r="M50" s="658" t="s">
        <v>2</v>
      </c>
      <c r="N50" s="633" t="s">
        <v>20</v>
      </c>
      <c r="O50" s="625" t="s">
        <v>3</v>
      </c>
      <c r="P50" s="633" t="s">
        <v>21</v>
      </c>
      <c r="Q50" s="639" t="s">
        <v>22</v>
      </c>
      <c r="R50" s="607" t="s">
        <v>23</v>
      </c>
      <c r="S50" s="664" t="s">
        <v>24</v>
      </c>
      <c r="T50" s="611" t="s">
        <v>25</v>
      </c>
      <c r="U50" s="640" t="s">
        <v>4</v>
      </c>
      <c r="V50" s="611" t="s">
        <v>26</v>
      </c>
      <c r="W50" s="640" t="s">
        <v>5</v>
      </c>
      <c r="X50" s="611" t="s">
        <v>27</v>
      </c>
      <c r="Y50" s="609" t="s">
        <v>6</v>
      </c>
      <c r="Z50" s="611" t="s">
        <v>54</v>
      </c>
      <c r="AA50" s="640" t="s">
        <v>7</v>
      </c>
      <c r="AB50" s="611" t="s">
        <v>28</v>
      </c>
      <c r="AC50" s="642" t="s">
        <v>29</v>
      </c>
      <c r="AD50" s="639" t="s">
        <v>30</v>
      </c>
      <c r="AE50" s="639" t="s">
        <v>31</v>
      </c>
      <c r="AF50" s="607" t="s">
        <v>32</v>
      </c>
      <c r="AG50" s="615" t="s">
        <v>33</v>
      </c>
      <c r="AH50" s="627" t="s">
        <v>52</v>
      </c>
      <c r="AI50" s="629" t="s">
        <v>71</v>
      </c>
      <c r="AJ50" s="627" t="s">
        <v>34</v>
      </c>
      <c r="AK50" s="838" t="s">
        <v>35</v>
      </c>
      <c r="AL50" s="839" t="s">
        <v>36</v>
      </c>
      <c r="AM50" s="605" t="s">
        <v>37</v>
      </c>
    </row>
    <row r="51" spans="1:39" s="2" customFormat="1" ht="17.25" customHeight="1" thickBot="1" x14ac:dyDescent="0.35">
      <c r="A51" s="653"/>
      <c r="B51" s="637"/>
      <c r="C51" s="566"/>
      <c r="D51" s="648"/>
      <c r="E51" s="655"/>
      <c r="F51" s="697"/>
      <c r="G51" s="630"/>
      <c r="H51" s="583"/>
      <c r="I51" s="659"/>
      <c r="J51" s="583"/>
      <c r="K51" s="626"/>
      <c r="L51" s="583"/>
      <c r="M51" s="659"/>
      <c r="N51" s="583"/>
      <c r="O51" s="626"/>
      <c r="P51" s="583"/>
      <c r="Q51" s="602"/>
      <c r="R51" s="608"/>
      <c r="S51" s="665"/>
      <c r="T51" s="612"/>
      <c r="U51" s="641"/>
      <c r="V51" s="612"/>
      <c r="W51" s="641"/>
      <c r="X51" s="612"/>
      <c r="Y51" s="610"/>
      <c r="Z51" s="612"/>
      <c r="AA51" s="641"/>
      <c r="AB51" s="612"/>
      <c r="AC51" s="593"/>
      <c r="AD51" s="602"/>
      <c r="AE51" s="602"/>
      <c r="AF51" s="608"/>
      <c r="AG51" s="616"/>
      <c r="AH51" s="631"/>
      <c r="AI51" s="630"/>
      <c r="AJ51" s="631"/>
      <c r="AK51" s="638"/>
      <c r="AL51" s="631"/>
      <c r="AM51" s="606"/>
    </row>
    <row r="52" spans="1:39" s="2" customFormat="1" x14ac:dyDescent="0.3">
      <c r="A52" s="78" t="s">
        <v>40</v>
      </c>
      <c r="B52" s="47">
        <f>18000/10</f>
        <v>1800</v>
      </c>
      <c r="C52" s="183">
        <f>2800/1.1</f>
        <v>2545.454545454545</v>
      </c>
      <c r="D52" s="163">
        <v>10</v>
      </c>
      <c r="E52" s="44">
        <v>3</v>
      </c>
      <c r="F52" s="423">
        <f t="shared" ref="F52:F66" si="54">B52*E52</f>
        <v>5400</v>
      </c>
      <c r="G52" s="42">
        <v>10</v>
      </c>
      <c r="H52" s="69">
        <f t="shared" ref="H52:H66" si="55">B52*G52</f>
        <v>18000</v>
      </c>
      <c r="I52" s="74">
        <v>20</v>
      </c>
      <c r="J52" s="37">
        <f t="shared" ref="J52:J66" si="56">B52*I52</f>
        <v>36000</v>
      </c>
      <c r="K52" s="74">
        <v>0</v>
      </c>
      <c r="L52" s="37">
        <f t="shared" ref="L52:L66" si="57">B52*K52</f>
        <v>0</v>
      </c>
      <c r="M52" s="74">
        <v>0</v>
      </c>
      <c r="N52" s="37">
        <f t="shared" ref="N52:N66" si="58">B52*M52</f>
        <v>0</v>
      </c>
      <c r="O52" s="74">
        <v>10</v>
      </c>
      <c r="P52" s="71">
        <f t="shared" ref="P52:P66" si="59">B52*O52</f>
        <v>18000</v>
      </c>
      <c r="Q52" s="57">
        <f t="shared" ref="Q52:Q66" si="60">G52+I52+K52+M52+O52</f>
        <v>40</v>
      </c>
      <c r="R52" s="70">
        <f t="shared" ref="R52:R66" si="61">Q52*B52</f>
        <v>72000</v>
      </c>
      <c r="S52" s="42">
        <v>10</v>
      </c>
      <c r="T52" s="69">
        <f t="shared" ref="T52:T66" si="62">C52*S52</f>
        <v>25454.545454545449</v>
      </c>
      <c r="U52" s="74">
        <v>7</v>
      </c>
      <c r="V52" s="69">
        <f t="shared" ref="V52:V66" si="63">C52*U52</f>
        <v>17818.181818181816</v>
      </c>
      <c r="W52" s="74">
        <v>3</v>
      </c>
      <c r="X52" s="69">
        <f t="shared" ref="X52:X66" si="64">C52*W52</f>
        <v>7636.3636363636351</v>
      </c>
      <c r="Y52" s="74">
        <v>7</v>
      </c>
      <c r="Z52" s="69">
        <f t="shared" ref="Z52:Z66" si="65">C52*Y52</f>
        <v>17818.181818181816</v>
      </c>
      <c r="AA52" s="74">
        <v>1</v>
      </c>
      <c r="AB52" s="68">
        <f t="shared" ref="AB52:AB66" si="66">C52*AA52</f>
        <v>2545.454545454545</v>
      </c>
      <c r="AC52" s="67">
        <f t="shared" ref="AC52:AC66" si="67">S52+U52+W52+Y52+AA52</f>
        <v>28</v>
      </c>
      <c r="AD52" s="66">
        <f t="shared" ref="AD52:AD66" si="68">AC52*C52</f>
        <v>71272.727272727265</v>
      </c>
      <c r="AE52" s="36">
        <v>0</v>
      </c>
      <c r="AF52" s="60">
        <f t="shared" ref="AF52:AF66" si="69">((C52-B52)*AC52)-AE52</f>
        <v>20872.727272727261</v>
      </c>
      <c r="AG52" s="52">
        <v>0</v>
      </c>
      <c r="AH52" s="63">
        <f t="shared" ref="AH52:AH66" si="70">B52*AG52</f>
        <v>0</v>
      </c>
      <c r="AI52" s="65">
        <f t="shared" ref="AI52:AI66" si="71">E52+Q52-AC52-AG52</f>
        <v>15</v>
      </c>
      <c r="AJ52" s="63">
        <f t="shared" ref="AJ52:AJ66" si="72">B52*AI52</f>
        <v>27000</v>
      </c>
      <c r="AK52" s="65">
        <v>0</v>
      </c>
      <c r="AL52" s="63">
        <f t="shared" ref="AL52:AL66" si="73">AK52*B52</f>
        <v>0</v>
      </c>
      <c r="AM52" s="75"/>
    </row>
    <row r="53" spans="1:39" s="2" customFormat="1" x14ac:dyDescent="0.3">
      <c r="A53" s="78" t="s">
        <v>43</v>
      </c>
      <c r="B53" s="47">
        <f>18000/10</f>
        <v>1800</v>
      </c>
      <c r="C53" s="183">
        <f>2800/1.1</f>
        <v>2545.454545454545</v>
      </c>
      <c r="D53" s="163">
        <v>10</v>
      </c>
      <c r="E53" s="44">
        <v>6</v>
      </c>
      <c r="F53" s="423">
        <f t="shared" si="54"/>
        <v>10800</v>
      </c>
      <c r="G53" s="42">
        <v>10</v>
      </c>
      <c r="H53" s="69">
        <f t="shared" si="55"/>
        <v>18000</v>
      </c>
      <c r="I53" s="74">
        <v>0</v>
      </c>
      <c r="J53" s="37">
        <f t="shared" si="56"/>
        <v>0</v>
      </c>
      <c r="K53" s="74">
        <v>0</v>
      </c>
      <c r="L53" s="37">
        <f t="shared" si="57"/>
        <v>0</v>
      </c>
      <c r="M53" s="74">
        <v>0</v>
      </c>
      <c r="N53" s="37">
        <f t="shared" si="58"/>
        <v>0</v>
      </c>
      <c r="O53" s="74">
        <v>10</v>
      </c>
      <c r="P53" s="71">
        <f t="shared" si="59"/>
        <v>18000</v>
      </c>
      <c r="Q53" s="57">
        <f t="shared" si="60"/>
        <v>20</v>
      </c>
      <c r="R53" s="70">
        <f t="shared" si="61"/>
        <v>36000</v>
      </c>
      <c r="S53" s="42">
        <v>2</v>
      </c>
      <c r="T53" s="69">
        <f t="shared" si="62"/>
        <v>5090.9090909090901</v>
      </c>
      <c r="U53" s="74">
        <v>4</v>
      </c>
      <c r="V53" s="69">
        <f t="shared" si="63"/>
        <v>10181.81818181818</v>
      </c>
      <c r="W53" s="74">
        <v>3</v>
      </c>
      <c r="X53" s="69">
        <f t="shared" si="64"/>
        <v>7636.3636363636351</v>
      </c>
      <c r="Y53" s="74">
        <v>3</v>
      </c>
      <c r="Z53" s="69">
        <f t="shared" si="65"/>
        <v>7636.3636363636351</v>
      </c>
      <c r="AA53" s="74">
        <v>0</v>
      </c>
      <c r="AB53" s="68">
        <f t="shared" si="66"/>
        <v>0</v>
      </c>
      <c r="AC53" s="67">
        <f t="shared" si="67"/>
        <v>12</v>
      </c>
      <c r="AD53" s="66">
        <f t="shared" si="68"/>
        <v>30545.45454545454</v>
      </c>
      <c r="AE53" s="36">
        <v>0</v>
      </c>
      <c r="AF53" s="60">
        <f t="shared" si="69"/>
        <v>8945.4545454545405</v>
      </c>
      <c r="AG53" s="52">
        <v>0</v>
      </c>
      <c r="AH53" s="63">
        <f t="shared" si="70"/>
        <v>0</v>
      </c>
      <c r="AI53" s="65">
        <f t="shared" si="71"/>
        <v>14</v>
      </c>
      <c r="AJ53" s="63">
        <f t="shared" si="72"/>
        <v>25200</v>
      </c>
      <c r="AK53" s="65">
        <v>0</v>
      </c>
      <c r="AL53" s="63">
        <f t="shared" si="73"/>
        <v>0</v>
      </c>
      <c r="AM53" s="75"/>
    </row>
    <row r="54" spans="1:39" s="2" customFormat="1" x14ac:dyDescent="0.3">
      <c r="A54" s="78" t="s">
        <v>44</v>
      </c>
      <c r="B54" s="47">
        <f>17000/10</f>
        <v>1700</v>
      </c>
      <c r="C54" s="183">
        <f>2700/1.1</f>
        <v>2454.5454545454545</v>
      </c>
      <c r="D54" s="163">
        <v>10</v>
      </c>
      <c r="E54" s="44">
        <v>0</v>
      </c>
      <c r="F54" s="423">
        <f t="shared" si="54"/>
        <v>0</v>
      </c>
      <c r="G54" s="42">
        <v>10</v>
      </c>
      <c r="H54" s="69">
        <f t="shared" si="55"/>
        <v>17000</v>
      </c>
      <c r="I54" s="74">
        <v>0</v>
      </c>
      <c r="J54" s="37">
        <f t="shared" si="56"/>
        <v>0</v>
      </c>
      <c r="K54" s="74">
        <v>0</v>
      </c>
      <c r="L54" s="37">
        <f t="shared" si="57"/>
        <v>0</v>
      </c>
      <c r="M54" s="74">
        <v>10</v>
      </c>
      <c r="N54" s="37">
        <f t="shared" si="58"/>
        <v>17000</v>
      </c>
      <c r="O54" s="74">
        <v>0</v>
      </c>
      <c r="P54" s="71">
        <f t="shared" si="59"/>
        <v>0</v>
      </c>
      <c r="Q54" s="57">
        <f t="shared" si="60"/>
        <v>20</v>
      </c>
      <c r="R54" s="70">
        <f t="shared" si="61"/>
        <v>34000</v>
      </c>
      <c r="S54" s="42">
        <v>0</v>
      </c>
      <c r="T54" s="69">
        <f t="shared" si="62"/>
        <v>0</v>
      </c>
      <c r="U54" s="74">
        <v>7</v>
      </c>
      <c r="V54" s="69">
        <f t="shared" si="63"/>
        <v>17181.81818181818</v>
      </c>
      <c r="W54" s="74">
        <v>0</v>
      </c>
      <c r="X54" s="69">
        <f t="shared" si="64"/>
        <v>0</v>
      </c>
      <c r="Y54" s="74">
        <v>2</v>
      </c>
      <c r="Z54" s="69">
        <f t="shared" si="65"/>
        <v>4909.090909090909</v>
      </c>
      <c r="AA54" s="74">
        <v>2</v>
      </c>
      <c r="AB54" s="68">
        <f t="shared" si="66"/>
        <v>4909.090909090909</v>
      </c>
      <c r="AC54" s="67">
        <f t="shared" si="67"/>
        <v>11</v>
      </c>
      <c r="AD54" s="66">
        <f t="shared" si="68"/>
        <v>27000</v>
      </c>
      <c r="AE54" s="36">
        <v>0</v>
      </c>
      <c r="AF54" s="60">
        <f t="shared" si="69"/>
        <v>8300</v>
      </c>
      <c r="AG54" s="52">
        <v>0</v>
      </c>
      <c r="AH54" s="63">
        <f t="shared" si="70"/>
        <v>0</v>
      </c>
      <c r="AI54" s="65">
        <f t="shared" si="71"/>
        <v>9</v>
      </c>
      <c r="AJ54" s="63">
        <f t="shared" si="72"/>
        <v>15300</v>
      </c>
      <c r="AK54" s="65">
        <v>0</v>
      </c>
      <c r="AL54" s="63">
        <f t="shared" si="73"/>
        <v>0</v>
      </c>
      <c r="AM54" s="75"/>
    </row>
    <row r="55" spans="1:39" s="2" customFormat="1" x14ac:dyDescent="0.3">
      <c r="A55" s="58" t="s">
        <v>1188</v>
      </c>
      <c r="B55" s="47">
        <f>30400/16</f>
        <v>1900</v>
      </c>
      <c r="C55" s="46">
        <f>2800/1.1</f>
        <v>2545.454545454545</v>
      </c>
      <c r="D55" s="163">
        <v>16</v>
      </c>
      <c r="E55" s="44">
        <v>0</v>
      </c>
      <c r="F55" s="423">
        <f t="shared" si="54"/>
        <v>0</v>
      </c>
      <c r="G55" s="42">
        <v>0</v>
      </c>
      <c r="H55" s="69">
        <f t="shared" si="55"/>
        <v>0</v>
      </c>
      <c r="I55" s="74">
        <v>0</v>
      </c>
      <c r="J55" s="37">
        <f t="shared" si="56"/>
        <v>0</v>
      </c>
      <c r="K55" s="74">
        <v>0</v>
      </c>
      <c r="L55" s="37">
        <f t="shared" si="57"/>
        <v>0</v>
      </c>
      <c r="M55" s="74">
        <v>0</v>
      </c>
      <c r="N55" s="37">
        <f t="shared" si="58"/>
        <v>0</v>
      </c>
      <c r="O55" s="74">
        <v>0</v>
      </c>
      <c r="P55" s="71">
        <f t="shared" si="59"/>
        <v>0</v>
      </c>
      <c r="Q55" s="57">
        <f t="shared" si="60"/>
        <v>0</v>
      </c>
      <c r="R55" s="70">
        <f t="shared" si="61"/>
        <v>0</v>
      </c>
      <c r="S55" s="42">
        <v>0</v>
      </c>
      <c r="T55" s="69">
        <f t="shared" si="62"/>
        <v>0</v>
      </c>
      <c r="U55" s="74">
        <v>0</v>
      </c>
      <c r="V55" s="69">
        <f t="shared" si="63"/>
        <v>0</v>
      </c>
      <c r="W55" s="74">
        <v>0</v>
      </c>
      <c r="X55" s="69">
        <f t="shared" si="64"/>
        <v>0</v>
      </c>
      <c r="Y55" s="74">
        <v>0</v>
      </c>
      <c r="Z55" s="69">
        <f t="shared" si="65"/>
        <v>0</v>
      </c>
      <c r="AA55" s="74">
        <v>0</v>
      </c>
      <c r="AB55" s="68">
        <f t="shared" si="66"/>
        <v>0</v>
      </c>
      <c r="AC55" s="67">
        <f t="shared" si="67"/>
        <v>0</v>
      </c>
      <c r="AD55" s="66">
        <f t="shared" si="68"/>
        <v>0</v>
      </c>
      <c r="AE55" s="36">
        <v>0</v>
      </c>
      <c r="AF55" s="60">
        <f t="shared" si="69"/>
        <v>0</v>
      </c>
      <c r="AG55" s="52">
        <v>0</v>
      </c>
      <c r="AH55" s="63">
        <f t="shared" si="70"/>
        <v>0</v>
      </c>
      <c r="AI55" s="65">
        <f t="shared" si="71"/>
        <v>0</v>
      </c>
      <c r="AJ55" s="63">
        <f t="shared" si="72"/>
        <v>0</v>
      </c>
      <c r="AK55" s="65">
        <v>0</v>
      </c>
      <c r="AL55" s="63">
        <f t="shared" si="73"/>
        <v>0</v>
      </c>
      <c r="AM55" s="49"/>
    </row>
    <row r="56" spans="1:39" s="2" customFormat="1" x14ac:dyDescent="0.3">
      <c r="A56" s="137" t="s">
        <v>61</v>
      </c>
      <c r="B56" s="47">
        <f>14400/24</f>
        <v>600</v>
      </c>
      <c r="C56" s="46">
        <f>800/1.1</f>
        <v>727.27272727272725</v>
      </c>
      <c r="D56" s="163">
        <v>20</v>
      </c>
      <c r="E56" s="44">
        <v>0</v>
      </c>
      <c r="F56" s="423">
        <f t="shared" si="54"/>
        <v>0</v>
      </c>
      <c r="G56" s="42">
        <v>0</v>
      </c>
      <c r="H56" s="69">
        <f t="shared" si="55"/>
        <v>0</v>
      </c>
      <c r="I56" s="74">
        <v>0</v>
      </c>
      <c r="J56" s="37">
        <f t="shared" si="56"/>
        <v>0</v>
      </c>
      <c r="K56" s="74">
        <v>0</v>
      </c>
      <c r="L56" s="37">
        <f t="shared" si="57"/>
        <v>0</v>
      </c>
      <c r="M56" s="74">
        <v>0</v>
      </c>
      <c r="N56" s="37">
        <f t="shared" si="58"/>
        <v>0</v>
      </c>
      <c r="O56" s="74">
        <v>0</v>
      </c>
      <c r="P56" s="71">
        <f t="shared" si="59"/>
        <v>0</v>
      </c>
      <c r="Q56" s="57">
        <f t="shared" si="60"/>
        <v>0</v>
      </c>
      <c r="R56" s="70">
        <f t="shared" si="61"/>
        <v>0</v>
      </c>
      <c r="S56" s="42">
        <v>0</v>
      </c>
      <c r="T56" s="69">
        <f t="shared" si="62"/>
        <v>0</v>
      </c>
      <c r="U56" s="74">
        <v>0</v>
      </c>
      <c r="V56" s="69">
        <f t="shared" si="63"/>
        <v>0</v>
      </c>
      <c r="W56" s="74">
        <v>0</v>
      </c>
      <c r="X56" s="69">
        <f t="shared" si="64"/>
        <v>0</v>
      </c>
      <c r="Y56" s="74">
        <v>0</v>
      </c>
      <c r="Z56" s="69">
        <f t="shared" si="65"/>
        <v>0</v>
      </c>
      <c r="AA56" s="74">
        <v>0</v>
      </c>
      <c r="AB56" s="68">
        <f t="shared" si="66"/>
        <v>0</v>
      </c>
      <c r="AC56" s="67">
        <f t="shared" si="67"/>
        <v>0</v>
      </c>
      <c r="AD56" s="66">
        <f t="shared" si="68"/>
        <v>0</v>
      </c>
      <c r="AE56" s="36">
        <v>0</v>
      </c>
      <c r="AF56" s="60">
        <f t="shared" si="69"/>
        <v>0</v>
      </c>
      <c r="AG56" s="52">
        <v>0</v>
      </c>
      <c r="AH56" s="63">
        <f t="shared" si="70"/>
        <v>0</v>
      </c>
      <c r="AI56" s="65">
        <f t="shared" si="71"/>
        <v>0</v>
      </c>
      <c r="AJ56" s="63">
        <f t="shared" si="72"/>
        <v>0</v>
      </c>
      <c r="AK56" s="65">
        <v>0</v>
      </c>
      <c r="AL56" s="63">
        <f t="shared" si="73"/>
        <v>0</v>
      </c>
      <c r="AM56" s="49"/>
    </row>
    <row r="57" spans="1:39" s="2" customFormat="1" x14ac:dyDescent="0.3">
      <c r="A57" s="78" t="s">
        <v>1189</v>
      </c>
      <c r="B57" s="182">
        <f>16000/10</f>
        <v>1600</v>
      </c>
      <c r="C57" s="183">
        <f>2700/1.1</f>
        <v>2454.5454545454545</v>
      </c>
      <c r="D57" s="184">
        <v>10</v>
      </c>
      <c r="E57" s="44">
        <v>0</v>
      </c>
      <c r="F57" s="423">
        <f t="shared" si="54"/>
        <v>0</v>
      </c>
      <c r="G57" s="42">
        <v>10</v>
      </c>
      <c r="H57" s="69">
        <f t="shared" si="55"/>
        <v>16000</v>
      </c>
      <c r="I57" s="74">
        <v>20</v>
      </c>
      <c r="J57" s="37">
        <f t="shared" si="56"/>
        <v>32000</v>
      </c>
      <c r="K57" s="74">
        <v>0</v>
      </c>
      <c r="L57" s="37">
        <f t="shared" si="57"/>
        <v>0</v>
      </c>
      <c r="M57" s="74">
        <v>10</v>
      </c>
      <c r="N57" s="37">
        <f t="shared" si="58"/>
        <v>16000</v>
      </c>
      <c r="O57" s="74">
        <v>10</v>
      </c>
      <c r="P57" s="71">
        <f t="shared" si="59"/>
        <v>16000</v>
      </c>
      <c r="Q57" s="57">
        <f t="shared" si="60"/>
        <v>50</v>
      </c>
      <c r="R57" s="70">
        <f t="shared" si="61"/>
        <v>80000</v>
      </c>
      <c r="S57" s="42">
        <v>8</v>
      </c>
      <c r="T57" s="69">
        <f t="shared" si="62"/>
        <v>19636.363636363636</v>
      </c>
      <c r="U57" s="74">
        <v>12</v>
      </c>
      <c r="V57" s="69">
        <f t="shared" si="63"/>
        <v>29454.545454545456</v>
      </c>
      <c r="W57" s="74">
        <v>2</v>
      </c>
      <c r="X57" s="69">
        <f t="shared" si="64"/>
        <v>4909.090909090909</v>
      </c>
      <c r="Y57" s="74">
        <v>18</v>
      </c>
      <c r="Z57" s="69">
        <f t="shared" si="65"/>
        <v>44181.818181818184</v>
      </c>
      <c r="AA57" s="74">
        <v>2</v>
      </c>
      <c r="AB57" s="68">
        <f t="shared" si="66"/>
        <v>4909.090909090909</v>
      </c>
      <c r="AC57" s="67">
        <f t="shared" si="67"/>
        <v>42</v>
      </c>
      <c r="AD57" s="66">
        <f t="shared" si="68"/>
        <v>103090.90909090909</v>
      </c>
      <c r="AE57" s="36">
        <v>0</v>
      </c>
      <c r="AF57" s="60">
        <f t="shared" si="69"/>
        <v>35890.909090909088</v>
      </c>
      <c r="AG57" s="52">
        <v>0</v>
      </c>
      <c r="AH57" s="63">
        <f t="shared" si="70"/>
        <v>0</v>
      </c>
      <c r="AI57" s="65">
        <f t="shared" si="71"/>
        <v>8</v>
      </c>
      <c r="AJ57" s="63">
        <f t="shared" si="72"/>
        <v>12800</v>
      </c>
      <c r="AK57" s="65">
        <v>0</v>
      </c>
      <c r="AL57" s="63">
        <f t="shared" si="73"/>
        <v>0</v>
      </c>
      <c r="AM57" s="49"/>
    </row>
    <row r="58" spans="1:39" s="2" customFormat="1" x14ac:dyDescent="0.3">
      <c r="A58" s="78" t="s">
        <v>1190</v>
      </c>
      <c r="B58" s="47">
        <f>16000/10</f>
        <v>1600</v>
      </c>
      <c r="C58" s="183">
        <f>2700/1.1</f>
        <v>2454.5454545454545</v>
      </c>
      <c r="D58" s="163">
        <v>10</v>
      </c>
      <c r="E58" s="44">
        <v>8</v>
      </c>
      <c r="F58" s="423">
        <f t="shared" si="54"/>
        <v>12800</v>
      </c>
      <c r="G58" s="42">
        <v>0</v>
      </c>
      <c r="H58" s="69">
        <f t="shared" si="55"/>
        <v>0</v>
      </c>
      <c r="I58" s="74">
        <v>0</v>
      </c>
      <c r="J58" s="37">
        <f t="shared" si="56"/>
        <v>0</v>
      </c>
      <c r="K58" s="74">
        <v>0</v>
      </c>
      <c r="L58" s="37">
        <f t="shared" si="57"/>
        <v>0</v>
      </c>
      <c r="M58" s="74">
        <v>10</v>
      </c>
      <c r="N58" s="37">
        <f t="shared" si="58"/>
        <v>16000</v>
      </c>
      <c r="O58" s="74">
        <v>0</v>
      </c>
      <c r="P58" s="71">
        <f t="shared" si="59"/>
        <v>0</v>
      </c>
      <c r="Q58" s="57">
        <f t="shared" si="60"/>
        <v>10</v>
      </c>
      <c r="R58" s="70">
        <f t="shared" si="61"/>
        <v>16000</v>
      </c>
      <c r="S58" s="42">
        <v>0</v>
      </c>
      <c r="T58" s="69">
        <f t="shared" si="62"/>
        <v>0</v>
      </c>
      <c r="U58" s="74">
        <v>5</v>
      </c>
      <c r="V58" s="69">
        <f t="shared" si="63"/>
        <v>12272.727272727272</v>
      </c>
      <c r="W58" s="74">
        <v>0</v>
      </c>
      <c r="X58" s="69">
        <f t="shared" si="64"/>
        <v>0</v>
      </c>
      <c r="Y58" s="74">
        <v>1</v>
      </c>
      <c r="Z58" s="69">
        <f t="shared" si="65"/>
        <v>2454.5454545454545</v>
      </c>
      <c r="AA58" s="74">
        <v>1</v>
      </c>
      <c r="AB58" s="68">
        <f t="shared" si="66"/>
        <v>2454.5454545454545</v>
      </c>
      <c r="AC58" s="67">
        <f t="shared" si="67"/>
        <v>7</v>
      </c>
      <c r="AD58" s="66">
        <f t="shared" si="68"/>
        <v>17181.81818181818</v>
      </c>
      <c r="AE58" s="36">
        <v>0</v>
      </c>
      <c r="AF58" s="60">
        <f t="shared" si="69"/>
        <v>5981.818181818182</v>
      </c>
      <c r="AG58" s="52">
        <v>0</v>
      </c>
      <c r="AH58" s="63">
        <f t="shared" si="70"/>
        <v>0</v>
      </c>
      <c r="AI58" s="65">
        <f t="shared" si="71"/>
        <v>11</v>
      </c>
      <c r="AJ58" s="63">
        <f t="shared" si="72"/>
        <v>17600</v>
      </c>
      <c r="AK58" s="65">
        <v>0</v>
      </c>
      <c r="AL58" s="63">
        <f t="shared" si="73"/>
        <v>0</v>
      </c>
      <c r="AM58" s="49"/>
    </row>
    <row r="59" spans="1:39" s="2" customFormat="1" x14ac:dyDescent="0.3">
      <c r="A59" s="78" t="s">
        <v>1191</v>
      </c>
      <c r="B59" s="47">
        <f>16000/10</f>
        <v>1600</v>
      </c>
      <c r="C59" s="183">
        <f>2700/1.1</f>
        <v>2454.5454545454545</v>
      </c>
      <c r="D59" s="163">
        <v>10</v>
      </c>
      <c r="E59" s="44">
        <v>5</v>
      </c>
      <c r="F59" s="423">
        <f t="shared" si="54"/>
        <v>8000</v>
      </c>
      <c r="G59" s="42">
        <v>0</v>
      </c>
      <c r="H59" s="69">
        <f t="shared" si="55"/>
        <v>0</v>
      </c>
      <c r="I59" s="74">
        <v>10</v>
      </c>
      <c r="J59" s="37">
        <f t="shared" si="56"/>
        <v>16000</v>
      </c>
      <c r="K59" s="74">
        <v>0</v>
      </c>
      <c r="L59" s="37">
        <f t="shared" si="57"/>
        <v>0</v>
      </c>
      <c r="M59" s="74">
        <v>0</v>
      </c>
      <c r="N59" s="37">
        <f t="shared" si="58"/>
        <v>0</v>
      </c>
      <c r="O59" s="74">
        <v>0</v>
      </c>
      <c r="P59" s="71">
        <f t="shared" si="59"/>
        <v>0</v>
      </c>
      <c r="Q59" s="57">
        <f t="shared" si="60"/>
        <v>10</v>
      </c>
      <c r="R59" s="70">
        <f t="shared" si="61"/>
        <v>16000</v>
      </c>
      <c r="S59" s="42">
        <v>0</v>
      </c>
      <c r="T59" s="69">
        <f t="shared" si="62"/>
        <v>0</v>
      </c>
      <c r="U59" s="74">
        <v>1</v>
      </c>
      <c r="V59" s="69">
        <f t="shared" si="63"/>
        <v>2454.5454545454545</v>
      </c>
      <c r="W59" s="74">
        <v>1</v>
      </c>
      <c r="X59" s="69">
        <f t="shared" si="64"/>
        <v>2454.5454545454545</v>
      </c>
      <c r="Y59" s="74">
        <v>2</v>
      </c>
      <c r="Z59" s="69">
        <f t="shared" si="65"/>
        <v>4909.090909090909</v>
      </c>
      <c r="AA59" s="74">
        <v>0</v>
      </c>
      <c r="AB59" s="68">
        <f t="shared" si="66"/>
        <v>0</v>
      </c>
      <c r="AC59" s="67">
        <f t="shared" si="67"/>
        <v>4</v>
      </c>
      <c r="AD59" s="66">
        <f t="shared" si="68"/>
        <v>9818.181818181818</v>
      </c>
      <c r="AE59" s="36">
        <v>0</v>
      </c>
      <c r="AF59" s="60">
        <f t="shared" si="69"/>
        <v>3418.181818181818</v>
      </c>
      <c r="AG59" s="52">
        <v>0</v>
      </c>
      <c r="AH59" s="63">
        <f t="shared" si="70"/>
        <v>0</v>
      </c>
      <c r="AI59" s="65">
        <f t="shared" si="71"/>
        <v>11</v>
      </c>
      <c r="AJ59" s="63">
        <f t="shared" si="72"/>
        <v>17600</v>
      </c>
      <c r="AK59" s="65">
        <v>0</v>
      </c>
      <c r="AL59" s="63">
        <f t="shared" si="73"/>
        <v>0</v>
      </c>
      <c r="AM59" s="49"/>
    </row>
    <row r="60" spans="1:39" s="2" customFormat="1" x14ac:dyDescent="0.3">
      <c r="A60" s="78" t="s">
        <v>1192</v>
      </c>
      <c r="B60" s="47">
        <f>16000/10</f>
        <v>1600</v>
      </c>
      <c r="C60" s="183">
        <f>2700/1.1</f>
        <v>2454.5454545454545</v>
      </c>
      <c r="D60" s="163">
        <v>10</v>
      </c>
      <c r="E60" s="44">
        <v>0</v>
      </c>
      <c r="F60" s="423">
        <f t="shared" si="54"/>
        <v>0</v>
      </c>
      <c r="G60" s="42">
        <v>10</v>
      </c>
      <c r="H60" s="69">
        <f t="shared" si="55"/>
        <v>16000</v>
      </c>
      <c r="I60" s="74">
        <v>10</v>
      </c>
      <c r="J60" s="37">
        <f t="shared" si="56"/>
        <v>16000</v>
      </c>
      <c r="K60" s="74">
        <v>0</v>
      </c>
      <c r="L60" s="37">
        <f t="shared" si="57"/>
        <v>0</v>
      </c>
      <c r="M60" s="74">
        <v>0</v>
      </c>
      <c r="N60" s="37">
        <f t="shared" si="58"/>
        <v>0</v>
      </c>
      <c r="O60" s="74">
        <v>10</v>
      </c>
      <c r="P60" s="71">
        <f t="shared" si="59"/>
        <v>16000</v>
      </c>
      <c r="Q60" s="57">
        <f t="shared" si="60"/>
        <v>30</v>
      </c>
      <c r="R60" s="70">
        <f t="shared" si="61"/>
        <v>48000</v>
      </c>
      <c r="S60" s="42">
        <v>3</v>
      </c>
      <c r="T60" s="69">
        <f t="shared" si="62"/>
        <v>7363.636363636364</v>
      </c>
      <c r="U60" s="74">
        <v>4</v>
      </c>
      <c r="V60" s="69">
        <f t="shared" si="63"/>
        <v>9818.181818181818</v>
      </c>
      <c r="W60" s="74">
        <v>1</v>
      </c>
      <c r="X60" s="69">
        <f t="shared" si="64"/>
        <v>2454.5454545454545</v>
      </c>
      <c r="Y60" s="74">
        <v>6</v>
      </c>
      <c r="Z60" s="69">
        <f t="shared" si="65"/>
        <v>14727.272727272728</v>
      </c>
      <c r="AA60" s="74">
        <v>1</v>
      </c>
      <c r="AB60" s="68">
        <f t="shared" si="66"/>
        <v>2454.5454545454545</v>
      </c>
      <c r="AC60" s="67">
        <f t="shared" si="67"/>
        <v>15</v>
      </c>
      <c r="AD60" s="66">
        <f t="shared" si="68"/>
        <v>36818.181818181816</v>
      </c>
      <c r="AE60" s="36">
        <v>0</v>
      </c>
      <c r="AF60" s="60">
        <f t="shared" si="69"/>
        <v>12818.181818181818</v>
      </c>
      <c r="AG60" s="52">
        <v>0</v>
      </c>
      <c r="AH60" s="63">
        <f t="shared" si="70"/>
        <v>0</v>
      </c>
      <c r="AI60" s="65">
        <f t="shared" si="71"/>
        <v>15</v>
      </c>
      <c r="AJ60" s="63">
        <f t="shared" si="72"/>
        <v>24000</v>
      </c>
      <c r="AK60" s="65">
        <v>0</v>
      </c>
      <c r="AL60" s="63">
        <f t="shared" si="73"/>
        <v>0</v>
      </c>
      <c r="AM60" s="49"/>
    </row>
    <row r="61" spans="1:39" s="2" customFormat="1" x14ac:dyDescent="0.3">
      <c r="A61" s="78" t="s">
        <v>1187</v>
      </c>
      <c r="B61" s="47">
        <f>16000/10</f>
        <v>1600</v>
      </c>
      <c r="C61" s="183">
        <f>2700/1.1</f>
        <v>2454.5454545454545</v>
      </c>
      <c r="D61" s="163">
        <v>11</v>
      </c>
      <c r="E61" s="44">
        <v>0</v>
      </c>
      <c r="F61" s="423">
        <f t="shared" si="54"/>
        <v>0</v>
      </c>
      <c r="G61" s="42">
        <v>10</v>
      </c>
      <c r="H61" s="69">
        <f t="shared" si="55"/>
        <v>16000</v>
      </c>
      <c r="I61" s="74">
        <v>10</v>
      </c>
      <c r="J61" s="37">
        <f t="shared" si="56"/>
        <v>16000</v>
      </c>
      <c r="K61" s="74">
        <v>0</v>
      </c>
      <c r="L61" s="37">
        <f t="shared" si="57"/>
        <v>0</v>
      </c>
      <c r="M61" s="74">
        <v>0</v>
      </c>
      <c r="N61" s="37">
        <f t="shared" si="58"/>
        <v>0</v>
      </c>
      <c r="O61" s="74">
        <v>0</v>
      </c>
      <c r="P61" s="71">
        <f t="shared" si="59"/>
        <v>0</v>
      </c>
      <c r="Q61" s="57">
        <f t="shared" si="60"/>
        <v>20</v>
      </c>
      <c r="R61" s="70">
        <f t="shared" si="61"/>
        <v>32000</v>
      </c>
      <c r="S61" s="42">
        <v>3</v>
      </c>
      <c r="T61" s="69">
        <f t="shared" si="62"/>
        <v>7363.636363636364</v>
      </c>
      <c r="U61" s="74">
        <v>1</v>
      </c>
      <c r="V61" s="69">
        <f t="shared" si="63"/>
        <v>2454.5454545454545</v>
      </c>
      <c r="W61" s="74">
        <v>0</v>
      </c>
      <c r="X61" s="69">
        <f t="shared" si="64"/>
        <v>0</v>
      </c>
      <c r="Y61" s="74">
        <v>3</v>
      </c>
      <c r="Z61" s="69">
        <f t="shared" si="65"/>
        <v>7363.636363636364</v>
      </c>
      <c r="AA61" s="74">
        <v>1</v>
      </c>
      <c r="AB61" s="68">
        <f t="shared" si="66"/>
        <v>2454.5454545454545</v>
      </c>
      <c r="AC61" s="67">
        <f t="shared" si="67"/>
        <v>8</v>
      </c>
      <c r="AD61" s="66">
        <f t="shared" si="68"/>
        <v>19636.363636363636</v>
      </c>
      <c r="AE61" s="36">
        <v>0</v>
      </c>
      <c r="AF61" s="60">
        <f t="shared" si="69"/>
        <v>6836.363636363636</v>
      </c>
      <c r="AG61" s="52">
        <v>0</v>
      </c>
      <c r="AH61" s="63">
        <f t="shared" si="70"/>
        <v>0</v>
      </c>
      <c r="AI61" s="65">
        <f t="shared" si="71"/>
        <v>12</v>
      </c>
      <c r="AJ61" s="63">
        <f t="shared" si="72"/>
        <v>19200</v>
      </c>
      <c r="AK61" s="65">
        <v>0</v>
      </c>
      <c r="AL61" s="63">
        <f t="shared" si="73"/>
        <v>0</v>
      </c>
      <c r="AM61" s="49"/>
    </row>
    <row r="62" spans="1:39" s="2" customFormat="1" x14ac:dyDescent="0.3">
      <c r="A62" s="78" t="s">
        <v>45</v>
      </c>
      <c r="B62" s="47">
        <f>14400/12</f>
        <v>1200</v>
      </c>
      <c r="C62" s="46">
        <f>1800/1.1</f>
        <v>1636.3636363636363</v>
      </c>
      <c r="D62" s="163">
        <v>12</v>
      </c>
      <c r="E62" s="44">
        <v>0</v>
      </c>
      <c r="F62" s="423">
        <f t="shared" si="54"/>
        <v>0</v>
      </c>
      <c r="G62" s="42">
        <v>12</v>
      </c>
      <c r="H62" s="69">
        <f t="shared" si="55"/>
        <v>14400</v>
      </c>
      <c r="I62" s="74">
        <v>24</v>
      </c>
      <c r="J62" s="37">
        <f t="shared" si="56"/>
        <v>28800</v>
      </c>
      <c r="K62" s="74">
        <v>0</v>
      </c>
      <c r="L62" s="37">
        <f t="shared" si="57"/>
        <v>0</v>
      </c>
      <c r="M62" s="74">
        <v>12</v>
      </c>
      <c r="N62" s="37">
        <f t="shared" si="58"/>
        <v>14400</v>
      </c>
      <c r="O62" s="74">
        <v>0</v>
      </c>
      <c r="P62" s="71">
        <f t="shared" si="59"/>
        <v>0</v>
      </c>
      <c r="Q62" s="57">
        <f t="shared" si="60"/>
        <v>48</v>
      </c>
      <c r="R62" s="70">
        <f t="shared" si="61"/>
        <v>57600</v>
      </c>
      <c r="S62" s="42">
        <v>12</v>
      </c>
      <c r="T62" s="69">
        <f t="shared" si="62"/>
        <v>19636.363636363636</v>
      </c>
      <c r="U62" s="74">
        <v>10</v>
      </c>
      <c r="V62" s="69">
        <f t="shared" si="63"/>
        <v>16363.636363636362</v>
      </c>
      <c r="W62" s="74">
        <v>7</v>
      </c>
      <c r="X62" s="69">
        <f t="shared" si="64"/>
        <v>11454.545454545454</v>
      </c>
      <c r="Y62" s="74">
        <v>7</v>
      </c>
      <c r="Z62" s="69">
        <f t="shared" si="65"/>
        <v>11454.545454545454</v>
      </c>
      <c r="AA62" s="74">
        <v>2</v>
      </c>
      <c r="AB62" s="68">
        <f t="shared" si="66"/>
        <v>3272.7272727272725</v>
      </c>
      <c r="AC62" s="67">
        <f t="shared" si="67"/>
        <v>38</v>
      </c>
      <c r="AD62" s="66">
        <f t="shared" si="68"/>
        <v>62181.818181818177</v>
      </c>
      <c r="AE62" s="36">
        <v>0</v>
      </c>
      <c r="AF62" s="60">
        <f t="shared" si="69"/>
        <v>16581.818181818177</v>
      </c>
      <c r="AG62" s="52">
        <v>0</v>
      </c>
      <c r="AH62" s="63">
        <f t="shared" si="70"/>
        <v>0</v>
      </c>
      <c r="AI62" s="65">
        <f t="shared" si="71"/>
        <v>10</v>
      </c>
      <c r="AJ62" s="63">
        <f t="shared" si="72"/>
        <v>12000</v>
      </c>
      <c r="AK62" s="65">
        <v>0</v>
      </c>
      <c r="AL62" s="63">
        <f t="shared" si="73"/>
        <v>0</v>
      </c>
      <c r="AM62" s="49"/>
    </row>
    <row r="63" spans="1:39" s="2" customFormat="1" x14ac:dyDescent="0.3">
      <c r="A63" s="55" t="s">
        <v>390</v>
      </c>
      <c r="B63" s="47">
        <f>3900/6</f>
        <v>650</v>
      </c>
      <c r="C63" s="46">
        <f>2000/1.1</f>
        <v>1818.181818181818</v>
      </c>
      <c r="D63" s="163">
        <v>6</v>
      </c>
      <c r="E63" s="44">
        <v>0</v>
      </c>
      <c r="F63" s="423">
        <f t="shared" si="54"/>
        <v>0</v>
      </c>
      <c r="G63" s="42">
        <v>0</v>
      </c>
      <c r="H63" s="69">
        <f t="shared" si="55"/>
        <v>0</v>
      </c>
      <c r="I63" s="74">
        <v>0</v>
      </c>
      <c r="J63" s="37">
        <f t="shared" si="56"/>
        <v>0</v>
      </c>
      <c r="K63" s="74">
        <v>0</v>
      </c>
      <c r="L63" s="37">
        <f t="shared" si="57"/>
        <v>0</v>
      </c>
      <c r="M63" s="74">
        <v>0</v>
      </c>
      <c r="N63" s="37">
        <f t="shared" si="58"/>
        <v>0</v>
      </c>
      <c r="O63" s="74">
        <v>0</v>
      </c>
      <c r="P63" s="71">
        <f t="shared" si="59"/>
        <v>0</v>
      </c>
      <c r="Q63" s="57">
        <f t="shared" si="60"/>
        <v>0</v>
      </c>
      <c r="R63" s="70">
        <f t="shared" si="61"/>
        <v>0</v>
      </c>
      <c r="S63" s="42">
        <v>0</v>
      </c>
      <c r="T63" s="69">
        <f t="shared" si="62"/>
        <v>0</v>
      </c>
      <c r="U63" s="74">
        <v>0</v>
      </c>
      <c r="V63" s="69">
        <f t="shared" si="63"/>
        <v>0</v>
      </c>
      <c r="W63" s="74">
        <v>0</v>
      </c>
      <c r="X63" s="69">
        <f t="shared" si="64"/>
        <v>0</v>
      </c>
      <c r="Y63" s="74">
        <v>0</v>
      </c>
      <c r="Z63" s="69">
        <f t="shared" si="65"/>
        <v>0</v>
      </c>
      <c r="AA63" s="74">
        <v>0</v>
      </c>
      <c r="AB63" s="68">
        <f t="shared" si="66"/>
        <v>0</v>
      </c>
      <c r="AC63" s="67">
        <f t="shared" si="67"/>
        <v>0</v>
      </c>
      <c r="AD63" s="66">
        <f t="shared" si="68"/>
        <v>0</v>
      </c>
      <c r="AE63" s="36">
        <v>0</v>
      </c>
      <c r="AF63" s="60">
        <f t="shared" si="69"/>
        <v>0</v>
      </c>
      <c r="AG63" s="52">
        <v>0</v>
      </c>
      <c r="AH63" s="63">
        <f t="shared" si="70"/>
        <v>0</v>
      </c>
      <c r="AI63" s="65">
        <f t="shared" si="71"/>
        <v>0</v>
      </c>
      <c r="AJ63" s="63">
        <f t="shared" si="72"/>
        <v>0</v>
      </c>
      <c r="AK63" s="65">
        <v>0</v>
      </c>
      <c r="AL63" s="63">
        <f t="shared" si="73"/>
        <v>0</v>
      </c>
      <c r="AM63" s="49"/>
    </row>
    <row r="64" spans="1:39" s="2" customFormat="1" x14ac:dyDescent="0.3">
      <c r="A64" s="55" t="s">
        <v>67</v>
      </c>
      <c r="B64" s="47">
        <f>3900/6</f>
        <v>650</v>
      </c>
      <c r="C64" s="46">
        <f>2000/1.1</f>
        <v>1818.181818181818</v>
      </c>
      <c r="D64" s="163">
        <v>6</v>
      </c>
      <c r="E64" s="44">
        <v>0</v>
      </c>
      <c r="F64" s="423">
        <f t="shared" si="54"/>
        <v>0</v>
      </c>
      <c r="G64" s="42">
        <v>0</v>
      </c>
      <c r="H64" s="69">
        <f t="shared" si="55"/>
        <v>0</v>
      </c>
      <c r="I64" s="74">
        <v>0</v>
      </c>
      <c r="J64" s="37">
        <f t="shared" si="56"/>
        <v>0</v>
      </c>
      <c r="K64" s="74">
        <v>0</v>
      </c>
      <c r="L64" s="37">
        <f t="shared" si="57"/>
        <v>0</v>
      </c>
      <c r="M64" s="74">
        <v>0</v>
      </c>
      <c r="N64" s="37">
        <f t="shared" si="58"/>
        <v>0</v>
      </c>
      <c r="O64" s="74">
        <v>0</v>
      </c>
      <c r="P64" s="71">
        <f t="shared" si="59"/>
        <v>0</v>
      </c>
      <c r="Q64" s="57">
        <f t="shared" si="60"/>
        <v>0</v>
      </c>
      <c r="R64" s="70">
        <f t="shared" si="61"/>
        <v>0</v>
      </c>
      <c r="S64" s="42">
        <v>0</v>
      </c>
      <c r="T64" s="69">
        <f t="shared" si="62"/>
        <v>0</v>
      </c>
      <c r="U64" s="74">
        <v>0</v>
      </c>
      <c r="V64" s="69">
        <f t="shared" si="63"/>
        <v>0</v>
      </c>
      <c r="W64" s="74">
        <v>0</v>
      </c>
      <c r="X64" s="69">
        <f t="shared" si="64"/>
        <v>0</v>
      </c>
      <c r="Y64" s="74">
        <v>0</v>
      </c>
      <c r="Z64" s="69">
        <f t="shared" si="65"/>
        <v>0</v>
      </c>
      <c r="AA64" s="74">
        <v>0</v>
      </c>
      <c r="AB64" s="68">
        <f t="shared" si="66"/>
        <v>0</v>
      </c>
      <c r="AC64" s="67">
        <f t="shared" si="67"/>
        <v>0</v>
      </c>
      <c r="AD64" s="66">
        <f t="shared" si="68"/>
        <v>0</v>
      </c>
      <c r="AE64" s="36">
        <v>0</v>
      </c>
      <c r="AF64" s="60">
        <f t="shared" si="69"/>
        <v>0</v>
      </c>
      <c r="AG64" s="52">
        <v>0</v>
      </c>
      <c r="AH64" s="63">
        <f t="shared" si="70"/>
        <v>0</v>
      </c>
      <c r="AI64" s="65">
        <f t="shared" si="71"/>
        <v>0</v>
      </c>
      <c r="AJ64" s="63">
        <f t="shared" si="72"/>
        <v>0</v>
      </c>
      <c r="AK64" s="65">
        <v>0</v>
      </c>
      <c r="AL64" s="63">
        <f t="shared" si="73"/>
        <v>0</v>
      </c>
      <c r="AM64" s="49"/>
    </row>
    <row r="65" spans="1:39" s="2" customFormat="1" x14ac:dyDescent="0.3">
      <c r="A65" s="55" t="s">
        <v>389</v>
      </c>
      <c r="B65" s="47">
        <f>3900/6</f>
        <v>650</v>
      </c>
      <c r="C65" s="46">
        <f>2000/1.1</f>
        <v>1818.181818181818</v>
      </c>
      <c r="D65" s="163">
        <v>6</v>
      </c>
      <c r="E65" s="44">
        <v>0</v>
      </c>
      <c r="F65" s="423">
        <f t="shared" si="54"/>
        <v>0</v>
      </c>
      <c r="G65" s="42">
        <v>0</v>
      </c>
      <c r="H65" s="69">
        <f t="shared" si="55"/>
        <v>0</v>
      </c>
      <c r="I65" s="74">
        <v>0</v>
      </c>
      <c r="J65" s="37">
        <f t="shared" si="56"/>
        <v>0</v>
      </c>
      <c r="K65" s="74">
        <v>0</v>
      </c>
      <c r="L65" s="37">
        <f t="shared" si="57"/>
        <v>0</v>
      </c>
      <c r="M65" s="74">
        <v>0</v>
      </c>
      <c r="N65" s="37">
        <f t="shared" si="58"/>
        <v>0</v>
      </c>
      <c r="O65" s="74">
        <v>0</v>
      </c>
      <c r="P65" s="71">
        <f t="shared" si="59"/>
        <v>0</v>
      </c>
      <c r="Q65" s="57">
        <f t="shared" si="60"/>
        <v>0</v>
      </c>
      <c r="R65" s="70">
        <f t="shared" si="61"/>
        <v>0</v>
      </c>
      <c r="S65" s="42">
        <v>0</v>
      </c>
      <c r="T65" s="69">
        <f t="shared" si="62"/>
        <v>0</v>
      </c>
      <c r="U65" s="74">
        <v>0</v>
      </c>
      <c r="V65" s="69">
        <f t="shared" si="63"/>
        <v>0</v>
      </c>
      <c r="W65" s="74">
        <v>0</v>
      </c>
      <c r="X65" s="69">
        <f t="shared" si="64"/>
        <v>0</v>
      </c>
      <c r="Y65" s="74">
        <v>0</v>
      </c>
      <c r="Z65" s="69">
        <f t="shared" si="65"/>
        <v>0</v>
      </c>
      <c r="AA65" s="74">
        <v>0</v>
      </c>
      <c r="AB65" s="68">
        <f t="shared" si="66"/>
        <v>0</v>
      </c>
      <c r="AC65" s="67">
        <f t="shared" si="67"/>
        <v>0</v>
      </c>
      <c r="AD65" s="66">
        <f t="shared" si="68"/>
        <v>0</v>
      </c>
      <c r="AE65" s="36">
        <v>0</v>
      </c>
      <c r="AF65" s="60">
        <f t="shared" si="69"/>
        <v>0</v>
      </c>
      <c r="AG65" s="52">
        <v>0</v>
      </c>
      <c r="AH65" s="63">
        <f t="shared" si="70"/>
        <v>0</v>
      </c>
      <c r="AI65" s="65">
        <f t="shared" si="71"/>
        <v>0</v>
      </c>
      <c r="AJ65" s="63">
        <f t="shared" si="72"/>
        <v>0</v>
      </c>
      <c r="AK65" s="65">
        <v>0</v>
      </c>
      <c r="AL65" s="63">
        <f t="shared" si="73"/>
        <v>0</v>
      </c>
      <c r="AM65" s="49"/>
    </row>
    <row r="66" spans="1:39" s="2" customFormat="1" ht="17.25" thickBot="1" x14ac:dyDescent="0.35">
      <c r="A66" s="48" t="s">
        <v>1193</v>
      </c>
      <c r="B66" s="193">
        <f>31200/24</f>
        <v>1300</v>
      </c>
      <c r="C66" s="194">
        <f>2800/1.1</f>
        <v>2545.454545454545</v>
      </c>
      <c r="D66" s="45">
        <v>24</v>
      </c>
      <c r="E66" s="403">
        <v>0</v>
      </c>
      <c r="F66" s="424">
        <f t="shared" si="54"/>
        <v>0</v>
      </c>
      <c r="G66" s="376">
        <v>24</v>
      </c>
      <c r="H66" s="404">
        <f t="shared" si="55"/>
        <v>31200</v>
      </c>
      <c r="I66" s="145">
        <v>0</v>
      </c>
      <c r="J66" s="197">
        <f t="shared" si="56"/>
        <v>0</v>
      </c>
      <c r="K66" s="145">
        <v>0</v>
      </c>
      <c r="L66" s="197">
        <f t="shared" si="57"/>
        <v>0</v>
      </c>
      <c r="M66" s="145">
        <v>0</v>
      </c>
      <c r="N66" s="197">
        <f t="shared" si="58"/>
        <v>0</v>
      </c>
      <c r="O66" s="145">
        <v>0</v>
      </c>
      <c r="P66" s="405">
        <f t="shared" si="59"/>
        <v>0</v>
      </c>
      <c r="Q66" s="406">
        <f t="shared" si="60"/>
        <v>24</v>
      </c>
      <c r="R66" s="149">
        <f t="shared" si="61"/>
        <v>31200</v>
      </c>
      <c r="S66" s="376">
        <v>13</v>
      </c>
      <c r="T66" s="404">
        <f t="shared" si="62"/>
        <v>33090.909090909088</v>
      </c>
      <c r="U66" s="145">
        <v>4</v>
      </c>
      <c r="V66" s="404">
        <f t="shared" si="63"/>
        <v>10181.81818181818</v>
      </c>
      <c r="W66" s="145">
        <v>1</v>
      </c>
      <c r="X66" s="404">
        <f t="shared" si="64"/>
        <v>2545.454545454545</v>
      </c>
      <c r="Y66" s="145">
        <v>3</v>
      </c>
      <c r="Z66" s="404">
        <f t="shared" si="65"/>
        <v>7636.3636363636351</v>
      </c>
      <c r="AA66" s="145">
        <v>1</v>
      </c>
      <c r="AB66" s="390">
        <f t="shared" si="66"/>
        <v>2545.454545454545</v>
      </c>
      <c r="AC66" s="407">
        <f t="shared" si="67"/>
        <v>22</v>
      </c>
      <c r="AD66" s="408">
        <f t="shared" si="68"/>
        <v>55999.999999999993</v>
      </c>
      <c r="AE66" s="409">
        <v>0</v>
      </c>
      <c r="AF66" s="392">
        <f t="shared" si="69"/>
        <v>27399.999999999993</v>
      </c>
      <c r="AG66" s="410">
        <v>0</v>
      </c>
      <c r="AH66" s="411">
        <f t="shared" si="70"/>
        <v>0</v>
      </c>
      <c r="AI66" s="412">
        <f t="shared" si="71"/>
        <v>2</v>
      </c>
      <c r="AJ66" s="411">
        <f t="shared" si="72"/>
        <v>2600</v>
      </c>
      <c r="AK66" s="412">
        <v>0</v>
      </c>
      <c r="AL66" s="411">
        <f t="shared" si="73"/>
        <v>0</v>
      </c>
      <c r="AM66" s="413"/>
    </row>
    <row r="67" spans="1:39" s="2" customFormat="1" ht="17.25" thickBot="1" x14ac:dyDescent="0.35">
      <c r="A67" s="573" t="s">
        <v>57</v>
      </c>
      <c r="B67" s="574"/>
      <c r="C67" s="574"/>
      <c r="D67" s="574"/>
      <c r="E67" s="414">
        <f t="shared" ref="E67:AL67" si="74">SUM(E52:E66)</f>
        <v>22</v>
      </c>
      <c r="F67" s="389">
        <f t="shared" si="74"/>
        <v>37000</v>
      </c>
      <c r="G67" s="395">
        <f t="shared" si="74"/>
        <v>96</v>
      </c>
      <c r="H67" s="369">
        <f t="shared" si="74"/>
        <v>146600</v>
      </c>
      <c r="I67" s="397">
        <f t="shared" si="74"/>
        <v>94</v>
      </c>
      <c r="J67" s="369">
        <f t="shared" si="74"/>
        <v>144800</v>
      </c>
      <c r="K67" s="397">
        <f t="shared" si="74"/>
        <v>0</v>
      </c>
      <c r="L67" s="369">
        <f t="shared" si="74"/>
        <v>0</v>
      </c>
      <c r="M67" s="397">
        <f t="shared" si="74"/>
        <v>42</v>
      </c>
      <c r="N67" s="369">
        <f t="shared" si="74"/>
        <v>63400</v>
      </c>
      <c r="O67" s="397">
        <f t="shared" si="74"/>
        <v>40</v>
      </c>
      <c r="P67" s="369">
        <f t="shared" si="74"/>
        <v>68000</v>
      </c>
      <c r="Q67" s="372">
        <f t="shared" si="74"/>
        <v>272</v>
      </c>
      <c r="R67" s="371">
        <f t="shared" si="74"/>
        <v>422800</v>
      </c>
      <c r="S67" s="395">
        <f t="shared" si="74"/>
        <v>51</v>
      </c>
      <c r="T67" s="369">
        <f t="shared" si="74"/>
        <v>117636.36363636363</v>
      </c>
      <c r="U67" s="397">
        <f t="shared" si="74"/>
        <v>55</v>
      </c>
      <c r="V67" s="369">
        <f t="shared" si="74"/>
        <v>128181.81818181819</v>
      </c>
      <c r="W67" s="397">
        <f t="shared" si="74"/>
        <v>18</v>
      </c>
      <c r="X67" s="369">
        <f t="shared" si="74"/>
        <v>39090.909090909088</v>
      </c>
      <c r="Y67" s="397">
        <f t="shared" si="74"/>
        <v>52</v>
      </c>
      <c r="Z67" s="369">
        <f t="shared" si="74"/>
        <v>123090.9090909091</v>
      </c>
      <c r="AA67" s="397">
        <f t="shared" si="74"/>
        <v>11</v>
      </c>
      <c r="AB67" s="369">
        <f t="shared" si="74"/>
        <v>25545.454545454544</v>
      </c>
      <c r="AC67" s="372">
        <f t="shared" si="74"/>
        <v>187</v>
      </c>
      <c r="AD67" s="372">
        <f t="shared" si="74"/>
        <v>433545.45454545453</v>
      </c>
      <c r="AE67" s="372">
        <f t="shared" si="74"/>
        <v>0</v>
      </c>
      <c r="AF67" s="371">
        <f t="shared" si="74"/>
        <v>147045.4545454545</v>
      </c>
      <c r="AG67" s="398">
        <f t="shared" si="74"/>
        <v>0</v>
      </c>
      <c r="AH67" s="367">
        <f t="shared" si="74"/>
        <v>0</v>
      </c>
      <c r="AI67" s="395">
        <f t="shared" si="74"/>
        <v>107</v>
      </c>
      <c r="AJ67" s="367">
        <f t="shared" si="74"/>
        <v>173300</v>
      </c>
      <c r="AK67" s="395">
        <f t="shared" si="74"/>
        <v>0</v>
      </c>
      <c r="AL67" s="367">
        <f t="shared" si="74"/>
        <v>0</v>
      </c>
      <c r="AM67" s="11"/>
    </row>
    <row r="68" spans="1:39" s="2" customFormat="1" ht="17.25" thickBot="1" x14ac:dyDescent="0.35">
      <c r="A68" s="10"/>
      <c r="B68" s="10"/>
      <c r="C68" s="10"/>
      <c r="D68" s="10"/>
      <c r="E68" s="4"/>
      <c r="F68" s="5"/>
      <c r="G68" s="4"/>
      <c r="H68" s="9">
        <f>H67*1.1</f>
        <v>161260</v>
      </c>
      <c r="I68" s="5"/>
      <c r="J68" s="9">
        <f>J67*1.1</f>
        <v>159280</v>
      </c>
      <c r="K68" s="5"/>
      <c r="L68" s="9">
        <f>L67*1.1</f>
        <v>0</v>
      </c>
      <c r="M68" s="5"/>
      <c r="N68" s="9">
        <f>N67*1.1</f>
        <v>69740</v>
      </c>
      <c r="O68" s="5"/>
      <c r="P68" s="9">
        <f>P67*1.1</f>
        <v>74800</v>
      </c>
      <c r="Q68" s="5"/>
      <c r="R68" s="8">
        <f>R67*1.1</f>
        <v>465080.00000000006</v>
      </c>
      <c r="S68" s="586" t="s">
        <v>50</v>
      </c>
      <c r="T68" s="587"/>
      <c r="U68" s="587"/>
      <c r="V68" s="587"/>
      <c r="W68" s="587"/>
      <c r="X68" s="587"/>
      <c r="Y68" s="587"/>
      <c r="Z68" s="587"/>
      <c r="AA68" s="587"/>
      <c r="AB68" s="587"/>
      <c r="AC68" s="587"/>
      <c r="AD68" s="587"/>
      <c r="AE68" s="363"/>
      <c r="AF68" s="7">
        <f>AF67/(R67+F67)</f>
        <v>0.31980307643639516</v>
      </c>
      <c r="AG68" s="4"/>
      <c r="AH68" s="6"/>
      <c r="AI68" s="4"/>
      <c r="AJ68" s="6"/>
      <c r="AK68" s="4"/>
      <c r="AL68" s="3"/>
    </row>
    <row r="69" spans="1:39" s="2" customFormat="1" x14ac:dyDescent="0.3">
      <c r="A69" s="10"/>
      <c r="B69" s="10"/>
      <c r="C69" s="10"/>
      <c r="D69" s="10"/>
      <c r="E69" s="91"/>
      <c r="F69" s="10"/>
      <c r="G69" s="10"/>
      <c r="H69" s="125"/>
      <c r="I69" s="10"/>
      <c r="J69" s="125"/>
      <c r="K69" s="10"/>
      <c r="L69" s="125"/>
      <c r="M69" s="10"/>
      <c r="N69" s="125"/>
      <c r="O69" s="10"/>
      <c r="P69" s="125"/>
      <c r="Q69" s="10"/>
      <c r="R69" s="125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3"/>
      <c r="AG69" s="10"/>
      <c r="AH69" s="10"/>
      <c r="AI69" s="10"/>
      <c r="AJ69" s="10"/>
      <c r="AK69" s="10"/>
    </row>
    <row r="70" spans="1:39" s="2" customFormat="1" ht="17.25" thickBot="1" x14ac:dyDescent="0.35">
      <c r="A70" s="98" t="s">
        <v>1197</v>
      </c>
      <c r="B70" s="97"/>
      <c r="C70" s="97"/>
      <c r="D70" s="94"/>
      <c r="E70" s="95"/>
      <c r="F70" s="95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3"/>
      <c r="AH70" s="93"/>
      <c r="AI70" s="93"/>
      <c r="AJ70" s="93"/>
      <c r="AK70" s="93"/>
    </row>
    <row r="71" spans="1:39" s="2" customFormat="1" ht="17.25" thickBot="1" x14ac:dyDescent="0.35">
      <c r="A71" s="10"/>
      <c r="B71" s="10"/>
      <c r="C71" s="10"/>
      <c r="D71" s="10"/>
      <c r="E71" s="92"/>
      <c r="F71" s="134"/>
      <c r="G71" s="619" t="s">
        <v>10</v>
      </c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1"/>
      <c r="S71" s="622" t="s">
        <v>49</v>
      </c>
      <c r="T71" s="622"/>
      <c r="U71" s="622"/>
      <c r="V71" s="622"/>
      <c r="W71" s="622"/>
      <c r="X71" s="622"/>
      <c r="Y71" s="622"/>
      <c r="Z71" s="622"/>
      <c r="AA71" s="622"/>
      <c r="AB71" s="622"/>
      <c r="AC71" s="622"/>
      <c r="AD71" s="622"/>
      <c r="AE71" s="622"/>
      <c r="AF71" s="622"/>
      <c r="AG71" s="92"/>
      <c r="AH71" s="89"/>
      <c r="AI71" s="92"/>
      <c r="AJ71" s="91"/>
      <c r="AK71" s="112"/>
      <c r="AL71" s="113"/>
      <c r="AM71" s="133" t="s">
        <v>11</v>
      </c>
    </row>
    <row r="72" spans="1:39" s="2" customFormat="1" ht="16.5" customHeight="1" x14ac:dyDescent="0.3">
      <c r="A72" s="652" t="s">
        <v>12</v>
      </c>
      <c r="B72" s="636" t="s">
        <v>13</v>
      </c>
      <c r="C72" s="565" t="s">
        <v>14</v>
      </c>
      <c r="D72" s="647" t="s">
        <v>51</v>
      </c>
      <c r="E72" s="654" t="s">
        <v>15</v>
      </c>
      <c r="F72" s="656" t="s">
        <v>16</v>
      </c>
      <c r="G72" s="629" t="s">
        <v>17</v>
      </c>
      <c r="H72" s="633" t="s">
        <v>18</v>
      </c>
      <c r="I72" s="658" t="s">
        <v>0</v>
      </c>
      <c r="J72" s="633" t="s">
        <v>53</v>
      </c>
      <c r="K72" s="658" t="s">
        <v>1</v>
      </c>
      <c r="L72" s="633" t="s">
        <v>19</v>
      </c>
      <c r="M72" s="625" t="s">
        <v>2</v>
      </c>
      <c r="N72" s="633" t="s">
        <v>20</v>
      </c>
      <c r="O72" s="625" t="s">
        <v>3</v>
      </c>
      <c r="P72" s="633" t="s">
        <v>21</v>
      </c>
      <c r="Q72" s="639" t="s">
        <v>22</v>
      </c>
      <c r="R72" s="607" t="s">
        <v>23</v>
      </c>
      <c r="S72" s="609" t="s">
        <v>24</v>
      </c>
      <c r="T72" s="611" t="s">
        <v>101</v>
      </c>
      <c r="U72" s="640" t="s">
        <v>4</v>
      </c>
      <c r="V72" s="611" t="s">
        <v>26</v>
      </c>
      <c r="W72" s="640" t="s">
        <v>5</v>
      </c>
      <c r="X72" s="611" t="s">
        <v>27</v>
      </c>
      <c r="Y72" s="609" t="s">
        <v>6</v>
      </c>
      <c r="Z72" s="611" t="s">
        <v>54</v>
      </c>
      <c r="AA72" s="640" t="s">
        <v>7</v>
      </c>
      <c r="AB72" s="611" t="s">
        <v>28</v>
      </c>
      <c r="AC72" s="642" t="s">
        <v>29</v>
      </c>
      <c r="AD72" s="639" t="s">
        <v>30</v>
      </c>
      <c r="AE72" s="639" t="s">
        <v>31</v>
      </c>
      <c r="AF72" s="623" t="s">
        <v>32</v>
      </c>
      <c r="AG72" s="615" t="s">
        <v>33</v>
      </c>
      <c r="AH72" s="627" t="s">
        <v>52</v>
      </c>
      <c r="AI72" s="629" t="s">
        <v>71</v>
      </c>
      <c r="AJ72" s="627" t="s">
        <v>34</v>
      </c>
      <c r="AK72" s="634" t="s">
        <v>35</v>
      </c>
      <c r="AL72" s="627" t="s">
        <v>36</v>
      </c>
      <c r="AM72" s="605" t="s">
        <v>37</v>
      </c>
    </row>
    <row r="73" spans="1:39" s="2" customFormat="1" ht="17.25" customHeight="1" thickBot="1" x14ac:dyDescent="0.35">
      <c r="A73" s="653"/>
      <c r="B73" s="637"/>
      <c r="C73" s="566"/>
      <c r="D73" s="648"/>
      <c r="E73" s="655"/>
      <c r="F73" s="657"/>
      <c r="G73" s="630"/>
      <c r="H73" s="583"/>
      <c r="I73" s="659"/>
      <c r="J73" s="583"/>
      <c r="K73" s="659"/>
      <c r="L73" s="583"/>
      <c r="M73" s="626"/>
      <c r="N73" s="583"/>
      <c r="O73" s="626"/>
      <c r="P73" s="583"/>
      <c r="Q73" s="602"/>
      <c r="R73" s="608"/>
      <c r="S73" s="610"/>
      <c r="T73" s="612"/>
      <c r="U73" s="641"/>
      <c r="V73" s="612"/>
      <c r="W73" s="641"/>
      <c r="X73" s="612"/>
      <c r="Y73" s="610"/>
      <c r="Z73" s="612"/>
      <c r="AA73" s="641"/>
      <c r="AB73" s="612"/>
      <c r="AC73" s="593"/>
      <c r="AD73" s="602"/>
      <c r="AE73" s="602"/>
      <c r="AF73" s="624"/>
      <c r="AG73" s="616"/>
      <c r="AH73" s="631"/>
      <c r="AI73" s="630"/>
      <c r="AJ73" s="631"/>
      <c r="AK73" s="638"/>
      <c r="AL73" s="631"/>
      <c r="AM73" s="606"/>
    </row>
    <row r="74" spans="1:39" s="2" customFormat="1" x14ac:dyDescent="0.3">
      <c r="A74" s="78" t="s">
        <v>40</v>
      </c>
      <c r="B74" s="47">
        <f>18000/10</f>
        <v>1800</v>
      </c>
      <c r="C74" s="183">
        <f>2800/1.1</f>
        <v>2545.454545454545</v>
      </c>
      <c r="D74" s="163">
        <v>10</v>
      </c>
      <c r="E74" s="44">
        <v>0</v>
      </c>
      <c r="F74" s="76">
        <f t="shared" ref="F74:F88" si="75">B74*E74</f>
        <v>0</v>
      </c>
      <c r="G74" s="74">
        <v>20</v>
      </c>
      <c r="H74" s="69">
        <f t="shared" ref="H74:H88" si="76">B74*G74</f>
        <v>36000</v>
      </c>
      <c r="I74" s="74">
        <v>10</v>
      </c>
      <c r="J74" s="37">
        <f t="shared" ref="J74:J88" si="77">B74*I74</f>
        <v>18000</v>
      </c>
      <c r="K74" s="74">
        <v>0</v>
      </c>
      <c r="L74" s="37">
        <f t="shared" ref="L74:L88" si="78">B74*K74</f>
        <v>0</v>
      </c>
      <c r="M74" s="74">
        <v>10</v>
      </c>
      <c r="N74" s="37">
        <f t="shared" ref="N74:N88" si="79">B74*M74</f>
        <v>18000</v>
      </c>
      <c r="O74" s="74">
        <v>10</v>
      </c>
      <c r="P74" s="71">
        <f t="shared" ref="P74:P88" si="80">B74*O74</f>
        <v>18000</v>
      </c>
      <c r="Q74" s="57">
        <f t="shared" ref="Q74:Q88" si="81">G74+I74+K74+M74+O74</f>
        <v>50</v>
      </c>
      <c r="R74" s="70">
        <f t="shared" ref="R74:R88" si="82">Q74*B74</f>
        <v>90000</v>
      </c>
      <c r="S74" s="74">
        <v>12</v>
      </c>
      <c r="T74" s="69">
        <f t="shared" ref="T74:T88" si="83">C74*S74</f>
        <v>30545.45454545454</v>
      </c>
      <c r="U74" s="74">
        <v>8</v>
      </c>
      <c r="V74" s="69">
        <f t="shared" ref="V74:V88" si="84">C74*U74</f>
        <v>20363.63636363636</v>
      </c>
      <c r="W74" s="74">
        <v>4</v>
      </c>
      <c r="X74" s="69">
        <f t="shared" ref="X74:X88" si="85">C74*W74</f>
        <v>10181.81818181818</v>
      </c>
      <c r="Y74" s="74">
        <v>12</v>
      </c>
      <c r="Z74" s="69">
        <f t="shared" ref="Z74:Z88" si="86">C74*Y74</f>
        <v>30545.45454545454</v>
      </c>
      <c r="AA74" s="74">
        <v>4</v>
      </c>
      <c r="AB74" s="68">
        <f t="shared" ref="AB74:AB88" si="87">C74*AA74</f>
        <v>10181.81818181818</v>
      </c>
      <c r="AC74" s="67">
        <f t="shared" ref="AC74:AC88" si="88">S74+U74+W74+Y74+AA74</f>
        <v>40</v>
      </c>
      <c r="AD74" s="66">
        <f t="shared" ref="AD74:AD88" si="89">AC74*C74</f>
        <v>101818.18181818179</v>
      </c>
      <c r="AE74" s="57">
        <v>0</v>
      </c>
      <c r="AF74" s="57">
        <f t="shared" ref="AF74:AF88" si="90">((C74-B74)*AC74)-AE74</f>
        <v>29818.181818181802</v>
      </c>
      <c r="AG74" s="52">
        <v>0</v>
      </c>
      <c r="AH74" s="63">
        <f t="shared" ref="AH74:AH88" si="91">B74*AG74</f>
        <v>0</v>
      </c>
      <c r="AI74" s="65">
        <f t="shared" ref="AI74:AI88" si="92">E74+Q74-AC74-AG74</f>
        <v>10</v>
      </c>
      <c r="AJ74" s="64">
        <f t="shared" ref="AJ74:AJ88" si="93">B74*AI74</f>
        <v>18000</v>
      </c>
      <c r="AK74" s="65">
        <v>0</v>
      </c>
      <c r="AL74" s="63">
        <f t="shared" ref="AL74:AL88" si="94">AK74*B74</f>
        <v>0</v>
      </c>
      <c r="AM74" s="180"/>
    </row>
    <row r="75" spans="1:39" s="2" customFormat="1" x14ac:dyDescent="0.3">
      <c r="A75" s="78" t="s">
        <v>43</v>
      </c>
      <c r="B75" s="47">
        <f>18000/10</f>
        <v>1800</v>
      </c>
      <c r="C75" s="183">
        <f>2800/1.1</f>
        <v>2545.454545454545</v>
      </c>
      <c r="D75" s="163">
        <v>10</v>
      </c>
      <c r="E75" s="44">
        <v>0</v>
      </c>
      <c r="F75" s="76">
        <f t="shared" si="75"/>
        <v>0</v>
      </c>
      <c r="G75" s="74">
        <v>0</v>
      </c>
      <c r="H75" s="69">
        <f t="shared" si="76"/>
        <v>0</v>
      </c>
      <c r="I75" s="74">
        <v>0</v>
      </c>
      <c r="J75" s="37">
        <f t="shared" si="77"/>
        <v>0</v>
      </c>
      <c r="K75" s="74">
        <v>0</v>
      </c>
      <c r="L75" s="37">
        <f t="shared" si="78"/>
        <v>0</v>
      </c>
      <c r="M75" s="74">
        <v>0</v>
      </c>
      <c r="N75" s="37">
        <f t="shared" si="79"/>
        <v>0</v>
      </c>
      <c r="O75" s="74">
        <v>0</v>
      </c>
      <c r="P75" s="71">
        <f t="shared" si="80"/>
        <v>0</v>
      </c>
      <c r="Q75" s="57">
        <f t="shared" si="81"/>
        <v>0</v>
      </c>
      <c r="R75" s="70">
        <f t="shared" si="82"/>
        <v>0</v>
      </c>
      <c r="S75" s="74">
        <v>0</v>
      </c>
      <c r="T75" s="69">
        <f t="shared" si="83"/>
        <v>0</v>
      </c>
      <c r="U75" s="74">
        <v>0</v>
      </c>
      <c r="V75" s="69">
        <f t="shared" si="84"/>
        <v>0</v>
      </c>
      <c r="W75" s="74">
        <v>0</v>
      </c>
      <c r="X75" s="69">
        <f t="shared" si="85"/>
        <v>0</v>
      </c>
      <c r="Y75" s="74">
        <v>0</v>
      </c>
      <c r="Z75" s="69">
        <f t="shared" si="86"/>
        <v>0</v>
      </c>
      <c r="AA75" s="74">
        <v>0</v>
      </c>
      <c r="AB75" s="68">
        <f t="shared" si="87"/>
        <v>0</v>
      </c>
      <c r="AC75" s="67">
        <f t="shared" si="88"/>
        <v>0</v>
      </c>
      <c r="AD75" s="66">
        <f t="shared" si="89"/>
        <v>0</v>
      </c>
      <c r="AE75" s="57">
        <v>0</v>
      </c>
      <c r="AF75" s="57">
        <f t="shared" si="90"/>
        <v>0</v>
      </c>
      <c r="AG75" s="52">
        <v>0</v>
      </c>
      <c r="AH75" s="63">
        <f t="shared" si="91"/>
        <v>0</v>
      </c>
      <c r="AI75" s="65">
        <f t="shared" si="92"/>
        <v>0</v>
      </c>
      <c r="AJ75" s="64">
        <f t="shared" si="93"/>
        <v>0</v>
      </c>
      <c r="AK75" s="65">
        <v>0</v>
      </c>
      <c r="AL75" s="63">
        <f t="shared" si="94"/>
        <v>0</v>
      </c>
      <c r="AM75" s="75"/>
    </row>
    <row r="76" spans="1:39" s="2" customFormat="1" x14ac:dyDescent="0.3">
      <c r="A76" s="78" t="s">
        <v>44</v>
      </c>
      <c r="B76" s="47">
        <f>17000/10</f>
        <v>1700</v>
      </c>
      <c r="C76" s="183">
        <f>2700/1.1</f>
        <v>2454.5454545454545</v>
      </c>
      <c r="D76" s="163">
        <v>10</v>
      </c>
      <c r="E76" s="44">
        <v>0</v>
      </c>
      <c r="F76" s="76">
        <f t="shared" si="75"/>
        <v>0</v>
      </c>
      <c r="G76" s="74">
        <v>0</v>
      </c>
      <c r="H76" s="69">
        <f t="shared" si="76"/>
        <v>0</v>
      </c>
      <c r="I76" s="74">
        <v>0</v>
      </c>
      <c r="J76" s="37">
        <f t="shared" si="77"/>
        <v>0</v>
      </c>
      <c r="K76" s="74">
        <v>0</v>
      </c>
      <c r="L76" s="37">
        <f t="shared" si="78"/>
        <v>0</v>
      </c>
      <c r="M76" s="74">
        <v>0</v>
      </c>
      <c r="N76" s="37">
        <f t="shared" si="79"/>
        <v>0</v>
      </c>
      <c r="O76" s="74">
        <v>0</v>
      </c>
      <c r="P76" s="71">
        <f t="shared" si="80"/>
        <v>0</v>
      </c>
      <c r="Q76" s="57">
        <f t="shared" si="81"/>
        <v>0</v>
      </c>
      <c r="R76" s="70">
        <f t="shared" si="82"/>
        <v>0</v>
      </c>
      <c r="S76" s="74">
        <v>0</v>
      </c>
      <c r="T76" s="69">
        <f t="shared" si="83"/>
        <v>0</v>
      </c>
      <c r="U76" s="74">
        <v>0</v>
      </c>
      <c r="V76" s="69">
        <f t="shared" si="84"/>
        <v>0</v>
      </c>
      <c r="W76" s="74">
        <v>0</v>
      </c>
      <c r="X76" s="69">
        <f t="shared" si="85"/>
        <v>0</v>
      </c>
      <c r="Y76" s="74">
        <v>0</v>
      </c>
      <c r="Z76" s="69">
        <f t="shared" si="86"/>
        <v>0</v>
      </c>
      <c r="AA76" s="74">
        <v>0</v>
      </c>
      <c r="AB76" s="68">
        <f t="shared" si="87"/>
        <v>0</v>
      </c>
      <c r="AC76" s="67">
        <f t="shared" si="88"/>
        <v>0</v>
      </c>
      <c r="AD76" s="66">
        <f t="shared" si="89"/>
        <v>0</v>
      </c>
      <c r="AE76" s="57">
        <v>0</v>
      </c>
      <c r="AF76" s="57">
        <f t="shared" si="90"/>
        <v>0</v>
      </c>
      <c r="AG76" s="52">
        <v>0</v>
      </c>
      <c r="AH76" s="63">
        <f t="shared" si="91"/>
        <v>0</v>
      </c>
      <c r="AI76" s="65">
        <f t="shared" si="92"/>
        <v>0</v>
      </c>
      <c r="AJ76" s="64">
        <f t="shared" si="93"/>
        <v>0</v>
      </c>
      <c r="AK76" s="65">
        <v>0</v>
      </c>
      <c r="AL76" s="63">
        <f t="shared" si="94"/>
        <v>0</v>
      </c>
      <c r="AM76" s="75"/>
    </row>
    <row r="77" spans="1:39" s="2" customFormat="1" x14ac:dyDescent="0.3">
      <c r="A77" s="58" t="s">
        <v>1188</v>
      </c>
      <c r="B77" s="47">
        <f>30400/16</f>
        <v>1900</v>
      </c>
      <c r="C77" s="46">
        <f>2800/1.1</f>
        <v>2545.454545454545</v>
      </c>
      <c r="D77" s="163">
        <v>16</v>
      </c>
      <c r="E77" s="44">
        <v>0</v>
      </c>
      <c r="F77" s="76">
        <f t="shared" si="75"/>
        <v>0</v>
      </c>
      <c r="G77" s="74">
        <v>0</v>
      </c>
      <c r="H77" s="69">
        <f t="shared" si="76"/>
        <v>0</v>
      </c>
      <c r="I77" s="74">
        <v>0</v>
      </c>
      <c r="J77" s="37">
        <f t="shared" si="77"/>
        <v>0</v>
      </c>
      <c r="K77" s="74">
        <v>0</v>
      </c>
      <c r="L77" s="37">
        <f t="shared" si="78"/>
        <v>0</v>
      </c>
      <c r="M77" s="74">
        <v>0</v>
      </c>
      <c r="N77" s="37">
        <f t="shared" si="79"/>
        <v>0</v>
      </c>
      <c r="O77" s="74">
        <v>0</v>
      </c>
      <c r="P77" s="71">
        <f t="shared" si="80"/>
        <v>0</v>
      </c>
      <c r="Q77" s="57">
        <f t="shared" si="81"/>
        <v>0</v>
      </c>
      <c r="R77" s="70">
        <f t="shared" si="82"/>
        <v>0</v>
      </c>
      <c r="S77" s="74">
        <v>0</v>
      </c>
      <c r="T77" s="69">
        <f t="shared" si="83"/>
        <v>0</v>
      </c>
      <c r="U77" s="74">
        <v>0</v>
      </c>
      <c r="V77" s="69">
        <f t="shared" si="84"/>
        <v>0</v>
      </c>
      <c r="W77" s="74">
        <v>0</v>
      </c>
      <c r="X77" s="69">
        <f t="shared" si="85"/>
        <v>0</v>
      </c>
      <c r="Y77" s="74">
        <v>0</v>
      </c>
      <c r="Z77" s="69">
        <f t="shared" si="86"/>
        <v>0</v>
      </c>
      <c r="AA77" s="74">
        <v>0</v>
      </c>
      <c r="AB77" s="68">
        <f t="shared" si="87"/>
        <v>0</v>
      </c>
      <c r="AC77" s="67">
        <f t="shared" si="88"/>
        <v>0</v>
      </c>
      <c r="AD77" s="66">
        <f t="shared" si="89"/>
        <v>0</v>
      </c>
      <c r="AE77" s="57">
        <v>0</v>
      </c>
      <c r="AF77" s="57">
        <f t="shared" si="90"/>
        <v>0</v>
      </c>
      <c r="AG77" s="52">
        <v>0</v>
      </c>
      <c r="AH77" s="63">
        <f t="shared" si="91"/>
        <v>0</v>
      </c>
      <c r="AI77" s="65">
        <f t="shared" si="92"/>
        <v>0</v>
      </c>
      <c r="AJ77" s="64">
        <f t="shared" si="93"/>
        <v>0</v>
      </c>
      <c r="AK77" s="65">
        <v>0</v>
      </c>
      <c r="AL77" s="63">
        <f t="shared" si="94"/>
        <v>0</v>
      </c>
      <c r="AM77" s="75"/>
    </row>
    <row r="78" spans="1:39" s="2" customFormat="1" x14ac:dyDescent="0.3">
      <c r="A78" s="137" t="s">
        <v>61</v>
      </c>
      <c r="B78" s="47">
        <f>14400/24</f>
        <v>600</v>
      </c>
      <c r="C78" s="46">
        <f>800/1.1</f>
        <v>727.27272727272725</v>
      </c>
      <c r="D78" s="163">
        <v>20</v>
      </c>
      <c r="E78" s="44">
        <v>0</v>
      </c>
      <c r="F78" s="76">
        <f t="shared" si="75"/>
        <v>0</v>
      </c>
      <c r="G78" s="74">
        <v>20</v>
      </c>
      <c r="H78" s="69">
        <f t="shared" si="76"/>
        <v>12000</v>
      </c>
      <c r="I78" s="74">
        <v>0</v>
      </c>
      <c r="J78" s="37">
        <f t="shared" si="77"/>
        <v>0</v>
      </c>
      <c r="K78" s="74">
        <v>0</v>
      </c>
      <c r="L78" s="37">
        <f t="shared" si="78"/>
        <v>0</v>
      </c>
      <c r="M78" s="74">
        <v>20</v>
      </c>
      <c r="N78" s="37">
        <f t="shared" si="79"/>
        <v>12000</v>
      </c>
      <c r="O78" s="74">
        <v>0</v>
      </c>
      <c r="P78" s="71">
        <f t="shared" si="80"/>
        <v>0</v>
      </c>
      <c r="Q78" s="57">
        <f t="shared" si="81"/>
        <v>40</v>
      </c>
      <c r="R78" s="70">
        <f t="shared" si="82"/>
        <v>24000</v>
      </c>
      <c r="S78" s="74">
        <v>11</v>
      </c>
      <c r="T78" s="69">
        <f t="shared" si="83"/>
        <v>8000</v>
      </c>
      <c r="U78" s="74">
        <v>8</v>
      </c>
      <c r="V78" s="69">
        <f t="shared" si="84"/>
        <v>5818.181818181818</v>
      </c>
      <c r="W78" s="74">
        <v>2</v>
      </c>
      <c r="X78" s="69">
        <f t="shared" si="85"/>
        <v>1454.5454545454545</v>
      </c>
      <c r="Y78" s="74">
        <v>9</v>
      </c>
      <c r="Z78" s="69">
        <f t="shared" si="86"/>
        <v>6545.454545454545</v>
      </c>
      <c r="AA78" s="74">
        <v>1</v>
      </c>
      <c r="AB78" s="68">
        <f t="shared" si="87"/>
        <v>727.27272727272725</v>
      </c>
      <c r="AC78" s="67">
        <f t="shared" si="88"/>
        <v>31</v>
      </c>
      <c r="AD78" s="66">
        <f t="shared" si="89"/>
        <v>22545.454545454544</v>
      </c>
      <c r="AE78" s="57">
        <v>0</v>
      </c>
      <c r="AF78" s="57">
        <f t="shared" si="90"/>
        <v>3945.454545454545</v>
      </c>
      <c r="AG78" s="52">
        <v>0</v>
      </c>
      <c r="AH78" s="63">
        <f t="shared" si="91"/>
        <v>0</v>
      </c>
      <c r="AI78" s="65">
        <f t="shared" si="92"/>
        <v>9</v>
      </c>
      <c r="AJ78" s="64">
        <f t="shared" si="93"/>
        <v>5400</v>
      </c>
      <c r="AK78" s="65">
        <v>0</v>
      </c>
      <c r="AL78" s="63">
        <f t="shared" si="94"/>
        <v>0</v>
      </c>
      <c r="AM78" s="75"/>
    </row>
    <row r="79" spans="1:39" s="2" customFormat="1" x14ac:dyDescent="0.3">
      <c r="A79" s="78" t="s">
        <v>1189</v>
      </c>
      <c r="B79" s="182">
        <f>16000/10</f>
        <v>1600</v>
      </c>
      <c r="C79" s="183">
        <f>2700/1.1</f>
        <v>2454.5454545454545</v>
      </c>
      <c r="D79" s="184">
        <v>10</v>
      </c>
      <c r="E79" s="44">
        <v>0</v>
      </c>
      <c r="F79" s="76">
        <f t="shared" si="75"/>
        <v>0</v>
      </c>
      <c r="G79" s="74">
        <v>20</v>
      </c>
      <c r="H79" s="69">
        <f t="shared" si="76"/>
        <v>32000</v>
      </c>
      <c r="I79" s="74">
        <v>10</v>
      </c>
      <c r="J79" s="37">
        <f t="shared" si="77"/>
        <v>16000</v>
      </c>
      <c r="K79" s="74">
        <v>0</v>
      </c>
      <c r="L79" s="37">
        <f t="shared" si="78"/>
        <v>0</v>
      </c>
      <c r="M79" s="74">
        <v>10</v>
      </c>
      <c r="N79" s="37">
        <f t="shared" si="79"/>
        <v>16000</v>
      </c>
      <c r="O79" s="74">
        <v>10</v>
      </c>
      <c r="P79" s="71">
        <f t="shared" si="80"/>
        <v>16000</v>
      </c>
      <c r="Q79" s="57">
        <f t="shared" si="81"/>
        <v>50</v>
      </c>
      <c r="R79" s="70">
        <f t="shared" si="82"/>
        <v>80000</v>
      </c>
      <c r="S79" s="74">
        <v>9</v>
      </c>
      <c r="T79" s="69">
        <f t="shared" si="83"/>
        <v>22090.909090909092</v>
      </c>
      <c r="U79" s="74">
        <v>9</v>
      </c>
      <c r="V79" s="69">
        <f t="shared" si="84"/>
        <v>22090.909090909092</v>
      </c>
      <c r="W79" s="74">
        <v>5</v>
      </c>
      <c r="X79" s="69">
        <f t="shared" si="85"/>
        <v>12272.727272727272</v>
      </c>
      <c r="Y79" s="74">
        <v>13</v>
      </c>
      <c r="Z79" s="69">
        <f t="shared" si="86"/>
        <v>31909.090909090908</v>
      </c>
      <c r="AA79" s="74">
        <v>2</v>
      </c>
      <c r="AB79" s="68">
        <f t="shared" si="87"/>
        <v>4909.090909090909</v>
      </c>
      <c r="AC79" s="67">
        <f t="shared" si="88"/>
        <v>38</v>
      </c>
      <c r="AD79" s="66">
        <f t="shared" si="89"/>
        <v>93272.727272727265</v>
      </c>
      <c r="AE79" s="57">
        <v>0</v>
      </c>
      <c r="AF79" s="57">
        <f t="shared" si="90"/>
        <v>32472.727272727272</v>
      </c>
      <c r="AG79" s="52">
        <v>0</v>
      </c>
      <c r="AH79" s="63">
        <f t="shared" si="91"/>
        <v>0</v>
      </c>
      <c r="AI79" s="65">
        <f t="shared" si="92"/>
        <v>12</v>
      </c>
      <c r="AJ79" s="64">
        <f t="shared" si="93"/>
        <v>19200</v>
      </c>
      <c r="AK79" s="65">
        <v>0</v>
      </c>
      <c r="AL79" s="63">
        <f t="shared" si="94"/>
        <v>0</v>
      </c>
      <c r="AM79" s="75"/>
    </row>
    <row r="80" spans="1:39" s="2" customFormat="1" x14ac:dyDescent="0.3">
      <c r="A80" s="78" t="s">
        <v>1190</v>
      </c>
      <c r="B80" s="47">
        <f>16000/10</f>
        <v>1600</v>
      </c>
      <c r="C80" s="183">
        <f>2700/1.1</f>
        <v>2454.5454545454545</v>
      </c>
      <c r="D80" s="163">
        <v>10</v>
      </c>
      <c r="E80" s="44">
        <v>0</v>
      </c>
      <c r="F80" s="76">
        <f t="shared" si="75"/>
        <v>0</v>
      </c>
      <c r="G80" s="74">
        <v>0</v>
      </c>
      <c r="H80" s="69">
        <f t="shared" si="76"/>
        <v>0</v>
      </c>
      <c r="I80" s="74">
        <v>0</v>
      </c>
      <c r="J80" s="37">
        <f t="shared" si="77"/>
        <v>0</v>
      </c>
      <c r="K80" s="74">
        <v>0</v>
      </c>
      <c r="L80" s="37">
        <f t="shared" si="78"/>
        <v>0</v>
      </c>
      <c r="M80" s="74">
        <v>0</v>
      </c>
      <c r="N80" s="37">
        <f t="shared" si="79"/>
        <v>0</v>
      </c>
      <c r="O80" s="74">
        <v>0</v>
      </c>
      <c r="P80" s="71">
        <f t="shared" si="80"/>
        <v>0</v>
      </c>
      <c r="Q80" s="57">
        <f t="shared" si="81"/>
        <v>0</v>
      </c>
      <c r="R80" s="70">
        <f t="shared" si="82"/>
        <v>0</v>
      </c>
      <c r="S80" s="74">
        <v>0</v>
      </c>
      <c r="T80" s="69">
        <f t="shared" si="83"/>
        <v>0</v>
      </c>
      <c r="U80" s="74">
        <v>0</v>
      </c>
      <c r="V80" s="69">
        <f t="shared" si="84"/>
        <v>0</v>
      </c>
      <c r="W80" s="74">
        <v>0</v>
      </c>
      <c r="X80" s="69">
        <f t="shared" si="85"/>
        <v>0</v>
      </c>
      <c r="Y80" s="74">
        <v>0</v>
      </c>
      <c r="Z80" s="69">
        <f t="shared" si="86"/>
        <v>0</v>
      </c>
      <c r="AA80" s="74">
        <v>0</v>
      </c>
      <c r="AB80" s="68">
        <f t="shared" si="87"/>
        <v>0</v>
      </c>
      <c r="AC80" s="67">
        <f t="shared" si="88"/>
        <v>0</v>
      </c>
      <c r="AD80" s="66">
        <f t="shared" si="89"/>
        <v>0</v>
      </c>
      <c r="AE80" s="57">
        <v>0</v>
      </c>
      <c r="AF80" s="57">
        <f t="shared" si="90"/>
        <v>0</v>
      </c>
      <c r="AG80" s="52">
        <v>0</v>
      </c>
      <c r="AH80" s="63">
        <f t="shared" si="91"/>
        <v>0</v>
      </c>
      <c r="AI80" s="65">
        <f t="shared" si="92"/>
        <v>0</v>
      </c>
      <c r="AJ80" s="64">
        <f t="shared" si="93"/>
        <v>0</v>
      </c>
      <c r="AK80" s="65">
        <v>0</v>
      </c>
      <c r="AL80" s="63">
        <f t="shared" si="94"/>
        <v>0</v>
      </c>
      <c r="AM80" s="75"/>
    </row>
    <row r="81" spans="1:39" s="2" customFormat="1" x14ac:dyDescent="0.3">
      <c r="A81" s="78" t="s">
        <v>1191</v>
      </c>
      <c r="B81" s="47">
        <f>16000/10</f>
        <v>1600</v>
      </c>
      <c r="C81" s="183">
        <f>2700/1.1</f>
        <v>2454.5454545454545</v>
      </c>
      <c r="D81" s="163">
        <v>10</v>
      </c>
      <c r="E81" s="44">
        <v>0</v>
      </c>
      <c r="F81" s="76">
        <f t="shared" si="75"/>
        <v>0</v>
      </c>
      <c r="G81" s="74">
        <v>0</v>
      </c>
      <c r="H81" s="69">
        <f t="shared" si="76"/>
        <v>0</v>
      </c>
      <c r="I81" s="74">
        <v>0</v>
      </c>
      <c r="J81" s="37">
        <f t="shared" si="77"/>
        <v>0</v>
      </c>
      <c r="K81" s="74">
        <v>0</v>
      </c>
      <c r="L81" s="37">
        <f t="shared" si="78"/>
        <v>0</v>
      </c>
      <c r="M81" s="74">
        <v>0</v>
      </c>
      <c r="N81" s="37">
        <f t="shared" si="79"/>
        <v>0</v>
      </c>
      <c r="O81" s="74">
        <v>0</v>
      </c>
      <c r="P81" s="71">
        <f t="shared" si="80"/>
        <v>0</v>
      </c>
      <c r="Q81" s="57">
        <f t="shared" si="81"/>
        <v>0</v>
      </c>
      <c r="R81" s="70">
        <f t="shared" si="82"/>
        <v>0</v>
      </c>
      <c r="S81" s="74">
        <v>0</v>
      </c>
      <c r="T81" s="69">
        <f t="shared" si="83"/>
        <v>0</v>
      </c>
      <c r="U81" s="74">
        <v>0</v>
      </c>
      <c r="V81" s="69">
        <f t="shared" si="84"/>
        <v>0</v>
      </c>
      <c r="W81" s="74">
        <v>0</v>
      </c>
      <c r="X81" s="69">
        <f t="shared" si="85"/>
        <v>0</v>
      </c>
      <c r="Y81" s="74">
        <v>0</v>
      </c>
      <c r="Z81" s="69">
        <f t="shared" si="86"/>
        <v>0</v>
      </c>
      <c r="AA81" s="74">
        <v>0</v>
      </c>
      <c r="AB81" s="68">
        <f t="shared" si="87"/>
        <v>0</v>
      </c>
      <c r="AC81" s="67">
        <f t="shared" si="88"/>
        <v>0</v>
      </c>
      <c r="AD81" s="66">
        <f t="shared" si="89"/>
        <v>0</v>
      </c>
      <c r="AE81" s="57">
        <v>0</v>
      </c>
      <c r="AF81" s="57">
        <f t="shared" si="90"/>
        <v>0</v>
      </c>
      <c r="AG81" s="52">
        <v>0</v>
      </c>
      <c r="AH81" s="63">
        <f t="shared" si="91"/>
        <v>0</v>
      </c>
      <c r="AI81" s="65">
        <f t="shared" si="92"/>
        <v>0</v>
      </c>
      <c r="AJ81" s="64">
        <f t="shared" si="93"/>
        <v>0</v>
      </c>
      <c r="AK81" s="65">
        <v>0</v>
      </c>
      <c r="AL81" s="63">
        <f t="shared" si="94"/>
        <v>0</v>
      </c>
      <c r="AM81" s="75"/>
    </row>
    <row r="82" spans="1:39" s="2" customFormat="1" x14ac:dyDescent="0.3">
      <c r="A82" s="78" t="s">
        <v>1192</v>
      </c>
      <c r="B82" s="47">
        <f>16000/10</f>
        <v>1600</v>
      </c>
      <c r="C82" s="183">
        <f>2700/1.1</f>
        <v>2454.5454545454545</v>
      </c>
      <c r="D82" s="163">
        <v>10</v>
      </c>
      <c r="E82" s="44">
        <v>0</v>
      </c>
      <c r="F82" s="76">
        <f t="shared" si="75"/>
        <v>0</v>
      </c>
      <c r="G82" s="74">
        <v>0</v>
      </c>
      <c r="H82" s="69">
        <f t="shared" si="76"/>
        <v>0</v>
      </c>
      <c r="I82" s="74">
        <v>0</v>
      </c>
      <c r="J82" s="37">
        <f t="shared" si="77"/>
        <v>0</v>
      </c>
      <c r="K82" s="74">
        <v>0</v>
      </c>
      <c r="L82" s="37">
        <f t="shared" si="78"/>
        <v>0</v>
      </c>
      <c r="M82" s="74">
        <v>0</v>
      </c>
      <c r="N82" s="37">
        <f t="shared" si="79"/>
        <v>0</v>
      </c>
      <c r="O82" s="74">
        <v>0</v>
      </c>
      <c r="P82" s="71">
        <f t="shared" si="80"/>
        <v>0</v>
      </c>
      <c r="Q82" s="57">
        <f t="shared" si="81"/>
        <v>0</v>
      </c>
      <c r="R82" s="70">
        <f t="shared" si="82"/>
        <v>0</v>
      </c>
      <c r="S82" s="74">
        <v>0</v>
      </c>
      <c r="T82" s="69">
        <f t="shared" si="83"/>
        <v>0</v>
      </c>
      <c r="U82" s="74">
        <v>0</v>
      </c>
      <c r="V82" s="69">
        <f t="shared" si="84"/>
        <v>0</v>
      </c>
      <c r="W82" s="74">
        <v>0</v>
      </c>
      <c r="X82" s="69">
        <f t="shared" si="85"/>
        <v>0</v>
      </c>
      <c r="Y82" s="74">
        <v>0</v>
      </c>
      <c r="Z82" s="69">
        <f t="shared" si="86"/>
        <v>0</v>
      </c>
      <c r="AA82" s="74">
        <v>0</v>
      </c>
      <c r="AB82" s="68">
        <f t="shared" si="87"/>
        <v>0</v>
      </c>
      <c r="AC82" s="67">
        <f t="shared" si="88"/>
        <v>0</v>
      </c>
      <c r="AD82" s="66">
        <f t="shared" si="89"/>
        <v>0</v>
      </c>
      <c r="AE82" s="57">
        <v>0</v>
      </c>
      <c r="AF82" s="57">
        <f t="shared" si="90"/>
        <v>0</v>
      </c>
      <c r="AG82" s="52">
        <v>0</v>
      </c>
      <c r="AH82" s="63">
        <f t="shared" si="91"/>
        <v>0</v>
      </c>
      <c r="AI82" s="65">
        <f t="shared" si="92"/>
        <v>0</v>
      </c>
      <c r="AJ82" s="64">
        <f t="shared" si="93"/>
        <v>0</v>
      </c>
      <c r="AK82" s="65">
        <v>0</v>
      </c>
      <c r="AL82" s="63">
        <f t="shared" si="94"/>
        <v>0</v>
      </c>
      <c r="AM82" s="75"/>
    </row>
    <row r="83" spans="1:39" s="2" customFormat="1" x14ac:dyDescent="0.3">
      <c r="A83" s="78" t="s">
        <v>1187</v>
      </c>
      <c r="B83" s="47">
        <f>16000/10</f>
        <v>1600</v>
      </c>
      <c r="C83" s="183">
        <f>2700/1.1</f>
        <v>2454.5454545454545</v>
      </c>
      <c r="D83" s="163">
        <v>11</v>
      </c>
      <c r="E83" s="44">
        <v>0</v>
      </c>
      <c r="F83" s="76">
        <f t="shared" si="75"/>
        <v>0</v>
      </c>
      <c r="G83" s="74">
        <v>0</v>
      </c>
      <c r="H83" s="69">
        <f t="shared" si="76"/>
        <v>0</v>
      </c>
      <c r="I83" s="74">
        <v>0</v>
      </c>
      <c r="J83" s="37">
        <f t="shared" si="77"/>
        <v>0</v>
      </c>
      <c r="K83" s="74">
        <v>0</v>
      </c>
      <c r="L83" s="37">
        <f t="shared" si="78"/>
        <v>0</v>
      </c>
      <c r="M83" s="74">
        <v>0</v>
      </c>
      <c r="N83" s="37">
        <f t="shared" si="79"/>
        <v>0</v>
      </c>
      <c r="O83" s="74">
        <v>0</v>
      </c>
      <c r="P83" s="71">
        <f t="shared" si="80"/>
        <v>0</v>
      </c>
      <c r="Q83" s="57">
        <f t="shared" si="81"/>
        <v>0</v>
      </c>
      <c r="R83" s="70">
        <f t="shared" si="82"/>
        <v>0</v>
      </c>
      <c r="S83" s="74">
        <v>0</v>
      </c>
      <c r="T83" s="69">
        <f t="shared" si="83"/>
        <v>0</v>
      </c>
      <c r="U83" s="74">
        <v>0</v>
      </c>
      <c r="V83" s="69">
        <f t="shared" si="84"/>
        <v>0</v>
      </c>
      <c r="W83" s="74">
        <v>0</v>
      </c>
      <c r="X83" s="69">
        <f t="shared" si="85"/>
        <v>0</v>
      </c>
      <c r="Y83" s="74">
        <v>0</v>
      </c>
      <c r="Z83" s="69">
        <f t="shared" si="86"/>
        <v>0</v>
      </c>
      <c r="AA83" s="74">
        <v>0</v>
      </c>
      <c r="AB83" s="68">
        <f t="shared" si="87"/>
        <v>0</v>
      </c>
      <c r="AC83" s="67">
        <f t="shared" si="88"/>
        <v>0</v>
      </c>
      <c r="AD83" s="66">
        <f t="shared" si="89"/>
        <v>0</v>
      </c>
      <c r="AE83" s="57">
        <v>0</v>
      </c>
      <c r="AF83" s="57">
        <f t="shared" si="90"/>
        <v>0</v>
      </c>
      <c r="AG83" s="52">
        <v>0</v>
      </c>
      <c r="AH83" s="63">
        <f t="shared" si="91"/>
        <v>0</v>
      </c>
      <c r="AI83" s="65">
        <f t="shared" si="92"/>
        <v>0</v>
      </c>
      <c r="AJ83" s="64">
        <f t="shared" si="93"/>
        <v>0</v>
      </c>
      <c r="AK83" s="65">
        <v>0</v>
      </c>
      <c r="AL83" s="63">
        <f t="shared" si="94"/>
        <v>0</v>
      </c>
      <c r="AM83" s="75"/>
    </row>
    <row r="84" spans="1:39" s="2" customFormat="1" x14ac:dyDescent="0.3">
      <c r="A84" s="78" t="s">
        <v>45</v>
      </c>
      <c r="B84" s="47">
        <f>14400/12</f>
        <v>1200</v>
      </c>
      <c r="C84" s="46">
        <f>1800/1.1</f>
        <v>1636.3636363636363</v>
      </c>
      <c r="D84" s="163">
        <v>12</v>
      </c>
      <c r="E84" s="44">
        <v>0</v>
      </c>
      <c r="F84" s="76">
        <f t="shared" si="75"/>
        <v>0</v>
      </c>
      <c r="G84" s="74">
        <v>0</v>
      </c>
      <c r="H84" s="69">
        <f t="shared" si="76"/>
        <v>0</v>
      </c>
      <c r="I84" s="74">
        <v>0</v>
      </c>
      <c r="J84" s="37">
        <f t="shared" si="77"/>
        <v>0</v>
      </c>
      <c r="K84" s="74">
        <v>0</v>
      </c>
      <c r="L84" s="37">
        <f t="shared" si="78"/>
        <v>0</v>
      </c>
      <c r="M84" s="74">
        <v>0</v>
      </c>
      <c r="N84" s="37">
        <f t="shared" si="79"/>
        <v>0</v>
      </c>
      <c r="O84" s="74">
        <v>0</v>
      </c>
      <c r="P84" s="71">
        <f t="shared" si="80"/>
        <v>0</v>
      </c>
      <c r="Q84" s="57">
        <f t="shared" si="81"/>
        <v>0</v>
      </c>
      <c r="R84" s="70">
        <f t="shared" si="82"/>
        <v>0</v>
      </c>
      <c r="S84" s="74">
        <v>0</v>
      </c>
      <c r="T84" s="69">
        <f t="shared" si="83"/>
        <v>0</v>
      </c>
      <c r="U84" s="74">
        <v>0</v>
      </c>
      <c r="V84" s="69">
        <f t="shared" si="84"/>
        <v>0</v>
      </c>
      <c r="W84" s="74">
        <v>0</v>
      </c>
      <c r="X84" s="69">
        <f t="shared" si="85"/>
        <v>0</v>
      </c>
      <c r="Y84" s="74">
        <v>0</v>
      </c>
      <c r="Z84" s="69">
        <f t="shared" si="86"/>
        <v>0</v>
      </c>
      <c r="AA84" s="74">
        <v>0</v>
      </c>
      <c r="AB84" s="68">
        <f t="shared" si="87"/>
        <v>0</v>
      </c>
      <c r="AC84" s="67">
        <f t="shared" si="88"/>
        <v>0</v>
      </c>
      <c r="AD84" s="66">
        <f t="shared" si="89"/>
        <v>0</v>
      </c>
      <c r="AE84" s="57">
        <v>0</v>
      </c>
      <c r="AF84" s="57">
        <f t="shared" si="90"/>
        <v>0</v>
      </c>
      <c r="AG84" s="52">
        <v>0</v>
      </c>
      <c r="AH84" s="63">
        <f t="shared" si="91"/>
        <v>0</v>
      </c>
      <c r="AI84" s="65">
        <f t="shared" si="92"/>
        <v>0</v>
      </c>
      <c r="AJ84" s="64">
        <f t="shared" si="93"/>
        <v>0</v>
      </c>
      <c r="AK84" s="65">
        <v>0</v>
      </c>
      <c r="AL84" s="63">
        <f t="shared" si="94"/>
        <v>0</v>
      </c>
      <c r="AM84" s="75"/>
    </row>
    <row r="85" spans="1:39" s="2" customFormat="1" x14ac:dyDescent="0.3">
      <c r="A85" s="55" t="s">
        <v>390</v>
      </c>
      <c r="B85" s="47">
        <f>3900/6</f>
        <v>650</v>
      </c>
      <c r="C85" s="46">
        <f>2000/1.1</f>
        <v>1818.181818181818</v>
      </c>
      <c r="D85" s="163">
        <v>6</v>
      </c>
      <c r="E85" s="44">
        <v>0</v>
      </c>
      <c r="F85" s="76">
        <f t="shared" si="75"/>
        <v>0</v>
      </c>
      <c r="G85" s="74">
        <v>0</v>
      </c>
      <c r="H85" s="69">
        <f t="shared" si="76"/>
        <v>0</v>
      </c>
      <c r="I85" s="74">
        <v>0</v>
      </c>
      <c r="J85" s="37">
        <f t="shared" si="77"/>
        <v>0</v>
      </c>
      <c r="K85" s="74">
        <v>0</v>
      </c>
      <c r="L85" s="37">
        <f t="shared" si="78"/>
        <v>0</v>
      </c>
      <c r="M85" s="74">
        <v>0</v>
      </c>
      <c r="N85" s="37">
        <f t="shared" si="79"/>
        <v>0</v>
      </c>
      <c r="O85" s="74">
        <v>0</v>
      </c>
      <c r="P85" s="71">
        <f t="shared" si="80"/>
        <v>0</v>
      </c>
      <c r="Q85" s="57">
        <f t="shared" si="81"/>
        <v>0</v>
      </c>
      <c r="R85" s="70">
        <f t="shared" si="82"/>
        <v>0</v>
      </c>
      <c r="S85" s="74">
        <v>0</v>
      </c>
      <c r="T85" s="69">
        <f t="shared" si="83"/>
        <v>0</v>
      </c>
      <c r="U85" s="74">
        <v>0</v>
      </c>
      <c r="V85" s="69">
        <f t="shared" si="84"/>
        <v>0</v>
      </c>
      <c r="W85" s="74">
        <v>0</v>
      </c>
      <c r="X85" s="69">
        <f t="shared" si="85"/>
        <v>0</v>
      </c>
      <c r="Y85" s="74">
        <v>0</v>
      </c>
      <c r="Z85" s="69">
        <f t="shared" si="86"/>
        <v>0</v>
      </c>
      <c r="AA85" s="74">
        <v>0</v>
      </c>
      <c r="AB85" s="68">
        <f t="shared" si="87"/>
        <v>0</v>
      </c>
      <c r="AC85" s="67">
        <f t="shared" si="88"/>
        <v>0</v>
      </c>
      <c r="AD85" s="66">
        <f t="shared" si="89"/>
        <v>0</v>
      </c>
      <c r="AE85" s="57">
        <v>0</v>
      </c>
      <c r="AF85" s="57">
        <f t="shared" si="90"/>
        <v>0</v>
      </c>
      <c r="AG85" s="52">
        <v>0</v>
      </c>
      <c r="AH85" s="63">
        <f t="shared" si="91"/>
        <v>0</v>
      </c>
      <c r="AI85" s="65">
        <f t="shared" si="92"/>
        <v>0</v>
      </c>
      <c r="AJ85" s="64">
        <f t="shared" si="93"/>
        <v>0</v>
      </c>
      <c r="AK85" s="65">
        <v>0</v>
      </c>
      <c r="AL85" s="63">
        <f t="shared" si="94"/>
        <v>0</v>
      </c>
      <c r="AM85" s="75"/>
    </row>
    <row r="86" spans="1:39" s="2" customFormat="1" x14ac:dyDescent="0.3">
      <c r="A86" s="55" t="s">
        <v>67</v>
      </c>
      <c r="B86" s="47">
        <f>3900/6</f>
        <v>650</v>
      </c>
      <c r="C86" s="46">
        <f>2000/1.1</f>
        <v>1818.181818181818</v>
      </c>
      <c r="D86" s="163">
        <v>6</v>
      </c>
      <c r="E86" s="44">
        <v>0</v>
      </c>
      <c r="F86" s="76">
        <f t="shared" si="75"/>
        <v>0</v>
      </c>
      <c r="G86" s="74">
        <v>12</v>
      </c>
      <c r="H86" s="69">
        <f t="shared" si="76"/>
        <v>7800</v>
      </c>
      <c r="I86" s="74">
        <v>0</v>
      </c>
      <c r="J86" s="37">
        <f t="shared" si="77"/>
        <v>0</v>
      </c>
      <c r="K86" s="74">
        <v>0</v>
      </c>
      <c r="L86" s="37">
        <f t="shared" si="78"/>
        <v>0</v>
      </c>
      <c r="M86" s="74">
        <v>12</v>
      </c>
      <c r="N86" s="37">
        <f t="shared" si="79"/>
        <v>7800</v>
      </c>
      <c r="O86" s="74">
        <v>0</v>
      </c>
      <c r="P86" s="71">
        <f t="shared" si="80"/>
        <v>0</v>
      </c>
      <c r="Q86" s="57">
        <f t="shared" si="81"/>
        <v>24</v>
      </c>
      <c r="R86" s="70">
        <f t="shared" si="82"/>
        <v>15600</v>
      </c>
      <c r="S86" s="74">
        <v>5</v>
      </c>
      <c r="T86" s="69">
        <f t="shared" si="83"/>
        <v>9090.9090909090901</v>
      </c>
      <c r="U86" s="74">
        <v>6</v>
      </c>
      <c r="V86" s="69">
        <f t="shared" si="84"/>
        <v>10909.090909090908</v>
      </c>
      <c r="W86" s="74">
        <v>1</v>
      </c>
      <c r="X86" s="69">
        <f t="shared" si="85"/>
        <v>1818.181818181818</v>
      </c>
      <c r="Y86" s="74">
        <v>5</v>
      </c>
      <c r="Z86" s="69">
        <f t="shared" si="86"/>
        <v>9090.9090909090901</v>
      </c>
      <c r="AA86" s="74">
        <v>1</v>
      </c>
      <c r="AB86" s="68">
        <f t="shared" si="87"/>
        <v>1818.181818181818</v>
      </c>
      <c r="AC86" s="67">
        <f t="shared" si="88"/>
        <v>18</v>
      </c>
      <c r="AD86" s="66">
        <f t="shared" si="89"/>
        <v>32727.272727272724</v>
      </c>
      <c r="AE86" s="57">
        <v>0</v>
      </c>
      <c r="AF86" s="57">
        <f t="shared" si="90"/>
        <v>21027.272727272724</v>
      </c>
      <c r="AG86" s="52">
        <v>0</v>
      </c>
      <c r="AH86" s="63">
        <f t="shared" si="91"/>
        <v>0</v>
      </c>
      <c r="AI86" s="65">
        <f t="shared" si="92"/>
        <v>6</v>
      </c>
      <c r="AJ86" s="64">
        <f t="shared" si="93"/>
        <v>3900</v>
      </c>
      <c r="AK86" s="65">
        <v>0</v>
      </c>
      <c r="AL86" s="63">
        <f t="shared" si="94"/>
        <v>0</v>
      </c>
      <c r="AM86" s="75"/>
    </row>
    <row r="87" spans="1:39" s="2" customFormat="1" x14ac:dyDescent="0.3">
      <c r="A87" s="55" t="s">
        <v>389</v>
      </c>
      <c r="B87" s="47">
        <f>3900/6</f>
        <v>650</v>
      </c>
      <c r="C87" s="46">
        <f>2000/1.1</f>
        <v>1818.181818181818</v>
      </c>
      <c r="D87" s="163">
        <v>6</v>
      </c>
      <c r="E87" s="44">
        <v>0</v>
      </c>
      <c r="F87" s="76">
        <f t="shared" si="75"/>
        <v>0</v>
      </c>
      <c r="G87" s="74">
        <v>12</v>
      </c>
      <c r="H87" s="69">
        <f t="shared" si="76"/>
        <v>7800</v>
      </c>
      <c r="I87" s="74">
        <v>0</v>
      </c>
      <c r="J87" s="37">
        <f t="shared" si="77"/>
        <v>0</v>
      </c>
      <c r="K87" s="74">
        <v>0</v>
      </c>
      <c r="L87" s="37">
        <f t="shared" si="78"/>
        <v>0</v>
      </c>
      <c r="M87" s="74">
        <v>12</v>
      </c>
      <c r="N87" s="37">
        <f t="shared" si="79"/>
        <v>7800</v>
      </c>
      <c r="O87" s="74">
        <v>0</v>
      </c>
      <c r="P87" s="71">
        <f t="shared" si="80"/>
        <v>0</v>
      </c>
      <c r="Q87" s="57">
        <f t="shared" si="81"/>
        <v>24</v>
      </c>
      <c r="R87" s="70">
        <f t="shared" si="82"/>
        <v>15600</v>
      </c>
      <c r="S87" s="74">
        <v>5</v>
      </c>
      <c r="T87" s="69">
        <f t="shared" si="83"/>
        <v>9090.9090909090901</v>
      </c>
      <c r="U87" s="74">
        <v>6</v>
      </c>
      <c r="V87" s="69">
        <f t="shared" si="84"/>
        <v>10909.090909090908</v>
      </c>
      <c r="W87" s="74">
        <v>1</v>
      </c>
      <c r="X87" s="69">
        <f t="shared" si="85"/>
        <v>1818.181818181818</v>
      </c>
      <c r="Y87" s="74">
        <v>4</v>
      </c>
      <c r="Z87" s="69">
        <f t="shared" si="86"/>
        <v>7272.7272727272721</v>
      </c>
      <c r="AA87" s="74">
        <v>0</v>
      </c>
      <c r="AB87" s="68">
        <f t="shared" si="87"/>
        <v>0</v>
      </c>
      <c r="AC87" s="67">
        <f t="shared" si="88"/>
        <v>16</v>
      </c>
      <c r="AD87" s="66">
        <f t="shared" si="89"/>
        <v>29090.909090909088</v>
      </c>
      <c r="AE87" s="57">
        <v>0</v>
      </c>
      <c r="AF87" s="57">
        <f t="shared" si="90"/>
        <v>18690.909090909088</v>
      </c>
      <c r="AG87" s="52">
        <v>0</v>
      </c>
      <c r="AH87" s="63">
        <f t="shared" si="91"/>
        <v>0</v>
      </c>
      <c r="AI87" s="65">
        <f t="shared" si="92"/>
        <v>8</v>
      </c>
      <c r="AJ87" s="64">
        <f t="shared" si="93"/>
        <v>5200</v>
      </c>
      <c r="AK87" s="65">
        <v>0</v>
      </c>
      <c r="AL87" s="63">
        <f t="shared" si="94"/>
        <v>0</v>
      </c>
      <c r="AM87" s="75"/>
    </row>
    <row r="88" spans="1:39" s="2" customFormat="1" ht="17.25" thickBot="1" x14ac:dyDescent="0.35">
      <c r="A88" s="48" t="s">
        <v>1193</v>
      </c>
      <c r="B88" s="193">
        <f>31200/24</f>
        <v>1300</v>
      </c>
      <c r="C88" s="194">
        <f>2800/1.1</f>
        <v>2545.454545454545</v>
      </c>
      <c r="D88" s="45">
        <v>24</v>
      </c>
      <c r="E88" s="403">
        <v>0</v>
      </c>
      <c r="F88" s="192">
        <f t="shared" si="75"/>
        <v>0</v>
      </c>
      <c r="G88" s="145">
        <v>0</v>
      </c>
      <c r="H88" s="404">
        <f t="shared" si="76"/>
        <v>0</v>
      </c>
      <c r="I88" s="145">
        <v>0</v>
      </c>
      <c r="J88" s="197">
        <f t="shared" si="77"/>
        <v>0</v>
      </c>
      <c r="K88" s="145">
        <v>0</v>
      </c>
      <c r="L88" s="197">
        <f t="shared" si="78"/>
        <v>0</v>
      </c>
      <c r="M88" s="145">
        <v>0</v>
      </c>
      <c r="N88" s="197">
        <f t="shared" si="79"/>
        <v>0</v>
      </c>
      <c r="O88" s="145">
        <v>0</v>
      </c>
      <c r="P88" s="405">
        <f t="shared" si="80"/>
        <v>0</v>
      </c>
      <c r="Q88" s="406">
        <f t="shared" si="81"/>
        <v>0</v>
      </c>
      <c r="R88" s="149">
        <f t="shared" si="82"/>
        <v>0</v>
      </c>
      <c r="S88" s="145">
        <v>0</v>
      </c>
      <c r="T88" s="404">
        <f t="shared" si="83"/>
        <v>0</v>
      </c>
      <c r="U88" s="145">
        <v>0</v>
      </c>
      <c r="V88" s="404">
        <f t="shared" si="84"/>
        <v>0</v>
      </c>
      <c r="W88" s="145">
        <v>0</v>
      </c>
      <c r="X88" s="404">
        <f t="shared" si="85"/>
        <v>0</v>
      </c>
      <c r="Y88" s="145">
        <v>0</v>
      </c>
      <c r="Z88" s="404">
        <f t="shared" si="86"/>
        <v>0</v>
      </c>
      <c r="AA88" s="145">
        <v>0</v>
      </c>
      <c r="AB88" s="390">
        <f t="shared" si="87"/>
        <v>0</v>
      </c>
      <c r="AC88" s="407">
        <f t="shared" si="88"/>
        <v>0</v>
      </c>
      <c r="AD88" s="408">
        <f t="shared" si="89"/>
        <v>0</v>
      </c>
      <c r="AE88" s="406">
        <v>0</v>
      </c>
      <c r="AF88" s="406">
        <f t="shared" si="90"/>
        <v>0</v>
      </c>
      <c r="AG88" s="425">
        <v>0</v>
      </c>
      <c r="AH88" s="393">
        <f t="shared" si="91"/>
        <v>0</v>
      </c>
      <c r="AI88" s="426">
        <f t="shared" si="92"/>
        <v>0</v>
      </c>
      <c r="AJ88" s="427">
        <f t="shared" si="93"/>
        <v>0</v>
      </c>
      <c r="AK88" s="426">
        <v>0</v>
      </c>
      <c r="AL88" s="393">
        <f t="shared" si="94"/>
        <v>0</v>
      </c>
      <c r="AM88" s="447"/>
    </row>
    <row r="89" spans="1:39" s="2" customFormat="1" ht="17.25" thickBot="1" x14ac:dyDescent="0.35">
      <c r="A89" s="573" t="s">
        <v>57</v>
      </c>
      <c r="B89" s="574"/>
      <c r="C89" s="574"/>
      <c r="D89" s="574"/>
      <c r="E89" s="445">
        <f t="shared" ref="E89:AL89" si="95">SUM(E74:E88)</f>
        <v>0</v>
      </c>
      <c r="F89" s="445">
        <f t="shared" si="95"/>
        <v>0</v>
      </c>
      <c r="G89" s="397">
        <f t="shared" si="95"/>
        <v>84</v>
      </c>
      <c r="H89" s="451">
        <f t="shared" si="95"/>
        <v>95600</v>
      </c>
      <c r="I89" s="397">
        <f t="shared" si="95"/>
        <v>20</v>
      </c>
      <c r="J89" s="451">
        <f t="shared" si="95"/>
        <v>34000</v>
      </c>
      <c r="K89" s="397">
        <f t="shared" si="95"/>
        <v>0</v>
      </c>
      <c r="L89" s="451">
        <f t="shared" si="95"/>
        <v>0</v>
      </c>
      <c r="M89" s="397">
        <f t="shared" si="95"/>
        <v>64</v>
      </c>
      <c r="N89" s="451">
        <f t="shared" si="95"/>
        <v>61600</v>
      </c>
      <c r="O89" s="397">
        <f t="shared" si="95"/>
        <v>20</v>
      </c>
      <c r="P89" s="451">
        <f t="shared" si="95"/>
        <v>34000</v>
      </c>
      <c r="Q89" s="442">
        <f t="shared" si="95"/>
        <v>188</v>
      </c>
      <c r="R89" s="442">
        <f t="shared" si="95"/>
        <v>225200</v>
      </c>
      <c r="S89" s="397">
        <f t="shared" si="95"/>
        <v>42</v>
      </c>
      <c r="T89" s="451">
        <f t="shared" si="95"/>
        <v>78818.181818181809</v>
      </c>
      <c r="U89" s="397">
        <f t="shared" si="95"/>
        <v>37</v>
      </c>
      <c r="V89" s="451">
        <f t="shared" si="95"/>
        <v>70090.909090909088</v>
      </c>
      <c r="W89" s="397">
        <f t="shared" si="95"/>
        <v>13</v>
      </c>
      <c r="X89" s="451">
        <f t="shared" si="95"/>
        <v>27545.454545454537</v>
      </c>
      <c r="Y89" s="397">
        <f t="shared" si="95"/>
        <v>43</v>
      </c>
      <c r="Z89" s="451">
        <f t="shared" si="95"/>
        <v>85363.636363636353</v>
      </c>
      <c r="AA89" s="397">
        <f t="shared" si="95"/>
        <v>8</v>
      </c>
      <c r="AB89" s="451">
        <f t="shared" si="95"/>
        <v>17636.363636363632</v>
      </c>
      <c r="AC89" s="442">
        <f t="shared" si="95"/>
        <v>143</v>
      </c>
      <c r="AD89" s="442">
        <f t="shared" si="95"/>
        <v>279454.54545454541</v>
      </c>
      <c r="AE89" s="442">
        <f t="shared" si="95"/>
        <v>0</v>
      </c>
      <c r="AF89" s="442">
        <f t="shared" si="95"/>
        <v>105954.54545454543</v>
      </c>
      <c r="AG89" s="453">
        <f t="shared" si="95"/>
        <v>0</v>
      </c>
      <c r="AH89" s="397">
        <f t="shared" si="95"/>
        <v>0</v>
      </c>
      <c r="AI89" s="397">
        <f t="shared" si="95"/>
        <v>45</v>
      </c>
      <c r="AJ89" s="397">
        <f t="shared" si="95"/>
        <v>51700</v>
      </c>
      <c r="AK89" s="397">
        <f t="shared" si="95"/>
        <v>0</v>
      </c>
      <c r="AL89" s="397">
        <f t="shared" si="95"/>
        <v>0</v>
      </c>
      <c r="AM89" s="11"/>
    </row>
    <row r="90" spans="1:39" s="2" customFormat="1" ht="17.25" thickBot="1" x14ac:dyDescent="0.35">
      <c r="A90" s="10"/>
      <c r="B90" s="10"/>
      <c r="C90" s="10"/>
      <c r="D90" s="10"/>
      <c r="E90" s="4"/>
      <c r="F90" s="6"/>
      <c r="G90" s="4"/>
      <c r="H90" s="9">
        <f>H89*1.1</f>
        <v>105160.00000000001</v>
      </c>
      <c r="I90" s="5"/>
      <c r="J90" s="9">
        <f>J89*1.1</f>
        <v>37400</v>
      </c>
      <c r="K90" s="5"/>
      <c r="L90" s="9">
        <f>L89*1.1</f>
        <v>0</v>
      </c>
      <c r="M90" s="5"/>
      <c r="N90" s="9">
        <f>N89*1.1</f>
        <v>67760</v>
      </c>
      <c r="O90" s="5"/>
      <c r="P90" s="9">
        <f>P89*1.1</f>
        <v>37400</v>
      </c>
      <c r="Q90" s="5"/>
      <c r="R90" s="8">
        <f>R89*1.1</f>
        <v>247720.00000000003</v>
      </c>
      <c r="S90" s="587" t="s">
        <v>50</v>
      </c>
      <c r="T90" s="587"/>
      <c r="U90" s="587"/>
      <c r="V90" s="587"/>
      <c r="W90" s="587"/>
      <c r="X90" s="587"/>
      <c r="Y90" s="587"/>
      <c r="Z90" s="587"/>
      <c r="AA90" s="587"/>
      <c r="AB90" s="587"/>
      <c r="AC90" s="587"/>
      <c r="AD90" s="587"/>
      <c r="AE90" s="358"/>
      <c r="AF90" s="127">
        <f>AF89/(R89+F89)</f>
        <v>0.47049087679638291</v>
      </c>
      <c r="AG90" s="4"/>
      <c r="AH90" s="6"/>
      <c r="AI90" s="4"/>
      <c r="AJ90" s="5"/>
      <c r="AK90" s="4"/>
      <c r="AL90" s="3"/>
    </row>
    <row r="91" spans="1:39" s="2" customFormat="1" x14ac:dyDescent="0.3"/>
    <row r="92" spans="1:39" s="2" customFormat="1" ht="17.25" thickBot="1" x14ac:dyDescent="0.35">
      <c r="A92" s="98" t="s">
        <v>1198</v>
      </c>
      <c r="B92" s="97"/>
      <c r="C92" s="97"/>
      <c r="D92" s="94"/>
      <c r="E92" s="95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3"/>
      <c r="AH92" s="93"/>
      <c r="AI92" s="93"/>
      <c r="AJ92" s="93"/>
      <c r="AK92" s="93"/>
    </row>
    <row r="93" spans="1:39" s="2" customFormat="1" ht="17.25" thickBot="1" x14ac:dyDescent="0.35">
      <c r="A93" s="10"/>
      <c r="B93" s="10"/>
      <c r="C93" s="10"/>
      <c r="D93" s="10"/>
      <c r="E93" s="115"/>
      <c r="F93" s="114"/>
      <c r="G93" s="619" t="s">
        <v>10</v>
      </c>
      <c r="H93" s="620"/>
      <c r="I93" s="620"/>
      <c r="J93" s="620"/>
      <c r="K93" s="620"/>
      <c r="L93" s="620"/>
      <c r="M93" s="620"/>
      <c r="N93" s="620"/>
      <c r="O93" s="620"/>
      <c r="P93" s="620"/>
      <c r="Q93" s="620"/>
      <c r="R93" s="621"/>
      <c r="S93" s="660" t="s">
        <v>49</v>
      </c>
      <c r="T93" s="622"/>
      <c r="U93" s="622"/>
      <c r="V93" s="622"/>
      <c r="W93" s="622"/>
      <c r="X93" s="622"/>
      <c r="Y93" s="622"/>
      <c r="Z93" s="622"/>
      <c r="AA93" s="622"/>
      <c r="AB93" s="622"/>
      <c r="AC93" s="622"/>
      <c r="AD93" s="622"/>
      <c r="AE93" s="622"/>
      <c r="AF93" s="661"/>
      <c r="AG93" s="92"/>
      <c r="AH93" s="89"/>
      <c r="AI93" s="92"/>
      <c r="AJ93" s="91"/>
      <c r="AK93" s="112"/>
      <c r="AL93" s="113"/>
      <c r="AM93" s="88" t="s">
        <v>11</v>
      </c>
    </row>
    <row r="94" spans="1:39" s="2" customFormat="1" ht="16.5" customHeight="1" x14ac:dyDescent="0.3">
      <c r="A94" s="652" t="s">
        <v>12</v>
      </c>
      <c r="B94" s="662" t="s">
        <v>13</v>
      </c>
      <c r="C94" s="565" t="s">
        <v>14</v>
      </c>
      <c r="D94" s="627" t="s">
        <v>51</v>
      </c>
      <c r="E94" s="569" t="s">
        <v>15</v>
      </c>
      <c r="F94" s="571" t="s">
        <v>16</v>
      </c>
      <c r="G94" s="629" t="s">
        <v>17</v>
      </c>
      <c r="H94" s="633" t="s">
        <v>18</v>
      </c>
      <c r="I94" s="625" t="s">
        <v>0</v>
      </c>
      <c r="J94" s="633" t="s">
        <v>53</v>
      </c>
      <c r="K94" s="658" t="s">
        <v>1</v>
      </c>
      <c r="L94" s="633" t="s">
        <v>19</v>
      </c>
      <c r="M94" s="625" t="s">
        <v>2</v>
      </c>
      <c r="N94" s="633" t="s">
        <v>20</v>
      </c>
      <c r="O94" s="625" t="s">
        <v>3</v>
      </c>
      <c r="P94" s="633" t="s">
        <v>21</v>
      </c>
      <c r="Q94" s="639" t="s">
        <v>22</v>
      </c>
      <c r="R94" s="607" t="s">
        <v>23</v>
      </c>
      <c r="S94" s="664" t="s">
        <v>24</v>
      </c>
      <c r="T94" s="611" t="s">
        <v>101</v>
      </c>
      <c r="U94" s="640" t="s">
        <v>4</v>
      </c>
      <c r="V94" s="611" t="s">
        <v>26</v>
      </c>
      <c r="W94" s="640" t="s">
        <v>5</v>
      </c>
      <c r="X94" s="611" t="s">
        <v>27</v>
      </c>
      <c r="Y94" s="640" t="s">
        <v>6</v>
      </c>
      <c r="Z94" s="611" t="s">
        <v>54</v>
      </c>
      <c r="AA94" s="640" t="s">
        <v>7</v>
      </c>
      <c r="AB94" s="611" t="s">
        <v>28</v>
      </c>
      <c r="AC94" s="642" t="s">
        <v>29</v>
      </c>
      <c r="AD94" s="639" t="s">
        <v>30</v>
      </c>
      <c r="AE94" s="639" t="s">
        <v>31</v>
      </c>
      <c r="AF94" s="607" t="s">
        <v>32</v>
      </c>
      <c r="AG94" s="615" t="s">
        <v>33</v>
      </c>
      <c r="AH94" s="627" t="s">
        <v>52</v>
      </c>
      <c r="AI94" s="629" t="s">
        <v>71</v>
      </c>
      <c r="AJ94" s="627" t="s">
        <v>34</v>
      </c>
      <c r="AK94" s="634" t="s">
        <v>35</v>
      </c>
      <c r="AL94" s="627" t="s">
        <v>36</v>
      </c>
      <c r="AM94" s="605" t="s">
        <v>37</v>
      </c>
    </row>
    <row r="95" spans="1:39" s="2" customFormat="1" ht="17.25" customHeight="1" thickBot="1" x14ac:dyDescent="0.35">
      <c r="A95" s="653"/>
      <c r="B95" s="663"/>
      <c r="C95" s="566"/>
      <c r="D95" s="631"/>
      <c r="E95" s="651"/>
      <c r="F95" s="657"/>
      <c r="G95" s="630"/>
      <c r="H95" s="583"/>
      <c r="I95" s="626"/>
      <c r="J95" s="583"/>
      <c r="K95" s="659"/>
      <c r="L95" s="583"/>
      <c r="M95" s="626"/>
      <c r="N95" s="583"/>
      <c r="O95" s="626"/>
      <c r="P95" s="583"/>
      <c r="Q95" s="602"/>
      <c r="R95" s="608"/>
      <c r="S95" s="665"/>
      <c r="T95" s="612"/>
      <c r="U95" s="641"/>
      <c r="V95" s="612"/>
      <c r="W95" s="641"/>
      <c r="X95" s="612"/>
      <c r="Y95" s="641"/>
      <c r="Z95" s="612"/>
      <c r="AA95" s="641"/>
      <c r="AB95" s="612"/>
      <c r="AC95" s="593"/>
      <c r="AD95" s="602"/>
      <c r="AE95" s="602"/>
      <c r="AF95" s="608"/>
      <c r="AG95" s="616"/>
      <c r="AH95" s="631"/>
      <c r="AI95" s="630"/>
      <c r="AJ95" s="631"/>
      <c r="AK95" s="638"/>
      <c r="AL95" s="631"/>
      <c r="AM95" s="606"/>
    </row>
    <row r="96" spans="1:39" s="2" customFormat="1" x14ac:dyDescent="0.3">
      <c r="A96" s="78" t="s">
        <v>40</v>
      </c>
      <c r="B96" s="47">
        <f>18000/10</f>
        <v>1800</v>
      </c>
      <c r="C96" s="183">
        <f>2800/1.1</f>
        <v>2545.454545454545</v>
      </c>
      <c r="D96" s="163">
        <v>10</v>
      </c>
      <c r="E96" s="44">
        <v>17</v>
      </c>
      <c r="F96" s="110">
        <f t="shared" ref="F96:F110" si="96">B96*E96</f>
        <v>30600</v>
      </c>
      <c r="G96" s="74">
        <v>20</v>
      </c>
      <c r="H96" s="37">
        <f t="shared" ref="H96:H110" si="97">B96*G96</f>
        <v>36000</v>
      </c>
      <c r="I96" s="74">
        <v>0</v>
      </c>
      <c r="J96" s="37">
        <f t="shared" ref="J96:J110" si="98">B96*I96</f>
        <v>0</v>
      </c>
      <c r="K96" s="74">
        <v>0</v>
      </c>
      <c r="L96" s="37">
        <f t="shared" ref="L96:L110" si="99">B96*K96</f>
        <v>0</v>
      </c>
      <c r="M96" s="74">
        <v>20</v>
      </c>
      <c r="N96" s="37">
        <f t="shared" ref="N96:N110" si="100">B96*M96</f>
        <v>36000</v>
      </c>
      <c r="O96" s="74">
        <v>20</v>
      </c>
      <c r="P96" s="71">
        <f t="shared" ref="P96:P110" si="101">B96*O96</f>
        <v>36000</v>
      </c>
      <c r="Q96" s="57">
        <f t="shared" ref="Q96:Q110" si="102">G96+I96+K96+M96+O96</f>
        <v>60</v>
      </c>
      <c r="R96" s="70">
        <f t="shared" ref="R96:R110" si="103">Q96*B96</f>
        <v>108000</v>
      </c>
      <c r="S96" s="74">
        <v>17</v>
      </c>
      <c r="T96" s="109">
        <f t="shared" ref="T96:T110" si="104">C96*S96</f>
        <v>43272.727272727265</v>
      </c>
      <c r="U96" s="74">
        <v>20</v>
      </c>
      <c r="V96" s="109">
        <f t="shared" ref="V96:V110" si="105">C96*U96</f>
        <v>50909.090909090897</v>
      </c>
      <c r="W96" s="74">
        <v>0</v>
      </c>
      <c r="X96" s="109">
        <f t="shared" ref="X96:X110" si="106">C96*W96</f>
        <v>0</v>
      </c>
      <c r="Y96" s="74">
        <v>20</v>
      </c>
      <c r="Z96" s="109">
        <f t="shared" ref="Z96:Z110" si="107">C96*Y96</f>
        <v>50909.090909090897</v>
      </c>
      <c r="AA96" s="74">
        <v>4</v>
      </c>
      <c r="AB96" s="68">
        <f t="shared" ref="AB96:AB110" si="108">C96*AA96</f>
        <v>10181.81818181818</v>
      </c>
      <c r="AC96" s="67">
        <f t="shared" ref="AC96:AC110" si="109">S96+U96+W96+Y96+AA96</f>
        <v>61</v>
      </c>
      <c r="AD96" s="66">
        <f t="shared" ref="AD96:AD110" si="110">AC96*C96</f>
        <v>155272.72727272724</v>
      </c>
      <c r="AE96" s="57">
        <v>0</v>
      </c>
      <c r="AF96" s="57">
        <f t="shared" ref="AF96:AF110" si="111">((C96-B96)*AC96)-AE96</f>
        <v>45472.72727272725</v>
      </c>
      <c r="AG96" s="52">
        <v>0</v>
      </c>
      <c r="AH96" s="63">
        <f t="shared" ref="AH96:AH110" si="112">B96*AG96</f>
        <v>0</v>
      </c>
      <c r="AI96" s="65">
        <f t="shared" ref="AI96:AI110" si="113">E96+Q96-AC96-AG96</f>
        <v>16</v>
      </c>
      <c r="AJ96" s="64">
        <f t="shared" ref="AJ96:AJ110" si="114">B96*AI96</f>
        <v>28800</v>
      </c>
      <c r="AK96" s="42">
        <v>0</v>
      </c>
      <c r="AL96" s="63">
        <f t="shared" ref="AL96:AL110" si="115">AK96*B96</f>
        <v>0</v>
      </c>
      <c r="AM96" s="75"/>
    </row>
    <row r="97" spans="1:39" s="2" customFormat="1" x14ac:dyDescent="0.3">
      <c r="A97" s="78" t="s">
        <v>43</v>
      </c>
      <c r="B97" s="47">
        <f>18000/10</f>
        <v>1800</v>
      </c>
      <c r="C97" s="183">
        <f>2800/1.1</f>
        <v>2545.454545454545</v>
      </c>
      <c r="D97" s="163">
        <v>10</v>
      </c>
      <c r="E97" s="44">
        <v>0</v>
      </c>
      <c r="F97" s="110">
        <f t="shared" si="96"/>
        <v>0</v>
      </c>
      <c r="G97" s="74">
        <v>10</v>
      </c>
      <c r="H97" s="37">
        <f t="shared" si="97"/>
        <v>18000</v>
      </c>
      <c r="I97" s="74">
        <v>0</v>
      </c>
      <c r="J97" s="37">
        <f t="shared" si="98"/>
        <v>0</v>
      </c>
      <c r="K97" s="74">
        <v>0</v>
      </c>
      <c r="L97" s="37">
        <f t="shared" si="99"/>
        <v>0</v>
      </c>
      <c r="M97" s="74">
        <v>0</v>
      </c>
      <c r="N97" s="37">
        <f t="shared" si="100"/>
        <v>0</v>
      </c>
      <c r="O97" s="74">
        <v>0</v>
      </c>
      <c r="P97" s="71">
        <f t="shared" si="101"/>
        <v>0</v>
      </c>
      <c r="Q97" s="57">
        <f t="shared" si="102"/>
        <v>10</v>
      </c>
      <c r="R97" s="70">
        <f t="shared" si="103"/>
        <v>18000</v>
      </c>
      <c r="S97" s="74">
        <v>2</v>
      </c>
      <c r="T97" s="109">
        <f t="shared" si="104"/>
        <v>5090.9090909090901</v>
      </c>
      <c r="U97" s="74">
        <v>8</v>
      </c>
      <c r="V97" s="109">
        <f t="shared" si="105"/>
        <v>20363.63636363636</v>
      </c>
      <c r="W97" s="74">
        <v>0</v>
      </c>
      <c r="X97" s="109">
        <f t="shared" si="106"/>
        <v>0</v>
      </c>
      <c r="Y97" s="74">
        <v>0</v>
      </c>
      <c r="Z97" s="109">
        <f t="shared" si="107"/>
        <v>0</v>
      </c>
      <c r="AA97" s="74">
        <v>0</v>
      </c>
      <c r="AB97" s="68">
        <f t="shared" si="108"/>
        <v>0</v>
      </c>
      <c r="AC97" s="67">
        <f t="shared" si="109"/>
        <v>10</v>
      </c>
      <c r="AD97" s="66">
        <f t="shared" si="110"/>
        <v>25454.545454545449</v>
      </c>
      <c r="AE97" s="57">
        <v>0</v>
      </c>
      <c r="AF97" s="57">
        <f t="shared" si="111"/>
        <v>7454.5454545454504</v>
      </c>
      <c r="AG97" s="52">
        <v>0</v>
      </c>
      <c r="AH97" s="63">
        <f t="shared" si="112"/>
        <v>0</v>
      </c>
      <c r="AI97" s="65">
        <f t="shared" si="113"/>
        <v>0</v>
      </c>
      <c r="AJ97" s="64">
        <f t="shared" si="114"/>
        <v>0</v>
      </c>
      <c r="AK97" s="42">
        <v>0</v>
      </c>
      <c r="AL97" s="63">
        <f t="shared" si="115"/>
        <v>0</v>
      </c>
      <c r="AM97" s="75"/>
    </row>
    <row r="98" spans="1:39" s="2" customFormat="1" x14ac:dyDescent="0.3">
      <c r="A98" s="78" t="s">
        <v>44</v>
      </c>
      <c r="B98" s="47">
        <f>17000/10</f>
        <v>1700</v>
      </c>
      <c r="C98" s="183">
        <f>2700/1.1</f>
        <v>2454.5454545454545</v>
      </c>
      <c r="D98" s="163">
        <v>10</v>
      </c>
      <c r="E98" s="44">
        <v>0</v>
      </c>
      <c r="F98" s="110">
        <f t="shared" si="96"/>
        <v>0</v>
      </c>
      <c r="G98" s="74">
        <v>0</v>
      </c>
      <c r="H98" s="37">
        <f t="shared" si="97"/>
        <v>0</v>
      </c>
      <c r="I98" s="74">
        <v>10</v>
      </c>
      <c r="J98" s="37">
        <f t="shared" si="98"/>
        <v>17000</v>
      </c>
      <c r="K98" s="74">
        <v>0</v>
      </c>
      <c r="L98" s="37">
        <f t="shared" si="99"/>
        <v>0</v>
      </c>
      <c r="M98" s="74">
        <v>0</v>
      </c>
      <c r="N98" s="37">
        <f t="shared" si="100"/>
        <v>0</v>
      </c>
      <c r="O98" s="74">
        <v>0</v>
      </c>
      <c r="P98" s="71">
        <f t="shared" si="101"/>
        <v>0</v>
      </c>
      <c r="Q98" s="57">
        <f t="shared" si="102"/>
        <v>10</v>
      </c>
      <c r="R98" s="70">
        <f t="shared" si="103"/>
        <v>17000</v>
      </c>
      <c r="S98" s="74">
        <v>0</v>
      </c>
      <c r="T98" s="109">
        <f t="shared" si="104"/>
        <v>0</v>
      </c>
      <c r="U98" s="74">
        <v>3</v>
      </c>
      <c r="V98" s="109">
        <f t="shared" si="105"/>
        <v>7363.636363636364</v>
      </c>
      <c r="W98" s="74">
        <v>4</v>
      </c>
      <c r="X98" s="109">
        <f t="shared" si="106"/>
        <v>9818.181818181818</v>
      </c>
      <c r="Y98" s="74">
        <v>3</v>
      </c>
      <c r="Z98" s="109">
        <f t="shared" si="107"/>
        <v>7363.636363636364</v>
      </c>
      <c r="AA98" s="74">
        <v>0</v>
      </c>
      <c r="AB98" s="68">
        <f t="shared" si="108"/>
        <v>0</v>
      </c>
      <c r="AC98" s="67">
        <f t="shared" si="109"/>
        <v>10</v>
      </c>
      <c r="AD98" s="66">
        <f t="shared" si="110"/>
        <v>24545.454545454544</v>
      </c>
      <c r="AE98" s="57">
        <v>0</v>
      </c>
      <c r="AF98" s="57">
        <f t="shared" si="111"/>
        <v>7545.454545454545</v>
      </c>
      <c r="AG98" s="52">
        <v>0</v>
      </c>
      <c r="AH98" s="63">
        <f t="shared" si="112"/>
        <v>0</v>
      </c>
      <c r="AI98" s="65">
        <f t="shared" si="113"/>
        <v>0</v>
      </c>
      <c r="AJ98" s="64">
        <f t="shared" si="114"/>
        <v>0</v>
      </c>
      <c r="AK98" s="42">
        <v>0</v>
      </c>
      <c r="AL98" s="63">
        <f t="shared" si="115"/>
        <v>0</v>
      </c>
      <c r="AM98" s="75"/>
    </row>
    <row r="99" spans="1:39" s="2" customFormat="1" x14ac:dyDescent="0.3">
      <c r="A99" s="58" t="s">
        <v>1188</v>
      </c>
      <c r="B99" s="47">
        <f>30400/16</f>
        <v>1900</v>
      </c>
      <c r="C99" s="46">
        <f>2800/1.1</f>
        <v>2545.454545454545</v>
      </c>
      <c r="D99" s="163">
        <v>16</v>
      </c>
      <c r="E99" s="44">
        <v>0</v>
      </c>
      <c r="F99" s="110">
        <f t="shared" si="96"/>
        <v>0</v>
      </c>
      <c r="G99" s="74">
        <v>0</v>
      </c>
      <c r="H99" s="37">
        <f t="shared" si="97"/>
        <v>0</v>
      </c>
      <c r="I99" s="74">
        <v>0</v>
      </c>
      <c r="J99" s="37">
        <f t="shared" si="98"/>
        <v>0</v>
      </c>
      <c r="K99" s="74">
        <v>0</v>
      </c>
      <c r="L99" s="37">
        <f t="shared" si="99"/>
        <v>0</v>
      </c>
      <c r="M99" s="74">
        <v>0</v>
      </c>
      <c r="N99" s="37">
        <f t="shared" si="100"/>
        <v>0</v>
      </c>
      <c r="O99" s="74">
        <v>0</v>
      </c>
      <c r="P99" s="71">
        <f t="shared" si="101"/>
        <v>0</v>
      </c>
      <c r="Q99" s="57">
        <f t="shared" si="102"/>
        <v>0</v>
      </c>
      <c r="R99" s="70">
        <f t="shared" si="103"/>
        <v>0</v>
      </c>
      <c r="S99" s="74">
        <v>0</v>
      </c>
      <c r="T99" s="109">
        <f t="shared" si="104"/>
        <v>0</v>
      </c>
      <c r="U99" s="74">
        <v>0</v>
      </c>
      <c r="V99" s="109">
        <f t="shared" si="105"/>
        <v>0</v>
      </c>
      <c r="W99" s="74">
        <v>0</v>
      </c>
      <c r="X99" s="109">
        <f t="shared" si="106"/>
        <v>0</v>
      </c>
      <c r="Y99" s="74">
        <v>0</v>
      </c>
      <c r="Z99" s="109">
        <f t="shared" si="107"/>
        <v>0</v>
      </c>
      <c r="AA99" s="74">
        <v>0</v>
      </c>
      <c r="AB99" s="68">
        <f t="shared" si="108"/>
        <v>0</v>
      </c>
      <c r="AC99" s="67">
        <f t="shared" si="109"/>
        <v>0</v>
      </c>
      <c r="AD99" s="66">
        <f t="shared" si="110"/>
        <v>0</v>
      </c>
      <c r="AE99" s="57">
        <v>0</v>
      </c>
      <c r="AF99" s="57">
        <f t="shared" si="111"/>
        <v>0</v>
      </c>
      <c r="AG99" s="52">
        <v>0</v>
      </c>
      <c r="AH99" s="63">
        <f t="shared" si="112"/>
        <v>0</v>
      </c>
      <c r="AI99" s="65">
        <f t="shared" si="113"/>
        <v>0</v>
      </c>
      <c r="AJ99" s="64">
        <f t="shared" si="114"/>
        <v>0</v>
      </c>
      <c r="AK99" s="42">
        <v>0</v>
      </c>
      <c r="AL99" s="63">
        <f t="shared" si="115"/>
        <v>0</v>
      </c>
      <c r="AM99" s="59"/>
    </row>
    <row r="100" spans="1:39" s="2" customFormat="1" x14ac:dyDescent="0.3">
      <c r="A100" s="137" t="s">
        <v>61</v>
      </c>
      <c r="B100" s="47">
        <f>14400/24</f>
        <v>600</v>
      </c>
      <c r="C100" s="46">
        <f>800/1.1</f>
        <v>727.27272727272725</v>
      </c>
      <c r="D100" s="163">
        <v>20</v>
      </c>
      <c r="E100" s="44">
        <v>0</v>
      </c>
      <c r="F100" s="110">
        <f t="shared" si="96"/>
        <v>0</v>
      </c>
      <c r="G100" s="74">
        <v>20</v>
      </c>
      <c r="H100" s="37">
        <f t="shared" si="97"/>
        <v>12000</v>
      </c>
      <c r="I100" s="74">
        <v>0</v>
      </c>
      <c r="J100" s="37">
        <f t="shared" si="98"/>
        <v>0</v>
      </c>
      <c r="K100" s="74">
        <v>0</v>
      </c>
      <c r="L100" s="37">
        <f t="shared" si="99"/>
        <v>0</v>
      </c>
      <c r="M100" s="74">
        <v>0</v>
      </c>
      <c r="N100" s="37">
        <f t="shared" si="100"/>
        <v>0</v>
      </c>
      <c r="O100" s="74">
        <v>20</v>
      </c>
      <c r="P100" s="71">
        <f t="shared" si="101"/>
        <v>12000</v>
      </c>
      <c r="Q100" s="57">
        <f t="shared" si="102"/>
        <v>40</v>
      </c>
      <c r="R100" s="70">
        <f t="shared" si="103"/>
        <v>24000</v>
      </c>
      <c r="S100" s="74">
        <v>2</v>
      </c>
      <c r="T100" s="109">
        <f t="shared" si="104"/>
        <v>1454.5454545454545</v>
      </c>
      <c r="U100" s="74">
        <v>9</v>
      </c>
      <c r="V100" s="109">
        <f t="shared" si="105"/>
        <v>6545.454545454545</v>
      </c>
      <c r="W100" s="74">
        <v>1</v>
      </c>
      <c r="X100" s="109">
        <f t="shared" si="106"/>
        <v>727.27272727272725</v>
      </c>
      <c r="Y100" s="74">
        <v>8</v>
      </c>
      <c r="Z100" s="109">
        <f t="shared" si="107"/>
        <v>5818.181818181818</v>
      </c>
      <c r="AA100" s="74">
        <v>0</v>
      </c>
      <c r="AB100" s="68">
        <f t="shared" si="108"/>
        <v>0</v>
      </c>
      <c r="AC100" s="67">
        <f t="shared" si="109"/>
        <v>20</v>
      </c>
      <c r="AD100" s="66">
        <f t="shared" si="110"/>
        <v>14545.454545454544</v>
      </c>
      <c r="AE100" s="57">
        <v>0</v>
      </c>
      <c r="AF100" s="57">
        <f t="shared" si="111"/>
        <v>2545.454545454545</v>
      </c>
      <c r="AG100" s="52">
        <v>0</v>
      </c>
      <c r="AH100" s="63">
        <f t="shared" si="112"/>
        <v>0</v>
      </c>
      <c r="AI100" s="65">
        <f t="shared" si="113"/>
        <v>20</v>
      </c>
      <c r="AJ100" s="64">
        <f t="shared" si="114"/>
        <v>12000</v>
      </c>
      <c r="AK100" s="42">
        <v>0</v>
      </c>
      <c r="AL100" s="63">
        <f t="shared" si="115"/>
        <v>0</v>
      </c>
      <c r="AM100" s="130"/>
    </row>
    <row r="101" spans="1:39" s="2" customFormat="1" x14ac:dyDescent="0.3">
      <c r="A101" s="78" t="s">
        <v>1189</v>
      </c>
      <c r="B101" s="182">
        <f>16000/10</f>
        <v>1600</v>
      </c>
      <c r="C101" s="183">
        <f>2700/1.1</f>
        <v>2454.5454545454545</v>
      </c>
      <c r="D101" s="184">
        <v>10</v>
      </c>
      <c r="E101" s="44">
        <v>20</v>
      </c>
      <c r="F101" s="110">
        <f t="shared" si="96"/>
        <v>32000</v>
      </c>
      <c r="G101" s="74">
        <v>20</v>
      </c>
      <c r="H101" s="37">
        <f t="shared" si="97"/>
        <v>32000</v>
      </c>
      <c r="I101" s="74">
        <v>10</v>
      </c>
      <c r="J101" s="37">
        <f t="shared" si="98"/>
        <v>16000</v>
      </c>
      <c r="K101" s="74">
        <v>0</v>
      </c>
      <c r="L101" s="37">
        <f t="shared" si="99"/>
        <v>0</v>
      </c>
      <c r="M101" s="74">
        <v>20</v>
      </c>
      <c r="N101" s="37">
        <f t="shared" si="100"/>
        <v>32000</v>
      </c>
      <c r="O101" s="74">
        <v>20</v>
      </c>
      <c r="P101" s="71">
        <f t="shared" si="101"/>
        <v>32000</v>
      </c>
      <c r="Q101" s="57">
        <f t="shared" si="102"/>
        <v>70</v>
      </c>
      <c r="R101" s="70">
        <f t="shared" si="103"/>
        <v>112000</v>
      </c>
      <c r="S101" s="74">
        <v>8</v>
      </c>
      <c r="T101" s="109">
        <f t="shared" si="104"/>
        <v>19636.363636363636</v>
      </c>
      <c r="U101" s="74">
        <v>27</v>
      </c>
      <c r="V101" s="109">
        <f t="shared" si="105"/>
        <v>66272.727272727265</v>
      </c>
      <c r="W101" s="74">
        <v>12</v>
      </c>
      <c r="X101" s="109">
        <f t="shared" si="106"/>
        <v>29454.545454545456</v>
      </c>
      <c r="Y101" s="74">
        <v>22</v>
      </c>
      <c r="Z101" s="109">
        <f t="shared" si="107"/>
        <v>54000</v>
      </c>
      <c r="AA101" s="74">
        <v>5</v>
      </c>
      <c r="AB101" s="68">
        <f t="shared" si="108"/>
        <v>12272.727272727272</v>
      </c>
      <c r="AC101" s="67">
        <f t="shared" si="109"/>
        <v>74</v>
      </c>
      <c r="AD101" s="66">
        <f t="shared" si="110"/>
        <v>181636.36363636365</v>
      </c>
      <c r="AE101" s="57">
        <v>0</v>
      </c>
      <c r="AF101" s="57">
        <f t="shared" si="111"/>
        <v>63236.363636363632</v>
      </c>
      <c r="AG101" s="52">
        <v>0</v>
      </c>
      <c r="AH101" s="63">
        <f t="shared" si="112"/>
        <v>0</v>
      </c>
      <c r="AI101" s="65">
        <f t="shared" si="113"/>
        <v>16</v>
      </c>
      <c r="AJ101" s="64">
        <f t="shared" si="114"/>
        <v>25600</v>
      </c>
      <c r="AK101" s="42">
        <v>0</v>
      </c>
      <c r="AL101" s="63">
        <f t="shared" si="115"/>
        <v>0</v>
      </c>
      <c r="AM101" s="130"/>
    </row>
    <row r="102" spans="1:39" s="2" customFormat="1" x14ac:dyDescent="0.3">
      <c r="A102" s="78" t="s">
        <v>1190</v>
      </c>
      <c r="B102" s="47">
        <f>16000/10</f>
        <v>1600</v>
      </c>
      <c r="C102" s="183">
        <f>2700/1.1</f>
        <v>2454.5454545454545</v>
      </c>
      <c r="D102" s="163">
        <v>10</v>
      </c>
      <c r="E102" s="44">
        <v>0</v>
      </c>
      <c r="F102" s="110">
        <f t="shared" si="96"/>
        <v>0</v>
      </c>
      <c r="G102" s="74">
        <v>0</v>
      </c>
      <c r="H102" s="37">
        <f t="shared" si="97"/>
        <v>0</v>
      </c>
      <c r="I102" s="74">
        <v>0</v>
      </c>
      <c r="J102" s="37">
        <f t="shared" si="98"/>
        <v>0</v>
      </c>
      <c r="K102" s="74">
        <v>0</v>
      </c>
      <c r="L102" s="37">
        <f t="shared" si="99"/>
        <v>0</v>
      </c>
      <c r="M102" s="74">
        <v>0</v>
      </c>
      <c r="N102" s="37">
        <f t="shared" si="100"/>
        <v>0</v>
      </c>
      <c r="O102" s="74">
        <v>0</v>
      </c>
      <c r="P102" s="71">
        <f t="shared" si="101"/>
        <v>0</v>
      </c>
      <c r="Q102" s="57">
        <f t="shared" si="102"/>
        <v>0</v>
      </c>
      <c r="R102" s="70">
        <f t="shared" si="103"/>
        <v>0</v>
      </c>
      <c r="S102" s="74">
        <v>0</v>
      </c>
      <c r="T102" s="109">
        <f t="shared" si="104"/>
        <v>0</v>
      </c>
      <c r="U102" s="74">
        <v>0</v>
      </c>
      <c r="V102" s="109">
        <f t="shared" si="105"/>
        <v>0</v>
      </c>
      <c r="W102" s="74">
        <v>0</v>
      </c>
      <c r="X102" s="109">
        <f t="shared" si="106"/>
        <v>0</v>
      </c>
      <c r="Y102" s="74">
        <v>0</v>
      </c>
      <c r="Z102" s="109">
        <f t="shared" si="107"/>
        <v>0</v>
      </c>
      <c r="AA102" s="74">
        <v>0</v>
      </c>
      <c r="AB102" s="68">
        <f t="shared" si="108"/>
        <v>0</v>
      </c>
      <c r="AC102" s="67">
        <f t="shared" si="109"/>
        <v>0</v>
      </c>
      <c r="AD102" s="66">
        <f t="shared" si="110"/>
        <v>0</v>
      </c>
      <c r="AE102" s="57">
        <v>0</v>
      </c>
      <c r="AF102" s="57">
        <f t="shared" si="111"/>
        <v>0</v>
      </c>
      <c r="AG102" s="52">
        <v>0</v>
      </c>
      <c r="AH102" s="63">
        <f t="shared" si="112"/>
        <v>0</v>
      </c>
      <c r="AI102" s="65">
        <f t="shared" si="113"/>
        <v>0</v>
      </c>
      <c r="AJ102" s="64">
        <f t="shared" si="114"/>
        <v>0</v>
      </c>
      <c r="AK102" s="42">
        <v>0</v>
      </c>
      <c r="AL102" s="63">
        <f t="shared" si="115"/>
        <v>0</v>
      </c>
      <c r="AM102" s="130"/>
    </row>
    <row r="103" spans="1:39" s="2" customFormat="1" x14ac:dyDescent="0.3">
      <c r="A103" s="78" t="s">
        <v>1191</v>
      </c>
      <c r="B103" s="47">
        <f>16000/10</f>
        <v>1600</v>
      </c>
      <c r="C103" s="183">
        <f>2700/1.1</f>
        <v>2454.5454545454545</v>
      </c>
      <c r="D103" s="163">
        <v>10</v>
      </c>
      <c r="E103" s="44">
        <v>0</v>
      </c>
      <c r="F103" s="110">
        <f t="shared" si="96"/>
        <v>0</v>
      </c>
      <c r="G103" s="74">
        <v>0</v>
      </c>
      <c r="H103" s="37">
        <f t="shared" si="97"/>
        <v>0</v>
      </c>
      <c r="I103" s="74">
        <v>0</v>
      </c>
      <c r="J103" s="37">
        <f t="shared" si="98"/>
        <v>0</v>
      </c>
      <c r="K103" s="74">
        <v>0</v>
      </c>
      <c r="L103" s="37">
        <f t="shared" si="99"/>
        <v>0</v>
      </c>
      <c r="M103" s="74">
        <v>10</v>
      </c>
      <c r="N103" s="37">
        <f t="shared" si="100"/>
        <v>16000</v>
      </c>
      <c r="O103" s="74">
        <v>0</v>
      </c>
      <c r="P103" s="71">
        <f t="shared" si="101"/>
        <v>0</v>
      </c>
      <c r="Q103" s="57">
        <f t="shared" si="102"/>
        <v>10</v>
      </c>
      <c r="R103" s="70">
        <f t="shared" si="103"/>
        <v>16000</v>
      </c>
      <c r="S103" s="74">
        <v>0</v>
      </c>
      <c r="T103" s="109">
        <f t="shared" si="104"/>
        <v>0</v>
      </c>
      <c r="U103" s="74">
        <v>0</v>
      </c>
      <c r="V103" s="109">
        <f t="shared" si="105"/>
        <v>0</v>
      </c>
      <c r="W103" s="74">
        <v>0</v>
      </c>
      <c r="X103" s="109">
        <f t="shared" si="106"/>
        <v>0</v>
      </c>
      <c r="Y103" s="74">
        <v>1</v>
      </c>
      <c r="Z103" s="109">
        <f t="shared" si="107"/>
        <v>2454.5454545454545</v>
      </c>
      <c r="AA103" s="74">
        <v>5</v>
      </c>
      <c r="AB103" s="68">
        <f t="shared" si="108"/>
        <v>12272.727272727272</v>
      </c>
      <c r="AC103" s="67">
        <f t="shared" si="109"/>
        <v>6</v>
      </c>
      <c r="AD103" s="66">
        <f t="shared" si="110"/>
        <v>14727.272727272728</v>
      </c>
      <c r="AE103" s="57">
        <v>0</v>
      </c>
      <c r="AF103" s="57">
        <f t="shared" si="111"/>
        <v>5127.272727272727</v>
      </c>
      <c r="AG103" s="52">
        <v>0</v>
      </c>
      <c r="AH103" s="63">
        <f t="shared" si="112"/>
        <v>0</v>
      </c>
      <c r="AI103" s="65">
        <f t="shared" si="113"/>
        <v>4</v>
      </c>
      <c r="AJ103" s="64">
        <f t="shared" si="114"/>
        <v>6400</v>
      </c>
      <c r="AK103" s="42">
        <v>0</v>
      </c>
      <c r="AL103" s="63">
        <f t="shared" si="115"/>
        <v>0</v>
      </c>
      <c r="AM103" s="130"/>
    </row>
    <row r="104" spans="1:39" s="2" customFormat="1" x14ac:dyDescent="0.3">
      <c r="A104" s="78" t="s">
        <v>1192</v>
      </c>
      <c r="B104" s="47">
        <f>16000/10</f>
        <v>1600</v>
      </c>
      <c r="C104" s="183">
        <f>2700/1.1</f>
        <v>2454.5454545454545</v>
      </c>
      <c r="D104" s="163">
        <v>10</v>
      </c>
      <c r="E104" s="44">
        <v>11</v>
      </c>
      <c r="F104" s="110">
        <f t="shared" si="96"/>
        <v>17600</v>
      </c>
      <c r="G104" s="74">
        <v>0</v>
      </c>
      <c r="H104" s="37">
        <f t="shared" si="97"/>
        <v>0</v>
      </c>
      <c r="I104" s="74">
        <v>10</v>
      </c>
      <c r="J104" s="37">
        <f t="shared" si="98"/>
        <v>16000</v>
      </c>
      <c r="K104" s="74">
        <v>0</v>
      </c>
      <c r="L104" s="37">
        <f t="shared" si="99"/>
        <v>0</v>
      </c>
      <c r="M104" s="74">
        <v>10</v>
      </c>
      <c r="N104" s="37">
        <f t="shared" si="100"/>
        <v>16000</v>
      </c>
      <c r="O104" s="74">
        <v>10</v>
      </c>
      <c r="P104" s="71">
        <f t="shared" si="101"/>
        <v>16000</v>
      </c>
      <c r="Q104" s="57">
        <f t="shared" si="102"/>
        <v>30</v>
      </c>
      <c r="R104" s="70">
        <f t="shared" si="103"/>
        <v>48000</v>
      </c>
      <c r="S104" s="74">
        <v>10</v>
      </c>
      <c r="T104" s="109">
        <f t="shared" si="104"/>
        <v>24545.454545454544</v>
      </c>
      <c r="U104" s="74">
        <v>7</v>
      </c>
      <c r="V104" s="109">
        <f t="shared" si="105"/>
        <v>17181.81818181818</v>
      </c>
      <c r="W104" s="74">
        <v>4</v>
      </c>
      <c r="X104" s="109">
        <f t="shared" si="106"/>
        <v>9818.181818181818</v>
      </c>
      <c r="Y104" s="74">
        <v>10</v>
      </c>
      <c r="Z104" s="109">
        <f t="shared" si="107"/>
        <v>24545.454545454544</v>
      </c>
      <c r="AA104" s="74">
        <v>0</v>
      </c>
      <c r="AB104" s="68">
        <f t="shared" si="108"/>
        <v>0</v>
      </c>
      <c r="AC104" s="67">
        <f t="shared" si="109"/>
        <v>31</v>
      </c>
      <c r="AD104" s="66">
        <f t="shared" si="110"/>
        <v>76090.909090909088</v>
      </c>
      <c r="AE104" s="57">
        <v>0</v>
      </c>
      <c r="AF104" s="57">
        <f t="shared" si="111"/>
        <v>26490.909090909088</v>
      </c>
      <c r="AG104" s="52">
        <v>0</v>
      </c>
      <c r="AH104" s="63">
        <f t="shared" si="112"/>
        <v>0</v>
      </c>
      <c r="AI104" s="65">
        <f t="shared" si="113"/>
        <v>10</v>
      </c>
      <c r="AJ104" s="64">
        <f t="shared" si="114"/>
        <v>16000</v>
      </c>
      <c r="AK104" s="42">
        <v>0</v>
      </c>
      <c r="AL104" s="63">
        <f t="shared" si="115"/>
        <v>0</v>
      </c>
      <c r="AM104" s="130"/>
    </row>
    <row r="105" spans="1:39" s="2" customFormat="1" x14ac:dyDescent="0.3">
      <c r="A105" s="78" t="s">
        <v>1187</v>
      </c>
      <c r="B105" s="47">
        <f>16000/10</f>
        <v>1600</v>
      </c>
      <c r="C105" s="183">
        <f>2700/1.1</f>
        <v>2454.5454545454545</v>
      </c>
      <c r="D105" s="163">
        <v>11</v>
      </c>
      <c r="E105" s="44">
        <v>0</v>
      </c>
      <c r="F105" s="110">
        <f t="shared" si="96"/>
        <v>0</v>
      </c>
      <c r="G105" s="74">
        <v>0</v>
      </c>
      <c r="H105" s="37">
        <f t="shared" si="97"/>
        <v>0</v>
      </c>
      <c r="I105" s="74">
        <v>0</v>
      </c>
      <c r="J105" s="37">
        <f t="shared" si="98"/>
        <v>0</v>
      </c>
      <c r="K105" s="74">
        <v>0</v>
      </c>
      <c r="L105" s="37">
        <f t="shared" si="99"/>
        <v>0</v>
      </c>
      <c r="M105" s="74">
        <v>0</v>
      </c>
      <c r="N105" s="37">
        <f t="shared" si="100"/>
        <v>0</v>
      </c>
      <c r="O105" s="74">
        <v>0</v>
      </c>
      <c r="P105" s="71">
        <f t="shared" si="101"/>
        <v>0</v>
      </c>
      <c r="Q105" s="57">
        <f t="shared" si="102"/>
        <v>0</v>
      </c>
      <c r="R105" s="70">
        <f t="shared" si="103"/>
        <v>0</v>
      </c>
      <c r="S105" s="74">
        <v>0</v>
      </c>
      <c r="T105" s="109">
        <f t="shared" si="104"/>
        <v>0</v>
      </c>
      <c r="U105" s="74">
        <v>0</v>
      </c>
      <c r="V105" s="109">
        <f t="shared" si="105"/>
        <v>0</v>
      </c>
      <c r="W105" s="74">
        <v>0</v>
      </c>
      <c r="X105" s="109">
        <f t="shared" si="106"/>
        <v>0</v>
      </c>
      <c r="Y105" s="74">
        <v>0</v>
      </c>
      <c r="Z105" s="109">
        <f t="shared" si="107"/>
        <v>0</v>
      </c>
      <c r="AA105" s="74">
        <v>0</v>
      </c>
      <c r="AB105" s="68">
        <f t="shared" si="108"/>
        <v>0</v>
      </c>
      <c r="AC105" s="67">
        <f t="shared" si="109"/>
        <v>0</v>
      </c>
      <c r="AD105" s="66">
        <f t="shared" si="110"/>
        <v>0</v>
      </c>
      <c r="AE105" s="57">
        <v>0</v>
      </c>
      <c r="AF105" s="57">
        <f t="shared" si="111"/>
        <v>0</v>
      </c>
      <c r="AG105" s="52">
        <v>0</v>
      </c>
      <c r="AH105" s="63">
        <f t="shared" si="112"/>
        <v>0</v>
      </c>
      <c r="AI105" s="65">
        <f t="shared" si="113"/>
        <v>0</v>
      </c>
      <c r="AJ105" s="64">
        <f t="shared" si="114"/>
        <v>0</v>
      </c>
      <c r="AK105" s="42">
        <v>0</v>
      </c>
      <c r="AL105" s="63">
        <f t="shared" si="115"/>
        <v>0</v>
      </c>
      <c r="AM105" s="130"/>
    </row>
    <row r="106" spans="1:39" s="2" customFormat="1" x14ac:dyDescent="0.3">
      <c r="A106" s="78" t="s">
        <v>45</v>
      </c>
      <c r="B106" s="47">
        <f>14400/12</f>
        <v>1200</v>
      </c>
      <c r="C106" s="46">
        <f>1800/1.1</f>
        <v>1636.3636363636363</v>
      </c>
      <c r="D106" s="163">
        <v>12</v>
      </c>
      <c r="E106" s="44">
        <v>21</v>
      </c>
      <c r="F106" s="110">
        <f t="shared" si="96"/>
        <v>25200</v>
      </c>
      <c r="G106" s="74">
        <v>0</v>
      </c>
      <c r="H106" s="37">
        <f t="shared" si="97"/>
        <v>0</v>
      </c>
      <c r="I106" s="74">
        <v>24</v>
      </c>
      <c r="J106" s="37">
        <f t="shared" si="98"/>
        <v>28800</v>
      </c>
      <c r="K106" s="74">
        <v>0</v>
      </c>
      <c r="L106" s="37">
        <f t="shared" si="99"/>
        <v>0</v>
      </c>
      <c r="M106" s="74">
        <v>24</v>
      </c>
      <c r="N106" s="37">
        <f t="shared" si="100"/>
        <v>28800</v>
      </c>
      <c r="O106" s="74">
        <v>24</v>
      </c>
      <c r="P106" s="71">
        <f t="shared" si="101"/>
        <v>28800</v>
      </c>
      <c r="Q106" s="57">
        <f t="shared" si="102"/>
        <v>72</v>
      </c>
      <c r="R106" s="70">
        <f t="shared" si="103"/>
        <v>86400</v>
      </c>
      <c r="S106" s="74">
        <v>16</v>
      </c>
      <c r="T106" s="109">
        <f t="shared" si="104"/>
        <v>26181.81818181818</v>
      </c>
      <c r="U106" s="74">
        <v>29</v>
      </c>
      <c r="V106" s="109">
        <f t="shared" si="105"/>
        <v>47454.545454545449</v>
      </c>
      <c r="W106" s="74">
        <v>0</v>
      </c>
      <c r="X106" s="109">
        <f t="shared" si="106"/>
        <v>0</v>
      </c>
      <c r="Y106" s="74">
        <v>17</v>
      </c>
      <c r="Z106" s="109">
        <f t="shared" si="107"/>
        <v>27818.181818181816</v>
      </c>
      <c r="AA106" s="74">
        <v>5</v>
      </c>
      <c r="AB106" s="68">
        <f t="shared" si="108"/>
        <v>8181.8181818181811</v>
      </c>
      <c r="AC106" s="67">
        <f t="shared" si="109"/>
        <v>67</v>
      </c>
      <c r="AD106" s="66">
        <f t="shared" si="110"/>
        <v>109636.36363636363</v>
      </c>
      <c r="AE106" s="57">
        <v>0</v>
      </c>
      <c r="AF106" s="57">
        <f t="shared" si="111"/>
        <v>29236.363636363629</v>
      </c>
      <c r="AG106" s="52">
        <v>0</v>
      </c>
      <c r="AH106" s="63">
        <f t="shared" si="112"/>
        <v>0</v>
      </c>
      <c r="AI106" s="65">
        <f t="shared" si="113"/>
        <v>26</v>
      </c>
      <c r="AJ106" s="64">
        <f t="shared" si="114"/>
        <v>31200</v>
      </c>
      <c r="AK106" s="42">
        <v>0</v>
      </c>
      <c r="AL106" s="63">
        <f t="shared" si="115"/>
        <v>0</v>
      </c>
      <c r="AM106" s="130"/>
    </row>
    <row r="107" spans="1:39" s="2" customFormat="1" x14ac:dyDescent="0.3">
      <c r="A107" s="55" t="s">
        <v>390</v>
      </c>
      <c r="B107" s="47">
        <f>3900/6</f>
        <v>650</v>
      </c>
      <c r="C107" s="46">
        <f>2000/1.1</f>
        <v>1818.181818181818</v>
      </c>
      <c r="D107" s="163">
        <v>6</v>
      </c>
      <c r="E107" s="44">
        <v>0</v>
      </c>
      <c r="F107" s="110">
        <f t="shared" si="96"/>
        <v>0</v>
      </c>
      <c r="G107" s="74">
        <v>0</v>
      </c>
      <c r="H107" s="37">
        <f t="shared" si="97"/>
        <v>0</v>
      </c>
      <c r="I107" s="74">
        <v>0</v>
      </c>
      <c r="J107" s="37">
        <f t="shared" si="98"/>
        <v>0</v>
      </c>
      <c r="K107" s="74">
        <v>0</v>
      </c>
      <c r="L107" s="37">
        <f t="shared" si="99"/>
        <v>0</v>
      </c>
      <c r="M107" s="74">
        <v>0</v>
      </c>
      <c r="N107" s="37">
        <f t="shared" si="100"/>
        <v>0</v>
      </c>
      <c r="O107" s="74">
        <v>0</v>
      </c>
      <c r="P107" s="71">
        <f t="shared" si="101"/>
        <v>0</v>
      </c>
      <c r="Q107" s="57">
        <f t="shared" si="102"/>
        <v>0</v>
      </c>
      <c r="R107" s="70">
        <f t="shared" si="103"/>
        <v>0</v>
      </c>
      <c r="S107" s="74">
        <v>0</v>
      </c>
      <c r="T107" s="109">
        <f t="shared" si="104"/>
        <v>0</v>
      </c>
      <c r="U107" s="74">
        <v>0</v>
      </c>
      <c r="V107" s="109">
        <f t="shared" si="105"/>
        <v>0</v>
      </c>
      <c r="W107" s="74">
        <v>0</v>
      </c>
      <c r="X107" s="109">
        <f t="shared" si="106"/>
        <v>0</v>
      </c>
      <c r="Y107" s="74">
        <v>0</v>
      </c>
      <c r="Z107" s="109">
        <f t="shared" si="107"/>
        <v>0</v>
      </c>
      <c r="AA107" s="74">
        <v>0</v>
      </c>
      <c r="AB107" s="68">
        <f t="shared" si="108"/>
        <v>0</v>
      </c>
      <c r="AC107" s="67">
        <f t="shared" si="109"/>
        <v>0</v>
      </c>
      <c r="AD107" s="66">
        <f t="shared" si="110"/>
        <v>0</v>
      </c>
      <c r="AE107" s="57">
        <v>0</v>
      </c>
      <c r="AF107" s="57">
        <f t="shared" si="111"/>
        <v>0</v>
      </c>
      <c r="AG107" s="52">
        <v>0</v>
      </c>
      <c r="AH107" s="63">
        <f t="shared" si="112"/>
        <v>0</v>
      </c>
      <c r="AI107" s="65">
        <f t="shared" si="113"/>
        <v>0</v>
      </c>
      <c r="AJ107" s="64">
        <f t="shared" si="114"/>
        <v>0</v>
      </c>
      <c r="AK107" s="42">
        <v>0</v>
      </c>
      <c r="AL107" s="63">
        <f t="shared" si="115"/>
        <v>0</v>
      </c>
      <c r="AM107" s="130"/>
    </row>
    <row r="108" spans="1:39" s="2" customFormat="1" x14ac:dyDescent="0.3">
      <c r="A108" s="55" t="s">
        <v>67</v>
      </c>
      <c r="B108" s="47">
        <f>3900/6</f>
        <v>650</v>
      </c>
      <c r="C108" s="46">
        <f>2000/1.1</f>
        <v>1818.181818181818</v>
      </c>
      <c r="D108" s="163">
        <v>6</v>
      </c>
      <c r="E108" s="44">
        <v>0</v>
      </c>
      <c r="F108" s="110">
        <f t="shared" si="96"/>
        <v>0</v>
      </c>
      <c r="G108" s="74">
        <v>6</v>
      </c>
      <c r="H108" s="37">
        <f t="shared" si="97"/>
        <v>3900</v>
      </c>
      <c r="I108" s="74">
        <v>0</v>
      </c>
      <c r="J108" s="37">
        <f t="shared" si="98"/>
        <v>0</v>
      </c>
      <c r="K108" s="74">
        <v>0</v>
      </c>
      <c r="L108" s="37">
        <f t="shared" si="99"/>
        <v>0</v>
      </c>
      <c r="M108" s="74">
        <v>6</v>
      </c>
      <c r="N108" s="37">
        <f t="shared" si="100"/>
        <v>3900</v>
      </c>
      <c r="O108" s="74">
        <v>6</v>
      </c>
      <c r="P108" s="71">
        <f t="shared" si="101"/>
        <v>3900</v>
      </c>
      <c r="Q108" s="57">
        <f t="shared" si="102"/>
        <v>18</v>
      </c>
      <c r="R108" s="70">
        <f t="shared" si="103"/>
        <v>11700</v>
      </c>
      <c r="S108" s="74">
        <v>2</v>
      </c>
      <c r="T108" s="109">
        <f t="shared" si="104"/>
        <v>3636.363636363636</v>
      </c>
      <c r="U108" s="74">
        <v>3</v>
      </c>
      <c r="V108" s="109">
        <f t="shared" si="105"/>
        <v>5454.545454545454</v>
      </c>
      <c r="W108" s="74">
        <v>1</v>
      </c>
      <c r="X108" s="109">
        <f t="shared" si="106"/>
        <v>1818.181818181818</v>
      </c>
      <c r="Y108" s="74">
        <v>5</v>
      </c>
      <c r="Z108" s="109">
        <f t="shared" si="107"/>
        <v>9090.9090909090901</v>
      </c>
      <c r="AA108" s="74">
        <v>0</v>
      </c>
      <c r="AB108" s="68">
        <f t="shared" si="108"/>
        <v>0</v>
      </c>
      <c r="AC108" s="67">
        <f t="shared" si="109"/>
        <v>11</v>
      </c>
      <c r="AD108" s="66">
        <f t="shared" si="110"/>
        <v>20000</v>
      </c>
      <c r="AE108" s="57">
        <v>0</v>
      </c>
      <c r="AF108" s="57">
        <f t="shared" si="111"/>
        <v>12849.999999999998</v>
      </c>
      <c r="AG108" s="52">
        <v>0</v>
      </c>
      <c r="AH108" s="63">
        <f t="shared" si="112"/>
        <v>0</v>
      </c>
      <c r="AI108" s="65">
        <f t="shared" si="113"/>
        <v>7</v>
      </c>
      <c r="AJ108" s="64">
        <f t="shared" si="114"/>
        <v>4550</v>
      </c>
      <c r="AK108" s="42">
        <v>0</v>
      </c>
      <c r="AL108" s="63">
        <f t="shared" si="115"/>
        <v>0</v>
      </c>
      <c r="AM108" s="130"/>
    </row>
    <row r="109" spans="1:39" s="2" customFormat="1" x14ac:dyDescent="0.3">
      <c r="A109" s="55" t="s">
        <v>389</v>
      </c>
      <c r="B109" s="47">
        <f>3900/6</f>
        <v>650</v>
      </c>
      <c r="C109" s="46">
        <f>2000/1.1</f>
        <v>1818.181818181818</v>
      </c>
      <c r="D109" s="163">
        <v>6</v>
      </c>
      <c r="E109" s="44">
        <v>0</v>
      </c>
      <c r="F109" s="110">
        <f t="shared" si="96"/>
        <v>0</v>
      </c>
      <c r="G109" s="74">
        <v>6</v>
      </c>
      <c r="H109" s="37">
        <f t="shared" si="97"/>
        <v>3900</v>
      </c>
      <c r="I109" s="74">
        <v>0</v>
      </c>
      <c r="J109" s="37">
        <f t="shared" si="98"/>
        <v>0</v>
      </c>
      <c r="K109" s="74">
        <v>0</v>
      </c>
      <c r="L109" s="37">
        <f t="shared" si="99"/>
        <v>0</v>
      </c>
      <c r="M109" s="74">
        <v>6</v>
      </c>
      <c r="N109" s="37">
        <f t="shared" si="100"/>
        <v>3900</v>
      </c>
      <c r="O109" s="74">
        <v>6</v>
      </c>
      <c r="P109" s="71">
        <f t="shared" si="101"/>
        <v>3900</v>
      </c>
      <c r="Q109" s="57">
        <f t="shared" si="102"/>
        <v>18</v>
      </c>
      <c r="R109" s="70">
        <f t="shared" si="103"/>
        <v>11700</v>
      </c>
      <c r="S109" s="74">
        <v>0</v>
      </c>
      <c r="T109" s="109">
        <f t="shared" si="104"/>
        <v>0</v>
      </c>
      <c r="U109" s="74">
        <v>6</v>
      </c>
      <c r="V109" s="109">
        <f t="shared" si="105"/>
        <v>10909.090909090908</v>
      </c>
      <c r="W109" s="74">
        <v>0</v>
      </c>
      <c r="X109" s="109">
        <f t="shared" si="106"/>
        <v>0</v>
      </c>
      <c r="Y109" s="74">
        <v>3</v>
      </c>
      <c r="Z109" s="109">
        <f t="shared" si="107"/>
        <v>5454.545454545454</v>
      </c>
      <c r="AA109" s="74">
        <v>0</v>
      </c>
      <c r="AB109" s="68">
        <f t="shared" si="108"/>
        <v>0</v>
      </c>
      <c r="AC109" s="67">
        <f t="shared" si="109"/>
        <v>9</v>
      </c>
      <c r="AD109" s="66">
        <f t="shared" si="110"/>
        <v>16363.636363636362</v>
      </c>
      <c r="AE109" s="57">
        <v>0</v>
      </c>
      <c r="AF109" s="57">
        <f t="shared" si="111"/>
        <v>10513.636363636362</v>
      </c>
      <c r="AG109" s="52">
        <v>0</v>
      </c>
      <c r="AH109" s="63">
        <f t="shared" si="112"/>
        <v>0</v>
      </c>
      <c r="AI109" s="65">
        <f t="shared" si="113"/>
        <v>9</v>
      </c>
      <c r="AJ109" s="64">
        <f t="shared" si="114"/>
        <v>5850</v>
      </c>
      <c r="AK109" s="42">
        <v>0</v>
      </c>
      <c r="AL109" s="63">
        <f t="shared" si="115"/>
        <v>0</v>
      </c>
      <c r="AM109" s="130"/>
    </row>
    <row r="110" spans="1:39" s="2" customFormat="1" ht="17.25" thickBot="1" x14ac:dyDescent="0.35">
      <c r="A110" s="48" t="s">
        <v>1193</v>
      </c>
      <c r="B110" s="193">
        <f>31200/24</f>
        <v>1300</v>
      </c>
      <c r="C110" s="194">
        <f>2800/1.1</f>
        <v>2545.454545454545</v>
      </c>
      <c r="D110" s="45">
        <v>24</v>
      </c>
      <c r="E110" s="403">
        <v>0</v>
      </c>
      <c r="F110" s="147">
        <f t="shared" si="96"/>
        <v>0</v>
      </c>
      <c r="G110" s="145">
        <v>0</v>
      </c>
      <c r="H110" s="197">
        <f t="shared" si="97"/>
        <v>0</v>
      </c>
      <c r="I110" s="145">
        <v>24</v>
      </c>
      <c r="J110" s="197">
        <f t="shared" si="98"/>
        <v>31200</v>
      </c>
      <c r="K110" s="145">
        <v>0</v>
      </c>
      <c r="L110" s="197">
        <f t="shared" si="99"/>
        <v>0</v>
      </c>
      <c r="M110" s="145">
        <v>24</v>
      </c>
      <c r="N110" s="197">
        <f t="shared" si="100"/>
        <v>31200</v>
      </c>
      <c r="O110" s="145">
        <v>0</v>
      </c>
      <c r="P110" s="405">
        <f t="shared" si="101"/>
        <v>0</v>
      </c>
      <c r="Q110" s="406">
        <f t="shared" si="102"/>
        <v>48</v>
      </c>
      <c r="R110" s="149">
        <f t="shared" si="103"/>
        <v>62400</v>
      </c>
      <c r="S110" s="145">
        <v>0</v>
      </c>
      <c r="T110" s="119">
        <f t="shared" si="104"/>
        <v>0</v>
      </c>
      <c r="U110" s="145">
        <v>18</v>
      </c>
      <c r="V110" s="119">
        <f t="shared" si="105"/>
        <v>45818.181818181809</v>
      </c>
      <c r="W110" s="145">
        <v>3</v>
      </c>
      <c r="X110" s="119">
        <f t="shared" si="106"/>
        <v>7636.3636363636351</v>
      </c>
      <c r="Y110" s="145">
        <v>15</v>
      </c>
      <c r="Z110" s="119">
        <f t="shared" si="107"/>
        <v>38181.818181818177</v>
      </c>
      <c r="AA110" s="145">
        <v>0</v>
      </c>
      <c r="AB110" s="390">
        <f t="shared" si="108"/>
        <v>0</v>
      </c>
      <c r="AC110" s="407">
        <f t="shared" si="109"/>
        <v>36</v>
      </c>
      <c r="AD110" s="408">
        <f t="shared" si="110"/>
        <v>91636.363636363618</v>
      </c>
      <c r="AE110" s="406">
        <v>0</v>
      </c>
      <c r="AF110" s="406">
        <f t="shared" si="111"/>
        <v>44836.363636363618</v>
      </c>
      <c r="AG110" s="425">
        <v>0</v>
      </c>
      <c r="AH110" s="393">
        <f t="shared" si="112"/>
        <v>0</v>
      </c>
      <c r="AI110" s="426">
        <f t="shared" si="113"/>
        <v>12</v>
      </c>
      <c r="AJ110" s="427">
        <f t="shared" si="114"/>
        <v>15600</v>
      </c>
      <c r="AK110" s="376">
        <v>0</v>
      </c>
      <c r="AL110" s="393">
        <f t="shared" si="115"/>
        <v>0</v>
      </c>
      <c r="AM110" s="130"/>
    </row>
    <row r="111" spans="1:39" s="2" customFormat="1" ht="17.25" thickBot="1" x14ac:dyDescent="0.35">
      <c r="A111" s="573" t="s">
        <v>57</v>
      </c>
      <c r="B111" s="574"/>
      <c r="C111" s="574"/>
      <c r="D111" s="574"/>
      <c r="E111" s="445">
        <f t="shared" ref="E111:AL111" si="116">SUM(E96:E110)</f>
        <v>69</v>
      </c>
      <c r="F111" s="445">
        <f t="shared" si="116"/>
        <v>105400</v>
      </c>
      <c r="G111" s="397">
        <f t="shared" si="116"/>
        <v>82</v>
      </c>
      <c r="H111" s="451">
        <f t="shared" si="116"/>
        <v>105800</v>
      </c>
      <c r="I111" s="397">
        <f t="shared" si="116"/>
        <v>78</v>
      </c>
      <c r="J111" s="451">
        <f t="shared" si="116"/>
        <v>109000</v>
      </c>
      <c r="K111" s="397">
        <f t="shared" si="116"/>
        <v>0</v>
      </c>
      <c r="L111" s="451">
        <f t="shared" si="116"/>
        <v>0</v>
      </c>
      <c r="M111" s="397">
        <f t="shared" si="116"/>
        <v>120</v>
      </c>
      <c r="N111" s="451">
        <f t="shared" si="116"/>
        <v>167800</v>
      </c>
      <c r="O111" s="397">
        <f t="shared" si="116"/>
        <v>106</v>
      </c>
      <c r="P111" s="451">
        <f t="shared" si="116"/>
        <v>132600</v>
      </c>
      <c r="Q111" s="442">
        <f t="shared" si="116"/>
        <v>386</v>
      </c>
      <c r="R111" s="442">
        <f t="shared" si="116"/>
        <v>515200</v>
      </c>
      <c r="S111" s="397">
        <f t="shared" si="116"/>
        <v>57</v>
      </c>
      <c r="T111" s="451">
        <f t="shared" si="116"/>
        <v>123818.18181818179</v>
      </c>
      <c r="U111" s="397">
        <f t="shared" si="116"/>
        <v>130</v>
      </c>
      <c r="V111" s="451">
        <f t="shared" si="116"/>
        <v>278272.72727272724</v>
      </c>
      <c r="W111" s="397">
        <f t="shared" si="116"/>
        <v>25</v>
      </c>
      <c r="X111" s="451">
        <f t="shared" si="116"/>
        <v>59272.727272727265</v>
      </c>
      <c r="Y111" s="397">
        <f t="shared" si="116"/>
        <v>104</v>
      </c>
      <c r="Z111" s="451">
        <f t="shared" si="116"/>
        <v>225636.36363636362</v>
      </c>
      <c r="AA111" s="397">
        <f t="shared" si="116"/>
        <v>19</v>
      </c>
      <c r="AB111" s="451">
        <f t="shared" si="116"/>
        <v>42909.090909090904</v>
      </c>
      <c r="AC111" s="442">
        <f t="shared" si="116"/>
        <v>335</v>
      </c>
      <c r="AD111" s="442">
        <f t="shared" si="116"/>
        <v>729909.09090909082</v>
      </c>
      <c r="AE111" s="442">
        <f t="shared" si="116"/>
        <v>0</v>
      </c>
      <c r="AF111" s="442">
        <f t="shared" si="116"/>
        <v>255309.09090909082</v>
      </c>
      <c r="AG111" s="453">
        <f t="shared" si="116"/>
        <v>0</v>
      </c>
      <c r="AH111" s="397">
        <f t="shared" si="116"/>
        <v>0</v>
      </c>
      <c r="AI111" s="397">
        <f t="shared" si="116"/>
        <v>120</v>
      </c>
      <c r="AJ111" s="397">
        <f t="shared" si="116"/>
        <v>146000</v>
      </c>
      <c r="AK111" s="397">
        <f t="shared" si="116"/>
        <v>0</v>
      </c>
      <c r="AL111" s="397">
        <f t="shared" si="116"/>
        <v>0</v>
      </c>
      <c r="AM111" s="11"/>
    </row>
    <row r="112" spans="1:39" s="2" customFormat="1" ht="17.25" thickBot="1" x14ac:dyDescent="0.35">
      <c r="A112" s="10"/>
      <c r="B112" s="10"/>
      <c r="C112" s="10"/>
      <c r="D112" s="10"/>
      <c r="E112" s="4"/>
      <c r="F112" s="6"/>
      <c r="G112" s="4"/>
      <c r="H112" s="9">
        <f>H111*1.1</f>
        <v>116380.00000000001</v>
      </c>
      <c r="I112" s="5"/>
      <c r="J112" s="101">
        <f>J111*1.1</f>
        <v>119900.00000000001</v>
      </c>
      <c r="K112" s="5"/>
      <c r="L112" s="9">
        <f>L111*1.1</f>
        <v>0</v>
      </c>
      <c r="M112" s="5"/>
      <c r="N112" s="9">
        <f>N111*1.1</f>
        <v>184580.00000000003</v>
      </c>
      <c r="O112" s="5"/>
      <c r="P112" s="9">
        <f>P111*1.1</f>
        <v>145860</v>
      </c>
      <c r="Q112" s="5"/>
      <c r="R112" s="8">
        <f>R111*1.1</f>
        <v>566720</v>
      </c>
      <c r="S112" s="587" t="s">
        <v>50</v>
      </c>
      <c r="T112" s="587"/>
      <c r="U112" s="587"/>
      <c r="V112" s="587"/>
      <c r="W112" s="587"/>
      <c r="X112" s="587"/>
      <c r="Y112" s="587"/>
      <c r="Z112" s="587"/>
      <c r="AA112" s="587"/>
      <c r="AB112" s="587"/>
      <c r="AC112" s="587"/>
      <c r="AD112" s="587"/>
      <c r="AE112" s="358"/>
      <c r="AF112" s="127">
        <f>AF111/(R111+F111)</f>
        <v>0.41139073623765843</v>
      </c>
      <c r="AG112" s="4"/>
      <c r="AH112" s="6"/>
      <c r="AI112" s="4"/>
      <c r="AJ112" s="5"/>
      <c r="AK112" s="4"/>
      <c r="AL112" s="3"/>
    </row>
    <row r="113" spans="1:39" s="2" customFormat="1" x14ac:dyDescent="0.3">
      <c r="A113" s="10"/>
      <c r="B113" s="10"/>
      <c r="C113" s="10"/>
      <c r="D113" s="10"/>
      <c r="E113" s="91"/>
      <c r="F113" s="10"/>
      <c r="G113" s="10"/>
      <c r="H113" s="125"/>
      <c r="I113" s="10"/>
      <c r="J113" s="126"/>
      <c r="K113" s="10"/>
      <c r="L113" s="125"/>
      <c r="M113" s="10"/>
      <c r="N113" s="125"/>
      <c r="O113" s="10"/>
      <c r="P113" s="125"/>
      <c r="Q113" s="10"/>
      <c r="R113" s="125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3"/>
      <c r="AG113" s="10"/>
      <c r="AH113" s="10"/>
      <c r="AI113" s="10"/>
      <c r="AJ113" s="10"/>
      <c r="AK113" s="10"/>
    </row>
    <row r="114" spans="1:39" s="2" customFormat="1" ht="17.25" thickBot="1" x14ac:dyDescent="0.35">
      <c r="A114" s="98" t="s">
        <v>1199</v>
      </c>
      <c r="B114" s="97"/>
      <c r="C114" s="97"/>
      <c r="D114" s="94"/>
      <c r="E114" s="95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3"/>
      <c r="AH114" s="93"/>
      <c r="AI114" s="93"/>
      <c r="AJ114" s="93"/>
      <c r="AK114" s="93"/>
    </row>
    <row r="115" spans="1:39" s="2" customFormat="1" ht="17.25" thickBot="1" x14ac:dyDescent="0.35">
      <c r="A115" s="10"/>
      <c r="B115" s="10"/>
      <c r="C115" s="10"/>
      <c r="D115" s="10"/>
      <c r="E115" s="115"/>
      <c r="F115" s="114"/>
      <c r="G115" s="619" t="s">
        <v>10</v>
      </c>
      <c r="H115" s="620"/>
      <c r="I115" s="620"/>
      <c r="J115" s="620"/>
      <c r="K115" s="620"/>
      <c r="L115" s="620"/>
      <c r="M115" s="620"/>
      <c r="N115" s="620"/>
      <c r="O115" s="620"/>
      <c r="P115" s="620"/>
      <c r="Q115" s="620"/>
      <c r="R115" s="621"/>
      <c r="S115" s="660" t="s">
        <v>49</v>
      </c>
      <c r="T115" s="622"/>
      <c r="U115" s="622"/>
      <c r="V115" s="622"/>
      <c r="W115" s="622"/>
      <c r="X115" s="622"/>
      <c r="Y115" s="622"/>
      <c r="Z115" s="622"/>
      <c r="AA115" s="622"/>
      <c r="AB115" s="622"/>
      <c r="AC115" s="622"/>
      <c r="AD115" s="622"/>
      <c r="AE115" s="622"/>
      <c r="AF115" s="661"/>
      <c r="AG115" s="92"/>
      <c r="AH115" s="89"/>
      <c r="AI115" s="92"/>
      <c r="AJ115" s="91"/>
      <c r="AK115" s="112"/>
      <c r="AL115" s="113"/>
      <c r="AM115" s="88" t="s">
        <v>11</v>
      </c>
    </row>
    <row r="116" spans="1:39" s="2" customFormat="1" ht="16.5" customHeight="1" x14ac:dyDescent="0.3">
      <c r="A116" s="561" t="s">
        <v>12</v>
      </c>
      <c r="B116" s="563" t="s">
        <v>13</v>
      </c>
      <c r="C116" s="565" t="s">
        <v>14</v>
      </c>
      <c r="D116" s="671" t="s">
        <v>51</v>
      </c>
      <c r="E116" s="569" t="s">
        <v>15</v>
      </c>
      <c r="F116" s="649" t="s">
        <v>16</v>
      </c>
      <c r="G116" s="629" t="s">
        <v>17</v>
      </c>
      <c r="H116" s="633" t="s">
        <v>18</v>
      </c>
      <c r="I116" s="647" t="s">
        <v>0</v>
      </c>
      <c r="J116" s="633" t="s">
        <v>53</v>
      </c>
      <c r="K116" s="647" t="s">
        <v>1</v>
      </c>
      <c r="L116" s="633" t="s">
        <v>19</v>
      </c>
      <c r="M116" s="625" t="s">
        <v>2</v>
      </c>
      <c r="N116" s="633" t="s">
        <v>20</v>
      </c>
      <c r="O116" s="625" t="s">
        <v>3</v>
      </c>
      <c r="P116" s="633" t="s">
        <v>21</v>
      </c>
      <c r="Q116" s="639" t="s">
        <v>22</v>
      </c>
      <c r="R116" s="607" t="s">
        <v>23</v>
      </c>
      <c r="S116" s="667" t="s">
        <v>24</v>
      </c>
      <c r="T116" s="611" t="s">
        <v>25</v>
      </c>
      <c r="U116" s="668" t="s">
        <v>4</v>
      </c>
      <c r="V116" s="670" t="s">
        <v>26</v>
      </c>
      <c r="W116" s="668" t="s">
        <v>5</v>
      </c>
      <c r="X116" s="670" t="s">
        <v>27</v>
      </c>
      <c r="Y116" s="668" t="s">
        <v>6</v>
      </c>
      <c r="Z116" s="670" t="s">
        <v>54</v>
      </c>
      <c r="AA116" s="668" t="s">
        <v>7</v>
      </c>
      <c r="AB116" s="673" t="s">
        <v>28</v>
      </c>
      <c r="AC116" s="642" t="s">
        <v>29</v>
      </c>
      <c r="AD116" s="669" t="s">
        <v>30</v>
      </c>
      <c r="AE116" s="639" t="s">
        <v>31</v>
      </c>
      <c r="AF116" s="607" t="s">
        <v>32</v>
      </c>
      <c r="AG116" s="615" t="s">
        <v>33</v>
      </c>
      <c r="AH116" s="627" t="s">
        <v>52</v>
      </c>
      <c r="AI116" s="629" t="s">
        <v>71</v>
      </c>
      <c r="AJ116" s="627" t="s">
        <v>34</v>
      </c>
      <c r="AK116" s="634" t="s">
        <v>35</v>
      </c>
      <c r="AL116" s="627" t="s">
        <v>36</v>
      </c>
      <c r="AM116" s="605" t="s">
        <v>37</v>
      </c>
    </row>
    <row r="117" spans="1:39" s="2" customFormat="1" ht="17.25" customHeight="1" thickBot="1" x14ac:dyDescent="0.35">
      <c r="A117" s="562"/>
      <c r="B117" s="564"/>
      <c r="C117" s="566"/>
      <c r="D117" s="672"/>
      <c r="E117" s="651"/>
      <c r="F117" s="650"/>
      <c r="G117" s="638"/>
      <c r="H117" s="583"/>
      <c r="I117" s="585"/>
      <c r="J117" s="583"/>
      <c r="K117" s="585"/>
      <c r="L117" s="583"/>
      <c r="M117" s="566"/>
      <c r="N117" s="583"/>
      <c r="O117" s="566"/>
      <c r="P117" s="583"/>
      <c r="Q117" s="602"/>
      <c r="R117" s="614"/>
      <c r="S117" s="589"/>
      <c r="T117" s="612"/>
      <c r="U117" s="577"/>
      <c r="V117" s="579"/>
      <c r="W117" s="577"/>
      <c r="X117" s="579"/>
      <c r="Y117" s="577"/>
      <c r="Z117" s="579"/>
      <c r="AA117" s="577"/>
      <c r="AB117" s="618"/>
      <c r="AC117" s="593"/>
      <c r="AD117" s="595"/>
      <c r="AE117" s="602"/>
      <c r="AF117" s="614"/>
      <c r="AG117" s="616"/>
      <c r="AH117" s="628"/>
      <c r="AI117" s="630"/>
      <c r="AJ117" s="631"/>
      <c r="AK117" s="638"/>
      <c r="AL117" s="628"/>
      <c r="AM117" s="606"/>
    </row>
    <row r="118" spans="1:39" s="2" customFormat="1" x14ac:dyDescent="0.3">
      <c r="A118" s="78" t="s">
        <v>40</v>
      </c>
      <c r="B118" s="47">
        <f>18000/10</f>
        <v>1800</v>
      </c>
      <c r="C118" s="183">
        <f>2800/1.1</f>
        <v>2545.454545454545</v>
      </c>
      <c r="D118" s="163">
        <v>10</v>
      </c>
      <c r="E118" s="44">
        <v>0</v>
      </c>
      <c r="F118" s="110">
        <f t="shared" ref="F118:F132" si="117">B118*E118</f>
        <v>0</v>
      </c>
      <c r="G118" s="74">
        <v>0</v>
      </c>
      <c r="H118" s="109">
        <f t="shared" ref="H118:H132" si="118">B118*G118</f>
        <v>0</v>
      </c>
      <c r="I118" s="61">
        <v>0</v>
      </c>
      <c r="J118" s="37">
        <f t="shared" ref="J118:J132" si="119">B118*I118</f>
        <v>0</v>
      </c>
      <c r="K118" s="51">
        <v>0</v>
      </c>
      <c r="L118" s="37">
        <f t="shared" ref="L118:L132" si="120">B118*K118</f>
        <v>0</v>
      </c>
      <c r="M118" s="51">
        <v>0</v>
      </c>
      <c r="N118" s="37">
        <f t="shared" ref="N118:N132" si="121">B118*M118</f>
        <v>0</v>
      </c>
      <c r="O118" s="51">
        <v>0</v>
      </c>
      <c r="P118" s="71">
        <f t="shared" ref="P118:P132" si="122">B118*O118</f>
        <v>0</v>
      </c>
      <c r="Q118" s="57">
        <f t="shared" ref="Q118:Q132" si="123">G118+I118+K118+M118+O118</f>
        <v>0</v>
      </c>
      <c r="R118" s="70">
        <f t="shared" ref="R118:R132" si="124">Q118*B118</f>
        <v>0</v>
      </c>
      <c r="S118" s="74">
        <v>0</v>
      </c>
      <c r="T118" s="109">
        <f t="shared" ref="T118:T132" si="125">C118*S118</f>
        <v>0</v>
      </c>
      <c r="U118" s="51">
        <v>0</v>
      </c>
      <c r="V118" s="109">
        <f t="shared" ref="V118:V132" si="126">C118*U118</f>
        <v>0</v>
      </c>
      <c r="W118" s="61">
        <v>0</v>
      </c>
      <c r="X118" s="109">
        <f t="shared" ref="X118:X132" si="127">C118*W118</f>
        <v>0</v>
      </c>
      <c r="Y118" s="61">
        <v>0</v>
      </c>
      <c r="Z118" s="109">
        <f t="shared" ref="Z118:Z132" si="128">C118*Y118</f>
        <v>0</v>
      </c>
      <c r="AA118" s="51">
        <v>0</v>
      </c>
      <c r="AB118" s="68">
        <f t="shared" ref="AB118:AB132" si="129">C118*AA118</f>
        <v>0</v>
      </c>
      <c r="AC118" s="67">
        <f t="shared" ref="AC118:AC132" si="130">S118+U118+W118+Y118+AA118</f>
        <v>0</v>
      </c>
      <c r="AD118" s="66">
        <f t="shared" ref="AD118:AD132" si="131">AC118*C118</f>
        <v>0</v>
      </c>
      <c r="AE118" s="57">
        <v>0</v>
      </c>
      <c r="AF118" s="60">
        <f t="shared" ref="AF118:AF132" si="132">((C118-B118)*AC118)-AE118</f>
        <v>0</v>
      </c>
      <c r="AG118" s="52">
        <v>0</v>
      </c>
      <c r="AH118" s="63">
        <f t="shared" ref="AH118:AH132" si="133">B118*AG118</f>
        <v>0</v>
      </c>
      <c r="AI118" s="65">
        <f t="shared" ref="AI118:AI132" si="134">E118+Q118-AC118-AG118</f>
        <v>0</v>
      </c>
      <c r="AJ118" s="64">
        <f t="shared" ref="AJ118:AJ132" si="135">B118*AI118</f>
        <v>0</v>
      </c>
      <c r="AK118" s="65">
        <v>0</v>
      </c>
      <c r="AL118" s="63">
        <f t="shared" ref="AL118:AL132" si="136">AK118*B118</f>
        <v>0</v>
      </c>
      <c r="AM118" s="75"/>
    </row>
    <row r="119" spans="1:39" s="2" customFormat="1" x14ac:dyDescent="0.3">
      <c r="A119" s="78" t="s">
        <v>43</v>
      </c>
      <c r="B119" s="47">
        <f>18000/10</f>
        <v>1800</v>
      </c>
      <c r="C119" s="183">
        <f>2800/1.1</f>
        <v>2545.454545454545</v>
      </c>
      <c r="D119" s="163">
        <v>10</v>
      </c>
      <c r="E119" s="44">
        <v>0</v>
      </c>
      <c r="F119" s="110">
        <f t="shared" si="117"/>
        <v>0</v>
      </c>
      <c r="G119" s="74">
        <v>0</v>
      </c>
      <c r="H119" s="109">
        <f t="shared" si="118"/>
        <v>0</v>
      </c>
      <c r="I119" s="61">
        <v>0</v>
      </c>
      <c r="J119" s="37">
        <f t="shared" si="119"/>
        <v>0</v>
      </c>
      <c r="K119" s="51">
        <v>0</v>
      </c>
      <c r="L119" s="37">
        <f t="shared" si="120"/>
        <v>0</v>
      </c>
      <c r="M119" s="51">
        <v>0</v>
      </c>
      <c r="N119" s="37">
        <f t="shared" si="121"/>
        <v>0</v>
      </c>
      <c r="O119" s="51">
        <v>0</v>
      </c>
      <c r="P119" s="71">
        <f t="shared" si="122"/>
        <v>0</v>
      </c>
      <c r="Q119" s="57">
        <f t="shared" si="123"/>
        <v>0</v>
      </c>
      <c r="R119" s="70">
        <f t="shared" si="124"/>
        <v>0</v>
      </c>
      <c r="S119" s="74">
        <v>0</v>
      </c>
      <c r="T119" s="109">
        <f t="shared" si="125"/>
        <v>0</v>
      </c>
      <c r="U119" s="51">
        <v>0</v>
      </c>
      <c r="V119" s="109">
        <f t="shared" si="126"/>
        <v>0</v>
      </c>
      <c r="W119" s="61">
        <v>0</v>
      </c>
      <c r="X119" s="109">
        <f t="shared" si="127"/>
        <v>0</v>
      </c>
      <c r="Y119" s="61">
        <v>0</v>
      </c>
      <c r="Z119" s="109">
        <f t="shared" si="128"/>
        <v>0</v>
      </c>
      <c r="AA119" s="51">
        <v>0</v>
      </c>
      <c r="AB119" s="68">
        <f t="shared" si="129"/>
        <v>0</v>
      </c>
      <c r="AC119" s="67">
        <f t="shared" si="130"/>
        <v>0</v>
      </c>
      <c r="AD119" s="66">
        <f t="shared" si="131"/>
        <v>0</v>
      </c>
      <c r="AE119" s="57">
        <v>0</v>
      </c>
      <c r="AF119" s="60">
        <f t="shared" si="132"/>
        <v>0</v>
      </c>
      <c r="AG119" s="52">
        <v>0</v>
      </c>
      <c r="AH119" s="63">
        <f t="shared" si="133"/>
        <v>0</v>
      </c>
      <c r="AI119" s="65">
        <f t="shared" si="134"/>
        <v>0</v>
      </c>
      <c r="AJ119" s="64">
        <f t="shared" si="135"/>
        <v>0</v>
      </c>
      <c r="AK119" s="65">
        <v>0</v>
      </c>
      <c r="AL119" s="63">
        <f t="shared" si="136"/>
        <v>0</v>
      </c>
      <c r="AM119" s="75"/>
    </row>
    <row r="120" spans="1:39" s="2" customFormat="1" x14ac:dyDescent="0.3">
      <c r="A120" s="78" t="s">
        <v>44</v>
      </c>
      <c r="B120" s="47">
        <f>17000/10</f>
        <v>1700</v>
      </c>
      <c r="C120" s="183">
        <f>2700/1.1</f>
        <v>2454.5454545454545</v>
      </c>
      <c r="D120" s="163">
        <v>10</v>
      </c>
      <c r="E120" s="44">
        <v>0</v>
      </c>
      <c r="F120" s="110">
        <f t="shared" si="117"/>
        <v>0</v>
      </c>
      <c r="G120" s="74">
        <v>0</v>
      </c>
      <c r="H120" s="109">
        <f t="shared" si="118"/>
        <v>0</v>
      </c>
      <c r="I120" s="61">
        <v>0</v>
      </c>
      <c r="J120" s="37">
        <f t="shared" si="119"/>
        <v>0</v>
      </c>
      <c r="K120" s="51">
        <v>0</v>
      </c>
      <c r="L120" s="37">
        <f t="shared" si="120"/>
        <v>0</v>
      </c>
      <c r="M120" s="51">
        <v>0</v>
      </c>
      <c r="N120" s="37">
        <f t="shared" si="121"/>
        <v>0</v>
      </c>
      <c r="O120" s="51">
        <v>0</v>
      </c>
      <c r="P120" s="71">
        <f t="shared" si="122"/>
        <v>0</v>
      </c>
      <c r="Q120" s="57">
        <f t="shared" si="123"/>
        <v>0</v>
      </c>
      <c r="R120" s="70">
        <f t="shared" si="124"/>
        <v>0</v>
      </c>
      <c r="S120" s="74">
        <v>0</v>
      </c>
      <c r="T120" s="109">
        <f t="shared" si="125"/>
        <v>0</v>
      </c>
      <c r="U120" s="51">
        <v>0</v>
      </c>
      <c r="V120" s="109">
        <f t="shared" si="126"/>
        <v>0</v>
      </c>
      <c r="W120" s="61">
        <v>0</v>
      </c>
      <c r="X120" s="109">
        <f t="shared" si="127"/>
        <v>0</v>
      </c>
      <c r="Y120" s="61">
        <v>0</v>
      </c>
      <c r="Z120" s="109">
        <f t="shared" si="128"/>
        <v>0</v>
      </c>
      <c r="AA120" s="51">
        <v>0</v>
      </c>
      <c r="AB120" s="68">
        <f t="shared" si="129"/>
        <v>0</v>
      </c>
      <c r="AC120" s="67">
        <f t="shared" si="130"/>
        <v>0</v>
      </c>
      <c r="AD120" s="66">
        <f t="shared" si="131"/>
        <v>0</v>
      </c>
      <c r="AE120" s="57">
        <v>0</v>
      </c>
      <c r="AF120" s="60">
        <f t="shared" si="132"/>
        <v>0</v>
      </c>
      <c r="AG120" s="52">
        <v>0</v>
      </c>
      <c r="AH120" s="63">
        <f t="shared" si="133"/>
        <v>0</v>
      </c>
      <c r="AI120" s="65">
        <f t="shared" si="134"/>
        <v>0</v>
      </c>
      <c r="AJ120" s="64">
        <f t="shared" si="135"/>
        <v>0</v>
      </c>
      <c r="AK120" s="65">
        <v>0</v>
      </c>
      <c r="AL120" s="63">
        <f t="shared" si="136"/>
        <v>0</v>
      </c>
      <c r="AM120" s="75"/>
    </row>
    <row r="121" spans="1:39" s="2" customFormat="1" x14ac:dyDescent="0.3">
      <c r="A121" s="58" t="s">
        <v>1188</v>
      </c>
      <c r="B121" s="47">
        <f>30400/16</f>
        <v>1900</v>
      </c>
      <c r="C121" s="46">
        <f>2800/1.1</f>
        <v>2545.454545454545</v>
      </c>
      <c r="D121" s="163">
        <v>16</v>
      </c>
      <c r="E121" s="44">
        <v>0</v>
      </c>
      <c r="F121" s="110">
        <f t="shared" si="117"/>
        <v>0</v>
      </c>
      <c r="G121" s="74">
        <v>0</v>
      </c>
      <c r="H121" s="109">
        <f t="shared" si="118"/>
        <v>0</v>
      </c>
      <c r="I121" s="61">
        <v>0</v>
      </c>
      <c r="J121" s="37">
        <f t="shared" si="119"/>
        <v>0</v>
      </c>
      <c r="K121" s="51">
        <v>0</v>
      </c>
      <c r="L121" s="37">
        <f t="shared" si="120"/>
        <v>0</v>
      </c>
      <c r="M121" s="51">
        <v>0</v>
      </c>
      <c r="N121" s="37">
        <f t="shared" si="121"/>
        <v>0</v>
      </c>
      <c r="O121" s="51">
        <v>0</v>
      </c>
      <c r="P121" s="71">
        <f t="shared" si="122"/>
        <v>0</v>
      </c>
      <c r="Q121" s="57">
        <f t="shared" si="123"/>
        <v>0</v>
      </c>
      <c r="R121" s="70">
        <f t="shared" si="124"/>
        <v>0</v>
      </c>
      <c r="S121" s="74">
        <v>0</v>
      </c>
      <c r="T121" s="109">
        <f t="shared" si="125"/>
        <v>0</v>
      </c>
      <c r="U121" s="51">
        <v>0</v>
      </c>
      <c r="V121" s="109">
        <f t="shared" si="126"/>
        <v>0</v>
      </c>
      <c r="W121" s="61">
        <v>0</v>
      </c>
      <c r="X121" s="109">
        <f t="shared" si="127"/>
        <v>0</v>
      </c>
      <c r="Y121" s="61">
        <v>0</v>
      </c>
      <c r="Z121" s="109">
        <f t="shared" si="128"/>
        <v>0</v>
      </c>
      <c r="AA121" s="51">
        <v>0</v>
      </c>
      <c r="AB121" s="68">
        <f t="shared" si="129"/>
        <v>0</v>
      </c>
      <c r="AC121" s="67">
        <f t="shared" si="130"/>
        <v>0</v>
      </c>
      <c r="AD121" s="66">
        <f t="shared" si="131"/>
        <v>0</v>
      </c>
      <c r="AE121" s="57">
        <v>0</v>
      </c>
      <c r="AF121" s="60">
        <f t="shared" si="132"/>
        <v>0</v>
      </c>
      <c r="AG121" s="52">
        <v>0</v>
      </c>
      <c r="AH121" s="63">
        <f t="shared" si="133"/>
        <v>0</v>
      </c>
      <c r="AI121" s="65">
        <f t="shared" si="134"/>
        <v>0</v>
      </c>
      <c r="AJ121" s="64">
        <f t="shared" si="135"/>
        <v>0</v>
      </c>
      <c r="AK121" s="65">
        <v>0</v>
      </c>
      <c r="AL121" s="63">
        <f t="shared" si="136"/>
        <v>0</v>
      </c>
      <c r="AM121" s="75"/>
    </row>
    <row r="122" spans="1:39" s="2" customFormat="1" x14ac:dyDescent="0.3">
      <c r="A122" s="137" t="s">
        <v>61</v>
      </c>
      <c r="B122" s="47">
        <f>14400/24</f>
        <v>600</v>
      </c>
      <c r="C122" s="46">
        <f>800/1.1</f>
        <v>727.27272727272725</v>
      </c>
      <c r="D122" s="163">
        <v>20</v>
      </c>
      <c r="E122" s="44">
        <v>0</v>
      </c>
      <c r="F122" s="110">
        <f t="shared" si="117"/>
        <v>0</v>
      </c>
      <c r="G122" s="74">
        <v>0</v>
      </c>
      <c r="H122" s="109">
        <f t="shared" si="118"/>
        <v>0</v>
      </c>
      <c r="I122" s="61">
        <v>0</v>
      </c>
      <c r="J122" s="37">
        <f t="shared" si="119"/>
        <v>0</v>
      </c>
      <c r="K122" s="51">
        <v>0</v>
      </c>
      <c r="L122" s="37">
        <f t="shared" si="120"/>
        <v>0</v>
      </c>
      <c r="M122" s="51">
        <v>0</v>
      </c>
      <c r="N122" s="37">
        <f t="shared" si="121"/>
        <v>0</v>
      </c>
      <c r="O122" s="51">
        <v>0</v>
      </c>
      <c r="P122" s="71">
        <f t="shared" si="122"/>
        <v>0</v>
      </c>
      <c r="Q122" s="57">
        <f t="shared" si="123"/>
        <v>0</v>
      </c>
      <c r="R122" s="70">
        <f t="shared" si="124"/>
        <v>0</v>
      </c>
      <c r="S122" s="74">
        <v>0</v>
      </c>
      <c r="T122" s="109">
        <f t="shared" si="125"/>
        <v>0</v>
      </c>
      <c r="U122" s="51">
        <v>0</v>
      </c>
      <c r="V122" s="109">
        <f t="shared" si="126"/>
        <v>0</v>
      </c>
      <c r="W122" s="61">
        <v>0</v>
      </c>
      <c r="X122" s="109">
        <f t="shared" si="127"/>
        <v>0</v>
      </c>
      <c r="Y122" s="61">
        <v>0</v>
      </c>
      <c r="Z122" s="109">
        <f t="shared" si="128"/>
        <v>0</v>
      </c>
      <c r="AA122" s="51">
        <v>0</v>
      </c>
      <c r="AB122" s="68">
        <f t="shared" si="129"/>
        <v>0</v>
      </c>
      <c r="AC122" s="67">
        <f t="shared" si="130"/>
        <v>0</v>
      </c>
      <c r="AD122" s="66">
        <f t="shared" si="131"/>
        <v>0</v>
      </c>
      <c r="AE122" s="57">
        <v>0</v>
      </c>
      <c r="AF122" s="60">
        <f t="shared" si="132"/>
        <v>0</v>
      </c>
      <c r="AG122" s="52">
        <v>0</v>
      </c>
      <c r="AH122" s="63">
        <f t="shared" si="133"/>
        <v>0</v>
      </c>
      <c r="AI122" s="65">
        <f t="shared" si="134"/>
        <v>0</v>
      </c>
      <c r="AJ122" s="64">
        <f t="shared" si="135"/>
        <v>0</v>
      </c>
      <c r="AK122" s="65">
        <v>0</v>
      </c>
      <c r="AL122" s="63">
        <f t="shared" si="136"/>
        <v>0</v>
      </c>
      <c r="AM122" s="75"/>
    </row>
    <row r="123" spans="1:39" s="2" customFormat="1" x14ac:dyDescent="0.3">
      <c r="A123" s="78" t="s">
        <v>1189</v>
      </c>
      <c r="B123" s="182">
        <f>16000/10</f>
        <v>1600</v>
      </c>
      <c r="C123" s="183">
        <f>2700/1.1</f>
        <v>2454.5454545454545</v>
      </c>
      <c r="D123" s="184">
        <v>10</v>
      </c>
      <c r="E123" s="44">
        <v>0</v>
      </c>
      <c r="F123" s="110">
        <f t="shared" si="117"/>
        <v>0</v>
      </c>
      <c r="G123" s="74">
        <v>0</v>
      </c>
      <c r="H123" s="109">
        <f t="shared" si="118"/>
        <v>0</v>
      </c>
      <c r="I123" s="61">
        <v>0</v>
      </c>
      <c r="J123" s="37">
        <f t="shared" si="119"/>
        <v>0</v>
      </c>
      <c r="K123" s="51">
        <v>0</v>
      </c>
      <c r="L123" s="37">
        <f t="shared" si="120"/>
        <v>0</v>
      </c>
      <c r="M123" s="51">
        <v>0</v>
      </c>
      <c r="N123" s="37">
        <f t="shared" si="121"/>
        <v>0</v>
      </c>
      <c r="O123" s="51">
        <v>0</v>
      </c>
      <c r="P123" s="71">
        <f t="shared" si="122"/>
        <v>0</v>
      </c>
      <c r="Q123" s="57">
        <f t="shared" si="123"/>
        <v>0</v>
      </c>
      <c r="R123" s="70">
        <f t="shared" si="124"/>
        <v>0</v>
      </c>
      <c r="S123" s="74">
        <v>0</v>
      </c>
      <c r="T123" s="109">
        <f t="shared" si="125"/>
        <v>0</v>
      </c>
      <c r="U123" s="51">
        <v>0</v>
      </c>
      <c r="V123" s="109">
        <f t="shared" si="126"/>
        <v>0</v>
      </c>
      <c r="W123" s="61">
        <v>0</v>
      </c>
      <c r="X123" s="109">
        <f t="shared" si="127"/>
        <v>0</v>
      </c>
      <c r="Y123" s="61">
        <v>0</v>
      </c>
      <c r="Z123" s="109">
        <f t="shared" si="128"/>
        <v>0</v>
      </c>
      <c r="AA123" s="51">
        <v>0</v>
      </c>
      <c r="AB123" s="68">
        <f t="shared" si="129"/>
        <v>0</v>
      </c>
      <c r="AC123" s="67">
        <f t="shared" si="130"/>
        <v>0</v>
      </c>
      <c r="AD123" s="66">
        <f t="shared" si="131"/>
        <v>0</v>
      </c>
      <c r="AE123" s="57">
        <v>0</v>
      </c>
      <c r="AF123" s="60">
        <f t="shared" si="132"/>
        <v>0</v>
      </c>
      <c r="AG123" s="52">
        <v>0</v>
      </c>
      <c r="AH123" s="63">
        <f t="shared" si="133"/>
        <v>0</v>
      </c>
      <c r="AI123" s="65">
        <f t="shared" si="134"/>
        <v>0</v>
      </c>
      <c r="AJ123" s="64">
        <f t="shared" si="135"/>
        <v>0</v>
      </c>
      <c r="AK123" s="65">
        <v>0</v>
      </c>
      <c r="AL123" s="63">
        <f t="shared" si="136"/>
        <v>0</v>
      </c>
      <c r="AM123" s="75"/>
    </row>
    <row r="124" spans="1:39" s="2" customFormat="1" x14ac:dyDescent="0.3">
      <c r="A124" s="78" t="s">
        <v>1190</v>
      </c>
      <c r="B124" s="47">
        <f>16000/10</f>
        <v>1600</v>
      </c>
      <c r="C124" s="183">
        <f>2700/1.1</f>
        <v>2454.5454545454545</v>
      </c>
      <c r="D124" s="163">
        <v>10</v>
      </c>
      <c r="E124" s="44">
        <v>0</v>
      </c>
      <c r="F124" s="110">
        <f t="shared" si="117"/>
        <v>0</v>
      </c>
      <c r="G124" s="74">
        <v>0</v>
      </c>
      <c r="H124" s="109">
        <f t="shared" si="118"/>
        <v>0</v>
      </c>
      <c r="I124" s="61">
        <v>0</v>
      </c>
      <c r="J124" s="37">
        <f t="shared" si="119"/>
        <v>0</v>
      </c>
      <c r="K124" s="51">
        <v>0</v>
      </c>
      <c r="L124" s="37">
        <f t="shared" si="120"/>
        <v>0</v>
      </c>
      <c r="M124" s="51">
        <v>0</v>
      </c>
      <c r="N124" s="37">
        <f t="shared" si="121"/>
        <v>0</v>
      </c>
      <c r="O124" s="51">
        <v>0</v>
      </c>
      <c r="P124" s="71">
        <f t="shared" si="122"/>
        <v>0</v>
      </c>
      <c r="Q124" s="57">
        <f t="shared" si="123"/>
        <v>0</v>
      </c>
      <c r="R124" s="70">
        <f t="shared" si="124"/>
        <v>0</v>
      </c>
      <c r="S124" s="74">
        <v>0</v>
      </c>
      <c r="T124" s="109">
        <f t="shared" si="125"/>
        <v>0</v>
      </c>
      <c r="U124" s="51">
        <v>0</v>
      </c>
      <c r="V124" s="109">
        <f t="shared" si="126"/>
        <v>0</v>
      </c>
      <c r="W124" s="61">
        <v>0</v>
      </c>
      <c r="X124" s="109">
        <f t="shared" si="127"/>
        <v>0</v>
      </c>
      <c r="Y124" s="61">
        <v>0</v>
      </c>
      <c r="Z124" s="109">
        <f t="shared" si="128"/>
        <v>0</v>
      </c>
      <c r="AA124" s="51">
        <v>0</v>
      </c>
      <c r="AB124" s="68">
        <f t="shared" si="129"/>
        <v>0</v>
      </c>
      <c r="AC124" s="67">
        <f t="shared" si="130"/>
        <v>0</v>
      </c>
      <c r="AD124" s="66">
        <f t="shared" si="131"/>
        <v>0</v>
      </c>
      <c r="AE124" s="57">
        <v>0</v>
      </c>
      <c r="AF124" s="60">
        <f t="shared" si="132"/>
        <v>0</v>
      </c>
      <c r="AG124" s="52">
        <v>0</v>
      </c>
      <c r="AH124" s="63">
        <f t="shared" si="133"/>
        <v>0</v>
      </c>
      <c r="AI124" s="65">
        <f t="shared" si="134"/>
        <v>0</v>
      </c>
      <c r="AJ124" s="64">
        <f t="shared" si="135"/>
        <v>0</v>
      </c>
      <c r="AK124" s="65">
        <v>0</v>
      </c>
      <c r="AL124" s="63">
        <f t="shared" si="136"/>
        <v>0</v>
      </c>
      <c r="AM124" s="75"/>
    </row>
    <row r="125" spans="1:39" s="2" customFormat="1" x14ac:dyDescent="0.3">
      <c r="A125" s="78" t="s">
        <v>1191</v>
      </c>
      <c r="B125" s="47">
        <f>16000/10</f>
        <v>1600</v>
      </c>
      <c r="C125" s="183">
        <f>2700/1.1</f>
        <v>2454.5454545454545</v>
      </c>
      <c r="D125" s="163">
        <v>10</v>
      </c>
      <c r="E125" s="44">
        <v>0</v>
      </c>
      <c r="F125" s="110">
        <f t="shared" si="117"/>
        <v>0</v>
      </c>
      <c r="G125" s="74">
        <v>0</v>
      </c>
      <c r="H125" s="109">
        <f t="shared" si="118"/>
        <v>0</v>
      </c>
      <c r="I125" s="61">
        <v>0</v>
      </c>
      <c r="J125" s="37">
        <f t="shared" si="119"/>
        <v>0</v>
      </c>
      <c r="K125" s="51">
        <v>0</v>
      </c>
      <c r="L125" s="37">
        <f t="shared" si="120"/>
        <v>0</v>
      </c>
      <c r="M125" s="51">
        <v>0</v>
      </c>
      <c r="N125" s="37">
        <f t="shared" si="121"/>
        <v>0</v>
      </c>
      <c r="O125" s="51">
        <v>0</v>
      </c>
      <c r="P125" s="71">
        <f t="shared" si="122"/>
        <v>0</v>
      </c>
      <c r="Q125" s="57">
        <f t="shared" si="123"/>
        <v>0</v>
      </c>
      <c r="R125" s="70">
        <f t="shared" si="124"/>
        <v>0</v>
      </c>
      <c r="S125" s="74">
        <v>0</v>
      </c>
      <c r="T125" s="109">
        <f t="shared" si="125"/>
        <v>0</v>
      </c>
      <c r="U125" s="51">
        <v>0</v>
      </c>
      <c r="V125" s="109">
        <f t="shared" si="126"/>
        <v>0</v>
      </c>
      <c r="W125" s="61">
        <v>0</v>
      </c>
      <c r="X125" s="109">
        <f t="shared" si="127"/>
        <v>0</v>
      </c>
      <c r="Y125" s="61">
        <v>0</v>
      </c>
      <c r="Z125" s="109">
        <f t="shared" si="128"/>
        <v>0</v>
      </c>
      <c r="AA125" s="51">
        <v>0</v>
      </c>
      <c r="AB125" s="68">
        <f t="shared" si="129"/>
        <v>0</v>
      </c>
      <c r="AC125" s="67">
        <f t="shared" si="130"/>
        <v>0</v>
      </c>
      <c r="AD125" s="66">
        <f t="shared" si="131"/>
        <v>0</v>
      </c>
      <c r="AE125" s="57">
        <v>0</v>
      </c>
      <c r="AF125" s="60">
        <f t="shared" si="132"/>
        <v>0</v>
      </c>
      <c r="AG125" s="52">
        <v>0</v>
      </c>
      <c r="AH125" s="63">
        <f t="shared" si="133"/>
        <v>0</v>
      </c>
      <c r="AI125" s="65">
        <f t="shared" si="134"/>
        <v>0</v>
      </c>
      <c r="AJ125" s="64">
        <f t="shared" si="135"/>
        <v>0</v>
      </c>
      <c r="AK125" s="65">
        <v>0</v>
      </c>
      <c r="AL125" s="63">
        <f t="shared" si="136"/>
        <v>0</v>
      </c>
      <c r="AM125" s="75"/>
    </row>
    <row r="126" spans="1:39" s="2" customFormat="1" x14ac:dyDescent="0.3">
      <c r="A126" s="78" t="s">
        <v>1192</v>
      </c>
      <c r="B126" s="47">
        <f>16000/10</f>
        <v>1600</v>
      </c>
      <c r="C126" s="183">
        <f>2700/1.1</f>
        <v>2454.5454545454545</v>
      </c>
      <c r="D126" s="163">
        <v>10</v>
      </c>
      <c r="E126" s="44">
        <v>0</v>
      </c>
      <c r="F126" s="110">
        <f t="shared" si="117"/>
        <v>0</v>
      </c>
      <c r="G126" s="74">
        <v>0</v>
      </c>
      <c r="H126" s="109">
        <f t="shared" si="118"/>
        <v>0</v>
      </c>
      <c r="I126" s="61">
        <v>0</v>
      </c>
      <c r="J126" s="37">
        <f t="shared" si="119"/>
        <v>0</v>
      </c>
      <c r="K126" s="51">
        <v>0</v>
      </c>
      <c r="L126" s="37">
        <f t="shared" si="120"/>
        <v>0</v>
      </c>
      <c r="M126" s="51">
        <v>0</v>
      </c>
      <c r="N126" s="37">
        <f t="shared" si="121"/>
        <v>0</v>
      </c>
      <c r="O126" s="51">
        <v>0</v>
      </c>
      <c r="P126" s="71">
        <f t="shared" si="122"/>
        <v>0</v>
      </c>
      <c r="Q126" s="57">
        <f t="shared" si="123"/>
        <v>0</v>
      </c>
      <c r="R126" s="70">
        <f t="shared" si="124"/>
        <v>0</v>
      </c>
      <c r="S126" s="74">
        <v>0</v>
      </c>
      <c r="T126" s="109">
        <f t="shared" si="125"/>
        <v>0</v>
      </c>
      <c r="U126" s="51">
        <v>0</v>
      </c>
      <c r="V126" s="109">
        <f t="shared" si="126"/>
        <v>0</v>
      </c>
      <c r="W126" s="61">
        <v>0</v>
      </c>
      <c r="X126" s="109">
        <f t="shared" si="127"/>
        <v>0</v>
      </c>
      <c r="Y126" s="61">
        <v>0</v>
      </c>
      <c r="Z126" s="109">
        <f t="shared" si="128"/>
        <v>0</v>
      </c>
      <c r="AA126" s="51">
        <v>0</v>
      </c>
      <c r="AB126" s="68">
        <f t="shared" si="129"/>
        <v>0</v>
      </c>
      <c r="AC126" s="67">
        <f t="shared" si="130"/>
        <v>0</v>
      </c>
      <c r="AD126" s="66">
        <f t="shared" si="131"/>
        <v>0</v>
      </c>
      <c r="AE126" s="57">
        <v>0</v>
      </c>
      <c r="AF126" s="60">
        <f t="shared" si="132"/>
        <v>0</v>
      </c>
      <c r="AG126" s="52">
        <v>0</v>
      </c>
      <c r="AH126" s="63">
        <f t="shared" si="133"/>
        <v>0</v>
      </c>
      <c r="AI126" s="65">
        <f t="shared" si="134"/>
        <v>0</v>
      </c>
      <c r="AJ126" s="64">
        <f t="shared" si="135"/>
        <v>0</v>
      </c>
      <c r="AK126" s="65">
        <v>0</v>
      </c>
      <c r="AL126" s="63">
        <f t="shared" si="136"/>
        <v>0</v>
      </c>
      <c r="AM126" s="75"/>
    </row>
    <row r="127" spans="1:39" s="2" customFormat="1" x14ac:dyDescent="0.3">
      <c r="A127" s="78" t="s">
        <v>1187</v>
      </c>
      <c r="B127" s="47">
        <f>16000/10</f>
        <v>1600</v>
      </c>
      <c r="C127" s="183">
        <f>2700/1.1</f>
        <v>2454.5454545454545</v>
      </c>
      <c r="D127" s="163">
        <v>11</v>
      </c>
      <c r="E127" s="44">
        <v>0</v>
      </c>
      <c r="F127" s="110">
        <f t="shared" si="117"/>
        <v>0</v>
      </c>
      <c r="G127" s="74">
        <v>0</v>
      </c>
      <c r="H127" s="109">
        <f t="shared" si="118"/>
        <v>0</v>
      </c>
      <c r="I127" s="61">
        <v>0</v>
      </c>
      <c r="J127" s="37">
        <f t="shared" si="119"/>
        <v>0</v>
      </c>
      <c r="K127" s="51">
        <v>0</v>
      </c>
      <c r="L127" s="37">
        <f t="shared" si="120"/>
        <v>0</v>
      </c>
      <c r="M127" s="51">
        <v>0</v>
      </c>
      <c r="N127" s="37">
        <f t="shared" si="121"/>
        <v>0</v>
      </c>
      <c r="O127" s="51">
        <v>0</v>
      </c>
      <c r="P127" s="71">
        <f t="shared" si="122"/>
        <v>0</v>
      </c>
      <c r="Q127" s="57">
        <f t="shared" si="123"/>
        <v>0</v>
      </c>
      <c r="R127" s="70">
        <f t="shared" si="124"/>
        <v>0</v>
      </c>
      <c r="S127" s="74">
        <v>0</v>
      </c>
      <c r="T127" s="109">
        <f t="shared" si="125"/>
        <v>0</v>
      </c>
      <c r="U127" s="51">
        <v>0</v>
      </c>
      <c r="V127" s="109">
        <f t="shared" si="126"/>
        <v>0</v>
      </c>
      <c r="W127" s="61">
        <v>0</v>
      </c>
      <c r="X127" s="109">
        <f t="shared" si="127"/>
        <v>0</v>
      </c>
      <c r="Y127" s="61">
        <v>0</v>
      </c>
      <c r="Z127" s="109">
        <f t="shared" si="128"/>
        <v>0</v>
      </c>
      <c r="AA127" s="51">
        <v>0</v>
      </c>
      <c r="AB127" s="68">
        <f t="shared" si="129"/>
        <v>0</v>
      </c>
      <c r="AC127" s="67">
        <f t="shared" si="130"/>
        <v>0</v>
      </c>
      <c r="AD127" s="66">
        <f t="shared" si="131"/>
        <v>0</v>
      </c>
      <c r="AE127" s="57">
        <v>0</v>
      </c>
      <c r="AF127" s="60">
        <f t="shared" si="132"/>
        <v>0</v>
      </c>
      <c r="AG127" s="52">
        <v>0</v>
      </c>
      <c r="AH127" s="63">
        <f t="shared" si="133"/>
        <v>0</v>
      </c>
      <c r="AI127" s="65">
        <f t="shared" si="134"/>
        <v>0</v>
      </c>
      <c r="AJ127" s="64">
        <f t="shared" si="135"/>
        <v>0</v>
      </c>
      <c r="AK127" s="65">
        <v>0</v>
      </c>
      <c r="AL127" s="63">
        <f t="shared" si="136"/>
        <v>0</v>
      </c>
      <c r="AM127" s="75"/>
    </row>
    <row r="128" spans="1:39" s="2" customFormat="1" x14ac:dyDescent="0.3">
      <c r="A128" s="78" t="s">
        <v>45</v>
      </c>
      <c r="B128" s="47">
        <f>14400/12</f>
        <v>1200</v>
      </c>
      <c r="C128" s="46">
        <f>1800/1.1</f>
        <v>1636.3636363636363</v>
      </c>
      <c r="D128" s="163">
        <v>12</v>
      </c>
      <c r="E128" s="44">
        <v>0</v>
      </c>
      <c r="F128" s="110">
        <f t="shared" si="117"/>
        <v>0</v>
      </c>
      <c r="G128" s="74">
        <v>0</v>
      </c>
      <c r="H128" s="109">
        <f t="shared" si="118"/>
        <v>0</v>
      </c>
      <c r="I128" s="61">
        <v>0</v>
      </c>
      <c r="J128" s="37">
        <f t="shared" si="119"/>
        <v>0</v>
      </c>
      <c r="K128" s="51">
        <v>0</v>
      </c>
      <c r="L128" s="37">
        <f t="shared" si="120"/>
        <v>0</v>
      </c>
      <c r="M128" s="51">
        <v>0</v>
      </c>
      <c r="N128" s="37">
        <f t="shared" si="121"/>
        <v>0</v>
      </c>
      <c r="O128" s="51">
        <v>0</v>
      </c>
      <c r="P128" s="71">
        <f t="shared" si="122"/>
        <v>0</v>
      </c>
      <c r="Q128" s="57">
        <f t="shared" si="123"/>
        <v>0</v>
      </c>
      <c r="R128" s="70">
        <f t="shared" si="124"/>
        <v>0</v>
      </c>
      <c r="S128" s="74">
        <v>0</v>
      </c>
      <c r="T128" s="109">
        <f t="shared" si="125"/>
        <v>0</v>
      </c>
      <c r="U128" s="51">
        <v>0</v>
      </c>
      <c r="V128" s="109">
        <f t="shared" si="126"/>
        <v>0</v>
      </c>
      <c r="W128" s="61">
        <v>0</v>
      </c>
      <c r="X128" s="109">
        <f t="shared" si="127"/>
        <v>0</v>
      </c>
      <c r="Y128" s="61">
        <v>0</v>
      </c>
      <c r="Z128" s="109">
        <f t="shared" si="128"/>
        <v>0</v>
      </c>
      <c r="AA128" s="51">
        <v>0</v>
      </c>
      <c r="AB128" s="68">
        <f t="shared" si="129"/>
        <v>0</v>
      </c>
      <c r="AC128" s="67">
        <f t="shared" si="130"/>
        <v>0</v>
      </c>
      <c r="AD128" s="66">
        <f t="shared" si="131"/>
        <v>0</v>
      </c>
      <c r="AE128" s="57">
        <v>0</v>
      </c>
      <c r="AF128" s="60">
        <f t="shared" si="132"/>
        <v>0</v>
      </c>
      <c r="AG128" s="52">
        <v>0</v>
      </c>
      <c r="AH128" s="63">
        <f t="shared" si="133"/>
        <v>0</v>
      </c>
      <c r="AI128" s="65">
        <f t="shared" si="134"/>
        <v>0</v>
      </c>
      <c r="AJ128" s="64">
        <f t="shared" si="135"/>
        <v>0</v>
      </c>
      <c r="AK128" s="65">
        <v>0</v>
      </c>
      <c r="AL128" s="63">
        <f t="shared" si="136"/>
        <v>0</v>
      </c>
      <c r="AM128" s="75"/>
    </row>
    <row r="129" spans="1:39" s="2" customFormat="1" x14ac:dyDescent="0.3">
      <c r="A129" s="55" t="s">
        <v>390</v>
      </c>
      <c r="B129" s="47">
        <f>3900/6</f>
        <v>650</v>
      </c>
      <c r="C129" s="46">
        <f>2000/1.1</f>
        <v>1818.181818181818</v>
      </c>
      <c r="D129" s="163">
        <v>6</v>
      </c>
      <c r="E129" s="44">
        <v>0</v>
      </c>
      <c r="F129" s="110">
        <f t="shared" si="117"/>
        <v>0</v>
      </c>
      <c r="G129" s="74">
        <v>0</v>
      </c>
      <c r="H129" s="109">
        <f t="shared" si="118"/>
        <v>0</v>
      </c>
      <c r="I129" s="61">
        <v>0</v>
      </c>
      <c r="J129" s="37">
        <f t="shared" si="119"/>
        <v>0</v>
      </c>
      <c r="K129" s="51">
        <v>0</v>
      </c>
      <c r="L129" s="37">
        <f t="shared" si="120"/>
        <v>0</v>
      </c>
      <c r="M129" s="51">
        <v>0</v>
      </c>
      <c r="N129" s="37">
        <f t="shared" si="121"/>
        <v>0</v>
      </c>
      <c r="O129" s="51">
        <v>0</v>
      </c>
      <c r="P129" s="71">
        <f t="shared" si="122"/>
        <v>0</v>
      </c>
      <c r="Q129" s="57">
        <f t="shared" si="123"/>
        <v>0</v>
      </c>
      <c r="R129" s="70">
        <f t="shared" si="124"/>
        <v>0</v>
      </c>
      <c r="S129" s="74">
        <v>0</v>
      </c>
      <c r="T129" s="109">
        <f t="shared" si="125"/>
        <v>0</v>
      </c>
      <c r="U129" s="51">
        <v>0</v>
      </c>
      <c r="V129" s="109">
        <f t="shared" si="126"/>
        <v>0</v>
      </c>
      <c r="W129" s="61">
        <v>0</v>
      </c>
      <c r="X129" s="109">
        <f t="shared" si="127"/>
        <v>0</v>
      </c>
      <c r="Y129" s="61">
        <v>0</v>
      </c>
      <c r="Z129" s="109">
        <f t="shared" si="128"/>
        <v>0</v>
      </c>
      <c r="AA129" s="51">
        <v>0</v>
      </c>
      <c r="AB129" s="68">
        <f t="shared" si="129"/>
        <v>0</v>
      </c>
      <c r="AC129" s="67">
        <f t="shared" si="130"/>
        <v>0</v>
      </c>
      <c r="AD129" s="66">
        <f t="shared" si="131"/>
        <v>0</v>
      </c>
      <c r="AE129" s="57">
        <v>0</v>
      </c>
      <c r="AF129" s="60">
        <f t="shared" si="132"/>
        <v>0</v>
      </c>
      <c r="AG129" s="52">
        <v>0</v>
      </c>
      <c r="AH129" s="63">
        <f t="shared" si="133"/>
        <v>0</v>
      </c>
      <c r="AI129" s="65">
        <f t="shared" si="134"/>
        <v>0</v>
      </c>
      <c r="AJ129" s="64">
        <f t="shared" si="135"/>
        <v>0</v>
      </c>
      <c r="AK129" s="65">
        <v>0</v>
      </c>
      <c r="AL129" s="63">
        <f t="shared" si="136"/>
        <v>0</v>
      </c>
      <c r="AM129" s="75"/>
    </row>
    <row r="130" spans="1:39" s="2" customFormat="1" x14ac:dyDescent="0.3">
      <c r="A130" s="55" t="s">
        <v>67</v>
      </c>
      <c r="B130" s="47">
        <f>3900/6</f>
        <v>650</v>
      </c>
      <c r="C130" s="46">
        <f>2000/1.1</f>
        <v>1818.181818181818</v>
      </c>
      <c r="D130" s="163">
        <v>6</v>
      </c>
      <c r="E130" s="44">
        <v>0</v>
      </c>
      <c r="F130" s="110">
        <f t="shared" si="117"/>
        <v>0</v>
      </c>
      <c r="G130" s="74">
        <v>0</v>
      </c>
      <c r="H130" s="109">
        <f t="shared" si="118"/>
        <v>0</v>
      </c>
      <c r="I130" s="61">
        <v>0</v>
      </c>
      <c r="J130" s="37">
        <f t="shared" si="119"/>
        <v>0</v>
      </c>
      <c r="K130" s="51">
        <v>0</v>
      </c>
      <c r="L130" s="37">
        <f t="shared" si="120"/>
        <v>0</v>
      </c>
      <c r="M130" s="51">
        <v>0</v>
      </c>
      <c r="N130" s="37">
        <f t="shared" si="121"/>
        <v>0</v>
      </c>
      <c r="O130" s="51">
        <v>0</v>
      </c>
      <c r="P130" s="71">
        <f t="shared" si="122"/>
        <v>0</v>
      </c>
      <c r="Q130" s="57">
        <f t="shared" si="123"/>
        <v>0</v>
      </c>
      <c r="R130" s="70">
        <f t="shared" si="124"/>
        <v>0</v>
      </c>
      <c r="S130" s="74">
        <v>0</v>
      </c>
      <c r="T130" s="109">
        <f t="shared" si="125"/>
        <v>0</v>
      </c>
      <c r="U130" s="51">
        <v>0</v>
      </c>
      <c r="V130" s="109">
        <f t="shared" si="126"/>
        <v>0</v>
      </c>
      <c r="W130" s="61">
        <v>0</v>
      </c>
      <c r="X130" s="109">
        <f t="shared" si="127"/>
        <v>0</v>
      </c>
      <c r="Y130" s="61">
        <v>0</v>
      </c>
      <c r="Z130" s="109">
        <f t="shared" si="128"/>
        <v>0</v>
      </c>
      <c r="AA130" s="51">
        <v>0</v>
      </c>
      <c r="AB130" s="68">
        <f t="shared" si="129"/>
        <v>0</v>
      </c>
      <c r="AC130" s="67">
        <f t="shared" si="130"/>
        <v>0</v>
      </c>
      <c r="AD130" s="66">
        <f t="shared" si="131"/>
        <v>0</v>
      </c>
      <c r="AE130" s="57">
        <v>0</v>
      </c>
      <c r="AF130" s="60">
        <f t="shared" si="132"/>
        <v>0</v>
      </c>
      <c r="AG130" s="52">
        <v>0</v>
      </c>
      <c r="AH130" s="63">
        <f t="shared" si="133"/>
        <v>0</v>
      </c>
      <c r="AI130" s="65">
        <f t="shared" si="134"/>
        <v>0</v>
      </c>
      <c r="AJ130" s="64">
        <f t="shared" si="135"/>
        <v>0</v>
      </c>
      <c r="AK130" s="65">
        <v>0</v>
      </c>
      <c r="AL130" s="63">
        <f t="shared" si="136"/>
        <v>0</v>
      </c>
      <c r="AM130" s="75"/>
    </row>
    <row r="131" spans="1:39" s="2" customFormat="1" x14ac:dyDescent="0.3">
      <c r="A131" s="55" t="s">
        <v>389</v>
      </c>
      <c r="B131" s="47">
        <f>3900/6</f>
        <v>650</v>
      </c>
      <c r="C131" s="46">
        <f>2000/1.1</f>
        <v>1818.181818181818</v>
      </c>
      <c r="D131" s="163">
        <v>6</v>
      </c>
      <c r="E131" s="44">
        <v>0</v>
      </c>
      <c r="F131" s="110">
        <f t="shared" si="117"/>
        <v>0</v>
      </c>
      <c r="G131" s="74">
        <v>0</v>
      </c>
      <c r="H131" s="109">
        <f t="shared" si="118"/>
        <v>0</v>
      </c>
      <c r="I131" s="61">
        <v>0</v>
      </c>
      <c r="J131" s="37">
        <f t="shared" si="119"/>
        <v>0</v>
      </c>
      <c r="K131" s="51">
        <v>0</v>
      </c>
      <c r="L131" s="37">
        <f t="shared" si="120"/>
        <v>0</v>
      </c>
      <c r="M131" s="51">
        <v>0</v>
      </c>
      <c r="N131" s="37">
        <f t="shared" si="121"/>
        <v>0</v>
      </c>
      <c r="O131" s="51">
        <v>0</v>
      </c>
      <c r="P131" s="71">
        <f t="shared" si="122"/>
        <v>0</v>
      </c>
      <c r="Q131" s="57">
        <f t="shared" si="123"/>
        <v>0</v>
      </c>
      <c r="R131" s="70">
        <f t="shared" si="124"/>
        <v>0</v>
      </c>
      <c r="S131" s="74">
        <v>0</v>
      </c>
      <c r="T131" s="109">
        <f t="shared" si="125"/>
        <v>0</v>
      </c>
      <c r="U131" s="51">
        <v>0</v>
      </c>
      <c r="V131" s="109">
        <f t="shared" si="126"/>
        <v>0</v>
      </c>
      <c r="W131" s="61">
        <v>0</v>
      </c>
      <c r="X131" s="109">
        <f t="shared" si="127"/>
        <v>0</v>
      </c>
      <c r="Y131" s="61">
        <v>0</v>
      </c>
      <c r="Z131" s="109">
        <f t="shared" si="128"/>
        <v>0</v>
      </c>
      <c r="AA131" s="51">
        <v>0</v>
      </c>
      <c r="AB131" s="68">
        <f t="shared" si="129"/>
        <v>0</v>
      </c>
      <c r="AC131" s="67">
        <f t="shared" si="130"/>
        <v>0</v>
      </c>
      <c r="AD131" s="66">
        <f t="shared" si="131"/>
        <v>0</v>
      </c>
      <c r="AE131" s="57">
        <v>0</v>
      </c>
      <c r="AF131" s="60">
        <f t="shared" si="132"/>
        <v>0</v>
      </c>
      <c r="AG131" s="52">
        <v>0</v>
      </c>
      <c r="AH131" s="63">
        <f t="shared" si="133"/>
        <v>0</v>
      </c>
      <c r="AI131" s="65">
        <f t="shared" si="134"/>
        <v>0</v>
      </c>
      <c r="AJ131" s="64">
        <f t="shared" si="135"/>
        <v>0</v>
      </c>
      <c r="AK131" s="65">
        <v>0</v>
      </c>
      <c r="AL131" s="63">
        <f t="shared" si="136"/>
        <v>0</v>
      </c>
      <c r="AM131" s="75"/>
    </row>
    <row r="132" spans="1:39" s="2" customFormat="1" ht="17.25" thickBot="1" x14ac:dyDescent="0.35">
      <c r="A132" s="48" t="s">
        <v>1193</v>
      </c>
      <c r="B132" s="193">
        <f>31200/24</f>
        <v>1300</v>
      </c>
      <c r="C132" s="194">
        <f>2800/1.1</f>
        <v>2545.454545454545</v>
      </c>
      <c r="D132" s="45">
        <v>24</v>
      </c>
      <c r="E132" s="431">
        <v>0</v>
      </c>
      <c r="F132" s="432">
        <f t="shared" si="117"/>
        <v>0</v>
      </c>
      <c r="G132" s="145">
        <v>0</v>
      </c>
      <c r="H132" s="119">
        <f t="shared" si="118"/>
        <v>0</v>
      </c>
      <c r="I132" s="360">
        <v>0</v>
      </c>
      <c r="J132" s="197">
        <f t="shared" si="119"/>
        <v>0</v>
      </c>
      <c r="K132" s="387">
        <v>0</v>
      </c>
      <c r="L132" s="197">
        <f t="shared" si="120"/>
        <v>0</v>
      </c>
      <c r="M132" s="387">
        <v>0</v>
      </c>
      <c r="N132" s="197">
        <f t="shared" si="121"/>
        <v>0</v>
      </c>
      <c r="O132" s="387">
        <v>0</v>
      </c>
      <c r="P132" s="405">
        <f t="shared" si="122"/>
        <v>0</v>
      </c>
      <c r="Q132" s="406">
        <f t="shared" si="123"/>
        <v>0</v>
      </c>
      <c r="R132" s="149">
        <f t="shared" si="124"/>
        <v>0</v>
      </c>
      <c r="S132" s="145">
        <v>0</v>
      </c>
      <c r="T132" s="119">
        <f t="shared" si="125"/>
        <v>0</v>
      </c>
      <c r="U132" s="387">
        <v>0</v>
      </c>
      <c r="V132" s="119">
        <f t="shared" si="126"/>
        <v>0</v>
      </c>
      <c r="W132" s="360">
        <v>0</v>
      </c>
      <c r="X132" s="119">
        <f t="shared" si="127"/>
        <v>0</v>
      </c>
      <c r="Y132" s="360">
        <v>0</v>
      </c>
      <c r="Z132" s="119">
        <f t="shared" si="128"/>
        <v>0</v>
      </c>
      <c r="AA132" s="387">
        <v>0</v>
      </c>
      <c r="AB132" s="390">
        <f t="shared" si="129"/>
        <v>0</v>
      </c>
      <c r="AC132" s="407">
        <f t="shared" si="130"/>
        <v>0</v>
      </c>
      <c r="AD132" s="408">
        <f t="shared" si="131"/>
        <v>0</v>
      </c>
      <c r="AE132" s="406">
        <v>0</v>
      </c>
      <c r="AF132" s="392">
        <f t="shared" si="132"/>
        <v>0</v>
      </c>
      <c r="AG132" s="425">
        <v>0</v>
      </c>
      <c r="AH132" s="393">
        <f t="shared" si="133"/>
        <v>0</v>
      </c>
      <c r="AI132" s="426">
        <f t="shared" si="134"/>
        <v>0</v>
      </c>
      <c r="AJ132" s="427">
        <f t="shared" si="135"/>
        <v>0</v>
      </c>
      <c r="AK132" s="426">
        <v>0</v>
      </c>
      <c r="AL132" s="393">
        <f t="shared" si="136"/>
        <v>0</v>
      </c>
      <c r="AM132" s="447"/>
    </row>
    <row r="133" spans="1:39" s="2" customFormat="1" ht="17.25" thickBot="1" x14ac:dyDescent="0.35">
      <c r="A133" s="573" t="s">
        <v>57</v>
      </c>
      <c r="B133" s="574"/>
      <c r="C133" s="574"/>
      <c r="D133" s="574"/>
      <c r="E133" s="445">
        <f t="shared" ref="E133:AL133" si="137">SUM(E118:E132)</f>
        <v>0</v>
      </c>
      <c r="F133" s="445">
        <f t="shared" si="137"/>
        <v>0</v>
      </c>
      <c r="G133" s="397">
        <f t="shared" si="137"/>
        <v>0</v>
      </c>
      <c r="H133" s="451">
        <f t="shared" si="137"/>
        <v>0</v>
      </c>
      <c r="I133" s="397">
        <f t="shared" si="137"/>
        <v>0</v>
      </c>
      <c r="J133" s="451">
        <f t="shared" si="137"/>
        <v>0</v>
      </c>
      <c r="K133" s="397">
        <f t="shared" si="137"/>
        <v>0</v>
      </c>
      <c r="L133" s="451">
        <f t="shared" si="137"/>
        <v>0</v>
      </c>
      <c r="M133" s="397">
        <f t="shared" si="137"/>
        <v>0</v>
      </c>
      <c r="N133" s="451">
        <f t="shared" si="137"/>
        <v>0</v>
      </c>
      <c r="O133" s="397">
        <f t="shared" si="137"/>
        <v>0</v>
      </c>
      <c r="P133" s="451">
        <f t="shared" si="137"/>
        <v>0</v>
      </c>
      <c r="Q133" s="442">
        <f t="shared" si="137"/>
        <v>0</v>
      </c>
      <c r="R133" s="442">
        <f t="shared" si="137"/>
        <v>0</v>
      </c>
      <c r="S133" s="397">
        <f t="shared" si="137"/>
        <v>0</v>
      </c>
      <c r="T133" s="451">
        <f t="shared" si="137"/>
        <v>0</v>
      </c>
      <c r="U133" s="397">
        <f t="shared" si="137"/>
        <v>0</v>
      </c>
      <c r="V133" s="451">
        <f t="shared" si="137"/>
        <v>0</v>
      </c>
      <c r="W133" s="397">
        <f t="shared" si="137"/>
        <v>0</v>
      </c>
      <c r="X133" s="451">
        <f t="shared" si="137"/>
        <v>0</v>
      </c>
      <c r="Y133" s="397">
        <f t="shared" si="137"/>
        <v>0</v>
      </c>
      <c r="Z133" s="451">
        <f t="shared" si="137"/>
        <v>0</v>
      </c>
      <c r="AA133" s="397">
        <f t="shared" si="137"/>
        <v>0</v>
      </c>
      <c r="AB133" s="451">
        <f t="shared" si="137"/>
        <v>0</v>
      </c>
      <c r="AC133" s="442">
        <f t="shared" si="137"/>
        <v>0</v>
      </c>
      <c r="AD133" s="442">
        <f t="shared" si="137"/>
        <v>0</v>
      </c>
      <c r="AE133" s="442">
        <f t="shared" si="137"/>
        <v>0</v>
      </c>
      <c r="AF133" s="442">
        <f t="shared" si="137"/>
        <v>0</v>
      </c>
      <c r="AG133" s="453">
        <f t="shared" si="137"/>
        <v>0</v>
      </c>
      <c r="AH133" s="397">
        <f t="shared" si="137"/>
        <v>0</v>
      </c>
      <c r="AI133" s="397">
        <f t="shared" si="137"/>
        <v>0</v>
      </c>
      <c r="AJ133" s="397">
        <f t="shared" si="137"/>
        <v>0</v>
      </c>
      <c r="AK133" s="397">
        <f t="shared" si="137"/>
        <v>0</v>
      </c>
      <c r="AL133" s="397">
        <f t="shared" si="137"/>
        <v>0</v>
      </c>
      <c r="AM133" s="11"/>
    </row>
    <row r="134" spans="1:39" s="2" customFormat="1" ht="17.25" thickBot="1" x14ac:dyDescent="0.35">
      <c r="A134" s="10"/>
      <c r="B134" s="10"/>
      <c r="C134" s="10"/>
      <c r="D134" s="10"/>
      <c r="E134" s="4"/>
      <c r="F134" s="6"/>
      <c r="G134" s="4"/>
      <c r="H134" s="9">
        <f>H133*1.1</f>
        <v>0</v>
      </c>
      <c r="I134" s="5"/>
      <c r="J134" s="101">
        <f>J133*1.1</f>
        <v>0</v>
      </c>
      <c r="K134" s="5"/>
      <c r="L134" s="9">
        <f>L133*1.1</f>
        <v>0</v>
      </c>
      <c r="M134" s="5"/>
      <c r="N134" s="9">
        <f>N133*1.1</f>
        <v>0</v>
      </c>
      <c r="O134" s="5"/>
      <c r="P134" s="9">
        <f>P133*1.1</f>
        <v>0</v>
      </c>
      <c r="Q134" s="5"/>
      <c r="R134" s="8">
        <f>R133*1.1</f>
        <v>0</v>
      </c>
      <c r="S134" s="586" t="s">
        <v>50</v>
      </c>
      <c r="T134" s="587"/>
      <c r="U134" s="587"/>
      <c r="V134" s="587"/>
      <c r="W134" s="587"/>
      <c r="X134" s="587"/>
      <c r="Y134" s="587"/>
      <c r="Z134" s="587"/>
      <c r="AA134" s="587"/>
      <c r="AB134" s="587"/>
      <c r="AC134" s="587"/>
      <c r="AD134" s="587"/>
      <c r="AE134" s="358"/>
      <c r="AF134" s="116" t="e">
        <f>AF133/(R133+F133)</f>
        <v>#DIV/0!</v>
      </c>
      <c r="AG134" s="4"/>
      <c r="AH134" s="6"/>
      <c r="AI134" s="4"/>
      <c r="AJ134" s="5"/>
      <c r="AK134" s="4"/>
      <c r="AL134" s="3"/>
    </row>
    <row r="135" spans="1:39" s="100" customFormat="1" x14ac:dyDescent="0.3"/>
    <row r="136" spans="1:39" s="2" customFormat="1" ht="17.25" thickBot="1" x14ac:dyDescent="0.35">
      <c r="A136" s="98" t="s">
        <v>1200</v>
      </c>
      <c r="B136" s="97"/>
      <c r="C136" s="97"/>
      <c r="D136" s="94"/>
      <c r="E136" s="95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3"/>
      <c r="AH136" s="93"/>
      <c r="AI136" s="93"/>
      <c r="AJ136" s="93"/>
      <c r="AK136" s="93"/>
    </row>
    <row r="137" spans="1:39" s="2" customFormat="1" ht="17.25" thickBot="1" x14ac:dyDescent="0.35">
      <c r="A137" s="10"/>
      <c r="B137" s="10"/>
      <c r="C137" s="10"/>
      <c r="D137" s="10"/>
      <c r="E137" s="115"/>
      <c r="F137" s="114"/>
      <c r="G137" s="619" t="s">
        <v>10</v>
      </c>
      <c r="H137" s="620"/>
      <c r="I137" s="620"/>
      <c r="J137" s="620"/>
      <c r="K137" s="620"/>
      <c r="L137" s="620"/>
      <c r="M137" s="620"/>
      <c r="N137" s="620"/>
      <c r="O137" s="620"/>
      <c r="P137" s="620"/>
      <c r="Q137" s="620"/>
      <c r="R137" s="621"/>
      <c r="S137" s="660" t="s">
        <v>49</v>
      </c>
      <c r="T137" s="622"/>
      <c r="U137" s="622"/>
      <c r="V137" s="622"/>
      <c r="W137" s="622"/>
      <c r="X137" s="622"/>
      <c r="Y137" s="622"/>
      <c r="Z137" s="622"/>
      <c r="AA137" s="622"/>
      <c r="AB137" s="622"/>
      <c r="AC137" s="622"/>
      <c r="AD137" s="622"/>
      <c r="AE137" s="622"/>
      <c r="AF137" s="661"/>
      <c r="AG137" s="92"/>
      <c r="AH137" s="89"/>
      <c r="AI137" s="92"/>
      <c r="AJ137" s="91"/>
      <c r="AK137" s="112"/>
      <c r="AL137" s="113"/>
      <c r="AM137" s="112" t="s">
        <v>11</v>
      </c>
    </row>
    <row r="138" spans="1:39" s="2" customFormat="1" ht="16.5" customHeight="1" x14ac:dyDescent="0.3">
      <c r="A138" s="674" t="s">
        <v>12</v>
      </c>
      <c r="B138" s="563" t="s">
        <v>13</v>
      </c>
      <c r="C138" s="565" t="s">
        <v>14</v>
      </c>
      <c r="D138" s="671" t="s">
        <v>51</v>
      </c>
      <c r="E138" s="569" t="s">
        <v>15</v>
      </c>
      <c r="F138" s="649" t="s">
        <v>16</v>
      </c>
      <c r="G138" s="629" t="s">
        <v>17</v>
      </c>
      <c r="H138" s="633" t="s">
        <v>18</v>
      </c>
      <c r="I138" s="647" t="s">
        <v>0</v>
      </c>
      <c r="J138" s="633" t="s">
        <v>53</v>
      </c>
      <c r="K138" s="676" t="s">
        <v>1</v>
      </c>
      <c r="L138" s="633" t="s">
        <v>19</v>
      </c>
      <c r="M138" s="625" t="s">
        <v>2</v>
      </c>
      <c r="N138" s="633" t="s">
        <v>20</v>
      </c>
      <c r="O138" s="625" t="s">
        <v>3</v>
      </c>
      <c r="P138" s="633" t="s">
        <v>21</v>
      </c>
      <c r="Q138" s="639" t="s">
        <v>22</v>
      </c>
      <c r="R138" s="607" t="s">
        <v>23</v>
      </c>
      <c r="S138" s="667" t="s">
        <v>24</v>
      </c>
      <c r="T138" s="611" t="s">
        <v>101</v>
      </c>
      <c r="U138" s="668" t="s">
        <v>4</v>
      </c>
      <c r="V138" s="670" t="s">
        <v>26</v>
      </c>
      <c r="W138" s="668" t="s">
        <v>5</v>
      </c>
      <c r="X138" s="670" t="s">
        <v>27</v>
      </c>
      <c r="Y138" s="668" t="s">
        <v>6</v>
      </c>
      <c r="Z138" s="670" t="s">
        <v>54</v>
      </c>
      <c r="AA138" s="668" t="s">
        <v>7</v>
      </c>
      <c r="AB138" s="673" t="s">
        <v>28</v>
      </c>
      <c r="AC138" s="642" t="s">
        <v>29</v>
      </c>
      <c r="AD138" s="669" t="s">
        <v>30</v>
      </c>
      <c r="AE138" s="639" t="s">
        <v>31</v>
      </c>
      <c r="AF138" s="607" t="s">
        <v>32</v>
      </c>
      <c r="AG138" s="615" t="s">
        <v>33</v>
      </c>
      <c r="AH138" s="627" t="s">
        <v>52</v>
      </c>
      <c r="AI138" s="629" t="s">
        <v>71</v>
      </c>
      <c r="AJ138" s="627" t="s">
        <v>34</v>
      </c>
      <c r="AK138" s="634" t="s">
        <v>35</v>
      </c>
      <c r="AL138" s="627" t="s">
        <v>36</v>
      </c>
      <c r="AM138" s="605" t="s">
        <v>37</v>
      </c>
    </row>
    <row r="139" spans="1:39" s="2" customFormat="1" ht="17.25" customHeight="1" thickBot="1" x14ac:dyDescent="0.35">
      <c r="A139" s="675"/>
      <c r="B139" s="564"/>
      <c r="C139" s="566"/>
      <c r="D139" s="672"/>
      <c r="E139" s="651"/>
      <c r="F139" s="650"/>
      <c r="G139" s="638"/>
      <c r="H139" s="583"/>
      <c r="I139" s="585"/>
      <c r="J139" s="583"/>
      <c r="K139" s="581"/>
      <c r="L139" s="583"/>
      <c r="M139" s="566"/>
      <c r="N139" s="583"/>
      <c r="O139" s="566"/>
      <c r="P139" s="583"/>
      <c r="Q139" s="602"/>
      <c r="R139" s="614"/>
      <c r="S139" s="589"/>
      <c r="T139" s="612"/>
      <c r="U139" s="577"/>
      <c r="V139" s="579"/>
      <c r="W139" s="577"/>
      <c r="X139" s="579"/>
      <c r="Y139" s="577"/>
      <c r="Z139" s="579"/>
      <c r="AA139" s="577"/>
      <c r="AB139" s="618"/>
      <c r="AC139" s="593"/>
      <c r="AD139" s="595"/>
      <c r="AE139" s="602"/>
      <c r="AF139" s="614"/>
      <c r="AG139" s="616"/>
      <c r="AH139" s="628"/>
      <c r="AI139" s="630"/>
      <c r="AJ139" s="631"/>
      <c r="AK139" s="638"/>
      <c r="AL139" s="628"/>
      <c r="AM139" s="606"/>
    </row>
    <row r="140" spans="1:39" s="2" customFormat="1" x14ac:dyDescent="0.3">
      <c r="A140" s="78" t="s">
        <v>1202</v>
      </c>
      <c r="B140" s="47">
        <f>18000/10</f>
        <v>1800</v>
      </c>
      <c r="C140" s="183">
        <f>2800/1.1</f>
        <v>2545.454545454545</v>
      </c>
      <c r="D140" s="163">
        <v>10</v>
      </c>
      <c r="E140" s="44">
        <v>0</v>
      </c>
      <c r="F140" s="110">
        <f t="shared" ref="F140:F154" si="138">B140*E140</f>
        <v>0</v>
      </c>
      <c r="G140" s="74">
        <v>10</v>
      </c>
      <c r="H140" s="69">
        <f t="shared" ref="H140:H154" si="139">B140*G140</f>
        <v>18000</v>
      </c>
      <c r="I140" s="74">
        <v>20</v>
      </c>
      <c r="J140" s="37">
        <f t="shared" ref="J140:J154" si="140">B140*I140</f>
        <v>36000</v>
      </c>
      <c r="K140" s="74">
        <v>0</v>
      </c>
      <c r="L140" s="37">
        <f t="shared" ref="L140:L154" si="141">B140*K140</f>
        <v>0</v>
      </c>
      <c r="M140" s="74">
        <v>40</v>
      </c>
      <c r="N140" s="37">
        <f t="shared" ref="N140:N154" si="142">B140*M140</f>
        <v>72000</v>
      </c>
      <c r="O140" s="74">
        <v>20</v>
      </c>
      <c r="P140" s="71">
        <f t="shared" ref="P140:P154" si="143">B140*O140</f>
        <v>36000</v>
      </c>
      <c r="Q140" s="57">
        <f t="shared" ref="Q140:Q154" si="144">G140+I140+K140+M140+O140</f>
        <v>90</v>
      </c>
      <c r="R140" s="70">
        <f t="shared" ref="R140:R154" si="145">Q140*B140</f>
        <v>162000</v>
      </c>
      <c r="S140" s="74">
        <v>10</v>
      </c>
      <c r="T140" s="109">
        <f t="shared" ref="T140:T154" si="146">C140*S140</f>
        <v>25454.545454545449</v>
      </c>
      <c r="U140" s="74">
        <v>20</v>
      </c>
      <c r="V140" s="109">
        <f t="shared" ref="V140:V154" si="147">C140*U140</f>
        <v>50909.090909090897</v>
      </c>
      <c r="W140" s="74">
        <v>0</v>
      </c>
      <c r="X140" s="109">
        <f t="shared" ref="X140:X154" si="148">C140*W140</f>
        <v>0</v>
      </c>
      <c r="Y140" s="74">
        <v>34</v>
      </c>
      <c r="Z140" s="109">
        <f t="shared" ref="Z140:Z154" si="149">C140*Y140</f>
        <v>86545.45454545453</v>
      </c>
      <c r="AA140" s="74">
        <v>9</v>
      </c>
      <c r="AB140" s="68">
        <f t="shared" ref="AB140:AB154" si="150">C140*AA140</f>
        <v>22909.090909090904</v>
      </c>
      <c r="AC140" s="67">
        <f t="shared" ref="AC140:AC154" si="151">S140+U140+W140+Y140+AA140</f>
        <v>73</v>
      </c>
      <c r="AD140" s="66">
        <f t="shared" ref="AD140:AD154" si="152">AC140*C140</f>
        <v>185818.18181818179</v>
      </c>
      <c r="AE140" s="57">
        <v>0</v>
      </c>
      <c r="AF140" s="60">
        <f t="shared" ref="AF140:AF154" si="153">((C140-B140)*AC140)-AE140</f>
        <v>54418.181818181787</v>
      </c>
      <c r="AG140" s="52">
        <v>0</v>
      </c>
      <c r="AH140" s="63">
        <f t="shared" ref="AH140:AH154" si="154">B140*AG140</f>
        <v>0</v>
      </c>
      <c r="AI140" s="65">
        <f t="shared" ref="AI140:AI154" si="155">E140+Q140-AC140-AG140</f>
        <v>17</v>
      </c>
      <c r="AJ140" s="64">
        <f t="shared" ref="AJ140:AJ154" si="156">B140*AI140</f>
        <v>30600</v>
      </c>
      <c r="AK140" s="65">
        <v>0</v>
      </c>
      <c r="AL140" s="63">
        <f t="shared" ref="AL140:AL154" si="157">AK140*B140</f>
        <v>0</v>
      </c>
      <c r="AM140" s="75"/>
    </row>
    <row r="141" spans="1:39" s="2" customFormat="1" x14ac:dyDescent="0.3">
      <c r="A141" s="78" t="s">
        <v>43</v>
      </c>
      <c r="B141" s="47">
        <f>18000/10</f>
        <v>1800</v>
      </c>
      <c r="C141" s="183">
        <f>2800/1.1</f>
        <v>2545.454545454545</v>
      </c>
      <c r="D141" s="163">
        <v>10</v>
      </c>
      <c r="E141" s="44">
        <v>0</v>
      </c>
      <c r="F141" s="110">
        <f t="shared" si="138"/>
        <v>0</v>
      </c>
      <c r="G141" s="74">
        <v>10</v>
      </c>
      <c r="H141" s="69">
        <f t="shared" si="139"/>
        <v>18000</v>
      </c>
      <c r="I141" s="74">
        <v>20</v>
      </c>
      <c r="J141" s="37">
        <f t="shared" si="140"/>
        <v>36000</v>
      </c>
      <c r="K141" s="74">
        <v>0</v>
      </c>
      <c r="L141" s="37">
        <f t="shared" si="141"/>
        <v>0</v>
      </c>
      <c r="M141" s="74">
        <v>30</v>
      </c>
      <c r="N141" s="37">
        <f t="shared" si="142"/>
        <v>54000</v>
      </c>
      <c r="O141" s="74">
        <v>0</v>
      </c>
      <c r="P141" s="71">
        <f t="shared" si="143"/>
        <v>0</v>
      </c>
      <c r="Q141" s="57">
        <f t="shared" si="144"/>
        <v>60</v>
      </c>
      <c r="R141" s="70">
        <f t="shared" si="145"/>
        <v>108000</v>
      </c>
      <c r="S141" s="74">
        <v>3</v>
      </c>
      <c r="T141" s="109">
        <f t="shared" si="146"/>
        <v>7636.3636363636351</v>
      </c>
      <c r="U141" s="74">
        <v>13</v>
      </c>
      <c r="V141" s="109">
        <f t="shared" si="147"/>
        <v>33090.909090909088</v>
      </c>
      <c r="W141" s="74">
        <v>4</v>
      </c>
      <c r="X141" s="109">
        <f t="shared" si="148"/>
        <v>10181.81818181818</v>
      </c>
      <c r="Y141" s="74">
        <v>17</v>
      </c>
      <c r="Z141" s="109">
        <f t="shared" si="149"/>
        <v>43272.727272727265</v>
      </c>
      <c r="AA141" s="74">
        <v>2</v>
      </c>
      <c r="AB141" s="68">
        <f t="shared" si="150"/>
        <v>5090.9090909090901</v>
      </c>
      <c r="AC141" s="67">
        <f t="shared" si="151"/>
        <v>39</v>
      </c>
      <c r="AD141" s="66">
        <f t="shared" si="152"/>
        <v>99272.72727272725</v>
      </c>
      <c r="AE141" s="57">
        <v>0</v>
      </c>
      <c r="AF141" s="60">
        <f t="shared" si="153"/>
        <v>29072.727272727258</v>
      </c>
      <c r="AG141" s="52">
        <v>0</v>
      </c>
      <c r="AH141" s="63">
        <f t="shared" si="154"/>
        <v>0</v>
      </c>
      <c r="AI141" s="65">
        <f t="shared" si="155"/>
        <v>21</v>
      </c>
      <c r="AJ141" s="64">
        <f t="shared" si="156"/>
        <v>37800</v>
      </c>
      <c r="AK141" s="65">
        <v>0</v>
      </c>
      <c r="AL141" s="63">
        <f t="shared" si="157"/>
        <v>0</v>
      </c>
      <c r="AM141" s="75"/>
    </row>
    <row r="142" spans="1:39" s="2" customFormat="1" x14ac:dyDescent="0.3">
      <c r="A142" s="78" t="s">
        <v>44</v>
      </c>
      <c r="B142" s="47">
        <f>17000/10</f>
        <v>1700</v>
      </c>
      <c r="C142" s="183">
        <f>2700/1.1</f>
        <v>2454.5454545454545</v>
      </c>
      <c r="D142" s="163">
        <v>10</v>
      </c>
      <c r="E142" s="44">
        <v>0</v>
      </c>
      <c r="F142" s="110">
        <f t="shared" si="138"/>
        <v>0</v>
      </c>
      <c r="G142" s="74">
        <v>0</v>
      </c>
      <c r="H142" s="69">
        <f t="shared" si="139"/>
        <v>0</v>
      </c>
      <c r="I142" s="74">
        <v>0</v>
      </c>
      <c r="J142" s="37">
        <f t="shared" si="140"/>
        <v>0</v>
      </c>
      <c r="K142" s="74">
        <v>0</v>
      </c>
      <c r="L142" s="37">
        <f t="shared" si="141"/>
        <v>0</v>
      </c>
      <c r="M142" s="74">
        <v>0</v>
      </c>
      <c r="N142" s="37">
        <f t="shared" si="142"/>
        <v>0</v>
      </c>
      <c r="O142" s="74">
        <v>10</v>
      </c>
      <c r="P142" s="71">
        <f t="shared" si="143"/>
        <v>17000</v>
      </c>
      <c r="Q142" s="57">
        <f t="shared" si="144"/>
        <v>10</v>
      </c>
      <c r="R142" s="70">
        <f t="shared" si="145"/>
        <v>17000</v>
      </c>
      <c r="S142" s="74">
        <v>0</v>
      </c>
      <c r="T142" s="109">
        <f t="shared" si="146"/>
        <v>0</v>
      </c>
      <c r="U142" s="74">
        <v>0</v>
      </c>
      <c r="V142" s="109">
        <f t="shared" si="147"/>
        <v>0</v>
      </c>
      <c r="W142" s="74">
        <v>0</v>
      </c>
      <c r="X142" s="109">
        <f t="shared" si="148"/>
        <v>0</v>
      </c>
      <c r="Y142" s="74">
        <v>0</v>
      </c>
      <c r="Z142" s="109">
        <f t="shared" si="149"/>
        <v>0</v>
      </c>
      <c r="AA142" s="74">
        <v>0</v>
      </c>
      <c r="AB142" s="68">
        <f t="shared" si="150"/>
        <v>0</v>
      </c>
      <c r="AC142" s="67">
        <f t="shared" si="151"/>
        <v>0</v>
      </c>
      <c r="AD142" s="66">
        <f t="shared" si="152"/>
        <v>0</v>
      </c>
      <c r="AE142" s="57">
        <v>0</v>
      </c>
      <c r="AF142" s="60">
        <f t="shared" si="153"/>
        <v>0</v>
      </c>
      <c r="AG142" s="52">
        <v>0</v>
      </c>
      <c r="AH142" s="63">
        <f t="shared" si="154"/>
        <v>0</v>
      </c>
      <c r="AI142" s="65">
        <f t="shared" si="155"/>
        <v>10</v>
      </c>
      <c r="AJ142" s="64">
        <f t="shared" si="156"/>
        <v>17000</v>
      </c>
      <c r="AK142" s="65">
        <v>0</v>
      </c>
      <c r="AL142" s="63">
        <f t="shared" si="157"/>
        <v>0</v>
      </c>
      <c r="AM142" s="75"/>
    </row>
    <row r="143" spans="1:39" s="2" customFormat="1" x14ac:dyDescent="0.3">
      <c r="A143" s="58" t="s">
        <v>1188</v>
      </c>
      <c r="B143" s="47">
        <f>30400/16</f>
        <v>1900</v>
      </c>
      <c r="C143" s="46">
        <f>2800/1.1</f>
        <v>2545.454545454545</v>
      </c>
      <c r="D143" s="163">
        <v>16</v>
      </c>
      <c r="E143" s="44">
        <v>0</v>
      </c>
      <c r="F143" s="110">
        <f t="shared" si="138"/>
        <v>0</v>
      </c>
      <c r="G143" s="74">
        <v>0</v>
      </c>
      <c r="H143" s="69">
        <f t="shared" si="139"/>
        <v>0</v>
      </c>
      <c r="I143" s="74">
        <v>0</v>
      </c>
      <c r="J143" s="37">
        <f t="shared" si="140"/>
        <v>0</v>
      </c>
      <c r="K143" s="74">
        <v>0</v>
      </c>
      <c r="L143" s="37">
        <f t="shared" si="141"/>
        <v>0</v>
      </c>
      <c r="M143" s="74">
        <v>0</v>
      </c>
      <c r="N143" s="37">
        <f t="shared" si="142"/>
        <v>0</v>
      </c>
      <c r="O143" s="74">
        <v>0</v>
      </c>
      <c r="P143" s="71">
        <f t="shared" si="143"/>
        <v>0</v>
      </c>
      <c r="Q143" s="57">
        <f t="shared" si="144"/>
        <v>0</v>
      </c>
      <c r="R143" s="70">
        <f t="shared" si="145"/>
        <v>0</v>
      </c>
      <c r="S143" s="74">
        <v>0</v>
      </c>
      <c r="T143" s="109">
        <f t="shared" si="146"/>
        <v>0</v>
      </c>
      <c r="U143" s="74">
        <v>0</v>
      </c>
      <c r="V143" s="109">
        <f t="shared" si="147"/>
        <v>0</v>
      </c>
      <c r="W143" s="74">
        <v>0</v>
      </c>
      <c r="X143" s="109">
        <f t="shared" si="148"/>
        <v>0</v>
      </c>
      <c r="Y143" s="74">
        <v>0</v>
      </c>
      <c r="Z143" s="109">
        <f t="shared" si="149"/>
        <v>0</v>
      </c>
      <c r="AA143" s="74">
        <v>0</v>
      </c>
      <c r="AB143" s="68">
        <f t="shared" si="150"/>
        <v>0</v>
      </c>
      <c r="AC143" s="67">
        <f t="shared" si="151"/>
        <v>0</v>
      </c>
      <c r="AD143" s="66">
        <f t="shared" si="152"/>
        <v>0</v>
      </c>
      <c r="AE143" s="57">
        <v>0</v>
      </c>
      <c r="AF143" s="60">
        <f t="shared" si="153"/>
        <v>0</v>
      </c>
      <c r="AG143" s="52">
        <v>0</v>
      </c>
      <c r="AH143" s="63">
        <f t="shared" si="154"/>
        <v>0</v>
      </c>
      <c r="AI143" s="65">
        <f t="shared" si="155"/>
        <v>0</v>
      </c>
      <c r="AJ143" s="64">
        <f t="shared" si="156"/>
        <v>0</v>
      </c>
      <c r="AK143" s="65">
        <v>0</v>
      </c>
      <c r="AL143" s="63">
        <f t="shared" si="157"/>
        <v>0</v>
      </c>
      <c r="AM143" s="75"/>
    </row>
    <row r="144" spans="1:39" s="2" customFormat="1" x14ac:dyDescent="0.3">
      <c r="A144" s="137" t="s">
        <v>61</v>
      </c>
      <c r="B144" s="47">
        <f>14400/24</f>
        <v>600</v>
      </c>
      <c r="C144" s="46">
        <f>800/1.1</f>
        <v>727.27272727272725</v>
      </c>
      <c r="D144" s="163">
        <v>20</v>
      </c>
      <c r="E144" s="44">
        <v>1</v>
      </c>
      <c r="F144" s="110">
        <f t="shared" si="138"/>
        <v>600</v>
      </c>
      <c r="G144" s="74">
        <v>20</v>
      </c>
      <c r="H144" s="69">
        <f t="shared" si="139"/>
        <v>12000</v>
      </c>
      <c r="I144" s="74">
        <v>40</v>
      </c>
      <c r="J144" s="37">
        <f t="shared" si="140"/>
        <v>24000</v>
      </c>
      <c r="K144" s="74">
        <v>0</v>
      </c>
      <c r="L144" s="37">
        <f t="shared" si="141"/>
        <v>0</v>
      </c>
      <c r="M144" s="74">
        <v>40</v>
      </c>
      <c r="N144" s="37">
        <f t="shared" si="142"/>
        <v>24000</v>
      </c>
      <c r="O144" s="74">
        <v>40</v>
      </c>
      <c r="P144" s="71">
        <f t="shared" si="143"/>
        <v>24000</v>
      </c>
      <c r="Q144" s="57">
        <f t="shared" si="144"/>
        <v>140</v>
      </c>
      <c r="R144" s="70">
        <f t="shared" si="145"/>
        <v>84000</v>
      </c>
      <c r="S144" s="74">
        <v>20</v>
      </c>
      <c r="T144" s="109">
        <f t="shared" si="146"/>
        <v>14545.454545454544</v>
      </c>
      <c r="U144" s="74">
        <v>26</v>
      </c>
      <c r="V144" s="109">
        <f t="shared" si="147"/>
        <v>18909.090909090908</v>
      </c>
      <c r="W144" s="74">
        <v>8</v>
      </c>
      <c r="X144" s="109">
        <f t="shared" si="148"/>
        <v>5818.181818181818</v>
      </c>
      <c r="Y144" s="74">
        <v>33</v>
      </c>
      <c r="Z144" s="109">
        <f t="shared" si="149"/>
        <v>24000</v>
      </c>
      <c r="AA144" s="74">
        <v>3</v>
      </c>
      <c r="AB144" s="68">
        <f t="shared" si="150"/>
        <v>2181.818181818182</v>
      </c>
      <c r="AC144" s="67">
        <f t="shared" si="151"/>
        <v>90</v>
      </c>
      <c r="AD144" s="66">
        <f t="shared" si="152"/>
        <v>65454.545454545456</v>
      </c>
      <c r="AE144" s="57">
        <v>0</v>
      </c>
      <c r="AF144" s="60">
        <f t="shared" si="153"/>
        <v>11454.545454545452</v>
      </c>
      <c r="AG144" s="52">
        <v>0</v>
      </c>
      <c r="AH144" s="63">
        <f t="shared" si="154"/>
        <v>0</v>
      </c>
      <c r="AI144" s="65">
        <f t="shared" si="155"/>
        <v>51</v>
      </c>
      <c r="AJ144" s="64">
        <f t="shared" si="156"/>
        <v>30600</v>
      </c>
      <c r="AK144" s="65">
        <v>0</v>
      </c>
      <c r="AL144" s="63">
        <f t="shared" si="157"/>
        <v>0</v>
      </c>
      <c r="AM144" s="75"/>
    </row>
    <row r="145" spans="1:39" s="2" customFormat="1" x14ac:dyDescent="0.3">
      <c r="A145" s="78" t="s">
        <v>1189</v>
      </c>
      <c r="B145" s="182">
        <f>16000/10</f>
        <v>1600</v>
      </c>
      <c r="C145" s="183">
        <f>2700/1.1</f>
        <v>2454.5454545454545</v>
      </c>
      <c r="D145" s="184">
        <v>10</v>
      </c>
      <c r="E145" s="44">
        <v>0</v>
      </c>
      <c r="F145" s="110">
        <f t="shared" si="138"/>
        <v>0</v>
      </c>
      <c r="G145" s="74">
        <v>10</v>
      </c>
      <c r="H145" s="69">
        <f t="shared" si="139"/>
        <v>16000</v>
      </c>
      <c r="I145" s="74">
        <v>20</v>
      </c>
      <c r="J145" s="37">
        <f t="shared" si="140"/>
        <v>32000</v>
      </c>
      <c r="K145" s="74">
        <v>0</v>
      </c>
      <c r="L145" s="37">
        <f t="shared" si="141"/>
        <v>0</v>
      </c>
      <c r="M145" s="74">
        <v>20</v>
      </c>
      <c r="N145" s="37">
        <f t="shared" si="142"/>
        <v>32000</v>
      </c>
      <c r="O145" s="74">
        <v>30</v>
      </c>
      <c r="P145" s="71">
        <f t="shared" si="143"/>
        <v>48000</v>
      </c>
      <c r="Q145" s="57">
        <f t="shared" si="144"/>
        <v>80</v>
      </c>
      <c r="R145" s="70">
        <f t="shared" si="145"/>
        <v>128000</v>
      </c>
      <c r="S145" s="74">
        <v>9</v>
      </c>
      <c r="T145" s="109">
        <f t="shared" si="146"/>
        <v>22090.909090909092</v>
      </c>
      <c r="U145" s="74">
        <v>12</v>
      </c>
      <c r="V145" s="109">
        <f t="shared" si="147"/>
        <v>29454.545454545456</v>
      </c>
      <c r="W145" s="74">
        <v>6</v>
      </c>
      <c r="X145" s="109">
        <f t="shared" si="148"/>
        <v>14727.272727272728</v>
      </c>
      <c r="Y145" s="74">
        <v>25</v>
      </c>
      <c r="Z145" s="109">
        <f t="shared" si="149"/>
        <v>61363.63636363636</v>
      </c>
      <c r="AA145" s="74">
        <v>2</v>
      </c>
      <c r="AB145" s="68">
        <f t="shared" si="150"/>
        <v>4909.090909090909</v>
      </c>
      <c r="AC145" s="67">
        <f t="shared" si="151"/>
        <v>54</v>
      </c>
      <c r="AD145" s="66">
        <f t="shared" si="152"/>
        <v>132545.45454545453</v>
      </c>
      <c r="AE145" s="57">
        <v>0</v>
      </c>
      <c r="AF145" s="60">
        <f t="shared" si="153"/>
        <v>46145.454545454544</v>
      </c>
      <c r="AG145" s="52">
        <v>0</v>
      </c>
      <c r="AH145" s="63">
        <f t="shared" si="154"/>
        <v>0</v>
      </c>
      <c r="AI145" s="65">
        <f t="shared" si="155"/>
        <v>26</v>
      </c>
      <c r="AJ145" s="64">
        <f t="shared" si="156"/>
        <v>41600</v>
      </c>
      <c r="AK145" s="65">
        <v>0</v>
      </c>
      <c r="AL145" s="63">
        <f t="shared" si="157"/>
        <v>0</v>
      </c>
      <c r="AM145" s="75"/>
    </row>
    <row r="146" spans="1:39" s="2" customFormat="1" x14ac:dyDescent="0.3">
      <c r="A146" s="78" t="s">
        <v>1190</v>
      </c>
      <c r="B146" s="47">
        <f>16000/10</f>
        <v>1600</v>
      </c>
      <c r="C146" s="183">
        <f>2700/1.1</f>
        <v>2454.5454545454545</v>
      </c>
      <c r="D146" s="163">
        <v>10</v>
      </c>
      <c r="E146" s="44">
        <v>0</v>
      </c>
      <c r="F146" s="110">
        <f t="shared" si="138"/>
        <v>0</v>
      </c>
      <c r="G146" s="74">
        <v>0</v>
      </c>
      <c r="H146" s="69">
        <f t="shared" si="139"/>
        <v>0</v>
      </c>
      <c r="I146" s="74">
        <v>0</v>
      </c>
      <c r="J146" s="37">
        <f t="shared" si="140"/>
        <v>0</v>
      </c>
      <c r="K146" s="74">
        <v>0</v>
      </c>
      <c r="L146" s="37">
        <f t="shared" si="141"/>
        <v>0</v>
      </c>
      <c r="M146" s="74">
        <v>0</v>
      </c>
      <c r="N146" s="37">
        <f t="shared" si="142"/>
        <v>0</v>
      </c>
      <c r="O146" s="74">
        <v>0</v>
      </c>
      <c r="P146" s="71">
        <f t="shared" si="143"/>
        <v>0</v>
      </c>
      <c r="Q146" s="57">
        <f t="shared" si="144"/>
        <v>0</v>
      </c>
      <c r="R146" s="70">
        <f t="shared" si="145"/>
        <v>0</v>
      </c>
      <c r="S146" s="74">
        <v>0</v>
      </c>
      <c r="T146" s="109">
        <f t="shared" si="146"/>
        <v>0</v>
      </c>
      <c r="U146" s="74">
        <v>0</v>
      </c>
      <c r="V146" s="109">
        <f t="shared" si="147"/>
        <v>0</v>
      </c>
      <c r="W146" s="74">
        <v>0</v>
      </c>
      <c r="X146" s="109">
        <f t="shared" si="148"/>
        <v>0</v>
      </c>
      <c r="Y146" s="74">
        <v>0</v>
      </c>
      <c r="Z146" s="109">
        <f t="shared" si="149"/>
        <v>0</v>
      </c>
      <c r="AA146" s="74">
        <v>0</v>
      </c>
      <c r="AB146" s="68">
        <f t="shared" si="150"/>
        <v>0</v>
      </c>
      <c r="AC146" s="67">
        <f t="shared" si="151"/>
        <v>0</v>
      </c>
      <c r="AD146" s="66">
        <f t="shared" si="152"/>
        <v>0</v>
      </c>
      <c r="AE146" s="57">
        <v>0</v>
      </c>
      <c r="AF146" s="60">
        <f t="shared" si="153"/>
        <v>0</v>
      </c>
      <c r="AG146" s="52">
        <v>0</v>
      </c>
      <c r="AH146" s="63">
        <f t="shared" si="154"/>
        <v>0</v>
      </c>
      <c r="AI146" s="65">
        <f t="shared" si="155"/>
        <v>0</v>
      </c>
      <c r="AJ146" s="64">
        <f t="shared" si="156"/>
        <v>0</v>
      </c>
      <c r="AK146" s="65">
        <v>0</v>
      </c>
      <c r="AL146" s="63">
        <f t="shared" si="157"/>
        <v>0</v>
      </c>
      <c r="AM146" s="75"/>
    </row>
    <row r="147" spans="1:39" s="2" customFormat="1" x14ac:dyDescent="0.3">
      <c r="A147" s="78" t="s">
        <v>1191</v>
      </c>
      <c r="B147" s="47">
        <f>16000/10</f>
        <v>1600</v>
      </c>
      <c r="C147" s="183">
        <f>2700/1.1</f>
        <v>2454.5454545454545</v>
      </c>
      <c r="D147" s="163">
        <v>10</v>
      </c>
      <c r="E147" s="44">
        <v>0</v>
      </c>
      <c r="F147" s="110">
        <f t="shared" si="138"/>
        <v>0</v>
      </c>
      <c r="G147" s="74">
        <v>0</v>
      </c>
      <c r="H147" s="69">
        <f t="shared" si="139"/>
        <v>0</v>
      </c>
      <c r="I147" s="74">
        <v>0</v>
      </c>
      <c r="J147" s="37">
        <f t="shared" si="140"/>
        <v>0</v>
      </c>
      <c r="K147" s="74">
        <v>0</v>
      </c>
      <c r="L147" s="37">
        <f t="shared" si="141"/>
        <v>0</v>
      </c>
      <c r="M147" s="74">
        <v>0</v>
      </c>
      <c r="N147" s="37">
        <f t="shared" si="142"/>
        <v>0</v>
      </c>
      <c r="O147" s="74">
        <v>0</v>
      </c>
      <c r="P147" s="71">
        <f t="shared" si="143"/>
        <v>0</v>
      </c>
      <c r="Q147" s="57">
        <f t="shared" si="144"/>
        <v>0</v>
      </c>
      <c r="R147" s="70">
        <f t="shared" si="145"/>
        <v>0</v>
      </c>
      <c r="S147" s="74">
        <v>0</v>
      </c>
      <c r="T147" s="109">
        <f t="shared" si="146"/>
        <v>0</v>
      </c>
      <c r="U147" s="74">
        <v>0</v>
      </c>
      <c r="V147" s="109">
        <f t="shared" si="147"/>
        <v>0</v>
      </c>
      <c r="W147" s="74">
        <v>0</v>
      </c>
      <c r="X147" s="109">
        <f t="shared" si="148"/>
        <v>0</v>
      </c>
      <c r="Y147" s="74">
        <v>0</v>
      </c>
      <c r="Z147" s="109">
        <f t="shared" si="149"/>
        <v>0</v>
      </c>
      <c r="AA147" s="74">
        <v>0</v>
      </c>
      <c r="AB147" s="68">
        <f t="shared" si="150"/>
        <v>0</v>
      </c>
      <c r="AC147" s="67">
        <f t="shared" si="151"/>
        <v>0</v>
      </c>
      <c r="AD147" s="66">
        <f t="shared" si="152"/>
        <v>0</v>
      </c>
      <c r="AE147" s="57">
        <v>0</v>
      </c>
      <c r="AF147" s="60">
        <f t="shared" si="153"/>
        <v>0</v>
      </c>
      <c r="AG147" s="52">
        <v>0</v>
      </c>
      <c r="AH147" s="63">
        <f t="shared" si="154"/>
        <v>0</v>
      </c>
      <c r="AI147" s="65">
        <f t="shared" si="155"/>
        <v>0</v>
      </c>
      <c r="AJ147" s="64">
        <f t="shared" si="156"/>
        <v>0</v>
      </c>
      <c r="AK147" s="65">
        <v>0</v>
      </c>
      <c r="AL147" s="63">
        <f t="shared" si="157"/>
        <v>0</v>
      </c>
      <c r="AM147" s="75"/>
    </row>
    <row r="148" spans="1:39" s="2" customFormat="1" x14ac:dyDescent="0.3">
      <c r="A148" s="78" t="s">
        <v>1192</v>
      </c>
      <c r="B148" s="47">
        <f>16000/10</f>
        <v>1600</v>
      </c>
      <c r="C148" s="183">
        <f>2700/1.1</f>
        <v>2454.5454545454545</v>
      </c>
      <c r="D148" s="163">
        <v>10</v>
      </c>
      <c r="E148" s="44">
        <v>0</v>
      </c>
      <c r="F148" s="110">
        <f t="shared" si="138"/>
        <v>0</v>
      </c>
      <c r="G148" s="74"/>
      <c r="H148" s="69">
        <f t="shared" si="139"/>
        <v>0</v>
      </c>
      <c r="I148" s="74">
        <v>0</v>
      </c>
      <c r="J148" s="37">
        <f t="shared" si="140"/>
        <v>0</v>
      </c>
      <c r="K148" s="74">
        <v>0</v>
      </c>
      <c r="L148" s="37">
        <f t="shared" si="141"/>
        <v>0</v>
      </c>
      <c r="M148" s="74">
        <v>0</v>
      </c>
      <c r="N148" s="37">
        <f t="shared" si="142"/>
        <v>0</v>
      </c>
      <c r="O148" s="74">
        <v>0</v>
      </c>
      <c r="P148" s="71">
        <f t="shared" si="143"/>
        <v>0</v>
      </c>
      <c r="Q148" s="57">
        <f t="shared" si="144"/>
        <v>0</v>
      </c>
      <c r="R148" s="70">
        <f t="shared" si="145"/>
        <v>0</v>
      </c>
      <c r="S148" s="74">
        <v>0</v>
      </c>
      <c r="T148" s="109">
        <f t="shared" si="146"/>
        <v>0</v>
      </c>
      <c r="U148" s="74">
        <v>0</v>
      </c>
      <c r="V148" s="109">
        <f t="shared" si="147"/>
        <v>0</v>
      </c>
      <c r="W148" s="74">
        <v>0</v>
      </c>
      <c r="X148" s="109">
        <f t="shared" si="148"/>
        <v>0</v>
      </c>
      <c r="Y148" s="74">
        <v>0</v>
      </c>
      <c r="Z148" s="109">
        <f t="shared" si="149"/>
        <v>0</v>
      </c>
      <c r="AA148" s="74">
        <v>0</v>
      </c>
      <c r="AB148" s="68">
        <f t="shared" si="150"/>
        <v>0</v>
      </c>
      <c r="AC148" s="67">
        <f t="shared" si="151"/>
        <v>0</v>
      </c>
      <c r="AD148" s="66">
        <f t="shared" si="152"/>
        <v>0</v>
      </c>
      <c r="AE148" s="57">
        <v>0</v>
      </c>
      <c r="AF148" s="60">
        <f t="shared" si="153"/>
        <v>0</v>
      </c>
      <c r="AG148" s="52">
        <v>0</v>
      </c>
      <c r="AH148" s="63">
        <f t="shared" si="154"/>
        <v>0</v>
      </c>
      <c r="AI148" s="65">
        <f t="shared" si="155"/>
        <v>0</v>
      </c>
      <c r="AJ148" s="64">
        <f t="shared" si="156"/>
        <v>0</v>
      </c>
      <c r="AK148" s="65">
        <v>0</v>
      </c>
      <c r="AL148" s="63">
        <f t="shared" si="157"/>
        <v>0</v>
      </c>
      <c r="AM148" s="75"/>
    </row>
    <row r="149" spans="1:39" s="2" customFormat="1" x14ac:dyDescent="0.3">
      <c r="A149" s="78" t="s">
        <v>1187</v>
      </c>
      <c r="B149" s="47">
        <f>16000/10</f>
        <v>1600</v>
      </c>
      <c r="C149" s="183">
        <f>2700/1.1</f>
        <v>2454.5454545454545</v>
      </c>
      <c r="D149" s="163">
        <v>11</v>
      </c>
      <c r="E149" s="44">
        <v>0</v>
      </c>
      <c r="F149" s="110">
        <f t="shared" si="138"/>
        <v>0</v>
      </c>
      <c r="G149" s="74">
        <v>0</v>
      </c>
      <c r="H149" s="69">
        <f t="shared" si="139"/>
        <v>0</v>
      </c>
      <c r="I149" s="74">
        <v>20</v>
      </c>
      <c r="J149" s="37">
        <f t="shared" si="140"/>
        <v>32000</v>
      </c>
      <c r="K149" s="74">
        <v>0</v>
      </c>
      <c r="L149" s="37">
        <f t="shared" si="141"/>
        <v>0</v>
      </c>
      <c r="M149" s="74">
        <v>0</v>
      </c>
      <c r="N149" s="37">
        <f t="shared" si="142"/>
        <v>0</v>
      </c>
      <c r="O149" s="74">
        <v>0</v>
      </c>
      <c r="P149" s="71">
        <f t="shared" si="143"/>
        <v>0</v>
      </c>
      <c r="Q149" s="57">
        <f t="shared" si="144"/>
        <v>20</v>
      </c>
      <c r="R149" s="70">
        <f t="shared" si="145"/>
        <v>32000</v>
      </c>
      <c r="S149" s="74">
        <v>0</v>
      </c>
      <c r="T149" s="109">
        <f t="shared" si="146"/>
        <v>0</v>
      </c>
      <c r="U149" s="74">
        <v>7</v>
      </c>
      <c r="V149" s="109">
        <f t="shared" si="147"/>
        <v>17181.81818181818</v>
      </c>
      <c r="W149" s="74">
        <v>3</v>
      </c>
      <c r="X149" s="109">
        <f t="shared" si="148"/>
        <v>7363.636363636364</v>
      </c>
      <c r="Y149" s="74">
        <v>8</v>
      </c>
      <c r="Z149" s="109">
        <f t="shared" si="149"/>
        <v>19636.363636363636</v>
      </c>
      <c r="AA149" s="74">
        <v>1</v>
      </c>
      <c r="AB149" s="68">
        <f t="shared" si="150"/>
        <v>2454.5454545454545</v>
      </c>
      <c r="AC149" s="67">
        <f t="shared" si="151"/>
        <v>19</v>
      </c>
      <c r="AD149" s="66">
        <f t="shared" si="152"/>
        <v>46636.363636363632</v>
      </c>
      <c r="AE149" s="57">
        <v>0</v>
      </c>
      <c r="AF149" s="60">
        <f t="shared" si="153"/>
        <v>16236.363636363636</v>
      </c>
      <c r="AG149" s="52">
        <v>0</v>
      </c>
      <c r="AH149" s="63">
        <f t="shared" si="154"/>
        <v>0</v>
      </c>
      <c r="AI149" s="65">
        <f t="shared" si="155"/>
        <v>1</v>
      </c>
      <c r="AJ149" s="64">
        <f t="shared" si="156"/>
        <v>1600</v>
      </c>
      <c r="AK149" s="65">
        <v>0</v>
      </c>
      <c r="AL149" s="63">
        <f t="shared" si="157"/>
        <v>0</v>
      </c>
      <c r="AM149" s="75"/>
    </row>
    <row r="150" spans="1:39" s="2" customFormat="1" x14ac:dyDescent="0.3">
      <c r="A150" s="78" t="s">
        <v>45</v>
      </c>
      <c r="B150" s="47">
        <f>14400/12</f>
        <v>1200</v>
      </c>
      <c r="C150" s="46">
        <f>1800/1.1</f>
        <v>1636.3636363636363</v>
      </c>
      <c r="D150" s="163">
        <v>12</v>
      </c>
      <c r="E150" s="44">
        <v>0</v>
      </c>
      <c r="F150" s="110">
        <f t="shared" si="138"/>
        <v>0</v>
      </c>
      <c r="G150" s="74">
        <v>0</v>
      </c>
      <c r="H150" s="69">
        <f t="shared" si="139"/>
        <v>0</v>
      </c>
      <c r="I150" s="74">
        <v>0</v>
      </c>
      <c r="J150" s="37">
        <f t="shared" si="140"/>
        <v>0</v>
      </c>
      <c r="K150" s="74">
        <v>0</v>
      </c>
      <c r="L150" s="37">
        <f t="shared" si="141"/>
        <v>0</v>
      </c>
      <c r="M150" s="74">
        <v>0</v>
      </c>
      <c r="N150" s="37">
        <f t="shared" si="142"/>
        <v>0</v>
      </c>
      <c r="O150" s="74">
        <v>0</v>
      </c>
      <c r="P150" s="71">
        <f t="shared" si="143"/>
        <v>0</v>
      </c>
      <c r="Q150" s="57">
        <f t="shared" si="144"/>
        <v>0</v>
      </c>
      <c r="R150" s="70">
        <f t="shared" si="145"/>
        <v>0</v>
      </c>
      <c r="S150" s="74">
        <v>0</v>
      </c>
      <c r="T150" s="109">
        <f t="shared" si="146"/>
        <v>0</v>
      </c>
      <c r="U150" s="74">
        <v>0</v>
      </c>
      <c r="V150" s="109">
        <f t="shared" si="147"/>
        <v>0</v>
      </c>
      <c r="W150" s="74">
        <v>0</v>
      </c>
      <c r="X150" s="109">
        <f t="shared" si="148"/>
        <v>0</v>
      </c>
      <c r="Y150" s="74">
        <v>0</v>
      </c>
      <c r="Z150" s="109">
        <f t="shared" si="149"/>
        <v>0</v>
      </c>
      <c r="AA150" s="74">
        <v>0</v>
      </c>
      <c r="AB150" s="68">
        <f t="shared" si="150"/>
        <v>0</v>
      </c>
      <c r="AC150" s="67">
        <f t="shared" si="151"/>
        <v>0</v>
      </c>
      <c r="AD150" s="66">
        <f t="shared" si="152"/>
        <v>0</v>
      </c>
      <c r="AE150" s="57">
        <v>0</v>
      </c>
      <c r="AF150" s="60">
        <f t="shared" si="153"/>
        <v>0</v>
      </c>
      <c r="AG150" s="52">
        <v>0</v>
      </c>
      <c r="AH150" s="63">
        <f t="shared" si="154"/>
        <v>0</v>
      </c>
      <c r="AI150" s="65">
        <f t="shared" si="155"/>
        <v>0</v>
      </c>
      <c r="AJ150" s="64">
        <f t="shared" si="156"/>
        <v>0</v>
      </c>
      <c r="AK150" s="65">
        <v>0</v>
      </c>
      <c r="AL150" s="63">
        <f t="shared" si="157"/>
        <v>0</v>
      </c>
      <c r="AM150" s="75"/>
    </row>
    <row r="151" spans="1:39" s="2" customFormat="1" x14ac:dyDescent="0.3">
      <c r="A151" s="55" t="s">
        <v>390</v>
      </c>
      <c r="B151" s="47">
        <f>3900/6</f>
        <v>650</v>
      </c>
      <c r="C151" s="46">
        <f>2000/1.1</f>
        <v>1818.181818181818</v>
      </c>
      <c r="D151" s="163">
        <v>6</v>
      </c>
      <c r="E151" s="44">
        <v>0</v>
      </c>
      <c r="F151" s="110">
        <f t="shared" si="138"/>
        <v>0</v>
      </c>
      <c r="G151" s="74">
        <v>6</v>
      </c>
      <c r="H151" s="69">
        <f t="shared" si="139"/>
        <v>3900</v>
      </c>
      <c r="I151" s="74">
        <v>12</v>
      </c>
      <c r="J151" s="37">
        <f t="shared" si="140"/>
        <v>7800</v>
      </c>
      <c r="K151" s="74">
        <v>0</v>
      </c>
      <c r="L151" s="37">
        <f t="shared" si="141"/>
        <v>0</v>
      </c>
      <c r="M151" s="74">
        <v>18</v>
      </c>
      <c r="N151" s="37">
        <f t="shared" si="142"/>
        <v>11700</v>
      </c>
      <c r="O151" s="74">
        <v>12</v>
      </c>
      <c r="P151" s="71">
        <f t="shared" si="143"/>
        <v>7800</v>
      </c>
      <c r="Q151" s="57">
        <f t="shared" si="144"/>
        <v>48</v>
      </c>
      <c r="R151" s="70">
        <f t="shared" si="145"/>
        <v>31200</v>
      </c>
      <c r="S151" s="74">
        <v>7</v>
      </c>
      <c r="T151" s="109">
        <f t="shared" si="146"/>
        <v>12727.272727272726</v>
      </c>
      <c r="U151" s="74">
        <v>10</v>
      </c>
      <c r="V151" s="109">
        <f t="shared" si="147"/>
        <v>18181.81818181818</v>
      </c>
      <c r="W151" s="74">
        <v>2</v>
      </c>
      <c r="X151" s="109">
        <f t="shared" si="148"/>
        <v>3636.363636363636</v>
      </c>
      <c r="Y151" s="74">
        <v>9</v>
      </c>
      <c r="Z151" s="109">
        <f t="shared" si="149"/>
        <v>16363.636363636362</v>
      </c>
      <c r="AA151" s="74">
        <v>1</v>
      </c>
      <c r="AB151" s="68">
        <f t="shared" si="150"/>
        <v>1818.181818181818</v>
      </c>
      <c r="AC151" s="67">
        <f t="shared" si="151"/>
        <v>29</v>
      </c>
      <c r="AD151" s="66">
        <f t="shared" si="152"/>
        <v>52727.272727272721</v>
      </c>
      <c r="AE151" s="57">
        <v>0</v>
      </c>
      <c r="AF151" s="60">
        <f t="shared" si="153"/>
        <v>33877.272727272721</v>
      </c>
      <c r="AG151" s="52">
        <v>0</v>
      </c>
      <c r="AH151" s="63">
        <f t="shared" si="154"/>
        <v>0</v>
      </c>
      <c r="AI151" s="65">
        <f t="shared" si="155"/>
        <v>19</v>
      </c>
      <c r="AJ151" s="64">
        <f t="shared" si="156"/>
        <v>12350</v>
      </c>
      <c r="AK151" s="65">
        <v>0</v>
      </c>
      <c r="AL151" s="63">
        <f t="shared" si="157"/>
        <v>0</v>
      </c>
      <c r="AM151" s="75"/>
    </row>
    <row r="152" spans="1:39" s="2" customFormat="1" x14ac:dyDescent="0.3">
      <c r="A152" s="55" t="s">
        <v>67</v>
      </c>
      <c r="B152" s="47">
        <f>3900/6</f>
        <v>650</v>
      </c>
      <c r="C152" s="46">
        <f>2000/1.1</f>
        <v>1818.181818181818</v>
      </c>
      <c r="D152" s="163">
        <v>6</v>
      </c>
      <c r="E152" s="44">
        <v>0</v>
      </c>
      <c r="F152" s="110">
        <f t="shared" si="138"/>
        <v>0</v>
      </c>
      <c r="G152" s="74">
        <v>12</v>
      </c>
      <c r="H152" s="69">
        <f t="shared" si="139"/>
        <v>7800</v>
      </c>
      <c r="I152" s="74">
        <v>12</v>
      </c>
      <c r="J152" s="37">
        <f t="shared" si="140"/>
        <v>7800</v>
      </c>
      <c r="K152" s="74">
        <v>0</v>
      </c>
      <c r="L152" s="37">
        <f t="shared" si="141"/>
        <v>0</v>
      </c>
      <c r="M152" s="74">
        <v>12</v>
      </c>
      <c r="N152" s="37">
        <f t="shared" si="142"/>
        <v>7800</v>
      </c>
      <c r="O152" s="74">
        <v>12</v>
      </c>
      <c r="P152" s="71">
        <f t="shared" si="143"/>
        <v>7800</v>
      </c>
      <c r="Q152" s="57">
        <f t="shared" si="144"/>
        <v>48</v>
      </c>
      <c r="R152" s="70">
        <f t="shared" si="145"/>
        <v>31200</v>
      </c>
      <c r="S152" s="74">
        <v>7</v>
      </c>
      <c r="T152" s="109">
        <f t="shared" si="146"/>
        <v>12727.272727272726</v>
      </c>
      <c r="U152" s="74">
        <v>11</v>
      </c>
      <c r="V152" s="109">
        <f t="shared" si="147"/>
        <v>20000</v>
      </c>
      <c r="W152" s="74">
        <v>3</v>
      </c>
      <c r="X152" s="109">
        <f t="shared" si="148"/>
        <v>5454.545454545454</v>
      </c>
      <c r="Y152" s="74">
        <v>11</v>
      </c>
      <c r="Z152" s="109">
        <f t="shared" si="149"/>
        <v>20000</v>
      </c>
      <c r="AA152" s="74">
        <v>1</v>
      </c>
      <c r="AB152" s="68">
        <f t="shared" si="150"/>
        <v>1818.181818181818</v>
      </c>
      <c r="AC152" s="67">
        <f t="shared" si="151"/>
        <v>33</v>
      </c>
      <c r="AD152" s="66">
        <f t="shared" si="152"/>
        <v>59999.999999999993</v>
      </c>
      <c r="AE152" s="57">
        <v>0</v>
      </c>
      <c r="AF152" s="60">
        <f t="shared" si="153"/>
        <v>38549.999999999993</v>
      </c>
      <c r="AG152" s="52">
        <v>0</v>
      </c>
      <c r="AH152" s="63">
        <f t="shared" si="154"/>
        <v>0</v>
      </c>
      <c r="AI152" s="65">
        <f t="shared" si="155"/>
        <v>15</v>
      </c>
      <c r="AJ152" s="64">
        <f t="shared" si="156"/>
        <v>9750</v>
      </c>
      <c r="AK152" s="65">
        <v>0</v>
      </c>
      <c r="AL152" s="63">
        <f t="shared" si="157"/>
        <v>0</v>
      </c>
      <c r="AM152" s="75"/>
    </row>
    <row r="153" spans="1:39" s="2" customFormat="1" x14ac:dyDescent="0.3">
      <c r="A153" s="55" t="s">
        <v>389</v>
      </c>
      <c r="B153" s="47">
        <f>3900/6</f>
        <v>650</v>
      </c>
      <c r="C153" s="46">
        <f>2000/1.1</f>
        <v>1818.181818181818</v>
      </c>
      <c r="D153" s="163">
        <v>6</v>
      </c>
      <c r="E153" s="44">
        <v>0</v>
      </c>
      <c r="F153" s="110">
        <f t="shared" si="138"/>
        <v>0</v>
      </c>
      <c r="G153" s="74">
        <v>6</v>
      </c>
      <c r="H153" s="69">
        <f t="shared" si="139"/>
        <v>3900</v>
      </c>
      <c r="I153" s="74">
        <v>12</v>
      </c>
      <c r="J153" s="37">
        <f t="shared" si="140"/>
        <v>7800</v>
      </c>
      <c r="K153" s="74">
        <v>0</v>
      </c>
      <c r="L153" s="37">
        <f t="shared" si="141"/>
        <v>0</v>
      </c>
      <c r="M153" s="74">
        <v>12</v>
      </c>
      <c r="N153" s="37">
        <f t="shared" si="142"/>
        <v>7800</v>
      </c>
      <c r="O153" s="74">
        <v>12</v>
      </c>
      <c r="P153" s="71">
        <f t="shared" si="143"/>
        <v>7800</v>
      </c>
      <c r="Q153" s="57">
        <f t="shared" si="144"/>
        <v>42</v>
      </c>
      <c r="R153" s="70">
        <f t="shared" si="145"/>
        <v>27300</v>
      </c>
      <c r="S153" s="74">
        <v>6</v>
      </c>
      <c r="T153" s="109">
        <f t="shared" si="146"/>
        <v>10909.090909090908</v>
      </c>
      <c r="U153" s="74">
        <v>5</v>
      </c>
      <c r="V153" s="109">
        <f t="shared" si="147"/>
        <v>9090.9090909090901</v>
      </c>
      <c r="W153" s="74">
        <v>3</v>
      </c>
      <c r="X153" s="109">
        <f t="shared" si="148"/>
        <v>5454.545454545454</v>
      </c>
      <c r="Y153" s="74">
        <v>13</v>
      </c>
      <c r="Z153" s="109">
        <f t="shared" si="149"/>
        <v>23636.363636363632</v>
      </c>
      <c r="AA153" s="74">
        <v>1</v>
      </c>
      <c r="AB153" s="68">
        <f t="shared" si="150"/>
        <v>1818.181818181818</v>
      </c>
      <c r="AC153" s="67">
        <f t="shared" si="151"/>
        <v>28</v>
      </c>
      <c r="AD153" s="66">
        <f t="shared" si="152"/>
        <v>50909.090909090904</v>
      </c>
      <c r="AE153" s="57">
        <v>0</v>
      </c>
      <c r="AF153" s="60">
        <f t="shared" si="153"/>
        <v>32709.090909090904</v>
      </c>
      <c r="AG153" s="52">
        <v>0</v>
      </c>
      <c r="AH153" s="63">
        <f t="shared" si="154"/>
        <v>0</v>
      </c>
      <c r="AI153" s="65">
        <f t="shared" si="155"/>
        <v>14</v>
      </c>
      <c r="AJ153" s="64">
        <f t="shared" si="156"/>
        <v>9100</v>
      </c>
      <c r="AK153" s="65">
        <v>0</v>
      </c>
      <c r="AL153" s="63">
        <f t="shared" si="157"/>
        <v>0</v>
      </c>
      <c r="AM153" s="75"/>
    </row>
    <row r="154" spans="1:39" s="2" customFormat="1" ht="17.25" thickBot="1" x14ac:dyDescent="0.35">
      <c r="A154" s="48" t="s">
        <v>1193</v>
      </c>
      <c r="B154" s="193">
        <f>31200/24</f>
        <v>1300</v>
      </c>
      <c r="C154" s="194">
        <f>2800/1.1</f>
        <v>2545.454545454545</v>
      </c>
      <c r="D154" s="45">
        <v>24</v>
      </c>
      <c r="E154" s="403">
        <v>0</v>
      </c>
      <c r="F154" s="147">
        <f t="shared" si="138"/>
        <v>0</v>
      </c>
      <c r="G154" s="145">
        <v>24</v>
      </c>
      <c r="H154" s="404">
        <f t="shared" si="139"/>
        <v>31200</v>
      </c>
      <c r="I154" s="145">
        <v>24</v>
      </c>
      <c r="J154" s="197">
        <f t="shared" si="140"/>
        <v>31200</v>
      </c>
      <c r="K154" s="145">
        <v>0</v>
      </c>
      <c r="L154" s="197">
        <f t="shared" si="141"/>
        <v>0</v>
      </c>
      <c r="M154" s="145">
        <v>0</v>
      </c>
      <c r="N154" s="197">
        <f t="shared" si="142"/>
        <v>0</v>
      </c>
      <c r="O154" s="145">
        <v>48</v>
      </c>
      <c r="P154" s="405">
        <f t="shared" si="143"/>
        <v>62400</v>
      </c>
      <c r="Q154" s="406">
        <f t="shared" si="144"/>
        <v>96</v>
      </c>
      <c r="R154" s="149">
        <f t="shared" si="145"/>
        <v>124800</v>
      </c>
      <c r="S154" s="145">
        <v>13</v>
      </c>
      <c r="T154" s="119">
        <f t="shared" si="146"/>
        <v>33090.909090909088</v>
      </c>
      <c r="U154" s="145">
        <v>26</v>
      </c>
      <c r="V154" s="119">
        <f t="shared" si="147"/>
        <v>66181.818181818177</v>
      </c>
      <c r="W154" s="145">
        <v>9</v>
      </c>
      <c r="X154" s="119">
        <f t="shared" si="148"/>
        <v>22909.090909090904</v>
      </c>
      <c r="Y154" s="145">
        <v>12</v>
      </c>
      <c r="Z154" s="119">
        <f t="shared" si="149"/>
        <v>30545.45454545454</v>
      </c>
      <c r="AA154" s="145">
        <v>1</v>
      </c>
      <c r="AB154" s="390">
        <f t="shared" si="150"/>
        <v>2545.454545454545</v>
      </c>
      <c r="AC154" s="407">
        <f t="shared" si="151"/>
        <v>61</v>
      </c>
      <c r="AD154" s="408">
        <f t="shared" si="152"/>
        <v>155272.72727272724</v>
      </c>
      <c r="AE154" s="406">
        <v>0</v>
      </c>
      <c r="AF154" s="392">
        <f t="shared" si="153"/>
        <v>75972.72727272725</v>
      </c>
      <c r="AG154" s="425">
        <v>0</v>
      </c>
      <c r="AH154" s="393">
        <f t="shared" si="154"/>
        <v>0</v>
      </c>
      <c r="AI154" s="426">
        <f t="shared" si="155"/>
        <v>35</v>
      </c>
      <c r="AJ154" s="427">
        <f t="shared" si="156"/>
        <v>45500</v>
      </c>
      <c r="AK154" s="426">
        <v>0</v>
      </c>
      <c r="AL154" s="393">
        <f t="shared" si="157"/>
        <v>0</v>
      </c>
      <c r="AM154" s="447"/>
    </row>
    <row r="155" spans="1:39" s="2" customFormat="1" ht="17.25" thickBot="1" x14ac:dyDescent="0.35">
      <c r="A155" s="573" t="s">
        <v>57</v>
      </c>
      <c r="B155" s="574"/>
      <c r="C155" s="574"/>
      <c r="D155" s="574"/>
      <c r="E155" s="448">
        <f t="shared" ref="E155:AL155" si="158">SUM(E140:E154)</f>
        <v>1</v>
      </c>
      <c r="F155" s="448">
        <f t="shared" si="158"/>
        <v>600</v>
      </c>
      <c r="G155" s="449">
        <f t="shared" si="158"/>
        <v>98</v>
      </c>
      <c r="H155" s="452">
        <f t="shared" si="158"/>
        <v>110800</v>
      </c>
      <c r="I155" s="449">
        <f t="shared" si="158"/>
        <v>180</v>
      </c>
      <c r="J155" s="452">
        <f t="shared" si="158"/>
        <v>214600</v>
      </c>
      <c r="K155" s="449">
        <f t="shared" si="158"/>
        <v>0</v>
      </c>
      <c r="L155" s="452">
        <f t="shared" si="158"/>
        <v>0</v>
      </c>
      <c r="M155" s="449">
        <f t="shared" si="158"/>
        <v>172</v>
      </c>
      <c r="N155" s="452">
        <f t="shared" si="158"/>
        <v>209300</v>
      </c>
      <c r="O155" s="449">
        <f t="shared" si="158"/>
        <v>184</v>
      </c>
      <c r="P155" s="452">
        <f t="shared" si="158"/>
        <v>210800</v>
      </c>
      <c r="Q155" s="450">
        <f t="shared" si="158"/>
        <v>634</v>
      </c>
      <c r="R155" s="450">
        <f t="shared" si="158"/>
        <v>745500</v>
      </c>
      <c r="S155" s="449">
        <f t="shared" si="158"/>
        <v>75</v>
      </c>
      <c r="T155" s="452">
        <f t="shared" si="158"/>
        <v>139181.81818181818</v>
      </c>
      <c r="U155" s="449">
        <f t="shared" si="158"/>
        <v>130</v>
      </c>
      <c r="V155" s="452">
        <f t="shared" si="158"/>
        <v>263000</v>
      </c>
      <c r="W155" s="449">
        <f t="shared" si="158"/>
        <v>38</v>
      </c>
      <c r="X155" s="452">
        <f t="shared" si="158"/>
        <v>75545.45454545453</v>
      </c>
      <c r="Y155" s="449">
        <f t="shared" si="158"/>
        <v>162</v>
      </c>
      <c r="Z155" s="452">
        <f t="shared" si="158"/>
        <v>325363.63636363629</v>
      </c>
      <c r="AA155" s="449">
        <f t="shared" si="158"/>
        <v>21</v>
      </c>
      <c r="AB155" s="452">
        <f t="shared" si="158"/>
        <v>45545.454545454537</v>
      </c>
      <c r="AC155" s="450">
        <f t="shared" si="158"/>
        <v>426</v>
      </c>
      <c r="AD155" s="450">
        <f t="shared" si="158"/>
        <v>848636.36363636353</v>
      </c>
      <c r="AE155" s="450">
        <f t="shared" si="158"/>
        <v>0</v>
      </c>
      <c r="AF155" s="450">
        <f t="shared" si="158"/>
        <v>338436.36363636353</v>
      </c>
      <c r="AG155" s="454">
        <f t="shared" si="158"/>
        <v>0</v>
      </c>
      <c r="AH155" s="449">
        <f t="shared" si="158"/>
        <v>0</v>
      </c>
      <c r="AI155" s="449">
        <f t="shared" si="158"/>
        <v>209</v>
      </c>
      <c r="AJ155" s="449">
        <f t="shared" si="158"/>
        <v>235900</v>
      </c>
      <c r="AK155" s="449">
        <f t="shared" si="158"/>
        <v>0</v>
      </c>
      <c r="AL155" s="449">
        <f t="shared" si="158"/>
        <v>0</v>
      </c>
      <c r="AM155" s="11"/>
    </row>
    <row r="156" spans="1:39" s="2" customFormat="1" ht="17.25" thickBot="1" x14ac:dyDescent="0.35">
      <c r="A156" s="10"/>
      <c r="B156" s="10"/>
      <c r="C156" s="10"/>
      <c r="D156" s="10"/>
      <c r="E156" s="4"/>
      <c r="F156" s="6"/>
      <c r="G156" s="4"/>
      <c r="H156" s="9">
        <f>H155*1.1</f>
        <v>121880.00000000001</v>
      </c>
      <c r="I156" s="5"/>
      <c r="J156" s="101">
        <f>J155*1.1</f>
        <v>236060.00000000003</v>
      </c>
      <c r="K156" s="5"/>
      <c r="L156" s="9">
        <f>L155*1.1</f>
        <v>0</v>
      </c>
      <c r="M156" s="5"/>
      <c r="N156" s="9">
        <f>N155*1.1</f>
        <v>230230.00000000003</v>
      </c>
      <c r="O156" s="5"/>
      <c r="P156" s="9">
        <f>P155*1.1</f>
        <v>231880.00000000003</v>
      </c>
      <c r="Q156" s="5"/>
      <c r="R156" s="8">
        <f>R155*1.1</f>
        <v>820050.00000000012</v>
      </c>
      <c r="S156" s="586" t="s">
        <v>50</v>
      </c>
      <c r="T156" s="587"/>
      <c r="U156" s="587"/>
      <c r="V156" s="587"/>
      <c r="W156" s="587"/>
      <c r="X156" s="587"/>
      <c r="Y156" s="587"/>
      <c r="Z156" s="587"/>
      <c r="AA156" s="587"/>
      <c r="AB156" s="587"/>
      <c r="AC156" s="587"/>
      <c r="AD156" s="587"/>
      <c r="AE156" s="358"/>
      <c r="AF156" s="7">
        <f>AF155/(R155+F155)</f>
        <v>0.45360724250953427</v>
      </c>
      <c r="AG156" s="4"/>
      <c r="AH156" s="6"/>
      <c r="AI156" s="4"/>
      <c r="AJ156" s="5"/>
      <c r="AK156" s="4"/>
      <c r="AL156" s="3"/>
    </row>
    <row r="157" spans="1:39" s="100" customFormat="1" x14ac:dyDescent="0.3"/>
    <row r="158" spans="1:39" s="2" customFormat="1" x14ac:dyDescent="0.3"/>
    <row r="159" spans="1:39" s="2" customFormat="1" ht="17.25" thickBot="1" x14ac:dyDescent="0.35">
      <c r="A159" s="98" t="s">
        <v>1201</v>
      </c>
      <c r="B159" s="97"/>
      <c r="C159" s="97"/>
      <c r="D159" s="96"/>
      <c r="E159" s="95"/>
      <c r="F159" s="95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3"/>
      <c r="AH159" s="93"/>
      <c r="AI159" s="93"/>
      <c r="AJ159" s="93"/>
      <c r="AK159" s="93"/>
    </row>
    <row r="160" spans="1:39" s="2" customFormat="1" ht="17.25" thickBot="1" x14ac:dyDescent="0.35">
      <c r="A160" s="10"/>
      <c r="B160" s="10"/>
      <c r="C160" s="10"/>
      <c r="D160" s="10"/>
      <c r="E160" s="92"/>
      <c r="F160" s="91"/>
      <c r="G160" s="619" t="s">
        <v>10</v>
      </c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1"/>
      <c r="S160" s="660" t="s">
        <v>49</v>
      </c>
      <c r="T160" s="622"/>
      <c r="U160" s="622"/>
      <c r="V160" s="622"/>
      <c r="W160" s="622"/>
      <c r="X160" s="622"/>
      <c r="Y160" s="622"/>
      <c r="Z160" s="622"/>
      <c r="AA160" s="622"/>
      <c r="AB160" s="622"/>
      <c r="AC160" s="622"/>
      <c r="AD160" s="622"/>
      <c r="AE160" s="622"/>
      <c r="AF160" s="661"/>
      <c r="AG160" s="92"/>
      <c r="AH160" s="91"/>
      <c r="AI160" s="92"/>
      <c r="AJ160" s="89"/>
      <c r="AK160" s="90"/>
      <c r="AL160" s="89"/>
      <c r="AM160" s="88" t="s">
        <v>11</v>
      </c>
    </row>
    <row r="161" spans="1:39" s="2" customFormat="1" ht="16.5" customHeight="1" x14ac:dyDescent="0.3">
      <c r="A161" s="652" t="s">
        <v>12</v>
      </c>
      <c r="B161" s="636" t="s">
        <v>13</v>
      </c>
      <c r="C161" s="565" t="s">
        <v>14</v>
      </c>
      <c r="D161" s="647" t="s">
        <v>51</v>
      </c>
      <c r="E161" s="569" t="s">
        <v>15</v>
      </c>
      <c r="F161" s="696" t="s">
        <v>16</v>
      </c>
      <c r="G161" s="629" t="s">
        <v>17</v>
      </c>
      <c r="H161" s="633" t="s">
        <v>18</v>
      </c>
      <c r="I161" s="625" t="s">
        <v>0</v>
      </c>
      <c r="J161" s="633" t="s">
        <v>53</v>
      </c>
      <c r="K161" s="625" t="s">
        <v>1</v>
      </c>
      <c r="L161" s="633" t="s">
        <v>19</v>
      </c>
      <c r="M161" s="625" t="s">
        <v>2</v>
      </c>
      <c r="N161" s="633" t="s">
        <v>20</v>
      </c>
      <c r="O161" s="625" t="s">
        <v>3</v>
      </c>
      <c r="P161" s="633" t="s">
        <v>21</v>
      </c>
      <c r="Q161" s="639" t="s">
        <v>22</v>
      </c>
      <c r="R161" s="607" t="s">
        <v>23</v>
      </c>
      <c r="S161" s="664" t="s">
        <v>24</v>
      </c>
      <c r="T161" s="611" t="s">
        <v>25</v>
      </c>
      <c r="U161" s="640" t="s">
        <v>4</v>
      </c>
      <c r="V161" s="611" t="s">
        <v>26</v>
      </c>
      <c r="W161" s="640" t="s">
        <v>5</v>
      </c>
      <c r="X161" s="611" t="s">
        <v>27</v>
      </c>
      <c r="Y161" s="640" t="s">
        <v>6</v>
      </c>
      <c r="Z161" s="611" t="s">
        <v>54</v>
      </c>
      <c r="AA161" s="640" t="s">
        <v>7</v>
      </c>
      <c r="AB161" s="611" t="s">
        <v>28</v>
      </c>
      <c r="AC161" s="642" t="s">
        <v>29</v>
      </c>
      <c r="AD161" s="639" t="s">
        <v>30</v>
      </c>
      <c r="AE161" s="639" t="s">
        <v>31</v>
      </c>
      <c r="AF161" s="607" t="s">
        <v>32</v>
      </c>
      <c r="AG161" s="615" t="s">
        <v>33</v>
      </c>
      <c r="AH161" s="647" t="s">
        <v>52</v>
      </c>
      <c r="AI161" s="629" t="s">
        <v>71</v>
      </c>
      <c r="AJ161" s="627" t="s">
        <v>34</v>
      </c>
      <c r="AK161" s="634" t="s">
        <v>35</v>
      </c>
      <c r="AL161" s="627" t="s">
        <v>36</v>
      </c>
      <c r="AM161" s="605" t="s">
        <v>37</v>
      </c>
    </row>
    <row r="162" spans="1:39" s="2" customFormat="1" ht="17.25" customHeight="1" thickBot="1" x14ac:dyDescent="0.35">
      <c r="A162" s="653"/>
      <c r="B162" s="637"/>
      <c r="C162" s="566"/>
      <c r="D162" s="648"/>
      <c r="E162" s="651"/>
      <c r="F162" s="697"/>
      <c r="G162" s="630"/>
      <c r="H162" s="583"/>
      <c r="I162" s="626"/>
      <c r="J162" s="583"/>
      <c r="K162" s="626"/>
      <c r="L162" s="583"/>
      <c r="M162" s="626"/>
      <c r="N162" s="583"/>
      <c r="O162" s="626"/>
      <c r="P162" s="583"/>
      <c r="Q162" s="602"/>
      <c r="R162" s="608"/>
      <c r="S162" s="665"/>
      <c r="T162" s="612"/>
      <c r="U162" s="641"/>
      <c r="V162" s="612"/>
      <c r="W162" s="641"/>
      <c r="X162" s="612"/>
      <c r="Y162" s="641"/>
      <c r="Z162" s="612"/>
      <c r="AA162" s="641"/>
      <c r="AB162" s="612"/>
      <c r="AC162" s="593"/>
      <c r="AD162" s="602"/>
      <c r="AE162" s="602"/>
      <c r="AF162" s="608"/>
      <c r="AG162" s="616"/>
      <c r="AH162" s="648"/>
      <c r="AI162" s="630"/>
      <c r="AJ162" s="631"/>
      <c r="AK162" s="638"/>
      <c r="AL162" s="631"/>
      <c r="AM162" s="606"/>
    </row>
    <row r="163" spans="1:39" s="2" customFormat="1" x14ac:dyDescent="0.3">
      <c r="A163" s="78" t="s">
        <v>40</v>
      </c>
      <c r="B163" s="47">
        <f>18000/10</f>
        <v>1800</v>
      </c>
      <c r="C163" s="183">
        <f>2800/1.1</f>
        <v>2545.454545454545</v>
      </c>
      <c r="D163" s="163">
        <v>10</v>
      </c>
      <c r="E163" s="44">
        <v>0</v>
      </c>
      <c r="F163" s="391">
        <f t="shared" ref="F163:F177" si="159">B163*E163</f>
        <v>0</v>
      </c>
      <c r="G163" s="42">
        <v>0</v>
      </c>
      <c r="H163" s="69">
        <f t="shared" ref="H163:H177" si="160">B163*G163</f>
        <v>0</v>
      </c>
      <c r="I163" s="38">
        <v>0</v>
      </c>
      <c r="J163" s="37">
        <f t="shared" ref="J163:J177" si="161">B163*I163</f>
        <v>0</v>
      </c>
      <c r="K163" s="74">
        <v>0</v>
      </c>
      <c r="L163" s="37">
        <f t="shared" ref="L163:L177" si="162">B163*K163</f>
        <v>0</v>
      </c>
      <c r="M163" s="38">
        <v>0</v>
      </c>
      <c r="N163" s="37">
        <f t="shared" ref="N163:N177" si="163">B163*M163</f>
        <v>0</v>
      </c>
      <c r="O163" s="61">
        <v>0</v>
      </c>
      <c r="P163" s="71">
        <f t="shared" ref="P163:P177" si="164">B163*O163</f>
        <v>0</v>
      </c>
      <c r="Q163" s="57">
        <f t="shared" ref="Q163:Q177" si="165">G163+I163+K163+M163+O163</f>
        <v>0</v>
      </c>
      <c r="R163" s="70">
        <f t="shared" ref="R163:R177" si="166">Q163*B163</f>
        <v>0</v>
      </c>
      <c r="S163" s="42">
        <v>0</v>
      </c>
      <c r="T163" s="69">
        <f t="shared" ref="T163:T177" si="167">C163*S163</f>
        <v>0</v>
      </c>
      <c r="U163" s="38">
        <v>0</v>
      </c>
      <c r="V163" s="69">
        <f t="shared" ref="V163:V177" si="168">C163*U163</f>
        <v>0</v>
      </c>
      <c r="W163" s="38">
        <v>0</v>
      </c>
      <c r="X163" s="69">
        <f t="shared" ref="X163:X177" si="169">C163*W163</f>
        <v>0</v>
      </c>
      <c r="Y163" s="74">
        <v>0</v>
      </c>
      <c r="Z163" s="69">
        <f t="shared" ref="Z163:Z177" si="170">C163*Y163</f>
        <v>0</v>
      </c>
      <c r="AA163" s="74">
        <v>0</v>
      </c>
      <c r="AB163" s="68">
        <f t="shared" ref="AB163:AB177" si="171">C163*AA163</f>
        <v>0</v>
      </c>
      <c r="AC163" s="67">
        <f t="shared" ref="AC163:AC177" si="172">S163+U163+W163+Y163+AA163</f>
        <v>0</v>
      </c>
      <c r="AD163" s="66">
        <f t="shared" ref="AD163:AD177" si="173">AC163*C163</f>
        <v>0</v>
      </c>
      <c r="AE163" s="57">
        <v>0</v>
      </c>
      <c r="AF163" s="60">
        <f t="shared" ref="AF163:AF177" si="174">((C163-B163)*AC163)-AE163</f>
        <v>0</v>
      </c>
      <c r="AG163" s="52">
        <v>0</v>
      </c>
      <c r="AH163" s="416">
        <f t="shared" ref="AH163:AH177" si="175">B163*AG163</f>
        <v>0</v>
      </c>
      <c r="AI163" s="65">
        <f t="shared" ref="AI163:AI177" si="176">E163+Q163-AC163-AG163</f>
        <v>0</v>
      </c>
      <c r="AJ163" s="63">
        <f t="shared" ref="AJ163:AJ177" si="177">B163*AI163</f>
        <v>0</v>
      </c>
      <c r="AK163" s="65">
        <v>0</v>
      </c>
      <c r="AL163" s="63">
        <f t="shared" ref="AL163:AL177" si="178">AK163*B163</f>
        <v>0</v>
      </c>
      <c r="AM163" s="62"/>
    </row>
    <row r="164" spans="1:39" s="2" customFormat="1" x14ac:dyDescent="0.3">
      <c r="A164" s="78" t="s">
        <v>43</v>
      </c>
      <c r="B164" s="47">
        <f>18000/10</f>
        <v>1800</v>
      </c>
      <c r="C164" s="183">
        <f>2800/1.1</f>
        <v>2545.454545454545</v>
      </c>
      <c r="D164" s="163">
        <v>10</v>
      </c>
      <c r="E164" s="44">
        <v>0</v>
      </c>
      <c r="F164" s="391">
        <f t="shared" si="159"/>
        <v>0</v>
      </c>
      <c r="G164" s="42">
        <v>0</v>
      </c>
      <c r="H164" s="69">
        <f t="shared" si="160"/>
        <v>0</v>
      </c>
      <c r="I164" s="38">
        <v>0</v>
      </c>
      <c r="J164" s="37">
        <f t="shared" si="161"/>
        <v>0</v>
      </c>
      <c r="K164" s="74">
        <v>0</v>
      </c>
      <c r="L164" s="37">
        <f t="shared" si="162"/>
        <v>0</v>
      </c>
      <c r="M164" s="38">
        <v>0</v>
      </c>
      <c r="N164" s="37">
        <f t="shared" si="163"/>
        <v>0</v>
      </c>
      <c r="O164" s="61">
        <v>0</v>
      </c>
      <c r="P164" s="71">
        <f t="shared" si="164"/>
        <v>0</v>
      </c>
      <c r="Q164" s="57">
        <f t="shared" si="165"/>
        <v>0</v>
      </c>
      <c r="R164" s="70">
        <f t="shared" si="166"/>
        <v>0</v>
      </c>
      <c r="S164" s="42">
        <v>0</v>
      </c>
      <c r="T164" s="69">
        <f t="shared" si="167"/>
        <v>0</v>
      </c>
      <c r="U164" s="38">
        <v>0</v>
      </c>
      <c r="V164" s="69">
        <f t="shared" si="168"/>
        <v>0</v>
      </c>
      <c r="W164" s="38">
        <v>0</v>
      </c>
      <c r="X164" s="69">
        <f t="shared" si="169"/>
        <v>0</v>
      </c>
      <c r="Y164" s="74">
        <v>0</v>
      </c>
      <c r="Z164" s="69">
        <f t="shared" si="170"/>
        <v>0</v>
      </c>
      <c r="AA164" s="74">
        <v>0</v>
      </c>
      <c r="AB164" s="68">
        <f t="shared" si="171"/>
        <v>0</v>
      </c>
      <c r="AC164" s="67">
        <f t="shared" si="172"/>
        <v>0</v>
      </c>
      <c r="AD164" s="66">
        <f t="shared" si="173"/>
        <v>0</v>
      </c>
      <c r="AE164" s="57">
        <v>0</v>
      </c>
      <c r="AF164" s="60">
        <f t="shared" si="174"/>
        <v>0</v>
      </c>
      <c r="AG164" s="52">
        <v>0</v>
      </c>
      <c r="AH164" s="416">
        <f t="shared" si="175"/>
        <v>0</v>
      </c>
      <c r="AI164" s="65">
        <f t="shared" si="176"/>
        <v>0</v>
      </c>
      <c r="AJ164" s="63">
        <f t="shared" si="177"/>
        <v>0</v>
      </c>
      <c r="AK164" s="65">
        <v>0</v>
      </c>
      <c r="AL164" s="63">
        <f t="shared" si="178"/>
        <v>0</v>
      </c>
      <c r="AM164" s="62"/>
    </row>
    <row r="165" spans="1:39" s="2" customFormat="1" x14ac:dyDescent="0.3">
      <c r="A165" s="78" t="s">
        <v>44</v>
      </c>
      <c r="B165" s="47">
        <f>17000/10</f>
        <v>1700</v>
      </c>
      <c r="C165" s="183">
        <f>2700/1.1</f>
        <v>2454.5454545454545</v>
      </c>
      <c r="D165" s="163">
        <v>10</v>
      </c>
      <c r="E165" s="44">
        <v>0</v>
      </c>
      <c r="F165" s="391">
        <f t="shared" si="159"/>
        <v>0</v>
      </c>
      <c r="G165" s="42">
        <v>0</v>
      </c>
      <c r="H165" s="69">
        <f t="shared" si="160"/>
        <v>0</v>
      </c>
      <c r="I165" s="38">
        <v>0</v>
      </c>
      <c r="J165" s="37">
        <f t="shared" si="161"/>
        <v>0</v>
      </c>
      <c r="K165" s="74">
        <v>0</v>
      </c>
      <c r="L165" s="37">
        <f t="shared" si="162"/>
        <v>0</v>
      </c>
      <c r="M165" s="38">
        <v>0</v>
      </c>
      <c r="N165" s="37">
        <f t="shared" si="163"/>
        <v>0</v>
      </c>
      <c r="O165" s="61">
        <v>0</v>
      </c>
      <c r="P165" s="71">
        <f t="shared" si="164"/>
        <v>0</v>
      </c>
      <c r="Q165" s="57">
        <f t="shared" si="165"/>
        <v>0</v>
      </c>
      <c r="R165" s="70">
        <f t="shared" si="166"/>
        <v>0</v>
      </c>
      <c r="S165" s="42">
        <v>0</v>
      </c>
      <c r="T165" s="69">
        <f t="shared" si="167"/>
        <v>0</v>
      </c>
      <c r="U165" s="38">
        <v>0</v>
      </c>
      <c r="V165" s="69">
        <f t="shared" si="168"/>
        <v>0</v>
      </c>
      <c r="W165" s="38">
        <v>0</v>
      </c>
      <c r="X165" s="69">
        <f t="shared" si="169"/>
        <v>0</v>
      </c>
      <c r="Y165" s="74">
        <v>0</v>
      </c>
      <c r="Z165" s="69">
        <f t="shared" si="170"/>
        <v>0</v>
      </c>
      <c r="AA165" s="74">
        <v>0</v>
      </c>
      <c r="AB165" s="68">
        <f t="shared" si="171"/>
        <v>0</v>
      </c>
      <c r="AC165" s="67">
        <f t="shared" si="172"/>
        <v>0</v>
      </c>
      <c r="AD165" s="66">
        <f t="shared" si="173"/>
        <v>0</v>
      </c>
      <c r="AE165" s="57">
        <v>0</v>
      </c>
      <c r="AF165" s="60">
        <f t="shared" si="174"/>
        <v>0</v>
      </c>
      <c r="AG165" s="52">
        <v>0</v>
      </c>
      <c r="AH165" s="416">
        <f t="shared" si="175"/>
        <v>0</v>
      </c>
      <c r="AI165" s="65">
        <f t="shared" si="176"/>
        <v>0</v>
      </c>
      <c r="AJ165" s="63">
        <f t="shared" si="177"/>
        <v>0</v>
      </c>
      <c r="AK165" s="65">
        <v>0</v>
      </c>
      <c r="AL165" s="63">
        <f t="shared" si="178"/>
        <v>0</v>
      </c>
      <c r="AM165" s="62"/>
    </row>
    <row r="166" spans="1:39" s="2" customFormat="1" x14ac:dyDescent="0.3">
      <c r="A166" s="58" t="s">
        <v>1188</v>
      </c>
      <c r="B166" s="47">
        <f>30400/16</f>
        <v>1900</v>
      </c>
      <c r="C166" s="46">
        <f>2800/1.1</f>
        <v>2545.454545454545</v>
      </c>
      <c r="D166" s="163">
        <v>16</v>
      </c>
      <c r="E166" s="44">
        <v>0</v>
      </c>
      <c r="F166" s="391">
        <f t="shared" si="159"/>
        <v>0</v>
      </c>
      <c r="G166" s="42">
        <v>0</v>
      </c>
      <c r="H166" s="69">
        <f t="shared" si="160"/>
        <v>0</v>
      </c>
      <c r="I166" s="38">
        <v>0</v>
      </c>
      <c r="J166" s="37">
        <f t="shared" si="161"/>
        <v>0</v>
      </c>
      <c r="K166" s="74">
        <v>0</v>
      </c>
      <c r="L166" s="37">
        <f t="shared" si="162"/>
        <v>0</v>
      </c>
      <c r="M166" s="38">
        <v>0</v>
      </c>
      <c r="N166" s="37">
        <f t="shared" si="163"/>
        <v>0</v>
      </c>
      <c r="O166" s="61">
        <v>0</v>
      </c>
      <c r="P166" s="71">
        <f t="shared" si="164"/>
        <v>0</v>
      </c>
      <c r="Q166" s="57">
        <f t="shared" si="165"/>
        <v>0</v>
      </c>
      <c r="R166" s="70">
        <f t="shared" si="166"/>
        <v>0</v>
      </c>
      <c r="S166" s="42">
        <v>0</v>
      </c>
      <c r="T166" s="69">
        <f t="shared" si="167"/>
        <v>0</v>
      </c>
      <c r="U166" s="38">
        <v>0</v>
      </c>
      <c r="V166" s="69">
        <f t="shared" si="168"/>
        <v>0</v>
      </c>
      <c r="W166" s="38">
        <v>0</v>
      </c>
      <c r="X166" s="69">
        <f t="shared" si="169"/>
        <v>0</v>
      </c>
      <c r="Y166" s="74">
        <v>0</v>
      </c>
      <c r="Z166" s="69">
        <f t="shared" si="170"/>
        <v>0</v>
      </c>
      <c r="AA166" s="74">
        <v>0</v>
      </c>
      <c r="AB166" s="68">
        <f t="shared" si="171"/>
        <v>0</v>
      </c>
      <c r="AC166" s="67">
        <f t="shared" si="172"/>
        <v>0</v>
      </c>
      <c r="AD166" s="66">
        <f t="shared" si="173"/>
        <v>0</v>
      </c>
      <c r="AE166" s="57">
        <v>0</v>
      </c>
      <c r="AF166" s="60">
        <f t="shared" si="174"/>
        <v>0</v>
      </c>
      <c r="AG166" s="52">
        <v>0</v>
      </c>
      <c r="AH166" s="416">
        <f t="shared" si="175"/>
        <v>0</v>
      </c>
      <c r="AI166" s="65">
        <f t="shared" si="176"/>
        <v>0</v>
      </c>
      <c r="AJ166" s="63">
        <f t="shared" si="177"/>
        <v>0</v>
      </c>
      <c r="AK166" s="65">
        <v>0</v>
      </c>
      <c r="AL166" s="63">
        <f t="shared" si="178"/>
        <v>0</v>
      </c>
      <c r="AM166" s="62"/>
    </row>
    <row r="167" spans="1:39" s="2" customFormat="1" x14ac:dyDescent="0.3">
      <c r="A167" s="137" t="s">
        <v>61</v>
      </c>
      <c r="B167" s="47">
        <f>14400/24</f>
        <v>600</v>
      </c>
      <c r="C167" s="46">
        <f>800/1.1</f>
        <v>727.27272727272725</v>
      </c>
      <c r="D167" s="163">
        <v>20</v>
      </c>
      <c r="E167" s="44">
        <v>0</v>
      </c>
      <c r="F167" s="391">
        <f t="shared" si="159"/>
        <v>0</v>
      </c>
      <c r="G167" s="42">
        <v>0</v>
      </c>
      <c r="H167" s="69">
        <f t="shared" si="160"/>
        <v>0</v>
      </c>
      <c r="I167" s="38">
        <v>0</v>
      </c>
      <c r="J167" s="37">
        <f t="shared" si="161"/>
        <v>0</v>
      </c>
      <c r="K167" s="74">
        <v>0</v>
      </c>
      <c r="L167" s="37">
        <f t="shared" si="162"/>
        <v>0</v>
      </c>
      <c r="M167" s="38">
        <v>0</v>
      </c>
      <c r="N167" s="37">
        <f t="shared" si="163"/>
        <v>0</v>
      </c>
      <c r="O167" s="61">
        <v>0</v>
      </c>
      <c r="P167" s="71">
        <f t="shared" si="164"/>
        <v>0</v>
      </c>
      <c r="Q167" s="57">
        <f t="shared" si="165"/>
        <v>0</v>
      </c>
      <c r="R167" s="70">
        <f t="shared" si="166"/>
        <v>0</v>
      </c>
      <c r="S167" s="42">
        <v>0</v>
      </c>
      <c r="T167" s="69">
        <f t="shared" si="167"/>
        <v>0</v>
      </c>
      <c r="U167" s="38">
        <v>0</v>
      </c>
      <c r="V167" s="69">
        <f t="shared" si="168"/>
        <v>0</v>
      </c>
      <c r="W167" s="38">
        <v>0</v>
      </c>
      <c r="X167" s="69">
        <f t="shared" si="169"/>
        <v>0</v>
      </c>
      <c r="Y167" s="74">
        <v>0</v>
      </c>
      <c r="Z167" s="69">
        <f t="shared" si="170"/>
        <v>0</v>
      </c>
      <c r="AA167" s="74">
        <v>0</v>
      </c>
      <c r="AB167" s="68">
        <f t="shared" si="171"/>
        <v>0</v>
      </c>
      <c r="AC167" s="67">
        <f t="shared" si="172"/>
        <v>0</v>
      </c>
      <c r="AD167" s="66">
        <f t="shared" si="173"/>
        <v>0</v>
      </c>
      <c r="AE167" s="57">
        <v>0</v>
      </c>
      <c r="AF167" s="60">
        <f t="shared" si="174"/>
        <v>0</v>
      </c>
      <c r="AG167" s="52">
        <v>0</v>
      </c>
      <c r="AH167" s="416">
        <f t="shared" si="175"/>
        <v>0</v>
      </c>
      <c r="AI167" s="65">
        <f t="shared" si="176"/>
        <v>0</v>
      </c>
      <c r="AJ167" s="63">
        <f t="shared" si="177"/>
        <v>0</v>
      </c>
      <c r="AK167" s="65">
        <v>0</v>
      </c>
      <c r="AL167" s="63">
        <f t="shared" si="178"/>
        <v>0</v>
      </c>
      <c r="AM167" s="62"/>
    </row>
    <row r="168" spans="1:39" s="2" customFormat="1" x14ac:dyDescent="0.3">
      <c r="A168" s="78" t="s">
        <v>1189</v>
      </c>
      <c r="B168" s="182">
        <f>16000/10</f>
        <v>1600</v>
      </c>
      <c r="C168" s="183">
        <f>2700/1.1</f>
        <v>2454.5454545454545</v>
      </c>
      <c r="D168" s="184">
        <v>10</v>
      </c>
      <c r="E168" s="44">
        <v>0</v>
      </c>
      <c r="F168" s="391">
        <f t="shared" si="159"/>
        <v>0</v>
      </c>
      <c r="G168" s="42">
        <v>0</v>
      </c>
      <c r="H168" s="69">
        <f t="shared" si="160"/>
        <v>0</v>
      </c>
      <c r="I168" s="38">
        <v>0</v>
      </c>
      <c r="J168" s="37">
        <f t="shared" si="161"/>
        <v>0</v>
      </c>
      <c r="K168" s="74">
        <v>0</v>
      </c>
      <c r="L168" s="37">
        <f t="shared" si="162"/>
        <v>0</v>
      </c>
      <c r="M168" s="38">
        <v>0</v>
      </c>
      <c r="N168" s="37">
        <f t="shared" si="163"/>
        <v>0</v>
      </c>
      <c r="O168" s="61">
        <v>0</v>
      </c>
      <c r="P168" s="71">
        <f t="shared" si="164"/>
        <v>0</v>
      </c>
      <c r="Q168" s="57">
        <f t="shared" si="165"/>
        <v>0</v>
      </c>
      <c r="R168" s="70">
        <f t="shared" si="166"/>
        <v>0</v>
      </c>
      <c r="S168" s="42">
        <v>0</v>
      </c>
      <c r="T168" s="69">
        <f t="shared" si="167"/>
        <v>0</v>
      </c>
      <c r="U168" s="38">
        <v>0</v>
      </c>
      <c r="V168" s="69">
        <f t="shared" si="168"/>
        <v>0</v>
      </c>
      <c r="W168" s="38">
        <v>0</v>
      </c>
      <c r="X168" s="69">
        <f t="shared" si="169"/>
        <v>0</v>
      </c>
      <c r="Y168" s="74">
        <v>0</v>
      </c>
      <c r="Z168" s="69">
        <f t="shared" si="170"/>
        <v>0</v>
      </c>
      <c r="AA168" s="74">
        <v>0</v>
      </c>
      <c r="AB168" s="68">
        <f t="shared" si="171"/>
        <v>0</v>
      </c>
      <c r="AC168" s="67">
        <f t="shared" si="172"/>
        <v>0</v>
      </c>
      <c r="AD168" s="66">
        <f t="shared" si="173"/>
        <v>0</v>
      </c>
      <c r="AE168" s="57">
        <v>0</v>
      </c>
      <c r="AF168" s="60">
        <f t="shared" si="174"/>
        <v>0</v>
      </c>
      <c r="AG168" s="52">
        <v>0</v>
      </c>
      <c r="AH168" s="416">
        <f t="shared" si="175"/>
        <v>0</v>
      </c>
      <c r="AI168" s="65">
        <f t="shared" si="176"/>
        <v>0</v>
      </c>
      <c r="AJ168" s="63">
        <f t="shared" si="177"/>
        <v>0</v>
      </c>
      <c r="AK168" s="65">
        <v>0</v>
      </c>
      <c r="AL168" s="63">
        <f t="shared" si="178"/>
        <v>0</v>
      </c>
      <c r="AM168" s="62"/>
    </row>
    <row r="169" spans="1:39" s="2" customFormat="1" x14ac:dyDescent="0.3">
      <c r="A169" s="78" t="s">
        <v>1190</v>
      </c>
      <c r="B169" s="47">
        <f>16000/10</f>
        <v>1600</v>
      </c>
      <c r="C169" s="183">
        <f>2700/1.1</f>
        <v>2454.5454545454545</v>
      </c>
      <c r="D169" s="163">
        <v>10</v>
      </c>
      <c r="E169" s="44">
        <v>0</v>
      </c>
      <c r="F169" s="391">
        <f t="shared" si="159"/>
        <v>0</v>
      </c>
      <c r="G169" s="42">
        <v>0</v>
      </c>
      <c r="H169" s="69">
        <f t="shared" si="160"/>
        <v>0</v>
      </c>
      <c r="I169" s="38">
        <v>0</v>
      </c>
      <c r="J169" s="37">
        <f t="shared" si="161"/>
        <v>0</v>
      </c>
      <c r="K169" s="74">
        <v>0</v>
      </c>
      <c r="L169" s="37">
        <f t="shared" si="162"/>
        <v>0</v>
      </c>
      <c r="M169" s="38">
        <v>0</v>
      </c>
      <c r="N169" s="37">
        <f t="shared" si="163"/>
        <v>0</v>
      </c>
      <c r="O169" s="61">
        <v>0</v>
      </c>
      <c r="P169" s="71">
        <f t="shared" si="164"/>
        <v>0</v>
      </c>
      <c r="Q169" s="57">
        <f t="shared" si="165"/>
        <v>0</v>
      </c>
      <c r="R169" s="70">
        <f t="shared" si="166"/>
        <v>0</v>
      </c>
      <c r="S169" s="42">
        <v>0</v>
      </c>
      <c r="T169" s="69">
        <f t="shared" si="167"/>
        <v>0</v>
      </c>
      <c r="U169" s="38">
        <v>0</v>
      </c>
      <c r="V169" s="69">
        <f t="shared" si="168"/>
        <v>0</v>
      </c>
      <c r="W169" s="38">
        <v>0</v>
      </c>
      <c r="X169" s="69">
        <f t="shared" si="169"/>
        <v>0</v>
      </c>
      <c r="Y169" s="74">
        <v>0</v>
      </c>
      <c r="Z169" s="69">
        <f t="shared" si="170"/>
        <v>0</v>
      </c>
      <c r="AA169" s="74">
        <v>0</v>
      </c>
      <c r="AB169" s="68">
        <f t="shared" si="171"/>
        <v>0</v>
      </c>
      <c r="AC169" s="67">
        <f t="shared" si="172"/>
        <v>0</v>
      </c>
      <c r="AD169" s="66">
        <f t="shared" si="173"/>
        <v>0</v>
      </c>
      <c r="AE169" s="57">
        <v>0</v>
      </c>
      <c r="AF169" s="60">
        <f t="shared" si="174"/>
        <v>0</v>
      </c>
      <c r="AG169" s="52">
        <v>0</v>
      </c>
      <c r="AH169" s="416">
        <f t="shared" si="175"/>
        <v>0</v>
      </c>
      <c r="AI169" s="65">
        <f t="shared" si="176"/>
        <v>0</v>
      </c>
      <c r="AJ169" s="63">
        <f t="shared" si="177"/>
        <v>0</v>
      </c>
      <c r="AK169" s="65">
        <v>0</v>
      </c>
      <c r="AL169" s="63">
        <f t="shared" si="178"/>
        <v>0</v>
      </c>
      <c r="AM169" s="62"/>
    </row>
    <row r="170" spans="1:39" s="2" customFormat="1" x14ac:dyDescent="0.3">
      <c r="A170" s="78" t="s">
        <v>1191</v>
      </c>
      <c r="B170" s="47">
        <f>16000/10</f>
        <v>1600</v>
      </c>
      <c r="C170" s="183">
        <f>2700/1.1</f>
        <v>2454.5454545454545</v>
      </c>
      <c r="D170" s="163">
        <v>10</v>
      </c>
      <c r="E170" s="44">
        <v>0</v>
      </c>
      <c r="F170" s="391">
        <f t="shared" si="159"/>
        <v>0</v>
      </c>
      <c r="G170" s="42">
        <v>0</v>
      </c>
      <c r="H170" s="69">
        <f t="shared" si="160"/>
        <v>0</v>
      </c>
      <c r="I170" s="38">
        <v>0</v>
      </c>
      <c r="J170" s="37">
        <f t="shared" si="161"/>
        <v>0</v>
      </c>
      <c r="K170" s="74">
        <v>0</v>
      </c>
      <c r="L170" s="37">
        <f t="shared" si="162"/>
        <v>0</v>
      </c>
      <c r="M170" s="38">
        <v>0</v>
      </c>
      <c r="N170" s="37">
        <f t="shared" si="163"/>
        <v>0</v>
      </c>
      <c r="O170" s="61">
        <v>0</v>
      </c>
      <c r="P170" s="71">
        <f t="shared" si="164"/>
        <v>0</v>
      </c>
      <c r="Q170" s="57">
        <f t="shared" si="165"/>
        <v>0</v>
      </c>
      <c r="R170" s="70">
        <f t="shared" si="166"/>
        <v>0</v>
      </c>
      <c r="S170" s="42">
        <v>0</v>
      </c>
      <c r="T170" s="69">
        <f t="shared" si="167"/>
        <v>0</v>
      </c>
      <c r="U170" s="38">
        <v>0</v>
      </c>
      <c r="V170" s="69">
        <f t="shared" si="168"/>
        <v>0</v>
      </c>
      <c r="W170" s="38">
        <v>0</v>
      </c>
      <c r="X170" s="69">
        <f t="shared" si="169"/>
        <v>0</v>
      </c>
      <c r="Y170" s="74">
        <v>0</v>
      </c>
      <c r="Z170" s="69">
        <f t="shared" si="170"/>
        <v>0</v>
      </c>
      <c r="AA170" s="74">
        <v>0</v>
      </c>
      <c r="AB170" s="68">
        <f t="shared" si="171"/>
        <v>0</v>
      </c>
      <c r="AC170" s="67">
        <f t="shared" si="172"/>
        <v>0</v>
      </c>
      <c r="AD170" s="66">
        <f t="shared" si="173"/>
        <v>0</v>
      </c>
      <c r="AE170" s="57">
        <v>0</v>
      </c>
      <c r="AF170" s="60">
        <f t="shared" si="174"/>
        <v>0</v>
      </c>
      <c r="AG170" s="52">
        <v>0</v>
      </c>
      <c r="AH170" s="416">
        <f t="shared" si="175"/>
        <v>0</v>
      </c>
      <c r="AI170" s="65">
        <f t="shared" si="176"/>
        <v>0</v>
      </c>
      <c r="AJ170" s="63">
        <f t="shared" si="177"/>
        <v>0</v>
      </c>
      <c r="AK170" s="65">
        <v>0</v>
      </c>
      <c r="AL170" s="63">
        <f t="shared" si="178"/>
        <v>0</v>
      </c>
      <c r="AM170" s="62"/>
    </row>
    <row r="171" spans="1:39" s="2" customFormat="1" x14ac:dyDescent="0.3">
      <c r="A171" s="78" t="s">
        <v>1192</v>
      </c>
      <c r="B171" s="47">
        <f>16000/10</f>
        <v>1600</v>
      </c>
      <c r="C171" s="183">
        <f>2700/1.1</f>
        <v>2454.5454545454545</v>
      </c>
      <c r="D171" s="163">
        <v>10</v>
      </c>
      <c r="E171" s="44">
        <v>0</v>
      </c>
      <c r="F171" s="391">
        <f t="shared" si="159"/>
        <v>0</v>
      </c>
      <c r="G171" s="42">
        <v>0</v>
      </c>
      <c r="H171" s="69">
        <f t="shared" si="160"/>
        <v>0</v>
      </c>
      <c r="I171" s="38">
        <v>0</v>
      </c>
      <c r="J171" s="37">
        <f t="shared" si="161"/>
        <v>0</v>
      </c>
      <c r="K171" s="74">
        <v>0</v>
      </c>
      <c r="L171" s="37">
        <f t="shared" si="162"/>
        <v>0</v>
      </c>
      <c r="M171" s="38">
        <v>0</v>
      </c>
      <c r="N171" s="37">
        <f t="shared" si="163"/>
        <v>0</v>
      </c>
      <c r="O171" s="61">
        <v>0</v>
      </c>
      <c r="P171" s="71">
        <f t="shared" si="164"/>
        <v>0</v>
      </c>
      <c r="Q171" s="57">
        <f t="shared" si="165"/>
        <v>0</v>
      </c>
      <c r="R171" s="70">
        <f t="shared" si="166"/>
        <v>0</v>
      </c>
      <c r="S171" s="42">
        <v>0</v>
      </c>
      <c r="T171" s="69">
        <f t="shared" si="167"/>
        <v>0</v>
      </c>
      <c r="U171" s="38">
        <v>0</v>
      </c>
      <c r="V171" s="69">
        <f t="shared" si="168"/>
        <v>0</v>
      </c>
      <c r="W171" s="38">
        <v>0</v>
      </c>
      <c r="X171" s="69">
        <f t="shared" si="169"/>
        <v>0</v>
      </c>
      <c r="Y171" s="74">
        <v>0</v>
      </c>
      <c r="Z171" s="69">
        <f t="shared" si="170"/>
        <v>0</v>
      </c>
      <c r="AA171" s="74">
        <v>0</v>
      </c>
      <c r="AB171" s="68">
        <f t="shared" si="171"/>
        <v>0</v>
      </c>
      <c r="AC171" s="67">
        <f t="shared" si="172"/>
        <v>0</v>
      </c>
      <c r="AD171" s="66">
        <f t="shared" si="173"/>
        <v>0</v>
      </c>
      <c r="AE171" s="57">
        <v>0</v>
      </c>
      <c r="AF171" s="60">
        <f t="shared" si="174"/>
        <v>0</v>
      </c>
      <c r="AG171" s="52">
        <v>0</v>
      </c>
      <c r="AH171" s="416">
        <f t="shared" si="175"/>
        <v>0</v>
      </c>
      <c r="AI171" s="65">
        <f t="shared" si="176"/>
        <v>0</v>
      </c>
      <c r="AJ171" s="63">
        <f t="shared" si="177"/>
        <v>0</v>
      </c>
      <c r="AK171" s="65">
        <v>0</v>
      </c>
      <c r="AL171" s="63">
        <f t="shared" si="178"/>
        <v>0</v>
      </c>
      <c r="AM171" s="62"/>
    </row>
    <row r="172" spans="1:39" s="2" customFormat="1" x14ac:dyDescent="0.3">
      <c r="A172" s="78" t="s">
        <v>1187</v>
      </c>
      <c r="B172" s="47">
        <f>16000/10</f>
        <v>1600</v>
      </c>
      <c r="C172" s="183">
        <f>2700/1.1</f>
        <v>2454.5454545454545</v>
      </c>
      <c r="D172" s="163">
        <v>11</v>
      </c>
      <c r="E172" s="44">
        <v>0</v>
      </c>
      <c r="F172" s="391">
        <f t="shared" si="159"/>
        <v>0</v>
      </c>
      <c r="G172" s="42">
        <v>0</v>
      </c>
      <c r="H172" s="69">
        <f t="shared" si="160"/>
        <v>0</v>
      </c>
      <c r="I172" s="38">
        <v>0</v>
      </c>
      <c r="J172" s="37">
        <f t="shared" si="161"/>
        <v>0</v>
      </c>
      <c r="K172" s="74">
        <v>0</v>
      </c>
      <c r="L172" s="37">
        <f t="shared" si="162"/>
        <v>0</v>
      </c>
      <c r="M172" s="38">
        <v>0</v>
      </c>
      <c r="N172" s="37">
        <f t="shared" si="163"/>
        <v>0</v>
      </c>
      <c r="O172" s="61">
        <v>0</v>
      </c>
      <c r="P172" s="71">
        <f t="shared" si="164"/>
        <v>0</v>
      </c>
      <c r="Q172" s="57">
        <f t="shared" si="165"/>
        <v>0</v>
      </c>
      <c r="R172" s="70">
        <f t="shared" si="166"/>
        <v>0</v>
      </c>
      <c r="S172" s="42">
        <v>0</v>
      </c>
      <c r="T172" s="69">
        <f t="shared" si="167"/>
        <v>0</v>
      </c>
      <c r="U172" s="38">
        <v>0</v>
      </c>
      <c r="V172" s="69">
        <f t="shared" si="168"/>
        <v>0</v>
      </c>
      <c r="W172" s="38">
        <v>0</v>
      </c>
      <c r="X172" s="69">
        <f t="shared" si="169"/>
        <v>0</v>
      </c>
      <c r="Y172" s="74">
        <v>0</v>
      </c>
      <c r="Z172" s="69">
        <f t="shared" si="170"/>
        <v>0</v>
      </c>
      <c r="AA172" s="74">
        <v>0</v>
      </c>
      <c r="AB172" s="68">
        <f t="shared" si="171"/>
        <v>0</v>
      </c>
      <c r="AC172" s="67">
        <f t="shared" si="172"/>
        <v>0</v>
      </c>
      <c r="AD172" s="66">
        <f t="shared" si="173"/>
        <v>0</v>
      </c>
      <c r="AE172" s="57">
        <v>0</v>
      </c>
      <c r="AF172" s="60">
        <f t="shared" si="174"/>
        <v>0</v>
      </c>
      <c r="AG172" s="52">
        <v>0</v>
      </c>
      <c r="AH172" s="416">
        <f t="shared" si="175"/>
        <v>0</v>
      </c>
      <c r="AI172" s="65">
        <f t="shared" si="176"/>
        <v>0</v>
      </c>
      <c r="AJ172" s="63">
        <f t="shared" si="177"/>
        <v>0</v>
      </c>
      <c r="AK172" s="65">
        <v>0</v>
      </c>
      <c r="AL172" s="63">
        <f t="shared" si="178"/>
        <v>0</v>
      </c>
      <c r="AM172" s="62"/>
    </row>
    <row r="173" spans="1:39" s="2" customFormat="1" x14ac:dyDescent="0.3">
      <c r="A173" s="78" t="s">
        <v>45</v>
      </c>
      <c r="B173" s="47">
        <f>14400/12</f>
        <v>1200</v>
      </c>
      <c r="C173" s="46">
        <f>1800/1.1</f>
        <v>1636.3636363636363</v>
      </c>
      <c r="D173" s="163">
        <v>12</v>
      </c>
      <c r="E173" s="44">
        <v>0</v>
      </c>
      <c r="F173" s="391">
        <f t="shared" si="159"/>
        <v>0</v>
      </c>
      <c r="G173" s="42">
        <v>0</v>
      </c>
      <c r="H173" s="69">
        <f t="shared" si="160"/>
        <v>0</v>
      </c>
      <c r="I173" s="38">
        <v>0</v>
      </c>
      <c r="J173" s="37">
        <f t="shared" si="161"/>
        <v>0</v>
      </c>
      <c r="K173" s="74">
        <v>0</v>
      </c>
      <c r="L173" s="37">
        <f t="shared" si="162"/>
        <v>0</v>
      </c>
      <c r="M173" s="38">
        <v>0</v>
      </c>
      <c r="N173" s="37">
        <f t="shared" si="163"/>
        <v>0</v>
      </c>
      <c r="O173" s="61">
        <v>0</v>
      </c>
      <c r="P173" s="71">
        <f t="shared" si="164"/>
        <v>0</v>
      </c>
      <c r="Q173" s="57">
        <f t="shared" si="165"/>
        <v>0</v>
      </c>
      <c r="R173" s="70">
        <f t="shared" si="166"/>
        <v>0</v>
      </c>
      <c r="S173" s="42">
        <v>0</v>
      </c>
      <c r="T173" s="69">
        <f t="shared" si="167"/>
        <v>0</v>
      </c>
      <c r="U173" s="38">
        <v>0</v>
      </c>
      <c r="V173" s="69">
        <f t="shared" si="168"/>
        <v>0</v>
      </c>
      <c r="W173" s="38">
        <v>0</v>
      </c>
      <c r="X173" s="69">
        <f t="shared" si="169"/>
        <v>0</v>
      </c>
      <c r="Y173" s="74">
        <v>0</v>
      </c>
      <c r="Z173" s="69">
        <f t="shared" si="170"/>
        <v>0</v>
      </c>
      <c r="AA173" s="74">
        <v>0</v>
      </c>
      <c r="AB173" s="68">
        <f t="shared" si="171"/>
        <v>0</v>
      </c>
      <c r="AC173" s="67">
        <f t="shared" si="172"/>
        <v>0</v>
      </c>
      <c r="AD173" s="66">
        <f t="shared" si="173"/>
        <v>0</v>
      </c>
      <c r="AE173" s="57">
        <v>0</v>
      </c>
      <c r="AF173" s="60">
        <f t="shared" si="174"/>
        <v>0</v>
      </c>
      <c r="AG173" s="52">
        <v>0</v>
      </c>
      <c r="AH173" s="416">
        <f t="shared" si="175"/>
        <v>0</v>
      </c>
      <c r="AI173" s="65">
        <f t="shared" si="176"/>
        <v>0</v>
      </c>
      <c r="AJ173" s="63">
        <f t="shared" si="177"/>
        <v>0</v>
      </c>
      <c r="AK173" s="65">
        <v>0</v>
      </c>
      <c r="AL173" s="63">
        <f t="shared" si="178"/>
        <v>0</v>
      </c>
      <c r="AM173" s="62"/>
    </row>
    <row r="174" spans="1:39" s="2" customFormat="1" x14ac:dyDescent="0.3">
      <c r="A174" s="55" t="s">
        <v>390</v>
      </c>
      <c r="B174" s="47">
        <f>3900/6</f>
        <v>650</v>
      </c>
      <c r="C174" s="46">
        <f>2000/1.1</f>
        <v>1818.181818181818</v>
      </c>
      <c r="D174" s="163">
        <v>6</v>
      </c>
      <c r="E174" s="44">
        <v>0</v>
      </c>
      <c r="F174" s="391">
        <f t="shared" si="159"/>
        <v>0</v>
      </c>
      <c r="G174" s="42">
        <v>0</v>
      </c>
      <c r="H174" s="69">
        <f t="shared" si="160"/>
        <v>0</v>
      </c>
      <c r="I174" s="38">
        <v>0</v>
      </c>
      <c r="J174" s="37">
        <f t="shared" si="161"/>
        <v>0</v>
      </c>
      <c r="K174" s="74">
        <v>0</v>
      </c>
      <c r="L174" s="37">
        <f t="shared" si="162"/>
        <v>0</v>
      </c>
      <c r="M174" s="38">
        <v>0</v>
      </c>
      <c r="N174" s="37">
        <f t="shared" si="163"/>
        <v>0</v>
      </c>
      <c r="O174" s="61">
        <v>0</v>
      </c>
      <c r="P174" s="71">
        <f t="shared" si="164"/>
        <v>0</v>
      </c>
      <c r="Q174" s="57">
        <f t="shared" si="165"/>
        <v>0</v>
      </c>
      <c r="R174" s="70">
        <f t="shared" si="166"/>
        <v>0</v>
      </c>
      <c r="S174" s="42">
        <v>0</v>
      </c>
      <c r="T174" s="69">
        <f t="shared" si="167"/>
        <v>0</v>
      </c>
      <c r="U174" s="38">
        <v>0</v>
      </c>
      <c r="V174" s="69">
        <f t="shared" si="168"/>
        <v>0</v>
      </c>
      <c r="W174" s="38">
        <v>0</v>
      </c>
      <c r="X174" s="69">
        <f t="shared" si="169"/>
        <v>0</v>
      </c>
      <c r="Y174" s="74">
        <v>0</v>
      </c>
      <c r="Z174" s="69">
        <f t="shared" si="170"/>
        <v>0</v>
      </c>
      <c r="AA174" s="74">
        <v>0</v>
      </c>
      <c r="AB174" s="68">
        <f t="shared" si="171"/>
        <v>0</v>
      </c>
      <c r="AC174" s="67">
        <f t="shared" si="172"/>
        <v>0</v>
      </c>
      <c r="AD174" s="66">
        <f t="shared" si="173"/>
        <v>0</v>
      </c>
      <c r="AE174" s="57">
        <v>0</v>
      </c>
      <c r="AF174" s="60">
        <f t="shared" si="174"/>
        <v>0</v>
      </c>
      <c r="AG174" s="52">
        <v>0</v>
      </c>
      <c r="AH174" s="416">
        <f t="shared" si="175"/>
        <v>0</v>
      </c>
      <c r="AI174" s="65">
        <f t="shared" si="176"/>
        <v>0</v>
      </c>
      <c r="AJ174" s="63">
        <f t="shared" si="177"/>
        <v>0</v>
      </c>
      <c r="AK174" s="65">
        <v>0</v>
      </c>
      <c r="AL174" s="63">
        <f t="shared" si="178"/>
        <v>0</v>
      </c>
      <c r="AM174" s="62"/>
    </row>
    <row r="175" spans="1:39" s="2" customFormat="1" x14ac:dyDescent="0.3">
      <c r="A175" s="55" t="s">
        <v>67</v>
      </c>
      <c r="B175" s="47">
        <f>3900/6</f>
        <v>650</v>
      </c>
      <c r="C175" s="46">
        <f>2000/1.1</f>
        <v>1818.181818181818</v>
      </c>
      <c r="D175" s="163">
        <v>6</v>
      </c>
      <c r="E175" s="44">
        <v>0</v>
      </c>
      <c r="F175" s="391">
        <f t="shared" si="159"/>
        <v>0</v>
      </c>
      <c r="G175" s="42">
        <v>0</v>
      </c>
      <c r="H175" s="69">
        <f t="shared" si="160"/>
        <v>0</v>
      </c>
      <c r="I175" s="38">
        <v>0</v>
      </c>
      <c r="J175" s="37">
        <f t="shared" si="161"/>
        <v>0</v>
      </c>
      <c r="K175" s="74">
        <v>0</v>
      </c>
      <c r="L175" s="37">
        <f t="shared" si="162"/>
        <v>0</v>
      </c>
      <c r="M175" s="38">
        <v>0</v>
      </c>
      <c r="N175" s="37">
        <f t="shared" si="163"/>
        <v>0</v>
      </c>
      <c r="O175" s="61">
        <v>0</v>
      </c>
      <c r="P175" s="71">
        <f t="shared" si="164"/>
        <v>0</v>
      </c>
      <c r="Q175" s="57">
        <f t="shared" si="165"/>
        <v>0</v>
      </c>
      <c r="R175" s="70">
        <f t="shared" si="166"/>
        <v>0</v>
      </c>
      <c r="S175" s="42">
        <v>0</v>
      </c>
      <c r="T175" s="69">
        <f t="shared" si="167"/>
        <v>0</v>
      </c>
      <c r="U175" s="38">
        <v>0</v>
      </c>
      <c r="V175" s="69">
        <f t="shared" si="168"/>
        <v>0</v>
      </c>
      <c r="W175" s="38">
        <v>0</v>
      </c>
      <c r="X175" s="69">
        <f t="shared" si="169"/>
        <v>0</v>
      </c>
      <c r="Y175" s="74">
        <v>0</v>
      </c>
      <c r="Z175" s="69">
        <f t="shared" si="170"/>
        <v>0</v>
      </c>
      <c r="AA175" s="74">
        <v>0</v>
      </c>
      <c r="AB175" s="68">
        <f t="shared" si="171"/>
        <v>0</v>
      </c>
      <c r="AC175" s="67">
        <f t="shared" si="172"/>
        <v>0</v>
      </c>
      <c r="AD175" s="66">
        <f t="shared" si="173"/>
        <v>0</v>
      </c>
      <c r="AE175" s="57">
        <v>0</v>
      </c>
      <c r="AF175" s="60">
        <f t="shared" si="174"/>
        <v>0</v>
      </c>
      <c r="AG175" s="52">
        <v>0</v>
      </c>
      <c r="AH175" s="416">
        <f t="shared" si="175"/>
        <v>0</v>
      </c>
      <c r="AI175" s="65">
        <f t="shared" si="176"/>
        <v>0</v>
      </c>
      <c r="AJ175" s="63">
        <f t="shared" si="177"/>
        <v>0</v>
      </c>
      <c r="AK175" s="65">
        <v>0</v>
      </c>
      <c r="AL175" s="63">
        <f t="shared" si="178"/>
        <v>0</v>
      </c>
      <c r="AM175" s="62"/>
    </row>
    <row r="176" spans="1:39" s="2" customFormat="1" x14ac:dyDescent="0.3">
      <c r="A176" s="55" t="s">
        <v>389</v>
      </c>
      <c r="B176" s="47">
        <f>3900/6</f>
        <v>650</v>
      </c>
      <c r="C176" s="46">
        <f>2000/1.1</f>
        <v>1818.181818181818</v>
      </c>
      <c r="D176" s="163">
        <v>6</v>
      </c>
      <c r="E176" s="44">
        <v>0</v>
      </c>
      <c r="F176" s="391">
        <f t="shared" si="159"/>
        <v>0</v>
      </c>
      <c r="G176" s="42">
        <v>0</v>
      </c>
      <c r="H176" s="69">
        <f t="shared" si="160"/>
        <v>0</v>
      </c>
      <c r="I176" s="38">
        <v>0</v>
      </c>
      <c r="J176" s="37">
        <f t="shared" si="161"/>
        <v>0</v>
      </c>
      <c r="K176" s="74">
        <v>0</v>
      </c>
      <c r="L176" s="37">
        <f t="shared" si="162"/>
        <v>0</v>
      </c>
      <c r="M176" s="38">
        <v>0</v>
      </c>
      <c r="N176" s="37">
        <f t="shared" si="163"/>
        <v>0</v>
      </c>
      <c r="O176" s="61">
        <v>0</v>
      </c>
      <c r="P176" s="71">
        <f t="shared" si="164"/>
        <v>0</v>
      </c>
      <c r="Q176" s="57">
        <f t="shared" si="165"/>
        <v>0</v>
      </c>
      <c r="R176" s="70">
        <f t="shared" si="166"/>
        <v>0</v>
      </c>
      <c r="S176" s="42">
        <v>0</v>
      </c>
      <c r="T176" s="69">
        <f t="shared" si="167"/>
        <v>0</v>
      </c>
      <c r="U176" s="38">
        <v>0</v>
      </c>
      <c r="V176" s="69">
        <f t="shared" si="168"/>
        <v>0</v>
      </c>
      <c r="W176" s="38">
        <v>0</v>
      </c>
      <c r="X176" s="69">
        <f t="shared" si="169"/>
        <v>0</v>
      </c>
      <c r="Y176" s="74">
        <v>0</v>
      </c>
      <c r="Z176" s="69">
        <f t="shared" si="170"/>
        <v>0</v>
      </c>
      <c r="AA176" s="74">
        <v>0</v>
      </c>
      <c r="AB176" s="68">
        <f t="shared" si="171"/>
        <v>0</v>
      </c>
      <c r="AC176" s="67">
        <f t="shared" si="172"/>
        <v>0</v>
      </c>
      <c r="AD176" s="66">
        <f t="shared" si="173"/>
        <v>0</v>
      </c>
      <c r="AE176" s="57">
        <v>0</v>
      </c>
      <c r="AF176" s="60">
        <f t="shared" si="174"/>
        <v>0</v>
      </c>
      <c r="AG176" s="52">
        <v>0</v>
      </c>
      <c r="AH176" s="416">
        <f t="shared" si="175"/>
        <v>0</v>
      </c>
      <c r="AI176" s="65">
        <f t="shared" si="176"/>
        <v>0</v>
      </c>
      <c r="AJ176" s="63">
        <f t="shared" si="177"/>
        <v>0</v>
      </c>
      <c r="AK176" s="65">
        <v>0</v>
      </c>
      <c r="AL176" s="63">
        <f t="shared" si="178"/>
        <v>0</v>
      </c>
      <c r="AM176" s="62"/>
    </row>
    <row r="177" spans="1:39" s="2" customFormat="1" ht="17.25" thickBot="1" x14ac:dyDescent="0.35">
      <c r="A177" s="48" t="s">
        <v>1193</v>
      </c>
      <c r="B177" s="193">
        <f>31200/24</f>
        <v>1300</v>
      </c>
      <c r="C177" s="194">
        <f>2800/1.1</f>
        <v>2545.454545454545</v>
      </c>
      <c r="D177" s="45">
        <v>24</v>
      </c>
      <c r="E177" s="403">
        <v>0</v>
      </c>
      <c r="F177" s="434">
        <f t="shared" si="159"/>
        <v>0</v>
      </c>
      <c r="G177" s="376">
        <v>0</v>
      </c>
      <c r="H177" s="404">
        <f t="shared" si="160"/>
        <v>0</v>
      </c>
      <c r="I177" s="388">
        <v>0</v>
      </c>
      <c r="J177" s="197">
        <f t="shared" si="161"/>
        <v>0</v>
      </c>
      <c r="K177" s="145">
        <v>0</v>
      </c>
      <c r="L177" s="197">
        <f t="shared" si="162"/>
        <v>0</v>
      </c>
      <c r="M177" s="388">
        <v>0</v>
      </c>
      <c r="N177" s="197">
        <f t="shared" si="163"/>
        <v>0</v>
      </c>
      <c r="O177" s="360">
        <v>0</v>
      </c>
      <c r="P177" s="405">
        <f t="shared" si="164"/>
        <v>0</v>
      </c>
      <c r="Q177" s="406">
        <f t="shared" si="165"/>
        <v>0</v>
      </c>
      <c r="R177" s="149">
        <f t="shared" si="166"/>
        <v>0</v>
      </c>
      <c r="S177" s="376">
        <v>0</v>
      </c>
      <c r="T177" s="404">
        <f t="shared" si="167"/>
        <v>0</v>
      </c>
      <c r="U177" s="388">
        <v>0</v>
      </c>
      <c r="V177" s="404">
        <f t="shared" si="168"/>
        <v>0</v>
      </c>
      <c r="W177" s="388">
        <v>0</v>
      </c>
      <c r="X177" s="404">
        <f t="shared" si="169"/>
        <v>0</v>
      </c>
      <c r="Y177" s="145">
        <v>0</v>
      </c>
      <c r="Z177" s="404">
        <f t="shared" si="170"/>
        <v>0</v>
      </c>
      <c r="AA177" s="145">
        <v>0</v>
      </c>
      <c r="AB177" s="390">
        <f t="shared" si="171"/>
        <v>0</v>
      </c>
      <c r="AC177" s="407">
        <f t="shared" si="172"/>
        <v>0</v>
      </c>
      <c r="AD177" s="408">
        <f t="shared" si="173"/>
        <v>0</v>
      </c>
      <c r="AE177" s="406">
        <v>0</v>
      </c>
      <c r="AF177" s="392">
        <f t="shared" si="174"/>
        <v>0</v>
      </c>
      <c r="AG177" s="425">
        <v>0</v>
      </c>
      <c r="AH177" s="438">
        <f t="shared" si="175"/>
        <v>0</v>
      </c>
      <c r="AI177" s="426">
        <f t="shared" si="176"/>
        <v>0</v>
      </c>
      <c r="AJ177" s="393">
        <f t="shared" si="177"/>
        <v>0</v>
      </c>
      <c r="AK177" s="426">
        <v>0</v>
      </c>
      <c r="AL177" s="393">
        <f t="shared" si="178"/>
        <v>0</v>
      </c>
      <c r="AM177" s="439"/>
    </row>
    <row r="178" spans="1:39" s="2" customFormat="1" ht="17.25" thickBot="1" x14ac:dyDescent="0.35">
      <c r="A178" s="573" t="s">
        <v>57</v>
      </c>
      <c r="B178" s="574"/>
      <c r="C178" s="574"/>
      <c r="D178" s="574"/>
      <c r="E178" s="445">
        <f t="shared" ref="E178:AL178" si="179">SUM(E163:E177)</f>
        <v>0</v>
      </c>
      <c r="F178" s="446">
        <f t="shared" si="179"/>
        <v>0</v>
      </c>
      <c r="G178" s="395">
        <f t="shared" si="179"/>
        <v>0</v>
      </c>
      <c r="H178" s="451">
        <f t="shared" si="179"/>
        <v>0</v>
      </c>
      <c r="I178" s="397">
        <f t="shared" si="179"/>
        <v>0</v>
      </c>
      <c r="J178" s="451">
        <f t="shared" si="179"/>
        <v>0</v>
      </c>
      <c r="K178" s="397">
        <f t="shared" si="179"/>
        <v>0</v>
      </c>
      <c r="L178" s="451">
        <f t="shared" si="179"/>
        <v>0</v>
      </c>
      <c r="M178" s="397">
        <f t="shared" si="179"/>
        <v>0</v>
      </c>
      <c r="N178" s="451">
        <f t="shared" si="179"/>
        <v>0</v>
      </c>
      <c r="O178" s="397">
        <f t="shared" si="179"/>
        <v>0</v>
      </c>
      <c r="P178" s="451">
        <f t="shared" si="179"/>
        <v>0</v>
      </c>
      <c r="Q178" s="442">
        <f t="shared" si="179"/>
        <v>0</v>
      </c>
      <c r="R178" s="443">
        <f t="shared" si="179"/>
        <v>0</v>
      </c>
      <c r="S178" s="395">
        <f t="shared" si="179"/>
        <v>0</v>
      </c>
      <c r="T178" s="451">
        <f t="shared" si="179"/>
        <v>0</v>
      </c>
      <c r="U178" s="397">
        <f t="shared" si="179"/>
        <v>0</v>
      </c>
      <c r="V178" s="451">
        <f t="shared" si="179"/>
        <v>0</v>
      </c>
      <c r="W178" s="397">
        <f t="shared" si="179"/>
        <v>0</v>
      </c>
      <c r="X178" s="451">
        <f t="shared" si="179"/>
        <v>0</v>
      </c>
      <c r="Y178" s="397">
        <f t="shared" si="179"/>
        <v>0</v>
      </c>
      <c r="Z178" s="451">
        <f t="shared" si="179"/>
        <v>0</v>
      </c>
      <c r="AA178" s="397">
        <f t="shared" si="179"/>
        <v>0</v>
      </c>
      <c r="AB178" s="451">
        <f t="shared" si="179"/>
        <v>0</v>
      </c>
      <c r="AC178" s="442">
        <f t="shared" si="179"/>
        <v>0</v>
      </c>
      <c r="AD178" s="442">
        <f t="shared" si="179"/>
        <v>0</v>
      </c>
      <c r="AE178" s="442">
        <f t="shared" si="179"/>
        <v>0</v>
      </c>
      <c r="AF178" s="443">
        <f t="shared" si="179"/>
        <v>0</v>
      </c>
      <c r="AG178" s="455">
        <f t="shared" si="179"/>
        <v>0</v>
      </c>
      <c r="AH178" s="366">
        <f t="shared" si="179"/>
        <v>0</v>
      </c>
      <c r="AI178" s="395">
        <f t="shared" si="179"/>
        <v>0</v>
      </c>
      <c r="AJ178" s="367">
        <f t="shared" si="179"/>
        <v>0</v>
      </c>
      <c r="AK178" s="395">
        <f t="shared" si="179"/>
        <v>0</v>
      </c>
      <c r="AL178" s="367">
        <f t="shared" si="179"/>
        <v>0</v>
      </c>
      <c r="AM178" s="11"/>
    </row>
    <row r="179" spans="1:39" s="2" customFormat="1" ht="17.25" thickBot="1" x14ac:dyDescent="0.35">
      <c r="A179" s="10"/>
      <c r="B179" s="10"/>
      <c r="C179" s="10"/>
      <c r="D179" s="10"/>
      <c r="E179" s="4"/>
      <c r="F179" s="5"/>
      <c r="G179" s="4"/>
      <c r="H179" s="9">
        <f>H178*1.1</f>
        <v>0</v>
      </c>
      <c r="I179" s="5"/>
      <c r="J179" s="9">
        <f>J178*1.1</f>
        <v>0</v>
      </c>
      <c r="K179" s="5"/>
      <c r="L179" s="9">
        <f>L178*1.1</f>
        <v>0</v>
      </c>
      <c r="M179" s="5"/>
      <c r="N179" s="9">
        <f>N178*1.1</f>
        <v>0</v>
      </c>
      <c r="O179" s="5"/>
      <c r="P179" s="9">
        <f>P178*1.1</f>
        <v>0</v>
      </c>
      <c r="Q179" s="5"/>
      <c r="R179" s="8">
        <f>R178*1.1</f>
        <v>0</v>
      </c>
      <c r="S179" s="586" t="s">
        <v>50</v>
      </c>
      <c r="T179" s="587"/>
      <c r="U179" s="587"/>
      <c r="V179" s="587"/>
      <c r="W179" s="587"/>
      <c r="X179" s="587"/>
      <c r="Y179" s="587"/>
      <c r="Z179" s="587"/>
      <c r="AA179" s="587"/>
      <c r="AB179" s="587"/>
      <c r="AC179" s="587"/>
      <c r="AD179" s="587"/>
      <c r="AE179" s="363"/>
      <c r="AF179" s="7" t="e">
        <f>AF178/(R178+F178)</f>
        <v>#DIV/0!</v>
      </c>
      <c r="AG179" s="4"/>
      <c r="AH179" s="5"/>
      <c r="AI179" s="4"/>
      <c r="AJ179" s="6"/>
      <c r="AK179" s="4"/>
      <c r="AL179" s="3"/>
    </row>
    <row r="180" spans="1:39" s="2" customFormat="1" x14ac:dyDescent="0.3"/>
    <row r="181" spans="1:39" s="2" customFormat="1" ht="17.25" thickBot="1" x14ac:dyDescent="0.35">
      <c r="A181" s="98" t="s">
        <v>1156</v>
      </c>
      <c r="B181" s="97"/>
      <c r="C181" s="97"/>
      <c r="D181" s="96"/>
      <c r="E181" s="95"/>
      <c r="F181" s="95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3"/>
      <c r="AH181" s="93"/>
      <c r="AI181" s="93"/>
      <c r="AJ181" s="93"/>
      <c r="AK181" s="93"/>
    </row>
    <row r="182" spans="1:39" s="2" customFormat="1" ht="17.25" thickBot="1" x14ac:dyDescent="0.35">
      <c r="A182" s="10"/>
      <c r="B182" s="10"/>
      <c r="C182" s="10"/>
      <c r="D182" s="10"/>
      <c r="E182" s="92"/>
      <c r="F182" s="89"/>
      <c r="G182" s="619" t="s">
        <v>10</v>
      </c>
      <c r="H182" s="620"/>
      <c r="I182" s="620"/>
      <c r="J182" s="620"/>
      <c r="K182" s="620"/>
      <c r="L182" s="620"/>
      <c r="M182" s="620"/>
      <c r="N182" s="620"/>
      <c r="O182" s="620"/>
      <c r="P182" s="620"/>
      <c r="Q182" s="620"/>
      <c r="R182" s="621"/>
      <c r="S182" s="660" t="s">
        <v>49</v>
      </c>
      <c r="T182" s="622"/>
      <c r="U182" s="622"/>
      <c r="V182" s="622"/>
      <c r="W182" s="622"/>
      <c r="X182" s="622"/>
      <c r="Y182" s="622"/>
      <c r="Z182" s="622"/>
      <c r="AA182" s="622"/>
      <c r="AB182" s="622"/>
      <c r="AC182" s="622"/>
      <c r="AD182" s="622"/>
      <c r="AE182" s="622"/>
      <c r="AF182" s="622"/>
      <c r="AG182" s="92"/>
      <c r="AH182" s="89"/>
      <c r="AI182" s="92"/>
      <c r="AJ182" s="89"/>
      <c r="AK182" s="90"/>
      <c r="AL182" s="89"/>
      <c r="AM182" s="88" t="s">
        <v>11</v>
      </c>
    </row>
    <row r="183" spans="1:39" s="2" customFormat="1" ht="16.5" customHeight="1" x14ac:dyDescent="0.3">
      <c r="A183" s="652" t="s">
        <v>12</v>
      </c>
      <c r="B183" s="662" t="s">
        <v>13</v>
      </c>
      <c r="C183" s="565" t="s">
        <v>14</v>
      </c>
      <c r="D183" s="647" t="s">
        <v>51</v>
      </c>
      <c r="E183" s="569" t="s">
        <v>15</v>
      </c>
      <c r="F183" s="571" t="s">
        <v>16</v>
      </c>
      <c r="G183" s="629" t="s">
        <v>17</v>
      </c>
      <c r="H183" s="633" t="s">
        <v>18</v>
      </c>
      <c r="I183" s="625" t="s">
        <v>0</v>
      </c>
      <c r="J183" s="633" t="s">
        <v>53</v>
      </c>
      <c r="K183" s="625" t="s">
        <v>1</v>
      </c>
      <c r="L183" s="633" t="s">
        <v>19</v>
      </c>
      <c r="M183" s="625" t="s">
        <v>2</v>
      </c>
      <c r="N183" s="633" t="s">
        <v>20</v>
      </c>
      <c r="O183" s="625" t="s">
        <v>3</v>
      </c>
      <c r="P183" s="633" t="s">
        <v>21</v>
      </c>
      <c r="Q183" s="639" t="s">
        <v>22</v>
      </c>
      <c r="R183" s="607" t="s">
        <v>23</v>
      </c>
      <c r="S183" s="664" t="s">
        <v>24</v>
      </c>
      <c r="T183" s="611" t="s">
        <v>25</v>
      </c>
      <c r="U183" s="640" t="s">
        <v>4</v>
      </c>
      <c r="V183" s="611" t="s">
        <v>26</v>
      </c>
      <c r="W183" s="640" t="s">
        <v>5</v>
      </c>
      <c r="X183" s="611" t="s">
        <v>27</v>
      </c>
      <c r="Y183" s="640" t="s">
        <v>6</v>
      </c>
      <c r="Z183" s="611" t="s">
        <v>54</v>
      </c>
      <c r="AA183" s="640" t="s">
        <v>7</v>
      </c>
      <c r="AB183" s="611" t="s">
        <v>28</v>
      </c>
      <c r="AC183" s="642" t="s">
        <v>29</v>
      </c>
      <c r="AD183" s="639" t="s">
        <v>30</v>
      </c>
      <c r="AE183" s="639" t="s">
        <v>31</v>
      </c>
      <c r="AF183" s="623" t="s">
        <v>32</v>
      </c>
      <c r="AG183" s="615" t="s">
        <v>33</v>
      </c>
      <c r="AH183" s="627" t="s">
        <v>52</v>
      </c>
      <c r="AI183" s="629" t="s">
        <v>71</v>
      </c>
      <c r="AJ183" s="627" t="s">
        <v>34</v>
      </c>
      <c r="AK183" s="634" t="s">
        <v>35</v>
      </c>
      <c r="AL183" s="627" t="s">
        <v>36</v>
      </c>
      <c r="AM183" s="605" t="s">
        <v>37</v>
      </c>
    </row>
    <row r="184" spans="1:39" s="2" customFormat="1" ht="17.25" customHeight="1" thickBot="1" x14ac:dyDescent="0.35">
      <c r="A184" s="653"/>
      <c r="B184" s="663"/>
      <c r="C184" s="566"/>
      <c r="D184" s="648"/>
      <c r="E184" s="651"/>
      <c r="F184" s="657"/>
      <c r="G184" s="630"/>
      <c r="H184" s="583"/>
      <c r="I184" s="626"/>
      <c r="J184" s="583"/>
      <c r="K184" s="626"/>
      <c r="L184" s="583"/>
      <c r="M184" s="626"/>
      <c r="N184" s="583"/>
      <c r="O184" s="626"/>
      <c r="P184" s="583"/>
      <c r="Q184" s="602"/>
      <c r="R184" s="608"/>
      <c r="S184" s="665"/>
      <c r="T184" s="612"/>
      <c r="U184" s="641"/>
      <c r="V184" s="612"/>
      <c r="W184" s="641"/>
      <c r="X184" s="612"/>
      <c r="Y184" s="641"/>
      <c r="Z184" s="612"/>
      <c r="AA184" s="641"/>
      <c r="AB184" s="612"/>
      <c r="AC184" s="593"/>
      <c r="AD184" s="602"/>
      <c r="AE184" s="602"/>
      <c r="AF184" s="624"/>
      <c r="AG184" s="616"/>
      <c r="AH184" s="631"/>
      <c r="AI184" s="630"/>
      <c r="AJ184" s="631"/>
      <c r="AK184" s="638"/>
      <c r="AL184" s="631"/>
      <c r="AM184" s="606"/>
    </row>
    <row r="185" spans="1:39" s="2" customFormat="1" x14ac:dyDescent="0.3">
      <c r="A185" s="78" t="s">
        <v>40</v>
      </c>
      <c r="B185" s="47">
        <f>18000/10</f>
        <v>1800</v>
      </c>
      <c r="C185" s="183">
        <f>2800/1.1</f>
        <v>2545.454545454545</v>
      </c>
      <c r="D185" s="54">
        <v>10</v>
      </c>
      <c r="E185" s="44">
        <v>0</v>
      </c>
      <c r="F185" s="43">
        <f t="shared" ref="F185:F199" si="180">B185*E185</f>
        <v>0</v>
      </c>
      <c r="G185" s="80">
        <v>0</v>
      </c>
      <c r="H185" s="69">
        <f t="shared" ref="H185:H199" si="181">B185*G185</f>
        <v>0</v>
      </c>
      <c r="I185" s="74">
        <v>10</v>
      </c>
      <c r="J185" s="37">
        <f t="shared" ref="J185:J199" si="182">B185*I185</f>
        <v>18000</v>
      </c>
      <c r="K185" s="396">
        <v>0</v>
      </c>
      <c r="L185" s="37">
        <f t="shared" ref="L185:L199" si="183">B185*K185</f>
        <v>0</v>
      </c>
      <c r="M185" s="396">
        <v>0</v>
      </c>
      <c r="N185" s="37">
        <f t="shared" ref="N185:N199" si="184">B185*M185</f>
        <v>0</v>
      </c>
      <c r="O185" s="396">
        <v>0</v>
      </c>
      <c r="P185" s="71">
        <f t="shared" ref="P185:P199" si="185">B185*O185</f>
        <v>0</v>
      </c>
      <c r="Q185" s="57">
        <f t="shared" ref="Q185:Q199" si="186">G185+I185+K185+M185+O185</f>
        <v>10</v>
      </c>
      <c r="R185" s="70">
        <f t="shared" ref="R185:R199" si="187">Q185*B185</f>
        <v>18000</v>
      </c>
      <c r="S185" s="80">
        <v>0</v>
      </c>
      <c r="T185" s="69">
        <f t="shared" ref="T185:T199" si="188">C185*S185</f>
        <v>0</v>
      </c>
      <c r="U185" s="47">
        <v>2</v>
      </c>
      <c r="V185" s="69">
        <f t="shared" ref="V185:V199" si="189">C185*U185</f>
        <v>5090.9090909090901</v>
      </c>
      <c r="W185" s="74">
        <v>3</v>
      </c>
      <c r="X185" s="69">
        <f t="shared" ref="X185:X199" si="190">C185*W185</f>
        <v>7636.3636363636351</v>
      </c>
      <c r="Y185" s="74">
        <v>4</v>
      </c>
      <c r="Z185" s="69">
        <f t="shared" ref="Z185:Z199" si="191">C185*Y185</f>
        <v>10181.81818181818</v>
      </c>
      <c r="AA185" s="74">
        <v>0</v>
      </c>
      <c r="AB185" s="68">
        <f t="shared" ref="AB185:AB199" si="192">C185*AA185</f>
        <v>0</v>
      </c>
      <c r="AC185" s="67">
        <f t="shared" ref="AC185:AC199" si="193">S185+U185+W185+Y185+AA185</f>
        <v>9</v>
      </c>
      <c r="AD185" s="66">
        <f t="shared" ref="AD185:AD199" si="194">AC185*C185</f>
        <v>22909.090909090904</v>
      </c>
      <c r="AE185" s="57">
        <v>0</v>
      </c>
      <c r="AF185" s="57">
        <f t="shared" ref="AF185:AF199" si="195">((C185-B185)*AC185)-AE185</f>
        <v>6709.0909090909054</v>
      </c>
      <c r="AG185" s="52">
        <v>0</v>
      </c>
      <c r="AH185" s="231">
        <f t="shared" ref="AH185:AH199" si="196">B185*AG185</f>
        <v>0</v>
      </c>
      <c r="AI185" s="80">
        <f t="shared" ref="AI185:AI199" si="197">E185+Q185-AC185-AG185</f>
        <v>1</v>
      </c>
      <c r="AJ185" s="231">
        <f t="shared" ref="AJ185:AJ199" si="198">B185*AI185</f>
        <v>1800</v>
      </c>
      <c r="AK185" s="394">
        <v>0</v>
      </c>
      <c r="AL185" s="231">
        <f t="shared" ref="AL185:AL199" si="199">AK185*B185</f>
        <v>0</v>
      </c>
      <c r="AM185" s="62"/>
    </row>
    <row r="186" spans="1:39" s="2" customFormat="1" x14ac:dyDescent="0.3">
      <c r="A186" s="78" t="s">
        <v>43</v>
      </c>
      <c r="B186" s="47">
        <f>18000/10</f>
        <v>1800</v>
      </c>
      <c r="C186" s="183">
        <f>2800/1.1</f>
        <v>2545.454545454545</v>
      </c>
      <c r="D186" s="54">
        <v>10</v>
      </c>
      <c r="E186" s="44">
        <v>0</v>
      </c>
      <c r="F186" s="43">
        <f t="shared" si="180"/>
        <v>0</v>
      </c>
      <c r="G186" s="80">
        <v>0</v>
      </c>
      <c r="H186" s="69">
        <f t="shared" si="181"/>
        <v>0</v>
      </c>
      <c r="I186" s="74">
        <v>0</v>
      </c>
      <c r="J186" s="37">
        <f t="shared" si="182"/>
        <v>0</v>
      </c>
      <c r="K186" s="396">
        <v>0</v>
      </c>
      <c r="L186" s="37">
        <f t="shared" si="183"/>
        <v>0</v>
      </c>
      <c r="M186" s="396">
        <v>0</v>
      </c>
      <c r="N186" s="37">
        <f t="shared" si="184"/>
        <v>0</v>
      </c>
      <c r="O186" s="396">
        <v>0</v>
      </c>
      <c r="P186" s="71">
        <f t="shared" si="185"/>
        <v>0</v>
      </c>
      <c r="Q186" s="57">
        <f t="shared" si="186"/>
        <v>0</v>
      </c>
      <c r="R186" s="70">
        <f t="shared" si="187"/>
        <v>0</v>
      </c>
      <c r="S186" s="80">
        <v>0</v>
      </c>
      <c r="T186" s="69">
        <f t="shared" si="188"/>
        <v>0</v>
      </c>
      <c r="U186" s="47">
        <v>0</v>
      </c>
      <c r="V186" s="69">
        <f t="shared" si="189"/>
        <v>0</v>
      </c>
      <c r="W186" s="74">
        <v>0</v>
      </c>
      <c r="X186" s="69">
        <f t="shared" si="190"/>
        <v>0</v>
      </c>
      <c r="Y186" s="74">
        <v>0</v>
      </c>
      <c r="Z186" s="69">
        <f t="shared" si="191"/>
        <v>0</v>
      </c>
      <c r="AA186" s="74">
        <v>0</v>
      </c>
      <c r="AB186" s="68">
        <f t="shared" si="192"/>
        <v>0</v>
      </c>
      <c r="AC186" s="67">
        <f t="shared" si="193"/>
        <v>0</v>
      </c>
      <c r="AD186" s="66">
        <f t="shared" si="194"/>
        <v>0</v>
      </c>
      <c r="AE186" s="57">
        <v>0</v>
      </c>
      <c r="AF186" s="57">
        <f t="shared" si="195"/>
        <v>0</v>
      </c>
      <c r="AG186" s="52">
        <v>0</v>
      </c>
      <c r="AH186" s="231">
        <f t="shared" si="196"/>
        <v>0</v>
      </c>
      <c r="AI186" s="80">
        <f t="shared" si="197"/>
        <v>0</v>
      </c>
      <c r="AJ186" s="231">
        <f t="shared" si="198"/>
        <v>0</v>
      </c>
      <c r="AK186" s="394">
        <v>0</v>
      </c>
      <c r="AL186" s="231">
        <f t="shared" si="199"/>
        <v>0</v>
      </c>
      <c r="AM186" s="62"/>
    </row>
    <row r="187" spans="1:39" s="2" customFormat="1" x14ac:dyDescent="0.3">
      <c r="A187" s="78" t="s">
        <v>44</v>
      </c>
      <c r="B187" s="47">
        <f>17000/10</f>
        <v>1700</v>
      </c>
      <c r="C187" s="183">
        <f>2700/1.1</f>
        <v>2454.5454545454545</v>
      </c>
      <c r="D187" s="54">
        <v>10</v>
      </c>
      <c r="E187" s="44">
        <v>0</v>
      </c>
      <c r="F187" s="43">
        <f t="shared" si="180"/>
        <v>0</v>
      </c>
      <c r="G187" s="80">
        <v>0</v>
      </c>
      <c r="H187" s="69">
        <f t="shared" si="181"/>
        <v>0</v>
      </c>
      <c r="I187" s="74">
        <v>0</v>
      </c>
      <c r="J187" s="37">
        <f t="shared" si="182"/>
        <v>0</v>
      </c>
      <c r="K187" s="396">
        <v>0</v>
      </c>
      <c r="L187" s="37">
        <f t="shared" si="183"/>
        <v>0</v>
      </c>
      <c r="M187" s="396">
        <v>0</v>
      </c>
      <c r="N187" s="37">
        <f t="shared" si="184"/>
        <v>0</v>
      </c>
      <c r="O187" s="396">
        <v>0</v>
      </c>
      <c r="P187" s="71">
        <f t="shared" si="185"/>
        <v>0</v>
      </c>
      <c r="Q187" s="57">
        <f t="shared" si="186"/>
        <v>0</v>
      </c>
      <c r="R187" s="70">
        <f t="shared" si="187"/>
        <v>0</v>
      </c>
      <c r="S187" s="80">
        <v>0</v>
      </c>
      <c r="T187" s="69">
        <f t="shared" si="188"/>
        <v>0</v>
      </c>
      <c r="U187" s="47">
        <v>0</v>
      </c>
      <c r="V187" s="69">
        <f t="shared" si="189"/>
        <v>0</v>
      </c>
      <c r="W187" s="74">
        <v>0</v>
      </c>
      <c r="X187" s="69">
        <f t="shared" si="190"/>
        <v>0</v>
      </c>
      <c r="Y187" s="74">
        <v>0</v>
      </c>
      <c r="Z187" s="69">
        <f t="shared" si="191"/>
        <v>0</v>
      </c>
      <c r="AA187" s="74">
        <v>0</v>
      </c>
      <c r="AB187" s="68">
        <f t="shared" si="192"/>
        <v>0</v>
      </c>
      <c r="AC187" s="67">
        <f t="shared" si="193"/>
        <v>0</v>
      </c>
      <c r="AD187" s="66">
        <f t="shared" si="194"/>
        <v>0</v>
      </c>
      <c r="AE187" s="57">
        <v>0</v>
      </c>
      <c r="AF187" s="57">
        <f t="shared" si="195"/>
        <v>0</v>
      </c>
      <c r="AG187" s="52">
        <v>0</v>
      </c>
      <c r="AH187" s="231">
        <f t="shared" si="196"/>
        <v>0</v>
      </c>
      <c r="AI187" s="80">
        <f t="shared" si="197"/>
        <v>0</v>
      </c>
      <c r="AJ187" s="231">
        <f t="shared" si="198"/>
        <v>0</v>
      </c>
      <c r="AK187" s="394">
        <v>0</v>
      </c>
      <c r="AL187" s="231">
        <f t="shared" si="199"/>
        <v>0</v>
      </c>
      <c r="AM187" s="62"/>
    </row>
    <row r="188" spans="1:39" s="2" customFormat="1" x14ac:dyDescent="0.3">
      <c r="A188" s="58" t="s">
        <v>1188</v>
      </c>
      <c r="B188" s="47">
        <f>30400/16</f>
        <v>1900</v>
      </c>
      <c r="C188" s="46">
        <f>2800/1.1</f>
        <v>2545.454545454545</v>
      </c>
      <c r="D188" s="54">
        <v>16</v>
      </c>
      <c r="E188" s="44">
        <v>0</v>
      </c>
      <c r="F188" s="43">
        <f t="shared" si="180"/>
        <v>0</v>
      </c>
      <c r="G188" s="80">
        <v>0</v>
      </c>
      <c r="H188" s="69">
        <f t="shared" si="181"/>
        <v>0</v>
      </c>
      <c r="I188" s="74">
        <v>0</v>
      </c>
      <c r="J188" s="37">
        <f t="shared" si="182"/>
        <v>0</v>
      </c>
      <c r="K188" s="396">
        <v>0</v>
      </c>
      <c r="L188" s="37">
        <f t="shared" si="183"/>
        <v>0</v>
      </c>
      <c r="M188" s="396">
        <v>0</v>
      </c>
      <c r="N188" s="37">
        <f t="shared" si="184"/>
        <v>0</v>
      </c>
      <c r="O188" s="396">
        <v>0</v>
      </c>
      <c r="P188" s="71">
        <f t="shared" si="185"/>
        <v>0</v>
      </c>
      <c r="Q188" s="57">
        <f t="shared" si="186"/>
        <v>0</v>
      </c>
      <c r="R188" s="70">
        <f t="shared" si="187"/>
        <v>0</v>
      </c>
      <c r="S188" s="80">
        <v>0</v>
      </c>
      <c r="T188" s="69">
        <f t="shared" si="188"/>
        <v>0</v>
      </c>
      <c r="U188" s="47">
        <v>0</v>
      </c>
      <c r="V188" s="69">
        <f t="shared" si="189"/>
        <v>0</v>
      </c>
      <c r="W188" s="74">
        <v>0</v>
      </c>
      <c r="X188" s="69">
        <f t="shared" si="190"/>
        <v>0</v>
      </c>
      <c r="Y188" s="74">
        <v>0</v>
      </c>
      <c r="Z188" s="69">
        <f t="shared" si="191"/>
        <v>0</v>
      </c>
      <c r="AA188" s="74">
        <v>0</v>
      </c>
      <c r="AB188" s="68">
        <f t="shared" si="192"/>
        <v>0</v>
      </c>
      <c r="AC188" s="67">
        <f t="shared" si="193"/>
        <v>0</v>
      </c>
      <c r="AD188" s="66">
        <f t="shared" si="194"/>
        <v>0</v>
      </c>
      <c r="AE188" s="57">
        <v>0</v>
      </c>
      <c r="AF188" s="57">
        <f t="shared" si="195"/>
        <v>0</v>
      </c>
      <c r="AG188" s="52">
        <v>0</v>
      </c>
      <c r="AH188" s="231">
        <f t="shared" si="196"/>
        <v>0</v>
      </c>
      <c r="AI188" s="80">
        <f t="shared" si="197"/>
        <v>0</v>
      </c>
      <c r="AJ188" s="231">
        <f t="shared" si="198"/>
        <v>0</v>
      </c>
      <c r="AK188" s="394">
        <v>0</v>
      </c>
      <c r="AL188" s="231">
        <f t="shared" si="199"/>
        <v>0</v>
      </c>
      <c r="AM188" s="62"/>
    </row>
    <row r="189" spans="1:39" s="2" customFormat="1" x14ac:dyDescent="0.3">
      <c r="A189" s="137" t="s">
        <v>61</v>
      </c>
      <c r="B189" s="47">
        <f>14400/24</f>
        <v>600</v>
      </c>
      <c r="C189" s="46">
        <f>800/1.1</f>
        <v>727.27272727272725</v>
      </c>
      <c r="D189" s="54">
        <v>20</v>
      </c>
      <c r="E189" s="44">
        <v>0</v>
      </c>
      <c r="F189" s="43">
        <f t="shared" si="180"/>
        <v>0</v>
      </c>
      <c r="G189" s="80">
        <v>0</v>
      </c>
      <c r="H189" s="69">
        <f t="shared" si="181"/>
        <v>0</v>
      </c>
      <c r="I189" s="74">
        <v>0</v>
      </c>
      <c r="J189" s="37">
        <f t="shared" si="182"/>
        <v>0</v>
      </c>
      <c r="K189" s="396">
        <v>0</v>
      </c>
      <c r="L189" s="37">
        <f t="shared" si="183"/>
        <v>0</v>
      </c>
      <c r="M189" s="396">
        <v>0</v>
      </c>
      <c r="N189" s="37">
        <f t="shared" si="184"/>
        <v>0</v>
      </c>
      <c r="O189" s="396">
        <v>0</v>
      </c>
      <c r="P189" s="71">
        <f t="shared" si="185"/>
        <v>0</v>
      </c>
      <c r="Q189" s="57">
        <f t="shared" si="186"/>
        <v>0</v>
      </c>
      <c r="R189" s="70">
        <f t="shared" si="187"/>
        <v>0</v>
      </c>
      <c r="S189" s="80">
        <v>0</v>
      </c>
      <c r="T189" s="69">
        <f t="shared" si="188"/>
        <v>0</v>
      </c>
      <c r="U189" s="47">
        <v>0</v>
      </c>
      <c r="V189" s="69">
        <f t="shared" si="189"/>
        <v>0</v>
      </c>
      <c r="W189" s="74">
        <v>0</v>
      </c>
      <c r="X189" s="69">
        <f t="shared" si="190"/>
        <v>0</v>
      </c>
      <c r="Y189" s="74">
        <v>0</v>
      </c>
      <c r="Z189" s="69">
        <f t="shared" si="191"/>
        <v>0</v>
      </c>
      <c r="AA189" s="74">
        <v>0</v>
      </c>
      <c r="AB189" s="68">
        <f t="shared" si="192"/>
        <v>0</v>
      </c>
      <c r="AC189" s="67">
        <f t="shared" si="193"/>
        <v>0</v>
      </c>
      <c r="AD189" s="66">
        <f t="shared" si="194"/>
        <v>0</v>
      </c>
      <c r="AE189" s="57">
        <v>0</v>
      </c>
      <c r="AF189" s="57">
        <f t="shared" si="195"/>
        <v>0</v>
      </c>
      <c r="AG189" s="52">
        <v>0</v>
      </c>
      <c r="AH189" s="231">
        <f t="shared" si="196"/>
        <v>0</v>
      </c>
      <c r="AI189" s="80">
        <f t="shared" si="197"/>
        <v>0</v>
      </c>
      <c r="AJ189" s="231">
        <f t="shared" si="198"/>
        <v>0</v>
      </c>
      <c r="AK189" s="394">
        <v>0</v>
      </c>
      <c r="AL189" s="231">
        <f t="shared" si="199"/>
        <v>0</v>
      </c>
      <c r="AM189" s="62"/>
    </row>
    <row r="190" spans="1:39" s="2" customFormat="1" x14ac:dyDescent="0.3">
      <c r="A190" s="78" t="s">
        <v>1189</v>
      </c>
      <c r="B190" s="182">
        <f>16000/10</f>
        <v>1600</v>
      </c>
      <c r="C190" s="183">
        <f>2700/1.1</f>
        <v>2454.5454545454545</v>
      </c>
      <c r="D190" s="433">
        <v>10</v>
      </c>
      <c r="E190" s="44">
        <v>0</v>
      </c>
      <c r="F190" s="43">
        <f t="shared" si="180"/>
        <v>0</v>
      </c>
      <c r="G190" s="80">
        <v>0</v>
      </c>
      <c r="H190" s="69">
        <f t="shared" si="181"/>
        <v>0</v>
      </c>
      <c r="I190" s="74">
        <v>10</v>
      </c>
      <c r="J190" s="37">
        <f t="shared" si="182"/>
        <v>16000</v>
      </c>
      <c r="K190" s="396">
        <v>0</v>
      </c>
      <c r="L190" s="37">
        <f t="shared" si="183"/>
        <v>0</v>
      </c>
      <c r="M190" s="396">
        <v>0</v>
      </c>
      <c r="N190" s="37">
        <f t="shared" si="184"/>
        <v>0</v>
      </c>
      <c r="O190" s="396">
        <v>0</v>
      </c>
      <c r="P190" s="71">
        <f t="shared" si="185"/>
        <v>0</v>
      </c>
      <c r="Q190" s="57">
        <f t="shared" si="186"/>
        <v>10</v>
      </c>
      <c r="R190" s="70">
        <f t="shared" si="187"/>
        <v>16000</v>
      </c>
      <c r="S190" s="80">
        <v>0</v>
      </c>
      <c r="T190" s="69">
        <f t="shared" si="188"/>
        <v>0</v>
      </c>
      <c r="U190" s="47">
        <v>3</v>
      </c>
      <c r="V190" s="69">
        <f t="shared" si="189"/>
        <v>7363.636363636364</v>
      </c>
      <c r="W190" s="74">
        <v>1</v>
      </c>
      <c r="X190" s="69">
        <f t="shared" si="190"/>
        <v>2454.5454545454545</v>
      </c>
      <c r="Y190" s="74">
        <v>2</v>
      </c>
      <c r="Z190" s="69">
        <f t="shared" si="191"/>
        <v>4909.090909090909</v>
      </c>
      <c r="AA190" s="74">
        <v>0</v>
      </c>
      <c r="AB190" s="68">
        <f t="shared" si="192"/>
        <v>0</v>
      </c>
      <c r="AC190" s="67">
        <f t="shared" si="193"/>
        <v>6</v>
      </c>
      <c r="AD190" s="66">
        <f t="shared" si="194"/>
        <v>14727.272727272728</v>
      </c>
      <c r="AE190" s="57">
        <v>0</v>
      </c>
      <c r="AF190" s="57">
        <f t="shared" si="195"/>
        <v>5127.272727272727</v>
      </c>
      <c r="AG190" s="207">
        <v>0</v>
      </c>
      <c r="AH190" s="231">
        <f t="shared" si="196"/>
        <v>0</v>
      </c>
      <c r="AI190" s="80">
        <f t="shared" si="197"/>
        <v>4</v>
      </c>
      <c r="AJ190" s="231">
        <f t="shared" si="198"/>
        <v>6400</v>
      </c>
      <c r="AK190" s="394">
        <v>0</v>
      </c>
      <c r="AL190" s="231">
        <f t="shared" si="199"/>
        <v>0</v>
      </c>
      <c r="AM190" s="62"/>
    </row>
    <row r="191" spans="1:39" s="2" customFormat="1" x14ac:dyDescent="0.3">
      <c r="A191" s="78" t="s">
        <v>1190</v>
      </c>
      <c r="B191" s="47">
        <f>16000/10</f>
        <v>1600</v>
      </c>
      <c r="C191" s="183">
        <f>2700/1.1</f>
        <v>2454.5454545454545</v>
      </c>
      <c r="D191" s="54">
        <v>10</v>
      </c>
      <c r="E191" s="44">
        <v>0</v>
      </c>
      <c r="F191" s="43">
        <f t="shared" si="180"/>
        <v>0</v>
      </c>
      <c r="G191" s="80">
        <v>0</v>
      </c>
      <c r="H191" s="69">
        <f t="shared" si="181"/>
        <v>0</v>
      </c>
      <c r="I191" s="74">
        <v>0</v>
      </c>
      <c r="J191" s="37">
        <f t="shared" si="182"/>
        <v>0</v>
      </c>
      <c r="K191" s="396">
        <v>0</v>
      </c>
      <c r="L191" s="37">
        <f t="shared" si="183"/>
        <v>0</v>
      </c>
      <c r="M191" s="396">
        <v>0</v>
      </c>
      <c r="N191" s="37">
        <f t="shared" si="184"/>
        <v>0</v>
      </c>
      <c r="O191" s="396">
        <v>0</v>
      </c>
      <c r="P191" s="71">
        <f t="shared" si="185"/>
        <v>0</v>
      </c>
      <c r="Q191" s="57">
        <f t="shared" si="186"/>
        <v>0</v>
      </c>
      <c r="R191" s="70">
        <f t="shared" si="187"/>
        <v>0</v>
      </c>
      <c r="S191" s="80">
        <v>0</v>
      </c>
      <c r="T191" s="69">
        <f t="shared" si="188"/>
        <v>0</v>
      </c>
      <c r="U191" s="47">
        <v>0</v>
      </c>
      <c r="V191" s="69">
        <f t="shared" si="189"/>
        <v>0</v>
      </c>
      <c r="W191" s="74">
        <v>0</v>
      </c>
      <c r="X191" s="69">
        <f t="shared" si="190"/>
        <v>0</v>
      </c>
      <c r="Y191" s="74">
        <v>0</v>
      </c>
      <c r="Z191" s="69">
        <f t="shared" si="191"/>
        <v>0</v>
      </c>
      <c r="AA191" s="74">
        <v>0</v>
      </c>
      <c r="AB191" s="68">
        <f t="shared" si="192"/>
        <v>0</v>
      </c>
      <c r="AC191" s="67">
        <f t="shared" si="193"/>
        <v>0</v>
      </c>
      <c r="AD191" s="66">
        <f t="shared" si="194"/>
        <v>0</v>
      </c>
      <c r="AE191" s="57">
        <v>0</v>
      </c>
      <c r="AF191" s="57">
        <f t="shared" si="195"/>
        <v>0</v>
      </c>
      <c r="AG191" s="207">
        <v>0</v>
      </c>
      <c r="AH191" s="231">
        <f t="shared" si="196"/>
        <v>0</v>
      </c>
      <c r="AI191" s="80">
        <f t="shared" si="197"/>
        <v>0</v>
      </c>
      <c r="AJ191" s="231">
        <f t="shared" si="198"/>
        <v>0</v>
      </c>
      <c r="AK191" s="394">
        <v>0</v>
      </c>
      <c r="AL191" s="231">
        <f t="shared" si="199"/>
        <v>0</v>
      </c>
      <c r="AM191" s="62"/>
    </row>
    <row r="192" spans="1:39" s="2" customFormat="1" x14ac:dyDescent="0.3">
      <c r="A192" s="78" t="s">
        <v>1191</v>
      </c>
      <c r="B192" s="47">
        <f>16000/10</f>
        <v>1600</v>
      </c>
      <c r="C192" s="183">
        <f>2700/1.1</f>
        <v>2454.5454545454545</v>
      </c>
      <c r="D192" s="54">
        <v>10</v>
      </c>
      <c r="E192" s="44">
        <v>0</v>
      </c>
      <c r="F192" s="43">
        <f t="shared" si="180"/>
        <v>0</v>
      </c>
      <c r="G192" s="80">
        <v>0</v>
      </c>
      <c r="H192" s="69">
        <f t="shared" si="181"/>
        <v>0</v>
      </c>
      <c r="I192" s="74">
        <v>0</v>
      </c>
      <c r="J192" s="37">
        <f t="shared" si="182"/>
        <v>0</v>
      </c>
      <c r="K192" s="396">
        <v>0</v>
      </c>
      <c r="L192" s="37">
        <f t="shared" si="183"/>
        <v>0</v>
      </c>
      <c r="M192" s="396">
        <v>0</v>
      </c>
      <c r="N192" s="37">
        <f t="shared" si="184"/>
        <v>0</v>
      </c>
      <c r="O192" s="396">
        <v>0</v>
      </c>
      <c r="P192" s="71">
        <f t="shared" si="185"/>
        <v>0</v>
      </c>
      <c r="Q192" s="57">
        <f t="shared" si="186"/>
        <v>0</v>
      </c>
      <c r="R192" s="70">
        <f t="shared" si="187"/>
        <v>0</v>
      </c>
      <c r="S192" s="80">
        <v>0</v>
      </c>
      <c r="T192" s="69">
        <f t="shared" si="188"/>
        <v>0</v>
      </c>
      <c r="U192" s="47">
        <v>0</v>
      </c>
      <c r="V192" s="69">
        <f t="shared" si="189"/>
        <v>0</v>
      </c>
      <c r="W192" s="74">
        <v>0</v>
      </c>
      <c r="X192" s="69">
        <f t="shared" si="190"/>
        <v>0</v>
      </c>
      <c r="Y192" s="74">
        <v>0</v>
      </c>
      <c r="Z192" s="69">
        <f t="shared" si="191"/>
        <v>0</v>
      </c>
      <c r="AA192" s="74">
        <v>0</v>
      </c>
      <c r="AB192" s="68">
        <f t="shared" si="192"/>
        <v>0</v>
      </c>
      <c r="AC192" s="67">
        <f t="shared" si="193"/>
        <v>0</v>
      </c>
      <c r="AD192" s="66">
        <f t="shared" si="194"/>
        <v>0</v>
      </c>
      <c r="AE192" s="57">
        <v>0</v>
      </c>
      <c r="AF192" s="57">
        <f t="shared" si="195"/>
        <v>0</v>
      </c>
      <c r="AG192" s="207">
        <v>0</v>
      </c>
      <c r="AH192" s="231">
        <f t="shared" si="196"/>
        <v>0</v>
      </c>
      <c r="AI192" s="80">
        <f t="shared" si="197"/>
        <v>0</v>
      </c>
      <c r="AJ192" s="231">
        <f t="shared" si="198"/>
        <v>0</v>
      </c>
      <c r="AK192" s="394">
        <v>0</v>
      </c>
      <c r="AL192" s="231">
        <f t="shared" si="199"/>
        <v>0</v>
      </c>
      <c r="AM192" s="62"/>
    </row>
    <row r="193" spans="1:39" s="2" customFormat="1" x14ac:dyDescent="0.3">
      <c r="A193" s="78" t="s">
        <v>1192</v>
      </c>
      <c r="B193" s="47">
        <f>16000/10</f>
        <v>1600</v>
      </c>
      <c r="C193" s="183">
        <f>2700/1.1</f>
        <v>2454.5454545454545</v>
      </c>
      <c r="D193" s="54">
        <v>10</v>
      </c>
      <c r="E193" s="44">
        <v>0</v>
      </c>
      <c r="F193" s="43">
        <f t="shared" si="180"/>
        <v>0</v>
      </c>
      <c r="G193" s="80">
        <v>0</v>
      </c>
      <c r="H193" s="69">
        <f t="shared" si="181"/>
        <v>0</v>
      </c>
      <c r="I193" s="74">
        <v>0</v>
      </c>
      <c r="J193" s="37">
        <f t="shared" si="182"/>
        <v>0</v>
      </c>
      <c r="K193" s="396">
        <v>0</v>
      </c>
      <c r="L193" s="37">
        <f t="shared" si="183"/>
        <v>0</v>
      </c>
      <c r="M193" s="396">
        <v>0</v>
      </c>
      <c r="N193" s="37">
        <f t="shared" si="184"/>
        <v>0</v>
      </c>
      <c r="O193" s="396">
        <v>0</v>
      </c>
      <c r="P193" s="71">
        <f t="shared" si="185"/>
        <v>0</v>
      </c>
      <c r="Q193" s="57">
        <f t="shared" si="186"/>
        <v>0</v>
      </c>
      <c r="R193" s="70">
        <f t="shared" si="187"/>
        <v>0</v>
      </c>
      <c r="S193" s="80">
        <v>0</v>
      </c>
      <c r="T193" s="69">
        <f t="shared" si="188"/>
        <v>0</v>
      </c>
      <c r="U193" s="47">
        <v>0</v>
      </c>
      <c r="V193" s="69">
        <f t="shared" si="189"/>
        <v>0</v>
      </c>
      <c r="W193" s="74">
        <v>0</v>
      </c>
      <c r="X193" s="69">
        <f t="shared" si="190"/>
        <v>0</v>
      </c>
      <c r="Y193" s="74">
        <v>0</v>
      </c>
      <c r="Z193" s="69">
        <f t="shared" si="191"/>
        <v>0</v>
      </c>
      <c r="AA193" s="74">
        <v>0</v>
      </c>
      <c r="AB193" s="68">
        <f t="shared" si="192"/>
        <v>0</v>
      </c>
      <c r="AC193" s="67">
        <f t="shared" si="193"/>
        <v>0</v>
      </c>
      <c r="AD193" s="66">
        <f t="shared" si="194"/>
        <v>0</v>
      </c>
      <c r="AE193" s="57">
        <v>0</v>
      </c>
      <c r="AF193" s="57">
        <f t="shared" si="195"/>
        <v>0</v>
      </c>
      <c r="AG193" s="207">
        <v>0</v>
      </c>
      <c r="AH193" s="231">
        <f t="shared" si="196"/>
        <v>0</v>
      </c>
      <c r="AI193" s="80">
        <f t="shared" si="197"/>
        <v>0</v>
      </c>
      <c r="AJ193" s="231">
        <f t="shared" si="198"/>
        <v>0</v>
      </c>
      <c r="AK193" s="394">
        <v>0</v>
      </c>
      <c r="AL193" s="231">
        <f t="shared" si="199"/>
        <v>0</v>
      </c>
      <c r="AM193" s="62"/>
    </row>
    <row r="194" spans="1:39" s="2" customFormat="1" x14ac:dyDescent="0.3">
      <c r="A194" s="78" t="s">
        <v>1187</v>
      </c>
      <c r="B194" s="47">
        <f>16000/10</f>
        <v>1600</v>
      </c>
      <c r="C194" s="183">
        <f>2700/1.1</f>
        <v>2454.5454545454545</v>
      </c>
      <c r="D194" s="54">
        <v>11</v>
      </c>
      <c r="E194" s="44">
        <v>0</v>
      </c>
      <c r="F194" s="43">
        <f t="shared" si="180"/>
        <v>0</v>
      </c>
      <c r="G194" s="80">
        <v>0</v>
      </c>
      <c r="H194" s="69">
        <f t="shared" si="181"/>
        <v>0</v>
      </c>
      <c r="I194" s="74">
        <v>0</v>
      </c>
      <c r="J194" s="37">
        <f t="shared" si="182"/>
        <v>0</v>
      </c>
      <c r="K194" s="396">
        <v>0</v>
      </c>
      <c r="L194" s="37">
        <f t="shared" si="183"/>
        <v>0</v>
      </c>
      <c r="M194" s="396">
        <v>0</v>
      </c>
      <c r="N194" s="37">
        <f t="shared" si="184"/>
        <v>0</v>
      </c>
      <c r="O194" s="396">
        <v>0</v>
      </c>
      <c r="P194" s="71">
        <f t="shared" si="185"/>
        <v>0</v>
      </c>
      <c r="Q194" s="57">
        <f t="shared" si="186"/>
        <v>0</v>
      </c>
      <c r="R194" s="70">
        <f t="shared" si="187"/>
        <v>0</v>
      </c>
      <c r="S194" s="80">
        <v>0</v>
      </c>
      <c r="T194" s="69">
        <f t="shared" si="188"/>
        <v>0</v>
      </c>
      <c r="U194" s="47">
        <v>0</v>
      </c>
      <c r="V194" s="69">
        <f t="shared" si="189"/>
        <v>0</v>
      </c>
      <c r="W194" s="74">
        <v>0</v>
      </c>
      <c r="X194" s="69">
        <f t="shared" si="190"/>
        <v>0</v>
      </c>
      <c r="Y194" s="74">
        <v>0</v>
      </c>
      <c r="Z194" s="69">
        <f t="shared" si="191"/>
        <v>0</v>
      </c>
      <c r="AA194" s="74">
        <v>0</v>
      </c>
      <c r="AB194" s="68">
        <f t="shared" si="192"/>
        <v>0</v>
      </c>
      <c r="AC194" s="67">
        <f t="shared" si="193"/>
        <v>0</v>
      </c>
      <c r="AD194" s="66">
        <f t="shared" si="194"/>
        <v>0</v>
      </c>
      <c r="AE194" s="57">
        <v>0</v>
      </c>
      <c r="AF194" s="57">
        <f t="shared" si="195"/>
        <v>0</v>
      </c>
      <c r="AG194" s="207">
        <v>0</v>
      </c>
      <c r="AH194" s="231">
        <f t="shared" si="196"/>
        <v>0</v>
      </c>
      <c r="AI194" s="80">
        <f t="shared" si="197"/>
        <v>0</v>
      </c>
      <c r="AJ194" s="231">
        <f t="shared" si="198"/>
        <v>0</v>
      </c>
      <c r="AK194" s="394">
        <v>0</v>
      </c>
      <c r="AL194" s="231">
        <f t="shared" si="199"/>
        <v>0</v>
      </c>
      <c r="AM194" s="62"/>
    </row>
    <row r="195" spans="1:39" s="2" customFormat="1" x14ac:dyDescent="0.3">
      <c r="A195" s="78" t="s">
        <v>45</v>
      </c>
      <c r="B195" s="47">
        <f>14400/12</f>
        <v>1200</v>
      </c>
      <c r="C195" s="46">
        <f>1800/1.1</f>
        <v>1636.3636363636363</v>
      </c>
      <c r="D195" s="54">
        <v>12</v>
      </c>
      <c r="E195" s="44">
        <v>0</v>
      </c>
      <c r="F195" s="43">
        <f t="shared" si="180"/>
        <v>0</v>
      </c>
      <c r="G195" s="80">
        <v>0</v>
      </c>
      <c r="H195" s="69">
        <f t="shared" si="181"/>
        <v>0</v>
      </c>
      <c r="I195" s="74">
        <v>0</v>
      </c>
      <c r="J195" s="37">
        <f t="shared" si="182"/>
        <v>0</v>
      </c>
      <c r="K195" s="396">
        <v>0</v>
      </c>
      <c r="L195" s="37">
        <f t="shared" si="183"/>
        <v>0</v>
      </c>
      <c r="M195" s="396">
        <v>0</v>
      </c>
      <c r="N195" s="37">
        <f t="shared" si="184"/>
        <v>0</v>
      </c>
      <c r="O195" s="396">
        <v>0</v>
      </c>
      <c r="P195" s="71">
        <f t="shared" si="185"/>
        <v>0</v>
      </c>
      <c r="Q195" s="57">
        <f t="shared" si="186"/>
        <v>0</v>
      </c>
      <c r="R195" s="70">
        <f t="shared" si="187"/>
        <v>0</v>
      </c>
      <c r="S195" s="80">
        <v>0</v>
      </c>
      <c r="T195" s="69">
        <f t="shared" si="188"/>
        <v>0</v>
      </c>
      <c r="U195" s="47">
        <v>0</v>
      </c>
      <c r="V195" s="69">
        <f t="shared" si="189"/>
        <v>0</v>
      </c>
      <c r="W195" s="74">
        <v>0</v>
      </c>
      <c r="X195" s="69">
        <f t="shared" si="190"/>
        <v>0</v>
      </c>
      <c r="Y195" s="74">
        <v>0</v>
      </c>
      <c r="Z195" s="69">
        <f t="shared" si="191"/>
        <v>0</v>
      </c>
      <c r="AA195" s="74">
        <v>0</v>
      </c>
      <c r="AB195" s="68">
        <f t="shared" si="192"/>
        <v>0</v>
      </c>
      <c r="AC195" s="67">
        <f t="shared" si="193"/>
        <v>0</v>
      </c>
      <c r="AD195" s="66">
        <f t="shared" si="194"/>
        <v>0</v>
      </c>
      <c r="AE195" s="57">
        <v>0</v>
      </c>
      <c r="AF195" s="57">
        <f t="shared" si="195"/>
        <v>0</v>
      </c>
      <c r="AG195" s="207">
        <v>0</v>
      </c>
      <c r="AH195" s="231">
        <f t="shared" si="196"/>
        <v>0</v>
      </c>
      <c r="AI195" s="80">
        <f t="shared" si="197"/>
        <v>0</v>
      </c>
      <c r="AJ195" s="231">
        <f t="shared" si="198"/>
        <v>0</v>
      </c>
      <c r="AK195" s="394">
        <v>0</v>
      </c>
      <c r="AL195" s="231">
        <f t="shared" si="199"/>
        <v>0</v>
      </c>
      <c r="AM195" s="62"/>
    </row>
    <row r="196" spans="1:39" s="2" customFormat="1" x14ac:dyDescent="0.3">
      <c r="A196" s="55" t="s">
        <v>390</v>
      </c>
      <c r="B196" s="47">
        <f>3900/6</f>
        <v>650</v>
      </c>
      <c r="C196" s="46">
        <f>2000/1.1</f>
        <v>1818.181818181818</v>
      </c>
      <c r="D196" s="54">
        <v>6</v>
      </c>
      <c r="E196" s="44">
        <v>0</v>
      </c>
      <c r="F196" s="43">
        <f t="shared" si="180"/>
        <v>0</v>
      </c>
      <c r="G196" s="80">
        <v>0</v>
      </c>
      <c r="H196" s="69">
        <f t="shared" si="181"/>
        <v>0</v>
      </c>
      <c r="I196" s="74">
        <v>0</v>
      </c>
      <c r="J196" s="37">
        <f t="shared" si="182"/>
        <v>0</v>
      </c>
      <c r="K196" s="396">
        <v>0</v>
      </c>
      <c r="L196" s="37">
        <f t="shared" si="183"/>
        <v>0</v>
      </c>
      <c r="M196" s="396">
        <v>0</v>
      </c>
      <c r="N196" s="37">
        <f t="shared" si="184"/>
        <v>0</v>
      </c>
      <c r="O196" s="396">
        <v>0</v>
      </c>
      <c r="P196" s="71">
        <f t="shared" si="185"/>
        <v>0</v>
      </c>
      <c r="Q196" s="57">
        <f t="shared" si="186"/>
        <v>0</v>
      </c>
      <c r="R196" s="70">
        <f t="shared" si="187"/>
        <v>0</v>
      </c>
      <c r="S196" s="80">
        <v>0</v>
      </c>
      <c r="T196" s="69">
        <f t="shared" si="188"/>
        <v>0</v>
      </c>
      <c r="U196" s="47">
        <v>0</v>
      </c>
      <c r="V196" s="69">
        <f t="shared" si="189"/>
        <v>0</v>
      </c>
      <c r="W196" s="74">
        <v>0</v>
      </c>
      <c r="X196" s="69">
        <f t="shared" si="190"/>
        <v>0</v>
      </c>
      <c r="Y196" s="74">
        <v>0</v>
      </c>
      <c r="Z196" s="69">
        <f t="shared" si="191"/>
        <v>0</v>
      </c>
      <c r="AA196" s="74">
        <v>0</v>
      </c>
      <c r="AB196" s="68">
        <f t="shared" si="192"/>
        <v>0</v>
      </c>
      <c r="AC196" s="67">
        <f t="shared" si="193"/>
        <v>0</v>
      </c>
      <c r="AD196" s="66">
        <f t="shared" si="194"/>
        <v>0</v>
      </c>
      <c r="AE196" s="57">
        <v>0</v>
      </c>
      <c r="AF196" s="57">
        <f t="shared" si="195"/>
        <v>0</v>
      </c>
      <c r="AG196" s="207">
        <v>0</v>
      </c>
      <c r="AH196" s="231">
        <f t="shared" si="196"/>
        <v>0</v>
      </c>
      <c r="AI196" s="80">
        <f t="shared" si="197"/>
        <v>0</v>
      </c>
      <c r="AJ196" s="231">
        <f t="shared" si="198"/>
        <v>0</v>
      </c>
      <c r="AK196" s="394">
        <v>0</v>
      </c>
      <c r="AL196" s="231">
        <f t="shared" si="199"/>
        <v>0</v>
      </c>
      <c r="AM196" s="62"/>
    </row>
    <row r="197" spans="1:39" s="2" customFormat="1" x14ac:dyDescent="0.3">
      <c r="A197" s="55" t="s">
        <v>67</v>
      </c>
      <c r="B197" s="47">
        <f>3900/6</f>
        <v>650</v>
      </c>
      <c r="C197" s="46">
        <f>2000/1.1</f>
        <v>1818.181818181818</v>
      </c>
      <c r="D197" s="54">
        <v>6</v>
      </c>
      <c r="E197" s="44">
        <v>0</v>
      </c>
      <c r="F197" s="43">
        <f t="shared" si="180"/>
        <v>0</v>
      </c>
      <c r="G197" s="80">
        <v>0</v>
      </c>
      <c r="H197" s="69">
        <f t="shared" si="181"/>
        <v>0</v>
      </c>
      <c r="I197" s="74">
        <v>0</v>
      </c>
      <c r="J197" s="37">
        <f t="shared" si="182"/>
        <v>0</v>
      </c>
      <c r="K197" s="396">
        <v>0</v>
      </c>
      <c r="L197" s="37">
        <f t="shared" si="183"/>
        <v>0</v>
      </c>
      <c r="M197" s="396">
        <v>0</v>
      </c>
      <c r="N197" s="37">
        <f t="shared" si="184"/>
        <v>0</v>
      </c>
      <c r="O197" s="396">
        <v>0</v>
      </c>
      <c r="P197" s="71">
        <f t="shared" si="185"/>
        <v>0</v>
      </c>
      <c r="Q197" s="57">
        <f t="shared" si="186"/>
        <v>0</v>
      </c>
      <c r="R197" s="70">
        <f t="shared" si="187"/>
        <v>0</v>
      </c>
      <c r="S197" s="80">
        <v>0</v>
      </c>
      <c r="T197" s="69">
        <f t="shared" si="188"/>
        <v>0</v>
      </c>
      <c r="U197" s="47">
        <v>0</v>
      </c>
      <c r="V197" s="69">
        <f t="shared" si="189"/>
        <v>0</v>
      </c>
      <c r="W197" s="74">
        <v>0</v>
      </c>
      <c r="X197" s="69">
        <f t="shared" si="190"/>
        <v>0</v>
      </c>
      <c r="Y197" s="74">
        <v>0</v>
      </c>
      <c r="Z197" s="69">
        <f t="shared" si="191"/>
        <v>0</v>
      </c>
      <c r="AA197" s="74">
        <v>0</v>
      </c>
      <c r="AB197" s="68">
        <f t="shared" si="192"/>
        <v>0</v>
      </c>
      <c r="AC197" s="67">
        <f t="shared" si="193"/>
        <v>0</v>
      </c>
      <c r="AD197" s="66">
        <f t="shared" si="194"/>
        <v>0</v>
      </c>
      <c r="AE197" s="57">
        <v>0</v>
      </c>
      <c r="AF197" s="57">
        <f t="shared" si="195"/>
        <v>0</v>
      </c>
      <c r="AG197" s="207">
        <v>0</v>
      </c>
      <c r="AH197" s="231">
        <f t="shared" si="196"/>
        <v>0</v>
      </c>
      <c r="AI197" s="80">
        <f t="shared" si="197"/>
        <v>0</v>
      </c>
      <c r="AJ197" s="231">
        <f t="shared" si="198"/>
        <v>0</v>
      </c>
      <c r="AK197" s="394">
        <v>0</v>
      </c>
      <c r="AL197" s="231">
        <f t="shared" si="199"/>
        <v>0</v>
      </c>
      <c r="AM197" s="62"/>
    </row>
    <row r="198" spans="1:39" s="2" customFormat="1" x14ac:dyDescent="0.3">
      <c r="A198" s="55" t="s">
        <v>389</v>
      </c>
      <c r="B198" s="47">
        <f>3900/6</f>
        <v>650</v>
      </c>
      <c r="C198" s="46">
        <f>2000/1.1</f>
        <v>1818.181818181818</v>
      </c>
      <c r="D198" s="54">
        <v>6</v>
      </c>
      <c r="E198" s="44">
        <v>0</v>
      </c>
      <c r="F198" s="43">
        <f t="shared" si="180"/>
        <v>0</v>
      </c>
      <c r="G198" s="80">
        <v>0</v>
      </c>
      <c r="H198" s="69">
        <f t="shared" si="181"/>
        <v>0</v>
      </c>
      <c r="I198" s="74">
        <v>0</v>
      </c>
      <c r="J198" s="37">
        <f t="shared" si="182"/>
        <v>0</v>
      </c>
      <c r="K198" s="396">
        <v>0</v>
      </c>
      <c r="L198" s="37">
        <f t="shared" si="183"/>
        <v>0</v>
      </c>
      <c r="M198" s="396">
        <v>0</v>
      </c>
      <c r="N198" s="37">
        <f t="shared" si="184"/>
        <v>0</v>
      </c>
      <c r="O198" s="396">
        <v>0</v>
      </c>
      <c r="P198" s="71">
        <f t="shared" si="185"/>
        <v>0</v>
      </c>
      <c r="Q198" s="57">
        <f t="shared" si="186"/>
        <v>0</v>
      </c>
      <c r="R198" s="70">
        <f t="shared" si="187"/>
        <v>0</v>
      </c>
      <c r="S198" s="80">
        <v>0</v>
      </c>
      <c r="T198" s="69">
        <f t="shared" si="188"/>
        <v>0</v>
      </c>
      <c r="U198" s="47">
        <v>0</v>
      </c>
      <c r="V198" s="69">
        <f t="shared" si="189"/>
        <v>0</v>
      </c>
      <c r="W198" s="74">
        <v>0</v>
      </c>
      <c r="X198" s="69">
        <f t="shared" si="190"/>
        <v>0</v>
      </c>
      <c r="Y198" s="74">
        <v>0</v>
      </c>
      <c r="Z198" s="69">
        <f t="shared" si="191"/>
        <v>0</v>
      </c>
      <c r="AA198" s="74">
        <v>0</v>
      </c>
      <c r="AB198" s="68">
        <f t="shared" si="192"/>
        <v>0</v>
      </c>
      <c r="AC198" s="67">
        <f t="shared" si="193"/>
        <v>0</v>
      </c>
      <c r="AD198" s="66">
        <f t="shared" si="194"/>
        <v>0</v>
      </c>
      <c r="AE198" s="57">
        <v>0</v>
      </c>
      <c r="AF198" s="57">
        <f t="shared" si="195"/>
        <v>0</v>
      </c>
      <c r="AG198" s="207">
        <v>0</v>
      </c>
      <c r="AH198" s="231">
        <f t="shared" si="196"/>
        <v>0</v>
      </c>
      <c r="AI198" s="80">
        <f t="shared" si="197"/>
        <v>0</v>
      </c>
      <c r="AJ198" s="231">
        <f t="shared" si="198"/>
        <v>0</v>
      </c>
      <c r="AK198" s="394">
        <v>0</v>
      </c>
      <c r="AL198" s="231">
        <f t="shared" si="199"/>
        <v>0</v>
      </c>
      <c r="AM198" s="62"/>
    </row>
    <row r="199" spans="1:39" s="2" customFormat="1" ht="17.25" thickBot="1" x14ac:dyDescent="0.35">
      <c r="A199" s="48" t="s">
        <v>1193</v>
      </c>
      <c r="B199" s="193">
        <f>31200/24</f>
        <v>1300</v>
      </c>
      <c r="C199" s="194">
        <f>2800/1.1</f>
        <v>2545.454545454545</v>
      </c>
      <c r="D199" s="50">
        <v>24</v>
      </c>
      <c r="E199" s="403">
        <v>0</v>
      </c>
      <c r="F199" s="428">
        <f t="shared" si="180"/>
        <v>0</v>
      </c>
      <c r="G199" s="412">
        <v>0</v>
      </c>
      <c r="H199" s="404">
        <f t="shared" si="181"/>
        <v>0</v>
      </c>
      <c r="I199" s="145">
        <v>0</v>
      </c>
      <c r="J199" s="197">
        <f t="shared" si="182"/>
        <v>0</v>
      </c>
      <c r="K199" s="418">
        <v>0</v>
      </c>
      <c r="L199" s="197">
        <f t="shared" si="183"/>
        <v>0</v>
      </c>
      <c r="M199" s="418">
        <v>0</v>
      </c>
      <c r="N199" s="197">
        <f t="shared" si="184"/>
        <v>0</v>
      </c>
      <c r="O199" s="418">
        <v>0</v>
      </c>
      <c r="P199" s="405">
        <f t="shared" si="185"/>
        <v>0</v>
      </c>
      <c r="Q199" s="406">
        <f t="shared" si="186"/>
        <v>0</v>
      </c>
      <c r="R199" s="149">
        <f t="shared" si="187"/>
        <v>0</v>
      </c>
      <c r="S199" s="412">
        <v>0</v>
      </c>
      <c r="T199" s="404">
        <f t="shared" si="188"/>
        <v>0</v>
      </c>
      <c r="U199" s="193">
        <v>0</v>
      </c>
      <c r="V199" s="404">
        <f t="shared" si="189"/>
        <v>0</v>
      </c>
      <c r="W199" s="145">
        <v>0</v>
      </c>
      <c r="X199" s="404">
        <f t="shared" si="190"/>
        <v>0</v>
      </c>
      <c r="Y199" s="145">
        <v>0</v>
      </c>
      <c r="Z199" s="404">
        <f t="shared" si="191"/>
        <v>0</v>
      </c>
      <c r="AA199" s="145">
        <v>0</v>
      </c>
      <c r="AB199" s="390">
        <f t="shared" si="192"/>
        <v>0</v>
      </c>
      <c r="AC199" s="407">
        <f t="shared" si="193"/>
        <v>0</v>
      </c>
      <c r="AD199" s="408">
        <f t="shared" si="194"/>
        <v>0</v>
      </c>
      <c r="AE199" s="406">
        <v>0</v>
      </c>
      <c r="AF199" s="406">
        <f t="shared" si="195"/>
        <v>0</v>
      </c>
      <c r="AG199" s="429">
        <v>0</v>
      </c>
      <c r="AH199" s="411">
        <f t="shared" si="196"/>
        <v>0</v>
      </c>
      <c r="AI199" s="412">
        <f t="shared" si="197"/>
        <v>0</v>
      </c>
      <c r="AJ199" s="411">
        <f t="shared" si="198"/>
        <v>0</v>
      </c>
      <c r="AK199" s="430">
        <v>0</v>
      </c>
      <c r="AL199" s="411">
        <f t="shared" si="199"/>
        <v>0</v>
      </c>
      <c r="AM199" s="439"/>
    </row>
    <row r="200" spans="1:39" s="2" customFormat="1" ht="17.25" thickBot="1" x14ac:dyDescent="0.35">
      <c r="A200" s="573" t="s">
        <v>57</v>
      </c>
      <c r="B200" s="574"/>
      <c r="C200" s="574"/>
      <c r="D200" s="574"/>
      <c r="E200" s="440">
        <f t="shared" ref="E200:AL200" si="200">SUM(E185:E199)</f>
        <v>0</v>
      </c>
      <c r="F200" s="441">
        <f t="shared" si="200"/>
        <v>0</v>
      </c>
      <c r="G200" s="395">
        <f>SUM(G185:G199)</f>
        <v>0</v>
      </c>
      <c r="H200" s="451">
        <f t="shared" si="200"/>
        <v>0</v>
      </c>
      <c r="I200" s="397">
        <f t="shared" si="200"/>
        <v>20</v>
      </c>
      <c r="J200" s="451">
        <f t="shared" si="200"/>
        <v>34000</v>
      </c>
      <c r="K200" s="397">
        <f t="shared" si="200"/>
        <v>0</v>
      </c>
      <c r="L200" s="451">
        <f t="shared" si="200"/>
        <v>0</v>
      </c>
      <c r="M200" s="397">
        <f>SUM(M185:M199)</f>
        <v>0</v>
      </c>
      <c r="N200" s="451">
        <f t="shared" si="200"/>
        <v>0</v>
      </c>
      <c r="O200" s="397">
        <f>SUM(O185:O199)</f>
        <v>0</v>
      </c>
      <c r="P200" s="451">
        <f t="shared" si="200"/>
        <v>0</v>
      </c>
      <c r="Q200" s="442">
        <f t="shared" si="200"/>
        <v>20</v>
      </c>
      <c r="R200" s="443">
        <f t="shared" si="200"/>
        <v>34000</v>
      </c>
      <c r="S200" s="395">
        <f>SUM(S185:S199)</f>
        <v>0</v>
      </c>
      <c r="T200" s="451">
        <f t="shared" si="200"/>
        <v>0</v>
      </c>
      <c r="U200" s="397">
        <f t="shared" si="200"/>
        <v>5</v>
      </c>
      <c r="V200" s="451">
        <f t="shared" si="200"/>
        <v>12454.545454545454</v>
      </c>
      <c r="W200" s="397">
        <f t="shared" si="200"/>
        <v>4</v>
      </c>
      <c r="X200" s="451">
        <f t="shared" si="200"/>
        <v>10090.90909090909</v>
      </c>
      <c r="Y200" s="397">
        <f t="shared" si="200"/>
        <v>6</v>
      </c>
      <c r="Z200" s="451">
        <f t="shared" si="200"/>
        <v>15090.909090909088</v>
      </c>
      <c r="AA200" s="397">
        <f t="shared" si="200"/>
        <v>0</v>
      </c>
      <c r="AB200" s="451">
        <f t="shared" si="200"/>
        <v>0</v>
      </c>
      <c r="AC200" s="442">
        <f t="shared" si="200"/>
        <v>15</v>
      </c>
      <c r="AD200" s="442">
        <f t="shared" si="200"/>
        <v>37636.363636363632</v>
      </c>
      <c r="AE200" s="442">
        <f t="shared" si="200"/>
        <v>0</v>
      </c>
      <c r="AF200" s="444">
        <f t="shared" si="200"/>
        <v>11836.363636363632</v>
      </c>
      <c r="AG200" s="455">
        <f t="shared" si="200"/>
        <v>0</v>
      </c>
      <c r="AH200" s="367">
        <f t="shared" si="200"/>
        <v>0</v>
      </c>
      <c r="AI200" s="395">
        <f t="shared" si="200"/>
        <v>5</v>
      </c>
      <c r="AJ200" s="367">
        <f t="shared" si="200"/>
        <v>8200</v>
      </c>
      <c r="AK200" s="395">
        <f t="shared" si="200"/>
        <v>0</v>
      </c>
      <c r="AL200" s="367">
        <f t="shared" si="200"/>
        <v>0</v>
      </c>
      <c r="AM200" s="11"/>
    </row>
    <row r="201" spans="1:39" s="2" customFormat="1" ht="17.25" thickBot="1" x14ac:dyDescent="0.35">
      <c r="A201" s="10"/>
      <c r="B201" s="10"/>
      <c r="C201" s="10"/>
      <c r="D201" s="10"/>
      <c r="E201" s="4"/>
      <c r="F201" s="6"/>
      <c r="G201" s="4"/>
      <c r="H201" s="9">
        <f>H200*1.1</f>
        <v>0</v>
      </c>
      <c r="I201" s="5"/>
      <c r="J201" s="9">
        <f>J200*1.1</f>
        <v>37400</v>
      </c>
      <c r="K201" s="5"/>
      <c r="L201" s="9">
        <f>L200*1.1</f>
        <v>0</v>
      </c>
      <c r="M201" s="5"/>
      <c r="N201" s="9">
        <f>N200*1.1</f>
        <v>0</v>
      </c>
      <c r="O201" s="5"/>
      <c r="P201" s="9">
        <f>P200*1.1</f>
        <v>0</v>
      </c>
      <c r="Q201" s="5"/>
      <c r="R201" s="8">
        <f>R200*1.1</f>
        <v>37400</v>
      </c>
      <c r="S201" s="586" t="s">
        <v>50</v>
      </c>
      <c r="T201" s="587"/>
      <c r="U201" s="587"/>
      <c r="V201" s="587"/>
      <c r="W201" s="587"/>
      <c r="X201" s="587"/>
      <c r="Y201" s="587"/>
      <c r="Z201" s="587"/>
      <c r="AA201" s="587"/>
      <c r="AB201" s="587"/>
      <c r="AC201" s="587"/>
      <c r="AD201" s="587"/>
      <c r="AE201" s="363"/>
      <c r="AF201" s="127">
        <f>AF200/(R200+F200)</f>
        <v>0.34812834224598921</v>
      </c>
      <c r="AG201" s="4"/>
      <c r="AH201" s="6"/>
      <c r="AI201" s="4"/>
      <c r="AJ201" s="6"/>
      <c r="AK201" s="4"/>
      <c r="AL201" s="3"/>
    </row>
    <row r="202" spans="1:39" s="2" customFormat="1" x14ac:dyDescent="0.3"/>
  </sheetData>
  <mergeCells count="387">
    <mergeCell ref="G3:R3"/>
    <mergeCell ref="S3:AF3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X4:X5"/>
    <mergeCell ref="Y4:Y5"/>
    <mergeCell ref="Z4:Z5"/>
    <mergeCell ref="O4:O5"/>
    <mergeCell ref="P4:P5"/>
    <mergeCell ref="Q4:Q5"/>
    <mergeCell ref="R4:R5"/>
    <mergeCell ref="U4:U5"/>
    <mergeCell ref="V4:V5"/>
    <mergeCell ref="S4:S5"/>
    <mergeCell ref="T4:T5"/>
    <mergeCell ref="K4:K5"/>
    <mergeCell ref="L4:L5"/>
    <mergeCell ref="AM4:AM5"/>
    <mergeCell ref="A21:D21"/>
    <mergeCell ref="S22:AD22"/>
    <mergeCell ref="G26:R26"/>
    <mergeCell ref="S26:AF26"/>
    <mergeCell ref="A27:A28"/>
    <mergeCell ref="B27:B28"/>
    <mergeCell ref="C27:C28"/>
    <mergeCell ref="D27:D28"/>
    <mergeCell ref="E27:E28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I4:I5"/>
    <mergeCell ref="J4:J5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M4:M5"/>
    <mergeCell ref="N4:N5"/>
    <mergeCell ref="AJ27:AJ28"/>
    <mergeCell ref="AK27:AK28"/>
    <mergeCell ref="AL27:AL28"/>
    <mergeCell ref="AM27:AM28"/>
    <mergeCell ref="A44:D44"/>
    <mergeCell ref="S45:AD45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G49:R49"/>
    <mergeCell ref="S49:AF49"/>
    <mergeCell ref="A50:A51"/>
    <mergeCell ref="B50:B51"/>
    <mergeCell ref="C50:C51"/>
    <mergeCell ref="D50:D51"/>
    <mergeCell ref="E50:E51"/>
    <mergeCell ref="F50:F51"/>
    <mergeCell ref="G50:G51"/>
    <mergeCell ref="H50:H51"/>
    <mergeCell ref="W50:W51"/>
    <mergeCell ref="X50:X51"/>
    <mergeCell ref="Y50:Y51"/>
    <mergeCell ref="Z50:Z51"/>
    <mergeCell ref="O50:O51"/>
    <mergeCell ref="P50:P51"/>
    <mergeCell ref="Q50:Q51"/>
    <mergeCell ref="R50:R51"/>
    <mergeCell ref="U50:U51"/>
    <mergeCell ref="V50:V51"/>
    <mergeCell ref="S50:S51"/>
    <mergeCell ref="T50:T51"/>
    <mergeCell ref="AH50:AH51"/>
    <mergeCell ref="AI50:AI51"/>
    <mergeCell ref="AJ50:AJ51"/>
    <mergeCell ref="AK50:AK51"/>
    <mergeCell ref="AL50:AL51"/>
    <mergeCell ref="AA50:AA51"/>
    <mergeCell ref="AB50:AB51"/>
    <mergeCell ref="AC50:AC51"/>
    <mergeCell ref="AD50:AD51"/>
    <mergeCell ref="AE50:AE51"/>
    <mergeCell ref="AF50:AF51"/>
    <mergeCell ref="S68:AD68"/>
    <mergeCell ref="G71:R71"/>
    <mergeCell ref="S71:AF71"/>
    <mergeCell ref="A72:A73"/>
    <mergeCell ref="B72:B73"/>
    <mergeCell ref="C72:C73"/>
    <mergeCell ref="D72:D73"/>
    <mergeCell ref="E72:E73"/>
    <mergeCell ref="AG50:AG51"/>
    <mergeCell ref="I50:I51"/>
    <mergeCell ref="J50:J51"/>
    <mergeCell ref="K50:K51"/>
    <mergeCell ref="L50:L51"/>
    <mergeCell ref="M50:M51"/>
    <mergeCell ref="N50:N51"/>
    <mergeCell ref="A89:D89"/>
    <mergeCell ref="R72:R73"/>
    <mergeCell ref="L72:L73"/>
    <mergeCell ref="M72:M73"/>
    <mergeCell ref="N72:N73"/>
    <mergeCell ref="O72:O73"/>
    <mergeCell ref="P72:P73"/>
    <mergeCell ref="Q72:Q73"/>
    <mergeCell ref="F72:F73"/>
    <mergeCell ref="G72:G73"/>
    <mergeCell ref="H72:H73"/>
    <mergeCell ref="I72:I73"/>
    <mergeCell ref="J72:J73"/>
    <mergeCell ref="K72:K73"/>
    <mergeCell ref="AM50:AM51"/>
    <mergeCell ref="A67:D67"/>
    <mergeCell ref="S90:AD90"/>
    <mergeCell ref="AD72:AD73"/>
    <mergeCell ref="AE72:AE73"/>
    <mergeCell ref="AF72:AF73"/>
    <mergeCell ref="AG72:AG73"/>
    <mergeCell ref="AH72:AH73"/>
    <mergeCell ref="AI72:AI73"/>
    <mergeCell ref="X72:X73"/>
    <mergeCell ref="Y72:Y73"/>
    <mergeCell ref="Z72:Z73"/>
    <mergeCell ref="AA72:AA73"/>
    <mergeCell ref="AB72:AB73"/>
    <mergeCell ref="AC72:AC73"/>
    <mergeCell ref="S72:S73"/>
    <mergeCell ref="T72:T73"/>
    <mergeCell ref="U72:U73"/>
    <mergeCell ref="V72:V73"/>
    <mergeCell ref="W72:W73"/>
    <mergeCell ref="AJ72:AJ73"/>
    <mergeCell ref="AK72:AK73"/>
    <mergeCell ref="AL72:AL73"/>
    <mergeCell ref="AM72:AM73"/>
    <mergeCell ref="G93:R93"/>
    <mergeCell ref="S93:AF93"/>
    <mergeCell ref="A94:A95"/>
    <mergeCell ref="B94:B95"/>
    <mergeCell ref="C94:C95"/>
    <mergeCell ref="D94:D95"/>
    <mergeCell ref="E94:E95"/>
    <mergeCell ref="F94:F95"/>
    <mergeCell ref="G94:G95"/>
    <mergeCell ref="H94:H95"/>
    <mergeCell ref="W94:W95"/>
    <mergeCell ref="X94:X95"/>
    <mergeCell ref="Y94:Y95"/>
    <mergeCell ref="Z94:Z95"/>
    <mergeCell ref="O94:O95"/>
    <mergeCell ref="P94:P95"/>
    <mergeCell ref="Q94:Q95"/>
    <mergeCell ref="R94:R95"/>
    <mergeCell ref="U94:U95"/>
    <mergeCell ref="V94:V95"/>
    <mergeCell ref="S94:S95"/>
    <mergeCell ref="T94:T95"/>
    <mergeCell ref="K94:K95"/>
    <mergeCell ref="L94:L95"/>
    <mergeCell ref="AM94:AM95"/>
    <mergeCell ref="A111:D111"/>
    <mergeCell ref="S112:AD112"/>
    <mergeCell ref="G115:R115"/>
    <mergeCell ref="S115:AF115"/>
    <mergeCell ref="A116:A117"/>
    <mergeCell ref="B116:B117"/>
    <mergeCell ref="C116:C117"/>
    <mergeCell ref="D116:D117"/>
    <mergeCell ref="E116:E117"/>
    <mergeCell ref="AG94:AG95"/>
    <mergeCell ref="AH94:AH95"/>
    <mergeCell ref="AI94:AI95"/>
    <mergeCell ref="AJ94:AJ95"/>
    <mergeCell ref="AK94:AK95"/>
    <mergeCell ref="AL94:AL95"/>
    <mergeCell ref="AA94:AA95"/>
    <mergeCell ref="AB94:AB95"/>
    <mergeCell ref="AC94:AC95"/>
    <mergeCell ref="AD94:AD95"/>
    <mergeCell ref="AE94:AE95"/>
    <mergeCell ref="AF94:AF95"/>
    <mergeCell ref="I94:I95"/>
    <mergeCell ref="J94:J95"/>
    <mergeCell ref="L116:L117"/>
    <mergeCell ref="M116:M117"/>
    <mergeCell ref="N116:N117"/>
    <mergeCell ref="O116:O117"/>
    <mergeCell ref="P116:P117"/>
    <mergeCell ref="Q116:Q117"/>
    <mergeCell ref="F116:F117"/>
    <mergeCell ref="G116:G117"/>
    <mergeCell ref="H116:H117"/>
    <mergeCell ref="I116:I117"/>
    <mergeCell ref="J116:J117"/>
    <mergeCell ref="K116:K117"/>
    <mergeCell ref="M94:M95"/>
    <mergeCell ref="N94:N95"/>
    <mergeCell ref="AJ116:AJ117"/>
    <mergeCell ref="AK116:AK117"/>
    <mergeCell ref="AL116:AL117"/>
    <mergeCell ref="AM116:AM117"/>
    <mergeCell ref="A133:D133"/>
    <mergeCell ref="S134:AD134"/>
    <mergeCell ref="AD116:AD117"/>
    <mergeCell ref="AE116:AE117"/>
    <mergeCell ref="AF116:AF117"/>
    <mergeCell ref="AG116:AG117"/>
    <mergeCell ref="AH116:AH117"/>
    <mergeCell ref="AI116:AI117"/>
    <mergeCell ref="X116:X117"/>
    <mergeCell ref="Y116:Y117"/>
    <mergeCell ref="Z116:Z117"/>
    <mergeCell ref="AA116:AA117"/>
    <mergeCell ref="AB116:AB117"/>
    <mergeCell ref="AC116:AC117"/>
    <mergeCell ref="R116:R117"/>
    <mergeCell ref="S116:S117"/>
    <mergeCell ref="T116:T117"/>
    <mergeCell ref="U116:U117"/>
    <mergeCell ref="V116:V117"/>
    <mergeCell ref="W116:W117"/>
    <mergeCell ref="G137:R137"/>
    <mergeCell ref="S137:AF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W138:W139"/>
    <mergeCell ref="X138:X139"/>
    <mergeCell ref="Y138:Y139"/>
    <mergeCell ref="Z138:Z139"/>
    <mergeCell ref="O138:O139"/>
    <mergeCell ref="P138:P139"/>
    <mergeCell ref="Q138:Q139"/>
    <mergeCell ref="R138:R139"/>
    <mergeCell ref="U138:U139"/>
    <mergeCell ref="V138:V139"/>
    <mergeCell ref="S138:S139"/>
    <mergeCell ref="T138:T139"/>
    <mergeCell ref="AH138:AH139"/>
    <mergeCell ref="AI138:AI139"/>
    <mergeCell ref="AJ138:AJ139"/>
    <mergeCell ref="AK138:AK139"/>
    <mergeCell ref="AL138:AL139"/>
    <mergeCell ref="AA138:AA139"/>
    <mergeCell ref="AB138:AB139"/>
    <mergeCell ref="AC138:AC139"/>
    <mergeCell ref="AD138:AD139"/>
    <mergeCell ref="AE138:AE139"/>
    <mergeCell ref="AF138:AF139"/>
    <mergeCell ref="S156:AD156"/>
    <mergeCell ref="G160:R160"/>
    <mergeCell ref="S160:AF160"/>
    <mergeCell ref="A161:A162"/>
    <mergeCell ref="B161:B162"/>
    <mergeCell ref="C161:C162"/>
    <mergeCell ref="D161:D162"/>
    <mergeCell ref="E161:E162"/>
    <mergeCell ref="AG138:AG139"/>
    <mergeCell ref="I138:I139"/>
    <mergeCell ref="J138:J139"/>
    <mergeCell ref="K138:K139"/>
    <mergeCell ref="L138:L139"/>
    <mergeCell ref="M138:M139"/>
    <mergeCell ref="N138:N139"/>
    <mergeCell ref="A178:D178"/>
    <mergeCell ref="R161:R162"/>
    <mergeCell ref="L161:L162"/>
    <mergeCell ref="M161:M162"/>
    <mergeCell ref="N161:N162"/>
    <mergeCell ref="O161:O162"/>
    <mergeCell ref="P161:P162"/>
    <mergeCell ref="Q161:Q162"/>
    <mergeCell ref="F161:F162"/>
    <mergeCell ref="G161:G162"/>
    <mergeCell ref="H161:H162"/>
    <mergeCell ref="I161:I162"/>
    <mergeCell ref="J161:J162"/>
    <mergeCell ref="K161:K162"/>
    <mergeCell ref="AM138:AM139"/>
    <mergeCell ref="A155:D155"/>
    <mergeCell ref="S179:AD179"/>
    <mergeCell ref="AD161:AD162"/>
    <mergeCell ref="AE161:AE162"/>
    <mergeCell ref="AF161:AF162"/>
    <mergeCell ref="AG161:AG162"/>
    <mergeCell ref="AH161:AH162"/>
    <mergeCell ref="AI161:AI162"/>
    <mergeCell ref="X161:X162"/>
    <mergeCell ref="Y161:Y162"/>
    <mergeCell ref="Z161:Z162"/>
    <mergeCell ref="AA161:AA162"/>
    <mergeCell ref="AB161:AB162"/>
    <mergeCell ref="AC161:AC162"/>
    <mergeCell ref="S161:S162"/>
    <mergeCell ref="T161:T162"/>
    <mergeCell ref="U161:U162"/>
    <mergeCell ref="V161:V162"/>
    <mergeCell ref="W161:W162"/>
    <mergeCell ref="AJ161:AJ162"/>
    <mergeCell ref="AK161:AK162"/>
    <mergeCell ref="AL161:AL162"/>
    <mergeCell ref="AM161:AM162"/>
    <mergeCell ref="G182:R182"/>
    <mergeCell ref="S182:AF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R183:R184"/>
    <mergeCell ref="S183:S184"/>
    <mergeCell ref="T183:T184"/>
    <mergeCell ref="I183:I184"/>
    <mergeCell ref="J183:J184"/>
    <mergeCell ref="K183:K184"/>
    <mergeCell ref="L183:L184"/>
    <mergeCell ref="M183:M184"/>
    <mergeCell ref="N183:N184"/>
    <mergeCell ref="AM183:AM184"/>
    <mergeCell ref="A200:D200"/>
    <mergeCell ref="S201:AD201"/>
    <mergeCell ref="AG183:AG184"/>
    <mergeCell ref="AH183:AH184"/>
    <mergeCell ref="AI183:AI184"/>
    <mergeCell ref="AJ183:AJ184"/>
    <mergeCell ref="AK183:AK184"/>
    <mergeCell ref="AL183:AL184"/>
    <mergeCell ref="AA183:AA184"/>
    <mergeCell ref="AB183:AB184"/>
    <mergeCell ref="AC183:AC184"/>
    <mergeCell ref="AD183:AD184"/>
    <mergeCell ref="AE183:AE184"/>
    <mergeCell ref="AF183:AF184"/>
    <mergeCell ref="U183:U184"/>
    <mergeCell ref="V183:V184"/>
    <mergeCell ref="W183:W184"/>
    <mergeCell ref="X183:X184"/>
    <mergeCell ref="Y183:Y184"/>
    <mergeCell ref="Z183:Z184"/>
    <mergeCell ref="O183:O184"/>
    <mergeCell ref="P183:P184"/>
    <mergeCell ref="Q183:Q184"/>
  </mergeCells>
  <phoneticPr fontId="2" type="noConversion"/>
  <conditionalFormatting sqref="S2:S4 G5 AD117 AL3:AM3 AL182:AM182 AL160:AM160 AJ50:AM51 AJ94:AM95 AJ116:AM117 AK4:AM5 AJ72:AM73 A94:D95 I5:P5 H2:R2 H25:R25 H92:R92 H70:R70 H159:R159 I28:P28 I95:P95 I73:P73 I162:P162 H114:R114 I117:P117 H136:R136 I139:P139 H181:R181 I184:P184 H48:R48 I51:P51 A2:G3 A25:G26 A92:G93 A70:G71 A159:G160 A114:G115 A136:G137 A181:G182 A48:G49 F4:R4 G27:R27 G94:R94 G72:R72 G161:R161 G116:R116 G138:R138 G183:R183 G50:R50 A46:L46 AF51:AI51 AF95:AI95 AF73:AI73 AF117:AI117 A4:D7 AF5:AI5 AD5 AD28 AK27:AM43 AD51 AD73 AD95 AD139 AK138:AM139 AD162 AK161:AM162 AK183:AM184 AD184 E6:U20 A9:D10 B8:D8 R5:AB5 R28:AB28 R95:AB95 R73:AB73 R162:AB162 R117:AB117 R139:AB139 N46:AC46 A112:AC113 A90:AC90 A179:AC179 A134:AC134 A156:AC156 A45:AC45 A68:AC69 A201:AC201 A22:AC23 T25:AF25 T92:AF92 T70:AF70 T114:AF114 T136:AF136 T183:AF183 T48:AF48 T4:AI4 T94:AI94 T116:AI116 T72:AI72 T50:AI50 E29:AE43 E74:AE88 R184:AB184 R51:AB51 AG70:AK71 AG48:AK49 AF184:AJ184 AG3:AJ3 AG182:AJ183 AG160:AJ160 AF68:AK69 AF90:AK90 AG25:AK26 AF45:AK46 AG92:AK93 AF112:AK113 AG114:AK115 AF134:AK134 AG136:AK137 AF156:AK156 AF179:AK179 AF201:AK201 AF139:AJ139 AF22:AK23 AF74:AL74 AM44 AF75:AM88 AF162:AJ162 T27:AJ27 T138:AJ138 T161:AJ161 T2:AK2 T159:AK159 T181:AK181 AM200 AM178 AM67 AM89 W6:AM20 E163:AM177 E185:F199 AF28:AJ43 E52:AM66 A21:AM21 E96:AM111 E118:AM133 E140:AM155 H185:L199 N185:N199 P185:R199 T185:AM199">
    <cfRule type="cellIs" dxfId="976" priority="855" operator="lessThan">
      <formula>0</formula>
    </cfRule>
  </conditionalFormatting>
  <conditionalFormatting sqref="AA21 Y21 AA111 K111 U111 W111 Y111 M111 O111 U21 F21 W21 M21 O21 I21 K21 B6:F10 E11:F20 G6:U20 U133:AB133 E74:AL88 W6:AL20 E118:AL132 E163:AL177 E185:F199 E29:AL43 E52:AL66 E96:AL110 E140:AL155 H185:L199 N185:N199 P185:R199 T185:AL199">
    <cfRule type="cellIs" dxfId="975" priority="854" operator="lessThan">
      <formula>0</formula>
    </cfRule>
  </conditionalFormatting>
  <conditionalFormatting sqref="S25:S27 G28 A44:D44 A27:D28">
    <cfRule type="cellIs" dxfId="974" priority="853" operator="lessThan">
      <formula>0</formula>
    </cfRule>
  </conditionalFormatting>
  <conditionalFormatting sqref="G95 S92:S94 A111:D111">
    <cfRule type="cellIs" dxfId="973" priority="852" operator="lessThan">
      <formula>0</formula>
    </cfRule>
  </conditionalFormatting>
  <conditionalFormatting sqref="G73 S70:S72 A72:D73 A89:D89">
    <cfRule type="cellIs" dxfId="972" priority="851" operator="lessThan">
      <formula>0</formula>
    </cfRule>
  </conditionalFormatting>
  <conditionalFormatting sqref="G162 S159:S161 A161:D162 A178:D178">
    <cfRule type="cellIs" dxfId="971" priority="848" operator="lessThan">
      <formula>0</formula>
    </cfRule>
  </conditionalFormatting>
  <conditionalFormatting sqref="E4">
    <cfRule type="cellIs" dxfId="970" priority="847" operator="lessThan">
      <formula>0</formula>
    </cfRule>
  </conditionalFormatting>
  <conditionalFormatting sqref="E27 E44:AL44">
    <cfRule type="cellIs" dxfId="969" priority="846" operator="lessThan">
      <formula>0</formula>
    </cfRule>
  </conditionalFormatting>
  <conditionalFormatting sqref="F27">
    <cfRule type="cellIs" dxfId="968" priority="845" operator="lessThan">
      <formula>0</formula>
    </cfRule>
  </conditionalFormatting>
  <conditionalFormatting sqref="E72 E89:AL89">
    <cfRule type="cellIs" dxfId="967" priority="844" operator="lessThan">
      <formula>0</formula>
    </cfRule>
  </conditionalFormatting>
  <conditionalFormatting sqref="E94">
    <cfRule type="cellIs" dxfId="966" priority="843" operator="lessThan">
      <formula>0</formula>
    </cfRule>
  </conditionalFormatting>
  <conditionalFormatting sqref="E161 E178:AL178">
    <cfRule type="cellIs" dxfId="965" priority="842" operator="lessThan">
      <formula>0</formula>
    </cfRule>
  </conditionalFormatting>
  <conditionalFormatting sqref="F72">
    <cfRule type="cellIs" dxfId="964" priority="841" operator="lessThan">
      <formula>0</formula>
    </cfRule>
  </conditionalFormatting>
  <conditionalFormatting sqref="F94">
    <cfRule type="cellIs" dxfId="963" priority="840" operator="lessThan">
      <formula>0</formula>
    </cfRule>
  </conditionalFormatting>
  <conditionalFormatting sqref="F161">
    <cfRule type="cellIs" dxfId="962" priority="839" operator="lessThan">
      <formula>0</formula>
    </cfRule>
  </conditionalFormatting>
  <conditionalFormatting sqref="A116:D117">
    <cfRule type="cellIs" dxfId="961" priority="838" operator="lessThan">
      <formula>0</formula>
    </cfRule>
  </conditionalFormatting>
  <conditionalFormatting sqref="E116">
    <cfRule type="cellIs" dxfId="960" priority="835" operator="lessThan">
      <formula>0</formula>
    </cfRule>
  </conditionalFormatting>
  <conditionalFormatting sqref="O133 M133 K133">
    <cfRule type="cellIs" dxfId="959" priority="837" operator="lessThan">
      <formula>0</formula>
    </cfRule>
  </conditionalFormatting>
  <conditionalFormatting sqref="G117 S114:S116 A133:D133">
    <cfRule type="cellIs" dxfId="958" priority="836" operator="lessThan">
      <formula>0</formula>
    </cfRule>
  </conditionalFormatting>
  <conditionalFormatting sqref="F116">
    <cfRule type="cellIs" dxfId="957" priority="834" operator="lessThan">
      <formula>0</formula>
    </cfRule>
  </conditionalFormatting>
  <conditionalFormatting sqref="A138:D139">
    <cfRule type="cellIs" dxfId="956" priority="833" operator="lessThan">
      <formula>0</formula>
    </cfRule>
  </conditionalFormatting>
  <conditionalFormatting sqref="E138">
    <cfRule type="cellIs" dxfId="955" priority="830" operator="lessThan">
      <formula>0</formula>
    </cfRule>
  </conditionalFormatting>
  <conditionalFormatting sqref="AA155 K155 U155 W155 Y155 O155 M155">
    <cfRule type="cellIs" dxfId="954" priority="832" operator="lessThan">
      <formula>0</formula>
    </cfRule>
  </conditionalFormatting>
  <conditionalFormatting sqref="G139 S136:S138 A155:D155">
    <cfRule type="cellIs" dxfId="953" priority="831" operator="lessThan">
      <formula>0</formula>
    </cfRule>
  </conditionalFormatting>
  <conditionalFormatting sqref="F138">
    <cfRule type="cellIs" dxfId="952" priority="829" operator="lessThan">
      <formula>0</formula>
    </cfRule>
  </conditionalFormatting>
  <conditionalFormatting sqref="G184 S181:S183 A183:D184 A200:D200">
    <cfRule type="cellIs" dxfId="951" priority="820" operator="lessThan">
      <formula>0</formula>
    </cfRule>
  </conditionalFormatting>
  <conditionalFormatting sqref="E183 E200:F200 H200:L200 N200 P200:R200 T200:AL200">
    <cfRule type="cellIs" dxfId="950" priority="819" operator="lessThan">
      <formula>0</formula>
    </cfRule>
  </conditionalFormatting>
  <conditionalFormatting sqref="F183">
    <cfRule type="cellIs" dxfId="949" priority="818" operator="lessThan">
      <formula>0</formula>
    </cfRule>
  </conditionalFormatting>
  <conditionalFormatting sqref="G51 S48:S50 A50:D51 A67:D67">
    <cfRule type="cellIs" dxfId="948" priority="814" operator="lessThan">
      <formula>0</formula>
    </cfRule>
  </conditionalFormatting>
  <conditionalFormatting sqref="E50 E67:AL67">
    <cfRule type="cellIs" dxfId="947" priority="813" operator="lessThan">
      <formula>0</formula>
    </cfRule>
  </conditionalFormatting>
  <conditionalFormatting sqref="F50">
    <cfRule type="cellIs" dxfId="946" priority="812" operator="lessThan">
      <formula>0</formula>
    </cfRule>
  </conditionalFormatting>
  <conditionalFormatting sqref="AM137">
    <cfRule type="cellIs" dxfId="945" priority="802" operator="lessThan">
      <formula>0</formula>
    </cfRule>
  </conditionalFormatting>
  <conditionalFormatting sqref="AM115">
    <cfRule type="cellIs" dxfId="944" priority="801" operator="lessThan">
      <formula>0</formula>
    </cfRule>
  </conditionalFormatting>
  <conditionalFormatting sqref="AM93">
    <cfRule type="cellIs" dxfId="943" priority="800" operator="lessThan">
      <formula>0</formula>
    </cfRule>
  </conditionalFormatting>
  <conditionalFormatting sqref="AM71">
    <cfRule type="cellIs" dxfId="942" priority="799" operator="lessThan">
      <formula>0</formula>
    </cfRule>
  </conditionalFormatting>
  <conditionalFormatting sqref="AM49">
    <cfRule type="cellIs" dxfId="941" priority="798" operator="lessThan">
      <formula>0</formula>
    </cfRule>
  </conditionalFormatting>
  <conditionalFormatting sqref="AM26">
    <cfRule type="cellIs" dxfId="940" priority="797" operator="lessThan">
      <formula>0</formula>
    </cfRule>
  </conditionalFormatting>
  <conditionalFormatting sqref="AJ4:AJ5">
    <cfRule type="cellIs" dxfId="939" priority="783" operator="lessThan">
      <formula>0</formula>
    </cfRule>
  </conditionalFormatting>
  <conditionalFormatting sqref="B18:D18">
    <cfRule type="cellIs" dxfId="938" priority="731" operator="lessThan">
      <formula>0</formula>
    </cfRule>
  </conditionalFormatting>
  <conditionalFormatting sqref="B18:D18">
    <cfRule type="cellIs" dxfId="937" priority="730" operator="lessThan">
      <formula>0</formula>
    </cfRule>
  </conditionalFormatting>
  <conditionalFormatting sqref="A13">
    <cfRule type="cellIs" dxfId="936" priority="675" operator="lessThan">
      <formula>0</formula>
    </cfRule>
  </conditionalFormatting>
  <conditionalFormatting sqref="B11:D11">
    <cfRule type="cellIs" dxfId="935" priority="743" operator="lessThan">
      <formula>0</formula>
    </cfRule>
  </conditionalFormatting>
  <conditionalFormatting sqref="B11:D11">
    <cfRule type="cellIs" dxfId="934" priority="742" operator="lessThan">
      <formula>0</formula>
    </cfRule>
  </conditionalFormatting>
  <conditionalFormatting sqref="B12:D12">
    <cfRule type="cellIs" dxfId="933" priority="741" operator="lessThan">
      <formula>0</formula>
    </cfRule>
  </conditionalFormatting>
  <conditionalFormatting sqref="B12:D12">
    <cfRule type="cellIs" dxfId="932" priority="740" operator="lessThan">
      <formula>0</formula>
    </cfRule>
  </conditionalFormatting>
  <conditionalFormatting sqref="B13:D13">
    <cfRule type="cellIs" dxfId="931" priority="739" operator="lessThan">
      <formula>0</formula>
    </cfRule>
  </conditionalFormatting>
  <conditionalFormatting sqref="B13:D13">
    <cfRule type="cellIs" dxfId="930" priority="738" operator="lessThan">
      <formula>0</formula>
    </cfRule>
  </conditionalFormatting>
  <conditionalFormatting sqref="B14:D15">
    <cfRule type="cellIs" dxfId="929" priority="737" operator="lessThan">
      <formula>0</formula>
    </cfRule>
  </conditionalFormatting>
  <conditionalFormatting sqref="B14:D15">
    <cfRule type="cellIs" dxfId="928" priority="736" operator="lessThan">
      <formula>0</formula>
    </cfRule>
  </conditionalFormatting>
  <conditionalFormatting sqref="B16:D16">
    <cfRule type="cellIs" dxfId="927" priority="735" operator="lessThan">
      <formula>0</formula>
    </cfRule>
  </conditionalFormatting>
  <conditionalFormatting sqref="B16:D16">
    <cfRule type="cellIs" dxfId="926" priority="734" operator="lessThan">
      <formula>0</formula>
    </cfRule>
  </conditionalFormatting>
  <conditionalFormatting sqref="B17:D17">
    <cfRule type="cellIs" dxfId="925" priority="733" operator="lessThan">
      <formula>0</formula>
    </cfRule>
  </conditionalFormatting>
  <conditionalFormatting sqref="B17:D17">
    <cfRule type="cellIs" dxfId="924" priority="732" operator="lessThan">
      <formula>0</formula>
    </cfRule>
  </conditionalFormatting>
  <conditionalFormatting sqref="B19:D19">
    <cfRule type="cellIs" dxfId="923" priority="729" operator="lessThan">
      <formula>0</formula>
    </cfRule>
  </conditionalFormatting>
  <conditionalFormatting sqref="B19:D19">
    <cfRule type="cellIs" dxfId="922" priority="728" operator="lessThan">
      <formula>0</formula>
    </cfRule>
  </conditionalFormatting>
  <conditionalFormatting sqref="B20:D20">
    <cfRule type="cellIs" dxfId="921" priority="727" operator="lessThan">
      <formula>0</formula>
    </cfRule>
  </conditionalFormatting>
  <conditionalFormatting sqref="B20:D20">
    <cfRule type="cellIs" dxfId="920" priority="726" operator="lessThan">
      <formula>0</formula>
    </cfRule>
  </conditionalFormatting>
  <conditionalFormatting sqref="A12">
    <cfRule type="cellIs" dxfId="919" priority="676" operator="lessThan">
      <formula>0</formula>
    </cfRule>
  </conditionalFormatting>
  <conditionalFormatting sqref="A14:A15">
    <cfRule type="cellIs" dxfId="918" priority="674" operator="lessThan">
      <formula>0</formula>
    </cfRule>
  </conditionalFormatting>
  <conditionalFormatting sqref="A18">
    <cfRule type="cellIs" dxfId="917" priority="671" operator="lessThan">
      <formula>0</formula>
    </cfRule>
  </conditionalFormatting>
  <conditionalFormatting sqref="A20">
    <cfRule type="cellIs" dxfId="916" priority="669" operator="lessThan">
      <formula>0</formula>
    </cfRule>
  </conditionalFormatting>
  <conditionalFormatting sqref="A11">
    <cfRule type="cellIs" dxfId="915" priority="677" operator="lessThan">
      <formula>0</formula>
    </cfRule>
  </conditionalFormatting>
  <conditionalFormatting sqref="A17">
    <cfRule type="cellIs" dxfId="914" priority="672" operator="lessThan">
      <formula>0</formula>
    </cfRule>
  </conditionalFormatting>
  <conditionalFormatting sqref="A19">
    <cfRule type="cellIs" dxfId="913" priority="670" operator="lessThan">
      <formula>0</formula>
    </cfRule>
  </conditionalFormatting>
  <conditionalFormatting sqref="A16">
    <cfRule type="cellIs" dxfId="912" priority="490" operator="lessThan">
      <formula>0</formula>
    </cfRule>
  </conditionalFormatting>
  <conditionalFormatting sqref="AM74">
    <cfRule type="cellIs" priority="465" operator="lessThan">
      <formula>0</formula>
    </cfRule>
  </conditionalFormatting>
  <conditionalFormatting sqref="A29:D33">
    <cfRule type="cellIs" dxfId="911" priority="275" operator="lessThan">
      <formula>0</formula>
    </cfRule>
  </conditionalFormatting>
  <conditionalFormatting sqref="B29:D33">
    <cfRule type="cellIs" dxfId="910" priority="274" operator="lessThan">
      <formula>0</formula>
    </cfRule>
  </conditionalFormatting>
  <conditionalFormatting sqref="B41:D41">
    <cfRule type="cellIs" dxfId="909" priority="261" operator="lessThan">
      <formula>0</formula>
    </cfRule>
  </conditionalFormatting>
  <conditionalFormatting sqref="B41:D41">
    <cfRule type="cellIs" dxfId="908" priority="260" operator="lessThan">
      <formula>0</formula>
    </cfRule>
  </conditionalFormatting>
  <conditionalFormatting sqref="A36">
    <cfRule type="cellIs" dxfId="907" priority="253" operator="lessThan">
      <formula>0</formula>
    </cfRule>
  </conditionalFormatting>
  <conditionalFormatting sqref="B34:D34">
    <cfRule type="cellIs" dxfId="906" priority="273" operator="lessThan">
      <formula>0</formula>
    </cfRule>
  </conditionalFormatting>
  <conditionalFormatting sqref="B34:D34">
    <cfRule type="cellIs" dxfId="905" priority="272" operator="lessThan">
      <formula>0</formula>
    </cfRule>
  </conditionalFormatting>
  <conditionalFormatting sqref="B35:D35">
    <cfRule type="cellIs" dxfId="904" priority="271" operator="lessThan">
      <formula>0</formula>
    </cfRule>
  </conditionalFormatting>
  <conditionalFormatting sqref="B35:D35">
    <cfRule type="cellIs" dxfId="903" priority="270" operator="lessThan">
      <formula>0</formula>
    </cfRule>
  </conditionalFormatting>
  <conditionalFormatting sqref="B36:D36">
    <cfRule type="cellIs" dxfId="902" priority="269" operator="lessThan">
      <formula>0</formula>
    </cfRule>
  </conditionalFormatting>
  <conditionalFormatting sqref="B36:D36">
    <cfRule type="cellIs" dxfId="901" priority="268" operator="lessThan">
      <formula>0</formula>
    </cfRule>
  </conditionalFormatting>
  <conditionalFormatting sqref="B37:D38">
    <cfRule type="cellIs" dxfId="900" priority="267" operator="lessThan">
      <formula>0</formula>
    </cfRule>
  </conditionalFormatting>
  <conditionalFormatting sqref="B37:D38">
    <cfRule type="cellIs" dxfId="899" priority="266" operator="lessThan">
      <formula>0</formula>
    </cfRule>
  </conditionalFormatting>
  <conditionalFormatting sqref="B39:D39">
    <cfRule type="cellIs" dxfId="898" priority="265" operator="lessThan">
      <formula>0</formula>
    </cfRule>
  </conditionalFormatting>
  <conditionalFormatting sqref="B39:D39">
    <cfRule type="cellIs" dxfId="897" priority="264" operator="lessThan">
      <formula>0</formula>
    </cfRule>
  </conditionalFormatting>
  <conditionalFormatting sqref="B40:D40">
    <cfRule type="cellIs" dxfId="896" priority="263" operator="lessThan">
      <formula>0</formula>
    </cfRule>
  </conditionalFormatting>
  <conditionalFormatting sqref="B40:D40">
    <cfRule type="cellIs" dxfId="895" priority="262" operator="lessThan">
      <formula>0</formula>
    </cfRule>
  </conditionalFormatting>
  <conditionalFormatting sqref="B42:D42">
    <cfRule type="cellIs" dxfId="894" priority="259" operator="lessThan">
      <formula>0</formula>
    </cfRule>
  </conditionalFormatting>
  <conditionalFormatting sqref="B42:D42">
    <cfRule type="cellIs" dxfId="893" priority="258" operator="lessThan">
      <formula>0</formula>
    </cfRule>
  </conditionalFormatting>
  <conditionalFormatting sqref="B43:D43">
    <cfRule type="cellIs" dxfId="892" priority="257" operator="lessThan">
      <formula>0</formula>
    </cfRule>
  </conditionalFormatting>
  <conditionalFormatting sqref="B43:D43">
    <cfRule type="cellIs" dxfId="891" priority="256" operator="lessThan">
      <formula>0</formula>
    </cfRule>
  </conditionalFormatting>
  <conditionalFormatting sqref="A35">
    <cfRule type="cellIs" dxfId="890" priority="254" operator="lessThan">
      <formula>0</formula>
    </cfRule>
  </conditionalFormatting>
  <conditionalFormatting sqref="A37:A38">
    <cfRule type="cellIs" dxfId="889" priority="252" operator="lessThan">
      <formula>0</formula>
    </cfRule>
  </conditionalFormatting>
  <conditionalFormatting sqref="A41">
    <cfRule type="cellIs" dxfId="888" priority="250" operator="lessThan">
      <formula>0</formula>
    </cfRule>
  </conditionalFormatting>
  <conditionalFormatting sqref="A43">
    <cfRule type="cellIs" dxfId="887" priority="248" operator="lessThan">
      <formula>0</formula>
    </cfRule>
  </conditionalFormatting>
  <conditionalFormatting sqref="A34">
    <cfRule type="cellIs" dxfId="886" priority="255" operator="lessThan">
      <formula>0</formula>
    </cfRule>
  </conditionalFormatting>
  <conditionalFormatting sqref="A40">
    <cfRule type="cellIs" dxfId="885" priority="251" operator="lessThan">
      <formula>0</formula>
    </cfRule>
  </conditionalFormatting>
  <conditionalFormatting sqref="A42">
    <cfRule type="cellIs" dxfId="884" priority="249" operator="lessThan">
      <formula>0</formula>
    </cfRule>
  </conditionalFormatting>
  <conditionalFormatting sqref="A39">
    <cfRule type="cellIs" dxfId="883" priority="247" operator="lessThan">
      <formula>0</formula>
    </cfRule>
  </conditionalFormatting>
  <conditionalFormatting sqref="A52:D56">
    <cfRule type="cellIs" dxfId="882" priority="246" operator="lessThan">
      <formula>0</formula>
    </cfRule>
  </conditionalFormatting>
  <conditionalFormatting sqref="B52:D56">
    <cfRule type="cellIs" dxfId="881" priority="245" operator="lessThan">
      <formula>0</formula>
    </cfRule>
  </conditionalFormatting>
  <conditionalFormatting sqref="B64:D64">
    <cfRule type="cellIs" dxfId="880" priority="232" operator="lessThan">
      <formula>0</formula>
    </cfRule>
  </conditionalFormatting>
  <conditionalFormatting sqref="B64:D64">
    <cfRule type="cellIs" dxfId="879" priority="231" operator="lessThan">
      <formula>0</formula>
    </cfRule>
  </conditionalFormatting>
  <conditionalFormatting sqref="A59">
    <cfRule type="cellIs" dxfId="878" priority="224" operator="lessThan">
      <formula>0</formula>
    </cfRule>
  </conditionalFormatting>
  <conditionalFormatting sqref="B57:D57">
    <cfRule type="cellIs" dxfId="877" priority="244" operator="lessThan">
      <formula>0</formula>
    </cfRule>
  </conditionalFormatting>
  <conditionalFormatting sqref="B57:D57">
    <cfRule type="cellIs" dxfId="876" priority="243" operator="lessThan">
      <formula>0</formula>
    </cfRule>
  </conditionalFormatting>
  <conditionalFormatting sqref="B58:D58">
    <cfRule type="cellIs" dxfId="875" priority="242" operator="lessThan">
      <formula>0</formula>
    </cfRule>
  </conditionalFormatting>
  <conditionalFormatting sqref="B58:D58">
    <cfRule type="cellIs" dxfId="874" priority="241" operator="lessThan">
      <formula>0</formula>
    </cfRule>
  </conditionalFormatting>
  <conditionalFormatting sqref="B59:D59">
    <cfRule type="cellIs" dxfId="873" priority="240" operator="lessThan">
      <formula>0</formula>
    </cfRule>
  </conditionalFormatting>
  <conditionalFormatting sqref="B59:D59">
    <cfRule type="cellIs" dxfId="872" priority="239" operator="lessThan">
      <formula>0</formula>
    </cfRule>
  </conditionalFormatting>
  <conditionalFormatting sqref="B60:D61">
    <cfRule type="cellIs" dxfId="871" priority="238" operator="lessThan">
      <formula>0</formula>
    </cfRule>
  </conditionalFormatting>
  <conditionalFormatting sqref="B60:D61">
    <cfRule type="cellIs" dxfId="870" priority="237" operator="lessThan">
      <formula>0</formula>
    </cfRule>
  </conditionalFormatting>
  <conditionalFormatting sqref="B62:D62">
    <cfRule type="cellIs" dxfId="869" priority="236" operator="lessThan">
      <formula>0</formula>
    </cfRule>
  </conditionalFormatting>
  <conditionalFormatting sqref="B62:D62">
    <cfRule type="cellIs" dxfId="868" priority="235" operator="lessThan">
      <formula>0</formula>
    </cfRule>
  </conditionalFormatting>
  <conditionalFormatting sqref="B63:D63">
    <cfRule type="cellIs" dxfId="867" priority="234" operator="lessThan">
      <formula>0</formula>
    </cfRule>
  </conditionalFormatting>
  <conditionalFormatting sqref="B63:D63">
    <cfRule type="cellIs" dxfId="866" priority="233" operator="lessThan">
      <formula>0</formula>
    </cfRule>
  </conditionalFormatting>
  <conditionalFormatting sqref="B65:D65">
    <cfRule type="cellIs" dxfId="865" priority="230" operator="lessThan">
      <formula>0</formula>
    </cfRule>
  </conditionalFormatting>
  <conditionalFormatting sqref="B65:D65">
    <cfRule type="cellIs" dxfId="864" priority="229" operator="lessThan">
      <formula>0</formula>
    </cfRule>
  </conditionalFormatting>
  <conditionalFormatting sqref="B66:D66">
    <cfRule type="cellIs" dxfId="863" priority="228" operator="lessThan">
      <formula>0</formula>
    </cfRule>
  </conditionalFormatting>
  <conditionalFormatting sqref="B66:D66">
    <cfRule type="cellIs" dxfId="862" priority="227" operator="lessThan">
      <formula>0</formula>
    </cfRule>
  </conditionalFormatting>
  <conditionalFormatting sqref="A58">
    <cfRule type="cellIs" dxfId="861" priority="225" operator="lessThan">
      <formula>0</formula>
    </cfRule>
  </conditionalFormatting>
  <conditionalFormatting sqref="A60:A61">
    <cfRule type="cellIs" dxfId="860" priority="223" operator="lessThan">
      <formula>0</formula>
    </cfRule>
  </conditionalFormatting>
  <conditionalFormatting sqref="A64">
    <cfRule type="cellIs" dxfId="859" priority="221" operator="lessThan">
      <formula>0</formula>
    </cfRule>
  </conditionalFormatting>
  <conditionalFormatting sqref="A66">
    <cfRule type="cellIs" dxfId="858" priority="219" operator="lessThan">
      <formula>0</formula>
    </cfRule>
  </conditionalFormatting>
  <conditionalFormatting sqref="A57">
    <cfRule type="cellIs" dxfId="857" priority="226" operator="lessThan">
      <formula>0</formula>
    </cfRule>
  </conditionalFormatting>
  <conditionalFormatting sqref="A63">
    <cfRule type="cellIs" dxfId="856" priority="222" operator="lessThan">
      <formula>0</formula>
    </cfRule>
  </conditionalFormatting>
  <conditionalFormatting sqref="A65">
    <cfRule type="cellIs" dxfId="855" priority="220" operator="lessThan">
      <formula>0</formula>
    </cfRule>
  </conditionalFormatting>
  <conditionalFormatting sqref="A62">
    <cfRule type="cellIs" dxfId="854" priority="218" operator="lessThan">
      <formula>0</formula>
    </cfRule>
  </conditionalFormatting>
  <conditionalFormatting sqref="A74:D78">
    <cfRule type="cellIs" dxfId="853" priority="217" operator="lessThan">
      <formula>0</formula>
    </cfRule>
  </conditionalFormatting>
  <conditionalFormatting sqref="B74:D78">
    <cfRule type="cellIs" dxfId="852" priority="216" operator="lessThan">
      <formula>0</formula>
    </cfRule>
  </conditionalFormatting>
  <conditionalFormatting sqref="B86:D86">
    <cfRule type="cellIs" dxfId="851" priority="203" operator="lessThan">
      <formula>0</formula>
    </cfRule>
  </conditionalFormatting>
  <conditionalFormatting sqref="B86:D86">
    <cfRule type="cellIs" dxfId="850" priority="202" operator="lessThan">
      <formula>0</formula>
    </cfRule>
  </conditionalFormatting>
  <conditionalFormatting sqref="A81">
    <cfRule type="cellIs" dxfId="849" priority="195" operator="lessThan">
      <formula>0</formula>
    </cfRule>
  </conditionalFormatting>
  <conditionalFormatting sqref="B79:D79">
    <cfRule type="cellIs" dxfId="848" priority="215" operator="lessThan">
      <formula>0</formula>
    </cfRule>
  </conditionalFormatting>
  <conditionalFormatting sqref="B79:D79">
    <cfRule type="cellIs" dxfId="847" priority="214" operator="lessThan">
      <formula>0</formula>
    </cfRule>
  </conditionalFormatting>
  <conditionalFormatting sqref="B80:D80">
    <cfRule type="cellIs" dxfId="846" priority="213" operator="lessThan">
      <formula>0</formula>
    </cfRule>
  </conditionalFormatting>
  <conditionalFormatting sqref="B80:D80">
    <cfRule type="cellIs" dxfId="845" priority="212" operator="lessThan">
      <formula>0</formula>
    </cfRule>
  </conditionalFormatting>
  <conditionalFormatting sqref="B81:D81">
    <cfRule type="cellIs" dxfId="844" priority="211" operator="lessThan">
      <formula>0</formula>
    </cfRule>
  </conditionalFormatting>
  <conditionalFormatting sqref="B81:D81">
    <cfRule type="cellIs" dxfId="843" priority="210" operator="lessThan">
      <formula>0</formula>
    </cfRule>
  </conditionalFormatting>
  <conditionalFormatting sqref="B82:D83">
    <cfRule type="cellIs" dxfId="842" priority="209" operator="lessThan">
      <formula>0</formula>
    </cfRule>
  </conditionalFormatting>
  <conditionalFormatting sqref="B82:D83">
    <cfRule type="cellIs" dxfId="841" priority="208" operator="lessThan">
      <formula>0</formula>
    </cfRule>
  </conditionalFormatting>
  <conditionalFormatting sqref="B84:D84">
    <cfRule type="cellIs" dxfId="840" priority="207" operator="lessThan">
      <formula>0</formula>
    </cfRule>
  </conditionalFormatting>
  <conditionalFormatting sqref="B84:D84">
    <cfRule type="cellIs" dxfId="839" priority="206" operator="lessThan">
      <formula>0</formula>
    </cfRule>
  </conditionalFormatting>
  <conditionalFormatting sqref="B85:D85">
    <cfRule type="cellIs" dxfId="838" priority="205" operator="lessThan">
      <formula>0</formula>
    </cfRule>
  </conditionalFormatting>
  <conditionalFormatting sqref="B85:D85">
    <cfRule type="cellIs" dxfId="837" priority="204" operator="lessThan">
      <formula>0</formula>
    </cfRule>
  </conditionalFormatting>
  <conditionalFormatting sqref="B87:D87">
    <cfRule type="cellIs" dxfId="836" priority="201" operator="lessThan">
      <formula>0</formula>
    </cfRule>
  </conditionalFormatting>
  <conditionalFormatting sqref="B87:D87">
    <cfRule type="cellIs" dxfId="835" priority="200" operator="lessThan">
      <formula>0</formula>
    </cfRule>
  </conditionalFormatting>
  <conditionalFormatting sqref="B88:D88">
    <cfRule type="cellIs" dxfId="834" priority="199" operator="lessThan">
      <formula>0</formula>
    </cfRule>
  </conditionalFormatting>
  <conditionalFormatting sqref="B88:D88">
    <cfRule type="cellIs" dxfId="833" priority="198" operator="lessThan">
      <formula>0</formula>
    </cfRule>
  </conditionalFormatting>
  <conditionalFormatting sqref="A80">
    <cfRule type="cellIs" dxfId="832" priority="196" operator="lessThan">
      <formula>0</formula>
    </cfRule>
  </conditionalFormatting>
  <conditionalFormatting sqref="A82:A83">
    <cfRule type="cellIs" dxfId="831" priority="194" operator="lessThan">
      <formula>0</formula>
    </cfRule>
  </conditionalFormatting>
  <conditionalFormatting sqref="A86">
    <cfRule type="cellIs" dxfId="830" priority="192" operator="lessThan">
      <formula>0</formula>
    </cfRule>
  </conditionalFormatting>
  <conditionalFormatting sqref="A88">
    <cfRule type="cellIs" dxfId="829" priority="190" operator="lessThan">
      <formula>0</formula>
    </cfRule>
  </conditionalFormatting>
  <conditionalFormatting sqref="A79">
    <cfRule type="cellIs" dxfId="828" priority="197" operator="lessThan">
      <formula>0</formula>
    </cfRule>
  </conditionalFormatting>
  <conditionalFormatting sqref="A85">
    <cfRule type="cellIs" dxfId="827" priority="193" operator="lessThan">
      <formula>0</formula>
    </cfRule>
  </conditionalFormatting>
  <conditionalFormatting sqref="A87">
    <cfRule type="cellIs" dxfId="826" priority="191" operator="lessThan">
      <formula>0</formula>
    </cfRule>
  </conditionalFormatting>
  <conditionalFormatting sqref="A84">
    <cfRule type="cellIs" dxfId="825" priority="189" operator="lessThan">
      <formula>0</formula>
    </cfRule>
  </conditionalFormatting>
  <conditionalFormatting sqref="A96:D100">
    <cfRule type="cellIs" dxfId="824" priority="158" operator="lessThan">
      <formula>0</formula>
    </cfRule>
  </conditionalFormatting>
  <conditionalFormatting sqref="B96:D100">
    <cfRule type="cellIs" dxfId="823" priority="157" operator="lessThan">
      <formula>0</formula>
    </cfRule>
  </conditionalFormatting>
  <conditionalFormatting sqref="B108:D108">
    <cfRule type="cellIs" dxfId="822" priority="144" operator="lessThan">
      <formula>0</formula>
    </cfRule>
  </conditionalFormatting>
  <conditionalFormatting sqref="B108:D108">
    <cfRule type="cellIs" dxfId="821" priority="143" operator="lessThan">
      <formula>0</formula>
    </cfRule>
  </conditionalFormatting>
  <conditionalFormatting sqref="A103">
    <cfRule type="cellIs" dxfId="820" priority="136" operator="lessThan">
      <formula>0</formula>
    </cfRule>
  </conditionalFormatting>
  <conditionalFormatting sqref="B101:D101">
    <cfRule type="cellIs" dxfId="819" priority="156" operator="lessThan">
      <formula>0</formula>
    </cfRule>
  </conditionalFormatting>
  <conditionalFormatting sqref="B101:D101">
    <cfRule type="cellIs" dxfId="818" priority="155" operator="lessThan">
      <formula>0</formula>
    </cfRule>
  </conditionalFormatting>
  <conditionalFormatting sqref="B102:D102">
    <cfRule type="cellIs" dxfId="817" priority="154" operator="lessThan">
      <formula>0</formula>
    </cfRule>
  </conditionalFormatting>
  <conditionalFormatting sqref="B102:D102">
    <cfRule type="cellIs" dxfId="816" priority="153" operator="lessThan">
      <formula>0</formula>
    </cfRule>
  </conditionalFormatting>
  <conditionalFormatting sqref="B103:D103">
    <cfRule type="cellIs" dxfId="815" priority="152" operator="lessThan">
      <formula>0</formula>
    </cfRule>
  </conditionalFormatting>
  <conditionalFormatting sqref="B103:D103">
    <cfRule type="cellIs" dxfId="814" priority="151" operator="lessThan">
      <formula>0</formula>
    </cfRule>
  </conditionalFormatting>
  <conditionalFormatting sqref="B104:D105">
    <cfRule type="cellIs" dxfId="813" priority="150" operator="lessThan">
      <formula>0</formula>
    </cfRule>
  </conditionalFormatting>
  <conditionalFormatting sqref="B104:D105">
    <cfRule type="cellIs" dxfId="812" priority="149" operator="lessThan">
      <formula>0</formula>
    </cfRule>
  </conditionalFormatting>
  <conditionalFormatting sqref="B106:D106">
    <cfRule type="cellIs" dxfId="811" priority="148" operator="lessThan">
      <formula>0</formula>
    </cfRule>
  </conditionalFormatting>
  <conditionalFormatting sqref="B106:D106">
    <cfRule type="cellIs" dxfId="810" priority="147" operator="lessThan">
      <formula>0</formula>
    </cfRule>
  </conditionalFormatting>
  <conditionalFormatting sqref="B107:D107">
    <cfRule type="cellIs" dxfId="809" priority="146" operator="lessThan">
      <formula>0</formula>
    </cfRule>
  </conditionalFormatting>
  <conditionalFormatting sqref="B107:D107">
    <cfRule type="cellIs" dxfId="808" priority="145" operator="lessThan">
      <formula>0</formula>
    </cfRule>
  </conditionalFormatting>
  <conditionalFormatting sqref="B109:D109">
    <cfRule type="cellIs" dxfId="807" priority="142" operator="lessThan">
      <formula>0</formula>
    </cfRule>
  </conditionalFormatting>
  <conditionalFormatting sqref="B109:D109">
    <cfRule type="cellIs" dxfId="806" priority="141" operator="lessThan">
      <formula>0</formula>
    </cfRule>
  </conditionalFormatting>
  <conditionalFormatting sqref="B110:D110">
    <cfRule type="cellIs" dxfId="805" priority="140" operator="lessThan">
      <formula>0</formula>
    </cfRule>
  </conditionalFormatting>
  <conditionalFormatting sqref="B110:D110">
    <cfRule type="cellIs" dxfId="804" priority="139" operator="lessThan">
      <formula>0</formula>
    </cfRule>
  </conditionalFormatting>
  <conditionalFormatting sqref="A102">
    <cfRule type="cellIs" dxfId="803" priority="137" operator="lessThan">
      <formula>0</formula>
    </cfRule>
  </conditionalFormatting>
  <conditionalFormatting sqref="A104:A105">
    <cfRule type="cellIs" dxfId="802" priority="135" operator="lessThan">
      <formula>0</formula>
    </cfRule>
  </conditionalFormatting>
  <conditionalFormatting sqref="A108">
    <cfRule type="cellIs" dxfId="801" priority="133" operator="lessThan">
      <formula>0</formula>
    </cfRule>
  </conditionalFormatting>
  <conditionalFormatting sqref="A110">
    <cfRule type="cellIs" dxfId="800" priority="131" operator="lessThan">
      <formula>0</formula>
    </cfRule>
  </conditionalFormatting>
  <conditionalFormatting sqref="A101">
    <cfRule type="cellIs" dxfId="799" priority="138" operator="lessThan">
      <formula>0</formula>
    </cfRule>
  </conditionalFormatting>
  <conditionalFormatting sqref="A107">
    <cfRule type="cellIs" dxfId="798" priority="134" operator="lessThan">
      <formula>0</formula>
    </cfRule>
  </conditionalFormatting>
  <conditionalFormatting sqref="A109">
    <cfRule type="cellIs" dxfId="797" priority="132" operator="lessThan">
      <formula>0</formula>
    </cfRule>
  </conditionalFormatting>
  <conditionalFormatting sqref="A106">
    <cfRule type="cellIs" dxfId="796" priority="130" operator="lessThan">
      <formula>0</formula>
    </cfRule>
  </conditionalFormatting>
  <conditionalFormatting sqref="A118:D122">
    <cfRule type="cellIs" dxfId="795" priority="129" operator="lessThan">
      <formula>0</formula>
    </cfRule>
  </conditionalFormatting>
  <conditionalFormatting sqref="B118:D122">
    <cfRule type="cellIs" dxfId="794" priority="128" operator="lessThan">
      <formula>0</formula>
    </cfRule>
  </conditionalFormatting>
  <conditionalFormatting sqref="B130:D130">
    <cfRule type="cellIs" dxfId="793" priority="115" operator="lessThan">
      <formula>0</formula>
    </cfRule>
  </conditionalFormatting>
  <conditionalFormatting sqref="B130:D130">
    <cfRule type="cellIs" dxfId="792" priority="114" operator="lessThan">
      <formula>0</formula>
    </cfRule>
  </conditionalFormatting>
  <conditionalFormatting sqref="A125">
    <cfRule type="cellIs" dxfId="791" priority="107" operator="lessThan">
      <formula>0</formula>
    </cfRule>
  </conditionalFormatting>
  <conditionalFormatting sqref="B123:D123">
    <cfRule type="cellIs" dxfId="790" priority="127" operator="lessThan">
      <formula>0</formula>
    </cfRule>
  </conditionalFormatting>
  <conditionalFormatting sqref="B123:D123">
    <cfRule type="cellIs" dxfId="789" priority="126" operator="lessThan">
      <formula>0</formula>
    </cfRule>
  </conditionalFormatting>
  <conditionalFormatting sqref="B124:D124">
    <cfRule type="cellIs" dxfId="788" priority="125" operator="lessThan">
      <formula>0</formula>
    </cfRule>
  </conditionalFormatting>
  <conditionalFormatting sqref="B124:D124">
    <cfRule type="cellIs" dxfId="787" priority="124" operator="lessThan">
      <formula>0</formula>
    </cfRule>
  </conditionalFormatting>
  <conditionalFormatting sqref="B125:D125">
    <cfRule type="cellIs" dxfId="786" priority="123" operator="lessThan">
      <formula>0</formula>
    </cfRule>
  </conditionalFormatting>
  <conditionalFormatting sqref="B125:D125">
    <cfRule type="cellIs" dxfId="785" priority="122" operator="lessThan">
      <formula>0</formula>
    </cfRule>
  </conditionalFormatting>
  <conditionalFormatting sqref="B126:D127">
    <cfRule type="cellIs" dxfId="784" priority="121" operator="lessThan">
      <formula>0</formula>
    </cfRule>
  </conditionalFormatting>
  <conditionalFormatting sqref="B126:D127">
    <cfRule type="cellIs" dxfId="783" priority="120" operator="lessThan">
      <formula>0</formula>
    </cfRule>
  </conditionalFormatting>
  <conditionalFormatting sqref="B128:D128">
    <cfRule type="cellIs" dxfId="782" priority="119" operator="lessThan">
      <formula>0</formula>
    </cfRule>
  </conditionalFormatting>
  <conditionalFormatting sqref="B128:D128">
    <cfRule type="cellIs" dxfId="781" priority="118" operator="lessThan">
      <formula>0</formula>
    </cfRule>
  </conditionalFormatting>
  <conditionalFormatting sqref="B129:D129">
    <cfRule type="cellIs" dxfId="780" priority="117" operator="lessThan">
      <formula>0</formula>
    </cfRule>
  </conditionalFormatting>
  <conditionalFormatting sqref="B129:D129">
    <cfRule type="cellIs" dxfId="779" priority="116" operator="lessThan">
      <formula>0</formula>
    </cfRule>
  </conditionalFormatting>
  <conditionalFormatting sqref="B131:D131">
    <cfRule type="cellIs" dxfId="778" priority="113" operator="lessThan">
      <formula>0</formula>
    </cfRule>
  </conditionalFormatting>
  <conditionalFormatting sqref="B131:D131">
    <cfRule type="cellIs" dxfId="777" priority="112" operator="lessThan">
      <formula>0</formula>
    </cfRule>
  </conditionalFormatting>
  <conditionalFormatting sqref="B132:D132">
    <cfRule type="cellIs" dxfId="776" priority="111" operator="lessThan">
      <formula>0</formula>
    </cfRule>
  </conditionalFormatting>
  <conditionalFormatting sqref="B132:D132">
    <cfRule type="cellIs" dxfId="775" priority="110" operator="lessThan">
      <formula>0</formula>
    </cfRule>
  </conditionalFormatting>
  <conditionalFormatting sqref="A124">
    <cfRule type="cellIs" dxfId="774" priority="108" operator="lessThan">
      <formula>0</formula>
    </cfRule>
  </conditionalFormatting>
  <conditionalFormatting sqref="A126:A127">
    <cfRule type="cellIs" dxfId="773" priority="106" operator="lessThan">
      <formula>0</formula>
    </cfRule>
  </conditionalFormatting>
  <conditionalFormatting sqref="A130">
    <cfRule type="cellIs" dxfId="772" priority="104" operator="lessThan">
      <formula>0</formula>
    </cfRule>
  </conditionalFormatting>
  <conditionalFormatting sqref="A132">
    <cfRule type="cellIs" dxfId="771" priority="102" operator="lessThan">
      <formula>0</formula>
    </cfRule>
  </conditionalFormatting>
  <conditionalFormatting sqref="A123">
    <cfRule type="cellIs" dxfId="770" priority="109" operator="lessThan">
      <formula>0</formula>
    </cfRule>
  </conditionalFormatting>
  <conditionalFormatting sqref="A129">
    <cfRule type="cellIs" dxfId="769" priority="105" operator="lessThan">
      <formula>0</formula>
    </cfRule>
  </conditionalFormatting>
  <conditionalFormatting sqref="A131">
    <cfRule type="cellIs" dxfId="768" priority="103" operator="lessThan">
      <formula>0</formula>
    </cfRule>
  </conditionalFormatting>
  <conditionalFormatting sqref="A128">
    <cfRule type="cellIs" dxfId="767" priority="101" operator="lessThan">
      <formula>0</formula>
    </cfRule>
  </conditionalFormatting>
  <conditionalFormatting sqref="A140:D144">
    <cfRule type="cellIs" dxfId="766" priority="100" operator="lessThan">
      <formula>0</formula>
    </cfRule>
  </conditionalFormatting>
  <conditionalFormatting sqref="B140:D144">
    <cfRule type="cellIs" dxfId="765" priority="99" operator="lessThan">
      <formula>0</formula>
    </cfRule>
  </conditionalFormatting>
  <conditionalFormatting sqref="B152:D152">
    <cfRule type="cellIs" dxfId="764" priority="86" operator="lessThan">
      <formula>0</formula>
    </cfRule>
  </conditionalFormatting>
  <conditionalFormatting sqref="B152:D152">
    <cfRule type="cellIs" dxfId="763" priority="85" operator="lessThan">
      <formula>0</formula>
    </cfRule>
  </conditionalFormatting>
  <conditionalFormatting sqref="A147">
    <cfRule type="cellIs" dxfId="762" priority="78" operator="lessThan">
      <formula>0</formula>
    </cfRule>
  </conditionalFormatting>
  <conditionalFormatting sqref="B145:D145">
    <cfRule type="cellIs" dxfId="761" priority="98" operator="lessThan">
      <formula>0</formula>
    </cfRule>
  </conditionalFormatting>
  <conditionalFormatting sqref="B145:D145">
    <cfRule type="cellIs" dxfId="760" priority="97" operator="lessThan">
      <formula>0</formula>
    </cfRule>
  </conditionalFormatting>
  <conditionalFormatting sqref="B146:D146">
    <cfRule type="cellIs" dxfId="759" priority="96" operator="lessThan">
      <formula>0</formula>
    </cfRule>
  </conditionalFormatting>
  <conditionalFormatting sqref="B146:D146">
    <cfRule type="cellIs" dxfId="758" priority="95" operator="lessThan">
      <formula>0</formula>
    </cfRule>
  </conditionalFormatting>
  <conditionalFormatting sqref="B147:D147">
    <cfRule type="cellIs" dxfId="757" priority="94" operator="lessThan">
      <formula>0</formula>
    </cfRule>
  </conditionalFormatting>
  <conditionalFormatting sqref="B147:D147">
    <cfRule type="cellIs" dxfId="756" priority="93" operator="lessThan">
      <formula>0</formula>
    </cfRule>
  </conditionalFormatting>
  <conditionalFormatting sqref="B148:D149">
    <cfRule type="cellIs" dxfId="755" priority="92" operator="lessThan">
      <formula>0</formula>
    </cfRule>
  </conditionalFormatting>
  <conditionalFormatting sqref="B148:D149">
    <cfRule type="cellIs" dxfId="754" priority="91" operator="lessThan">
      <formula>0</formula>
    </cfRule>
  </conditionalFormatting>
  <conditionalFormatting sqref="B150:D150">
    <cfRule type="cellIs" dxfId="753" priority="90" operator="lessThan">
      <formula>0</formula>
    </cfRule>
  </conditionalFormatting>
  <conditionalFormatting sqref="B150:D150">
    <cfRule type="cellIs" dxfId="752" priority="89" operator="lessThan">
      <formula>0</formula>
    </cfRule>
  </conditionalFormatting>
  <conditionalFormatting sqref="B151:D151">
    <cfRule type="cellIs" dxfId="751" priority="88" operator="lessThan">
      <formula>0</formula>
    </cfRule>
  </conditionalFormatting>
  <conditionalFormatting sqref="B151:D151">
    <cfRule type="cellIs" dxfId="750" priority="87" operator="lessThan">
      <formula>0</formula>
    </cfRule>
  </conditionalFormatting>
  <conditionalFormatting sqref="B153:D153">
    <cfRule type="cellIs" dxfId="749" priority="84" operator="lessThan">
      <formula>0</formula>
    </cfRule>
  </conditionalFormatting>
  <conditionalFormatting sqref="B153:D153">
    <cfRule type="cellIs" dxfId="748" priority="83" operator="lessThan">
      <formula>0</formula>
    </cfRule>
  </conditionalFormatting>
  <conditionalFormatting sqref="B154:D154">
    <cfRule type="cellIs" dxfId="747" priority="82" operator="lessThan">
      <formula>0</formula>
    </cfRule>
  </conditionalFormatting>
  <conditionalFormatting sqref="B154:D154">
    <cfRule type="cellIs" dxfId="746" priority="81" operator="lessThan">
      <formula>0</formula>
    </cfRule>
  </conditionalFormatting>
  <conditionalFormatting sqref="A146">
    <cfRule type="cellIs" dxfId="745" priority="79" operator="lessThan">
      <formula>0</formula>
    </cfRule>
  </conditionalFormatting>
  <conditionalFormatting sqref="A148:A149">
    <cfRule type="cellIs" dxfId="744" priority="77" operator="lessThan">
      <formula>0</formula>
    </cfRule>
  </conditionalFormatting>
  <conditionalFormatting sqref="A152">
    <cfRule type="cellIs" dxfId="743" priority="75" operator="lessThan">
      <formula>0</formula>
    </cfRule>
  </conditionalFormatting>
  <conditionalFormatting sqref="A154">
    <cfRule type="cellIs" dxfId="742" priority="73" operator="lessThan">
      <formula>0</formula>
    </cfRule>
  </conditionalFormatting>
  <conditionalFormatting sqref="A145">
    <cfRule type="cellIs" dxfId="741" priority="80" operator="lessThan">
      <formula>0</formula>
    </cfRule>
  </conditionalFormatting>
  <conditionalFormatting sqref="A151">
    <cfRule type="cellIs" dxfId="740" priority="76" operator="lessThan">
      <formula>0</formula>
    </cfRule>
  </conditionalFormatting>
  <conditionalFormatting sqref="A153">
    <cfRule type="cellIs" dxfId="739" priority="74" operator="lessThan">
      <formula>0</formula>
    </cfRule>
  </conditionalFormatting>
  <conditionalFormatting sqref="A150">
    <cfRule type="cellIs" dxfId="738" priority="72" operator="lessThan">
      <formula>0</formula>
    </cfRule>
  </conditionalFormatting>
  <conditionalFormatting sqref="A163:D167">
    <cfRule type="cellIs" dxfId="737" priority="71" operator="lessThan">
      <formula>0</formula>
    </cfRule>
  </conditionalFormatting>
  <conditionalFormatting sqref="B163:D167">
    <cfRule type="cellIs" dxfId="736" priority="70" operator="lessThan">
      <formula>0</formula>
    </cfRule>
  </conditionalFormatting>
  <conditionalFormatting sqref="B175:D175">
    <cfRule type="cellIs" dxfId="735" priority="57" operator="lessThan">
      <formula>0</formula>
    </cfRule>
  </conditionalFormatting>
  <conditionalFormatting sqref="B175:D175">
    <cfRule type="cellIs" dxfId="734" priority="56" operator="lessThan">
      <formula>0</formula>
    </cfRule>
  </conditionalFormatting>
  <conditionalFormatting sqref="A170">
    <cfRule type="cellIs" dxfId="733" priority="49" operator="lessThan">
      <formula>0</formula>
    </cfRule>
  </conditionalFormatting>
  <conditionalFormatting sqref="B168:D168">
    <cfRule type="cellIs" dxfId="732" priority="69" operator="lessThan">
      <formula>0</formula>
    </cfRule>
  </conditionalFormatting>
  <conditionalFormatting sqref="B168:D168">
    <cfRule type="cellIs" dxfId="731" priority="68" operator="lessThan">
      <formula>0</formula>
    </cfRule>
  </conditionalFormatting>
  <conditionalFormatting sqref="B169:D169">
    <cfRule type="cellIs" dxfId="730" priority="67" operator="lessThan">
      <formula>0</formula>
    </cfRule>
  </conditionalFormatting>
  <conditionalFormatting sqref="B169:D169">
    <cfRule type="cellIs" dxfId="729" priority="66" operator="lessThan">
      <formula>0</formula>
    </cfRule>
  </conditionalFormatting>
  <conditionalFormatting sqref="B170:D170">
    <cfRule type="cellIs" dxfId="728" priority="65" operator="lessThan">
      <formula>0</formula>
    </cfRule>
  </conditionalFormatting>
  <conditionalFormatting sqref="B170:D170">
    <cfRule type="cellIs" dxfId="727" priority="64" operator="lessThan">
      <formula>0</formula>
    </cfRule>
  </conditionalFormatting>
  <conditionalFormatting sqref="B171:D172">
    <cfRule type="cellIs" dxfId="726" priority="63" operator="lessThan">
      <formula>0</formula>
    </cfRule>
  </conditionalFormatting>
  <conditionalFormatting sqref="B171:D172">
    <cfRule type="cellIs" dxfId="725" priority="62" operator="lessThan">
      <formula>0</formula>
    </cfRule>
  </conditionalFormatting>
  <conditionalFormatting sqref="B173:D173">
    <cfRule type="cellIs" dxfId="724" priority="61" operator="lessThan">
      <formula>0</formula>
    </cfRule>
  </conditionalFormatting>
  <conditionalFormatting sqref="B173:D173">
    <cfRule type="cellIs" dxfId="723" priority="60" operator="lessThan">
      <formula>0</formula>
    </cfRule>
  </conditionalFormatting>
  <conditionalFormatting sqref="B174:D174">
    <cfRule type="cellIs" dxfId="722" priority="59" operator="lessThan">
      <formula>0</formula>
    </cfRule>
  </conditionalFormatting>
  <conditionalFormatting sqref="B174:D174">
    <cfRule type="cellIs" dxfId="721" priority="58" operator="lessThan">
      <formula>0</formula>
    </cfRule>
  </conditionalFormatting>
  <conditionalFormatting sqref="B176:D176">
    <cfRule type="cellIs" dxfId="720" priority="55" operator="lessThan">
      <formula>0</formula>
    </cfRule>
  </conditionalFormatting>
  <conditionalFormatting sqref="B176:D176">
    <cfRule type="cellIs" dxfId="719" priority="54" operator="lessThan">
      <formula>0</formula>
    </cfRule>
  </conditionalFormatting>
  <conditionalFormatting sqref="B177:D177">
    <cfRule type="cellIs" dxfId="718" priority="53" operator="lessThan">
      <formula>0</formula>
    </cfRule>
  </conditionalFormatting>
  <conditionalFormatting sqref="B177:D177">
    <cfRule type="cellIs" dxfId="717" priority="52" operator="lessThan">
      <formula>0</formula>
    </cfRule>
  </conditionalFormatting>
  <conditionalFormatting sqref="A169">
    <cfRule type="cellIs" dxfId="716" priority="50" operator="lessThan">
      <formula>0</formula>
    </cfRule>
  </conditionalFormatting>
  <conditionalFormatting sqref="A171:A172">
    <cfRule type="cellIs" dxfId="715" priority="48" operator="lessThan">
      <formula>0</formula>
    </cfRule>
  </conditionalFormatting>
  <conditionalFormatting sqref="A175">
    <cfRule type="cellIs" dxfId="714" priority="46" operator="lessThan">
      <formula>0</formula>
    </cfRule>
  </conditionalFormatting>
  <conditionalFormatting sqref="A177">
    <cfRule type="cellIs" dxfId="713" priority="44" operator="lessThan">
      <formula>0</formula>
    </cfRule>
  </conditionalFormatting>
  <conditionalFormatting sqref="A168">
    <cfRule type="cellIs" dxfId="712" priority="51" operator="lessThan">
      <formula>0</formula>
    </cfRule>
  </conditionalFormatting>
  <conditionalFormatting sqref="A174">
    <cfRule type="cellIs" dxfId="711" priority="47" operator="lessThan">
      <formula>0</formula>
    </cfRule>
  </conditionalFormatting>
  <conditionalFormatting sqref="A176">
    <cfRule type="cellIs" dxfId="710" priority="45" operator="lessThan">
      <formula>0</formula>
    </cfRule>
  </conditionalFormatting>
  <conditionalFormatting sqref="A173">
    <cfRule type="cellIs" dxfId="709" priority="43" operator="lessThan">
      <formula>0</formula>
    </cfRule>
  </conditionalFormatting>
  <conditionalFormatting sqref="A185:D189">
    <cfRule type="cellIs" dxfId="708" priority="42" operator="lessThan">
      <formula>0</formula>
    </cfRule>
  </conditionalFormatting>
  <conditionalFormatting sqref="B185:D189">
    <cfRule type="cellIs" dxfId="707" priority="41" operator="lessThan">
      <formula>0</formula>
    </cfRule>
  </conditionalFormatting>
  <conditionalFormatting sqref="B197:D197">
    <cfRule type="cellIs" dxfId="706" priority="28" operator="lessThan">
      <formula>0</formula>
    </cfRule>
  </conditionalFormatting>
  <conditionalFormatting sqref="B197:D197">
    <cfRule type="cellIs" dxfId="705" priority="27" operator="lessThan">
      <formula>0</formula>
    </cfRule>
  </conditionalFormatting>
  <conditionalFormatting sqref="A192">
    <cfRule type="cellIs" dxfId="704" priority="20" operator="lessThan">
      <formula>0</formula>
    </cfRule>
  </conditionalFormatting>
  <conditionalFormatting sqref="B190:D190">
    <cfRule type="cellIs" dxfId="703" priority="40" operator="lessThan">
      <formula>0</formula>
    </cfRule>
  </conditionalFormatting>
  <conditionalFormatting sqref="B190:D190">
    <cfRule type="cellIs" dxfId="702" priority="39" operator="lessThan">
      <formula>0</formula>
    </cfRule>
  </conditionalFormatting>
  <conditionalFormatting sqref="B191:D191">
    <cfRule type="cellIs" dxfId="701" priority="38" operator="lessThan">
      <formula>0</formula>
    </cfRule>
  </conditionalFormatting>
  <conditionalFormatting sqref="B191:D191">
    <cfRule type="cellIs" dxfId="700" priority="37" operator="lessThan">
      <formula>0</formula>
    </cfRule>
  </conditionalFormatting>
  <conditionalFormatting sqref="B192:D192">
    <cfRule type="cellIs" dxfId="699" priority="36" operator="lessThan">
      <formula>0</formula>
    </cfRule>
  </conditionalFormatting>
  <conditionalFormatting sqref="B192:D192">
    <cfRule type="cellIs" dxfId="698" priority="35" operator="lessThan">
      <formula>0</formula>
    </cfRule>
  </conditionalFormatting>
  <conditionalFormatting sqref="B193:D194">
    <cfRule type="cellIs" dxfId="697" priority="34" operator="lessThan">
      <formula>0</formula>
    </cfRule>
  </conditionalFormatting>
  <conditionalFormatting sqref="B193:D194">
    <cfRule type="cellIs" dxfId="696" priority="33" operator="lessThan">
      <formula>0</formula>
    </cfRule>
  </conditionalFormatting>
  <conditionalFormatting sqref="B195:D195">
    <cfRule type="cellIs" dxfId="695" priority="32" operator="lessThan">
      <formula>0</formula>
    </cfRule>
  </conditionalFormatting>
  <conditionalFormatting sqref="B195:D195">
    <cfRule type="cellIs" dxfId="694" priority="31" operator="lessThan">
      <formula>0</formula>
    </cfRule>
  </conditionalFormatting>
  <conditionalFormatting sqref="B196:D196">
    <cfRule type="cellIs" dxfId="693" priority="30" operator="lessThan">
      <formula>0</formula>
    </cfRule>
  </conditionalFormatting>
  <conditionalFormatting sqref="B196:D196">
    <cfRule type="cellIs" dxfId="692" priority="29" operator="lessThan">
      <formula>0</formula>
    </cfRule>
  </conditionalFormatting>
  <conditionalFormatting sqref="B198:D198">
    <cfRule type="cellIs" dxfId="691" priority="26" operator="lessThan">
      <formula>0</formula>
    </cfRule>
  </conditionalFormatting>
  <conditionalFormatting sqref="B198:D198">
    <cfRule type="cellIs" dxfId="690" priority="25" operator="lessThan">
      <formula>0</formula>
    </cfRule>
  </conditionalFormatting>
  <conditionalFormatting sqref="B199:D199">
    <cfRule type="cellIs" dxfId="689" priority="24" operator="lessThan">
      <formula>0</formula>
    </cfRule>
  </conditionalFormatting>
  <conditionalFormatting sqref="B199:D199">
    <cfRule type="cellIs" dxfId="688" priority="23" operator="lessThan">
      <formula>0</formula>
    </cfRule>
  </conditionalFormatting>
  <conditionalFormatting sqref="A191">
    <cfRule type="cellIs" dxfId="687" priority="21" operator="lessThan">
      <formula>0</formula>
    </cfRule>
  </conditionalFormatting>
  <conditionalFormatting sqref="A193:A194">
    <cfRule type="cellIs" dxfId="686" priority="19" operator="lessThan">
      <formula>0</formula>
    </cfRule>
  </conditionalFormatting>
  <conditionalFormatting sqref="A197">
    <cfRule type="cellIs" dxfId="685" priority="17" operator="lessThan">
      <formula>0</formula>
    </cfRule>
  </conditionalFormatting>
  <conditionalFormatting sqref="A199">
    <cfRule type="cellIs" dxfId="684" priority="15" operator="lessThan">
      <formula>0</formula>
    </cfRule>
  </conditionalFormatting>
  <conditionalFormatting sqref="A190">
    <cfRule type="cellIs" dxfId="683" priority="22" operator="lessThan">
      <formula>0</formula>
    </cfRule>
  </conditionalFormatting>
  <conditionalFormatting sqref="A196">
    <cfRule type="cellIs" dxfId="682" priority="18" operator="lessThan">
      <formula>0</formula>
    </cfRule>
  </conditionalFormatting>
  <conditionalFormatting sqref="A198">
    <cfRule type="cellIs" dxfId="681" priority="16" operator="lessThan">
      <formula>0</formula>
    </cfRule>
  </conditionalFormatting>
  <conditionalFormatting sqref="A195">
    <cfRule type="cellIs" dxfId="680" priority="14" operator="lessThan">
      <formula>0</formula>
    </cfRule>
  </conditionalFormatting>
  <conditionalFormatting sqref="A8">
    <cfRule type="cellIs" dxfId="679" priority="13" operator="lessThan">
      <formula>0</formula>
    </cfRule>
  </conditionalFormatting>
  <conditionalFormatting sqref="G185:G199">
    <cfRule type="cellIs" dxfId="678" priority="12" operator="lessThan">
      <formula>0</formula>
    </cfRule>
  </conditionalFormatting>
  <conditionalFormatting sqref="G185:G199">
    <cfRule type="cellIs" dxfId="677" priority="11" operator="lessThan">
      <formula>0</formula>
    </cfRule>
  </conditionalFormatting>
  <conditionalFormatting sqref="G200">
    <cfRule type="cellIs" dxfId="676" priority="10" operator="lessThan">
      <formula>0</formula>
    </cfRule>
  </conditionalFormatting>
  <conditionalFormatting sqref="M185:M199">
    <cfRule type="cellIs" dxfId="675" priority="9" operator="lessThan">
      <formula>0</formula>
    </cfRule>
  </conditionalFormatting>
  <conditionalFormatting sqref="M185:M199">
    <cfRule type="cellIs" dxfId="674" priority="8" operator="lessThan">
      <formula>0</formula>
    </cfRule>
  </conditionalFormatting>
  <conditionalFormatting sqref="M200">
    <cfRule type="cellIs" dxfId="673" priority="7" operator="lessThan">
      <formula>0</formula>
    </cfRule>
  </conditionalFormatting>
  <conditionalFormatting sqref="O185:O199">
    <cfRule type="cellIs" dxfId="672" priority="6" operator="lessThan">
      <formula>0</formula>
    </cfRule>
  </conditionalFormatting>
  <conditionalFormatting sqref="O185:O199">
    <cfRule type="cellIs" dxfId="671" priority="5" operator="lessThan">
      <formula>0</formula>
    </cfRule>
  </conditionalFormatting>
  <conditionalFormatting sqref="O200">
    <cfRule type="cellIs" dxfId="670" priority="4" operator="lessThan">
      <formula>0</formula>
    </cfRule>
  </conditionalFormatting>
  <conditionalFormatting sqref="S185:S199">
    <cfRule type="cellIs" dxfId="669" priority="3" operator="lessThan">
      <formula>0</formula>
    </cfRule>
  </conditionalFormatting>
  <conditionalFormatting sqref="S185:S199">
    <cfRule type="cellIs" dxfId="668" priority="2" operator="lessThan">
      <formula>0</formula>
    </cfRule>
  </conditionalFormatting>
  <conditionalFormatting sqref="S200">
    <cfRule type="cellIs" dxfId="667" priority="1" operator="lessThan">
      <formula>0</formula>
    </cfRule>
  </conditionalFormatting>
  <pageMargins left="0.7" right="0.7" top="0.75" bottom="0.75" header="0.3" footer="0.3"/>
  <pageSetup paperSize="9" scale="62" orientation="landscape" horizontalDpi="4294967292" r:id="rId1"/>
  <rowBreaks count="3" manualBreakCount="3">
    <brk id="46" max="16383" man="1"/>
    <brk id="90" max="16383" man="1"/>
    <brk id="157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02"/>
  <sheetViews>
    <sheetView zoomScale="85" zoomScaleNormal="85" zoomScaleSheetLayoutView="100" workbookViewId="0">
      <pane xSplit="4" topLeftCell="E1" activePane="topRight" state="frozen"/>
      <selection activeCell="A19" sqref="A19"/>
      <selection pane="topRight" activeCell="N27" sqref="N27:N28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39" s="2" customFormat="1" x14ac:dyDescent="0.3"/>
    <row r="2" spans="1:39" s="2" customFormat="1" ht="17.25" thickBot="1" x14ac:dyDescent="0.35">
      <c r="A2" s="98" t="s">
        <v>1204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39" s="2" customFormat="1" ht="17.25" thickBot="1" x14ac:dyDescent="0.35">
      <c r="A3" s="10"/>
      <c r="B3" s="10"/>
      <c r="C3" s="167"/>
      <c r="D3" s="167"/>
      <c r="E3" s="115"/>
      <c r="F3" s="114"/>
      <c r="G3" s="596" t="s">
        <v>10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49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11</v>
      </c>
    </row>
    <row r="4" spans="1:39" s="2" customFormat="1" ht="16.5" customHeight="1" x14ac:dyDescent="0.3">
      <c r="A4" s="561" t="s">
        <v>12</v>
      </c>
      <c r="B4" s="563" t="s">
        <v>13</v>
      </c>
      <c r="C4" s="565" t="s">
        <v>14</v>
      </c>
      <c r="D4" s="567" t="s">
        <v>51</v>
      </c>
      <c r="E4" s="569" t="s">
        <v>15</v>
      </c>
      <c r="F4" s="571" t="s">
        <v>16</v>
      </c>
      <c r="G4" s="599" t="s">
        <v>17</v>
      </c>
      <c r="H4" s="578" t="s">
        <v>18</v>
      </c>
      <c r="I4" s="580" t="s">
        <v>0</v>
      </c>
      <c r="J4" s="582" t="s">
        <v>53</v>
      </c>
      <c r="K4" s="584" t="s">
        <v>1</v>
      </c>
      <c r="L4" s="582" t="s">
        <v>19</v>
      </c>
      <c r="M4" s="632" t="s">
        <v>2</v>
      </c>
      <c r="N4" s="582" t="s">
        <v>20</v>
      </c>
      <c r="O4" s="632" t="s">
        <v>3</v>
      </c>
      <c r="P4" s="582" t="s">
        <v>21</v>
      </c>
      <c r="Q4" s="592" t="s">
        <v>22</v>
      </c>
      <c r="R4" s="711" t="s">
        <v>23</v>
      </c>
      <c r="S4" s="588" t="s">
        <v>24</v>
      </c>
      <c r="T4" s="590" t="s">
        <v>25</v>
      </c>
      <c r="U4" s="576" t="s">
        <v>4</v>
      </c>
      <c r="V4" s="578" t="s">
        <v>26</v>
      </c>
      <c r="W4" s="576" t="s">
        <v>5</v>
      </c>
      <c r="X4" s="578" t="s">
        <v>27</v>
      </c>
      <c r="Y4" s="576" t="s">
        <v>6</v>
      </c>
      <c r="Z4" s="578" t="s">
        <v>54</v>
      </c>
      <c r="AA4" s="576" t="s">
        <v>7</v>
      </c>
      <c r="AB4" s="617" t="s">
        <v>28</v>
      </c>
      <c r="AC4" s="592" t="s">
        <v>29</v>
      </c>
      <c r="AD4" s="594" t="s">
        <v>30</v>
      </c>
      <c r="AE4" s="592" t="s">
        <v>31</v>
      </c>
      <c r="AF4" s="613" t="s">
        <v>32</v>
      </c>
      <c r="AG4" s="615" t="s">
        <v>33</v>
      </c>
      <c r="AH4" s="627" t="s">
        <v>52</v>
      </c>
      <c r="AI4" s="629" t="s">
        <v>71</v>
      </c>
      <c r="AJ4" s="627" t="s">
        <v>34</v>
      </c>
      <c r="AK4" s="634" t="s">
        <v>35</v>
      </c>
      <c r="AL4" s="627" t="s">
        <v>36</v>
      </c>
      <c r="AM4" s="605" t="s">
        <v>37</v>
      </c>
    </row>
    <row r="5" spans="1:39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712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16"/>
      <c r="AH5" s="628"/>
      <c r="AI5" s="630"/>
      <c r="AJ5" s="631"/>
      <c r="AK5" s="635"/>
      <c r="AL5" s="628"/>
      <c r="AM5" s="606"/>
    </row>
    <row r="6" spans="1:39" s="2" customFormat="1" x14ac:dyDescent="0.3">
      <c r="A6" s="78" t="s">
        <v>40</v>
      </c>
      <c r="B6" s="47">
        <f>18000/10</f>
        <v>1800</v>
      </c>
      <c r="C6" s="183">
        <f>2800/1.1</f>
        <v>2545.454545454545</v>
      </c>
      <c r="D6" s="163">
        <v>10</v>
      </c>
      <c r="E6" s="178">
        <f t="shared" ref="E6:E20" si="0">E29+E52+E74+E96+E118+E140+E163+E185</f>
        <v>69</v>
      </c>
      <c r="F6" s="76">
        <f t="shared" ref="F6:F20" si="1">B6*E6</f>
        <v>124200</v>
      </c>
      <c r="G6" s="61">
        <f>G29+G52+G74+G96+G118+G140+G163+G185</f>
        <v>30</v>
      </c>
      <c r="H6" s="109">
        <f t="shared" ref="H6:H20" si="2">B6*G6</f>
        <v>54000</v>
      </c>
      <c r="I6" s="61">
        <f t="shared" ref="I6:I20" si="3">I29+I52+I74+I96+I118+I140+I163+I185</f>
        <v>90</v>
      </c>
      <c r="J6" s="37">
        <f t="shared" ref="J6:J20" si="4">B6*I6</f>
        <v>162000</v>
      </c>
      <c r="K6" s="61">
        <f t="shared" ref="K6:K20" si="5">K29+K52+K74+K96+K118+K140+K163+K185</f>
        <v>80</v>
      </c>
      <c r="L6" s="37">
        <f t="shared" ref="L6:L20" si="6">B6*K6</f>
        <v>144000</v>
      </c>
      <c r="M6" s="61">
        <f t="shared" ref="M6:M20" si="7">M29+M52+M74+M96+M118+M140+M163+M185</f>
        <v>0</v>
      </c>
      <c r="N6" s="37">
        <f>B6*M6</f>
        <v>0</v>
      </c>
      <c r="O6" s="51">
        <f t="shared" ref="O6:O20" si="8">O29+O52+O74+O96+O118+O140+O163+O185</f>
        <v>0</v>
      </c>
      <c r="P6" s="71">
        <f t="shared" ref="P6:P20" si="9">B6*O6</f>
        <v>0</v>
      </c>
      <c r="Q6" s="57">
        <f t="shared" ref="Q6:R20" si="10">G6+I6+K6+M6+O6</f>
        <v>200</v>
      </c>
      <c r="R6" s="39">
        <f t="shared" si="10"/>
        <v>360000</v>
      </c>
      <c r="S6" s="61">
        <f t="shared" ref="S6:S20" si="11">S29+S52+S74+S96+S118+S140+S163+S185</f>
        <v>20</v>
      </c>
      <c r="T6" s="109">
        <f t="shared" ref="T6:T20" si="12">C6*S6</f>
        <v>50909.090909090897</v>
      </c>
      <c r="U6" s="61">
        <f t="shared" ref="U6:U20" si="13">U29+U52+U74+U96+U118+U140+U163+U185</f>
        <v>68</v>
      </c>
      <c r="V6" s="109">
        <f t="shared" ref="V6:V20" si="14">C6*U6</f>
        <v>173090.90909090906</v>
      </c>
      <c r="W6" s="61">
        <f t="shared" ref="W6:W20" si="15">W29+W52+W74+W96+W118+W140+W163+W185</f>
        <v>69</v>
      </c>
      <c r="X6" s="109">
        <f t="shared" ref="X6:X20" si="16">C6*W6</f>
        <v>175636.36363636362</v>
      </c>
      <c r="Y6" s="61">
        <f t="shared" ref="Y6:Y20" si="17">Y29+Y52+Y74+Y96+Y118+Y140+Y163+Y185</f>
        <v>56</v>
      </c>
      <c r="Z6" s="109">
        <f t="shared" ref="Z6:Z20" si="18">C6*Y6</f>
        <v>142545.45454545453</v>
      </c>
      <c r="AA6" s="61">
        <f t="shared" ref="AA6:AA20" si="19">AA29+AA52+AA74+AA96+AA118+AA140+AA163+AA185</f>
        <v>36</v>
      </c>
      <c r="AB6" s="68">
        <f t="shared" ref="AB6:AB20" si="20">C6*AA6</f>
        <v>91636.363636363618</v>
      </c>
      <c r="AC6" s="67">
        <f t="shared" ref="AC6:AC20" si="21">S6+U6+W6+Y6+AA6</f>
        <v>249</v>
      </c>
      <c r="AD6" s="66">
        <f t="shared" ref="AD6:AD20" si="22">AC6*C6</f>
        <v>633818.18181818177</v>
      </c>
      <c r="AE6" s="57">
        <f t="shared" ref="AE6:AE20" si="23">AE29+AE74+AE96+AE118+AE140+AE163</f>
        <v>0</v>
      </c>
      <c r="AF6" s="60">
        <f t="shared" ref="AF6:AF20" si="24">((C6-B6)*AC6)-AE6</f>
        <v>185618.18181818171</v>
      </c>
      <c r="AG6" s="52">
        <f t="shared" ref="AG6:AG20" si="25">AG29+AG52+AG74+AG96+AG118+AG140+AG163+AG185</f>
        <v>1</v>
      </c>
      <c r="AH6" s="63">
        <f t="shared" ref="AH6:AH20" si="26">B6*AG6</f>
        <v>1800</v>
      </c>
      <c r="AI6" s="65">
        <f t="shared" ref="AI6:AI20" si="27">E6+Q6-AC6-AG6</f>
        <v>19</v>
      </c>
      <c r="AJ6" s="31">
        <f t="shared" ref="AJ6:AJ20" si="28">B6*AI6</f>
        <v>34200</v>
      </c>
      <c r="AK6" s="65">
        <f t="shared" ref="AK6:AK20" si="29">AK29+AK52+AK74+AK96+AK118+AK140+AK163+AK185</f>
        <v>0</v>
      </c>
      <c r="AL6" s="164">
        <f t="shared" ref="AL6:AL20" si="30">AK6*B6</f>
        <v>0</v>
      </c>
      <c r="AM6" s="130" t="s">
        <v>1203</v>
      </c>
    </row>
    <row r="7" spans="1:39" s="2" customFormat="1" x14ac:dyDescent="0.3">
      <c r="A7" s="78" t="s">
        <v>43</v>
      </c>
      <c r="B7" s="47">
        <f>18000/10</f>
        <v>1800</v>
      </c>
      <c r="C7" s="183">
        <f>2800/1.1</f>
        <v>2545.454545454545</v>
      </c>
      <c r="D7" s="163">
        <v>10</v>
      </c>
      <c r="E7" s="178">
        <f t="shared" si="0"/>
        <v>43</v>
      </c>
      <c r="F7" s="76">
        <f t="shared" si="1"/>
        <v>77400</v>
      </c>
      <c r="G7" s="61">
        <f t="shared" ref="G7:G20" si="31">G30+G53+G75+G97+G119+G141+G164+G186</f>
        <v>0</v>
      </c>
      <c r="H7" s="109">
        <f t="shared" si="2"/>
        <v>0</v>
      </c>
      <c r="I7" s="61">
        <f t="shared" si="3"/>
        <v>10</v>
      </c>
      <c r="J7" s="37">
        <f t="shared" si="4"/>
        <v>18000</v>
      </c>
      <c r="K7" s="61">
        <f t="shared" si="5"/>
        <v>30</v>
      </c>
      <c r="L7" s="37">
        <f t="shared" si="6"/>
        <v>54000</v>
      </c>
      <c r="M7" s="61">
        <f t="shared" si="7"/>
        <v>50</v>
      </c>
      <c r="N7" s="37">
        <f t="shared" ref="N7:N20" si="32">B7*M7</f>
        <v>90000</v>
      </c>
      <c r="O7" s="51">
        <f t="shared" si="8"/>
        <v>0</v>
      </c>
      <c r="P7" s="71">
        <f t="shared" si="9"/>
        <v>0</v>
      </c>
      <c r="Q7" s="57">
        <f t="shared" si="10"/>
        <v>90</v>
      </c>
      <c r="R7" s="39">
        <f t="shared" si="10"/>
        <v>162000</v>
      </c>
      <c r="S7" s="61">
        <f t="shared" si="11"/>
        <v>5</v>
      </c>
      <c r="T7" s="109">
        <f t="shared" si="12"/>
        <v>12727.272727272724</v>
      </c>
      <c r="U7" s="61">
        <f t="shared" si="13"/>
        <v>8</v>
      </c>
      <c r="V7" s="109">
        <f t="shared" si="14"/>
        <v>20363.63636363636</v>
      </c>
      <c r="W7" s="61">
        <f t="shared" si="15"/>
        <v>26</v>
      </c>
      <c r="X7" s="109">
        <f t="shared" si="16"/>
        <v>66181.818181818177</v>
      </c>
      <c r="Y7" s="61">
        <f t="shared" si="17"/>
        <v>12</v>
      </c>
      <c r="Z7" s="109">
        <f t="shared" si="18"/>
        <v>30545.45454545454</v>
      </c>
      <c r="AA7" s="61">
        <f t="shared" si="19"/>
        <v>13</v>
      </c>
      <c r="AB7" s="68">
        <f t="shared" si="20"/>
        <v>33090.909090909088</v>
      </c>
      <c r="AC7" s="67">
        <f t="shared" si="21"/>
        <v>64</v>
      </c>
      <c r="AD7" s="66">
        <f t="shared" si="22"/>
        <v>162909.09090909088</v>
      </c>
      <c r="AE7" s="57">
        <f t="shared" si="23"/>
        <v>0</v>
      </c>
      <c r="AF7" s="60">
        <f t="shared" si="24"/>
        <v>47709.090909090883</v>
      </c>
      <c r="AG7" s="52">
        <f t="shared" si="25"/>
        <v>0</v>
      </c>
      <c r="AH7" s="63">
        <f t="shared" si="26"/>
        <v>0</v>
      </c>
      <c r="AI7" s="65">
        <f t="shared" si="27"/>
        <v>69</v>
      </c>
      <c r="AJ7" s="31">
        <f t="shared" si="28"/>
        <v>124200</v>
      </c>
      <c r="AK7" s="65">
        <f t="shared" si="29"/>
        <v>0</v>
      </c>
      <c r="AL7" s="230">
        <f t="shared" si="30"/>
        <v>0</v>
      </c>
      <c r="AM7" s="130"/>
    </row>
    <row r="8" spans="1:39" s="2" customFormat="1" x14ac:dyDescent="0.3">
      <c r="A8" s="78" t="s">
        <v>44</v>
      </c>
      <c r="B8" s="47">
        <f>17000/10</f>
        <v>1700</v>
      </c>
      <c r="C8" s="183">
        <f>2700/1.1</f>
        <v>2454.5454545454545</v>
      </c>
      <c r="D8" s="163">
        <v>10</v>
      </c>
      <c r="E8" s="178">
        <f t="shared" si="0"/>
        <v>19</v>
      </c>
      <c r="F8" s="76">
        <f t="shared" si="1"/>
        <v>32300</v>
      </c>
      <c r="G8" s="61">
        <f t="shared" si="31"/>
        <v>0</v>
      </c>
      <c r="H8" s="109">
        <f t="shared" si="2"/>
        <v>0</v>
      </c>
      <c r="I8" s="61">
        <f t="shared" si="3"/>
        <v>10</v>
      </c>
      <c r="J8" s="37">
        <f t="shared" si="4"/>
        <v>17000</v>
      </c>
      <c r="K8" s="61">
        <f t="shared" si="5"/>
        <v>10</v>
      </c>
      <c r="L8" s="37">
        <f t="shared" si="6"/>
        <v>17000</v>
      </c>
      <c r="M8" s="61">
        <f t="shared" si="7"/>
        <v>0</v>
      </c>
      <c r="N8" s="37">
        <f t="shared" si="32"/>
        <v>0</v>
      </c>
      <c r="O8" s="51">
        <f t="shared" si="8"/>
        <v>0</v>
      </c>
      <c r="P8" s="71">
        <f t="shared" si="9"/>
        <v>0</v>
      </c>
      <c r="Q8" s="57">
        <f t="shared" si="10"/>
        <v>20</v>
      </c>
      <c r="R8" s="39">
        <f t="shared" si="10"/>
        <v>34000</v>
      </c>
      <c r="S8" s="61">
        <f t="shared" si="11"/>
        <v>3</v>
      </c>
      <c r="T8" s="109">
        <f t="shared" si="12"/>
        <v>7363.636363636364</v>
      </c>
      <c r="U8" s="61">
        <f t="shared" si="13"/>
        <v>8</v>
      </c>
      <c r="V8" s="109">
        <f t="shared" si="14"/>
        <v>19636.363636363636</v>
      </c>
      <c r="W8" s="61">
        <f t="shared" si="15"/>
        <v>7</v>
      </c>
      <c r="X8" s="109">
        <f t="shared" si="16"/>
        <v>17181.81818181818</v>
      </c>
      <c r="Y8" s="61">
        <f t="shared" si="17"/>
        <v>4</v>
      </c>
      <c r="Z8" s="109">
        <f t="shared" si="18"/>
        <v>9818.181818181818</v>
      </c>
      <c r="AA8" s="61">
        <f t="shared" si="19"/>
        <v>6</v>
      </c>
      <c r="AB8" s="68">
        <f t="shared" si="20"/>
        <v>14727.272727272728</v>
      </c>
      <c r="AC8" s="67">
        <f t="shared" si="21"/>
        <v>28</v>
      </c>
      <c r="AD8" s="66">
        <f t="shared" si="22"/>
        <v>68727.272727272721</v>
      </c>
      <c r="AE8" s="57">
        <f t="shared" si="23"/>
        <v>0</v>
      </c>
      <c r="AF8" s="60">
        <f t="shared" si="24"/>
        <v>21127.272727272728</v>
      </c>
      <c r="AG8" s="52">
        <f t="shared" si="25"/>
        <v>0</v>
      </c>
      <c r="AH8" s="63">
        <f t="shared" si="26"/>
        <v>0</v>
      </c>
      <c r="AI8" s="65">
        <f t="shared" si="27"/>
        <v>11</v>
      </c>
      <c r="AJ8" s="31">
        <f t="shared" si="28"/>
        <v>18700</v>
      </c>
      <c r="AK8" s="65">
        <f t="shared" si="29"/>
        <v>0</v>
      </c>
      <c r="AL8" s="230">
        <f t="shared" si="30"/>
        <v>0</v>
      </c>
      <c r="AM8" s="130"/>
    </row>
    <row r="9" spans="1:39" s="2" customFormat="1" x14ac:dyDescent="0.3">
      <c r="A9" s="58" t="s">
        <v>1188</v>
      </c>
      <c r="B9" s="47">
        <f>30400/16</f>
        <v>1900</v>
      </c>
      <c r="C9" s="46">
        <f>2800/1.1</f>
        <v>2545.454545454545</v>
      </c>
      <c r="D9" s="163">
        <v>16</v>
      </c>
      <c r="E9" s="178">
        <f t="shared" si="0"/>
        <v>0</v>
      </c>
      <c r="F9" s="76">
        <f t="shared" si="1"/>
        <v>0</v>
      </c>
      <c r="G9" s="61">
        <f t="shared" si="31"/>
        <v>0</v>
      </c>
      <c r="H9" s="109">
        <f t="shared" si="2"/>
        <v>0</v>
      </c>
      <c r="I9" s="61">
        <f t="shared" si="3"/>
        <v>0</v>
      </c>
      <c r="J9" s="37">
        <f t="shared" si="4"/>
        <v>0</v>
      </c>
      <c r="K9" s="61">
        <f t="shared" si="5"/>
        <v>0</v>
      </c>
      <c r="L9" s="37">
        <f t="shared" si="6"/>
        <v>0</v>
      </c>
      <c r="M9" s="61">
        <f t="shared" si="7"/>
        <v>0</v>
      </c>
      <c r="N9" s="37">
        <f t="shared" si="32"/>
        <v>0</v>
      </c>
      <c r="O9" s="51">
        <f t="shared" si="8"/>
        <v>0</v>
      </c>
      <c r="P9" s="71">
        <f t="shared" si="9"/>
        <v>0</v>
      </c>
      <c r="Q9" s="57">
        <f t="shared" si="10"/>
        <v>0</v>
      </c>
      <c r="R9" s="39">
        <f t="shared" si="10"/>
        <v>0</v>
      </c>
      <c r="S9" s="61">
        <f t="shared" si="11"/>
        <v>0</v>
      </c>
      <c r="T9" s="109">
        <f t="shared" si="12"/>
        <v>0</v>
      </c>
      <c r="U9" s="61">
        <f t="shared" si="13"/>
        <v>0</v>
      </c>
      <c r="V9" s="109">
        <f t="shared" si="14"/>
        <v>0</v>
      </c>
      <c r="W9" s="61">
        <f t="shared" si="15"/>
        <v>0</v>
      </c>
      <c r="X9" s="109">
        <f t="shared" si="16"/>
        <v>0</v>
      </c>
      <c r="Y9" s="61">
        <f t="shared" si="17"/>
        <v>0</v>
      </c>
      <c r="Z9" s="109">
        <f t="shared" si="18"/>
        <v>0</v>
      </c>
      <c r="AA9" s="61">
        <f t="shared" si="19"/>
        <v>0</v>
      </c>
      <c r="AB9" s="68">
        <f t="shared" si="20"/>
        <v>0</v>
      </c>
      <c r="AC9" s="67">
        <f t="shared" si="21"/>
        <v>0</v>
      </c>
      <c r="AD9" s="66">
        <f t="shared" si="22"/>
        <v>0</v>
      </c>
      <c r="AE9" s="57">
        <f t="shared" si="23"/>
        <v>0</v>
      </c>
      <c r="AF9" s="60">
        <f t="shared" si="24"/>
        <v>0</v>
      </c>
      <c r="AG9" s="52">
        <f t="shared" si="25"/>
        <v>0</v>
      </c>
      <c r="AH9" s="63">
        <f t="shared" si="26"/>
        <v>0</v>
      </c>
      <c r="AI9" s="65">
        <f t="shared" si="27"/>
        <v>0</v>
      </c>
      <c r="AJ9" s="31">
        <f t="shared" si="28"/>
        <v>0</v>
      </c>
      <c r="AK9" s="65">
        <f t="shared" si="29"/>
        <v>0</v>
      </c>
      <c r="AL9" s="230">
        <f t="shared" si="30"/>
        <v>0</v>
      </c>
      <c r="AM9" s="130"/>
    </row>
    <row r="10" spans="1:39" s="2" customFormat="1" x14ac:dyDescent="0.3">
      <c r="A10" s="137" t="s">
        <v>61</v>
      </c>
      <c r="B10" s="47">
        <f>14400/24</f>
        <v>600</v>
      </c>
      <c r="C10" s="46">
        <f>800/1.1</f>
        <v>727.27272727272725</v>
      </c>
      <c r="D10" s="163">
        <v>20</v>
      </c>
      <c r="E10" s="178">
        <f t="shared" si="0"/>
        <v>97</v>
      </c>
      <c r="F10" s="76">
        <f t="shared" si="1"/>
        <v>58200</v>
      </c>
      <c r="G10" s="61">
        <f t="shared" si="31"/>
        <v>20</v>
      </c>
      <c r="H10" s="37">
        <f t="shared" si="2"/>
        <v>12000</v>
      </c>
      <c r="I10" s="61">
        <f t="shared" si="3"/>
        <v>20</v>
      </c>
      <c r="J10" s="37">
        <f t="shared" si="4"/>
        <v>12000</v>
      </c>
      <c r="K10" s="61">
        <f t="shared" si="5"/>
        <v>20</v>
      </c>
      <c r="L10" s="37">
        <f t="shared" si="6"/>
        <v>12000</v>
      </c>
      <c r="M10" s="61">
        <f t="shared" si="7"/>
        <v>40</v>
      </c>
      <c r="N10" s="37">
        <f t="shared" si="32"/>
        <v>24000</v>
      </c>
      <c r="O10" s="51">
        <f t="shared" si="8"/>
        <v>0</v>
      </c>
      <c r="P10" s="71">
        <f t="shared" si="9"/>
        <v>0</v>
      </c>
      <c r="Q10" s="57">
        <f t="shared" si="10"/>
        <v>100</v>
      </c>
      <c r="R10" s="39">
        <f t="shared" si="10"/>
        <v>60000</v>
      </c>
      <c r="S10" s="61">
        <f t="shared" si="11"/>
        <v>10</v>
      </c>
      <c r="T10" s="109">
        <f t="shared" si="12"/>
        <v>7272.7272727272721</v>
      </c>
      <c r="U10" s="61">
        <f t="shared" si="13"/>
        <v>26</v>
      </c>
      <c r="V10" s="109">
        <f t="shared" si="14"/>
        <v>18909.090909090908</v>
      </c>
      <c r="W10" s="61">
        <f t="shared" si="15"/>
        <v>47</v>
      </c>
      <c r="X10" s="109">
        <f t="shared" si="16"/>
        <v>34181.818181818184</v>
      </c>
      <c r="Y10" s="61">
        <f t="shared" si="17"/>
        <v>32</v>
      </c>
      <c r="Z10" s="109">
        <f t="shared" si="18"/>
        <v>23272.727272727272</v>
      </c>
      <c r="AA10" s="61">
        <f t="shared" si="19"/>
        <v>32</v>
      </c>
      <c r="AB10" s="68">
        <f t="shared" si="20"/>
        <v>23272.727272727272</v>
      </c>
      <c r="AC10" s="67">
        <f t="shared" si="21"/>
        <v>147</v>
      </c>
      <c r="AD10" s="66">
        <f t="shared" si="22"/>
        <v>106909.09090909091</v>
      </c>
      <c r="AE10" s="57">
        <f t="shared" si="23"/>
        <v>0</v>
      </c>
      <c r="AF10" s="60">
        <f t="shared" si="24"/>
        <v>18709.090909090904</v>
      </c>
      <c r="AG10" s="52">
        <f t="shared" si="25"/>
        <v>0</v>
      </c>
      <c r="AH10" s="63">
        <f t="shared" si="26"/>
        <v>0</v>
      </c>
      <c r="AI10" s="65">
        <f t="shared" si="27"/>
        <v>50</v>
      </c>
      <c r="AJ10" s="31">
        <f t="shared" si="28"/>
        <v>30000</v>
      </c>
      <c r="AK10" s="65">
        <f t="shared" si="29"/>
        <v>0</v>
      </c>
      <c r="AL10" s="230">
        <f t="shared" si="30"/>
        <v>0</v>
      </c>
      <c r="AM10" s="130"/>
    </row>
    <row r="11" spans="1:39" s="2" customFormat="1" x14ac:dyDescent="0.3">
      <c r="A11" s="78" t="s">
        <v>1189</v>
      </c>
      <c r="B11" s="182">
        <f>16000/10</f>
        <v>1600</v>
      </c>
      <c r="C11" s="183">
        <f>2700/1.1</f>
        <v>2454.5454545454545</v>
      </c>
      <c r="D11" s="184">
        <v>10</v>
      </c>
      <c r="E11" s="178">
        <f t="shared" si="0"/>
        <v>70</v>
      </c>
      <c r="F11" s="76">
        <f t="shared" si="1"/>
        <v>112000</v>
      </c>
      <c r="G11" s="61">
        <f t="shared" si="31"/>
        <v>30</v>
      </c>
      <c r="H11" s="37">
        <f t="shared" si="2"/>
        <v>48000</v>
      </c>
      <c r="I11" s="61">
        <f t="shared" si="3"/>
        <v>80</v>
      </c>
      <c r="J11" s="37">
        <f t="shared" si="4"/>
        <v>128000</v>
      </c>
      <c r="K11" s="61">
        <f t="shared" si="5"/>
        <v>70</v>
      </c>
      <c r="L11" s="37">
        <f t="shared" si="6"/>
        <v>112000</v>
      </c>
      <c r="M11" s="61">
        <f t="shared" si="7"/>
        <v>120</v>
      </c>
      <c r="N11" s="37">
        <f t="shared" si="32"/>
        <v>192000</v>
      </c>
      <c r="O11" s="51">
        <f t="shared" si="8"/>
        <v>0</v>
      </c>
      <c r="P11" s="71">
        <f t="shared" si="9"/>
        <v>0</v>
      </c>
      <c r="Q11" s="57">
        <f t="shared" si="10"/>
        <v>300</v>
      </c>
      <c r="R11" s="39">
        <f t="shared" si="10"/>
        <v>480000</v>
      </c>
      <c r="S11" s="61">
        <f t="shared" si="11"/>
        <v>26</v>
      </c>
      <c r="T11" s="109">
        <f t="shared" si="12"/>
        <v>63818.181818181816</v>
      </c>
      <c r="U11" s="61">
        <f t="shared" si="13"/>
        <v>42</v>
      </c>
      <c r="V11" s="109">
        <f t="shared" si="14"/>
        <v>103090.90909090909</v>
      </c>
      <c r="W11" s="61">
        <f t="shared" si="15"/>
        <v>80</v>
      </c>
      <c r="X11" s="109">
        <f t="shared" si="16"/>
        <v>196363.63636363635</v>
      </c>
      <c r="Y11" s="61">
        <f t="shared" si="17"/>
        <v>69</v>
      </c>
      <c r="Z11" s="109">
        <f t="shared" si="18"/>
        <v>169363.63636363635</v>
      </c>
      <c r="AA11" s="61">
        <f t="shared" si="19"/>
        <v>61</v>
      </c>
      <c r="AB11" s="68">
        <f t="shared" si="20"/>
        <v>149727.27272727274</v>
      </c>
      <c r="AC11" s="67">
        <f t="shared" si="21"/>
        <v>278</v>
      </c>
      <c r="AD11" s="66">
        <f t="shared" si="22"/>
        <v>682363.63636363635</v>
      </c>
      <c r="AE11" s="57">
        <f t="shared" si="23"/>
        <v>0</v>
      </c>
      <c r="AF11" s="60">
        <f t="shared" si="24"/>
        <v>237563.63636363635</v>
      </c>
      <c r="AG11" s="52">
        <f t="shared" si="25"/>
        <v>0</v>
      </c>
      <c r="AH11" s="63">
        <f t="shared" si="26"/>
        <v>0</v>
      </c>
      <c r="AI11" s="65">
        <f t="shared" si="27"/>
        <v>92</v>
      </c>
      <c r="AJ11" s="31">
        <f t="shared" si="28"/>
        <v>147200</v>
      </c>
      <c r="AK11" s="65">
        <f t="shared" si="29"/>
        <v>0</v>
      </c>
      <c r="AL11" s="230">
        <f t="shared" si="30"/>
        <v>0</v>
      </c>
      <c r="AM11" s="130"/>
    </row>
    <row r="12" spans="1:39" s="2" customFormat="1" x14ac:dyDescent="0.3">
      <c r="A12" s="78" t="s">
        <v>1190</v>
      </c>
      <c r="B12" s="47">
        <f>16000/10</f>
        <v>1600</v>
      </c>
      <c r="C12" s="183">
        <f>2700/1.1</f>
        <v>2454.5454545454545</v>
      </c>
      <c r="D12" s="163">
        <v>10</v>
      </c>
      <c r="E12" s="178">
        <f t="shared" si="0"/>
        <v>22</v>
      </c>
      <c r="F12" s="76">
        <f t="shared" si="1"/>
        <v>35200</v>
      </c>
      <c r="G12" s="61">
        <f t="shared" si="31"/>
        <v>0</v>
      </c>
      <c r="H12" s="37">
        <f t="shared" si="2"/>
        <v>0</v>
      </c>
      <c r="I12" s="61">
        <f t="shared" si="3"/>
        <v>0</v>
      </c>
      <c r="J12" s="37">
        <f t="shared" si="4"/>
        <v>0</v>
      </c>
      <c r="K12" s="61">
        <f t="shared" si="5"/>
        <v>10</v>
      </c>
      <c r="L12" s="37">
        <f t="shared" si="6"/>
        <v>16000</v>
      </c>
      <c r="M12" s="61">
        <f t="shared" si="7"/>
        <v>0</v>
      </c>
      <c r="N12" s="37">
        <f t="shared" si="32"/>
        <v>0</v>
      </c>
      <c r="O12" s="51">
        <f t="shared" si="8"/>
        <v>0</v>
      </c>
      <c r="P12" s="71">
        <f t="shared" si="9"/>
        <v>0</v>
      </c>
      <c r="Q12" s="57">
        <f t="shared" si="10"/>
        <v>10</v>
      </c>
      <c r="R12" s="39">
        <f t="shared" si="10"/>
        <v>16000</v>
      </c>
      <c r="S12" s="61">
        <f t="shared" si="11"/>
        <v>5</v>
      </c>
      <c r="T12" s="109">
        <f t="shared" si="12"/>
        <v>12272.727272727272</v>
      </c>
      <c r="U12" s="61">
        <f t="shared" si="13"/>
        <v>2</v>
      </c>
      <c r="V12" s="109">
        <f t="shared" si="14"/>
        <v>4909.090909090909</v>
      </c>
      <c r="W12" s="61">
        <f t="shared" si="15"/>
        <v>5</v>
      </c>
      <c r="X12" s="109">
        <f t="shared" si="16"/>
        <v>12272.727272727272</v>
      </c>
      <c r="Y12" s="61">
        <f t="shared" si="17"/>
        <v>3</v>
      </c>
      <c r="Z12" s="109">
        <f t="shared" si="18"/>
        <v>7363.636363636364</v>
      </c>
      <c r="AA12" s="61">
        <f t="shared" si="19"/>
        <v>2</v>
      </c>
      <c r="AB12" s="68">
        <f t="shared" si="20"/>
        <v>4909.090909090909</v>
      </c>
      <c r="AC12" s="67">
        <f t="shared" si="21"/>
        <v>17</v>
      </c>
      <c r="AD12" s="66">
        <f t="shared" si="22"/>
        <v>41727.272727272728</v>
      </c>
      <c r="AE12" s="57">
        <f t="shared" si="23"/>
        <v>0</v>
      </c>
      <c r="AF12" s="60">
        <f t="shared" si="24"/>
        <v>14527.272727272726</v>
      </c>
      <c r="AG12" s="52">
        <f t="shared" si="25"/>
        <v>0</v>
      </c>
      <c r="AH12" s="63">
        <f t="shared" si="26"/>
        <v>0</v>
      </c>
      <c r="AI12" s="65">
        <f t="shared" si="27"/>
        <v>15</v>
      </c>
      <c r="AJ12" s="31">
        <f t="shared" si="28"/>
        <v>24000</v>
      </c>
      <c r="AK12" s="65">
        <f t="shared" si="29"/>
        <v>0</v>
      </c>
      <c r="AL12" s="230">
        <f t="shared" si="30"/>
        <v>0</v>
      </c>
      <c r="AM12" s="130"/>
    </row>
    <row r="13" spans="1:39" s="2" customFormat="1" x14ac:dyDescent="0.3">
      <c r="A13" s="78" t="s">
        <v>1191</v>
      </c>
      <c r="B13" s="47">
        <f>16000/10</f>
        <v>1600</v>
      </c>
      <c r="C13" s="183">
        <f>2700/1.1</f>
        <v>2454.5454545454545</v>
      </c>
      <c r="D13" s="163">
        <v>10</v>
      </c>
      <c r="E13" s="178">
        <f t="shared" si="0"/>
        <v>15</v>
      </c>
      <c r="F13" s="76">
        <f t="shared" si="1"/>
        <v>24000</v>
      </c>
      <c r="G13" s="61">
        <f t="shared" si="31"/>
        <v>0</v>
      </c>
      <c r="H13" s="37">
        <f t="shared" si="2"/>
        <v>0</v>
      </c>
      <c r="I13" s="61">
        <f t="shared" si="3"/>
        <v>20</v>
      </c>
      <c r="J13" s="37">
        <f t="shared" si="4"/>
        <v>32000</v>
      </c>
      <c r="K13" s="61">
        <f t="shared" si="5"/>
        <v>0</v>
      </c>
      <c r="L13" s="37">
        <f t="shared" si="6"/>
        <v>0</v>
      </c>
      <c r="M13" s="61">
        <f t="shared" si="7"/>
        <v>20</v>
      </c>
      <c r="N13" s="37">
        <f t="shared" si="32"/>
        <v>32000</v>
      </c>
      <c r="O13" s="51">
        <f t="shared" si="8"/>
        <v>0</v>
      </c>
      <c r="P13" s="71">
        <f t="shared" si="9"/>
        <v>0</v>
      </c>
      <c r="Q13" s="57">
        <f t="shared" si="10"/>
        <v>40</v>
      </c>
      <c r="R13" s="39">
        <f t="shared" si="10"/>
        <v>64000</v>
      </c>
      <c r="S13" s="61">
        <f t="shared" si="11"/>
        <v>4</v>
      </c>
      <c r="T13" s="109">
        <f t="shared" si="12"/>
        <v>9818.181818181818</v>
      </c>
      <c r="U13" s="61">
        <f t="shared" si="13"/>
        <v>7</v>
      </c>
      <c r="V13" s="109">
        <f t="shared" si="14"/>
        <v>17181.81818181818</v>
      </c>
      <c r="W13" s="61">
        <f t="shared" si="15"/>
        <v>6</v>
      </c>
      <c r="X13" s="109">
        <f t="shared" si="16"/>
        <v>14727.272727272728</v>
      </c>
      <c r="Y13" s="61">
        <f t="shared" si="17"/>
        <v>10</v>
      </c>
      <c r="Z13" s="109">
        <f t="shared" si="18"/>
        <v>24545.454545454544</v>
      </c>
      <c r="AA13" s="61">
        <f t="shared" si="19"/>
        <v>10</v>
      </c>
      <c r="AB13" s="68">
        <f t="shared" si="20"/>
        <v>24545.454545454544</v>
      </c>
      <c r="AC13" s="67">
        <f t="shared" si="21"/>
        <v>37</v>
      </c>
      <c r="AD13" s="66">
        <f t="shared" si="22"/>
        <v>90818.181818181823</v>
      </c>
      <c r="AE13" s="57">
        <f t="shared" si="23"/>
        <v>0</v>
      </c>
      <c r="AF13" s="60">
        <f t="shared" si="24"/>
        <v>31618.181818181816</v>
      </c>
      <c r="AG13" s="52">
        <f t="shared" si="25"/>
        <v>0</v>
      </c>
      <c r="AH13" s="63">
        <f t="shared" si="26"/>
        <v>0</v>
      </c>
      <c r="AI13" s="65">
        <f t="shared" si="27"/>
        <v>18</v>
      </c>
      <c r="AJ13" s="31">
        <f t="shared" si="28"/>
        <v>28800</v>
      </c>
      <c r="AK13" s="65">
        <f t="shared" si="29"/>
        <v>0</v>
      </c>
      <c r="AL13" s="230">
        <f t="shared" si="30"/>
        <v>0</v>
      </c>
      <c r="AM13" s="130"/>
    </row>
    <row r="14" spans="1:39" s="2" customFormat="1" x14ac:dyDescent="0.3">
      <c r="A14" s="78" t="s">
        <v>1192</v>
      </c>
      <c r="B14" s="47">
        <f>16000/10</f>
        <v>1600</v>
      </c>
      <c r="C14" s="183">
        <f>2700/1.1</f>
        <v>2454.5454545454545</v>
      </c>
      <c r="D14" s="163">
        <v>10</v>
      </c>
      <c r="E14" s="178">
        <f t="shared" si="0"/>
        <v>31</v>
      </c>
      <c r="F14" s="76">
        <f t="shared" si="1"/>
        <v>49600</v>
      </c>
      <c r="G14" s="61">
        <f t="shared" si="31"/>
        <v>0</v>
      </c>
      <c r="H14" s="37">
        <f t="shared" si="2"/>
        <v>0</v>
      </c>
      <c r="I14" s="61">
        <f t="shared" si="3"/>
        <v>40</v>
      </c>
      <c r="J14" s="37">
        <f t="shared" si="4"/>
        <v>64000</v>
      </c>
      <c r="K14" s="61">
        <f t="shared" si="5"/>
        <v>10</v>
      </c>
      <c r="L14" s="37">
        <f t="shared" si="6"/>
        <v>16000</v>
      </c>
      <c r="M14" s="61">
        <f t="shared" si="7"/>
        <v>30</v>
      </c>
      <c r="N14" s="37">
        <f t="shared" si="32"/>
        <v>48000</v>
      </c>
      <c r="O14" s="51">
        <f t="shared" si="8"/>
        <v>0</v>
      </c>
      <c r="P14" s="71">
        <f t="shared" si="9"/>
        <v>0</v>
      </c>
      <c r="Q14" s="57">
        <f t="shared" si="10"/>
        <v>80</v>
      </c>
      <c r="R14" s="39">
        <f t="shared" si="10"/>
        <v>128000</v>
      </c>
      <c r="S14" s="61">
        <f t="shared" si="11"/>
        <v>4</v>
      </c>
      <c r="T14" s="109">
        <f t="shared" si="12"/>
        <v>9818.181818181818</v>
      </c>
      <c r="U14" s="61">
        <f t="shared" si="13"/>
        <v>25</v>
      </c>
      <c r="V14" s="109">
        <f t="shared" si="14"/>
        <v>61363.63636363636</v>
      </c>
      <c r="W14" s="61">
        <f t="shared" si="15"/>
        <v>16</v>
      </c>
      <c r="X14" s="109">
        <f t="shared" si="16"/>
        <v>39272.727272727272</v>
      </c>
      <c r="Y14" s="61">
        <f t="shared" si="17"/>
        <v>17</v>
      </c>
      <c r="Z14" s="109">
        <f t="shared" si="18"/>
        <v>41727.272727272728</v>
      </c>
      <c r="AA14" s="61">
        <f t="shared" si="19"/>
        <v>18</v>
      </c>
      <c r="AB14" s="68">
        <f t="shared" si="20"/>
        <v>44181.818181818184</v>
      </c>
      <c r="AC14" s="67">
        <f t="shared" si="21"/>
        <v>80</v>
      </c>
      <c r="AD14" s="66">
        <f t="shared" si="22"/>
        <v>196363.63636363635</v>
      </c>
      <c r="AE14" s="57">
        <f t="shared" si="23"/>
        <v>0</v>
      </c>
      <c r="AF14" s="60">
        <f t="shared" si="24"/>
        <v>68363.636363636353</v>
      </c>
      <c r="AG14" s="52">
        <f t="shared" si="25"/>
        <v>0</v>
      </c>
      <c r="AH14" s="63">
        <f t="shared" si="26"/>
        <v>0</v>
      </c>
      <c r="AI14" s="65">
        <f t="shared" si="27"/>
        <v>31</v>
      </c>
      <c r="AJ14" s="31">
        <f t="shared" si="28"/>
        <v>49600</v>
      </c>
      <c r="AK14" s="65">
        <f t="shared" si="29"/>
        <v>0</v>
      </c>
      <c r="AL14" s="230">
        <f t="shared" si="30"/>
        <v>0</v>
      </c>
      <c r="AM14" s="130"/>
    </row>
    <row r="15" spans="1:39" s="2" customFormat="1" x14ac:dyDescent="0.3">
      <c r="A15" s="78" t="s">
        <v>1187</v>
      </c>
      <c r="B15" s="47">
        <f>16000/10</f>
        <v>1600</v>
      </c>
      <c r="C15" s="183">
        <f>2700/1.1</f>
        <v>2454.5454545454545</v>
      </c>
      <c r="D15" s="163">
        <v>11</v>
      </c>
      <c r="E15" s="178">
        <f t="shared" si="0"/>
        <v>13</v>
      </c>
      <c r="F15" s="76">
        <f t="shared" si="1"/>
        <v>20800</v>
      </c>
      <c r="G15" s="61">
        <f t="shared" si="31"/>
        <v>0</v>
      </c>
      <c r="H15" s="37">
        <f t="shared" si="2"/>
        <v>0</v>
      </c>
      <c r="I15" s="61">
        <f t="shared" si="3"/>
        <v>10</v>
      </c>
      <c r="J15" s="37">
        <f t="shared" si="4"/>
        <v>16000</v>
      </c>
      <c r="K15" s="61">
        <f t="shared" si="5"/>
        <v>0</v>
      </c>
      <c r="L15" s="37">
        <f t="shared" si="6"/>
        <v>0</v>
      </c>
      <c r="M15" s="61">
        <f t="shared" si="7"/>
        <v>10</v>
      </c>
      <c r="N15" s="37">
        <f t="shared" si="32"/>
        <v>16000</v>
      </c>
      <c r="O15" s="51">
        <f t="shared" si="8"/>
        <v>0</v>
      </c>
      <c r="P15" s="71">
        <f t="shared" si="9"/>
        <v>0</v>
      </c>
      <c r="Q15" s="57">
        <f t="shared" si="10"/>
        <v>20</v>
      </c>
      <c r="R15" s="39">
        <f t="shared" si="10"/>
        <v>32000</v>
      </c>
      <c r="S15" s="61">
        <f t="shared" si="11"/>
        <v>2</v>
      </c>
      <c r="T15" s="109">
        <f t="shared" si="12"/>
        <v>4909.090909090909</v>
      </c>
      <c r="U15" s="61">
        <f t="shared" si="13"/>
        <v>5</v>
      </c>
      <c r="V15" s="109">
        <f t="shared" si="14"/>
        <v>12272.727272727272</v>
      </c>
      <c r="W15" s="61">
        <f t="shared" si="15"/>
        <v>4</v>
      </c>
      <c r="X15" s="109">
        <f t="shared" si="16"/>
        <v>9818.181818181818</v>
      </c>
      <c r="Y15" s="61">
        <f t="shared" si="17"/>
        <v>6</v>
      </c>
      <c r="Z15" s="109">
        <f t="shared" si="18"/>
        <v>14727.272727272728</v>
      </c>
      <c r="AA15" s="61">
        <f t="shared" si="19"/>
        <v>12</v>
      </c>
      <c r="AB15" s="68">
        <f t="shared" si="20"/>
        <v>29454.545454545456</v>
      </c>
      <c r="AC15" s="67">
        <f t="shared" si="21"/>
        <v>29</v>
      </c>
      <c r="AD15" s="66">
        <f t="shared" si="22"/>
        <v>71181.818181818177</v>
      </c>
      <c r="AE15" s="57">
        <f t="shared" si="23"/>
        <v>0</v>
      </c>
      <c r="AF15" s="60">
        <f t="shared" si="24"/>
        <v>24781.81818181818</v>
      </c>
      <c r="AG15" s="52">
        <f t="shared" si="25"/>
        <v>0</v>
      </c>
      <c r="AH15" s="63">
        <f t="shared" si="26"/>
        <v>0</v>
      </c>
      <c r="AI15" s="65">
        <f t="shared" si="27"/>
        <v>4</v>
      </c>
      <c r="AJ15" s="31">
        <f t="shared" si="28"/>
        <v>6400</v>
      </c>
      <c r="AK15" s="65">
        <f t="shared" si="29"/>
        <v>0</v>
      </c>
      <c r="AL15" s="230">
        <f t="shared" si="30"/>
        <v>0</v>
      </c>
      <c r="AM15" s="130"/>
    </row>
    <row r="16" spans="1:39" s="2" customFormat="1" x14ac:dyDescent="0.3">
      <c r="A16" s="78" t="s">
        <v>45</v>
      </c>
      <c r="B16" s="47">
        <f>14400/12</f>
        <v>1200</v>
      </c>
      <c r="C16" s="46">
        <f>1800/1.1</f>
        <v>1636.3636363636363</v>
      </c>
      <c r="D16" s="163">
        <v>12</v>
      </c>
      <c r="E16" s="178">
        <f t="shared" si="0"/>
        <v>51</v>
      </c>
      <c r="F16" s="76">
        <f t="shared" si="1"/>
        <v>61200</v>
      </c>
      <c r="G16" s="61">
        <f t="shared" si="31"/>
        <v>24</v>
      </c>
      <c r="H16" s="37">
        <f t="shared" si="2"/>
        <v>28800</v>
      </c>
      <c r="I16" s="61">
        <f t="shared" si="3"/>
        <v>0</v>
      </c>
      <c r="J16" s="37">
        <f t="shared" si="4"/>
        <v>0</v>
      </c>
      <c r="K16" s="61">
        <f t="shared" si="5"/>
        <v>48</v>
      </c>
      <c r="L16" s="37">
        <f t="shared" si="6"/>
        <v>57600</v>
      </c>
      <c r="M16" s="61">
        <f t="shared" si="7"/>
        <v>36</v>
      </c>
      <c r="N16" s="37">
        <f t="shared" si="32"/>
        <v>43200</v>
      </c>
      <c r="O16" s="51">
        <f t="shared" si="8"/>
        <v>0</v>
      </c>
      <c r="P16" s="71">
        <f t="shared" si="9"/>
        <v>0</v>
      </c>
      <c r="Q16" s="57">
        <f t="shared" si="10"/>
        <v>108</v>
      </c>
      <c r="R16" s="39">
        <f t="shared" si="10"/>
        <v>129600</v>
      </c>
      <c r="S16" s="61">
        <f t="shared" si="11"/>
        <v>53</v>
      </c>
      <c r="T16" s="109">
        <f t="shared" si="12"/>
        <v>86727.272727272721</v>
      </c>
      <c r="U16" s="61">
        <f t="shared" si="13"/>
        <v>29</v>
      </c>
      <c r="V16" s="109">
        <f t="shared" si="14"/>
        <v>47454.545454545449</v>
      </c>
      <c r="W16" s="61">
        <f t="shared" si="15"/>
        <v>9</v>
      </c>
      <c r="X16" s="109">
        <f t="shared" si="16"/>
        <v>14727.272727272726</v>
      </c>
      <c r="Y16" s="61">
        <f t="shared" si="17"/>
        <v>14</v>
      </c>
      <c r="Z16" s="109">
        <f t="shared" si="18"/>
        <v>22909.090909090908</v>
      </c>
      <c r="AA16" s="61">
        <f t="shared" si="19"/>
        <v>31</v>
      </c>
      <c r="AB16" s="68">
        <f t="shared" si="20"/>
        <v>50727.272727272721</v>
      </c>
      <c r="AC16" s="67">
        <f t="shared" si="21"/>
        <v>136</v>
      </c>
      <c r="AD16" s="66">
        <f t="shared" si="22"/>
        <v>222545.45454545453</v>
      </c>
      <c r="AE16" s="57">
        <f t="shared" si="23"/>
        <v>0</v>
      </c>
      <c r="AF16" s="60">
        <f t="shared" si="24"/>
        <v>59345.45454545453</v>
      </c>
      <c r="AG16" s="52">
        <f t="shared" si="25"/>
        <v>0</v>
      </c>
      <c r="AH16" s="63">
        <f t="shared" si="26"/>
        <v>0</v>
      </c>
      <c r="AI16" s="65">
        <f t="shared" si="27"/>
        <v>23</v>
      </c>
      <c r="AJ16" s="31">
        <f t="shared" si="28"/>
        <v>27600</v>
      </c>
      <c r="AK16" s="65">
        <f t="shared" si="29"/>
        <v>0</v>
      </c>
      <c r="AL16" s="230">
        <f t="shared" si="30"/>
        <v>0</v>
      </c>
      <c r="AM16" s="130"/>
    </row>
    <row r="17" spans="1:39" s="2" customFormat="1" x14ac:dyDescent="0.3">
      <c r="A17" s="55" t="s">
        <v>150</v>
      </c>
      <c r="B17" s="47">
        <f>3900/6</f>
        <v>650</v>
      </c>
      <c r="C17" s="46">
        <f>2000/1.1</f>
        <v>1818.181818181818</v>
      </c>
      <c r="D17" s="163">
        <v>6</v>
      </c>
      <c r="E17" s="178">
        <f t="shared" si="0"/>
        <v>19</v>
      </c>
      <c r="F17" s="76">
        <f t="shared" si="1"/>
        <v>12350</v>
      </c>
      <c r="G17" s="61">
        <f t="shared" si="31"/>
        <v>0</v>
      </c>
      <c r="H17" s="37">
        <f t="shared" si="2"/>
        <v>0</v>
      </c>
      <c r="I17" s="61">
        <f t="shared" si="3"/>
        <v>0</v>
      </c>
      <c r="J17" s="37">
        <f t="shared" si="4"/>
        <v>0</v>
      </c>
      <c r="K17" s="61">
        <f t="shared" si="5"/>
        <v>6</v>
      </c>
      <c r="L17" s="37">
        <f t="shared" si="6"/>
        <v>3900</v>
      </c>
      <c r="M17" s="61">
        <f t="shared" si="7"/>
        <v>0</v>
      </c>
      <c r="N17" s="37">
        <f t="shared" si="32"/>
        <v>0</v>
      </c>
      <c r="O17" s="51">
        <f t="shared" si="8"/>
        <v>0</v>
      </c>
      <c r="P17" s="71">
        <f t="shared" si="9"/>
        <v>0</v>
      </c>
      <c r="Q17" s="57">
        <f t="shared" si="10"/>
        <v>6</v>
      </c>
      <c r="R17" s="39">
        <f t="shared" si="10"/>
        <v>3900</v>
      </c>
      <c r="S17" s="61">
        <f t="shared" si="11"/>
        <v>3</v>
      </c>
      <c r="T17" s="109">
        <f t="shared" si="12"/>
        <v>5454.545454545454</v>
      </c>
      <c r="U17" s="61">
        <f t="shared" si="13"/>
        <v>3</v>
      </c>
      <c r="V17" s="109">
        <f t="shared" si="14"/>
        <v>5454.545454545454</v>
      </c>
      <c r="W17" s="61">
        <f t="shared" si="15"/>
        <v>7</v>
      </c>
      <c r="X17" s="109">
        <f t="shared" si="16"/>
        <v>12727.272727272726</v>
      </c>
      <c r="Y17" s="61">
        <f t="shared" si="17"/>
        <v>4</v>
      </c>
      <c r="Z17" s="109">
        <f t="shared" si="18"/>
        <v>7272.7272727272721</v>
      </c>
      <c r="AA17" s="61">
        <f t="shared" si="19"/>
        <v>3</v>
      </c>
      <c r="AB17" s="68">
        <f t="shared" si="20"/>
        <v>5454.545454545454</v>
      </c>
      <c r="AC17" s="67">
        <f t="shared" si="21"/>
        <v>20</v>
      </c>
      <c r="AD17" s="66">
        <f t="shared" si="22"/>
        <v>36363.63636363636</v>
      </c>
      <c r="AE17" s="57">
        <f t="shared" si="23"/>
        <v>0</v>
      </c>
      <c r="AF17" s="60">
        <f t="shared" si="24"/>
        <v>23363.63636363636</v>
      </c>
      <c r="AG17" s="52">
        <f t="shared" si="25"/>
        <v>0</v>
      </c>
      <c r="AH17" s="63">
        <f t="shared" si="26"/>
        <v>0</v>
      </c>
      <c r="AI17" s="65">
        <f t="shared" si="27"/>
        <v>5</v>
      </c>
      <c r="AJ17" s="31">
        <f t="shared" si="28"/>
        <v>3250</v>
      </c>
      <c r="AK17" s="65">
        <f t="shared" si="29"/>
        <v>0</v>
      </c>
      <c r="AL17" s="230">
        <f t="shared" si="30"/>
        <v>0</v>
      </c>
      <c r="AM17" s="130"/>
    </row>
    <row r="18" spans="1:39" s="2" customFormat="1" x14ac:dyDescent="0.3">
      <c r="A18" s="55" t="s">
        <v>67</v>
      </c>
      <c r="B18" s="47">
        <f>3900/6</f>
        <v>650</v>
      </c>
      <c r="C18" s="46">
        <f>2000/1.1</f>
        <v>1818.181818181818</v>
      </c>
      <c r="D18" s="163">
        <v>6</v>
      </c>
      <c r="E18" s="178">
        <f t="shared" si="0"/>
        <v>31</v>
      </c>
      <c r="F18" s="76">
        <f t="shared" si="1"/>
        <v>20150</v>
      </c>
      <c r="G18" s="61">
        <f t="shared" si="31"/>
        <v>12</v>
      </c>
      <c r="H18" s="37">
        <f t="shared" si="2"/>
        <v>7800</v>
      </c>
      <c r="I18" s="61">
        <f t="shared" si="3"/>
        <v>6</v>
      </c>
      <c r="J18" s="37">
        <f t="shared" si="4"/>
        <v>3900</v>
      </c>
      <c r="K18" s="61">
        <f t="shared" si="5"/>
        <v>18</v>
      </c>
      <c r="L18" s="37">
        <f t="shared" si="6"/>
        <v>11700</v>
      </c>
      <c r="M18" s="61">
        <f t="shared" si="7"/>
        <v>18</v>
      </c>
      <c r="N18" s="37">
        <f t="shared" si="32"/>
        <v>11700</v>
      </c>
      <c r="O18" s="51">
        <f t="shared" si="8"/>
        <v>0</v>
      </c>
      <c r="P18" s="71">
        <f t="shared" si="9"/>
        <v>0</v>
      </c>
      <c r="Q18" s="57">
        <f t="shared" si="10"/>
        <v>54</v>
      </c>
      <c r="R18" s="39">
        <f t="shared" si="10"/>
        <v>35100</v>
      </c>
      <c r="S18" s="61">
        <f t="shared" si="11"/>
        <v>6</v>
      </c>
      <c r="T18" s="109">
        <f t="shared" si="12"/>
        <v>10909.090909090908</v>
      </c>
      <c r="U18" s="61">
        <f t="shared" si="13"/>
        <v>12</v>
      </c>
      <c r="V18" s="109">
        <f t="shared" si="14"/>
        <v>21818.181818181816</v>
      </c>
      <c r="W18" s="61">
        <f t="shared" si="15"/>
        <v>19</v>
      </c>
      <c r="X18" s="109">
        <f t="shared" si="16"/>
        <v>34545.454545454544</v>
      </c>
      <c r="Y18" s="61">
        <f t="shared" si="17"/>
        <v>17</v>
      </c>
      <c r="Z18" s="109">
        <f t="shared" si="18"/>
        <v>30909.090909090904</v>
      </c>
      <c r="AA18" s="61">
        <f t="shared" si="19"/>
        <v>19</v>
      </c>
      <c r="AB18" s="68">
        <f t="shared" si="20"/>
        <v>34545.454545454544</v>
      </c>
      <c r="AC18" s="67">
        <f t="shared" si="21"/>
        <v>73</v>
      </c>
      <c r="AD18" s="66">
        <f t="shared" si="22"/>
        <v>132727.27272727271</v>
      </c>
      <c r="AE18" s="57">
        <f t="shared" si="23"/>
        <v>0</v>
      </c>
      <c r="AF18" s="60">
        <f t="shared" si="24"/>
        <v>85277.272727272721</v>
      </c>
      <c r="AG18" s="52">
        <f t="shared" si="25"/>
        <v>0</v>
      </c>
      <c r="AH18" s="63">
        <f t="shared" si="26"/>
        <v>0</v>
      </c>
      <c r="AI18" s="65">
        <f t="shared" si="27"/>
        <v>12</v>
      </c>
      <c r="AJ18" s="31">
        <f t="shared" si="28"/>
        <v>7800</v>
      </c>
      <c r="AK18" s="65">
        <f t="shared" si="29"/>
        <v>0</v>
      </c>
      <c r="AL18" s="230">
        <f t="shared" si="30"/>
        <v>0</v>
      </c>
      <c r="AM18" s="130"/>
    </row>
    <row r="19" spans="1:39" s="2" customFormat="1" x14ac:dyDescent="0.3">
      <c r="A19" s="55" t="s">
        <v>148</v>
      </c>
      <c r="B19" s="47">
        <f>3900/6</f>
        <v>650</v>
      </c>
      <c r="C19" s="46">
        <f>2000/1.1</f>
        <v>1818.181818181818</v>
      </c>
      <c r="D19" s="163">
        <v>6</v>
      </c>
      <c r="E19" s="178">
        <f t="shared" si="0"/>
        <v>36</v>
      </c>
      <c r="F19" s="76">
        <f t="shared" si="1"/>
        <v>23400</v>
      </c>
      <c r="G19" s="61">
        <f t="shared" si="31"/>
        <v>12</v>
      </c>
      <c r="H19" s="37">
        <f t="shared" si="2"/>
        <v>7800</v>
      </c>
      <c r="I19" s="61">
        <f t="shared" si="3"/>
        <v>6</v>
      </c>
      <c r="J19" s="37">
        <f t="shared" si="4"/>
        <v>3900</v>
      </c>
      <c r="K19" s="61">
        <f t="shared" si="5"/>
        <v>12</v>
      </c>
      <c r="L19" s="37">
        <f t="shared" si="6"/>
        <v>7800</v>
      </c>
      <c r="M19" s="61">
        <f t="shared" si="7"/>
        <v>18</v>
      </c>
      <c r="N19" s="37">
        <f t="shared" si="32"/>
        <v>11700</v>
      </c>
      <c r="O19" s="51">
        <f t="shared" si="8"/>
        <v>0</v>
      </c>
      <c r="P19" s="71">
        <f t="shared" si="9"/>
        <v>0</v>
      </c>
      <c r="Q19" s="57">
        <f t="shared" si="10"/>
        <v>48</v>
      </c>
      <c r="R19" s="39">
        <f t="shared" si="10"/>
        <v>31200</v>
      </c>
      <c r="S19" s="61">
        <f t="shared" si="11"/>
        <v>5</v>
      </c>
      <c r="T19" s="109">
        <f t="shared" si="12"/>
        <v>9090.9090909090901</v>
      </c>
      <c r="U19" s="61">
        <f t="shared" si="13"/>
        <v>10</v>
      </c>
      <c r="V19" s="109">
        <f t="shared" si="14"/>
        <v>18181.81818181818</v>
      </c>
      <c r="W19" s="61">
        <f t="shared" si="15"/>
        <v>23</v>
      </c>
      <c r="X19" s="109">
        <f t="shared" si="16"/>
        <v>41818.181818181816</v>
      </c>
      <c r="Y19" s="61">
        <f t="shared" si="17"/>
        <v>12</v>
      </c>
      <c r="Z19" s="109">
        <f t="shared" si="18"/>
        <v>21818.181818181816</v>
      </c>
      <c r="AA19" s="61">
        <f t="shared" si="19"/>
        <v>18</v>
      </c>
      <c r="AB19" s="68">
        <f t="shared" si="20"/>
        <v>32727.272727272724</v>
      </c>
      <c r="AC19" s="67">
        <f t="shared" si="21"/>
        <v>68</v>
      </c>
      <c r="AD19" s="66">
        <f t="shared" si="22"/>
        <v>123636.36363636362</v>
      </c>
      <c r="AE19" s="57">
        <f t="shared" si="23"/>
        <v>0</v>
      </c>
      <c r="AF19" s="60">
        <f t="shared" si="24"/>
        <v>79436.363636363618</v>
      </c>
      <c r="AG19" s="52">
        <f t="shared" si="25"/>
        <v>0</v>
      </c>
      <c r="AH19" s="63">
        <f t="shared" si="26"/>
        <v>0</v>
      </c>
      <c r="AI19" s="65">
        <f t="shared" si="27"/>
        <v>16</v>
      </c>
      <c r="AJ19" s="31">
        <f t="shared" si="28"/>
        <v>10400</v>
      </c>
      <c r="AK19" s="65">
        <f t="shared" si="29"/>
        <v>0</v>
      </c>
      <c r="AL19" s="230">
        <f t="shared" si="30"/>
        <v>0</v>
      </c>
      <c r="AM19" s="130"/>
    </row>
    <row r="20" spans="1:39" s="2" customFormat="1" ht="17.25" thickBot="1" x14ac:dyDescent="0.35">
      <c r="A20" s="48" t="s">
        <v>1193</v>
      </c>
      <c r="B20" s="193">
        <f>31200/24</f>
        <v>1300</v>
      </c>
      <c r="C20" s="194">
        <f>2800/1.1</f>
        <v>2545.454545454545</v>
      </c>
      <c r="D20" s="45">
        <v>24</v>
      </c>
      <c r="E20" s="178">
        <f t="shared" si="0"/>
        <v>49</v>
      </c>
      <c r="F20" s="192">
        <f t="shared" si="1"/>
        <v>63700</v>
      </c>
      <c r="G20" s="61">
        <f t="shared" si="31"/>
        <v>0</v>
      </c>
      <c r="H20" s="197">
        <f t="shared" si="2"/>
        <v>0</v>
      </c>
      <c r="I20" s="61">
        <f t="shared" si="3"/>
        <v>24</v>
      </c>
      <c r="J20" s="197">
        <f t="shared" si="4"/>
        <v>31200</v>
      </c>
      <c r="K20" s="61">
        <f t="shared" si="5"/>
        <v>48</v>
      </c>
      <c r="L20" s="197">
        <f t="shared" si="6"/>
        <v>62400</v>
      </c>
      <c r="M20" s="61">
        <f t="shared" si="7"/>
        <v>48</v>
      </c>
      <c r="N20" s="37">
        <f t="shared" si="32"/>
        <v>62400</v>
      </c>
      <c r="O20" s="51">
        <f t="shared" si="8"/>
        <v>0</v>
      </c>
      <c r="P20" s="71">
        <f t="shared" si="9"/>
        <v>0</v>
      </c>
      <c r="Q20" s="57">
        <f t="shared" si="10"/>
        <v>120</v>
      </c>
      <c r="R20" s="39">
        <f t="shared" si="10"/>
        <v>156000</v>
      </c>
      <c r="S20" s="61">
        <f t="shared" si="11"/>
        <v>12</v>
      </c>
      <c r="T20" s="109">
        <f t="shared" si="12"/>
        <v>30545.45454545454</v>
      </c>
      <c r="U20" s="61">
        <f t="shared" si="13"/>
        <v>14</v>
      </c>
      <c r="V20" s="109">
        <f t="shared" si="14"/>
        <v>35636.363636363632</v>
      </c>
      <c r="W20" s="61">
        <f t="shared" si="15"/>
        <v>29</v>
      </c>
      <c r="X20" s="109">
        <f t="shared" si="16"/>
        <v>73818.181818181809</v>
      </c>
      <c r="Y20" s="61">
        <f t="shared" si="17"/>
        <v>30</v>
      </c>
      <c r="Z20" s="109">
        <f t="shared" si="18"/>
        <v>76363.636363636353</v>
      </c>
      <c r="AA20" s="61">
        <f t="shared" si="19"/>
        <v>31</v>
      </c>
      <c r="AB20" s="68">
        <f t="shared" si="20"/>
        <v>78909.090909090897</v>
      </c>
      <c r="AC20" s="67">
        <f t="shared" si="21"/>
        <v>116</v>
      </c>
      <c r="AD20" s="66">
        <f t="shared" si="22"/>
        <v>295272.72727272724</v>
      </c>
      <c r="AE20" s="57">
        <f t="shared" si="23"/>
        <v>0</v>
      </c>
      <c r="AF20" s="60">
        <f t="shared" si="24"/>
        <v>144472.72727272724</v>
      </c>
      <c r="AG20" s="52">
        <f t="shared" si="25"/>
        <v>0</v>
      </c>
      <c r="AH20" s="63">
        <f t="shared" si="26"/>
        <v>0</v>
      </c>
      <c r="AI20" s="65">
        <f t="shared" si="27"/>
        <v>53</v>
      </c>
      <c r="AJ20" s="31">
        <f t="shared" si="28"/>
        <v>68900</v>
      </c>
      <c r="AK20" s="65">
        <f t="shared" si="29"/>
        <v>0</v>
      </c>
      <c r="AL20" s="230">
        <f t="shared" si="30"/>
        <v>0</v>
      </c>
      <c r="AM20" s="130"/>
    </row>
    <row r="21" spans="1:39" s="2" customFormat="1" ht="17.25" thickBot="1" x14ac:dyDescent="0.35">
      <c r="A21" s="573" t="s">
        <v>57</v>
      </c>
      <c r="B21" s="574"/>
      <c r="C21" s="574"/>
      <c r="D21" s="666"/>
      <c r="E21" s="117">
        <f t="shared" ref="E21:AL21" si="33">SUM(E6:E20)</f>
        <v>565</v>
      </c>
      <c r="F21" s="105">
        <f t="shared" si="33"/>
        <v>714500</v>
      </c>
      <c r="G21" s="365">
        <f t="shared" si="33"/>
        <v>128</v>
      </c>
      <c r="H21" s="368">
        <f t="shared" si="33"/>
        <v>158400</v>
      </c>
      <c r="I21" s="463">
        <f t="shared" si="33"/>
        <v>316</v>
      </c>
      <c r="J21" s="368">
        <f t="shared" si="33"/>
        <v>488000</v>
      </c>
      <c r="K21" s="463">
        <f t="shared" si="33"/>
        <v>362</v>
      </c>
      <c r="L21" s="368">
        <f t="shared" si="33"/>
        <v>514400</v>
      </c>
      <c r="M21" s="463">
        <f t="shared" si="33"/>
        <v>390</v>
      </c>
      <c r="N21" s="368">
        <f t="shared" si="33"/>
        <v>531000</v>
      </c>
      <c r="O21" s="463">
        <f t="shared" si="33"/>
        <v>0</v>
      </c>
      <c r="P21" s="368">
        <f t="shared" si="33"/>
        <v>0</v>
      </c>
      <c r="Q21" s="372">
        <f t="shared" si="33"/>
        <v>1196</v>
      </c>
      <c r="R21" s="373">
        <f t="shared" si="33"/>
        <v>1691800</v>
      </c>
      <c r="S21" s="365">
        <f t="shared" si="33"/>
        <v>158</v>
      </c>
      <c r="T21" s="369">
        <f t="shared" si="33"/>
        <v>321636.36363636365</v>
      </c>
      <c r="U21" s="382">
        <f t="shared" si="33"/>
        <v>259</v>
      </c>
      <c r="V21" s="368">
        <f t="shared" si="33"/>
        <v>559363.63636363635</v>
      </c>
      <c r="W21" s="463">
        <f t="shared" si="33"/>
        <v>347</v>
      </c>
      <c r="X21" s="368">
        <f t="shared" si="33"/>
        <v>743272.72727272706</v>
      </c>
      <c r="Y21" s="463">
        <f t="shared" si="33"/>
        <v>286</v>
      </c>
      <c r="Z21" s="368">
        <f t="shared" si="33"/>
        <v>623181.818181818</v>
      </c>
      <c r="AA21" s="463">
        <f t="shared" si="33"/>
        <v>292</v>
      </c>
      <c r="AB21" s="368">
        <f t="shared" si="33"/>
        <v>617909.09090909082</v>
      </c>
      <c r="AC21" s="370">
        <f t="shared" si="33"/>
        <v>1342</v>
      </c>
      <c r="AD21" s="370">
        <f t="shared" si="33"/>
        <v>2865363.6363636358</v>
      </c>
      <c r="AE21" s="370">
        <f t="shared" si="33"/>
        <v>0</v>
      </c>
      <c r="AF21" s="371">
        <f t="shared" si="33"/>
        <v>1041913.6363636362</v>
      </c>
      <c r="AG21" s="374">
        <f t="shared" si="33"/>
        <v>1</v>
      </c>
      <c r="AH21" s="367">
        <f t="shared" si="33"/>
        <v>1800</v>
      </c>
      <c r="AI21" s="365">
        <f t="shared" si="33"/>
        <v>418</v>
      </c>
      <c r="AJ21" s="367">
        <f t="shared" si="33"/>
        <v>581050</v>
      </c>
      <c r="AK21" s="365">
        <f t="shared" si="33"/>
        <v>0</v>
      </c>
      <c r="AL21" s="367">
        <f t="shared" si="33"/>
        <v>0</v>
      </c>
      <c r="AM21" s="11"/>
    </row>
    <row r="22" spans="1:39" s="2" customFormat="1" ht="17.25" thickBot="1" x14ac:dyDescent="0.35">
      <c r="A22" s="154"/>
      <c r="B22" s="10"/>
      <c r="C22" s="10"/>
      <c r="D22" s="10"/>
      <c r="E22" s="4"/>
      <c r="F22" s="156"/>
      <c r="G22" s="5"/>
      <c r="H22" s="9">
        <f>H21*1.1</f>
        <v>174240</v>
      </c>
      <c r="I22" s="5"/>
      <c r="J22" s="9">
        <f>J21*1.1</f>
        <v>536800</v>
      </c>
      <c r="K22" s="5"/>
      <c r="L22" s="9">
        <f>L21*1.1</f>
        <v>565840</v>
      </c>
      <c r="M22" s="5"/>
      <c r="N22" s="9">
        <f>N21*1.1</f>
        <v>584100</v>
      </c>
      <c r="O22" s="5"/>
      <c r="P22" s="9">
        <f>P21*1.1</f>
        <v>0</v>
      </c>
      <c r="Q22" s="5"/>
      <c r="R22" s="8">
        <f>R21*1.1</f>
        <v>1860980.0000000002</v>
      </c>
      <c r="S22" s="586"/>
      <c r="T22" s="587"/>
      <c r="U22" s="587"/>
      <c r="V22" s="587"/>
      <c r="W22" s="587"/>
      <c r="X22" s="587"/>
      <c r="Y22" s="587"/>
      <c r="Z22" s="587"/>
      <c r="AA22" s="587"/>
      <c r="AB22" s="587"/>
      <c r="AC22" s="587"/>
      <c r="AD22" s="587"/>
      <c r="AE22" s="383"/>
      <c r="AF22" s="7">
        <f>AF21/(R21+F21)</f>
        <v>0.43299407237818904</v>
      </c>
      <c r="AG22" s="4"/>
      <c r="AH22" s="6"/>
      <c r="AI22" s="235"/>
      <c r="AJ22" s="5"/>
      <c r="AK22" s="136"/>
      <c r="AL22" s="175">
        <f>AL21*1.1</f>
        <v>0</v>
      </c>
    </row>
    <row r="23" spans="1:39" s="2" customFormat="1" x14ac:dyDescent="0.3">
      <c r="A23" s="154"/>
      <c r="B23" s="10"/>
      <c r="C23" s="10"/>
      <c r="D23" s="10"/>
      <c r="E23" s="154">
        <f>E44+E67+E89+E111+E133+E155+E178+E200</f>
        <v>565</v>
      </c>
      <c r="F23" s="154">
        <f>F44+F67+F89+F111+F133+F155+F178+F200</f>
        <v>714500</v>
      </c>
      <c r="G23" s="10"/>
      <c r="H23" s="125"/>
      <c r="I23" s="154"/>
      <c r="J23" s="125"/>
      <c r="K23" s="10"/>
      <c r="L23" s="125"/>
      <c r="M23" s="154"/>
      <c r="N23" s="125"/>
      <c r="O23" s="10"/>
      <c r="P23" s="125"/>
      <c r="Q23" s="125">
        <f>Q44+Q67+Q89+Q111+Q155+Q200</f>
        <v>1196</v>
      </c>
      <c r="R23" s="125">
        <f>R44+R67+R89+R111+R155+R200</f>
        <v>1691800</v>
      </c>
      <c r="S23" s="124"/>
      <c r="T23" s="124"/>
      <c r="U23" s="155"/>
      <c r="V23" s="124"/>
      <c r="W23" s="155"/>
      <c r="X23" s="124"/>
      <c r="Y23" s="124"/>
      <c r="Z23" s="124"/>
      <c r="AA23" s="155"/>
      <c r="AB23" s="124"/>
      <c r="AC23" s="124"/>
      <c r="AD23" s="155"/>
      <c r="AE23" s="124"/>
      <c r="AF23" s="123"/>
      <c r="AG23" s="10"/>
      <c r="AH23" s="10"/>
      <c r="AI23" s="154">
        <f>AI44+AI67+AI89+AI111+AI155+AI178+AI200</f>
        <v>418</v>
      </c>
      <c r="AJ23" s="154">
        <f>AJ44+AJ67+AJ89+AJ111+AJ155+AJ178+AJ200</f>
        <v>581050</v>
      </c>
      <c r="AK23" s="154"/>
    </row>
    <row r="24" spans="1:39" s="2" customFormat="1" x14ac:dyDescent="0.3">
      <c r="E24" s="153"/>
      <c r="G24" s="153"/>
      <c r="H24" s="153"/>
      <c r="I24" s="153"/>
      <c r="J24" s="153"/>
      <c r="K24" s="153"/>
      <c r="L24" s="153"/>
      <c r="M24" s="153"/>
      <c r="O24" s="153"/>
      <c r="Q24" s="153"/>
      <c r="R24" s="177"/>
      <c r="S24" s="153"/>
      <c r="T24" s="153"/>
      <c r="U24" s="153"/>
      <c r="V24" s="153"/>
      <c r="W24" s="153"/>
      <c r="X24" s="153"/>
      <c r="Y24" s="153"/>
      <c r="Z24" s="153"/>
      <c r="AA24" s="153"/>
      <c r="AC24" s="153"/>
      <c r="AD24" s="153"/>
      <c r="AE24" s="153"/>
      <c r="AF24" s="153"/>
      <c r="AG24" s="153"/>
      <c r="AH24" s="153"/>
      <c r="AI24" s="153"/>
      <c r="AK24" s="153"/>
    </row>
    <row r="25" spans="1:39" s="2" customFormat="1" ht="17.25" thickBot="1" x14ac:dyDescent="0.35">
      <c r="A25" s="98" t="s">
        <v>1205</v>
      </c>
      <c r="B25" s="97"/>
      <c r="C25" s="97"/>
      <c r="D25" s="94"/>
      <c r="E25" s="95"/>
      <c r="F25" s="95"/>
      <c r="G25" s="95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3"/>
      <c r="AH25" s="93"/>
      <c r="AI25" s="93"/>
      <c r="AJ25" s="93"/>
      <c r="AK25" s="93"/>
    </row>
    <row r="26" spans="1:39" s="2" customFormat="1" ht="17.25" thickBot="1" x14ac:dyDescent="0.35">
      <c r="A26" s="10"/>
      <c r="B26" s="10"/>
      <c r="C26" s="10"/>
      <c r="D26" s="10"/>
      <c r="E26" s="92"/>
      <c r="F26" s="89"/>
      <c r="G26" s="619" t="s">
        <v>10</v>
      </c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1"/>
      <c r="S26" s="622" t="s">
        <v>49</v>
      </c>
      <c r="T26" s="622"/>
      <c r="U26" s="622"/>
      <c r="V26" s="622"/>
      <c r="W26" s="622"/>
      <c r="X26" s="622"/>
      <c r="Y26" s="622"/>
      <c r="Z26" s="622"/>
      <c r="AA26" s="622"/>
      <c r="AB26" s="622"/>
      <c r="AC26" s="622"/>
      <c r="AD26" s="622"/>
      <c r="AE26" s="622"/>
      <c r="AF26" s="622"/>
      <c r="AG26" s="92"/>
      <c r="AH26" s="89"/>
      <c r="AI26" s="92"/>
      <c r="AJ26" s="89"/>
      <c r="AK26" s="112"/>
      <c r="AL26" s="113"/>
      <c r="AM26" s="138" t="s">
        <v>11</v>
      </c>
    </row>
    <row r="27" spans="1:39" s="2" customFormat="1" ht="16.5" customHeight="1" x14ac:dyDescent="0.3">
      <c r="A27" s="643" t="s">
        <v>12</v>
      </c>
      <c r="B27" s="645" t="s">
        <v>13</v>
      </c>
      <c r="C27" s="565" t="s">
        <v>14</v>
      </c>
      <c r="D27" s="647" t="s">
        <v>51</v>
      </c>
      <c r="E27" s="569" t="s">
        <v>15</v>
      </c>
      <c r="F27" s="649" t="s">
        <v>16</v>
      </c>
      <c r="G27" s="629" t="s">
        <v>17</v>
      </c>
      <c r="H27" s="633" t="s">
        <v>18</v>
      </c>
      <c r="I27" s="625" t="s">
        <v>0</v>
      </c>
      <c r="J27" s="633" t="s">
        <v>53</v>
      </c>
      <c r="K27" s="625" t="s">
        <v>1</v>
      </c>
      <c r="L27" s="633" t="s">
        <v>19</v>
      </c>
      <c r="M27" s="625" t="s">
        <v>2</v>
      </c>
      <c r="N27" s="633" t="s">
        <v>20</v>
      </c>
      <c r="O27" s="625" t="s">
        <v>3</v>
      </c>
      <c r="P27" s="633" t="s">
        <v>21</v>
      </c>
      <c r="Q27" s="639" t="s">
        <v>22</v>
      </c>
      <c r="R27" s="607" t="s">
        <v>23</v>
      </c>
      <c r="S27" s="609" t="s">
        <v>24</v>
      </c>
      <c r="T27" s="611" t="s">
        <v>25</v>
      </c>
      <c r="U27" s="609" t="s">
        <v>4</v>
      </c>
      <c r="V27" s="611" t="s">
        <v>26</v>
      </c>
      <c r="W27" s="609" t="s">
        <v>5</v>
      </c>
      <c r="X27" s="611" t="s">
        <v>27</v>
      </c>
      <c r="Y27" s="640" t="s">
        <v>6</v>
      </c>
      <c r="Z27" s="611" t="s">
        <v>54</v>
      </c>
      <c r="AA27" s="609" t="s">
        <v>7</v>
      </c>
      <c r="AB27" s="611" t="s">
        <v>28</v>
      </c>
      <c r="AC27" s="642" t="s">
        <v>29</v>
      </c>
      <c r="AD27" s="639" t="s">
        <v>30</v>
      </c>
      <c r="AE27" s="639" t="s">
        <v>31</v>
      </c>
      <c r="AF27" s="623" t="s">
        <v>32</v>
      </c>
      <c r="AG27" s="615" t="s">
        <v>33</v>
      </c>
      <c r="AH27" s="627" t="s">
        <v>52</v>
      </c>
      <c r="AI27" s="629" t="s">
        <v>71</v>
      </c>
      <c r="AJ27" s="627" t="s">
        <v>34</v>
      </c>
      <c r="AK27" s="634" t="s">
        <v>35</v>
      </c>
      <c r="AL27" s="627" t="s">
        <v>36</v>
      </c>
      <c r="AM27" s="605" t="s">
        <v>37</v>
      </c>
    </row>
    <row r="28" spans="1:39" s="2" customFormat="1" ht="17.25" customHeight="1" thickBot="1" x14ac:dyDescent="0.35">
      <c r="A28" s="644"/>
      <c r="B28" s="646"/>
      <c r="C28" s="566"/>
      <c r="D28" s="648"/>
      <c r="E28" s="651"/>
      <c r="F28" s="650"/>
      <c r="G28" s="630"/>
      <c r="H28" s="583"/>
      <c r="I28" s="626"/>
      <c r="J28" s="583"/>
      <c r="K28" s="626"/>
      <c r="L28" s="583"/>
      <c r="M28" s="626"/>
      <c r="N28" s="583"/>
      <c r="O28" s="626"/>
      <c r="P28" s="583"/>
      <c r="Q28" s="602"/>
      <c r="R28" s="608"/>
      <c r="S28" s="610"/>
      <c r="T28" s="612"/>
      <c r="U28" s="610"/>
      <c r="V28" s="612"/>
      <c r="W28" s="610"/>
      <c r="X28" s="612"/>
      <c r="Y28" s="641"/>
      <c r="Z28" s="612"/>
      <c r="AA28" s="610"/>
      <c r="AB28" s="612"/>
      <c r="AC28" s="593"/>
      <c r="AD28" s="602"/>
      <c r="AE28" s="602"/>
      <c r="AF28" s="624"/>
      <c r="AG28" s="616"/>
      <c r="AH28" s="631"/>
      <c r="AI28" s="630"/>
      <c r="AJ28" s="631"/>
      <c r="AK28" s="638"/>
      <c r="AL28" s="631"/>
      <c r="AM28" s="606"/>
    </row>
    <row r="29" spans="1:39" s="2" customFormat="1" x14ac:dyDescent="0.3">
      <c r="A29" s="78" t="s">
        <v>40</v>
      </c>
      <c r="B29" s="47">
        <f>18000/10</f>
        <v>1800</v>
      </c>
      <c r="C29" s="183">
        <f>2800/1.1</f>
        <v>2545.454545454545</v>
      </c>
      <c r="D29" s="163">
        <v>10</v>
      </c>
      <c r="E29" s="44">
        <v>10</v>
      </c>
      <c r="F29" s="110">
        <f t="shared" ref="F29:F43" si="34">B29*E29</f>
        <v>18000</v>
      </c>
      <c r="G29" s="74">
        <v>0</v>
      </c>
      <c r="H29" s="109">
        <f t="shared" ref="H29:H43" si="35">B29*G29</f>
        <v>0</v>
      </c>
      <c r="I29" s="74">
        <v>20</v>
      </c>
      <c r="J29" s="37">
        <f t="shared" ref="J29:J43" si="36">B29*I29</f>
        <v>36000</v>
      </c>
      <c r="K29" s="74">
        <v>0</v>
      </c>
      <c r="L29" s="37">
        <f t="shared" ref="L29:L43" si="37">B29*K29</f>
        <v>0</v>
      </c>
      <c r="M29" s="74">
        <v>0</v>
      </c>
      <c r="N29" s="37">
        <f t="shared" ref="N29:N43" si="38">B29*M29</f>
        <v>0</v>
      </c>
      <c r="O29" s="74">
        <v>0</v>
      </c>
      <c r="P29" s="71">
        <f t="shared" ref="P29:P43" si="39">B29*O29</f>
        <v>0</v>
      </c>
      <c r="Q29" s="57">
        <f t="shared" ref="Q29:Q43" si="40">G29+I29+K29+M29+O29</f>
        <v>20</v>
      </c>
      <c r="R29" s="39">
        <f t="shared" ref="R29:R43" si="41">Q29*B29</f>
        <v>36000</v>
      </c>
      <c r="S29" s="74">
        <v>1</v>
      </c>
      <c r="T29" s="69">
        <f t="shared" ref="T29:T43" si="42">C29*S29</f>
        <v>2545.454545454545</v>
      </c>
      <c r="U29" s="74">
        <v>5</v>
      </c>
      <c r="V29" s="237">
        <f>C29*U29</f>
        <v>12727.272727272724</v>
      </c>
      <c r="W29" s="74">
        <v>4</v>
      </c>
      <c r="X29" s="69">
        <f t="shared" ref="X29:X43" si="43">C29*W29</f>
        <v>10181.81818181818</v>
      </c>
      <c r="Y29" s="74">
        <v>6</v>
      </c>
      <c r="Z29" s="109">
        <f t="shared" ref="Z29:Z43" si="44">C29*Y29</f>
        <v>15272.72727272727</v>
      </c>
      <c r="AA29" s="74">
        <v>3</v>
      </c>
      <c r="AB29" s="68">
        <f t="shared" ref="AB29:AB43" si="45">C29*AA29</f>
        <v>7636.3636363636351</v>
      </c>
      <c r="AC29" s="67">
        <f t="shared" ref="AC29:AC43" si="46">S29+U29+W29+Y29+AA29</f>
        <v>19</v>
      </c>
      <c r="AD29" s="66">
        <f t="shared" ref="AD29:AD43" si="47">AC29*C29</f>
        <v>48363.636363636353</v>
      </c>
      <c r="AE29" s="57">
        <v>0</v>
      </c>
      <c r="AF29" s="57">
        <f t="shared" ref="AF29:AF43" si="48">((C29-B29)*AC29)-AE29</f>
        <v>14163.636363636357</v>
      </c>
      <c r="AG29" s="52">
        <v>1</v>
      </c>
      <c r="AH29" s="63">
        <f t="shared" ref="AH29:AH43" si="49">B29*AG29</f>
        <v>1800</v>
      </c>
      <c r="AI29" s="65">
        <f t="shared" ref="AI29:AI43" si="50">E29+Q29-AC29-AG29</f>
        <v>10</v>
      </c>
      <c r="AJ29" s="63">
        <f t="shared" ref="AJ29:AJ43" si="51">B29*AI29</f>
        <v>18000</v>
      </c>
      <c r="AK29" s="376">
        <v>0</v>
      </c>
      <c r="AL29" s="63">
        <f t="shared" ref="AL29:AL43" si="52">AK29*B29</f>
        <v>0</v>
      </c>
      <c r="AM29" s="130" t="s">
        <v>1203</v>
      </c>
    </row>
    <row r="30" spans="1:39" s="2" customFormat="1" x14ac:dyDescent="0.3">
      <c r="A30" s="78" t="s">
        <v>43</v>
      </c>
      <c r="B30" s="47">
        <f>18000/10</f>
        <v>1800</v>
      </c>
      <c r="C30" s="183">
        <f>2800/1.1</f>
        <v>2545.454545454545</v>
      </c>
      <c r="D30" s="163">
        <v>10</v>
      </c>
      <c r="E30" s="44">
        <v>8</v>
      </c>
      <c r="F30" s="110">
        <f t="shared" si="34"/>
        <v>14400</v>
      </c>
      <c r="G30" s="74">
        <v>0</v>
      </c>
      <c r="H30" s="109">
        <f t="shared" si="35"/>
        <v>0</v>
      </c>
      <c r="I30" s="74">
        <v>10</v>
      </c>
      <c r="J30" s="37">
        <f t="shared" si="36"/>
        <v>18000</v>
      </c>
      <c r="K30" s="74">
        <v>0</v>
      </c>
      <c r="L30" s="37">
        <f t="shared" si="37"/>
        <v>0</v>
      </c>
      <c r="M30" s="74">
        <v>10</v>
      </c>
      <c r="N30" s="37">
        <f t="shared" si="38"/>
        <v>18000</v>
      </c>
      <c r="O30" s="74">
        <v>0</v>
      </c>
      <c r="P30" s="71">
        <f t="shared" si="39"/>
        <v>0</v>
      </c>
      <c r="Q30" s="57">
        <f t="shared" si="40"/>
        <v>20</v>
      </c>
      <c r="R30" s="39">
        <f t="shared" si="41"/>
        <v>36000</v>
      </c>
      <c r="S30" s="74">
        <v>1</v>
      </c>
      <c r="T30" s="69">
        <f t="shared" si="42"/>
        <v>2545.454545454545</v>
      </c>
      <c r="U30" s="74">
        <v>2</v>
      </c>
      <c r="V30" s="237">
        <f t="shared" ref="V30:V43" si="53">C30*U30</f>
        <v>5090.9090909090901</v>
      </c>
      <c r="W30" s="74">
        <v>4</v>
      </c>
      <c r="X30" s="69">
        <f t="shared" si="43"/>
        <v>10181.81818181818</v>
      </c>
      <c r="Y30" s="74">
        <v>3</v>
      </c>
      <c r="Z30" s="109">
        <f t="shared" si="44"/>
        <v>7636.3636363636351</v>
      </c>
      <c r="AA30" s="74">
        <v>2</v>
      </c>
      <c r="AB30" s="68">
        <f t="shared" si="45"/>
        <v>5090.9090909090901</v>
      </c>
      <c r="AC30" s="67">
        <f t="shared" si="46"/>
        <v>12</v>
      </c>
      <c r="AD30" s="66">
        <f t="shared" si="47"/>
        <v>30545.45454545454</v>
      </c>
      <c r="AE30" s="57">
        <v>0</v>
      </c>
      <c r="AF30" s="57">
        <f t="shared" si="48"/>
        <v>8945.4545454545405</v>
      </c>
      <c r="AG30" s="52">
        <v>0</v>
      </c>
      <c r="AH30" s="63">
        <f t="shared" si="49"/>
        <v>0</v>
      </c>
      <c r="AI30" s="65">
        <f t="shared" si="50"/>
        <v>16</v>
      </c>
      <c r="AJ30" s="63">
        <f t="shared" si="51"/>
        <v>28800</v>
      </c>
      <c r="AK30" s="376">
        <v>0</v>
      </c>
      <c r="AL30" s="63">
        <f t="shared" si="52"/>
        <v>0</v>
      </c>
      <c r="AM30" s="130"/>
    </row>
    <row r="31" spans="1:39" s="2" customFormat="1" x14ac:dyDescent="0.3">
      <c r="A31" s="78" t="s">
        <v>44</v>
      </c>
      <c r="B31" s="47">
        <f>17000/10</f>
        <v>1700</v>
      </c>
      <c r="C31" s="183">
        <f>2700/1.1</f>
        <v>2454.5454545454545</v>
      </c>
      <c r="D31" s="163">
        <v>10</v>
      </c>
      <c r="E31" s="44">
        <v>0</v>
      </c>
      <c r="F31" s="110">
        <f t="shared" si="34"/>
        <v>0</v>
      </c>
      <c r="G31" s="74">
        <v>0</v>
      </c>
      <c r="H31" s="109">
        <f t="shared" si="35"/>
        <v>0</v>
      </c>
      <c r="I31" s="74">
        <v>10</v>
      </c>
      <c r="J31" s="37">
        <f t="shared" si="36"/>
        <v>17000</v>
      </c>
      <c r="K31" s="74">
        <v>0</v>
      </c>
      <c r="L31" s="37">
        <f t="shared" si="37"/>
        <v>0</v>
      </c>
      <c r="M31" s="74">
        <v>0</v>
      </c>
      <c r="N31" s="37">
        <f t="shared" si="38"/>
        <v>0</v>
      </c>
      <c r="O31" s="74">
        <v>0</v>
      </c>
      <c r="P31" s="71">
        <f t="shared" si="39"/>
        <v>0</v>
      </c>
      <c r="Q31" s="57">
        <f t="shared" si="40"/>
        <v>10</v>
      </c>
      <c r="R31" s="39">
        <f t="shared" si="41"/>
        <v>17000</v>
      </c>
      <c r="S31" s="74">
        <v>0</v>
      </c>
      <c r="T31" s="69">
        <f t="shared" si="42"/>
        <v>0</v>
      </c>
      <c r="U31" s="74">
        <v>0</v>
      </c>
      <c r="V31" s="237">
        <f t="shared" si="53"/>
        <v>0</v>
      </c>
      <c r="W31" s="74">
        <v>1</v>
      </c>
      <c r="X31" s="69">
        <f t="shared" si="43"/>
        <v>2454.5454545454545</v>
      </c>
      <c r="Y31" s="74">
        <v>3</v>
      </c>
      <c r="Z31" s="109">
        <f t="shared" si="44"/>
        <v>7363.636363636364</v>
      </c>
      <c r="AA31" s="74">
        <v>0</v>
      </c>
      <c r="AB31" s="68">
        <f t="shared" si="45"/>
        <v>0</v>
      </c>
      <c r="AC31" s="67">
        <f t="shared" si="46"/>
        <v>4</v>
      </c>
      <c r="AD31" s="66">
        <f t="shared" si="47"/>
        <v>9818.181818181818</v>
      </c>
      <c r="AE31" s="57">
        <v>0</v>
      </c>
      <c r="AF31" s="57">
        <f t="shared" si="48"/>
        <v>3018.181818181818</v>
      </c>
      <c r="AG31" s="52">
        <v>0</v>
      </c>
      <c r="AH31" s="63">
        <f t="shared" si="49"/>
        <v>0</v>
      </c>
      <c r="AI31" s="65">
        <f t="shared" si="50"/>
        <v>6</v>
      </c>
      <c r="AJ31" s="63">
        <f t="shared" si="51"/>
        <v>10200</v>
      </c>
      <c r="AK31" s="376">
        <v>0</v>
      </c>
      <c r="AL31" s="63">
        <f t="shared" si="52"/>
        <v>0</v>
      </c>
      <c r="AM31" s="130"/>
    </row>
    <row r="32" spans="1:39" s="2" customFormat="1" x14ac:dyDescent="0.3">
      <c r="A32" s="58" t="s">
        <v>1188</v>
      </c>
      <c r="B32" s="47">
        <f>30400/16</f>
        <v>1900</v>
      </c>
      <c r="C32" s="46">
        <f>2800/1.1</f>
        <v>2545.454545454545</v>
      </c>
      <c r="D32" s="163">
        <v>16</v>
      </c>
      <c r="E32" s="44">
        <v>0</v>
      </c>
      <c r="F32" s="110">
        <f t="shared" si="34"/>
        <v>0</v>
      </c>
      <c r="G32" s="74">
        <v>0</v>
      </c>
      <c r="H32" s="109">
        <f t="shared" si="35"/>
        <v>0</v>
      </c>
      <c r="I32" s="74">
        <v>0</v>
      </c>
      <c r="J32" s="37">
        <f t="shared" si="36"/>
        <v>0</v>
      </c>
      <c r="K32" s="74">
        <v>0</v>
      </c>
      <c r="L32" s="37">
        <f t="shared" si="37"/>
        <v>0</v>
      </c>
      <c r="M32" s="74">
        <v>0</v>
      </c>
      <c r="N32" s="37">
        <f t="shared" si="38"/>
        <v>0</v>
      </c>
      <c r="O32" s="74">
        <v>0</v>
      </c>
      <c r="P32" s="71">
        <f t="shared" si="39"/>
        <v>0</v>
      </c>
      <c r="Q32" s="57">
        <f t="shared" si="40"/>
        <v>0</v>
      </c>
      <c r="R32" s="39">
        <f t="shared" si="41"/>
        <v>0</v>
      </c>
      <c r="S32" s="74">
        <v>0</v>
      </c>
      <c r="T32" s="69">
        <f t="shared" si="42"/>
        <v>0</v>
      </c>
      <c r="U32" s="74">
        <v>0</v>
      </c>
      <c r="V32" s="237">
        <f t="shared" si="53"/>
        <v>0</v>
      </c>
      <c r="W32" s="74">
        <v>0</v>
      </c>
      <c r="X32" s="69">
        <f t="shared" si="43"/>
        <v>0</v>
      </c>
      <c r="Y32" s="74">
        <v>0</v>
      </c>
      <c r="Z32" s="109">
        <f t="shared" si="44"/>
        <v>0</v>
      </c>
      <c r="AA32" s="74">
        <v>0</v>
      </c>
      <c r="AB32" s="68">
        <f t="shared" si="45"/>
        <v>0</v>
      </c>
      <c r="AC32" s="67">
        <f t="shared" si="46"/>
        <v>0</v>
      </c>
      <c r="AD32" s="66">
        <f t="shared" si="47"/>
        <v>0</v>
      </c>
      <c r="AE32" s="57">
        <v>0</v>
      </c>
      <c r="AF32" s="57">
        <f t="shared" si="48"/>
        <v>0</v>
      </c>
      <c r="AG32" s="52">
        <v>0</v>
      </c>
      <c r="AH32" s="63">
        <f t="shared" si="49"/>
        <v>0</v>
      </c>
      <c r="AI32" s="65">
        <f t="shared" si="50"/>
        <v>0</v>
      </c>
      <c r="AJ32" s="63">
        <f t="shared" si="51"/>
        <v>0</v>
      </c>
      <c r="AK32" s="376">
        <v>0</v>
      </c>
      <c r="AL32" s="63">
        <f t="shared" si="52"/>
        <v>0</v>
      </c>
      <c r="AM32" s="130"/>
    </row>
    <row r="33" spans="1:39" s="2" customFormat="1" x14ac:dyDescent="0.3">
      <c r="A33" s="137" t="s">
        <v>61</v>
      </c>
      <c r="B33" s="47">
        <f>14400/24</f>
        <v>600</v>
      </c>
      <c r="C33" s="46">
        <f>800/1.1</f>
        <v>727.27272727272725</v>
      </c>
      <c r="D33" s="163">
        <v>20</v>
      </c>
      <c r="E33" s="44">
        <v>17</v>
      </c>
      <c r="F33" s="110">
        <f t="shared" si="34"/>
        <v>10200</v>
      </c>
      <c r="G33" s="74">
        <v>0</v>
      </c>
      <c r="H33" s="109">
        <f t="shared" si="35"/>
        <v>0</v>
      </c>
      <c r="I33" s="74">
        <v>0</v>
      </c>
      <c r="J33" s="37">
        <f t="shared" si="36"/>
        <v>0</v>
      </c>
      <c r="K33" s="74">
        <v>0</v>
      </c>
      <c r="L33" s="37">
        <f t="shared" si="37"/>
        <v>0</v>
      </c>
      <c r="M33" s="74">
        <v>0</v>
      </c>
      <c r="N33" s="37">
        <f t="shared" si="38"/>
        <v>0</v>
      </c>
      <c r="O33" s="74">
        <v>0</v>
      </c>
      <c r="P33" s="71">
        <f t="shared" si="39"/>
        <v>0</v>
      </c>
      <c r="Q33" s="57">
        <f t="shared" si="40"/>
        <v>0</v>
      </c>
      <c r="R33" s="39">
        <f t="shared" si="41"/>
        <v>0</v>
      </c>
      <c r="S33" s="74">
        <v>1</v>
      </c>
      <c r="T33" s="69">
        <f t="shared" si="42"/>
        <v>727.27272727272725</v>
      </c>
      <c r="U33" s="74">
        <v>4</v>
      </c>
      <c r="V33" s="237">
        <f t="shared" si="53"/>
        <v>2909.090909090909</v>
      </c>
      <c r="W33" s="74">
        <v>5</v>
      </c>
      <c r="X33" s="69">
        <f t="shared" si="43"/>
        <v>3636.363636363636</v>
      </c>
      <c r="Y33" s="74">
        <v>3</v>
      </c>
      <c r="Z33" s="109">
        <f t="shared" si="44"/>
        <v>2181.818181818182</v>
      </c>
      <c r="AA33" s="74">
        <v>2</v>
      </c>
      <c r="AB33" s="68">
        <f t="shared" si="45"/>
        <v>1454.5454545454545</v>
      </c>
      <c r="AC33" s="67">
        <f t="shared" si="46"/>
        <v>15</v>
      </c>
      <c r="AD33" s="66">
        <f t="shared" si="47"/>
        <v>10909.090909090908</v>
      </c>
      <c r="AE33" s="57">
        <v>0</v>
      </c>
      <c r="AF33" s="57">
        <f t="shared" si="48"/>
        <v>1909.0909090909088</v>
      </c>
      <c r="AG33" s="52">
        <v>0</v>
      </c>
      <c r="AH33" s="63">
        <f t="shared" si="49"/>
        <v>0</v>
      </c>
      <c r="AI33" s="65">
        <f t="shared" si="50"/>
        <v>2</v>
      </c>
      <c r="AJ33" s="63">
        <f t="shared" si="51"/>
        <v>1200</v>
      </c>
      <c r="AK33" s="376">
        <v>0</v>
      </c>
      <c r="AL33" s="63">
        <f t="shared" si="52"/>
        <v>0</v>
      </c>
      <c r="AM33" s="130"/>
    </row>
    <row r="34" spans="1:39" s="2" customFormat="1" x14ac:dyDescent="0.3">
      <c r="A34" s="78" t="s">
        <v>1189</v>
      </c>
      <c r="B34" s="182">
        <f>16000/10</f>
        <v>1600</v>
      </c>
      <c r="C34" s="183">
        <f>2700/1.1</f>
        <v>2454.5454545454545</v>
      </c>
      <c r="D34" s="184">
        <v>10</v>
      </c>
      <c r="E34" s="44">
        <v>4</v>
      </c>
      <c r="F34" s="110">
        <f t="shared" si="34"/>
        <v>6400</v>
      </c>
      <c r="G34" s="74">
        <v>0</v>
      </c>
      <c r="H34" s="109">
        <f t="shared" si="35"/>
        <v>0</v>
      </c>
      <c r="I34" s="74">
        <v>30</v>
      </c>
      <c r="J34" s="37">
        <f t="shared" si="36"/>
        <v>48000</v>
      </c>
      <c r="K34" s="74">
        <v>0</v>
      </c>
      <c r="L34" s="37">
        <f t="shared" si="37"/>
        <v>0</v>
      </c>
      <c r="M34" s="74">
        <v>20</v>
      </c>
      <c r="N34" s="37">
        <f t="shared" si="38"/>
        <v>32000</v>
      </c>
      <c r="O34" s="74">
        <v>0</v>
      </c>
      <c r="P34" s="71">
        <f t="shared" si="39"/>
        <v>0</v>
      </c>
      <c r="Q34" s="57">
        <f t="shared" si="40"/>
        <v>50</v>
      </c>
      <c r="R34" s="39">
        <f t="shared" si="41"/>
        <v>80000</v>
      </c>
      <c r="S34" s="74">
        <v>3</v>
      </c>
      <c r="T34" s="69">
        <f t="shared" si="42"/>
        <v>7363.636363636364</v>
      </c>
      <c r="U34" s="74">
        <v>1</v>
      </c>
      <c r="V34" s="237">
        <f t="shared" si="53"/>
        <v>2454.5454545454545</v>
      </c>
      <c r="W34" s="74">
        <v>13</v>
      </c>
      <c r="X34" s="69">
        <f t="shared" si="43"/>
        <v>31909.090909090908</v>
      </c>
      <c r="Y34" s="74">
        <v>5</v>
      </c>
      <c r="Z34" s="109">
        <f t="shared" si="44"/>
        <v>12272.727272727272</v>
      </c>
      <c r="AA34" s="74">
        <v>7</v>
      </c>
      <c r="AB34" s="68">
        <f t="shared" si="45"/>
        <v>17181.81818181818</v>
      </c>
      <c r="AC34" s="67">
        <f t="shared" si="46"/>
        <v>29</v>
      </c>
      <c r="AD34" s="66">
        <f t="shared" si="47"/>
        <v>71181.818181818177</v>
      </c>
      <c r="AE34" s="57">
        <v>0</v>
      </c>
      <c r="AF34" s="57">
        <f t="shared" si="48"/>
        <v>24781.81818181818</v>
      </c>
      <c r="AG34" s="52">
        <v>0</v>
      </c>
      <c r="AH34" s="63">
        <f t="shared" si="49"/>
        <v>0</v>
      </c>
      <c r="AI34" s="65">
        <f t="shared" si="50"/>
        <v>25</v>
      </c>
      <c r="AJ34" s="63">
        <f t="shared" si="51"/>
        <v>40000</v>
      </c>
      <c r="AK34" s="376">
        <v>0</v>
      </c>
      <c r="AL34" s="63">
        <f t="shared" si="52"/>
        <v>0</v>
      </c>
      <c r="AM34" s="130"/>
    </row>
    <row r="35" spans="1:39" s="2" customFormat="1" ht="17.25" customHeight="1" x14ac:dyDescent="0.3">
      <c r="A35" s="78" t="s">
        <v>1190</v>
      </c>
      <c r="B35" s="47">
        <f>16000/10</f>
        <v>1600</v>
      </c>
      <c r="C35" s="183">
        <f>2700/1.1</f>
        <v>2454.5454545454545</v>
      </c>
      <c r="D35" s="163">
        <v>10</v>
      </c>
      <c r="E35" s="44">
        <v>11</v>
      </c>
      <c r="F35" s="110">
        <f t="shared" si="34"/>
        <v>17600</v>
      </c>
      <c r="G35" s="74">
        <v>0</v>
      </c>
      <c r="H35" s="109">
        <f t="shared" si="35"/>
        <v>0</v>
      </c>
      <c r="I35" s="74">
        <v>0</v>
      </c>
      <c r="J35" s="37">
        <f t="shared" si="36"/>
        <v>0</v>
      </c>
      <c r="K35" s="74">
        <v>0</v>
      </c>
      <c r="L35" s="37">
        <f t="shared" si="37"/>
        <v>0</v>
      </c>
      <c r="M35" s="74">
        <v>0</v>
      </c>
      <c r="N35" s="37">
        <f t="shared" si="38"/>
        <v>0</v>
      </c>
      <c r="O35" s="74">
        <v>0</v>
      </c>
      <c r="P35" s="71">
        <f t="shared" si="39"/>
        <v>0</v>
      </c>
      <c r="Q35" s="57">
        <f t="shared" si="40"/>
        <v>0</v>
      </c>
      <c r="R35" s="39">
        <f t="shared" si="41"/>
        <v>0</v>
      </c>
      <c r="S35" s="74">
        <v>1</v>
      </c>
      <c r="T35" s="69">
        <f t="shared" si="42"/>
        <v>2454.5454545454545</v>
      </c>
      <c r="U35" s="74">
        <v>1</v>
      </c>
      <c r="V35" s="237">
        <f t="shared" si="53"/>
        <v>2454.5454545454545</v>
      </c>
      <c r="W35" s="74">
        <v>2</v>
      </c>
      <c r="X35" s="69">
        <f t="shared" si="43"/>
        <v>4909.090909090909</v>
      </c>
      <c r="Y35" s="74">
        <v>2</v>
      </c>
      <c r="Z35" s="109">
        <f t="shared" si="44"/>
        <v>4909.090909090909</v>
      </c>
      <c r="AA35" s="74">
        <v>1</v>
      </c>
      <c r="AB35" s="68">
        <f t="shared" si="45"/>
        <v>2454.5454545454545</v>
      </c>
      <c r="AC35" s="67">
        <f t="shared" si="46"/>
        <v>7</v>
      </c>
      <c r="AD35" s="66">
        <f t="shared" si="47"/>
        <v>17181.81818181818</v>
      </c>
      <c r="AE35" s="57">
        <v>0</v>
      </c>
      <c r="AF35" s="57">
        <f t="shared" si="48"/>
        <v>5981.818181818182</v>
      </c>
      <c r="AG35" s="52">
        <v>0</v>
      </c>
      <c r="AH35" s="63">
        <f t="shared" si="49"/>
        <v>0</v>
      </c>
      <c r="AI35" s="65">
        <f t="shared" si="50"/>
        <v>4</v>
      </c>
      <c r="AJ35" s="63">
        <f t="shared" si="51"/>
        <v>6400</v>
      </c>
      <c r="AK35" s="376">
        <v>0</v>
      </c>
      <c r="AL35" s="63">
        <f t="shared" si="52"/>
        <v>0</v>
      </c>
      <c r="AM35" s="130"/>
    </row>
    <row r="36" spans="1:39" s="2" customFormat="1" x14ac:dyDescent="0.3">
      <c r="A36" s="78" t="s">
        <v>1191</v>
      </c>
      <c r="B36" s="47">
        <f>16000/10</f>
        <v>1600</v>
      </c>
      <c r="C36" s="183">
        <f>2700/1.1</f>
        <v>2454.5454545454545</v>
      </c>
      <c r="D36" s="163">
        <v>10</v>
      </c>
      <c r="E36" s="44">
        <v>0</v>
      </c>
      <c r="F36" s="110">
        <f t="shared" si="34"/>
        <v>0</v>
      </c>
      <c r="G36" s="74">
        <v>0</v>
      </c>
      <c r="H36" s="109">
        <f t="shared" si="35"/>
        <v>0</v>
      </c>
      <c r="I36" s="74">
        <v>0</v>
      </c>
      <c r="J36" s="37">
        <f t="shared" si="36"/>
        <v>0</v>
      </c>
      <c r="K36" s="74">
        <v>0</v>
      </c>
      <c r="L36" s="37">
        <f t="shared" si="37"/>
        <v>0</v>
      </c>
      <c r="M36" s="74">
        <v>0</v>
      </c>
      <c r="N36" s="37">
        <f t="shared" si="38"/>
        <v>0</v>
      </c>
      <c r="O36" s="74">
        <v>0</v>
      </c>
      <c r="P36" s="71">
        <f t="shared" si="39"/>
        <v>0</v>
      </c>
      <c r="Q36" s="57">
        <f t="shared" si="40"/>
        <v>0</v>
      </c>
      <c r="R36" s="39">
        <f t="shared" si="41"/>
        <v>0</v>
      </c>
      <c r="S36" s="74">
        <v>0</v>
      </c>
      <c r="T36" s="69">
        <f t="shared" si="42"/>
        <v>0</v>
      </c>
      <c r="U36" s="74">
        <v>0</v>
      </c>
      <c r="V36" s="237">
        <f t="shared" si="53"/>
        <v>0</v>
      </c>
      <c r="W36" s="74">
        <v>0</v>
      </c>
      <c r="X36" s="69">
        <f t="shared" si="43"/>
        <v>0</v>
      </c>
      <c r="Y36" s="74">
        <v>0</v>
      </c>
      <c r="Z36" s="109">
        <f t="shared" si="44"/>
        <v>0</v>
      </c>
      <c r="AA36" s="74">
        <v>0</v>
      </c>
      <c r="AB36" s="68">
        <f t="shared" si="45"/>
        <v>0</v>
      </c>
      <c r="AC36" s="67">
        <f t="shared" si="46"/>
        <v>0</v>
      </c>
      <c r="AD36" s="66">
        <f t="shared" si="47"/>
        <v>0</v>
      </c>
      <c r="AE36" s="57">
        <v>0</v>
      </c>
      <c r="AF36" s="57">
        <f t="shared" si="48"/>
        <v>0</v>
      </c>
      <c r="AG36" s="52">
        <v>0</v>
      </c>
      <c r="AH36" s="63">
        <f t="shared" si="49"/>
        <v>0</v>
      </c>
      <c r="AI36" s="65">
        <f t="shared" si="50"/>
        <v>0</v>
      </c>
      <c r="AJ36" s="63">
        <f t="shared" si="51"/>
        <v>0</v>
      </c>
      <c r="AK36" s="376">
        <v>0</v>
      </c>
      <c r="AL36" s="63">
        <f t="shared" si="52"/>
        <v>0</v>
      </c>
      <c r="AM36" s="130"/>
    </row>
    <row r="37" spans="1:39" s="2" customFormat="1" x14ac:dyDescent="0.3">
      <c r="A37" s="78" t="s">
        <v>1192</v>
      </c>
      <c r="B37" s="47">
        <f>16000/10</f>
        <v>1600</v>
      </c>
      <c r="C37" s="183">
        <f>2700/1.1</f>
        <v>2454.5454545454545</v>
      </c>
      <c r="D37" s="163">
        <v>10</v>
      </c>
      <c r="E37" s="44">
        <v>6</v>
      </c>
      <c r="F37" s="110">
        <f t="shared" si="34"/>
        <v>9600</v>
      </c>
      <c r="G37" s="74">
        <v>0</v>
      </c>
      <c r="H37" s="109">
        <f t="shared" si="35"/>
        <v>0</v>
      </c>
      <c r="I37" s="74">
        <v>20</v>
      </c>
      <c r="J37" s="37">
        <f t="shared" si="36"/>
        <v>32000</v>
      </c>
      <c r="K37" s="74">
        <v>0</v>
      </c>
      <c r="L37" s="37">
        <f t="shared" si="37"/>
        <v>0</v>
      </c>
      <c r="M37" s="74">
        <v>10</v>
      </c>
      <c r="N37" s="37">
        <f t="shared" si="38"/>
        <v>16000</v>
      </c>
      <c r="O37" s="74">
        <v>0</v>
      </c>
      <c r="P37" s="71">
        <f t="shared" si="39"/>
        <v>0</v>
      </c>
      <c r="Q37" s="57">
        <f t="shared" si="40"/>
        <v>30</v>
      </c>
      <c r="R37" s="39">
        <f t="shared" si="41"/>
        <v>48000</v>
      </c>
      <c r="S37" s="74">
        <v>0</v>
      </c>
      <c r="T37" s="69">
        <f t="shared" si="42"/>
        <v>0</v>
      </c>
      <c r="U37" s="74">
        <v>4</v>
      </c>
      <c r="V37" s="237">
        <f t="shared" si="53"/>
        <v>9818.181818181818</v>
      </c>
      <c r="W37" s="74">
        <v>3</v>
      </c>
      <c r="X37" s="69">
        <f t="shared" si="43"/>
        <v>7363.636363636364</v>
      </c>
      <c r="Y37" s="74">
        <v>2</v>
      </c>
      <c r="Z37" s="109">
        <f t="shared" si="44"/>
        <v>4909.090909090909</v>
      </c>
      <c r="AA37" s="74">
        <v>7</v>
      </c>
      <c r="AB37" s="68">
        <f t="shared" si="45"/>
        <v>17181.81818181818</v>
      </c>
      <c r="AC37" s="67">
        <f t="shared" si="46"/>
        <v>16</v>
      </c>
      <c r="AD37" s="66">
        <f t="shared" si="47"/>
        <v>39272.727272727272</v>
      </c>
      <c r="AE37" s="57">
        <v>0</v>
      </c>
      <c r="AF37" s="57">
        <f t="shared" si="48"/>
        <v>13672.727272727272</v>
      </c>
      <c r="AG37" s="52">
        <v>0</v>
      </c>
      <c r="AH37" s="63">
        <f t="shared" si="49"/>
        <v>0</v>
      </c>
      <c r="AI37" s="65">
        <f t="shared" si="50"/>
        <v>20</v>
      </c>
      <c r="AJ37" s="63">
        <f t="shared" si="51"/>
        <v>32000</v>
      </c>
      <c r="AK37" s="376">
        <v>0</v>
      </c>
      <c r="AL37" s="63">
        <f t="shared" si="52"/>
        <v>0</v>
      </c>
      <c r="AM37" s="130"/>
    </row>
    <row r="38" spans="1:39" s="2" customFormat="1" x14ac:dyDescent="0.3">
      <c r="A38" s="78" t="s">
        <v>1187</v>
      </c>
      <c r="B38" s="47">
        <f>16000/10</f>
        <v>1600</v>
      </c>
      <c r="C38" s="183">
        <f>2700/1.1</f>
        <v>2454.5454545454545</v>
      </c>
      <c r="D38" s="163">
        <v>11</v>
      </c>
      <c r="E38" s="44">
        <v>0</v>
      </c>
      <c r="F38" s="110">
        <f t="shared" si="34"/>
        <v>0</v>
      </c>
      <c r="G38" s="74">
        <v>0</v>
      </c>
      <c r="H38" s="109">
        <f t="shared" si="35"/>
        <v>0</v>
      </c>
      <c r="I38" s="74">
        <v>0</v>
      </c>
      <c r="J38" s="37">
        <f t="shared" si="36"/>
        <v>0</v>
      </c>
      <c r="K38" s="74">
        <v>0</v>
      </c>
      <c r="L38" s="37">
        <f t="shared" si="37"/>
        <v>0</v>
      </c>
      <c r="M38" s="74">
        <v>0</v>
      </c>
      <c r="N38" s="37">
        <f t="shared" si="38"/>
        <v>0</v>
      </c>
      <c r="O38" s="74">
        <v>0</v>
      </c>
      <c r="P38" s="71">
        <f t="shared" si="39"/>
        <v>0</v>
      </c>
      <c r="Q38" s="57">
        <f t="shared" si="40"/>
        <v>0</v>
      </c>
      <c r="R38" s="39">
        <f t="shared" si="41"/>
        <v>0</v>
      </c>
      <c r="S38" s="74">
        <v>0</v>
      </c>
      <c r="T38" s="69">
        <f t="shared" si="42"/>
        <v>0</v>
      </c>
      <c r="U38" s="74">
        <v>0</v>
      </c>
      <c r="V38" s="237">
        <f t="shared" si="53"/>
        <v>0</v>
      </c>
      <c r="W38" s="74">
        <v>0</v>
      </c>
      <c r="X38" s="69">
        <f t="shared" si="43"/>
        <v>0</v>
      </c>
      <c r="Y38" s="74">
        <v>0</v>
      </c>
      <c r="Z38" s="109">
        <f t="shared" si="44"/>
        <v>0</v>
      </c>
      <c r="AA38" s="74">
        <v>0</v>
      </c>
      <c r="AB38" s="68">
        <f t="shared" si="45"/>
        <v>0</v>
      </c>
      <c r="AC38" s="67">
        <f t="shared" si="46"/>
        <v>0</v>
      </c>
      <c r="AD38" s="66">
        <f t="shared" si="47"/>
        <v>0</v>
      </c>
      <c r="AE38" s="57">
        <v>0</v>
      </c>
      <c r="AF38" s="57">
        <f t="shared" si="48"/>
        <v>0</v>
      </c>
      <c r="AG38" s="52">
        <v>0</v>
      </c>
      <c r="AH38" s="63">
        <f t="shared" si="49"/>
        <v>0</v>
      </c>
      <c r="AI38" s="65">
        <f t="shared" si="50"/>
        <v>0</v>
      </c>
      <c r="AJ38" s="63">
        <f t="shared" si="51"/>
        <v>0</v>
      </c>
      <c r="AK38" s="376">
        <v>0</v>
      </c>
      <c r="AL38" s="63">
        <f t="shared" si="52"/>
        <v>0</v>
      </c>
      <c r="AM38" s="130"/>
    </row>
    <row r="39" spans="1:39" s="2" customFormat="1" x14ac:dyDescent="0.3">
      <c r="A39" s="78" t="s">
        <v>45</v>
      </c>
      <c r="B39" s="47">
        <f>14400/12</f>
        <v>1200</v>
      </c>
      <c r="C39" s="46">
        <f>1800/1.1</f>
        <v>1636.3636363636363</v>
      </c>
      <c r="D39" s="163">
        <v>12</v>
      </c>
      <c r="E39" s="44">
        <v>15</v>
      </c>
      <c r="F39" s="110">
        <f t="shared" si="34"/>
        <v>18000</v>
      </c>
      <c r="G39" s="74">
        <v>24</v>
      </c>
      <c r="H39" s="109">
        <f t="shared" si="35"/>
        <v>28800</v>
      </c>
      <c r="I39" s="74">
        <v>0</v>
      </c>
      <c r="J39" s="37">
        <f t="shared" si="36"/>
        <v>0</v>
      </c>
      <c r="K39" s="74">
        <v>24</v>
      </c>
      <c r="L39" s="37">
        <f t="shared" si="37"/>
        <v>28800</v>
      </c>
      <c r="M39" s="74">
        <v>24</v>
      </c>
      <c r="N39" s="37">
        <f t="shared" si="38"/>
        <v>28800</v>
      </c>
      <c r="O39" s="74">
        <v>0</v>
      </c>
      <c r="P39" s="71">
        <f t="shared" si="39"/>
        <v>0</v>
      </c>
      <c r="Q39" s="57">
        <f t="shared" si="40"/>
        <v>72</v>
      </c>
      <c r="R39" s="39">
        <f t="shared" si="41"/>
        <v>86400</v>
      </c>
      <c r="S39" s="74">
        <v>41</v>
      </c>
      <c r="T39" s="69">
        <f t="shared" si="42"/>
        <v>67090.909090909088</v>
      </c>
      <c r="U39" s="74">
        <v>5</v>
      </c>
      <c r="V39" s="237">
        <f t="shared" si="53"/>
        <v>8181.8181818181811</v>
      </c>
      <c r="W39" s="74">
        <v>9</v>
      </c>
      <c r="X39" s="69">
        <f t="shared" si="43"/>
        <v>14727.272727272726</v>
      </c>
      <c r="Y39" s="74">
        <v>6</v>
      </c>
      <c r="Z39" s="109">
        <f t="shared" si="44"/>
        <v>9818.181818181818</v>
      </c>
      <c r="AA39" s="74">
        <v>3</v>
      </c>
      <c r="AB39" s="68">
        <f t="shared" si="45"/>
        <v>4909.090909090909</v>
      </c>
      <c r="AC39" s="67">
        <f t="shared" si="46"/>
        <v>64</v>
      </c>
      <c r="AD39" s="66">
        <f t="shared" si="47"/>
        <v>104727.27272727272</v>
      </c>
      <c r="AE39" s="57">
        <v>0</v>
      </c>
      <c r="AF39" s="57">
        <f t="shared" si="48"/>
        <v>27927.272727272721</v>
      </c>
      <c r="AG39" s="52">
        <v>0</v>
      </c>
      <c r="AH39" s="63">
        <f t="shared" si="49"/>
        <v>0</v>
      </c>
      <c r="AI39" s="65">
        <f t="shared" si="50"/>
        <v>23</v>
      </c>
      <c r="AJ39" s="63">
        <f t="shared" si="51"/>
        <v>27600</v>
      </c>
      <c r="AK39" s="376">
        <v>0</v>
      </c>
      <c r="AL39" s="63">
        <f t="shared" si="52"/>
        <v>0</v>
      </c>
      <c r="AM39" s="130"/>
    </row>
    <row r="40" spans="1:39" s="2" customFormat="1" x14ac:dyDescent="0.3">
      <c r="A40" s="55" t="s">
        <v>150</v>
      </c>
      <c r="B40" s="47">
        <f>3900/6</f>
        <v>650</v>
      </c>
      <c r="C40" s="46">
        <f>2000/1.1</f>
        <v>1818.181818181818</v>
      </c>
      <c r="D40" s="163">
        <v>6</v>
      </c>
      <c r="E40" s="44">
        <v>0</v>
      </c>
      <c r="F40" s="110">
        <f t="shared" si="34"/>
        <v>0</v>
      </c>
      <c r="G40" s="74">
        <v>0</v>
      </c>
      <c r="H40" s="109">
        <f t="shared" si="35"/>
        <v>0</v>
      </c>
      <c r="I40" s="74">
        <v>0</v>
      </c>
      <c r="J40" s="37">
        <f t="shared" si="36"/>
        <v>0</v>
      </c>
      <c r="K40" s="74">
        <v>0</v>
      </c>
      <c r="L40" s="37">
        <f t="shared" si="37"/>
        <v>0</v>
      </c>
      <c r="M40" s="74">
        <v>0</v>
      </c>
      <c r="N40" s="37">
        <f t="shared" si="38"/>
        <v>0</v>
      </c>
      <c r="O40" s="74">
        <v>0</v>
      </c>
      <c r="P40" s="71">
        <f t="shared" si="39"/>
        <v>0</v>
      </c>
      <c r="Q40" s="57">
        <f t="shared" si="40"/>
        <v>0</v>
      </c>
      <c r="R40" s="39">
        <f t="shared" si="41"/>
        <v>0</v>
      </c>
      <c r="S40" s="74">
        <v>0</v>
      </c>
      <c r="T40" s="69">
        <f t="shared" si="42"/>
        <v>0</v>
      </c>
      <c r="U40" s="74">
        <v>0</v>
      </c>
      <c r="V40" s="237">
        <f t="shared" si="53"/>
        <v>0</v>
      </c>
      <c r="W40" s="74">
        <v>0</v>
      </c>
      <c r="X40" s="69">
        <f t="shared" si="43"/>
        <v>0</v>
      </c>
      <c r="Y40" s="74">
        <v>0</v>
      </c>
      <c r="Z40" s="109">
        <f t="shared" si="44"/>
        <v>0</v>
      </c>
      <c r="AA40" s="74">
        <v>0</v>
      </c>
      <c r="AB40" s="68">
        <f t="shared" si="45"/>
        <v>0</v>
      </c>
      <c r="AC40" s="67">
        <f t="shared" si="46"/>
        <v>0</v>
      </c>
      <c r="AD40" s="66">
        <f t="shared" si="47"/>
        <v>0</v>
      </c>
      <c r="AE40" s="57">
        <v>0</v>
      </c>
      <c r="AF40" s="57">
        <f t="shared" si="48"/>
        <v>0</v>
      </c>
      <c r="AG40" s="52">
        <v>0</v>
      </c>
      <c r="AH40" s="63">
        <f t="shared" si="49"/>
        <v>0</v>
      </c>
      <c r="AI40" s="65">
        <f t="shared" si="50"/>
        <v>0</v>
      </c>
      <c r="AJ40" s="63">
        <f t="shared" si="51"/>
        <v>0</v>
      </c>
      <c r="AK40" s="376">
        <v>0</v>
      </c>
      <c r="AL40" s="63">
        <f t="shared" si="52"/>
        <v>0</v>
      </c>
      <c r="AM40" s="130"/>
    </row>
    <row r="41" spans="1:39" s="2" customFormat="1" x14ac:dyDescent="0.3">
      <c r="A41" s="55" t="s">
        <v>67</v>
      </c>
      <c r="B41" s="47">
        <f>3900/6</f>
        <v>650</v>
      </c>
      <c r="C41" s="46">
        <f>2000/1.1</f>
        <v>1818.181818181818</v>
      </c>
      <c r="D41" s="163">
        <v>6</v>
      </c>
      <c r="E41" s="44">
        <v>3</v>
      </c>
      <c r="F41" s="110">
        <f t="shared" si="34"/>
        <v>1950</v>
      </c>
      <c r="G41" s="74">
        <v>6</v>
      </c>
      <c r="H41" s="109">
        <f t="shared" si="35"/>
        <v>3900</v>
      </c>
      <c r="I41" s="74">
        <v>0</v>
      </c>
      <c r="J41" s="37">
        <f t="shared" si="36"/>
        <v>0</v>
      </c>
      <c r="K41" s="74">
        <v>0</v>
      </c>
      <c r="L41" s="37">
        <f t="shared" si="37"/>
        <v>0</v>
      </c>
      <c r="M41" s="74">
        <v>0</v>
      </c>
      <c r="N41" s="37">
        <f t="shared" si="38"/>
        <v>0</v>
      </c>
      <c r="O41" s="74">
        <v>0</v>
      </c>
      <c r="P41" s="71">
        <f t="shared" si="39"/>
        <v>0</v>
      </c>
      <c r="Q41" s="57">
        <f t="shared" si="40"/>
        <v>6</v>
      </c>
      <c r="R41" s="39">
        <f t="shared" si="41"/>
        <v>3900</v>
      </c>
      <c r="S41" s="74">
        <v>0</v>
      </c>
      <c r="T41" s="69">
        <f t="shared" si="42"/>
        <v>0</v>
      </c>
      <c r="U41" s="74">
        <v>3</v>
      </c>
      <c r="V41" s="237">
        <f t="shared" si="53"/>
        <v>5454.545454545454</v>
      </c>
      <c r="W41" s="74">
        <v>3</v>
      </c>
      <c r="X41" s="69">
        <f t="shared" si="43"/>
        <v>5454.545454545454</v>
      </c>
      <c r="Y41" s="74">
        <v>0</v>
      </c>
      <c r="Z41" s="109">
        <f t="shared" si="44"/>
        <v>0</v>
      </c>
      <c r="AA41" s="74">
        <v>0</v>
      </c>
      <c r="AB41" s="68">
        <f t="shared" si="45"/>
        <v>0</v>
      </c>
      <c r="AC41" s="67">
        <f t="shared" si="46"/>
        <v>6</v>
      </c>
      <c r="AD41" s="66">
        <f t="shared" si="47"/>
        <v>10909.090909090908</v>
      </c>
      <c r="AE41" s="57">
        <v>0</v>
      </c>
      <c r="AF41" s="57">
        <f t="shared" si="48"/>
        <v>7009.0909090909081</v>
      </c>
      <c r="AG41" s="52">
        <v>0</v>
      </c>
      <c r="AH41" s="63">
        <f t="shared" si="49"/>
        <v>0</v>
      </c>
      <c r="AI41" s="65">
        <f t="shared" si="50"/>
        <v>3</v>
      </c>
      <c r="AJ41" s="63">
        <f t="shared" si="51"/>
        <v>1950</v>
      </c>
      <c r="AK41" s="376">
        <v>0</v>
      </c>
      <c r="AL41" s="63">
        <f t="shared" si="52"/>
        <v>0</v>
      </c>
      <c r="AM41" s="130"/>
    </row>
    <row r="42" spans="1:39" s="2" customFormat="1" x14ac:dyDescent="0.3">
      <c r="A42" s="55" t="s">
        <v>148</v>
      </c>
      <c r="B42" s="47">
        <f>3900/6</f>
        <v>650</v>
      </c>
      <c r="C42" s="46">
        <f>2000/1.1</f>
        <v>1818.181818181818</v>
      </c>
      <c r="D42" s="163">
        <v>6</v>
      </c>
      <c r="E42" s="44">
        <v>5</v>
      </c>
      <c r="F42" s="110">
        <f t="shared" si="34"/>
        <v>3250</v>
      </c>
      <c r="G42" s="74">
        <v>6</v>
      </c>
      <c r="H42" s="109">
        <f t="shared" si="35"/>
        <v>3900</v>
      </c>
      <c r="I42" s="74">
        <v>0</v>
      </c>
      <c r="J42" s="37">
        <f t="shared" si="36"/>
        <v>0</v>
      </c>
      <c r="K42" s="74">
        <v>0</v>
      </c>
      <c r="L42" s="37">
        <f t="shared" si="37"/>
        <v>0</v>
      </c>
      <c r="M42" s="74">
        <v>0</v>
      </c>
      <c r="N42" s="37">
        <f t="shared" si="38"/>
        <v>0</v>
      </c>
      <c r="O42" s="74">
        <v>0</v>
      </c>
      <c r="P42" s="71">
        <f t="shared" si="39"/>
        <v>0</v>
      </c>
      <c r="Q42" s="57">
        <f t="shared" si="40"/>
        <v>6</v>
      </c>
      <c r="R42" s="39">
        <f t="shared" si="41"/>
        <v>3900</v>
      </c>
      <c r="S42" s="74">
        <v>1</v>
      </c>
      <c r="T42" s="69">
        <f t="shared" si="42"/>
        <v>1818.181818181818</v>
      </c>
      <c r="U42" s="74">
        <v>1</v>
      </c>
      <c r="V42" s="237">
        <f t="shared" si="53"/>
        <v>1818.181818181818</v>
      </c>
      <c r="W42" s="74">
        <v>3</v>
      </c>
      <c r="X42" s="69">
        <f t="shared" si="43"/>
        <v>5454.545454545454</v>
      </c>
      <c r="Y42" s="74">
        <v>3</v>
      </c>
      <c r="Z42" s="109">
        <f t="shared" si="44"/>
        <v>5454.545454545454</v>
      </c>
      <c r="AA42" s="74">
        <v>3</v>
      </c>
      <c r="AB42" s="68">
        <f t="shared" si="45"/>
        <v>5454.545454545454</v>
      </c>
      <c r="AC42" s="67">
        <f t="shared" si="46"/>
        <v>11</v>
      </c>
      <c r="AD42" s="66">
        <f t="shared" si="47"/>
        <v>20000</v>
      </c>
      <c r="AE42" s="57">
        <v>0</v>
      </c>
      <c r="AF42" s="57">
        <f t="shared" si="48"/>
        <v>12849.999999999998</v>
      </c>
      <c r="AG42" s="52">
        <v>0</v>
      </c>
      <c r="AH42" s="63">
        <f t="shared" si="49"/>
        <v>0</v>
      </c>
      <c r="AI42" s="65">
        <f t="shared" si="50"/>
        <v>0</v>
      </c>
      <c r="AJ42" s="63">
        <f t="shared" si="51"/>
        <v>0</v>
      </c>
      <c r="AK42" s="376">
        <v>0</v>
      </c>
      <c r="AL42" s="63">
        <f t="shared" si="52"/>
        <v>0</v>
      </c>
      <c r="AM42" s="130"/>
    </row>
    <row r="43" spans="1:39" s="2" customFormat="1" ht="17.25" thickBot="1" x14ac:dyDescent="0.35">
      <c r="A43" s="48" t="s">
        <v>1193</v>
      </c>
      <c r="B43" s="193">
        <f>31200/24</f>
        <v>1300</v>
      </c>
      <c r="C43" s="194">
        <f>2800/1.1</f>
        <v>2545.454545454545</v>
      </c>
      <c r="D43" s="45">
        <v>24</v>
      </c>
      <c r="E43" s="44">
        <v>0</v>
      </c>
      <c r="F43" s="110">
        <f t="shared" si="34"/>
        <v>0</v>
      </c>
      <c r="G43" s="74">
        <v>0</v>
      </c>
      <c r="H43" s="109">
        <f t="shared" si="35"/>
        <v>0</v>
      </c>
      <c r="I43" s="74">
        <v>0</v>
      </c>
      <c r="J43" s="37">
        <f t="shared" si="36"/>
        <v>0</v>
      </c>
      <c r="K43" s="74">
        <v>0</v>
      </c>
      <c r="L43" s="37">
        <f t="shared" si="37"/>
        <v>0</v>
      </c>
      <c r="M43" s="74">
        <v>0</v>
      </c>
      <c r="N43" s="37">
        <f t="shared" si="38"/>
        <v>0</v>
      </c>
      <c r="O43" s="74">
        <v>0</v>
      </c>
      <c r="P43" s="71">
        <f t="shared" si="39"/>
        <v>0</v>
      </c>
      <c r="Q43" s="57">
        <f t="shared" si="40"/>
        <v>0</v>
      </c>
      <c r="R43" s="149">
        <f t="shared" si="41"/>
        <v>0</v>
      </c>
      <c r="S43" s="74">
        <v>0</v>
      </c>
      <c r="T43" s="69">
        <f t="shared" si="42"/>
        <v>0</v>
      </c>
      <c r="U43" s="74">
        <v>0</v>
      </c>
      <c r="V43" s="237">
        <f t="shared" si="53"/>
        <v>0</v>
      </c>
      <c r="W43" s="74">
        <v>0</v>
      </c>
      <c r="X43" s="69">
        <f t="shared" si="43"/>
        <v>0</v>
      </c>
      <c r="Y43" s="74">
        <v>0</v>
      </c>
      <c r="Z43" s="109">
        <f t="shared" si="44"/>
        <v>0</v>
      </c>
      <c r="AA43" s="74">
        <v>0</v>
      </c>
      <c r="AB43" s="68">
        <f t="shared" si="45"/>
        <v>0</v>
      </c>
      <c r="AC43" s="67">
        <f t="shared" si="46"/>
        <v>0</v>
      </c>
      <c r="AD43" s="66">
        <f t="shared" si="47"/>
        <v>0</v>
      </c>
      <c r="AE43" s="57">
        <v>0</v>
      </c>
      <c r="AF43" s="57">
        <f t="shared" si="48"/>
        <v>0</v>
      </c>
      <c r="AG43" s="52">
        <v>0</v>
      </c>
      <c r="AH43" s="63">
        <f t="shared" si="49"/>
        <v>0</v>
      </c>
      <c r="AI43" s="65">
        <f t="shared" si="50"/>
        <v>0</v>
      </c>
      <c r="AJ43" s="63">
        <f t="shared" si="51"/>
        <v>0</v>
      </c>
      <c r="AK43" s="376">
        <v>0</v>
      </c>
      <c r="AL43" s="63">
        <f t="shared" si="52"/>
        <v>0</v>
      </c>
      <c r="AM43" s="130"/>
    </row>
    <row r="44" spans="1:39" s="2" customFormat="1" ht="17.25" thickBot="1" x14ac:dyDescent="0.35">
      <c r="A44" s="573" t="s">
        <v>57</v>
      </c>
      <c r="B44" s="574"/>
      <c r="C44" s="574"/>
      <c r="D44" s="574"/>
      <c r="E44" s="117">
        <f t="shared" ref="E44:AL44" si="54">SUM(E29:E43)</f>
        <v>79</v>
      </c>
      <c r="F44" s="375">
        <f t="shared" si="54"/>
        <v>99400</v>
      </c>
      <c r="G44" s="365">
        <f t="shared" si="54"/>
        <v>36</v>
      </c>
      <c r="H44" s="380">
        <f t="shared" si="54"/>
        <v>36600</v>
      </c>
      <c r="I44" s="377">
        <f t="shared" si="54"/>
        <v>90</v>
      </c>
      <c r="J44" s="380">
        <f t="shared" si="54"/>
        <v>151000</v>
      </c>
      <c r="K44" s="377">
        <f t="shared" si="54"/>
        <v>24</v>
      </c>
      <c r="L44" s="380">
        <f t="shared" si="54"/>
        <v>28800</v>
      </c>
      <c r="M44" s="377">
        <f t="shared" si="54"/>
        <v>64</v>
      </c>
      <c r="N44" s="381">
        <f t="shared" si="54"/>
        <v>94800</v>
      </c>
      <c r="O44" s="382">
        <f t="shared" si="54"/>
        <v>0</v>
      </c>
      <c r="P44" s="380">
        <f t="shared" si="54"/>
        <v>0</v>
      </c>
      <c r="Q44" s="384">
        <f t="shared" si="54"/>
        <v>214</v>
      </c>
      <c r="R44" s="385">
        <f t="shared" si="54"/>
        <v>311200</v>
      </c>
      <c r="S44" s="365">
        <f t="shared" si="54"/>
        <v>49</v>
      </c>
      <c r="T44" s="381">
        <f t="shared" si="54"/>
        <v>84545.454545454544</v>
      </c>
      <c r="U44" s="382">
        <f>SUM(U29:U43)</f>
        <v>26</v>
      </c>
      <c r="V44" s="380">
        <f t="shared" si="54"/>
        <v>50909.090909090912</v>
      </c>
      <c r="W44" s="377">
        <f>SUM(W29:W43)</f>
        <v>47</v>
      </c>
      <c r="X44" s="380">
        <f t="shared" si="54"/>
        <v>96272.727272727265</v>
      </c>
      <c r="Y44" s="377">
        <f t="shared" si="54"/>
        <v>33</v>
      </c>
      <c r="Z44" s="381">
        <f t="shared" si="54"/>
        <v>69818.181818181809</v>
      </c>
      <c r="AA44" s="382">
        <f t="shared" si="54"/>
        <v>28</v>
      </c>
      <c r="AB44" s="381">
        <f t="shared" si="54"/>
        <v>61363.636363636368</v>
      </c>
      <c r="AC44" s="400">
        <f>SUM(AC29:AC43)</f>
        <v>183</v>
      </c>
      <c r="AD44" s="401">
        <f>SUM(AD29:AD43)</f>
        <v>362909.09090909088</v>
      </c>
      <c r="AE44" s="401">
        <f t="shared" si="54"/>
        <v>0</v>
      </c>
      <c r="AF44" s="402">
        <f t="shared" si="54"/>
        <v>120259.0909090909</v>
      </c>
      <c r="AG44" s="399">
        <f t="shared" si="54"/>
        <v>1</v>
      </c>
      <c r="AH44" s="379">
        <f t="shared" si="54"/>
        <v>1800</v>
      </c>
      <c r="AI44" s="365">
        <f t="shared" si="54"/>
        <v>109</v>
      </c>
      <c r="AJ44" s="379">
        <f t="shared" si="54"/>
        <v>166150</v>
      </c>
      <c r="AK44" s="365">
        <f t="shared" si="54"/>
        <v>0</v>
      </c>
      <c r="AL44" s="379">
        <f t="shared" si="54"/>
        <v>0</v>
      </c>
      <c r="AM44" s="11"/>
    </row>
    <row r="45" spans="1:39" s="2" customFormat="1" ht="17.25" thickBot="1" x14ac:dyDescent="0.35">
      <c r="A45" s="10"/>
      <c r="B45" s="126"/>
      <c r="C45" s="126"/>
      <c r="D45" s="10"/>
      <c r="E45" s="4"/>
      <c r="F45" s="6"/>
      <c r="G45" s="4"/>
      <c r="H45" s="9">
        <f>H44*1.1</f>
        <v>40260</v>
      </c>
      <c r="I45" s="5"/>
      <c r="J45" s="9">
        <f>J44*1.1</f>
        <v>166100</v>
      </c>
      <c r="K45" s="5"/>
      <c r="L45" s="9">
        <f>L44*1.1</f>
        <v>31680.000000000004</v>
      </c>
      <c r="M45" s="5"/>
      <c r="N45" s="9">
        <f>N44*1.1</f>
        <v>104280.00000000001</v>
      </c>
      <c r="O45" s="5"/>
      <c r="P45" s="9">
        <f>P44*1.1</f>
        <v>0</v>
      </c>
      <c r="Q45" s="5"/>
      <c r="R45" s="8">
        <f>R44*1.1</f>
        <v>342320</v>
      </c>
      <c r="S45" s="710" t="s">
        <v>50</v>
      </c>
      <c r="T45" s="710"/>
      <c r="U45" s="710"/>
      <c r="V45" s="710"/>
      <c r="W45" s="710"/>
      <c r="X45" s="710"/>
      <c r="Y45" s="710"/>
      <c r="Z45" s="710"/>
      <c r="AA45" s="710"/>
      <c r="AB45" s="710"/>
      <c r="AC45" s="710"/>
      <c r="AD45" s="710"/>
      <c r="AE45" s="383"/>
      <c r="AF45" s="127">
        <f>AF44/(R44+F44)</f>
        <v>0.2928862418633485</v>
      </c>
      <c r="AG45" s="4"/>
      <c r="AH45" s="6"/>
      <c r="AI45" s="4"/>
      <c r="AJ45" s="6"/>
      <c r="AK45" s="4"/>
      <c r="AL45" s="3"/>
    </row>
    <row r="46" spans="1:39" s="2" customFormat="1" x14ac:dyDescent="0.3">
      <c r="A46" s="10"/>
      <c r="B46" s="126"/>
      <c r="C46" s="126"/>
      <c r="D46" s="10"/>
      <c r="E46" s="10"/>
      <c r="F46" s="10"/>
      <c r="G46" s="10"/>
      <c r="H46" s="125"/>
      <c r="I46" s="10"/>
      <c r="J46" s="125"/>
      <c r="K46" s="10"/>
      <c r="L46" s="125"/>
      <c r="N46" s="125"/>
      <c r="O46" s="10"/>
      <c r="P46" s="125"/>
      <c r="Q46" s="10"/>
      <c r="R46" s="125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3"/>
      <c r="AG46" s="10"/>
      <c r="AH46" s="10"/>
      <c r="AI46" s="10"/>
      <c r="AJ46" s="10"/>
      <c r="AK46" s="10"/>
    </row>
    <row r="47" spans="1:39" s="2" customFormat="1" x14ac:dyDescent="0.3"/>
    <row r="48" spans="1:39" s="2" customFormat="1" ht="16.5" customHeight="1" thickBot="1" x14ac:dyDescent="0.35">
      <c r="A48" s="98" t="s">
        <v>1206</v>
      </c>
      <c r="B48" s="97"/>
      <c r="C48" s="97"/>
      <c r="D48" s="94"/>
      <c r="E48" s="95"/>
      <c r="F48" s="95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3"/>
      <c r="AH48" s="93"/>
      <c r="AI48" s="93"/>
      <c r="AJ48" s="93"/>
      <c r="AK48" s="93"/>
    </row>
    <row r="49" spans="1:39" s="2" customFormat="1" ht="17.25" thickBot="1" x14ac:dyDescent="0.35">
      <c r="A49" s="10"/>
      <c r="B49" s="10"/>
      <c r="C49" s="10"/>
      <c r="D49" s="10"/>
      <c r="E49" s="92"/>
      <c r="F49" s="422"/>
      <c r="G49" s="619" t="s">
        <v>10</v>
      </c>
      <c r="H49" s="620"/>
      <c r="I49" s="620"/>
      <c r="J49" s="620"/>
      <c r="K49" s="620"/>
      <c r="L49" s="620"/>
      <c r="M49" s="620"/>
      <c r="N49" s="620"/>
      <c r="O49" s="620"/>
      <c r="P49" s="620"/>
      <c r="Q49" s="620"/>
      <c r="R49" s="621"/>
      <c r="S49" s="660" t="s">
        <v>49</v>
      </c>
      <c r="T49" s="622"/>
      <c r="U49" s="622"/>
      <c r="V49" s="622"/>
      <c r="W49" s="622"/>
      <c r="X49" s="622"/>
      <c r="Y49" s="622"/>
      <c r="Z49" s="622"/>
      <c r="AA49" s="622"/>
      <c r="AB49" s="622"/>
      <c r="AC49" s="622"/>
      <c r="AD49" s="622"/>
      <c r="AE49" s="622"/>
      <c r="AF49" s="661"/>
      <c r="AG49" s="92"/>
      <c r="AH49" s="89"/>
      <c r="AI49" s="92"/>
      <c r="AJ49" s="89"/>
      <c r="AK49" s="152"/>
      <c r="AL49" s="113"/>
      <c r="AM49" s="138" t="s">
        <v>11</v>
      </c>
    </row>
    <row r="50" spans="1:39" s="2" customFormat="1" ht="16.5" customHeight="1" x14ac:dyDescent="0.3">
      <c r="A50" s="652" t="s">
        <v>12</v>
      </c>
      <c r="B50" s="636" t="s">
        <v>13</v>
      </c>
      <c r="C50" s="565" t="s">
        <v>14</v>
      </c>
      <c r="D50" s="647" t="s">
        <v>51</v>
      </c>
      <c r="E50" s="654" t="s">
        <v>15</v>
      </c>
      <c r="F50" s="701" t="s">
        <v>16</v>
      </c>
      <c r="G50" s="629" t="s">
        <v>17</v>
      </c>
      <c r="H50" s="633" t="s">
        <v>18</v>
      </c>
      <c r="I50" s="658" t="s">
        <v>0</v>
      </c>
      <c r="J50" s="633" t="s">
        <v>53</v>
      </c>
      <c r="K50" s="625" t="s">
        <v>1</v>
      </c>
      <c r="L50" s="633" t="s">
        <v>19</v>
      </c>
      <c r="M50" s="658" t="s">
        <v>2</v>
      </c>
      <c r="N50" s="633" t="s">
        <v>20</v>
      </c>
      <c r="O50" s="625" t="s">
        <v>3</v>
      </c>
      <c r="P50" s="633" t="s">
        <v>21</v>
      </c>
      <c r="Q50" s="639" t="s">
        <v>22</v>
      </c>
      <c r="R50" s="607" t="s">
        <v>23</v>
      </c>
      <c r="S50" s="664" t="s">
        <v>24</v>
      </c>
      <c r="T50" s="611" t="s">
        <v>25</v>
      </c>
      <c r="U50" s="640" t="s">
        <v>4</v>
      </c>
      <c r="V50" s="611" t="s">
        <v>26</v>
      </c>
      <c r="W50" s="640" t="s">
        <v>5</v>
      </c>
      <c r="X50" s="611" t="s">
        <v>27</v>
      </c>
      <c r="Y50" s="609" t="s">
        <v>6</v>
      </c>
      <c r="Z50" s="611" t="s">
        <v>54</v>
      </c>
      <c r="AA50" s="640" t="s">
        <v>7</v>
      </c>
      <c r="AB50" s="611" t="s">
        <v>28</v>
      </c>
      <c r="AC50" s="642" t="s">
        <v>29</v>
      </c>
      <c r="AD50" s="639" t="s">
        <v>30</v>
      </c>
      <c r="AE50" s="639" t="s">
        <v>31</v>
      </c>
      <c r="AF50" s="607" t="s">
        <v>32</v>
      </c>
      <c r="AG50" s="615" t="s">
        <v>33</v>
      </c>
      <c r="AH50" s="627" t="s">
        <v>52</v>
      </c>
      <c r="AI50" s="629" t="s">
        <v>71</v>
      </c>
      <c r="AJ50" s="627" t="s">
        <v>34</v>
      </c>
      <c r="AK50" s="838" t="s">
        <v>35</v>
      </c>
      <c r="AL50" s="839" t="s">
        <v>36</v>
      </c>
      <c r="AM50" s="605" t="s">
        <v>37</v>
      </c>
    </row>
    <row r="51" spans="1:39" s="2" customFormat="1" ht="17.25" customHeight="1" thickBot="1" x14ac:dyDescent="0.35">
      <c r="A51" s="653"/>
      <c r="B51" s="637"/>
      <c r="C51" s="566"/>
      <c r="D51" s="648"/>
      <c r="E51" s="655"/>
      <c r="F51" s="697"/>
      <c r="G51" s="630"/>
      <c r="H51" s="583"/>
      <c r="I51" s="659"/>
      <c r="J51" s="583"/>
      <c r="K51" s="626"/>
      <c r="L51" s="583"/>
      <c r="M51" s="659"/>
      <c r="N51" s="583"/>
      <c r="O51" s="626"/>
      <c r="P51" s="583"/>
      <c r="Q51" s="602"/>
      <c r="R51" s="608"/>
      <c r="S51" s="665"/>
      <c r="T51" s="612"/>
      <c r="U51" s="641"/>
      <c r="V51" s="612"/>
      <c r="W51" s="641"/>
      <c r="X51" s="612"/>
      <c r="Y51" s="610"/>
      <c r="Z51" s="612"/>
      <c r="AA51" s="641"/>
      <c r="AB51" s="612"/>
      <c r="AC51" s="593"/>
      <c r="AD51" s="602"/>
      <c r="AE51" s="602"/>
      <c r="AF51" s="608"/>
      <c r="AG51" s="616"/>
      <c r="AH51" s="631"/>
      <c r="AI51" s="630"/>
      <c r="AJ51" s="631"/>
      <c r="AK51" s="638"/>
      <c r="AL51" s="631"/>
      <c r="AM51" s="606"/>
    </row>
    <row r="52" spans="1:39" s="2" customFormat="1" x14ac:dyDescent="0.3">
      <c r="A52" s="78" t="s">
        <v>40</v>
      </c>
      <c r="B52" s="47">
        <f>18000/10</f>
        <v>1800</v>
      </c>
      <c r="C52" s="183">
        <f>2800/1.1</f>
        <v>2545.454545454545</v>
      </c>
      <c r="D52" s="163">
        <v>10</v>
      </c>
      <c r="E52" s="44">
        <v>15</v>
      </c>
      <c r="F52" s="423">
        <f t="shared" ref="F52:F66" si="55">B52*E52</f>
        <v>27000</v>
      </c>
      <c r="G52" s="42">
        <v>20</v>
      </c>
      <c r="H52" s="69">
        <f t="shared" ref="H52:H66" si="56">B52*G52</f>
        <v>36000</v>
      </c>
      <c r="I52" s="74">
        <v>0</v>
      </c>
      <c r="J52" s="37">
        <f t="shared" ref="J52:J66" si="57">B52*I52</f>
        <v>0</v>
      </c>
      <c r="K52" s="74">
        <v>20</v>
      </c>
      <c r="L52" s="37">
        <f t="shared" ref="L52:L66" si="58">B52*K52</f>
        <v>36000</v>
      </c>
      <c r="M52" s="74">
        <v>0</v>
      </c>
      <c r="N52" s="37">
        <f t="shared" ref="N52:N66" si="59">B52*M52</f>
        <v>0</v>
      </c>
      <c r="O52" s="74">
        <v>0</v>
      </c>
      <c r="P52" s="71">
        <f t="shared" ref="P52:P66" si="60">B52*O52</f>
        <v>0</v>
      </c>
      <c r="Q52" s="57">
        <f t="shared" ref="Q52:Q66" si="61">G52+I52+K52+M52+O52</f>
        <v>40</v>
      </c>
      <c r="R52" s="70">
        <f t="shared" ref="R52:R66" si="62">Q52*B52</f>
        <v>72000</v>
      </c>
      <c r="S52" s="42">
        <v>3</v>
      </c>
      <c r="T52" s="69">
        <f t="shared" ref="T52:T66" si="63">C52*S52</f>
        <v>7636.3636363636351</v>
      </c>
      <c r="U52" s="74">
        <v>11</v>
      </c>
      <c r="V52" s="69">
        <f t="shared" ref="V52:V66" si="64">C52*U52</f>
        <v>27999.999999999996</v>
      </c>
      <c r="W52" s="74">
        <v>13</v>
      </c>
      <c r="X52" s="69">
        <f t="shared" ref="X52:X66" si="65">C52*W52</f>
        <v>33090.909090909088</v>
      </c>
      <c r="Y52" s="74">
        <v>9</v>
      </c>
      <c r="Z52" s="69">
        <f t="shared" ref="Z52:Z66" si="66">C52*Y52</f>
        <v>22909.090909090904</v>
      </c>
      <c r="AA52" s="74">
        <v>10</v>
      </c>
      <c r="AB52" s="68">
        <f t="shared" ref="AB52:AB66" si="67">C52*AA52</f>
        <v>25454.545454545449</v>
      </c>
      <c r="AC52" s="67">
        <f t="shared" ref="AC52:AC66" si="68">S52+U52+W52+Y52+AA52</f>
        <v>46</v>
      </c>
      <c r="AD52" s="66">
        <f t="shared" ref="AD52:AD66" si="69">AC52*C52</f>
        <v>117090.90909090907</v>
      </c>
      <c r="AE52" s="36">
        <v>0</v>
      </c>
      <c r="AF52" s="60">
        <f t="shared" ref="AF52:AF66" si="70">((C52-B52)*AC52)-AE52</f>
        <v>34290.909090909074</v>
      </c>
      <c r="AG52" s="52">
        <v>0</v>
      </c>
      <c r="AH52" s="63">
        <f t="shared" ref="AH52:AH66" si="71">B52*AG52</f>
        <v>0</v>
      </c>
      <c r="AI52" s="65">
        <f t="shared" ref="AI52:AI66" si="72">E52+Q52-AC52-AG52</f>
        <v>9</v>
      </c>
      <c r="AJ52" s="63">
        <f t="shared" ref="AJ52:AJ66" si="73">B52*AI52</f>
        <v>16200</v>
      </c>
      <c r="AK52" s="65">
        <v>0</v>
      </c>
      <c r="AL52" s="63">
        <f t="shared" ref="AL52:AL66" si="74">AK52*B52</f>
        <v>0</v>
      </c>
      <c r="AM52" s="75"/>
    </row>
    <row r="53" spans="1:39" s="2" customFormat="1" x14ac:dyDescent="0.3">
      <c r="A53" s="78" t="s">
        <v>43</v>
      </c>
      <c r="B53" s="47">
        <f>18000/10</f>
        <v>1800</v>
      </c>
      <c r="C53" s="183">
        <f>2800/1.1</f>
        <v>2545.454545454545</v>
      </c>
      <c r="D53" s="163">
        <v>10</v>
      </c>
      <c r="E53" s="44">
        <v>14</v>
      </c>
      <c r="F53" s="423">
        <f t="shared" si="55"/>
        <v>25200</v>
      </c>
      <c r="G53" s="42">
        <v>0</v>
      </c>
      <c r="H53" s="69">
        <f t="shared" si="56"/>
        <v>0</v>
      </c>
      <c r="I53" s="74">
        <v>0</v>
      </c>
      <c r="J53" s="37">
        <f t="shared" si="57"/>
        <v>0</v>
      </c>
      <c r="K53" s="74">
        <v>10</v>
      </c>
      <c r="L53" s="37">
        <f t="shared" si="58"/>
        <v>18000</v>
      </c>
      <c r="M53" s="74">
        <v>0</v>
      </c>
      <c r="N53" s="37">
        <f t="shared" si="59"/>
        <v>0</v>
      </c>
      <c r="O53" s="74">
        <v>0</v>
      </c>
      <c r="P53" s="71">
        <f t="shared" si="60"/>
        <v>0</v>
      </c>
      <c r="Q53" s="57">
        <f t="shared" si="61"/>
        <v>10</v>
      </c>
      <c r="R53" s="70">
        <f t="shared" si="62"/>
        <v>18000</v>
      </c>
      <c r="S53" s="42">
        <v>1</v>
      </c>
      <c r="T53" s="69">
        <f t="shared" si="63"/>
        <v>2545.454545454545</v>
      </c>
      <c r="U53" s="74">
        <v>2</v>
      </c>
      <c r="V53" s="69">
        <f t="shared" si="64"/>
        <v>5090.9090909090901</v>
      </c>
      <c r="W53" s="74">
        <v>8</v>
      </c>
      <c r="X53" s="69">
        <f t="shared" si="65"/>
        <v>20363.63636363636</v>
      </c>
      <c r="Y53" s="74">
        <v>5</v>
      </c>
      <c r="Z53" s="69">
        <f t="shared" si="66"/>
        <v>12727.272727272724</v>
      </c>
      <c r="AA53" s="74">
        <v>2</v>
      </c>
      <c r="AB53" s="68">
        <f t="shared" si="67"/>
        <v>5090.9090909090901</v>
      </c>
      <c r="AC53" s="67">
        <f t="shared" si="68"/>
        <v>18</v>
      </c>
      <c r="AD53" s="66">
        <f t="shared" si="69"/>
        <v>45818.181818181809</v>
      </c>
      <c r="AE53" s="36">
        <v>0</v>
      </c>
      <c r="AF53" s="60">
        <f t="shared" si="70"/>
        <v>13418.181818181811</v>
      </c>
      <c r="AG53" s="52">
        <v>0</v>
      </c>
      <c r="AH53" s="63">
        <f t="shared" si="71"/>
        <v>0</v>
      </c>
      <c r="AI53" s="65">
        <f t="shared" si="72"/>
        <v>6</v>
      </c>
      <c r="AJ53" s="63">
        <f t="shared" si="73"/>
        <v>10800</v>
      </c>
      <c r="AK53" s="65">
        <v>0</v>
      </c>
      <c r="AL53" s="63">
        <f t="shared" si="74"/>
        <v>0</v>
      </c>
      <c r="AM53" s="75"/>
    </row>
    <row r="54" spans="1:39" s="2" customFormat="1" x14ac:dyDescent="0.3">
      <c r="A54" s="78" t="s">
        <v>44</v>
      </c>
      <c r="B54" s="47">
        <f>17000/10</f>
        <v>1700</v>
      </c>
      <c r="C54" s="183">
        <f>2700/1.1</f>
        <v>2454.5454545454545</v>
      </c>
      <c r="D54" s="163">
        <v>10</v>
      </c>
      <c r="E54" s="44">
        <v>9</v>
      </c>
      <c r="F54" s="423">
        <f t="shared" si="55"/>
        <v>15300</v>
      </c>
      <c r="G54" s="42">
        <v>0</v>
      </c>
      <c r="H54" s="69">
        <f t="shared" si="56"/>
        <v>0</v>
      </c>
      <c r="I54" s="74">
        <v>0</v>
      </c>
      <c r="J54" s="37">
        <f t="shared" si="57"/>
        <v>0</v>
      </c>
      <c r="K54" s="74">
        <v>10</v>
      </c>
      <c r="L54" s="37">
        <f t="shared" si="58"/>
        <v>17000</v>
      </c>
      <c r="M54" s="74">
        <v>0</v>
      </c>
      <c r="N54" s="37">
        <f t="shared" si="59"/>
        <v>0</v>
      </c>
      <c r="O54" s="74">
        <v>0</v>
      </c>
      <c r="P54" s="71">
        <f t="shared" si="60"/>
        <v>0</v>
      </c>
      <c r="Q54" s="57">
        <f t="shared" si="61"/>
        <v>10</v>
      </c>
      <c r="R54" s="70">
        <f t="shared" si="62"/>
        <v>17000</v>
      </c>
      <c r="S54" s="42">
        <v>0</v>
      </c>
      <c r="T54" s="69">
        <f t="shared" si="63"/>
        <v>0</v>
      </c>
      <c r="U54" s="74">
        <v>5</v>
      </c>
      <c r="V54" s="69">
        <f t="shared" si="64"/>
        <v>12272.727272727272</v>
      </c>
      <c r="W54" s="74">
        <v>3</v>
      </c>
      <c r="X54" s="69">
        <f t="shared" si="65"/>
        <v>7363.636363636364</v>
      </c>
      <c r="Y54" s="74">
        <v>1</v>
      </c>
      <c r="Z54" s="69">
        <f t="shared" si="66"/>
        <v>2454.5454545454545</v>
      </c>
      <c r="AA54" s="74">
        <v>5</v>
      </c>
      <c r="AB54" s="68">
        <f t="shared" si="67"/>
        <v>12272.727272727272</v>
      </c>
      <c r="AC54" s="67">
        <f t="shared" si="68"/>
        <v>14</v>
      </c>
      <c r="AD54" s="66">
        <f t="shared" si="69"/>
        <v>34363.63636363636</v>
      </c>
      <c r="AE54" s="36">
        <v>0</v>
      </c>
      <c r="AF54" s="60">
        <f t="shared" si="70"/>
        <v>10563.636363636364</v>
      </c>
      <c r="AG54" s="52">
        <v>0</v>
      </c>
      <c r="AH54" s="63">
        <f t="shared" si="71"/>
        <v>0</v>
      </c>
      <c r="AI54" s="65">
        <f t="shared" si="72"/>
        <v>5</v>
      </c>
      <c r="AJ54" s="63">
        <f t="shared" si="73"/>
        <v>8500</v>
      </c>
      <c r="AK54" s="65">
        <v>0</v>
      </c>
      <c r="AL54" s="63">
        <f t="shared" si="74"/>
        <v>0</v>
      </c>
      <c r="AM54" s="75"/>
    </row>
    <row r="55" spans="1:39" s="2" customFormat="1" x14ac:dyDescent="0.3">
      <c r="A55" s="58" t="s">
        <v>1188</v>
      </c>
      <c r="B55" s="47">
        <f>30400/16</f>
        <v>1900</v>
      </c>
      <c r="C55" s="46">
        <f>2800/1.1</f>
        <v>2545.454545454545</v>
      </c>
      <c r="D55" s="163">
        <v>16</v>
      </c>
      <c r="E55" s="44">
        <v>0</v>
      </c>
      <c r="F55" s="423">
        <f t="shared" si="55"/>
        <v>0</v>
      </c>
      <c r="G55" s="42">
        <v>0</v>
      </c>
      <c r="H55" s="69">
        <f t="shared" si="56"/>
        <v>0</v>
      </c>
      <c r="I55" s="74">
        <v>0</v>
      </c>
      <c r="J55" s="37">
        <f t="shared" si="57"/>
        <v>0</v>
      </c>
      <c r="K55" s="74">
        <v>0</v>
      </c>
      <c r="L55" s="37">
        <f t="shared" si="58"/>
        <v>0</v>
      </c>
      <c r="M55" s="74">
        <v>0</v>
      </c>
      <c r="N55" s="37">
        <f t="shared" si="59"/>
        <v>0</v>
      </c>
      <c r="O55" s="74">
        <v>0</v>
      </c>
      <c r="P55" s="71">
        <f t="shared" si="60"/>
        <v>0</v>
      </c>
      <c r="Q55" s="57">
        <f t="shared" si="61"/>
        <v>0</v>
      </c>
      <c r="R55" s="70">
        <f t="shared" si="62"/>
        <v>0</v>
      </c>
      <c r="S55" s="42">
        <v>0</v>
      </c>
      <c r="T55" s="69">
        <f t="shared" si="63"/>
        <v>0</v>
      </c>
      <c r="U55" s="74">
        <v>0</v>
      </c>
      <c r="V55" s="69">
        <f t="shared" si="64"/>
        <v>0</v>
      </c>
      <c r="W55" s="74">
        <v>0</v>
      </c>
      <c r="X55" s="69">
        <f t="shared" si="65"/>
        <v>0</v>
      </c>
      <c r="Y55" s="74">
        <v>0</v>
      </c>
      <c r="Z55" s="69">
        <f t="shared" si="66"/>
        <v>0</v>
      </c>
      <c r="AA55" s="74">
        <v>0</v>
      </c>
      <c r="AB55" s="68">
        <f t="shared" si="67"/>
        <v>0</v>
      </c>
      <c r="AC55" s="67">
        <f t="shared" si="68"/>
        <v>0</v>
      </c>
      <c r="AD55" s="66">
        <f t="shared" si="69"/>
        <v>0</v>
      </c>
      <c r="AE55" s="36">
        <v>0</v>
      </c>
      <c r="AF55" s="60">
        <f t="shared" si="70"/>
        <v>0</v>
      </c>
      <c r="AG55" s="52">
        <v>0</v>
      </c>
      <c r="AH55" s="63">
        <f t="shared" si="71"/>
        <v>0</v>
      </c>
      <c r="AI55" s="65">
        <f t="shared" si="72"/>
        <v>0</v>
      </c>
      <c r="AJ55" s="63">
        <f t="shared" si="73"/>
        <v>0</v>
      </c>
      <c r="AK55" s="65">
        <v>0</v>
      </c>
      <c r="AL55" s="63">
        <f t="shared" si="74"/>
        <v>0</v>
      </c>
      <c r="AM55" s="49"/>
    </row>
    <row r="56" spans="1:39" s="2" customFormat="1" x14ac:dyDescent="0.3">
      <c r="A56" s="137" t="s">
        <v>61</v>
      </c>
      <c r="B56" s="47">
        <f>14400/24</f>
        <v>600</v>
      </c>
      <c r="C56" s="46">
        <f>800/1.1</f>
        <v>727.27272727272725</v>
      </c>
      <c r="D56" s="163">
        <v>20</v>
      </c>
      <c r="E56" s="44">
        <v>0</v>
      </c>
      <c r="F56" s="423">
        <f t="shared" si="55"/>
        <v>0</v>
      </c>
      <c r="G56" s="42">
        <v>0</v>
      </c>
      <c r="H56" s="69">
        <f t="shared" si="56"/>
        <v>0</v>
      </c>
      <c r="I56" s="74">
        <v>0</v>
      </c>
      <c r="J56" s="37">
        <f t="shared" si="57"/>
        <v>0</v>
      </c>
      <c r="K56" s="74">
        <v>0</v>
      </c>
      <c r="L56" s="37">
        <f t="shared" si="58"/>
        <v>0</v>
      </c>
      <c r="M56" s="74">
        <v>0</v>
      </c>
      <c r="N56" s="37">
        <f t="shared" si="59"/>
        <v>0</v>
      </c>
      <c r="O56" s="74">
        <v>0</v>
      </c>
      <c r="P56" s="71">
        <f t="shared" si="60"/>
        <v>0</v>
      </c>
      <c r="Q56" s="57">
        <f t="shared" si="61"/>
        <v>0</v>
      </c>
      <c r="R56" s="70">
        <f t="shared" si="62"/>
        <v>0</v>
      </c>
      <c r="S56" s="42">
        <v>0</v>
      </c>
      <c r="T56" s="69">
        <f t="shared" si="63"/>
        <v>0</v>
      </c>
      <c r="U56" s="74">
        <v>0</v>
      </c>
      <c r="V56" s="69">
        <f t="shared" si="64"/>
        <v>0</v>
      </c>
      <c r="W56" s="74">
        <v>0</v>
      </c>
      <c r="X56" s="69">
        <f t="shared" si="65"/>
        <v>0</v>
      </c>
      <c r="Y56" s="74">
        <v>0</v>
      </c>
      <c r="Z56" s="69">
        <f t="shared" si="66"/>
        <v>0</v>
      </c>
      <c r="AA56" s="74">
        <v>0</v>
      </c>
      <c r="AB56" s="68">
        <f t="shared" si="67"/>
        <v>0</v>
      </c>
      <c r="AC56" s="67">
        <f t="shared" si="68"/>
        <v>0</v>
      </c>
      <c r="AD56" s="66">
        <f t="shared" si="69"/>
        <v>0</v>
      </c>
      <c r="AE56" s="36">
        <v>0</v>
      </c>
      <c r="AF56" s="60">
        <f t="shared" si="70"/>
        <v>0</v>
      </c>
      <c r="AG56" s="52">
        <v>0</v>
      </c>
      <c r="AH56" s="63">
        <f t="shared" si="71"/>
        <v>0</v>
      </c>
      <c r="AI56" s="65">
        <f t="shared" si="72"/>
        <v>0</v>
      </c>
      <c r="AJ56" s="63">
        <f t="shared" si="73"/>
        <v>0</v>
      </c>
      <c r="AK56" s="65">
        <v>0</v>
      </c>
      <c r="AL56" s="63">
        <f t="shared" si="74"/>
        <v>0</v>
      </c>
      <c r="AM56" s="49"/>
    </row>
    <row r="57" spans="1:39" s="2" customFormat="1" x14ac:dyDescent="0.3">
      <c r="A57" s="78" t="s">
        <v>1189</v>
      </c>
      <c r="B57" s="182">
        <f>16000/10</f>
        <v>1600</v>
      </c>
      <c r="C57" s="183">
        <f>2700/1.1</f>
        <v>2454.5454545454545</v>
      </c>
      <c r="D57" s="184">
        <v>10</v>
      </c>
      <c r="E57" s="44">
        <v>8</v>
      </c>
      <c r="F57" s="423">
        <f t="shared" si="55"/>
        <v>12800</v>
      </c>
      <c r="G57" s="42">
        <v>20</v>
      </c>
      <c r="H57" s="69">
        <f t="shared" si="56"/>
        <v>32000</v>
      </c>
      <c r="I57" s="74">
        <v>20</v>
      </c>
      <c r="J57" s="37">
        <f t="shared" si="57"/>
        <v>32000</v>
      </c>
      <c r="K57" s="74">
        <v>0</v>
      </c>
      <c r="L57" s="37">
        <f t="shared" si="58"/>
        <v>0</v>
      </c>
      <c r="M57" s="74">
        <v>20</v>
      </c>
      <c r="N57" s="37">
        <f t="shared" si="59"/>
        <v>32000</v>
      </c>
      <c r="O57" s="74">
        <v>0</v>
      </c>
      <c r="P57" s="71">
        <f t="shared" si="60"/>
        <v>0</v>
      </c>
      <c r="Q57" s="57">
        <f t="shared" si="61"/>
        <v>60</v>
      </c>
      <c r="R57" s="70">
        <f t="shared" si="62"/>
        <v>96000</v>
      </c>
      <c r="S57" s="42">
        <v>6</v>
      </c>
      <c r="T57" s="69">
        <f t="shared" si="63"/>
        <v>14727.272727272728</v>
      </c>
      <c r="U57" s="74">
        <v>8</v>
      </c>
      <c r="V57" s="69">
        <f t="shared" si="64"/>
        <v>19636.363636363636</v>
      </c>
      <c r="W57" s="74">
        <v>9</v>
      </c>
      <c r="X57" s="69">
        <f t="shared" si="65"/>
        <v>22090.909090909092</v>
      </c>
      <c r="Y57" s="74">
        <v>5</v>
      </c>
      <c r="Z57" s="69">
        <f t="shared" si="66"/>
        <v>12272.727272727272</v>
      </c>
      <c r="AA57" s="74">
        <v>7</v>
      </c>
      <c r="AB57" s="68">
        <f t="shared" si="67"/>
        <v>17181.81818181818</v>
      </c>
      <c r="AC57" s="67">
        <f t="shared" si="68"/>
        <v>35</v>
      </c>
      <c r="AD57" s="66">
        <f t="shared" si="69"/>
        <v>85909.090909090912</v>
      </c>
      <c r="AE57" s="36">
        <v>0</v>
      </c>
      <c r="AF57" s="60">
        <f t="shared" si="70"/>
        <v>29909.090909090908</v>
      </c>
      <c r="AG57" s="52">
        <v>0</v>
      </c>
      <c r="AH57" s="63">
        <f t="shared" si="71"/>
        <v>0</v>
      </c>
      <c r="AI57" s="65">
        <f t="shared" si="72"/>
        <v>33</v>
      </c>
      <c r="AJ57" s="63">
        <f t="shared" si="73"/>
        <v>52800</v>
      </c>
      <c r="AK57" s="65">
        <v>0</v>
      </c>
      <c r="AL57" s="63">
        <f t="shared" si="74"/>
        <v>0</v>
      </c>
      <c r="AM57" s="49"/>
    </row>
    <row r="58" spans="1:39" s="2" customFormat="1" x14ac:dyDescent="0.3">
      <c r="A58" s="78" t="s">
        <v>1190</v>
      </c>
      <c r="B58" s="47">
        <f>16000/10</f>
        <v>1600</v>
      </c>
      <c r="C58" s="183">
        <f>2700/1.1</f>
        <v>2454.5454545454545</v>
      </c>
      <c r="D58" s="163">
        <v>10</v>
      </c>
      <c r="E58" s="44">
        <v>11</v>
      </c>
      <c r="F58" s="423">
        <f t="shared" si="55"/>
        <v>17600</v>
      </c>
      <c r="G58" s="42">
        <v>0</v>
      </c>
      <c r="H58" s="69">
        <f t="shared" si="56"/>
        <v>0</v>
      </c>
      <c r="I58" s="74">
        <v>0</v>
      </c>
      <c r="J58" s="37">
        <f t="shared" si="57"/>
        <v>0</v>
      </c>
      <c r="K58" s="74">
        <v>10</v>
      </c>
      <c r="L58" s="37">
        <f t="shared" si="58"/>
        <v>16000</v>
      </c>
      <c r="M58" s="74">
        <v>0</v>
      </c>
      <c r="N58" s="37">
        <f t="shared" si="59"/>
        <v>0</v>
      </c>
      <c r="O58" s="74">
        <v>0</v>
      </c>
      <c r="P58" s="71">
        <f t="shared" si="60"/>
        <v>0</v>
      </c>
      <c r="Q58" s="57">
        <f t="shared" si="61"/>
        <v>10</v>
      </c>
      <c r="R58" s="70">
        <f t="shared" si="62"/>
        <v>16000</v>
      </c>
      <c r="S58" s="42">
        <v>4</v>
      </c>
      <c r="T58" s="69">
        <f t="shared" si="63"/>
        <v>9818.181818181818</v>
      </c>
      <c r="U58" s="74">
        <v>1</v>
      </c>
      <c r="V58" s="69">
        <f t="shared" si="64"/>
        <v>2454.5454545454545</v>
      </c>
      <c r="W58" s="74">
        <v>3</v>
      </c>
      <c r="X58" s="69">
        <f t="shared" si="65"/>
        <v>7363.636363636364</v>
      </c>
      <c r="Y58" s="74">
        <v>1</v>
      </c>
      <c r="Z58" s="69">
        <f t="shared" si="66"/>
        <v>2454.5454545454545</v>
      </c>
      <c r="AA58" s="74">
        <v>1</v>
      </c>
      <c r="AB58" s="68">
        <f t="shared" si="67"/>
        <v>2454.5454545454545</v>
      </c>
      <c r="AC58" s="67">
        <f t="shared" si="68"/>
        <v>10</v>
      </c>
      <c r="AD58" s="66">
        <f t="shared" si="69"/>
        <v>24545.454545454544</v>
      </c>
      <c r="AE58" s="36">
        <v>0</v>
      </c>
      <c r="AF58" s="60">
        <f t="shared" si="70"/>
        <v>8545.4545454545441</v>
      </c>
      <c r="AG58" s="52">
        <v>0</v>
      </c>
      <c r="AH58" s="63">
        <f t="shared" si="71"/>
        <v>0</v>
      </c>
      <c r="AI58" s="65">
        <f t="shared" si="72"/>
        <v>11</v>
      </c>
      <c r="AJ58" s="63">
        <f t="shared" si="73"/>
        <v>17600</v>
      </c>
      <c r="AK58" s="65">
        <v>0</v>
      </c>
      <c r="AL58" s="63">
        <f t="shared" si="74"/>
        <v>0</v>
      </c>
      <c r="AM58" s="49"/>
    </row>
    <row r="59" spans="1:39" s="2" customFormat="1" x14ac:dyDescent="0.3">
      <c r="A59" s="78" t="s">
        <v>1191</v>
      </c>
      <c r="B59" s="47">
        <f>16000/10</f>
        <v>1600</v>
      </c>
      <c r="C59" s="183">
        <f>2700/1.1</f>
        <v>2454.5454545454545</v>
      </c>
      <c r="D59" s="163">
        <v>10</v>
      </c>
      <c r="E59" s="44">
        <v>11</v>
      </c>
      <c r="F59" s="423">
        <f t="shared" si="55"/>
        <v>17600</v>
      </c>
      <c r="G59" s="42">
        <v>0</v>
      </c>
      <c r="H59" s="69">
        <f t="shared" si="56"/>
        <v>0</v>
      </c>
      <c r="I59" s="74">
        <v>10</v>
      </c>
      <c r="J59" s="37">
        <f t="shared" si="57"/>
        <v>16000</v>
      </c>
      <c r="K59" s="74">
        <v>0</v>
      </c>
      <c r="L59" s="37">
        <f t="shared" si="58"/>
        <v>0</v>
      </c>
      <c r="M59" s="74">
        <v>0</v>
      </c>
      <c r="N59" s="37">
        <f t="shared" si="59"/>
        <v>0</v>
      </c>
      <c r="O59" s="74">
        <v>0</v>
      </c>
      <c r="P59" s="71">
        <f t="shared" si="60"/>
        <v>0</v>
      </c>
      <c r="Q59" s="57">
        <f t="shared" si="61"/>
        <v>10</v>
      </c>
      <c r="R59" s="70">
        <f t="shared" si="62"/>
        <v>16000</v>
      </c>
      <c r="S59" s="42">
        <v>1</v>
      </c>
      <c r="T59" s="69">
        <f t="shared" si="63"/>
        <v>2454.5454545454545</v>
      </c>
      <c r="U59" s="74">
        <v>6</v>
      </c>
      <c r="V59" s="69">
        <f t="shared" si="64"/>
        <v>14727.272727272728</v>
      </c>
      <c r="W59" s="74">
        <v>0</v>
      </c>
      <c r="X59" s="69">
        <f t="shared" si="65"/>
        <v>0</v>
      </c>
      <c r="Y59" s="74">
        <v>3</v>
      </c>
      <c r="Z59" s="69">
        <f t="shared" si="66"/>
        <v>7363.636363636364</v>
      </c>
      <c r="AA59" s="74">
        <v>4</v>
      </c>
      <c r="AB59" s="68">
        <f t="shared" si="67"/>
        <v>9818.181818181818</v>
      </c>
      <c r="AC59" s="67">
        <f t="shared" si="68"/>
        <v>14</v>
      </c>
      <c r="AD59" s="66">
        <f t="shared" si="69"/>
        <v>34363.63636363636</v>
      </c>
      <c r="AE59" s="36">
        <v>0</v>
      </c>
      <c r="AF59" s="60">
        <f t="shared" si="70"/>
        <v>11963.636363636364</v>
      </c>
      <c r="AG59" s="52">
        <v>0</v>
      </c>
      <c r="AH59" s="63">
        <f t="shared" si="71"/>
        <v>0</v>
      </c>
      <c r="AI59" s="65">
        <f t="shared" si="72"/>
        <v>7</v>
      </c>
      <c r="AJ59" s="63">
        <f t="shared" si="73"/>
        <v>11200</v>
      </c>
      <c r="AK59" s="65">
        <v>0</v>
      </c>
      <c r="AL59" s="63">
        <f t="shared" si="74"/>
        <v>0</v>
      </c>
      <c r="AM59" s="49"/>
    </row>
    <row r="60" spans="1:39" s="2" customFormat="1" x14ac:dyDescent="0.3">
      <c r="A60" s="78" t="s">
        <v>1192</v>
      </c>
      <c r="B60" s="47">
        <f>16000/10</f>
        <v>1600</v>
      </c>
      <c r="C60" s="183">
        <f>2700/1.1</f>
        <v>2454.5454545454545</v>
      </c>
      <c r="D60" s="163">
        <v>10</v>
      </c>
      <c r="E60" s="44">
        <v>15</v>
      </c>
      <c r="F60" s="423">
        <f t="shared" si="55"/>
        <v>24000</v>
      </c>
      <c r="G60" s="42">
        <v>0</v>
      </c>
      <c r="H60" s="69">
        <f t="shared" si="56"/>
        <v>0</v>
      </c>
      <c r="I60" s="74">
        <v>0</v>
      </c>
      <c r="J60" s="37">
        <f t="shared" si="57"/>
        <v>0</v>
      </c>
      <c r="K60" s="74">
        <v>0</v>
      </c>
      <c r="L60" s="37">
        <f t="shared" si="58"/>
        <v>0</v>
      </c>
      <c r="M60" s="74">
        <v>10</v>
      </c>
      <c r="N60" s="37">
        <f t="shared" si="59"/>
        <v>16000</v>
      </c>
      <c r="O60" s="74">
        <v>0</v>
      </c>
      <c r="P60" s="71">
        <f t="shared" si="60"/>
        <v>0</v>
      </c>
      <c r="Q60" s="57">
        <f t="shared" si="61"/>
        <v>10</v>
      </c>
      <c r="R60" s="70">
        <f t="shared" si="62"/>
        <v>16000</v>
      </c>
      <c r="S60" s="42">
        <v>3</v>
      </c>
      <c r="T60" s="69">
        <f t="shared" si="63"/>
        <v>7363.636363636364</v>
      </c>
      <c r="U60" s="74">
        <v>2</v>
      </c>
      <c r="V60" s="69">
        <f t="shared" si="64"/>
        <v>4909.090909090909</v>
      </c>
      <c r="W60" s="74">
        <v>3</v>
      </c>
      <c r="X60" s="69">
        <f t="shared" si="65"/>
        <v>7363.636363636364</v>
      </c>
      <c r="Y60" s="74">
        <v>7</v>
      </c>
      <c r="Z60" s="69">
        <f t="shared" si="66"/>
        <v>17181.81818181818</v>
      </c>
      <c r="AA60" s="74">
        <v>2</v>
      </c>
      <c r="AB60" s="68">
        <f t="shared" si="67"/>
        <v>4909.090909090909</v>
      </c>
      <c r="AC60" s="67">
        <f t="shared" si="68"/>
        <v>17</v>
      </c>
      <c r="AD60" s="66">
        <f t="shared" si="69"/>
        <v>41727.272727272728</v>
      </c>
      <c r="AE60" s="36">
        <v>0</v>
      </c>
      <c r="AF60" s="60">
        <f t="shared" si="70"/>
        <v>14527.272727272726</v>
      </c>
      <c r="AG60" s="52">
        <v>0</v>
      </c>
      <c r="AH60" s="63">
        <f t="shared" si="71"/>
        <v>0</v>
      </c>
      <c r="AI60" s="65">
        <f t="shared" si="72"/>
        <v>8</v>
      </c>
      <c r="AJ60" s="63">
        <f t="shared" si="73"/>
        <v>12800</v>
      </c>
      <c r="AK60" s="65">
        <v>0</v>
      </c>
      <c r="AL60" s="63">
        <f t="shared" si="74"/>
        <v>0</v>
      </c>
      <c r="AM60" s="49"/>
    </row>
    <row r="61" spans="1:39" s="2" customFormat="1" x14ac:dyDescent="0.3">
      <c r="A61" s="78" t="s">
        <v>1187</v>
      </c>
      <c r="B61" s="47">
        <f>16000/10</f>
        <v>1600</v>
      </c>
      <c r="C61" s="183">
        <f>2700/1.1</f>
        <v>2454.5454545454545</v>
      </c>
      <c r="D61" s="163">
        <v>11</v>
      </c>
      <c r="E61" s="44">
        <v>12</v>
      </c>
      <c r="F61" s="423">
        <f t="shared" si="55"/>
        <v>19200</v>
      </c>
      <c r="G61" s="42">
        <v>0</v>
      </c>
      <c r="H61" s="69">
        <f t="shared" si="56"/>
        <v>0</v>
      </c>
      <c r="I61" s="74">
        <v>10</v>
      </c>
      <c r="J61" s="37">
        <f t="shared" si="57"/>
        <v>16000</v>
      </c>
      <c r="K61" s="74">
        <v>0</v>
      </c>
      <c r="L61" s="37">
        <f t="shared" si="58"/>
        <v>0</v>
      </c>
      <c r="M61" s="74">
        <v>0</v>
      </c>
      <c r="N61" s="37">
        <f t="shared" si="59"/>
        <v>0</v>
      </c>
      <c r="O61" s="74">
        <v>0</v>
      </c>
      <c r="P61" s="71">
        <f t="shared" si="60"/>
        <v>0</v>
      </c>
      <c r="Q61" s="57">
        <f t="shared" si="61"/>
        <v>10</v>
      </c>
      <c r="R61" s="70">
        <f t="shared" si="62"/>
        <v>16000</v>
      </c>
      <c r="S61" s="42">
        <v>1</v>
      </c>
      <c r="T61" s="69">
        <f t="shared" si="63"/>
        <v>2454.5454545454545</v>
      </c>
      <c r="U61" s="74">
        <v>5</v>
      </c>
      <c r="V61" s="69">
        <f t="shared" si="64"/>
        <v>12272.727272727272</v>
      </c>
      <c r="W61" s="74">
        <v>4</v>
      </c>
      <c r="X61" s="69">
        <f t="shared" si="65"/>
        <v>9818.181818181818</v>
      </c>
      <c r="Y61" s="74">
        <v>2</v>
      </c>
      <c r="Z61" s="69">
        <f t="shared" si="66"/>
        <v>4909.090909090909</v>
      </c>
      <c r="AA61" s="74">
        <v>6</v>
      </c>
      <c r="AB61" s="68">
        <f t="shared" si="67"/>
        <v>14727.272727272728</v>
      </c>
      <c r="AC61" s="67">
        <f t="shared" si="68"/>
        <v>18</v>
      </c>
      <c r="AD61" s="66">
        <f t="shared" si="69"/>
        <v>44181.818181818184</v>
      </c>
      <c r="AE61" s="36">
        <v>0</v>
      </c>
      <c r="AF61" s="60">
        <f t="shared" si="70"/>
        <v>15381.81818181818</v>
      </c>
      <c r="AG61" s="52">
        <v>0</v>
      </c>
      <c r="AH61" s="63">
        <f t="shared" si="71"/>
        <v>0</v>
      </c>
      <c r="AI61" s="65">
        <f t="shared" si="72"/>
        <v>4</v>
      </c>
      <c r="AJ61" s="63">
        <f t="shared" si="73"/>
        <v>6400</v>
      </c>
      <c r="AK61" s="65">
        <v>0</v>
      </c>
      <c r="AL61" s="63">
        <f t="shared" si="74"/>
        <v>0</v>
      </c>
      <c r="AM61" s="49"/>
    </row>
    <row r="62" spans="1:39" s="2" customFormat="1" x14ac:dyDescent="0.3">
      <c r="A62" s="78" t="s">
        <v>45</v>
      </c>
      <c r="B62" s="47">
        <f>14400/12</f>
        <v>1200</v>
      </c>
      <c r="C62" s="46">
        <f>1800/1.1</f>
        <v>1636.3636363636363</v>
      </c>
      <c r="D62" s="163">
        <v>12</v>
      </c>
      <c r="E62" s="44">
        <v>10</v>
      </c>
      <c r="F62" s="423">
        <f t="shared" si="55"/>
        <v>12000</v>
      </c>
      <c r="G62" s="42">
        <v>0</v>
      </c>
      <c r="H62" s="69">
        <f t="shared" si="56"/>
        <v>0</v>
      </c>
      <c r="I62" s="74">
        <v>0</v>
      </c>
      <c r="J62" s="37">
        <f t="shared" si="57"/>
        <v>0</v>
      </c>
      <c r="K62" s="74">
        <v>0</v>
      </c>
      <c r="L62" s="37">
        <f t="shared" si="58"/>
        <v>0</v>
      </c>
      <c r="M62" s="74">
        <v>0</v>
      </c>
      <c r="N62" s="37">
        <f t="shared" si="59"/>
        <v>0</v>
      </c>
      <c r="O62" s="74">
        <v>0</v>
      </c>
      <c r="P62" s="71">
        <f t="shared" si="60"/>
        <v>0</v>
      </c>
      <c r="Q62" s="57">
        <f t="shared" si="61"/>
        <v>0</v>
      </c>
      <c r="R62" s="70">
        <f t="shared" si="62"/>
        <v>0</v>
      </c>
      <c r="S62" s="42">
        <v>4</v>
      </c>
      <c r="T62" s="69">
        <f t="shared" si="63"/>
        <v>6545.454545454545</v>
      </c>
      <c r="U62" s="74">
        <v>6</v>
      </c>
      <c r="V62" s="69">
        <f t="shared" si="64"/>
        <v>9818.181818181818</v>
      </c>
      <c r="W62" s="74">
        <v>0</v>
      </c>
      <c r="X62" s="69">
        <f t="shared" si="65"/>
        <v>0</v>
      </c>
      <c r="Y62" s="74">
        <v>0</v>
      </c>
      <c r="Z62" s="69">
        <f t="shared" si="66"/>
        <v>0</v>
      </c>
      <c r="AA62" s="74">
        <v>0</v>
      </c>
      <c r="AB62" s="68">
        <f t="shared" si="67"/>
        <v>0</v>
      </c>
      <c r="AC62" s="67">
        <f t="shared" si="68"/>
        <v>10</v>
      </c>
      <c r="AD62" s="66">
        <f t="shared" si="69"/>
        <v>16363.636363636362</v>
      </c>
      <c r="AE62" s="36">
        <v>0</v>
      </c>
      <c r="AF62" s="60">
        <f t="shared" si="70"/>
        <v>4363.6363636363621</v>
      </c>
      <c r="AG62" s="52">
        <v>0</v>
      </c>
      <c r="AH62" s="63">
        <f t="shared" si="71"/>
        <v>0</v>
      </c>
      <c r="AI62" s="65">
        <f t="shared" si="72"/>
        <v>0</v>
      </c>
      <c r="AJ62" s="63">
        <f t="shared" si="73"/>
        <v>0</v>
      </c>
      <c r="AK62" s="65">
        <v>0</v>
      </c>
      <c r="AL62" s="63">
        <f t="shared" si="74"/>
        <v>0</v>
      </c>
      <c r="AM62" s="49"/>
    </row>
    <row r="63" spans="1:39" s="2" customFormat="1" x14ac:dyDescent="0.3">
      <c r="A63" s="55" t="s">
        <v>150</v>
      </c>
      <c r="B63" s="47">
        <f>3900/6</f>
        <v>650</v>
      </c>
      <c r="C63" s="46">
        <f>2000/1.1</f>
        <v>1818.181818181818</v>
      </c>
      <c r="D63" s="163">
        <v>6</v>
      </c>
      <c r="E63" s="44">
        <v>0</v>
      </c>
      <c r="F63" s="423">
        <f t="shared" si="55"/>
        <v>0</v>
      </c>
      <c r="G63" s="42">
        <v>0</v>
      </c>
      <c r="H63" s="69">
        <f t="shared" si="56"/>
        <v>0</v>
      </c>
      <c r="I63" s="74">
        <v>0</v>
      </c>
      <c r="J63" s="37">
        <f t="shared" si="57"/>
        <v>0</v>
      </c>
      <c r="K63" s="74">
        <v>0</v>
      </c>
      <c r="L63" s="37">
        <f t="shared" si="58"/>
        <v>0</v>
      </c>
      <c r="M63" s="74">
        <v>0</v>
      </c>
      <c r="N63" s="37">
        <f t="shared" si="59"/>
        <v>0</v>
      </c>
      <c r="O63" s="74">
        <v>0</v>
      </c>
      <c r="P63" s="71">
        <f t="shared" si="60"/>
        <v>0</v>
      </c>
      <c r="Q63" s="57">
        <f t="shared" si="61"/>
        <v>0</v>
      </c>
      <c r="R63" s="70">
        <f t="shared" si="62"/>
        <v>0</v>
      </c>
      <c r="S63" s="42">
        <v>0</v>
      </c>
      <c r="T63" s="69">
        <f t="shared" si="63"/>
        <v>0</v>
      </c>
      <c r="U63" s="74">
        <v>0</v>
      </c>
      <c r="V63" s="69">
        <f t="shared" si="64"/>
        <v>0</v>
      </c>
      <c r="W63" s="74">
        <v>0</v>
      </c>
      <c r="X63" s="69">
        <f t="shared" si="65"/>
        <v>0</v>
      </c>
      <c r="Y63" s="74">
        <v>0</v>
      </c>
      <c r="Z63" s="69">
        <f t="shared" si="66"/>
        <v>0</v>
      </c>
      <c r="AA63" s="74">
        <v>0</v>
      </c>
      <c r="AB63" s="68">
        <f t="shared" si="67"/>
        <v>0</v>
      </c>
      <c r="AC63" s="67">
        <f t="shared" si="68"/>
        <v>0</v>
      </c>
      <c r="AD63" s="66">
        <f t="shared" si="69"/>
        <v>0</v>
      </c>
      <c r="AE63" s="36">
        <v>0</v>
      </c>
      <c r="AF63" s="60">
        <f t="shared" si="70"/>
        <v>0</v>
      </c>
      <c r="AG63" s="52">
        <v>0</v>
      </c>
      <c r="AH63" s="63">
        <f t="shared" si="71"/>
        <v>0</v>
      </c>
      <c r="AI63" s="65">
        <f t="shared" si="72"/>
        <v>0</v>
      </c>
      <c r="AJ63" s="63">
        <f t="shared" si="73"/>
        <v>0</v>
      </c>
      <c r="AK63" s="65">
        <v>0</v>
      </c>
      <c r="AL63" s="63">
        <f t="shared" si="74"/>
        <v>0</v>
      </c>
      <c r="AM63" s="49"/>
    </row>
    <row r="64" spans="1:39" s="2" customFormat="1" x14ac:dyDescent="0.3">
      <c r="A64" s="55" t="s">
        <v>67</v>
      </c>
      <c r="B64" s="47">
        <f>3900/6</f>
        <v>650</v>
      </c>
      <c r="C64" s="46">
        <f>2000/1.1</f>
        <v>1818.181818181818</v>
      </c>
      <c r="D64" s="163">
        <v>6</v>
      </c>
      <c r="E64" s="44">
        <v>0</v>
      </c>
      <c r="F64" s="423">
        <f t="shared" si="55"/>
        <v>0</v>
      </c>
      <c r="G64" s="42">
        <v>0</v>
      </c>
      <c r="H64" s="69">
        <f t="shared" si="56"/>
        <v>0</v>
      </c>
      <c r="I64" s="74">
        <v>0</v>
      </c>
      <c r="J64" s="37">
        <f t="shared" si="57"/>
        <v>0</v>
      </c>
      <c r="K64" s="74">
        <v>0</v>
      </c>
      <c r="L64" s="37">
        <f t="shared" si="58"/>
        <v>0</v>
      </c>
      <c r="M64" s="74">
        <v>0</v>
      </c>
      <c r="N64" s="37">
        <f t="shared" si="59"/>
        <v>0</v>
      </c>
      <c r="O64" s="74">
        <v>0</v>
      </c>
      <c r="P64" s="71">
        <f t="shared" si="60"/>
        <v>0</v>
      </c>
      <c r="Q64" s="57">
        <f t="shared" si="61"/>
        <v>0</v>
      </c>
      <c r="R64" s="70">
        <f t="shared" si="62"/>
        <v>0</v>
      </c>
      <c r="S64" s="42">
        <v>0</v>
      </c>
      <c r="T64" s="69">
        <f t="shared" si="63"/>
        <v>0</v>
      </c>
      <c r="U64" s="74">
        <v>0</v>
      </c>
      <c r="V64" s="69">
        <f t="shared" si="64"/>
        <v>0</v>
      </c>
      <c r="W64" s="74">
        <v>0</v>
      </c>
      <c r="X64" s="69">
        <f t="shared" si="65"/>
        <v>0</v>
      </c>
      <c r="Y64" s="74">
        <v>0</v>
      </c>
      <c r="Z64" s="69">
        <f t="shared" si="66"/>
        <v>0</v>
      </c>
      <c r="AA64" s="74">
        <v>0</v>
      </c>
      <c r="AB64" s="68">
        <f t="shared" si="67"/>
        <v>0</v>
      </c>
      <c r="AC64" s="67">
        <f t="shared" si="68"/>
        <v>0</v>
      </c>
      <c r="AD64" s="66">
        <f t="shared" si="69"/>
        <v>0</v>
      </c>
      <c r="AE64" s="36">
        <v>0</v>
      </c>
      <c r="AF64" s="60">
        <f t="shared" si="70"/>
        <v>0</v>
      </c>
      <c r="AG64" s="52">
        <v>0</v>
      </c>
      <c r="AH64" s="63">
        <f t="shared" si="71"/>
        <v>0</v>
      </c>
      <c r="AI64" s="65">
        <f t="shared" si="72"/>
        <v>0</v>
      </c>
      <c r="AJ64" s="63">
        <f t="shared" si="73"/>
        <v>0</v>
      </c>
      <c r="AK64" s="65">
        <v>0</v>
      </c>
      <c r="AL64" s="63">
        <f t="shared" si="74"/>
        <v>0</v>
      </c>
      <c r="AM64" s="49"/>
    </row>
    <row r="65" spans="1:39" s="2" customFormat="1" x14ac:dyDescent="0.3">
      <c r="A65" s="55" t="s">
        <v>148</v>
      </c>
      <c r="B65" s="47">
        <f>3900/6</f>
        <v>650</v>
      </c>
      <c r="C65" s="46">
        <f>2000/1.1</f>
        <v>1818.181818181818</v>
      </c>
      <c r="D65" s="163">
        <v>6</v>
      </c>
      <c r="E65" s="44">
        <v>0</v>
      </c>
      <c r="F65" s="423">
        <f t="shared" si="55"/>
        <v>0</v>
      </c>
      <c r="G65" s="42">
        <v>0</v>
      </c>
      <c r="H65" s="69">
        <f t="shared" si="56"/>
        <v>0</v>
      </c>
      <c r="I65" s="74">
        <v>0</v>
      </c>
      <c r="J65" s="37">
        <f t="shared" si="57"/>
        <v>0</v>
      </c>
      <c r="K65" s="74">
        <v>0</v>
      </c>
      <c r="L65" s="37">
        <f t="shared" si="58"/>
        <v>0</v>
      </c>
      <c r="M65" s="74">
        <v>0</v>
      </c>
      <c r="N65" s="37">
        <f t="shared" si="59"/>
        <v>0</v>
      </c>
      <c r="O65" s="74">
        <v>0</v>
      </c>
      <c r="P65" s="71">
        <f t="shared" si="60"/>
        <v>0</v>
      </c>
      <c r="Q65" s="57">
        <f t="shared" si="61"/>
        <v>0</v>
      </c>
      <c r="R65" s="70">
        <f t="shared" si="62"/>
        <v>0</v>
      </c>
      <c r="S65" s="42">
        <v>0</v>
      </c>
      <c r="T65" s="69">
        <f t="shared" si="63"/>
        <v>0</v>
      </c>
      <c r="U65" s="74">
        <v>0</v>
      </c>
      <c r="V65" s="69">
        <f t="shared" si="64"/>
        <v>0</v>
      </c>
      <c r="W65" s="74">
        <v>0</v>
      </c>
      <c r="X65" s="69">
        <f t="shared" si="65"/>
        <v>0</v>
      </c>
      <c r="Y65" s="74">
        <v>0</v>
      </c>
      <c r="Z65" s="69">
        <f t="shared" si="66"/>
        <v>0</v>
      </c>
      <c r="AA65" s="74">
        <v>0</v>
      </c>
      <c r="AB65" s="68">
        <f t="shared" si="67"/>
        <v>0</v>
      </c>
      <c r="AC65" s="67">
        <f t="shared" si="68"/>
        <v>0</v>
      </c>
      <c r="AD65" s="66">
        <f t="shared" si="69"/>
        <v>0</v>
      </c>
      <c r="AE65" s="36">
        <v>0</v>
      </c>
      <c r="AF65" s="60">
        <f t="shared" si="70"/>
        <v>0</v>
      </c>
      <c r="AG65" s="52">
        <v>0</v>
      </c>
      <c r="AH65" s="63">
        <f t="shared" si="71"/>
        <v>0</v>
      </c>
      <c r="AI65" s="65">
        <f t="shared" si="72"/>
        <v>0</v>
      </c>
      <c r="AJ65" s="63">
        <f t="shared" si="73"/>
        <v>0</v>
      </c>
      <c r="AK65" s="65">
        <v>0</v>
      </c>
      <c r="AL65" s="63">
        <f t="shared" si="74"/>
        <v>0</v>
      </c>
      <c r="AM65" s="49"/>
    </row>
    <row r="66" spans="1:39" s="2" customFormat="1" ht="17.25" thickBot="1" x14ac:dyDescent="0.35">
      <c r="A66" s="48" t="s">
        <v>1193</v>
      </c>
      <c r="B66" s="193">
        <f>31200/24</f>
        <v>1300</v>
      </c>
      <c r="C66" s="194">
        <f>2800/1.1</f>
        <v>2545.454545454545</v>
      </c>
      <c r="D66" s="45">
        <v>24</v>
      </c>
      <c r="E66" s="403">
        <v>2</v>
      </c>
      <c r="F66" s="424">
        <f t="shared" si="55"/>
        <v>2600</v>
      </c>
      <c r="G66" s="376">
        <v>0</v>
      </c>
      <c r="H66" s="404">
        <f t="shared" si="56"/>
        <v>0</v>
      </c>
      <c r="I66" s="145">
        <v>0</v>
      </c>
      <c r="J66" s="197">
        <f t="shared" si="57"/>
        <v>0</v>
      </c>
      <c r="K66" s="145">
        <v>0</v>
      </c>
      <c r="L66" s="197">
        <f t="shared" si="58"/>
        <v>0</v>
      </c>
      <c r="M66" s="145">
        <v>0</v>
      </c>
      <c r="N66" s="197">
        <f t="shared" si="59"/>
        <v>0</v>
      </c>
      <c r="O66" s="145">
        <v>0</v>
      </c>
      <c r="P66" s="405">
        <f t="shared" si="60"/>
        <v>0</v>
      </c>
      <c r="Q66" s="406">
        <f t="shared" si="61"/>
        <v>0</v>
      </c>
      <c r="R66" s="149">
        <f t="shared" si="62"/>
        <v>0</v>
      </c>
      <c r="S66" s="376">
        <v>2</v>
      </c>
      <c r="T66" s="404">
        <f t="shared" si="63"/>
        <v>5090.9090909090901</v>
      </c>
      <c r="U66" s="145">
        <v>0</v>
      </c>
      <c r="V66" s="404">
        <f t="shared" si="64"/>
        <v>0</v>
      </c>
      <c r="W66" s="145">
        <v>0</v>
      </c>
      <c r="X66" s="404">
        <f t="shared" si="65"/>
        <v>0</v>
      </c>
      <c r="Y66" s="145">
        <v>0</v>
      </c>
      <c r="Z66" s="404">
        <f t="shared" si="66"/>
        <v>0</v>
      </c>
      <c r="AA66" s="145">
        <v>0</v>
      </c>
      <c r="AB66" s="390">
        <f t="shared" si="67"/>
        <v>0</v>
      </c>
      <c r="AC66" s="407">
        <f t="shared" si="68"/>
        <v>2</v>
      </c>
      <c r="AD66" s="408">
        <f t="shared" si="69"/>
        <v>5090.9090909090901</v>
      </c>
      <c r="AE66" s="409">
        <v>0</v>
      </c>
      <c r="AF66" s="392">
        <f t="shared" si="70"/>
        <v>2490.9090909090901</v>
      </c>
      <c r="AG66" s="410">
        <v>0</v>
      </c>
      <c r="AH66" s="411">
        <f t="shared" si="71"/>
        <v>0</v>
      </c>
      <c r="AI66" s="412">
        <f t="shared" si="72"/>
        <v>0</v>
      </c>
      <c r="AJ66" s="411">
        <f t="shared" si="73"/>
        <v>0</v>
      </c>
      <c r="AK66" s="412">
        <v>0</v>
      </c>
      <c r="AL66" s="411">
        <f t="shared" si="74"/>
        <v>0</v>
      </c>
      <c r="AM66" s="413"/>
    </row>
    <row r="67" spans="1:39" s="2" customFormat="1" ht="17.25" thickBot="1" x14ac:dyDescent="0.35">
      <c r="A67" s="573" t="s">
        <v>57</v>
      </c>
      <c r="B67" s="574"/>
      <c r="C67" s="574"/>
      <c r="D67" s="574"/>
      <c r="E67" s="414">
        <f t="shared" ref="E67:AL67" si="75">SUM(E52:E66)</f>
        <v>107</v>
      </c>
      <c r="F67" s="389">
        <f t="shared" si="75"/>
        <v>173300</v>
      </c>
      <c r="G67" s="395">
        <f t="shared" si="75"/>
        <v>40</v>
      </c>
      <c r="H67" s="369">
        <f t="shared" si="75"/>
        <v>68000</v>
      </c>
      <c r="I67" s="459">
        <f t="shared" si="75"/>
        <v>40</v>
      </c>
      <c r="J67" s="369">
        <f t="shared" si="75"/>
        <v>64000</v>
      </c>
      <c r="K67" s="459">
        <f t="shared" si="75"/>
        <v>50</v>
      </c>
      <c r="L67" s="369">
        <f t="shared" si="75"/>
        <v>87000</v>
      </c>
      <c r="M67" s="459">
        <f t="shared" si="75"/>
        <v>30</v>
      </c>
      <c r="N67" s="369">
        <f t="shared" si="75"/>
        <v>48000</v>
      </c>
      <c r="O67" s="459">
        <f t="shared" si="75"/>
        <v>0</v>
      </c>
      <c r="P67" s="369">
        <f t="shared" si="75"/>
        <v>0</v>
      </c>
      <c r="Q67" s="372">
        <f t="shared" si="75"/>
        <v>160</v>
      </c>
      <c r="R67" s="371">
        <f t="shared" si="75"/>
        <v>267000</v>
      </c>
      <c r="S67" s="395">
        <f t="shared" si="75"/>
        <v>25</v>
      </c>
      <c r="T67" s="369">
        <f t="shared" si="75"/>
        <v>58636.363636363632</v>
      </c>
      <c r="U67" s="459">
        <f t="shared" si="75"/>
        <v>46</v>
      </c>
      <c r="V67" s="369">
        <f t="shared" si="75"/>
        <v>109181.81818181818</v>
      </c>
      <c r="W67" s="459">
        <f t="shared" si="75"/>
        <v>43</v>
      </c>
      <c r="X67" s="369">
        <f t="shared" si="75"/>
        <v>107454.54545454546</v>
      </c>
      <c r="Y67" s="459">
        <f t="shared" si="75"/>
        <v>33</v>
      </c>
      <c r="Z67" s="369">
        <f t="shared" si="75"/>
        <v>82272.727272727265</v>
      </c>
      <c r="AA67" s="459">
        <f t="shared" si="75"/>
        <v>37</v>
      </c>
      <c r="AB67" s="369">
        <f t="shared" si="75"/>
        <v>91909.090909090912</v>
      </c>
      <c r="AC67" s="372">
        <f t="shared" si="75"/>
        <v>184</v>
      </c>
      <c r="AD67" s="372">
        <f t="shared" si="75"/>
        <v>449454.54545454535</v>
      </c>
      <c r="AE67" s="372">
        <f t="shared" si="75"/>
        <v>0</v>
      </c>
      <c r="AF67" s="371">
        <f t="shared" si="75"/>
        <v>145454.54545454541</v>
      </c>
      <c r="AG67" s="398">
        <f t="shared" si="75"/>
        <v>0</v>
      </c>
      <c r="AH67" s="367">
        <f t="shared" si="75"/>
        <v>0</v>
      </c>
      <c r="AI67" s="395">
        <f t="shared" si="75"/>
        <v>83</v>
      </c>
      <c r="AJ67" s="367">
        <f t="shared" si="75"/>
        <v>136300</v>
      </c>
      <c r="AK67" s="395">
        <f t="shared" si="75"/>
        <v>0</v>
      </c>
      <c r="AL67" s="367">
        <f t="shared" si="75"/>
        <v>0</v>
      </c>
      <c r="AM67" s="11"/>
    </row>
    <row r="68" spans="1:39" s="2" customFormat="1" ht="17.25" thickBot="1" x14ac:dyDescent="0.35">
      <c r="A68" s="10"/>
      <c r="B68" s="10"/>
      <c r="C68" s="10"/>
      <c r="D68" s="10"/>
      <c r="E68" s="4"/>
      <c r="F68" s="5"/>
      <c r="G68" s="4"/>
      <c r="H68" s="9">
        <f>H67*1.1</f>
        <v>74800</v>
      </c>
      <c r="I68" s="5"/>
      <c r="J68" s="9">
        <f>J67*1.1</f>
        <v>70400</v>
      </c>
      <c r="K68" s="5"/>
      <c r="L68" s="9">
        <f>L67*1.1</f>
        <v>95700.000000000015</v>
      </c>
      <c r="M68" s="5"/>
      <c r="N68" s="9">
        <f>N67*1.1</f>
        <v>52800.000000000007</v>
      </c>
      <c r="O68" s="5"/>
      <c r="P68" s="9">
        <f>P67*1.1</f>
        <v>0</v>
      </c>
      <c r="Q68" s="5"/>
      <c r="R68" s="8">
        <f>R67*1.1</f>
        <v>293700</v>
      </c>
      <c r="S68" s="586" t="s">
        <v>50</v>
      </c>
      <c r="T68" s="587"/>
      <c r="U68" s="587"/>
      <c r="V68" s="587"/>
      <c r="W68" s="587"/>
      <c r="X68" s="587"/>
      <c r="Y68" s="587"/>
      <c r="Z68" s="587"/>
      <c r="AA68" s="587"/>
      <c r="AB68" s="587"/>
      <c r="AC68" s="587"/>
      <c r="AD68" s="587"/>
      <c r="AE68" s="383"/>
      <c r="AF68" s="7">
        <f>AF67/(R67+F67)</f>
        <v>0.33035327152974203</v>
      </c>
      <c r="AG68" s="4"/>
      <c r="AH68" s="6"/>
      <c r="AI68" s="4"/>
      <c r="AJ68" s="6"/>
      <c r="AK68" s="4"/>
      <c r="AL68" s="3"/>
    </row>
    <row r="69" spans="1:39" s="2" customFormat="1" x14ac:dyDescent="0.3">
      <c r="A69" s="10"/>
      <c r="B69" s="10"/>
      <c r="C69" s="10"/>
      <c r="D69" s="10"/>
      <c r="E69" s="91"/>
      <c r="F69" s="10"/>
      <c r="G69" s="10"/>
      <c r="H69" s="125"/>
      <c r="I69" s="10"/>
      <c r="J69" s="125"/>
      <c r="K69" s="10"/>
      <c r="L69" s="125"/>
      <c r="M69" s="10"/>
      <c r="N69" s="125"/>
      <c r="O69" s="10"/>
      <c r="P69" s="125"/>
      <c r="Q69" s="10"/>
      <c r="R69" s="125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3"/>
      <c r="AG69" s="10"/>
      <c r="AH69" s="10"/>
      <c r="AI69" s="10"/>
      <c r="AJ69" s="10"/>
      <c r="AK69" s="10"/>
    </row>
    <row r="70" spans="1:39" s="2" customFormat="1" ht="17.25" thickBot="1" x14ac:dyDescent="0.35">
      <c r="A70" s="98" t="s">
        <v>1207</v>
      </c>
      <c r="B70" s="97"/>
      <c r="C70" s="97"/>
      <c r="D70" s="94"/>
      <c r="E70" s="95"/>
      <c r="F70" s="95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3"/>
      <c r="AH70" s="93"/>
      <c r="AI70" s="93"/>
      <c r="AJ70" s="93"/>
      <c r="AK70" s="93"/>
    </row>
    <row r="71" spans="1:39" s="2" customFormat="1" ht="17.25" thickBot="1" x14ac:dyDescent="0.35">
      <c r="A71" s="10"/>
      <c r="B71" s="10"/>
      <c r="C71" s="10"/>
      <c r="D71" s="10"/>
      <c r="E71" s="92"/>
      <c r="F71" s="134"/>
      <c r="G71" s="619" t="s">
        <v>10</v>
      </c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1"/>
      <c r="S71" s="622" t="s">
        <v>49</v>
      </c>
      <c r="T71" s="622"/>
      <c r="U71" s="622"/>
      <c r="V71" s="622"/>
      <c r="W71" s="622"/>
      <c r="X71" s="622"/>
      <c r="Y71" s="622"/>
      <c r="Z71" s="622"/>
      <c r="AA71" s="622"/>
      <c r="AB71" s="622"/>
      <c r="AC71" s="622"/>
      <c r="AD71" s="622"/>
      <c r="AE71" s="622"/>
      <c r="AF71" s="622"/>
      <c r="AG71" s="92"/>
      <c r="AH71" s="89"/>
      <c r="AI71" s="92"/>
      <c r="AJ71" s="91"/>
      <c r="AK71" s="112"/>
      <c r="AL71" s="113"/>
      <c r="AM71" s="133" t="s">
        <v>11</v>
      </c>
    </row>
    <row r="72" spans="1:39" s="2" customFormat="1" ht="16.5" customHeight="1" x14ac:dyDescent="0.3">
      <c r="A72" s="652" t="s">
        <v>12</v>
      </c>
      <c r="B72" s="636" t="s">
        <v>13</v>
      </c>
      <c r="C72" s="565" t="s">
        <v>14</v>
      </c>
      <c r="D72" s="647" t="s">
        <v>51</v>
      </c>
      <c r="E72" s="654" t="s">
        <v>15</v>
      </c>
      <c r="F72" s="656" t="s">
        <v>16</v>
      </c>
      <c r="G72" s="629" t="s">
        <v>17</v>
      </c>
      <c r="H72" s="633" t="s">
        <v>18</v>
      </c>
      <c r="I72" s="658" t="s">
        <v>0</v>
      </c>
      <c r="J72" s="633" t="s">
        <v>53</v>
      </c>
      <c r="K72" s="658" t="s">
        <v>1</v>
      </c>
      <c r="L72" s="633" t="s">
        <v>19</v>
      </c>
      <c r="M72" s="625" t="s">
        <v>2</v>
      </c>
      <c r="N72" s="633" t="s">
        <v>20</v>
      </c>
      <c r="O72" s="625" t="s">
        <v>3</v>
      </c>
      <c r="P72" s="633" t="s">
        <v>21</v>
      </c>
      <c r="Q72" s="639" t="s">
        <v>22</v>
      </c>
      <c r="R72" s="607" t="s">
        <v>23</v>
      </c>
      <c r="S72" s="609" t="s">
        <v>24</v>
      </c>
      <c r="T72" s="611" t="s">
        <v>25</v>
      </c>
      <c r="U72" s="640" t="s">
        <v>4</v>
      </c>
      <c r="V72" s="611" t="s">
        <v>26</v>
      </c>
      <c r="W72" s="640" t="s">
        <v>5</v>
      </c>
      <c r="X72" s="611" t="s">
        <v>27</v>
      </c>
      <c r="Y72" s="609" t="s">
        <v>6</v>
      </c>
      <c r="Z72" s="611" t="s">
        <v>54</v>
      </c>
      <c r="AA72" s="640" t="s">
        <v>7</v>
      </c>
      <c r="AB72" s="611" t="s">
        <v>28</v>
      </c>
      <c r="AC72" s="642" t="s">
        <v>29</v>
      </c>
      <c r="AD72" s="639" t="s">
        <v>30</v>
      </c>
      <c r="AE72" s="639" t="s">
        <v>31</v>
      </c>
      <c r="AF72" s="623" t="s">
        <v>32</v>
      </c>
      <c r="AG72" s="615" t="s">
        <v>33</v>
      </c>
      <c r="AH72" s="627" t="s">
        <v>52</v>
      </c>
      <c r="AI72" s="629" t="s">
        <v>71</v>
      </c>
      <c r="AJ72" s="627" t="s">
        <v>34</v>
      </c>
      <c r="AK72" s="634" t="s">
        <v>35</v>
      </c>
      <c r="AL72" s="627" t="s">
        <v>36</v>
      </c>
      <c r="AM72" s="605" t="s">
        <v>37</v>
      </c>
    </row>
    <row r="73" spans="1:39" s="2" customFormat="1" ht="17.25" customHeight="1" thickBot="1" x14ac:dyDescent="0.35">
      <c r="A73" s="653"/>
      <c r="B73" s="637"/>
      <c r="C73" s="566"/>
      <c r="D73" s="648"/>
      <c r="E73" s="655"/>
      <c r="F73" s="657"/>
      <c r="G73" s="630"/>
      <c r="H73" s="583"/>
      <c r="I73" s="659"/>
      <c r="J73" s="583"/>
      <c r="K73" s="659"/>
      <c r="L73" s="583"/>
      <c r="M73" s="626"/>
      <c r="N73" s="583"/>
      <c r="O73" s="626"/>
      <c r="P73" s="583"/>
      <c r="Q73" s="602"/>
      <c r="R73" s="608"/>
      <c r="S73" s="610"/>
      <c r="T73" s="612"/>
      <c r="U73" s="641"/>
      <c r="V73" s="612"/>
      <c r="W73" s="641"/>
      <c r="X73" s="612"/>
      <c r="Y73" s="610"/>
      <c r="Z73" s="612"/>
      <c r="AA73" s="641"/>
      <c r="AB73" s="612"/>
      <c r="AC73" s="593"/>
      <c r="AD73" s="602"/>
      <c r="AE73" s="602"/>
      <c r="AF73" s="624"/>
      <c r="AG73" s="616"/>
      <c r="AH73" s="631"/>
      <c r="AI73" s="630"/>
      <c r="AJ73" s="631"/>
      <c r="AK73" s="638"/>
      <c r="AL73" s="631"/>
      <c r="AM73" s="606"/>
    </row>
    <row r="74" spans="1:39" s="2" customFormat="1" x14ac:dyDescent="0.3">
      <c r="A74" s="78" t="s">
        <v>40</v>
      </c>
      <c r="B74" s="47">
        <f>18000/10</f>
        <v>1800</v>
      </c>
      <c r="C74" s="183">
        <f>2800/1.1</f>
        <v>2545.454545454545</v>
      </c>
      <c r="D74" s="163">
        <v>10</v>
      </c>
      <c r="E74" s="44">
        <v>10</v>
      </c>
      <c r="F74" s="76">
        <f t="shared" ref="F74:F88" si="76">B74*E74</f>
        <v>18000</v>
      </c>
      <c r="G74" s="74">
        <v>10</v>
      </c>
      <c r="H74" s="69">
        <f t="shared" ref="H74:H88" si="77">B74*G74</f>
        <v>18000</v>
      </c>
      <c r="I74" s="74">
        <v>10</v>
      </c>
      <c r="J74" s="37">
        <f t="shared" ref="J74:J88" si="78">B74*I74</f>
        <v>18000</v>
      </c>
      <c r="K74" s="74">
        <v>20</v>
      </c>
      <c r="L74" s="37">
        <f t="shared" ref="L74:L88" si="79">B74*K74</f>
        <v>36000</v>
      </c>
      <c r="M74" s="74">
        <v>0</v>
      </c>
      <c r="N74" s="37">
        <f t="shared" ref="N74:N88" si="80">B74*M74</f>
        <v>0</v>
      </c>
      <c r="O74" s="74">
        <v>0</v>
      </c>
      <c r="P74" s="71">
        <f t="shared" ref="P74:P88" si="81">B74*O74</f>
        <v>0</v>
      </c>
      <c r="Q74" s="57">
        <f t="shared" ref="Q74:Q88" si="82">G74+I74+K74+M74+O74</f>
        <v>40</v>
      </c>
      <c r="R74" s="70">
        <f t="shared" ref="R74:R88" si="83">Q74*B74</f>
        <v>72000</v>
      </c>
      <c r="S74" s="74">
        <v>4</v>
      </c>
      <c r="T74" s="69">
        <f t="shared" ref="T74:T88" si="84">C74*S74</f>
        <v>10181.81818181818</v>
      </c>
      <c r="U74" s="74">
        <v>12</v>
      </c>
      <c r="V74" s="69">
        <f t="shared" ref="V74:V88" si="85">C74*U74</f>
        <v>30545.45454545454</v>
      </c>
      <c r="W74" s="74">
        <v>10</v>
      </c>
      <c r="X74" s="69">
        <f t="shared" ref="X74:X88" si="86">C74*W74</f>
        <v>25454.545454545449</v>
      </c>
      <c r="Y74" s="74">
        <v>16</v>
      </c>
      <c r="Z74" s="69">
        <f t="shared" ref="Z74:Z88" si="87">C74*Y74</f>
        <v>40727.272727272721</v>
      </c>
      <c r="AA74" s="74">
        <v>8</v>
      </c>
      <c r="AB74" s="68">
        <f t="shared" ref="AB74:AB88" si="88">C74*AA74</f>
        <v>20363.63636363636</v>
      </c>
      <c r="AC74" s="67">
        <f t="shared" ref="AC74:AC88" si="89">S74+U74+W74+Y74+AA74</f>
        <v>50</v>
      </c>
      <c r="AD74" s="66">
        <f t="shared" ref="AD74:AD88" si="90">AC74*C74</f>
        <v>127272.72727272725</v>
      </c>
      <c r="AE74" s="57">
        <v>0</v>
      </c>
      <c r="AF74" s="57">
        <f t="shared" ref="AF74:AF88" si="91">((C74-B74)*AC74)-AE74</f>
        <v>37272.72727272725</v>
      </c>
      <c r="AG74" s="52">
        <v>0</v>
      </c>
      <c r="AH74" s="63">
        <f t="shared" ref="AH74:AH88" si="92">B74*AG74</f>
        <v>0</v>
      </c>
      <c r="AI74" s="65">
        <f t="shared" ref="AI74:AI88" si="93">E74+Q74-AC74-AG74</f>
        <v>0</v>
      </c>
      <c r="AJ74" s="64">
        <f t="shared" ref="AJ74:AJ88" si="94">B74*AI74</f>
        <v>0</v>
      </c>
      <c r="AK74" s="65">
        <v>0</v>
      </c>
      <c r="AL74" s="63">
        <f t="shared" ref="AL74:AL88" si="95">AK74*B74</f>
        <v>0</v>
      </c>
      <c r="AM74" s="180"/>
    </row>
    <row r="75" spans="1:39" s="2" customFormat="1" x14ac:dyDescent="0.3">
      <c r="A75" s="78" t="s">
        <v>43</v>
      </c>
      <c r="B75" s="47">
        <f>18000/10</f>
        <v>1800</v>
      </c>
      <c r="C75" s="183">
        <f>2800/1.1</f>
        <v>2545.454545454545</v>
      </c>
      <c r="D75" s="163">
        <v>10</v>
      </c>
      <c r="E75" s="44">
        <v>0</v>
      </c>
      <c r="F75" s="76">
        <f t="shared" si="76"/>
        <v>0</v>
      </c>
      <c r="G75" s="74">
        <v>0</v>
      </c>
      <c r="H75" s="69">
        <f t="shared" si="77"/>
        <v>0</v>
      </c>
      <c r="I75" s="74">
        <v>0</v>
      </c>
      <c r="J75" s="37">
        <f t="shared" si="78"/>
        <v>0</v>
      </c>
      <c r="K75" s="74">
        <v>0</v>
      </c>
      <c r="L75" s="37">
        <f t="shared" si="79"/>
        <v>0</v>
      </c>
      <c r="M75" s="74">
        <v>0</v>
      </c>
      <c r="N75" s="37">
        <f t="shared" si="80"/>
        <v>0</v>
      </c>
      <c r="O75" s="74">
        <v>0</v>
      </c>
      <c r="P75" s="71">
        <f t="shared" si="81"/>
        <v>0</v>
      </c>
      <c r="Q75" s="57">
        <f t="shared" si="82"/>
        <v>0</v>
      </c>
      <c r="R75" s="70">
        <f t="shared" si="83"/>
        <v>0</v>
      </c>
      <c r="S75" s="74">
        <v>0</v>
      </c>
      <c r="T75" s="69">
        <f t="shared" si="84"/>
        <v>0</v>
      </c>
      <c r="U75" s="74">
        <v>0</v>
      </c>
      <c r="V75" s="69">
        <f t="shared" si="85"/>
        <v>0</v>
      </c>
      <c r="W75" s="74">
        <v>0</v>
      </c>
      <c r="X75" s="69">
        <f t="shared" si="86"/>
        <v>0</v>
      </c>
      <c r="Y75" s="74">
        <v>0</v>
      </c>
      <c r="Z75" s="69">
        <f t="shared" si="87"/>
        <v>0</v>
      </c>
      <c r="AA75" s="74">
        <v>0</v>
      </c>
      <c r="AB75" s="68">
        <f t="shared" si="88"/>
        <v>0</v>
      </c>
      <c r="AC75" s="67">
        <f t="shared" si="89"/>
        <v>0</v>
      </c>
      <c r="AD75" s="66">
        <f t="shared" si="90"/>
        <v>0</v>
      </c>
      <c r="AE75" s="57">
        <v>0</v>
      </c>
      <c r="AF75" s="57">
        <f t="shared" si="91"/>
        <v>0</v>
      </c>
      <c r="AG75" s="52">
        <v>0</v>
      </c>
      <c r="AH75" s="63">
        <f t="shared" si="92"/>
        <v>0</v>
      </c>
      <c r="AI75" s="65">
        <f t="shared" si="93"/>
        <v>0</v>
      </c>
      <c r="AJ75" s="64">
        <f t="shared" si="94"/>
        <v>0</v>
      </c>
      <c r="AK75" s="65">
        <v>0</v>
      </c>
      <c r="AL75" s="63">
        <f t="shared" si="95"/>
        <v>0</v>
      </c>
      <c r="AM75" s="75"/>
    </row>
    <row r="76" spans="1:39" s="2" customFormat="1" x14ac:dyDescent="0.3">
      <c r="A76" s="78" t="s">
        <v>44</v>
      </c>
      <c r="B76" s="47">
        <f>17000/10</f>
        <v>1700</v>
      </c>
      <c r="C76" s="183">
        <f>2700/1.1</f>
        <v>2454.5454545454545</v>
      </c>
      <c r="D76" s="163">
        <v>10</v>
      </c>
      <c r="E76" s="44">
        <v>0</v>
      </c>
      <c r="F76" s="76">
        <f t="shared" si="76"/>
        <v>0</v>
      </c>
      <c r="G76" s="74">
        <v>0</v>
      </c>
      <c r="H76" s="69">
        <f t="shared" si="77"/>
        <v>0</v>
      </c>
      <c r="I76" s="74">
        <v>0</v>
      </c>
      <c r="J76" s="37">
        <f t="shared" si="78"/>
        <v>0</v>
      </c>
      <c r="K76" s="74">
        <v>0</v>
      </c>
      <c r="L76" s="37">
        <f t="shared" si="79"/>
        <v>0</v>
      </c>
      <c r="M76" s="74">
        <v>0</v>
      </c>
      <c r="N76" s="37">
        <f t="shared" si="80"/>
        <v>0</v>
      </c>
      <c r="O76" s="74">
        <v>0</v>
      </c>
      <c r="P76" s="71">
        <f t="shared" si="81"/>
        <v>0</v>
      </c>
      <c r="Q76" s="57">
        <f t="shared" si="82"/>
        <v>0</v>
      </c>
      <c r="R76" s="70">
        <f t="shared" si="83"/>
        <v>0</v>
      </c>
      <c r="S76" s="74">
        <v>0</v>
      </c>
      <c r="T76" s="69">
        <f t="shared" si="84"/>
        <v>0</v>
      </c>
      <c r="U76" s="74">
        <v>0</v>
      </c>
      <c r="V76" s="69">
        <f t="shared" si="85"/>
        <v>0</v>
      </c>
      <c r="W76" s="74">
        <v>0</v>
      </c>
      <c r="X76" s="69">
        <f t="shared" si="86"/>
        <v>0</v>
      </c>
      <c r="Y76" s="74">
        <v>0</v>
      </c>
      <c r="Z76" s="69">
        <f t="shared" si="87"/>
        <v>0</v>
      </c>
      <c r="AA76" s="74">
        <v>0</v>
      </c>
      <c r="AB76" s="68">
        <f t="shared" si="88"/>
        <v>0</v>
      </c>
      <c r="AC76" s="67">
        <f t="shared" si="89"/>
        <v>0</v>
      </c>
      <c r="AD76" s="66">
        <f t="shared" si="90"/>
        <v>0</v>
      </c>
      <c r="AE76" s="57">
        <v>0</v>
      </c>
      <c r="AF76" s="57">
        <f t="shared" si="91"/>
        <v>0</v>
      </c>
      <c r="AG76" s="52">
        <v>0</v>
      </c>
      <c r="AH76" s="63">
        <f t="shared" si="92"/>
        <v>0</v>
      </c>
      <c r="AI76" s="65">
        <f t="shared" si="93"/>
        <v>0</v>
      </c>
      <c r="AJ76" s="64">
        <f t="shared" si="94"/>
        <v>0</v>
      </c>
      <c r="AK76" s="65">
        <v>0</v>
      </c>
      <c r="AL76" s="63">
        <f t="shared" si="95"/>
        <v>0</v>
      </c>
      <c r="AM76" s="75"/>
    </row>
    <row r="77" spans="1:39" s="2" customFormat="1" x14ac:dyDescent="0.3">
      <c r="A77" s="58" t="s">
        <v>1188</v>
      </c>
      <c r="B77" s="47">
        <f>30400/16</f>
        <v>1900</v>
      </c>
      <c r="C77" s="46">
        <f>2800/1.1</f>
        <v>2545.454545454545</v>
      </c>
      <c r="D77" s="163">
        <v>16</v>
      </c>
      <c r="E77" s="44">
        <v>0</v>
      </c>
      <c r="F77" s="76">
        <f t="shared" si="76"/>
        <v>0</v>
      </c>
      <c r="G77" s="74">
        <v>0</v>
      </c>
      <c r="H77" s="69">
        <f t="shared" si="77"/>
        <v>0</v>
      </c>
      <c r="I77" s="74">
        <v>0</v>
      </c>
      <c r="J77" s="37">
        <f t="shared" si="78"/>
        <v>0</v>
      </c>
      <c r="K77" s="74">
        <v>0</v>
      </c>
      <c r="L77" s="37">
        <f t="shared" si="79"/>
        <v>0</v>
      </c>
      <c r="M77" s="74">
        <v>0</v>
      </c>
      <c r="N77" s="37">
        <f t="shared" si="80"/>
        <v>0</v>
      </c>
      <c r="O77" s="74">
        <v>0</v>
      </c>
      <c r="P77" s="71">
        <f t="shared" si="81"/>
        <v>0</v>
      </c>
      <c r="Q77" s="57">
        <f t="shared" si="82"/>
        <v>0</v>
      </c>
      <c r="R77" s="70">
        <f t="shared" si="83"/>
        <v>0</v>
      </c>
      <c r="S77" s="74">
        <v>0</v>
      </c>
      <c r="T77" s="69">
        <f t="shared" si="84"/>
        <v>0</v>
      </c>
      <c r="U77" s="74">
        <v>0</v>
      </c>
      <c r="V77" s="69">
        <f t="shared" si="85"/>
        <v>0</v>
      </c>
      <c r="W77" s="74">
        <v>0</v>
      </c>
      <c r="X77" s="69">
        <f t="shared" si="86"/>
        <v>0</v>
      </c>
      <c r="Y77" s="74">
        <v>0</v>
      </c>
      <c r="Z77" s="69">
        <f t="shared" si="87"/>
        <v>0</v>
      </c>
      <c r="AA77" s="74">
        <v>0</v>
      </c>
      <c r="AB77" s="68">
        <f t="shared" si="88"/>
        <v>0</v>
      </c>
      <c r="AC77" s="67">
        <f t="shared" si="89"/>
        <v>0</v>
      </c>
      <c r="AD77" s="66">
        <f t="shared" si="90"/>
        <v>0</v>
      </c>
      <c r="AE77" s="57">
        <v>0</v>
      </c>
      <c r="AF77" s="57">
        <f t="shared" si="91"/>
        <v>0</v>
      </c>
      <c r="AG77" s="52">
        <v>0</v>
      </c>
      <c r="AH77" s="63">
        <f t="shared" si="92"/>
        <v>0</v>
      </c>
      <c r="AI77" s="65">
        <f t="shared" si="93"/>
        <v>0</v>
      </c>
      <c r="AJ77" s="64">
        <f t="shared" si="94"/>
        <v>0</v>
      </c>
      <c r="AK77" s="65">
        <v>0</v>
      </c>
      <c r="AL77" s="63">
        <f t="shared" si="95"/>
        <v>0</v>
      </c>
      <c r="AM77" s="75"/>
    </row>
    <row r="78" spans="1:39" s="2" customFormat="1" x14ac:dyDescent="0.3">
      <c r="A78" s="137" t="s">
        <v>61</v>
      </c>
      <c r="B78" s="47">
        <f>14400/24</f>
        <v>600</v>
      </c>
      <c r="C78" s="46">
        <f>800/1.1</f>
        <v>727.27272727272725</v>
      </c>
      <c r="D78" s="163">
        <v>20</v>
      </c>
      <c r="E78" s="44">
        <v>9</v>
      </c>
      <c r="F78" s="76">
        <f t="shared" si="76"/>
        <v>5400</v>
      </c>
      <c r="G78" s="74">
        <v>20</v>
      </c>
      <c r="H78" s="69">
        <f t="shared" si="77"/>
        <v>12000</v>
      </c>
      <c r="I78" s="74">
        <v>0</v>
      </c>
      <c r="J78" s="37">
        <f t="shared" si="78"/>
        <v>0</v>
      </c>
      <c r="K78" s="74">
        <v>0</v>
      </c>
      <c r="L78" s="37">
        <f t="shared" si="79"/>
        <v>0</v>
      </c>
      <c r="M78" s="74">
        <v>20</v>
      </c>
      <c r="N78" s="37">
        <f t="shared" si="80"/>
        <v>12000</v>
      </c>
      <c r="O78" s="74">
        <v>0</v>
      </c>
      <c r="P78" s="71">
        <f t="shared" si="81"/>
        <v>0</v>
      </c>
      <c r="Q78" s="57">
        <f t="shared" si="82"/>
        <v>40</v>
      </c>
      <c r="R78" s="70">
        <f t="shared" si="83"/>
        <v>24000</v>
      </c>
      <c r="S78" s="74">
        <v>1</v>
      </c>
      <c r="T78" s="69">
        <f t="shared" si="84"/>
        <v>727.27272727272725</v>
      </c>
      <c r="U78" s="74">
        <v>3</v>
      </c>
      <c r="V78" s="69">
        <f t="shared" si="85"/>
        <v>2181.818181818182</v>
      </c>
      <c r="W78" s="74">
        <v>14</v>
      </c>
      <c r="X78" s="69">
        <f t="shared" si="86"/>
        <v>10181.818181818182</v>
      </c>
      <c r="Y78" s="74">
        <v>7</v>
      </c>
      <c r="Z78" s="69">
        <f t="shared" si="87"/>
        <v>5090.909090909091</v>
      </c>
      <c r="AA78" s="74">
        <v>7</v>
      </c>
      <c r="AB78" s="68">
        <f t="shared" si="88"/>
        <v>5090.909090909091</v>
      </c>
      <c r="AC78" s="67">
        <f t="shared" si="89"/>
        <v>32</v>
      </c>
      <c r="AD78" s="66">
        <f t="shared" si="90"/>
        <v>23272.727272727272</v>
      </c>
      <c r="AE78" s="57">
        <v>0</v>
      </c>
      <c r="AF78" s="57">
        <f t="shared" si="91"/>
        <v>4072.7272727272721</v>
      </c>
      <c r="AG78" s="52">
        <v>0</v>
      </c>
      <c r="AH78" s="63">
        <f t="shared" si="92"/>
        <v>0</v>
      </c>
      <c r="AI78" s="65">
        <f t="shared" si="93"/>
        <v>17</v>
      </c>
      <c r="AJ78" s="64">
        <f t="shared" si="94"/>
        <v>10200</v>
      </c>
      <c r="AK78" s="65">
        <v>0</v>
      </c>
      <c r="AL78" s="63">
        <f t="shared" si="95"/>
        <v>0</v>
      </c>
      <c r="AM78" s="75"/>
    </row>
    <row r="79" spans="1:39" s="2" customFormat="1" x14ac:dyDescent="0.3">
      <c r="A79" s="78" t="s">
        <v>1189</v>
      </c>
      <c r="B79" s="182">
        <f>16000/10</f>
        <v>1600</v>
      </c>
      <c r="C79" s="183">
        <f>2700/1.1</f>
        <v>2454.5454545454545</v>
      </c>
      <c r="D79" s="184">
        <v>10</v>
      </c>
      <c r="E79" s="44">
        <v>12</v>
      </c>
      <c r="F79" s="76">
        <f t="shared" si="76"/>
        <v>19200</v>
      </c>
      <c r="G79" s="74">
        <v>10</v>
      </c>
      <c r="H79" s="69">
        <f t="shared" si="77"/>
        <v>16000</v>
      </c>
      <c r="I79" s="74">
        <v>0</v>
      </c>
      <c r="J79" s="37">
        <f t="shared" si="78"/>
        <v>0</v>
      </c>
      <c r="K79" s="74">
        <v>20</v>
      </c>
      <c r="L79" s="37">
        <f t="shared" si="79"/>
        <v>32000</v>
      </c>
      <c r="M79" s="74">
        <v>20</v>
      </c>
      <c r="N79" s="37">
        <f t="shared" si="80"/>
        <v>32000</v>
      </c>
      <c r="O79" s="74">
        <v>0</v>
      </c>
      <c r="P79" s="71">
        <f t="shared" si="81"/>
        <v>0</v>
      </c>
      <c r="Q79" s="57">
        <f t="shared" si="82"/>
        <v>50</v>
      </c>
      <c r="R79" s="70">
        <f t="shared" si="83"/>
        <v>80000</v>
      </c>
      <c r="S79" s="74">
        <v>2</v>
      </c>
      <c r="T79" s="69">
        <f t="shared" si="84"/>
        <v>4909.090909090909</v>
      </c>
      <c r="U79" s="74">
        <v>11</v>
      </c>
      <c r="V79" s="69">
        <f t="shared" si="85"/>
        <v>27000</v>
      </c>
      <c r="W79" s="74">
        <v>9</v>
      </c>
      <c r="X79" s="69">
        <f t="shared" si="86"/>
        <v>22090.909090909092</v>
      </c>
      <c r="Y79" s="74">
        <v>20</v>
      </c>
      <c r="Z79" s="69">
        <f t="shared" si="87"/>
        <v>49090.909090909088</v>
      </c>
      <c r="AA79" s="74">
        <v>9</v>
      </c>
      <c r="AB79" s="68">
        <f t="shared" si="88"/>
        <v>22090.909090909092</v>
      </c>
      <c r="AC79" s="67">
        <f t="shared" si="89"/>
        <v>51</v>
      </c>
      <c r="AD79" s="66">
        <f t="shared" si="90"/>
        <v>125181.81818181818</v>
      </c>
      <c r="AE79" s="57">
        <v>0</v>
      </c>
      <c r="AF79" s="57">
        <f t="shared" si="91"/>
        <v>43581.818181818177</v>
      </c>
      <c r="AG79" s="52">
        <v>0</v>
      </c>
      <c r="AH79" s="63">
        <f t="shared" si="92"/>
        <v>0</v>
      </c>
      <c r="AI79" s="65">
        <f t="shared" si="93"/>
        <v>11</v>
      </c>
      <c r="AJ79" s="64">
        <f t="shared" si="94"/>
        <v>17600</v>
      </c>
      <c r="AK79" s="65">
        <v>0</v>
      </c>
      <c r="AL79" s="63">
        <f t="shared" si="95"/>
        <v>0</v>
      </c>
      <c r="AM79" s="75"/>
    </row>
    <row r="80" spans="1:39" s="2" customFormat="1" x14ac:dyDescent="0.3">
      <c r="A80" s="78" t="s">
        <v>1190</v>
      </c>
      <c r="B80" s="47">
        <f>16000/10</f>
        <v>1600</v>
      </c>
      <c r="C80" s="183">
        <f>2700/1.1</f>
        <v>2454.5454545454545</v>
      </c>
      <c r="D80" s="163">
        <v>10</v>
      </c>
      <c r="E80" s="44">
        <v>0</v>
      </c>
      <c r="F80" s="76">
        <f t="shared" si="76"/>
        <v>0</v>
      </c>
      <c r="G80" s="74">
        <v>0</v>
      </c>
      <c r="H80" s="69">
        <f t="shared" si="77"/>
        <v>0</v>
      </c>
      <c r="I80" s="74">
        <v>0</v>
      </c>
      <c r="J80" s="37">
        <f t="shared" si="78"/>
        <v>0</v>
      </c>
      <c r="K80" s="74">
        <v>0</v>
      </c>
      <c r="L80" s="37">
        <f t="shared" si="79"/>
        <v>0</v>
      </c>
      <c r="M80" s="74">
        <v>0</v>
      </c>
      <c r="N80" s="37">
        <f t="shared" si="80"/>
        <v>0</v>
      </c>
      <c r="O80" s="74">
        <v>0</v>
      </c>
      <c r="P80" s="71">
        <f t="shared" si="81"/>
        <v>0</v>
      </c>
      <c r="Q80" s="57">
        <f t="shared" si="82"/>
        <v>0</v>
      </c>
      <c r="R80" s="70">
        <f t="shared" si="83"/>
        <v>0</v>
      </c>
      <c r="S80" s="74">
        <v>0</v>
      </c>
      <c r="T80" s="69">
        <f t="shared" si="84"/>
        <v>0</v>
      </c>
      <c r="U80" s="74">
        <v>0</v>
      </c>
      <c r="V80" s="69">
        <f t="shared" si="85"/>
        <v>0</v>
      </c>
      <c r="W80" s="74">
        <v>0</v>
      </c>
      <c r="X80" s="69">
        <f t="shared" si="86"/>
        <v>0</v>
      </c>
      <c r="Y80" s="74">
        <v>0</v>
      </c>
      <c r="Z80" s="69">
        <f t="shared" si="87"/>
        <v>0</v>
      </c>
      <c r="AA80" s="74">
        <v>0</v>
      </c>
      <c r="AB80" s="68">
        <f t="shared" si="88"/>
        <v>0</v>
      </c>
      <c r="AC80" s="67">
        <f t="shared" si="89"/>
        <v>0</v>
      </c>
      <c r="AD80" s="66">
        <f t="shared" si="90"/>
        <v>0</v>
      </c>
      <c r="AE80" s="57">
        <v>0</v>
      </c>
      <c r="AF80" s="57">
        <f t="shared" si="91"/>
        <v>0</v>
      </c>
      <c r="AG80" s="52">
        <v>0</v>
      </c>
      <c r="AH80" s="63">
        <f t="shared" si="92"/>
        <v>0</v>
      </c>
      <c r="AI80" s="65">
        <f t="shared" si="93"/>
        <v>0</v>
      </c>
      <c r="AJ80" s="64">
        <f t="shared" si="94"/>
        <v>0</v>
      </c>
      <c r="AK80" s="65">
        <v>0</v>
      </c>
      <c r="AL80" s="63">
        <f t="shared" si="95"/>
        <v>0</v>
      </c>
      <c r="AM80" s="75"/>
    </row>
    <row r="81" spans="1:39" s="2" customFormat="1" x14ac:dyDescent="0.3">
      <c r="A81" s="78" t="s">
        <v>1191</v>
      </c>
      <c r="B81" s="47">
        <f>16000/10</f>
        <v>1600</v>
      </c>
      <c r="C81" s="183">
        <f>2700/1.1</f>
        <v>2454.5454545454545</v>
      </c>
      <c r="D81" s="163">
        <v>10</v>
      </c>
      <c r="E81" s="44">
        <v>0</v>
      </c>
      <c r="F81" s="76">
        <f t="shared" si="76"/>
        <v>0</v>
      </c>
      <c r="G81" s="74">
        <v>0</v>
      </c>
      <c r="H81" s="69">
        <f t="shared" si="77"/>
        <v>0</v>
      </c>
      <c r="I81" s="74">
        <v>0</v>
      </c>
      <c r="J81" s="37">
        <f t="shared" si="78"/>
        <v>0</v>
      </c>
      <c r="K81" s="74">
        <v>0</v>
      </c>
      <c r="L81" s="37">
        <f t="shared" si="79"/>
        <v>0</v>
      </c>
      <c r="M81" s="74">
        <v>0</v>
      </c>
      <c r="N81" s="37">
        <f t="shared" si="80"/>
        <v>0</v>
      </c>
      <c r="O81" s="74">
        <v>0</v>
      </c>
      <c r="P81" s="71">
        <f t="shared" si="81"/>
        <v>0</v>
      </c>
      <c r="Q81" s="57">
        <f t="shared" si="82"/>
        <v>0</v>
      </c>
      <c r="R81" s="70">
        <f t="shared" si="83"/>
        <v>0</v>
      </c>
      <c r="S81" s="74">
        <v>0</v>
      </c>
      <c r="T81" s="69">
        <f t="shared" si="84"/>
        <v>0</v>
      </c>
      <c r="U81" s="74">
        <v>0</v>
      </c>
      <c r="V81" s="69">
        <f t="shared" si="85"/>
        <v>0</v>
      </c>
      <c r="W81" s="74">
        <v>0</v>
      </c>
      <c r="X81" s="69">
        <f t="shared" si="86"/>
        <v>0</v>
      </c>
      <c r="Y81" s="74">
        <v>0</v>
      </c>
      <c r="Z81" s="69">
        <f t="shared" si="87"/>
        <v>0</v>
      </c>
      <c r="AA81" s="74">
        <v>0</v>
      </c>
      <c r="AB81" s="68">
        <f t="shared" si="88"/>
        <v>0</v>
      </c>
      <c r="AC81" s="67">
        <f t="shared" si="89"/>
        <v>0</v>
      </c>
      <c r="AD81" s="66">
        <f t="shared" si="90"/>
        <v>0</v>
      </c>
      <c r="AE81" s="57">
        <v>0</v>
      </c>
      <c r="AF81" s="57">
        <f t="shared" si="91"/>
        <v>0</v>
      </c>
      <c r="AG81" s="52">
        <v>0</v>
      </c>
      <c r="AH81" s="63">
        <f t="shared" si="92"/>
        <v>0</v>
      </c>
      <c r="AI81" s="65">
        <f t="shared" si="93"/>
        <v>0</v>
      </c>
      <c r="AJ81" s="64">
        <f t="shared" si="94"/>
        <v>0</v>
      </c>
      <c r="AK81" s="65">
        <v>0</v>
      </c>
      <c r="AL81" s="63">
        <f t="shared" si="95"/>
        <v>0</v>
      </c>
      <c r="AM81" s="75"/>
    </row>
    <row r="82" spans="1:39" s="2" customFormat="1" x14ac:dyDescent="0.3">
      <c r="A82" s="78" t="s">
        <v>1192</v>
      </c>
      <c r="B82" s="47">
        <f>16000/10</f>
        <v>1600</v>
      </c>
      <c r="C82" s="183">
        <f>2700/1.1</f>
        <v>2454.5454545454545</v>
      </c>
      <c r="D82" s="163">
        <v>10</v>
      </c>
      <c r="E82" s="44">
        <v>0</v>
      </c>
      <c r="F82" s="76">
        <f t="shared" si="76"/>
        <v>0</v>
      </c>
      <c r="G82" s="74">
        <v>0</v>
      </c>
      <c r="H82" s="69">
        <f t="shared" si="77"/>
        <v>0</v>
      </c>
      <c r="I82" s="74">
        <v>0</v>
      </c>
      <c r="J82" s="37">
        <f t="shared" si="78"/>
        <v>0</v>
      </c>
      <c r="K82" s="74">
        <v>0</v>
      </c>
      <c r="L82" s="37">
        <f t="shared" si="79"/>
        <v>0</v>
      </c>
      <c r="M82" s="74">
        <v>0</v>
      </c>
      <c r="N82" s="37">
        <f t="shared" si="80"/>
        <v>0</v>
      </c>
      <c r="O82" s="74">
        <v>0</v>
      </c>
      <c r="P82" s="71">
        <f t="shared" si="81"/>
        <v>0</v>
      </c>
      <c r="Q82" s="57">
        <f t="shared" si="82"/>
        <v>0</v>
      </c>
      <c r="R82" s="70">
        <f t="shared" si="83"/>
        <v>0</v>
      </c>
      <c r="S82" s="74">
        <v>0</v>
      </c>
      <c r="T82" s="69">
        <f t="shared" si="84"/>
        <v>0</v>
      </c>
      <c r="U82" s="74">
        <v>0</v>
      </c>
      <c r="V82" s="69">
        <f t="shared" si="85"/>
        <v>0</v>
      </c>
      <c r="W82" s="74">
        <v>0</v>
      </c>
      <c r="X82" s="69">
        <f t="shared" si="86"/>
        <v>0</v>
      </c>
      <c r="Y82" s="74">
        <v>0</v>
      </c>
      <c r="Z82" s="69">
        <f t="shared" si="87"/>
        <v>0</v>
      </c>
      <c r="AA82" s="74">
        <v>0</v>
      </c>
      <c r="AB82" s="68">
        <f t="shared" si="88"/>
        <v>0</v>
      </c>
      <c r="AC82" s="67">
        <f t="shared" si="89"/>
        <v>0</v>
      </c>
      <c r="AD82" s="66">
        <f t="shared" si="90"/>
        <v>0</v>
      </c>
      <c r="AE82" s="57">
        <v>0</v>
      </c>
      <c r="AF82" s="57">
        <f t="shared" si="91"/>
        <v>0</v>
      </c>
      <c r="AG82" s="52">
        <v>0</v>
      </c>
      <c r="AH82" s="63">
        <f t="shared" si="92"/>
        <v>0</v>
      </c>
      <c r="AI82" s="65">
        <f t="shared" si="93"/>
        <v>0</v>
      </c>
      <c r="AJ82" s="64">
        <f t="shared" si="94"/>
        <v>0</v>
      </c>
      <c r="AK82" s="65">
        <v>0</v>
      </c>
      <c r="AL82" s="63">
        <f t="shared" si="95"/>
        <v>0</v>
      </c>
      <c r="AM82" s="75"/>
    </row>
    <row r="83" spans="1:39" s="2" customFormat="1" x14ac:dyDescent="0.3">
      <c r="A83" s="78" t="s">
        <v>1187</v>
      </c>
      <c r="B83" s="47">
        <f>16000/10</f>
        <v>1600</v>
      </c>
      <c r="C83" s="183">
        <f>2700/1.1</f>
        <v>2454.5454545454545</v>
      </c>
      <c r="D83" s="163">
        <v>11</v>
      </c>
      <c r="E83" s="44">
        <v>0</v>
      </c>
      <c r="F83" s="76">
        <f t="shared" si="76"/>
        <v>0</v>
      </c>
      <c r="G83" s="74">
        <v>0</v>
      </c>
      <c r="H83" s="69">
        <f t="shared" si="77"/>
        <v>0</v>
      </c>
      <c r="I83" s="74">
        <v>0</v>
      </c>
      <c r="J83" s="37">
        <f t="shared" si="78"/>
        <v>0</v>
      </c>
      <c r="K83" s="74">
        <v>0</v>
      </c>
      <c r="L83" s="37">
        <f t="shared" si="79"/>
        <v>0</v>
      </c>
      <c r="M83" s="74">
        <v>0</v>
      </c>
      <c r="N83" s="37">
        <f t="shared" si="80"/>
        <v>0</v>
      </c>
      <c r="O83" s="74">
        <v>0</v>
      </c>
      <c r="P83" s="71">
        <f t="shared" si="81"/>
        <v>0</v>
      </c>
      <c r="Q83" s="57">
        <f t="shared" si="82"/>
        <v>0</v>
      </c>
      <c r="R83" s="70">
        <f t="shared" si="83"/>
        <v>0</v>
      </c>
      <c r="S83" s="74">
        <v>0</v>
      </c>
      <c r="T83" s="69">
        <f t="shared" si="84"/>
        <v>0</v>
      </c>
      <c r="U83" s="74">
        <v>0</v>
      </c>
      <c r="V83" s="69">
        <f t="shared" si="85"/>
        <v>0</v>
      </c>
      <c r="W83" s="74">
        <v>0</v>
      </c>
      <c r="X83" s="69">
        <f t="shared" si="86"/>
        <v>0</v>
      </c>
      <c r="Y83" s="74">
        <v>0</v>
      </c>
      <c r="Z83" s="69">
        <f t="shared" si="87"/>
        <v>0</v>
      </c>
      <c r="AA83" s="74">
        <v>0</v>
      </c>
      <c r="AB83" s="68">
        <f t="shared" si="88"/>
        <v>0</v>
      </c>
      <c r="AC83" s="67">
        <f t="shared" si="89"/>
        <v>0</v>
      </c>
      <c r="AD83" s="66">
        <f t="shared" si="90"/>
        <v>0</v>
      </c>
      <c r="AE83" s="57">
        <v>0</v>
      </c>
      <c r="AF83" s="57">
        <f t="shared" si="91"/>
        <v>0</v>
      </c>
      <c r="AG83" s="52">
        <v>0</v>
      </c>
      <c r="AH83" s="63">
        <f t="shared" si="92"/>
        <v>0</v>
      </c>
      <c r="AI83" s="65">
        <f t="shared" si="93"/>
        <v>0</v>
      </c>
      <c r="AJ83" s="64">
        <f t="shared" si="94"/>
        <v>0</v>
      </c>
      <c r="AK83" s="65">
        <v>0</v>
      </c>
      <c r="AL83" s="63">
        <f t="shared" si="95"/>
        <v>0</v>
      </c>
      <c r="AM83" s="75"/>
    </row>
    <row r="84" spans="1:39" s="2" customFormat="1" x14ac:dyDescent="0.3">
      <c r="A84" s="78" t="s">
        <v>45</v>
      </c>
      <c r="B84" s="47">
        <f>14400/12</f>
        <v>1200</v>
      </c>
      <c r="C84" s="46">
        <f>1800/1.1</f>
        <v>1636.3636363636363</v>
      </c>
      <c r="D84" s="163">
        <v>12</v>
      </c>
      <c r="E84" s="44">
        <v>0</v>
      </c>
      <c r="F84" s="76">
        <f t="shared" si="76"/>
        <v>0</v>
      </c>
      <c r="G84" s="74">
        <v>0</v>
      </c>
      <c r="H84" s="69">
        <f t="shared" si="77"/>
        <v>0</v>
      </c>
      <c r="I84" s="74">
        <v>0</v>
      </c>
      <c r="J84" s="37">
        <f t="shared" si="78"/>
        <v>0</v>
      </c>
      <c r="K84" s="74">
        <v>0</v>
      </c>
      <c r="L84" s="37">
        <f t="shared" si="79"/>
        <v>0</v>
      </c>
      <c r="M84" s="74">
        <v>0</v>
      </c>
      <c r="N84" s="37">
        <f t="shared" si="80"/>
        <v>0</v>
      </c>
      <c r="O84" s="74">
        <v>0</v>
      </c>
      <c r="P84" s="71">
        <f t="shared" si="81"/>
        <v>0</v>
      </c>
      <c r="Q84" s="57">
        <f t="shared" si="82"/>
        <v>0</v>
      </c>
      <c r="R84" s="70">
        <f t="shared" si="83"/>
        <v>0</v>
      </c>
      <c r="S84" s="74">
        <v>0</v>
      </c>
      <c r="T84" s="69">
        <f t="shared" si="84"/>
        <v>0</v>
      </c>
      <c r="U84" s="74">
        <v>0</v>
      </c>
      <c r="V84" s="69">
        <f t="shared" si="85"/>
        <v>0</v>
      </c>
      <c r="W84" s="74">
        <v>0</v>
      </c>
      <c r="X84" s="69">
        <f t="shared" si="86"/>
        <v>0</v>
      </c>
      <c r="Y84" s="74">
        <v>0</v>
      </c>
      <c r="Z84" s="69">
        <f t="shared" si="87"/>
        <v>0</v>
      </c>
      <c r="AA84" s="74">
        <v>0</v>
      </c>
      <c r="AB84" s="68">
        <f t="shared" si="88"/>
        <v>0</v>
      </c>
      <c r="AC84" s="67">
        <f t="shared" si="89"/>
        <v>0</v>
      </c>
      <c r="AD84" s="66">
        <f t="shared" si="90"/>
        <v>0</v>
      </c>
      <c r="AE84" s="57">
        <v>0</v>
      </c>
      <c r="AF84" s="57">
        <f t="shared" si="91"/>
        <v>0</v>
      </c>
      <c r="AG84" s="52">
        <v>0</v>
      </c>
      <c r="AH84" s="63">
        <f t="shared" si="92"/>
        <v>0</v>
      </c>
      <c r="AI84" s="65">
        <f t="shared" si="93"/>
        <v>0</v>
      </c>
      <c r="AJ84" s="64">
        <f t="shared" si="94"/>
        <v>0</v>
      </c>
      <c r="AK84" s="65">
        <v>0</v>
      </c>
      <c r="AL84" s="63">
        <f t="shared" si="95"/>
        <v>0</v>
      </c>
      <c r="AM84" s="75"/>
    </row>
    <row r="85" spans="1:39" s="2" customFormat="1" x14ac:dyDescent="0.3">
      <c r="A85" s="55" t="s">
        <v>150</v>
      </c>
      <c r="B85" s="47">
        <f>3900/6</f>
        <v>650</v>
      </c>
      <c r="C85" s="46">
        <f>2000/1.1</f>
        <v>1818.181818181818</v>
      </c>
      <c r="D85" s="163">
        <v>6</v>
      </c>
      <c r="E85" s="44">
        <v>0</v>
      </c>
      <c r="F85" s="76">
        <f t="shared" si="76"/>
        <v>0</v>
      </c>
      <c r="G85" s="74">
        <v>0</v>
      </c>
      <c r="H85" s="69">
        <f t="shared" si="77"/>
        <v>0</v>
      </c>
      <c r="I85" s="74">
        <v>0</v>
      </c>
      <c r="J85" s="37">
        <f t="shared" si="78"/>
        <v>0</v>
      </c>
      <c r="K85" s="74">
        <v>0</v>
      </c>
      <c r="L85" s="37">
        <f t="shared" si="79"/>
        <v>0</v>
      </c>
      <c r="M85" s="74">
        <v>0</v>
      </c>
      <c r="N85" s="37">
        <f t="shared" si="80"/>
        <v>0</v>
      </c>
      <c r="O85" s="74">
        <v>0</v>
      </c>
      <c r="P85" s="71">
        <f t="shared" si="81"/>
        <v>0</v>
      </c>
      <c r="Q85" s="57">
        <f t="shared" si="82"/>
        <v>0</v>
      </c>
      <c r="R85" s="70">
        <f t="shared" si="83"/>
        <v>0</v>
      </c>
      <c r="S85" s="74">
        <v>0</v>
      </c>
      <c r="T85" s="69">
        <f t="shared" si="84"/>
        <v>0</v>
      </c>
      <c r="U85" s="74">
        <v>0</v>
      </c>
      <c r="V85" s="69">
        <f t="shared" si="85"/>
        <v>0</v>
      </c>
      <c r="W85" s="74">
        <v>0</v>
      </c>
      <c r="X85" s="69">
        <f t="shared" si="86"/>
        <v>0</v>
      </c>
      <c r="Y85" s="74">
        <v>0</v>
      </c>
      <c r="Z85" s="69">
        <f t="shared" si="87"/>
        <v>0</v>
      </c>
      <c r="AA85" s="74">
        <v>0</v>
      </c>
      <c r="AB85" s="68">
        <f t="shared" si="88"/>
        <v>0</v>
      </c>
      <c r="AC85" s="67">
        <f t="shared" si="89"/>
        <v>0</v>
      </c>
      <c r="AD85" s="66">
        <f t="shared" si="90"/>
        <v>0</v>
      </c>
      <c r="AE85" s="57">
        <v>0</v>
      </c>
      <c r="AF85" s="57">
        <f t="shared" si="91"/>
        <v>0</v>
      </c>
      <c r="AG85" s="52">
        <v>0</v>
      </c>
      <c r="AH85" s="63">
        <f t="shared" si="92"/>
        <v>0</v>
      </c>
      <c r="AI85" s="65">
        <f t="shared" si="93"/>
        <v>0</v>
      </c>
      <c r="AJ85" s="64">
        <f t="shared" si="94"/>
        <v>0</v>
      </c>
      <c r="AK85" s="65">
        <v>0</v>
      </c>
      <c r="AL85" s="63">
        <f t="shared" si="95"/>
        <v>0</v>
      </c>
      <c r="AM85" s="75"/>
    </row>
    <row r="86" spans="1:39" s="2" customFormat="1" x14ac:dyDescent="0.3">
      <c r="A86" s="55" t="s">
        <v>67</v>
      </c>
      <c r="B86" s="47">
        <f>3900/6</f>
        <v>650</v>
      </c>
      <c r="C86" s="46">
        <f>2000/1.1</f>
        <v>1818.181818181818</v>
      </c>
      <c r="D86" s="163">
        <v>6</v>
      </c>
      <c r="E86" s="44">
        <v>6</v>
      </c>
      <c r="F86" s="76">
        <f t="shared" si="76"/>
        <v>3900</v>
      </c>
      <c r="G86" s="74">
        <v>6</v>
      </c>
      <c r="H86" s="69">
        <f t="shared" si="77"/>
        <v>3900</v>
      </c>
      <c r="I86" s="74">
        <v>0</v>
      </c>
      <c r="J86" s="37">
        <f t="shared" si="78"/>
        <v>0</v>
      </c>
      <c r="K86" s="74">
        <v>0</v>
      </c>
      <c r="L86" s="37">
        <f t="shared" si="79"/>
        <v>0</v>
      </c>
      <c r="M86" s="74">
        <v>6</v>
      </c>
      <c r="N86" s="37">
        <f t="shared" si="80"/>
        <v>3900</v>
      </c>
      <c r="O86" s="74">
        <v>0</v>
      </c>
      <c r="P86" s="71">
        <f t="shared" si="81"/>
        <v>0</v>
      </c>
      <c r="Q86" s="57">
        <f t="shared" si="82"/>
        <v>12</v>
      </c>
      <c r="R86" s="70">
        <f t="shared" si="83"/>
        <v>7800</v>
      </c>
      <c r="S86" s="74">
        <v>0</v>
      </c>
      <c r="T86" s="69">
        <f t="shared" si="84"/>
        <v>0</v>
      </c>
      <c r="U86" s="74">
        <v>2</v>
      </c>
      <c r="V86" s="69">
        <f t="shared" si="85"/>
        <v>3636.363636363636</v>
      </c>
      <c r="W86" s="74">
        <v>5</v>
      </c>
      <c r="X86" s="69">
        <f t="shared" si="86"/>
        <v>9090.9090909090901</v>
      </c>
      <c r="Y86" s="74">
        <v>5</v>
      </c>
      <c r="Z86" s="69">
        <f t="shared" si="87"/>
        <v>9090.9090909090901</v>
      </c>
      <c r="AA86" s="74">
        <v>4</v>
      </c>
      <c r="AB86" s="68">
        <f t="shared" si="88"/>
        <v>7272.7272727272721</v>
      </c>
      <c r="AC86" s="67">
        <f t="shared" si="89"/>
        <v>16</v>
      </c>
      <c r="AD86" s="66">
        <f t="shared" si="90"/>
        <v>29090.909090909088</v>
      </c>
      <c r="AE86" s="57">
        <v>0</v>
      </c>
      <c r="AF86" s="57">
        <f t="shared" si="91"/>
        <v>18690.909090909088</v>
      </c>
      <c r="AG86" s="52">
        <v>0</v>
      </c>
      <c r="AH86" s="63">
        <f t="shared" si="92"/>
        <v>0</v>
      </c>
      <c r="AI86" s="65">
        <f t="shared" si="93"/>
        <v>2</v>
      </c>
      <c r="AJ86" s="64">
        <f t="shared" si="94"/>
        <v>1300</v>
      </c>
      <c r="AK86" s="65">
        <v>0</v>
      </c>
      <c r="AL86" s="63">
        <f t="shared" si="95"/>
        <v>0</v>
      </c>
      <c r="AM86" s="75"/>
    </row>
    <row r="87" spans="1:39" s="2" customFormat="1" x14ac:dyDescent="0.3">
      <c r="A87" s="55" t="s">
        <v>148</v>
      </c>
      <c r="B87" s="47">
        <f>3900/6</f>
        <v>650</v>
      </c>
      <c r="C87" s="46">
        <f>2000/1.1</f>
        <v>1818.181818181818</v>
      </c>
      <c r="D87" s="163">
        <v>6</v>
      </c>
      <c r="E87" s="44">
        <v>8</v>
      </c>
      <c r="F87" s="76">
        <f t="shared" si="76"/>
        <v>5200</v>
      </c>
      <c r="G87" s="74">
        <v>6</v>
      </c>
      <c r="H87" s="69">
        <f t="shared" si="77"/>
        <v>3900</v>
      </c>
      <c r="I87" s="74">
        <v>0</v>
      </c>
      <c r="J87" s="37">
        <f t="shared" si="78"/>
        <v>0</v>
      </c>
      <c r="K87" s="74">
        <v>0</v>
      </c>
      <c r="L87" s="37">
        <f t="shared" si="79"/>
        <v>0</v>
      </c>
      <c r="M87" s="74">
        <v>12</v>
      </c>
      <c r="N87" s="37">
        <f t="shared" si="80"/>
        <v>7800</v>
      </c>
      <c r="O87" s="74">
        <v>0</v>
      </c>
      <c r="P87" s="71">
        <f t="shared" si="81"/>
        <v>0</v>
      </c>
      <c r="Q87" s="57">
        <f t="shared" si="82"/>
        <v>18</v>
      </c>
      <c r="R87" s="70">
        <f t="shared" si="83"/>
        <v>11700</v>
      </c>
      <c r="S87" s="74">
        <v>1</v>
      </c>
      <c r="T87" s="69">
        <f t="shared" si="84"/>
        <v>1818.181818181818</v>
      </c>
      <c r="U87" s="74">
        <v>1</v>
      </c>
      <c r="V87" s="69">
        <f t="shared" si="85"/>
        <v>1818.181818181818</v>
      </c>
      <c r="W87" s="74">
        <v>10</v>
      </c>
      <c r="X87" s="69">
        <f t="shared" si="86"/>
        <v>18181.81818181818</v>
      </c>
      <c r="Y87" s="74">
        <v>2</v>
      </c>
      <c r="Z87" s="69">
        <f t="shared" si="87"/>
        <v>3636.363636363636</v>
      </c>
      <c r="AA87" s="74">
        <v>3</v>
      </c>
      <c r="AB87" s="68">
        <f t="shared" si="88"/>
        <v>5454.545454545454</v>
      </c>
      <c r="AC87" s="67">
        <f t="shared" si="89"/>
        <v>17</v>
      </c>
      <c r="AD87" s="66">
        <f t="shared" si="90"/>
        <v>30909.090909090904</v>
      </c>
      <c r="AE87" s="57">
        <v>0</v>
      </c>
      <c r="AF87" s="57">
        <f t="shared" si="91"/>
        <v>19859.090909090904</v>
      </c>
      <c r="AG87" s="52">
        <v>0</v>
      </c>
      <c r="AH87" s="63">
        <f t="shared" si="92"/>
        <v>0</v>
      </c>
      <c r="AI87" s="65">
        <f t="shared" si="93"/>
        <v>9</v>
      </c>
      <c r="AJ87" s="64">
        <f t="shared" si="94"/>
        <v>5850</v>
      </c>
      <c r="AK87" s="65">
        <v>0</v>
      </c>
      <c r="AL87" s="63">
        <f t="shared" si="95"/>
        <v>0</v>
      </c>
      <c r="AM87" s="75"/>
    </row>
    <row r="88" spans="1:39" s="2" customFormat="1" ht="17.25" thickBot="1" x14ac:dyDescent="0.35">
      <c r="A88" s="48" t="s">
        <v>1193</v>
      </c>
      <c r="B88" s="193">
        <f>31200/24</f>
        <v>1300</v>
      </c>
      <c r="C88" s="194">
        <f>2800/1.1</f>
        <v>2545.454545454545</v>
      </c>
      <c r="D88" s="45">
        <v>24</v>
      </c>
      <c r="E88" s="403">
        <v>0</v>
      </c>
      <c r="F88" s="192">
        <f t="shared" si="76"/>
        <v>0</v>
      </c>
      <c r="G88" s="145">
        <v>0</v>
      </c>
      <c r="H88" s="404">
        <f t="shared" si="77"/>
        <v>0</v>
      </c>
      <c r="I88" s="145">
        <v>0</v>
      </c>
      <c r="J88" s="197">
        <f t="shared" si="78"/>
        <v>0</v>
      </c>
      <c r="K88" s="145">
        <v>0</v>
      </c>
      <c r="L88" s="197">
        <f t="shared" si="79"/>
        <v>0</v>
      </c>
      <c r="M88" s="145">
        <v>0</v>
      </c>
      <c r="N88" s="197">
        <f t="shared" si="80"/>
        <v>0</v>
      </c>
      <c r="O88" s="145">
        <v>0</v>
      </c>
      <c r="P88" s="405">
        <f t="shared" si="81"/>
        <v>0</v>
      </c>
      <c r="Q88" s="406">
        <f t="shared" si="82"/>
        <v>0</v>
      </c>
      <c r="R88" s="149">
        <f t="shared" si="83"/>
        <v>0</v>
      </c>
      <c r="S88" s="145">
        <v>0</v>
      </c>
      <c r="T88" s="404">
        <f t="shared" si="84"/>
        <v>0</v>
      </c>
      <c r="U88" s="145">
        <v>0</v>
      </c>
      <c r="V88" s="404">
        <f t="shared" si="85"/>
        <v>0</v>
      </c>
      <c r="W88" s="145">
        <v>0</v>
      </c>
      <c r="X88" s="404">
        <f t="shared" si="86"/>
        <v>0</v>
      </c>
      <c r="Y88" s="145">
        <v>0</v>
      </c>
      <c r="Z88" s="404">
        <f t="shared" si="87"/>
        <v>0</v>
      </c>
      <c r="AA88" s="145">
        <v>0</v>
      </c>
      <c r="AB88" s="390">
        <f t="shared" si="88"/>
        <v>0</v>
      </c>
      <c r="AC88" s="407">
        <f t="shared" si="89"/>
        <v>0</v>
      </c>
      <c r="AD88" s="408">
        <f t="shared" si="90"/>
        <v>0</v>
      </c>
      <c r="AE88" s="406">
        <v>0</v>
      </c>
      <c r="AF88" s="406">
        <f t="shared" si="91"/>
        <v>0</v>
      </c>
      <c r="AG88" s="425">
        <v>0</v>
      </c>
      <c r="AH88" s="393">
        <f t="shared" si="92"/>
        <v>0</v>
      </c>
      <c r="AI88" s="426">
        <f t="shared" si="93"/>
        <v>0</v>
      </c>
      <c r="AJ88" s="427">
        <f t="shared" si="94"/>
        <v>0</v>
      </c>
      <c r="AK88" s="426">
        <v>0</v>
      </c>
      <c r="AL88" s="393">
        <f t="shared" si="95"/>
        <v>0</v>
      </c>
      <c r="AM88" s="447"/>
    </row>
    <row r="89" spans="1:39" s="2" customFormat="1" ht="17.25" thickBot="1" x14ac:dyDescent="0.35">
      <c r="A89" s="573" t="s">
        <v>57</v>
      </c>
      <c r="B89" s="574"/>
      <c r="C89" s="574"/>
      <c r="D89" s="574"/>
      <c r="E89" s="445">
        <f t="shared" ref="E89:AL89" si="96">SUM(E74:E88)</f>
        <v>45</v>
      </c>
      <c r="F89" s="445">
        <f t="shared" si="96"/>
        <v>51700</v>
      </c>
      <c r="G89" s="459">
        <f t="shared" si="96"/>
        <v>52</v>
      </c>
      <c r="H89" s="451">
        <f t="shared" si="96"/>
        <v>53800</v>
      </c>
      <c r="I89" s="459">
        <f t="shared" si="96"/>
        <v>10</v>
      </c>
      <c r="J89" s="451">
        <f t="shared" si="96"/>
        <v>18000</v>
      </c>
      <c r="K89" s="459">
        <f t="shared" si="96"/>
        <v>40</v>
      </c>
      <c r="L89" s="451">
        <f t="shared" si="96"/>
        <v>68000</v>
      </c>
      <c r="M89" s="459">
        <f t="shared" si="96"/>
        <v>58</v>
      </c>
      <c r="N89" s="451">
        <f t="shared" si="96"/>
        <v>55700</v>
      </c>
      <c r="O89" s="459">
        <f t="shared" si="96"/>
        <v>0</v>
      </c>
      <c r="P89" s="451">
        <f t="shared" si="96"/>
        <v>0</v>
      </c>
      <c r="Q89" s="442">
        <f t="shared" si="96"/>
        <v>160</v>
      </c>
      <c r="R89" s="442">
        <f t="shared" si="96"/>
        <v>195500</v>
      </c>
      <c r="S89" s="459">
        <f t="shared" si="96"/>
        <v>8</v>
      </c>
      <c r="T89" s="451">
        <f t="shared" si="96"/>
        <v>17636.363636363632</v>
      </c>
      <c r="U89" s="459">
        <f t="shared" si="96"/>
        <v>29</v>
      </c>
      <c r="V89" s="451">
        <f t="shared" si="96"/>
        <v>65181.818181818169</v>
      </c>
      <c r="W89" s="459">
        <f t="shared" si="96"/>
        <v>48</v>
      </c>
      <c r="X89" s="451">
        <f t="shared" si="96"/>
        <v>84999.999999999985</v>
      </c>
      <c r="Y89" s="459">
        <f t="shared" si="96"/>
        <v>50</v>
      </c>
      <c r="Z89" s="451">
        <f t="shared" si="96"/>
        <v>107636.36363636362</v>
      </c>
      <c r="AA89" s="459">
        <f t="shared" si="96"/>
        <v>31</v>
      </c>
      <c r="AB89" s="451">
        <f t="shared" si="96"/>
        <v>60272.727272727272</v>
      </c>
      <c r="AC89" s="442">
        <f t="shared" si="96"/>
        <v>166</v>
      </c>
      <c r="AD89" s="442">
        <f t="shared" si="96"/>
        <v>335727.27272727265</v>
      </c>
      <c r="AE89" s="442">
        <f t="shared" si="96"/>
        <v>0</v>
      </c>
      <c r="AF89" s="442">
        <f t="shared" si="96"/>
        <v>123477.27272727271</v>
      </c>
      <c r="AG89" s="453">
        <f t="shared" si="96"/>
        <v>0</v>
      </c>
      <c r="AH89" s="459">
        <f t="shared" si="96"/>
        <v>0</v>
      </c>
      <c r="AI89" s="459">
        <f t="shared" si="96"/>
        <v>39</v>
      </c>
      <c r="AJ89" s="459">
        <f t="shared" si="96"/>
        <v>34950</v>
      </c>
      <c r="AK89" s="459">
        <f t="shared" si="96"/>
        <v>0</v>
      </c>
      <c r="AL89" s="459">
        <f t="shared" si="96"/>
        <v>0</v>
      </c>
      <c r="AM89" s="11"/>
    </row>
    <row r="90" spans="1:39" s="2" customFormat="1" ht="17.25" thickBot="1" x14ac:dyDescent="0.35">
      <c r="A90" s="10"/>
      <c r="B90" s="10"/>
      <c r="C90" s="10"/>
      <c r="D90" s="10"/>
      <c r="E90" s="4"/>
      <c r="F90" s="6"/>
      <c r="G90" s="4"/>
      <c r="H90" s="9">
        <f>H89*1.1</f>
        <v>59180.000000000007</v>
      </c>
      <c r="I90" s="5"/>
      <c r="J90" s="9">
        <f>J89*1.1</f>
        <v>19800</v>
      </c>
      <c r="K90" s="5"/>
      <c r="L90" s="9">
        <f>L89*1.1</f>
        <v>74800</v>
      </c>
      <c r="M90" s="5"/>
      <c r="N90" s="9">
        <f>N89*1.1</f>
        <v>61270.000000000007</v>
      </c>
      <c r="O90" s="5"/>
      <c r="P90" s="9">
        <f>P89*1.1</f>
        <v>0</v>
      </c>
      <c r="Q90" s="5"/>
      <c r="R90" s="8">
        <f>R89*1.1</f>
        <v>215050.00000000003</v>
      </c>
      <c r="S90" s="587" t="s">
        <v>50</v>
      </c>
      <c r="T90" s="587"/>
      <c r="U90" s="587"/>
      <c r="V90" s="587"/>
      <c r="W90" s="587"/>
      <c r="X90" s="587"/>
      <c r="Y90" s="587"/>
      <c r="Z90" s="587"/>
      <c r="AA90" s="587"/>
      <c r="AB90" s="587"/>
      <c r="AC90" s="587"/>
      <c r="AD90" s="587"/>
      <c r="AE90" s="383"/>
      <c r="AF90" s="127">
        <f>AF89/(R89+F89)</f>
        <v>0.49950353045013229</v>
      </c>
      <c r="AG90" s="4"/>
      <c r="AH90" s="6"/>
      <c r="AI90" s="4"/>
      <c r="AJ90" s="5"/>
      <c r="AK90" s="4"/>
      <c r="AL90" s="3"/>
    </row>
    <row r="91" spans="1:39" s="2" customFormat="1" x14ac:dyDescent="0.3"/>
    <row r="92" spans="1:39" s="2" customFormat="1" ht="17.25" thickBot="1" x14ac:dyDescent="0.35">
      <c r="A92" s="98" t="s">
        <v>1208</v>
      </c>
      <c r="B92" s="97"/>
      <c r="C92" s="97"/>
      <c r="D92" s="94"/>
      <c r="E92" s="95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3"/>
      <c r="AH92" s="93"/>
      <c r="AI92" s="93"/>
      <c r="AJ92" s="93"/>
      <c r="AK92" s="93"/>
    </row>
    <row r="93" spans="1:39" s="2" customFormat="1" ht="17.25" thickBot="1" x14ac:dyDescent="0.35">
      <c r="A93" s="10"/>
      <c r="B93" s="10"/>
      <c r="C93" s="10"/>
      <c r="D93" s="10"/>
      <c r="E93" s="115"/>
      <c r="F93" s="114"/>
      <c r="G93" s="619" t="s">
        <v>10</v>
      </c>
      <c r="H93" s="620"/>
      <c r="I93" s="620"/>
      <c r="J93" s="620"/>
      <c r="K93" s="620"/>
      <c r="L93" s="620"/>
      <c r="M93" s="620"/>
      <c r="N93" s="620"/>
      <c r="O93" s="620"/>
      <c r="P93" s="620"/>
      <c r="Q93" s="620"/>
      <c r="R93" s="621"/>
      <c r="S93" s="660" t="s">
        <v>49</v>
      </c>
      <c r="T93" s="622"/>
      <c r="U93" s="622"/>
      <c r="V93" s="622"/>
      <c r="W93" s="622"/>
      <c r="X93" s="622"/>
      <c r="Y93" s="622"/>
      <c r="Z93" s="622"/>
      <c r="AA93" s="622"/>
      <c r="AB93" s="622"/>
      <c r="AC93" s="622"/>
      <c r="AD93" s="622"/>
      <c r="AE93" s="622"/>
      <c r="AF93" s="661"/>
      <c r="AG93" s="92"/>
      <c r="AH93" s="89"/>
      <c r="AI93" s="92"/>
      <c r="AJ93" s="91"/>
      <c r="AK93" s="112"/>
      <c r="AL93" s="113"/>
      <c r="AM93" s="88" t="s">
        <v>11</v>
      </c>
    </row>
    <row r="94" spans="1:39" s="2" customFormat="1" ht="16.5" customHeight="1" x14ac:dyDescent="0.3">
      <c r="A94" s="652" t="s">
        <v>12</v>
      </c>
      <c r="B94" s="662" t="s">
        <v>13</v>
      </c>
      <c r="C94" s="565" t="s">
        <v>14</v>
      </c>
      <c r="D94" s="627" t="s">
        <v>51</v>
      </c>
      <c r="E94" s="569" t="s">
        <v>15</v>
      </c>
      <c r="F94" s="571" t="s">
        <v>16</v>
      </c>
      <c r="G94" s="629" t="s">
        <v>17</v>
      </c>
      <c r="H94" s="633" t="s">
        <v>18</v>
      </c>
      <c r="I94" s="625" t="s">
        <v>0</v>
      </c>
      <c r="J94" s="633" t="s">
        <v>53</v>
      </c>
      <c r="K94" s="658" t="s">
        <v>1</v>
      </c>
      <c r="L94" s="633" t="s">
        <v>19</v>
      </c>
      <c r="M94" s="625" t="s">
        <v>2</v>
      </c>
      <c r="N94" s="633" t="s">
        <v>20</v>
      </c>
      <c r="O94" s="625" t="s">
        <v>3</v>
      </c>
      <c r="P94" s="633" t="s">
        <v>21</v>
      </c>
      <c r="Q94" s="639" t="s">
        <v>22</v>
      </c>
      <c r="R94" s="607" t="s">
        <v>23</v>
      </c>
      <c r="S94" s="664" t="s">
        <v>24</v>
      </c>
      <c r="T94" s="611" t="s">
        <v>25</v>
      </c>
      <c r="U94" s="640" t="s">
        <v>4</v>
      </c>
      <c r="V94" s="611" t="s">
        <v>26</v>
      </c>
      <c r="W94" s="640" t="s">
        <v>5</v>
      </c>
      <c r="X94" s="611" t="s">
        <v>27</v>
      </c>
      <c r="Y94" s="640" t="s">
        <v>6</v>
      </c>
      <c r="Z94" s="611" t="s">
        <v>54</v>
      </c>
      <c r="AA94" s="640" t="s">
        <v>7</v>
      </c>
      <c r="AB94" s="611" t="s">
        <v>28</v>
      </c>
      <c r="AC94" s="642" t="s">
        <v>29</v>
      </c>
      <c r="AD94" s="639" t="s">
        <v>30</v>
      </c>
      <c r="AE94" s="639" t="s">
        <v>31</v>
      </c>
      <c r="AF94" s="607" t="s">
        <v>32</v>
      </c>
      <c r="AG94" s="615" t="s">
        <v>33</v>
      </c>
      <c r="AH94" s="627" t="s">
        <v>52</v>
      </c>
      <c r="AI94" s="629" t="s">
        <v>71</v>
      </c>
      <c r="AJ94" s="627" t="s">
        <v>34</v>
      </c>
      <c r="AK94" s="634" t="s">
        <v>35</v>
      </c>
      <c r="AL94" s="627" t="s">
        <v>36</v>
      </c>
      <c r="AM94" s="605" t="s">
        <v>37</v>
      </c>
    </row>
    <row r="95" spans="1:39" s="2" customFormat="1" ht="17.25" customHeight="1" thickBot="1" x14ac:dyDescent="0.35">
      <c r="A95" s="653"/>
      <c r="B95" s="663"/>
      <c r="C95" s="566"/>
      <c r="D95" s="631"/>
      <c r="E95" s="651"/>
      <c r="F95" s="657"/>
      <c r="G95" s="630"/>
      <c r="H95" s="583"/>
      <c r="I95" s="626"/>
      <c r="J95" s="583"/>
      <c r="K95" s="659"/>
      <c r="L95" s="583"/>
      <c r="M95" s="626"/>
      <c r="N95" s="583"/>
      <c r="O95" s="626"/>
      <c r="P95" s="583"/>
      <c r="Q95" s="602"/>
      <c r="R95" s="608"/>
      <c r="S95" s="665"/>
      <c r="T95" s="612"/>
      <c r="U95" s="641"/>
      <c r="V95" s="612"/>
      <c r="W95" s="641"/>
      <c r="X95" s="612"/>
      <c r="Y95" s="641"/>
      <c r="Z95" s="612"/>
      <c r="AA95" s="641"/>
      <c r="AB95" s="612"/>
      <c r="AC95" s="593"/>
      <c r="AD95" s="602"/>
      <c r="AE95" s="602"/>
      <c r="AF95" s="608"/>
      <c r="AG95" s="616"/>
      <c r="AH95" s="631"/>
      <c r="AI95" s="630"/>
      <c r="AJ95" s="631"/>
      <c r="AK95" s="638"/>
      <c r="AL95" s="631"/>
      <c r="AM95" s="606"/>
    </row>
    <row r="96" spans="1:39" s="2" customFormat="1" x14ac:dyDescent="0.3">
      <c r="A96" s="78" t="s">
        <v>40</v>
      </c>
      <c r="B96" s="47">
        <f>18000/10</f>
        <v>1800</v>
      </c>
      <c r="C96" s="183">
        <f>2800/1.1</f>
        <v>2545.454545454545</v>
      </c>
      <c r="D96" s="163">
        <v>10</v>
      </c>
      <c r="E96" s="44">
        <v>16</v>
      </c>
      <c r="F96" s="110">
        <f t="shared" ref="F96:F110" si="97">B96*E96</f>
        <v>28800</v>
      </c>
      <c r="G96" s="74">
        <v>0</v>
      </c>
      <c r="H96" s="37">
        <f t="shared" ref="H96:H110" si="98">B96*G96</f>
        <v>0</v>
      </c>
      <c r="I96" s="74">
        <v>40</v>
      </c>
      <c r="J96" s="37">
        <f t="shared" ref="J96:J110" si="99">B96*I96</f>
        <v>72000</v>
      </c>
      <c r="K96" s="74">
        <v>20</v>
      </c>
      <c r="L96" s="37">
        <f t="shared" ref="L96:L110" si="100">B96*K96</f>
        <v>36000</v>
      </c>
      <c r="M96" s="74">
        <v>0</v>
      </c>
      <c r="N96" s="37">
        <f t="shared" ref="N96:N110" si="101">B96*M96</f>
        <v>0</v>
      </c>
      <c r="O96" s="74">
        <v>0</v>
      </c>
      <c r="P96" s="71">
        <f t="shared" ref="P96:P110" si="102">B96*O96</f>
        <v>0</v>
      </c>
      <c r="Q96" s="57">
        <f t="shared" ref="Q96:Q110" si="103">G96+I96+K96+M96+O96</f>
        <v>60</v>
      </c>
      <c r="R96" s="70">
        <f t="shared" ref="R96:R110" si="104">Q96*B96</f>
        <v>108000</v>
      </c>
      <c r="S96" s="74">
        <v>7</v>
      </c>
      <c r="T96" s="109">
        <f t="shared" ref="T96:T110" si="105">C96*S96</f>
        <v>17818.181818181816</v>
      </c>
      <c r="U96" s="74">
        <v>27</v>
      </c>
      <c r="V96" s="109">
        <f t="shared" ref="V96:V110" si="106">C96*U96</f>
        <v>68727.272727272721</v>
      </c>
      <c r="W96" s="74">
        <v>22</v>
      </c>
      <c r="X96" s="109">
        <f t="shared" ref="X96:X110" si="107">C96*W96</f>
        <v>55999.999999999993</v>
      </c>
      <c r="Y96" s="74">
        <v>18</v>
      </c>
      <c r="Z96" s="109">
        <f t="shared" ref="Z96:Z110" si="108">C96*Y96</f>
        <v>45818.181818181809</v>
      </c>
      <c r="AA96" s="74">
        <v>2</v>
      </c>
      <c r="AB96" s="68">
        <f t="shared" ref="AB96:AB110" si="109">C96*AA96</f>
        <v>5090.9090909090901</v>
      </c>
      <c r="AC96" s="67">
        <f t="shared" ref="AC96:AC110" si="110">S96+U96+W96+Y96+AA96</f>
        <v>76</v>
      </c>
      <c r="AD96" s="66">
        <f t="shared" ref="AD96:AD110" si="111">AC96*C96</f>
        <v>193454.54545454541</v>
      </c>
      <c r="AE96" s="57">
        <v>0</v>
      </c>
      <c r="AF96" s="57">
        <f t="shared" ref="AF96:AF110" si="112">((C96-B96)*AC96)-AE96</f>
        <v>56654.545454545427</v>
      </c>
      <c r="AG96" s="52">
        <v>0</v>
      </c>
      <c r="AH96" s="63">
        <f t="shared" ref="AH96:AH110" si="113">B96*AG96</f>
        <v>0</v>
      </c>
      <c r="AI96" s="65">
        <f t="shared" ref="AI96:AI110" si="114">E96+Q96-AC96-AG96</f>
        <v>0</v>
      </c>
      <c r="AJ96" s="64">
        <f t="shared" ref="AJ96:AJ110" si="115">B96*AI96</f>
        <v>0</v>
      </c>
      <c r="AK96" s="42">
        <v>0</v>
      </c>
      <c r="AL96" s="63">
        <f t="shared" ref="AL96:AL110" si="116">AK96*B96</f>
        <v>0</v>
      </c>
      <c r="AM96" s="75"/>
    </row>
    <row r="97" spans="1:39" s="2" customFormat="1" x14ac:dyDescent="0.3">
      <c r="A97" s="78" t="s">
        <v>43</v>
      </c>
      <c r="B97" s="47">
        <f>18000/10</f>
        <v>1800</v>
      </c>
      <c r="C97" s="183">
        <f>2800/1.1</f>
        <v>2545.454545454545</v>
      </c>
      <c r="D97" s="163">
        <v>10</v>
      </c>
      <c r="E97" s="44">
        <v>0</v>
      </c>
      <c r="F97" s="110">
        <f t="shared" si="97"/>
        <v>0</v>
      </c>
      <c r="G97" s="74">
        <v>0</v>
      </c>
      <c r="H97" s="37">
        <f t="shared" si="98"/>
        <v>0</v>
      </c>
      <c r="I97" s="74">
        <v>0</v>
      </c>
      <c r="J97" s="37">
        <f t="shared" si="99"/>
        <v>0</v>
      </c>
      <c r="K97" s="74">
        <v>0</v>
      </c>
      <c r="L97" s="37">
        <f t="shared" si="100"/>
        <v>0</v>
      </c>
      <c r="M97" s="74">
        <v>0</v>
      </c>
      <c r="N97" s="37">
        <f t="shared" si="101"/>
        <v>0</v>
      </c>
      <c r="O97" s="74">
        <v>0</v>
      </c>
      <c r="P97" s="71">
        <f t="shared" si="102"/>
        <v>0</v>
      </c>
      <c r="Q97" s="57">
        <f t="shared" si="103"/>
        <v>0</v>
      </c>
      <c r="R97" s="70">
        <f t="shared" si="104"/>
        <v>0</v>
      </c>
      <c r="S97" s="74">
        <v>0</v>
      </c>
      <c r="T97" s="109">
        <f t="shared" si="105"/>
        <v>0</v>
      </c>
      <c r="U97" s="74">
        <v>0</v>
      </c>
      <c r="V97" s="109">
        <f t="shared" si="106"/>
        <v>0</v>
      </c>
      <c r="W97" s="74">
        <v>0</v>
      </c>
      <c r="X97" s="109">
        <f t="shared" si="107"/>
        <v>0</v>
      </c>
      <c r="Y97" s="74">
        <v>0</v>
      </c>
      <c r="Z97" s="109">
        <f t="shared" si="108"/>
        <v>0</v>
      </c>
      <c r="AA97" s="74">
        <v>0</v>
      </c>
      <c r="AB97" s="68">
        <f t="shared" si="109"/>
        <v>0</v>
      </c>
      <c r="AC97" s="67">
        <f t="shared" si="110"/>
        <v>0</v>
      </c>
      <c r="AD97" s="66">
        <f t="shared" si="111"/>
        <v>0</v>
      </c>
      <c r="AE97" s="57">
        <v>0</v>
      </c>
      <c r="AF97" s="57">
        <f t="shared" si="112"/>
        <v>0</v>
      </c>
      <c r="AG97" s="52">
        <v>0</v>
      </c>
      <c r="AH97" s="63">
        <f t="shared" si="113"/>
        <v>0</v>
      </c>
      <c r="AI97" s="65">
        <f t="shared" si="114"/>
        <v>0</v>
      </c>
      <c r="AJ97" s="64">
        <f t="shared" si="115"/>
        <v>0</v>
      </c>
      <c r="AK97" s="42">
        <v>0</v>
      </c>
      <c r="AL97" s="63">
        <f t="shared" si="116"/>
        <v>0</v>
      </c>
      <c r="AM97" s="75"/>
    </row>
    <row r="98" spans="1:39" s="2" customFormat="1" x14ac:dyDescent="0.3">
      <c r="A98" s="78" t="s">
        <v>44</v>
      </c>
      <c r="B98" s="47">
        <f>17000/10</f>
        <v>1700</v>
      </c>
      <c r="C98" s="183">
        <f>2700/1.1</f>
        <v>2454.5454545454545</v>
      </c>
      <c r="D98" s="163">
        <v>10</v>
      </c>
      <c r="E98" s="44">
        <v>0</v>
      </c>
      <c r="F98" s="110">
        <f t="shared" si="97"/>
        <v>0</v>
      </c>
      <c r="G98" s="74">
        <v>0</v>
      </c>
      <c r="H98" s="37">
        <f t="shared" si="98"/>
        <v>0</v>
      </c>
      <c r="I98" s="74">
        <v>0</v>
      </c>
      <c r="J98" s="37">
        <f t="shared" si="99"/>
        <v>0</v>
      </c>
      <c r="K98" s="74">
        <v>0</v>
      </c>
      <c r="L98" s="37">
        <f t="shared" si="100"/>
        <v>0</v>
      </c>
      <c r="M98" s="74">
        <v>0</v>
      </c>
      <c r="N98" s="37">
        <f t="shared" si="101"/>
        <v>0</v>
      </c>
      <c r="O98" s="74">
        <v>0</v>
      </c>
      <c r="P98" s="71">
        <f t="shared" si="102"/>
        <v>0</v>
      </c>
      <c r="Q98" s="57">
        <f t="shared" si="103"/>
        <v>0</v>
      </c>
      <c r="R98" s="70">
        <f t="shared" si="104"/>
        <v>0</v>
      </c>
      <c r="S98" s="74">
        <v>0</v>
      </c>
      <c r="T98" s="109">
        <f t="shared" si="105"/>
        <v>0</v>
      </c>
      <c r="U98" s="74">
        <v>0</v>
      </c>
      <c r="V98" s="109">
        <f t="shared" si="106"/>
        <v>0</v>
      </c>
      <c r="W98" s="74">
        <v>0</v>
      </c>
      <c r="X98" s="109">
        <f t="shared" si="107"/>
        <v>0</v>
      </c>
      <c r="Y98" s="74">
        <v>0</v>
      </c>
      <c r="Z98" s="109">
        <f t="shared" si="108"/>
        <v>0</v>
      </c>
      <c r="AA98" s="74">
        <v>0</v>
      </c>
      <c r="AB98" s="68">
        <f t="shared" si="109"/>
        <v>0</v>
      </c>
      <c r="AC98" s="67">
        <f t="shared" si="110"/>
        <v>0</v>
      </c>
      <c r="AD98" s="66">
        <f t="shared" si="111"/>
        <v>0</v>
      </c>
      <c r="AE98" s="57">
        <v>0</v>
      </c>
      <c r="AF98" s="57">
        <f t="shared" si="112"/>
        <v>0</v>
      </c>
      <c r="AG98" s="52">
        <v>0</v>
      </c>
      <c r="AH98" s="63">
        <f t="shared" si="113"/>
        <v>0</v>
      </c>
      <c r="AI98" s="65">
        <f t="shared" si="114"/>
        <v>0</v>
      </c>
      <c r="AJ98" s="64">
        <f t="shared" si="115"/>
        <v>0</v>
      </c>
      <c r="AK98" s="42">
        <v>0</v>
      </c>
      <c r="AL98" s="63">
        <f t="shared" si="116"/>
        <v>0</v>
      </c>
      <c r="AM98" s="75"/>
    </row>
    <row r="99" spans="1:39" s="2" customFormat="1" x14ac:dyDescent="0.3">
      <c r="A99" s="58" t="s">
        <v>1188</v>
      </c>
      <c r="B99" s="47">
        <f>30400/16</f>
        <v>1900</v>
      </c>
      <c r="C99" s="46">
        <f>2800/1.1</f>
        <v>2545.454545454545</v>
      </c>
      <c r="D99" s="163">
        <v>16</v>
      </c>
      <c r="E99" s="44">
        <v>0</v>
      </c>
      <c r="F99" s="110">
        <f t="shared" si="97"/>
        <v>0</v>
      </c>
      <c r="G99" s="74">
        <v>0</v>
      </c>
      <c r="H99" s="37">
        <f t="shared" si="98"/>
        <v>0</v>
      </c>
      <c r="I99" s="74">
        <v>0</v>
      </c>
      <c r="J99" s="37">
        <f t="shared" si="99"/>
        <v>0</v>
      </c>
      <c r="K99" s="74">
        <v>0</v>
      </c>
      <c r="L99" s="37">
        <f t="shared" si="100"/>
        <v>0</v>
      </c>
      <c r="M99" s="74">
        <v>0</v>
      </c>
      <c r="N99" s="37">
        <f t="shared" si="101"/>
        <v>0</v>
      </c>
      <c r="O99" s="74">
        <v>0</v>
      </c>
      <c r="P99" s="71">
        <f t="shared" si="102"/>
        <v>0</v>
      </c>
      <c r="Q99" s="57">
        <f t="shared" si="103"/>
        <v>0</v>
      </c>
      <c r="R99" s="70">
        <f t="shared" si="104"/>
        <v>0</v>
      </c>
      <c r="S99" s="74">
        <v>0</v>
      </c>
      <c r="T99" s="109">
        <f t="shared" si="105"/>
        <v>0</v>
      </c>
      <c r="U99" s="74">
        <v>0</v>
      </c>
      <c r="V99" s="109">
        <f t="shared" si="106"/>
        <v>0</v>
      </c>
      <c r="W99" s="74">
        <v>0</v>
      </c>
      <c r="X99" s="109">
        <f t="shared" si="107"/>
        <v>0</v>
      </c>
      <c r="Y99" s="74">
        <v>0</v>
      </c>
      <c r="Z99" s="109">
        <f t="shared" si="108"/>
        <v>0</v>
      </c>
      <c r="AA99" s="74">
        <v>0</v>
      </c>
      <c r="AB99" s="68">
        <f t="shared" si="109"/>
        <v>0</v>
      </c>
      <c r="AC99" s="67">
        <f t="shared" si="110"/>
        <v>0</v>
      </c>
      <c r="AD99" s="66">
        <f t="shared" si="111"/>
        <v>0</v>
      </c>
      <c r="AE99" s="57">
        <v>0</v>
      </c>
      <c r="AF99" s="57">
        <f t="shared" si="112"/>
        <v>0</v>
      </c>
      <c r="AG99" s="52">
        <v>0</v>
      </c>
      <c r="AH99" s="63">
        <f t="shared" si="113"/>
        <v>0</v>
      </c>
      <c r="AI99" s="65">
        <f t="shared" si="114"/>
        <v>0</v>
      </c>
      <c r="AJ99" s="64">
        <f t="shared" si="115"/>
        <v>0</v>
      </c>
      <c r="AK99" s="42">
        <v>0</v>
      </c>
      <c r="AL99" s="63">
        <f t="shared" si="116"/>
        <v>0</v>
      </c>
      <c r="AM99" s="59"/>
    </row>
    <row r="100" spans="1:39" s="2" customFormat="1" x14ac:dyDescent="0.3">
      <c r="A100" s="137" t="s">
        <v>61</v>
      </c>
      <c r="B100" s="47">
        <f>14400/24</f>
        <v>600</v>
      </c>
      <c r="C100" s="46">
        <f>800/1.1</f>
        <v>727.27272727272725</v>
      </c>
      <c r="D100" s="163">
        <v>20</v>
      </c>
      <c r="E100" s="44">
        <v>20</v>
      </c>
      <c r="F100" s="110">
        <f t="shared" si="97"/>
        <v>12000</v>
      </c>
      <c r="G100" s="74">
        <v>0</v>
      </c>
      <c r="H100" s="37">
        <f t="shared" si="98"/>
        <v>0</v>
      </c>
      <c r="I100" s="74">
        <v>20</v>
      </c>
      <c r="J100" s="37">
        <f t="shared" si="99"/>
        <v>12000</v>
      </c>
      <c r="K100" s="74">
        <v>0</v>
      </c>
      <c r="L100" s="37">
        <f t="shared" si="100"/>
        <v>0</v>
      </c>
      <c r="M100" s="74">
        <v>0</v>
      </c>
      <c r="N100" s="37">
        <f t="shared" si="101"/>
        <v>0</v>
      </c>
      <c r="O100" s="74">
        <v>0</v>
      </c>
      <c r="P100" s="71">
        <f t="shared" si="102"/>
        <v>0</v>
      </c>
      <c r="Q100" s="57">
        <f t="shared" si="103"/>
        <v>20</v>
      </c>
      <c r="R100" s="70">
        <f t="shared" si="104"/>
        <v>12000</v>
      </c>
      <c r="S100" s="74">
        <v>5</v>
      </c>
      <c r="T100" s="109">
        <f t="shared" si="105"/>
        <v>3636.363636363636</v>
      </c>
      <c r="U100" s="74">
        <v>11</v>
      </c>
      <c r="V100" s="109">
        <f t="shared" si="106"/>
        <v>8000</v>
      </c>
      <c r="W100" s="74">
        <v>8</v>
      </c>
      <c r="X100" s="109">
        <f t="shared" si="107"/>
        <v>5818.181818181818</v>
      </c>
      <c r="Y100" s="74">
        <v>6</v>
      </c>
      <c r="Z100" s="109">
        <f t="shared" si="108"/>
        <v>4363.636363636364</v>
      </c>
      <c r="AA100" s="74">
        <v>10</v>
      </c>
      <c r="AB100" s="68">
        <f t="shared" si="109"/>
        <v>7272.7272727272721</v>
      </c>
      <c r="AC100" s="67">
        <f t="shared" si="110"/>
        <v>40</v>
      </c>
      <c r="AD100" s="66">
        <f t="shared" si="111"/>
        <v>29090.909090909088</v>
      </c>
      <c r="AE100" s="57">
        <v>0</v>
      </c>
      <c r="AF100" s="57">
        <f t="shared" si="112"/>
        <v>5090.9090909090901</v>
      </c>
      <c r="AG100" s="52">
        <v>0</v>
      </c>
      <c r="AH100" s="63">
        <f t="shared" si="113"/>
        <v>0</v>
      </c>
      <c r="AI100" s="65">
        <f t="shared" si="114"/>
        <v>0</v>
      </c>
      <c r="AJ100" s="64">
        <f t="shared" si="115"/>
        <v>0</v>
      </c>
      <c r="AK100" s="42">
        <v>0</v>
      </c>
      <c r="AL100" s="63">
        <f t="shared" si="116"/>
        <v>0</v>
      </c>
      <c r="AM100" s="130"/>
    </row>
    <row r="101" spans="1:39" s="2" customFormat="1" x14ac:dyDescent="0.3">
      <c r="A101" s="78" t="s">
        <v>1189</v>
      </c>
      <c r="B101" s="182">
        <f>16000/10</f>
        <v>1600</v>
      </c>
      <c r="C101" s="183">
        <f>2700/1.1</f>
        <v>2454.5454545454545</v>
      </c>
      <c r="D101" s="184">
        <v>10</v>
      </c>
      <c r="E101" s="44">
        <v>16</v>
      </c>
      <c r="F101" s="110">
        <f t="shared" si="97"/>
        <v>25600</v>
      </c>
      <c r="G101" s="74">
        <v>0</v>
      </c>
      <c r="H101" s="37">
        <f t="shared" si="98"/>
        <v>0</v>
      </c>
      <c r="I101" s="74">
        <v>30</v>
      </c>
      <c r="J101" s="37">
        <f t="shared" si="99"/>
        <v>48000</v>
      </c>
      <c r="K101" s="74">
        <v>20</v>
      </c>
      <c r="L101" s="37">
        <f t="shared" si="100"/>
        <v>32000</v>
      </c>
      <c r="M101" s="74">
        <v>20</v>
      </c>
      <c r="N101" s="37">
        <f t="shared" si="101"/>
        <v>32000</v>
      </c>
      <c r="O101" s="74">
        <v>0</v>
      </c>
      <c r="P101" s="71">
        <f t="shared" si="102"/>
        <v>0</v>
      </c>
      <c r="Q101" s="57">
        <f t="shared" si="103"/>
        <v>70</v>
      </c>
      <c r="R101" s="70">
        <f t="shared" si="104"/>
        <v>112000</v>
      </c>
      <c r="S101" s="74">
        <v>10</v>
      </c>
      <c r="T101" s="109">
        <f t="shared" si="105"/>
        <v>24545.454545454544</v>
      </c>
      <c r="U101" s="74">
        <v>6</v>
      </c>
      <c r="V101" s="109">
        <f t="shared" si="106"/>
        <v>14727.272727272728</v>
      </c>
      <c r="W101" s="74">
        <v>30</v>
      </c>
      <c r="X101" s="109">
        <f t="shared" si="107"/>
        <v>73636.363636363632</v>
      </c>
      <c r="Y101" s="74">
        <v>17</v>
      </c>
      <c r="Z101" s="109">
        <f t="shared" si="108"/>
        <v>41727.272727272728</v>
      </c>
      <c r="AA101" s="74">
        <v>18</v>
      </c>
      <c r="AB101" s="68">
        <f t="shared" si="109"/>
        <v>44181.818181818184</v>
      </c>
      <c r="AC101" s="67">
        <f t="shared" si="110"/>
        <v>81</v>
      </c>
      <c r="AD101" s="66">
        <f t="shared" si="111"/>
        <v>198818.18181818182</v>
      </c>
      <c r="AE101" s="57">
        <v>0</v>
      </c>
      <c r="AF101" s="57">
        <f t="shared" si="112"/>
        <v>69218.181818181809</v>
      </c>
      <c r="AG101" s="52">
        <v>0</v>
      </c>
      <c r="AH101" s="63">
        <f t="shared" si="113"/>
        <v>0</v>
      </c>
      <c r="AI101" s="65">
        <f t="shared" si="114"/>
        <v>5</v>
      </c>
      <c r="AJ101" s="64">
        <f t="shared" si="115"/>
        <v>8000</v>
      </c>
      <c r="AK101" s="42">
        <v>0</v>
      </c>
      <c r="AL101" s="63">
        <f t="shared" si="116"/>
        <v>0</v>
      </c>
      <c r="AM101" s="130"/>
    </row>
    <row r="102" spans="1:39" s="2" customFormat="1" x14ac:dyDescent="0.3">
      <c r="A102" s="78" t="s">
        <v>1190</v>
      </c>
      <c r="B102" s="47">
        <f>16000/10</f>
        <v>1600</v>
      </c>
      <c r="C102" s="183">
        <f>2700/1.1</f>
        <v>2454.5454545454545</v>
      </c>
      <c r="D102" s="163">
        <v>10</v>
      </c>
      <c r="E102" s="44">
        <v>0</v>
      </c>
      <c r="F102" s="110">
        <f t="shared" si="97"/>
        <v>0</v>
      </c>
      <c r="G102" s="74">
        <v>0</v>
      </c>
      <c r="H102" s="37">
        <f t="shared" si="98"/>
        <v>0</v>
      </c>
      <c r="I102" s="74">
        <v>0</v>
      </c>
      <c r="J102" s="37">
        <f t="shared" si="99"/>
        <v>0</v>
      </c>
      <c r="K102" s="74">
        <v>0</v>
      </c>
      <c r="L102" s="37">
        <f t="shared" si="100"/>
        <v>0</v>
      </c>
      <c r="M102" s="74">
        <v>0</v>
      </c>
      <c r="N102" s="37">
        <f t="shared" si="101"/>
        <v>0</v>
      </c>
      <c r="O102" s="74">
        <v>0</v>
      </c>
      <c r="P102" s="71">
        <f t="shared" si="102"/>
        <v>0</v>
      </c>
      <c r="Q102" s="57">
        <f t="shared" si="103"/>
        <v>0</v>
      </c>
      <c r="R102" s="70">
        <f t="shared" si="104"/>
        <v>0</v>
      </c>
      <c r="S102" s="74">
        <v>0</v>
      </c>
      <c r="T102" s="109">
        <f t="shared" si="105"/>
        <v>0</v>
      </c>
      <c r="U102" s="74">
        <v>0</v>
      </c>
      <c r="V102" s="109">
        <f t="shared" si="106"/>
        <v>0</v>
      </c>
      <c r="W102" s="74">
        <v>0</v>
      </c>
      <c r="X102" s="109">
        <f t="shared" si="107"/>
        <v>0</v>
      </c>
      <c r="Y102" s="74">
        <v>0</v>
      </c>
      <c r="Z102" s="109">
        <f t="shared" si="108"/>
        <v>0</v>
      </c>
      <c r="AA102" s="74">
        <v>0</v>
      </c>
      <c r="AB102" s="68">
        <f t="shared" si="109"/>
        <v>0</v>
      </c>
      <c r="AC102" s="67">
        <f t="shared" si="110"/>
        <v>0</v>
      </c>
      <c r="AD102" s="66">
        <f t="shared" si="111"/>
        <v>0</v>
      </c>
      <c r="AE102" s="57">
        <v>0</v>
      </c>
      <c r="AF102" s="57">
        <f t="shared" si="112"/>
        <v>0</v>
      </c>
      <c r="AG102" s="52">
        <v>0</v>
      </c>
      <c r="AH102" s="63">
        <f t="shared" si="113"/>
        <v>0</v>
      </c>
      <c r="AI102" s="65">
        <f t="shared" si="114"/>
        <v>0</v>
      </c>
      <c r="AJ102" s="64">
        <f t="shared" si="115"/>
        <v>0</v>
      </c>
      <c r="AK102" s="42">
        <v>0</v>
      </c>
      <c r="AL102" s="63">
        <f t="shared" si="116"/>
        <v>0</v>
      </c>
      <c r="AM102" s="130"/>
    </row>
    <row r="103" spans="1:39" s="2" customFormat="1" x14ac:dyDescent="0.3">
      <c r="A103" s="78" t="s">
        <v>1191</v>
      </c>
      <c r="B103" s="47">
        <f>16000/10</f>
        <v>1600</v>
      </c>
      <c r="C103" s="183">
        <f>2700/1.1</f>
        <v>2454.5454545454545</v>
      </c>
      <c r="D103" s="163">
        <v>10</v>
      </c>
      <c r="E103" s="44">
        <v>4</v>
      </c>
      <c r="F103" s="110">
        <f t="shared" si="97"/>
        <v>6400</v>
      </c>
      <c r="G103" s="74">
        <v>0</v>
      </c>
      <c r="H103" s="37">
        <f t="shared" si="98"/>
        <v>0</v>
      </c>
      <c r="I103" s="74">
        <v>10</v>
      </c>
      <c r="J103" s="37">
        <f t="shared" si="99"/>
        <v>16000</v>
      </c>
      <c r="K103" s="74">
        <v>0</v>
      </c>
      <c r="L103" s="37">
        <f t="shared" si="100"/>
        <v>0</v>
      </c>
      <c r="M103" s="74">
        <v>10</v>
      </c>
      <c r="N103" s="37">
        <f t="shared" si="101"/>
        <v>16000</v>
      </c>
      <c r="O103" s="74">
        <v>0</v>
      </c>
      <c r="P103" s="71">
        <f t="shared" si="102"/>
        <v>0</v>
      </c>
      <c r="Q103" s="57">
        <f t="shared" si="103"/>
        <v>20</v>
      </c>
      <c r="R103" s="70">
        <f t="shared" si="104"/>
        <v>32000</v>
      </c>
      <c r="S103" s="74">
        <v>3</v>
      </c>
      <c r="T103" s="109">
        <f t="shared" si="105"/>
        <v>7363.636363636364</v>
      </c>
      <c r="U103" s="74">
        <v>1</v>
      </c>
      <c r="V103" s="109">
        <f t="shared" si="106"/>
        <v>2454.5454545454545</v>
      </c>
      <c r="W103" s="74">
        <v>6</v>
      </c>
      <c r="X103" s="109">
        <f t="shared" si="107"/>
        <v>14727.272727272728</v>
      </c>
      <c r="Y103" s="74">
        <v>4</v>
      </c>
      <c r="Z103" s="109">
        <f t="shared" si="108"/>
        <v>9818.181818181818</v>
      </c>
      <c r="AA103" s="74">
        <v>3</v>
      </c>
      <c r="AB103" s="68">
        <f t="shared" si="109"/>
        <v>7363.636363636364</v>
      </c>
      <c r="AC103" s="67">
        <f t="shared" si="110"/>
        <v>17</v>
      </c>
      <c r="AD103" s="66">
        <f t="shared" si="111"/>
        <v>41727.272727272728</v>
      </c>
      <c r="AE103" s="57">
        <v>0</v>
      </c>
      <c r="AF103" s="57">
        <f t="shared" si="112"/>
        <v>14527.272727272726</v>
      </c>
      <c r="AG103" s="52">
        <v>0</v>
      </c>
      <c r="AH103" s="63">
        <f t="shared" si="113"/>
        <v>0</v>
      </c>
      <c r="AI103" s="65">
        <f t="shared" si="114"/>
        <v>7</v>
      </c>
      <c r="AJ103" s="64">
        <f t="shared" si="115"/>
        <v>11200</v>
      </c>
      <c r="AK103" s="42">
        <v>0</v>
      </c>
      <c r="AL103" s="63">
        <f t="shared" si="116"/>
        <v>0</v>
      </c>
      <c r="AM103" s="130"/>
    </row>
    <row r="104" spans="1:39" s="2" customFormat="1" x14ac:dyDescent="0.3">
      <c r="A104" s="78" t="s">
        <v>1192</v>
      </c>
      <c r="B104" s="47">
        <f>16000/10</f>
        <v>1600</v>
      </c>
      <c r="C104" s="183">
        <f>2700/1.1</f>
        <v>2454.5454545454545</v>
      </c>
      <c r="D104" s="163">
        <v>10</v>
      </c>
      <c r="E104" s="44">
        <v>10</v>
      </c>
      <c r="F104" s="110">
        <f t="shared" si="97"/>
        <v>16000</v>
      </c>
      <c r="G104" s="74">
        <v>0</v>
      </c>
      <c r="H104" s="37">
        <f t="shared" si="98"/>
        <v>0</v>
      </c>
      <c r="I104" s="74">
        <v>20</v>
      </c>
      <c r="J104" s="37">
        <f t="shared" si="99"/>
        <v>32000</v>
      </c>
      <c r="K104" s="74">
        <v>10</v>
      </c>
      <c r="L104" s="37">
        <f t="shared" si="100"/>
        <v>16000</v>
      </c>
      <c r="M104" s="74">
        <v>10</v>
      </c>
      <c r="N104" s="37">
        <f t="shared" si="101"/>
        <v>16000</v>
      </c>
      <c r="O104" s="74">
        <v>0</v>
      </c>
      <c r="P104" s="71">
        <f t="shared" si="102"/>
        <v>0</v>
      </c>
      <c r="Q104" s="57">
        <f t="shared" si="103"/>
        <v>40</v>
      </c>
      <c r="R104" s="70">
        <f t="shared" si="104"/>
        <v>64000</v>
      </c>
      <c r="S104" s="74">
        <v>1</v>
      </c>
      <c r="T104" s="109">
        <f t="shared" si="105"/>
        <v>2454.5454545454545</v>
      </c>
      <c r="U104" s="74">
        <v>19</v>
      </c>
      <c r="V104" s="109">
        <f t="shared" si="106"/>
        <v>46636.363636363632</v>
      </c>
      <c r="W104" s="74">
        <v>10</v>
      </c>
      <c r="X104" s="109">
        <f t="shared" si="107"/>
        <v>24545.454545454544</v>
      </c>
      <c r="Y104" s="74">
        <v>8</v>
      </c>
      <c r="Z104" s="109">
        <f t="shared" si="108"/>
        <v>19636.363636363636</v>
      </c>
      <c r="AA104" s="74">
        <v>9</v>
      </c>
      <c r="AB104" s="68">
        <f t="shared" si="109"/>
        <v>22090.909090909092</v>
      </c>
      <c r="AC104" s="67">
        <f t="shared" si="110"/>
        <v>47</v>
      </c>
      <c r="AD104" s="66">
        <f t="shared" si="111"/>
        <v>115363.63636363637</v>
      </c>
      <c r="AE104" s="57">
        <v>0</v>
      </c>
      <c r="AF104" s="57">
        <f t="shared" si="112"/>
        <v>40163.63636363636</v>
      </c>
      <c r="AG104" s="52">
        <v>0</v>
      </c>
      <c r="AH104" s="63">
        <f t="shared" si="113"/>
        <v>0</v>
      </c>
      <c r="AI104" s="65">
        <f t="shared" si="114"/>
        <v>3</v>
      </c>
      <c r="AJ104" s="64">
        <f t="shared" si="115"/>
        <v>4800</v>
      </c>
      <c r="AK104" s="42">
        <v>0</v>
      </c>
      <c r="AL104" s="63">
        <f t="shared" si="116"/>
        <v>0</v>
      </c>
      <c r="AM104" s="130"/>
    </row>
    <row r="105" spans="1:39" s="2" customFormat="1" x14ac:dyDescent="0.3">
      <c r="A105" s="78" t="s">
        <v>1187</v>
      </c>
      <c r="B105" s="47">
        <f>16000/10</f>
        <v>1600</v>
      </c>
      <c r="C105" s="183">
        <f>2700/1.1</f>
        <v>2454.5454545454545</v>
      </c>
      <c r="D105" s="163">
        <v>11</v>
      </c>
      <c r="E105" s="44">
        <v>0</v>
      </c>
      <c r="F105" s="110">
        <f t="shared" si="97"/>
        <v>0</v>
      </c>
      <c r="G105" s="74">
        <v>0</v>
      </c>
      <c r="H105" s="37">
        <f t="shared" si="98"/>
        <v>0</v>
      </c>
      <c r="I105" s="74">
        <v>0</v>
      </c>
      <c r="J105" s="37">
        <f t="shared" si="99"/>
        <v>0</v>
      </c>
      <c r="K105" s="74">
        <v>0</v>
      </c>
      <c r="L105" s="37">
        <f t="shared" si="100"/>
        <v>0</v>
      </c>
      <c r="M105" s="74">
        <v>0</v>
      </c>
      <c r="N105" s="37">
        <f t="shared" si="101"/>
        <v>0</v>
      </c>
      <c r="O105" s="74">
        <v>0</v>
      </c>
      <c r="P105" s="71">
        <f t="shared" si="102"/>
        <v>0</v>
      </c>
      <c r="Q105" s="57">
        <f t="shared" si="103"/>
        <v>0</v>
      </c>
      <c r="R105" s="70">
        <f t="shared" si="104"/>
        <v>0</v>
      </c>
      <c r="S105" s="74">
        <v>0</v>
      </c>
      <c r="T105" s="109">
        <f t="shared" si="105"/>
        <v>0</v>
      </c>
      <c r="U105" s="74">
        <v>0</v>
      </c>
      <c r="V105" s="109">
        <f t="shared" si="106"/>
        <v>0</v>
      </c>
      <c r="W105" s="74">
        <v>0</v>
      </c>
      <c r="X105" s="109">
        <f t="shared" si="107"/>
        <v>0</v>
      </c>
      <c r="Y105" s="74">
        <v>0</v>
      </c>
      <c r="Z105" s="109">
        <f t="shared" si="108"/>
        <v>0</v>
      </c>
      <c r="AA105" s="74">
        <v>0</v>
      </c>
      <c r="AB105" s="68">
        <f t="shared" si="109"/>
        <v>0</v>
      </c>
      <c r="AC105" s="67">
        <f t="shared" si="110"/>
        <v>0</v>
      </c>
      <c r="AD105" s="66">
        <f t="shared" si="111"/>
        <v>0</v>
      </c>
      <c r="AE105" s="57">
        <v>0</v>
      </c>
      <c r="AF105" s="57">
        <f t="shared" si="112"/>
        <v>0</v>
      </c>
      <c r="AG105" s="52">
        <v>0</v>
      </c>
      <c r="AH105" s="63">
        <f t="shared" si="113"/>
        <v>0</v>
      </c>
      <c r="AI105" s="65">
        <f t="shared" si="114"/>
        <v>0</v>
      </c>
      <c r="AJ105" s="64">
        <f t="shared" si="115"/>
        <v>0</v>
      </c>
      <c r="AK105" s="42">
        <v>0</v>
      </c>
      <c r="AL105" s="63">
        <f t="shared" si="116"/>
        <v>0</v>
      </c>
      <c r="AM105" s="130"/>
    </row>
    <row r="106" spans="1:39" s="2" customFormat="1" x14ac:dyDescent="0.3">
      <c r="A106" s="78" t="s">
        <v>45</v>
      </c>
      <c r="B106" s="47">
        <f>14400/12</f>
        <v>1200</v>
      </c>
      <c r="C106" s="46">
        <f>1800/1.1</f>
        <v>1636.3636363636363</v>
      </c>
      <c r="D106" s="163">
        <v>12</v>
      </c>
      <c r="E106" s="44">
        <v>26</v>
      </c>
      <c r="F106" s="110">
        <f t="shared" si="97"/>
        <v>31200</v>
      </c>
      <c r="G106" s="74">
        <v>0</v>
      </c>
      <c r="H106" s="37">
        <f t="shared" si="98"/>
        <v>0</v>
      </c>
      <c r="I106" s="74">
        <v>0</v>
      </c>
      <c r="J106" s="37">
        <f t="shared" si="99"/>
        <v>0</v>
      </c>
      <c r="K106" s="74">
        <v>24</v>
      </c>
      <c r="L106" s="37">
        <f t="shared" si="100"/>
        <v>28800</v>
      </c>
      <c r="M106" s="74">
        <v>12</v>
      </c>
      <c r="N106" s="37">
        <f t="shared" si="101"/>
        <v>14400</v>
      </c>
      <c r="O106" s="74">
        <v>0</v>
      </c>
      <c r="P106" s="71">
        <f t="shared" si="102"/>
        <v>0</v>
      </c>
      <c r="Q106" s="57">
        <f t="shared" si="103"/>
        <v>36</v>
      </c>
      <c r="R106" s="70">
        <f t="shared" si="104"/>
        <v>43200</v>
      </c>
      <c r="S106" s="74">
        <v>8</v>
      </c>
      <c r="T106" s="109">
        <f t="shared" si="105"/>
        <v>13090.90909090909</v>
      </c>
      <c r="U106" s="74">
        <v>18</v>
      </c>
      <c r="V106" s="109">
        <f t="shared" si="106"/>
        <v>29454.545454545452</v>
      </c>
      <c r="W106" s="74">
        <v>0</v>
      </c>
      <c r="X106" s="109">
        <f t="shared" si="107"/>
        <v>0</v>
      </c>
      <c r="Y106" s="74">
        <v>8</v>
      </c>
      <c r="Z106" s="109">
        <f t="shared" si="108"/>
        <v>13090.90909090909</v>
      </c>
      <c r="AA106" s="74">
        <v>28</v>
      </c>
      <c r="AB106" s="68">
        <f t="shared" si="109"/>
        <v>45818.181818181816</v>
      </c>
      <c r="AC106" s="67">
        <f t="shared" si="110"/>
        <v>62</v>
      </c>
      <c r="AD106" s="66">
        <f t="shared" si="111"/>
        <v>101454.54545454544</v>
      </c>
      <c r="AE106" s="57">
        <v>0</v>
      </c>
      <c r="AF106" s="57">
        <f t="shared" si="112"/>
        <v>27054.545454545449</v>
      </c>
      <c r="AG106" s="52">
        <v>0</v>
      </c>
      <c r="AH106" s="63">
        <f t="shared" si="113"/>
        <v>0</v>
      </c>
      <c r="AI106" s="65">
        <f t="shared" si="114"/>
        <v>0</v>
      </c>
      <c r="AJ106" s="64">
        <f t="shared" si="115"/>
        <v>0</v>
      </c>
      <c r="AK106" s="42">
        <v>0</v>
      </c>
      <c r="AL106" s="63">
        <f t="shared" si="116"/>
        <v>0</v>
      </c>
      <c r="AM106" s="130"/>
    </row>
    <row r="107" spans="1:39" s="2" customFormat="1" x14ac:dyDescent="0.3">
      <c r="A107" s="55" t="s">
        <v>150</v>
      </c>
      <c r="B107" s="47">
        <f>3900/6</f>
        <v>650</v>
      </c>
      <c r="C107" s="46">
        <f>2000/1.1</f>
        <v>1818.181818181818</v>
      </c>
      <c r="D107" s="163">
        <v>6</v>
      </c>
      <c r="E107" s="44">
        <v>0</v>
      </c>
      <c r="F107" s="110">
        <f t="shared" si="97"/>
        <v>0</v>
      </c>
      <c r="G107" s="74">
        <v>0</v>
      </c>
      <c r="H107" s="37">
        <f t="shared" si="98"/>
        <v>0</v>
      </c>
      <c r="I107" s="74">
        <v>0</v>
      </c>
      <c r="J107" s="37">
        <f t="shared" si="99"/>
        <v>0</v>
      </c>
      <c r="K107" s="74">
        <v>0</v>
      </c>
      <c r="L107" s="37">
        <f t="shared" si="100"/>
        <v>0</v>
      </c>
      <c r="M107" s="74">
        <v>0</v>
      </c>
      <c r="N107" s="37">
        <f t="shared" si="101"/>
        <v>0</v>
      </c>
      <c r="O107" s="74">
        <v>0</v>
      </c>
      <c r="P107" s="71">
        <f t="shared" si="102"/>
        <v>0</v>
      </c>
      <c r="Q107" s="57">
        <f t="shared" si="103"/>
        <v>0</v>
      </c>
      <c r="R107" s="70">
        <f t="shared" si="104"/>
        <v>0</v>
      </c>
      <c r="S107" s="74">
        <v>0</v>
      </c>
      <c r="T107" s="109">
        <f t="shared" si="105"/>
        <v>0</v>
      </c>
      <c r="U107" s="74">
        <v>0</v>
      </c>
      <c r="V107" s="109">
        <f t="shared" si="106"/>
        <v>0</v>
      </c>
      <c r="W107" s="74">
        <v>0</v>
      </c>
      <c r="X107" s="109">
        <f t="shared" si="107"/>
        <v>0</v>
      </c>
      <c r="Y107" s="74">
        <v>0</v>
      </c>
      <c r="Z107" s="109">
        <f t="shared" si="108"/>
        <v>0</v>
      </c>
      <c r="AA107" s="74">
        <v>0</v>
      </c>
      <c r="AB107" s="68">
        <f t="shared" si="109"/>
        <v>0</v>
      </c>
      <c r="AC107" s="67">
        <f t="shared" si="110"/>
        <v>0</v>
      </c>
      <c r="AD107" s="66">
        <f t="shared" si="111"/>
        <v>0</v>
      </c>
      <c r="AE107" s="57">
        <v>0</v>
      </c>
      <c r="AF107" s="57">
        <f t="shared" si="112"/>
        <v>0</v>
      </c>
      <c r="AG107" s="52">
        <v>0</v>
      </c>
      <c r="AH107" s="63">
        <f t="shared" si="113"/>
        <v>0</v>
      </c>
      <c r="AI107" s="65">
        <f t="shared" si="114"/>
        <v>0</v>
      </c>
      <c r="AJ107" s="64">
        <f t="shared" si="115"/>
        <v>0</v>
      </c>
      <c r="AK107" s="42">
        <v>0</v>
      </c>
      <c r="AL107" s="63">
        <f t="shared" si="116"/>
        <v>0</v>
      </c>
      <c r="AM107" s="130"/>
    </row>
    <row r="108" spans="1:39" s="2" customFormat="1" x14ac:dyDescent="0.3">
      <c r="A108" s="55" t="s">
        <v>67</v>
      </c>
      <c r="B108" s="47">
        <f>3900/6</f>
        <v>650</v>
      </c>
      <c r="C108" s="46">
        <f>2000/1.1</f>
        <v>1818.181818181818</v>
      </c>
      <c r="D108" s="163">
        <v>6</v>
      </c>
      <c r="E108" s="44">
        <v>7</v>
      </c>
      <c r="F108" s="110">
        <f t="shared" si="97"/>
        <v>4550</v>
      </c>
      <c r="G108" s="74">
        <v>0</v>
      </c>
      <c r="H108" s="37">
        <f t="shared" si="98"/>
        <v>0</v>
      </c>
      <c r="I108" s="74">
        <v>6</v>
      </c>
      <c r="J108" s="37">
        <f t="shared" si="99"/>
        <v>3900</v>
      </c>
      <c r="K108" s="74">
        <v>6</v>
      </c>
      <c r="L108" s="37">
        <f t="shared" si="100"/>
        <v>3900</v>
      </c>
      <c r="M108" s="74">
        <v>0</v>
      </c>
      <c r="N108" s="37">
        <f t="shared" si="101"/>
        <v>0</v>
      </c>
      <c r="O108" s="74">
        <v>0</v>
      </c>
      <c r="P108" s="71">
        <f t="shared" si="102"/>
        <v>0</v>
      </c>
      <c r="Q108" s="57">
        <f t="shared" si="103"/>
        <v>12</v>
      </c>
      <c r="R108" s="70">
        <f t="shared" si="104"/>
        <v>7800</v>
      </c>
      <c r="S108" s="74">
        <v>3</v>
      </c>
      <c r="T108" s="109">
        <f t="shared" si="105"/>
        <v>5454.545454545454</v>
      </c>
      <c r="U108" s="74">
        <v>4</v>
      </c>
      <c r="V108" s="109">
        <f t="shared" si="106"/>
        <v>7272.7272727272721</v>
      </c>
      <c r="W108" s="74">
        <v>3</v>
      </c>
      <c r="X108" s="109">
        <f t="shared" si="107"/>
        <v>5454.545454545454</v>
      </c>
      <c r="Y108" s="74">
        <v>4</v>
      </c>
      <c r="Z108" s="109">
        <f t="shared" si="108"/>
        <v>7272.7272727272721</v>
      </c>
      <c r="AA108" s="74">
        <v>5</v>
      </c>
      <c r="AB108" s="68">
        <f t="shared" si="109"/>
        <v>9090.9090909090901</v>
      </c>
      <c r="AC108" s="67">
        <f t="shared" si="110"/>
        <v>19</v>
      </c>
      <c r="AD108" s="66">
        <f t="shared" si="111"/>
        <v>34545.454545454544</v>
      </c>
      <c r="AE108" s="57">
        <v>0</v>
      </c>
      <c r="AF108" s="57">
        <f t="shared" si="112"/>
        <v>22195.454545454544</v>
      </c>
      <c r="AG108" s="52">
        <v>0</v>
      </c>
      <c r="AH108" s="63">
        <f t="shared" si="113"/>
        <v>0</v>
      </c>
      <c r="AI108" s="65">
        <f t="shared" si="114"/>
        <v>0</v>
      </c>
      <c r="AJ108" s="64">
        <f t="shared" si="115"/>
        <v>0</v>
      </c>
      <c r="AK108" s="42">
        <v>0</v>
      </c>
      <c r="AL108" s="63">
        <f t="shared" si="116"/>
        <v>0</v>
      </c>
      <c r="AM108" s="130"/>
    </row>
    <row r="109" spans="1:39" s="2" customFormat="1" x14ac:dyDescent="0.3">
      <c r="A109" s="55" t="s">
        <v>148</v>
      </c>
      <c r="B109" s="47">
        <f>3900/6</f>
        <v>650</v>
      </c>
      <c r="C109" s="46">
        <f>2000/1.1</f>
        <v>1818.181818181818</v>
      </c>
      <c r="D109" s="163">
        <v>6</v>
      </c>
      <c r="E109" s="44">
        <v>9</v>
      </c>
      <c r="F109" s="110">
        <f t="shared" si="97"/>
        <v>5850</v>
      </c>
      <c r="G109" s="74">
        <v>0</v>
      </c>
      <c r="H109" s="37">
        <f t="shared" si="98"/>
        <v>0</v>
      </c>
      <c r="I109" s="74">
        <v>6</v>
      </c>
      <c r="J109" s="37">
        <f t="shared" si="99"/>
        <v>3900</v>
      </c>
      <c r="K109" s="74">
        <v>6</v>
      </c>
      <c r="L109" s="37">
        <f t="shared" si="100"/>
        <v>3900</v>
      </c>
      <c r="M109" s="74">
        <v>0</v>
      </c>
      <c r="N109" s="37">
        <f t="shared" si="101"/>
        <v>0</v>
      </c>
      <c r="O109" s="74">
        <v>0</v>
      </c>
      <c r="P109" s="71">
        <f t="shared" si="102"/>
        <v>0</v>
      </c>
      <c r="Q109" s="57">
        <f t="shared" si="103"/>
        <v>12</v>
      </c>
      <c r="R109" s="70">
        <f t="shared" si="104"/>
        <v>7800</v>
      </c>
      <c r="S109" s="74">
        <v>2</v>
      </c>
      <c r="T109" s="109">
        <f t="shared" si="105"/>
        <v>3636.363636363636</v>
      </c>
      <c r="U109" s="74">
        <v>7</v>
      </c>
      <c r="V109" s="109">
        <f t="shared" si="106"/>
        <v>12727.272727272726</v>
      </c>
      <c r="W109" s="74">
        <v>5</v>
      </c>
      <c r="X109" s="109">
        <f t="shared" si="107"/>
        <v>9090.9090909090901</v>
      </c>
      <c r="Y109" s="74">
        <v>2</v>
      </c>
      <c r="Z109" s="109">
        <f t="shared" si="108"/>
        <v>3636.363636363636</v>
      </c>
      <c r="AA109" s="74">
        <v>5</v>
      </c>
      <c r="AB109" s="68">
        <f t="shared" si="109"/>
        <v>9090.9090909090901</v>
      </c>
      <c r="AC109" s="67">
        <f t="shared" si="110"/>
        <v>21</v>
      </c>
      <c r="AD109" s="66">
        <f t="shared" si="111"/>
        <v>38181.818181818177</v>
      </c>
      <c r="AE109" s="57">
        <v>0</v>
      </c>
      <c r="AF109" s="57">
        <f t="shared" si="112"/>
        <v>24531.818181818177</v>
      </c>
      <c r="AG109" s="52">
        <v>0</v>
      </c>
      <c r="AH109" s="63">
        <f t="shared" si="113"/>
        <v>0</v>
      </c>
      <c r="AI109" s="65">
        <f t="shared" si="114"/>
        <v>0</v>
      </c>
      <c r="AJ109" s="64">
        <f t="shared" si="115"/>
        <v>0</v>
      </c>
      <c r="AK109" s="42">
        <v>0</v>
      </c>
      <c r="AL109" s="63">
        <f t="shared" si="116"/>
        <v>0</v>
      </c>
      <c r="AM109" s="130"/>
    </row>
    <row r="110" spans="1:39" s="2" customFormat="1" ht="17.25" thickBot="1" x14ac:dyDescent="0.35">
      <c r="A110" s="48" t="s">
        <v>1193</v>
      </c>
      <c r="B110" s="193">
        <f>31200/24</f>
        <v>1300</v>
      </c>
      <c r="C110" s="194">
        <f>2800/1.1</f>
        <v>2545.454545454545</v>
      </c>
      <c r="D110" s="45">
        <v>24</v>
      </c>
      <c r="E110" s="403">
        <v>12</v>
      </c>
      <c r="F110" s="147">
        <f t="shared" si="97"/>
        <v>15600</v>
      </c>
      <c r="G110" s="145">
        <v>0</v>
      </c>
      <c r="H110" s="197">
        <f t="shared" si="98"/>
        <v>0</v>
      </c>
      <c r="I110" s="145">
        <v>24</v>
      </c>
      <c r="J110" s="197">
        <f t="shared" si="99"/>
        <v>31200</v>
      </c>
      <c r="K110" s="145">
        <v>0</v>
      </c>
      <c r="L110" s="197">
        <f t="shared" si="100"/>
        <v>0</v>
      </c>
      <c r="M110" s="145">
        <v>24</v>
      </c>
      <c r="N110" s="197">
        <f t="shared" si="101"/>
        <v>31200</v>
      </c>
      <c r="O110" s="74">
        <v>0</v>
      </c>
      <c r="P110" s="405">
        <f t="shared" si="102"/>
        <v>0</v>
      </c>
      <c r="Q110" s="406">
        <f t="shared" si="103"/>
        <v>48</v>
      </c>
      <c r="R110" s="149">
        <f t="shared" si="104"/>
        <v>62400</v>
      </c>
      <c r="S110" s="145">
        <v>7</v>
      </c>
      <c r="T110" s="119">
        <f t="shared" si="105"/>
        <v>17818.181818181816</v>
      </c>
      <c r="U110" s="145">
        <v>5</v>
      </c>
      <c r="V110" s="119">
        <f t="shared" si="106"/>
        <v>12727.272727272724</v>
      </c>
      <c r="W110" s="145">
        <v>6</v>
      </c>
      <c r="X110" s="119">
        <f t="shared" si="107"/>
        <v>15272.72727272727</v>
      </c>
      <c r="Y110" s="145">
        <v>17</v>
      </c>
      <c r="Z110" s="119">
        <f t="shared" si="108"/>
        <v>43272.727272727265</v>
      </c>
      <c r="AA110" s="145">
        <v>12</v>
      </c>
      <c r="AB110" s="390">
        <f t="shared" si="109"/>
        <v>30545.45454545454</v>
      </c>
      <c r="AC110" s="407">
        <f t="shared" si="110"/>
        <v>47</v>
      </c>
      <c r="AD110" s="408">
        <f t="shared" si="111"/>
        <v>119636.36363636362</v>
      </c>
      <c r="AE110" s="406">
        <v>0</v>
      </c>
      <c r="AF110" s="406">
        <f t="shared" si="112"/>
        <v>58536.363636363618</v>
      </c>
      <c r="AG110" s="425">
        <v>0</v>
      </c>
      <c r="AH110" s="393">
        <f t="shared" si="113"/>
        <v>0</v>
      </c>
      <c r="AI110" s="426">
        <f t="shared" si="114"/>
        <v>13</v>
      </c>
      <c r="AJ110" s="427">
        <f t="shared" si="115"/>
        <v>16900</v>
      </c>
      <c r="AK110" s="376">
        <v>0</v>
      </c>
      <c r="AL110" s="393">
        <f t="shared" si="116"/>
        <v>0</v>
      </c>
      <c r="AM110" s="130"/>
    </row>
    <row r="111" spans="1:39" s="2" customFormat="1" ht="17.25" thickBot="1" x14ac:dyDescent="0.35">
      <c r="A111" s="573" t="s">
        <v>57</v>
      </c>
      <c r="B111" s="574"/>
      <c r="C111" s="574"/>
      <c r="D111" s="574"/>
      <c r="E111" s="445">
        <f t="shared" ref="E111:AL111" si="117">SUM(E96:E110)</f>
        <v>120</v>
      </c>
      <c r="F111" s="445">
        <f t="shared" si="117"/>
        <v>146000</v>
      </c>
      <c r="G111" s="459">
        <f t="shared" si="117"/>
        <v>0</v>
      </c>
      <c r="H111" s="451">
        <f t="shared" si="117"/>
        <v>0</v>
      </c>
      <c r="I111" s="459">
        <f t="shared" si="117"/>
        <v>156</v>
      </c>
      <c r="J111" s="451">
        <f t="shared" si="117"/>
        <v>219000</v>
      </c>
      <c r="K111" s="459">
        <f t="shared" si="117"/>
        <v>86</v>
      </c>
      <c r="L111" s="451">
        <f t="shared" si="117"/>
        <v>120600</v>
      </c>
      <c r="M111" s="459">
        <f t="shared" si="117"/>
        <v>76</v>
      </c>
      <c r="N111" s="451">
        <f t="shared" si="117"/>
        <v>109600</v>
      </c>
      <c r="O111" s="459">
        <f t="shared" si="117"/>
        <v>0</v>
      </c>
      <c r="P111" s="451">
        <f t="shared" si="117"/>
        <v>0</v>
      </c>
      <c r="Q111" s="442">
        <f t="shared" si="117"/>
        <v>318</v>
      </c>
      <c r="R111" s="442">
        <f t="shared" si="117"/>
        <v>449200</v>
      </c>
      <c r="S111" s="459">
        <f t="shared" si="117"/>
        <v>46</v>
      </c>
      <c r="T111" s="451">
        <f t="shared" si="117"/>
        <v>95818.181818181823</v>
      </c>
      <c r="U111" s="459">
        <f>SUM(U96:U110)</f>
        <v>98</v>
      </c>
      <c r="V111" s="451">
        <f t="shared" si="117"/>
        <v>202727.27272727271</v>
      </c>
      <c r="W111" s="459">
        <f t="shared" si="117"/>
        <v>90</v>
      </c>
      <c r="X111" s="451">
        <f t="shared" si="117"/>
        <v>204545.4545454545</v>
      </c>
      <c r="Y111" s="459">
        <f t="shared" si="117"/>
        <v>84</v>
      </c>
      <c r="Z111" s="451">
        <f t="shared" si="117"/>
        <v>188636.36363636365</v>
      </c>
      <c r="AA111" s="459">
        <f t="shared" si="117"/>
        <v>92</v>
      </c>
      <c r="AB111" s="451">
        <f t="shared" si="117"/>
        <v>180545.45454545453</v>
      </c>
      <c r="AC111" s="442">
        <f t="shared" si="117"/>
        <v>410</v>
      </c>
      <c r="AD111" s="442">
        <f t="shared" si="117"/>
        <v>872272.72727272718</v>
      </c>
      <c r="AE111" s="442">
        <f t="shared" si="117"/>
        <v>0</v>
      </c>
      <c r="AF111" s="442">
        <f t="shared" si="117"/>
        <v>317972.72727272718</v>
      </c>
      <c r="AG111" s="453">
        <f t="shared" si="117"/>
        <v>0</v>
      </c>
      <c r="AH111" s="459">
        <f t="shared" si="117"/>
        <v>0</v>
      </c>
      <c r="AI111" s="459">
        <f t="shared" si="117"/>
        <v>28</v>
      </c>
      <c r="AJ111" s="459">
        <f t="shared" si="117"/>
        <v>40900</v>
      </c>
      <c r="AK111" s="459">
        <f t="shared" si="117"/>
        <v>0</v>
      </c>
      <c r="AL111" s="459">
        <f t="shared" si="117"/>
        <v>0</v>
      </c>
      <c r="AM111" s="11"/>
    </row>
    <row r="112" spans="1:39" s="2" customFormat="1" ht="17.25" thickBot="1" x14ac:dyDescent="0.35">
      <c r="A112" s="10"/>
      <c r="B112" s="10"/>
      <c r="C112" s="10"/>
      <c r="D112" s="10"/>
      <c r="E112" s="4"/>
      <c r="F112" s="6"/>
      <c r="G112" s="4"/>
      <c r="H112" s="9">
        <f>H111*1.1</f>
        <v>0</v>
      </c>
      <c r="I112" s="5"/>
      <c r="J112" s="101">
        <f>J111*1.1</f>
        <v>240900.00000000003</v>
      </c>
      <c r="K112" s="5"/>
      <c r="L112" s="9">
        <f>L111*1.1</f>
        <v>132660</v>
      </c>
      <c r="M112" s="5"/>
      <c r="N112" s="9">
        <f>N111*1.1</f>
        <v>120560.00000000001</v>
      </c>
      <c r="O112" s="5"/>
      <c r="P112" s="9">
        <f>P111*1.1</f>
        <v>0</v>
      </c>
      <c r="Q112" s="5"/>
      <c r="R112" s="8">
        <f>R111*1.1</f>
        <v>494120.00000000006</v>
      </c>
      <c r="S112" s="587" t="s">
        <v>50</v>
      </c>
      <c r="T112" s="587"/>
      <c r="U112" s="587"/>
      <c r="V112" s="587"/>
      <c r="W112" s="587"/>
      <c r="X112" s="587"/>
      <c r="Y112" s="587"/>
      <c r="Z112" s="587"/>
      <c r="AA112" s="587"/>
      <c r="AB112" s="587"/>
      <c r="AC112" s="587"/>
      <c r="AD112" s="587"/>
      <c r="AE112" s="383"/>
      <c r="AF112" s="127">
        <f>AF111/(R111+F111)</f>
        <v>0.53422837243401744</v>
      </c>
      <c r="AG112" s="4"/>
      <c r="AH112" s="6"/>
      <c r="AI112" s="4"/>
      <c r="AJ112" s="5"/>
      <c r="AK112" s="4"/>
      <c r="AL112" s="3"/>
    </row>
    <row r="113" spans="1:39" s="2" customFormat="1" x14ac:dyDescent="0.3">
      <c r="A113" s="10"/>
      <c r="B113" s="10"/>
      <c r="C113" s="10"/>
      <c r="D113" s="10"/>
      <c r="E113" s="91"/>
      <c r="F113" s="10"/>
      <c r="G113" s="10"/>
      <c r="H113" s="125"/>
      <c r="I113" s="10"/>
      <c r="J113" s="126"/>
      <c r="K113" s="10"/>
      <c r="L113" s="125"/>
      <c r="M113" s="10"/>
      <c r="N113" s="125"/>
      <c r="O113" s="10"/>
      <c r="P113" s="125"/>
      <c r="Q113" s="10"/>
      <c r="R113" s="125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3"/>
      <c r="AG113" s="10"/>
      <c r="AH113" s="10"/>
      <c r="AI113" s="10"/>
      <c r="AJ113" s="10"/>
      <c r="AK113" s="10"/>
    </row>
    <row r="114" spans="1:39" s="2" customFormat="1" ht="17.25" hidden="1" thickBot="1" x14ac:dyDescent="0.35">
      <c r="A114" s="98" t="s">
        <v>1209</v>
      </c>
      <c r="B114" s="97"/>
      <c r="C114" s="97"/>
      <c r="D114" s="94"/>
      <c r="E114" s="95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3"/>
      <c r="AH114" s="93"/>
      <c r="AI114" s="93"/>
      <c r="AJ114" s="93"/>
      <c r="AK114" s="93"/>
    </row>
    <row r="115" spans="1:39" s="2" customFormat="1" ht="17.25" hidden="1" thickBot="1" x14ac:dyDescent="0.35">
      <c r="A115" s="10"/>
      <c r="B115" s="10"/>
      <c r="C115" s="10"/>
      <c r="D115" s="10"/>
      <c r="E115" s="115"/>
      <c r="F115" s="114"/>
      <c r="G115" s="619" t="s">
        <v>10</v>
      </c>
      <c r="H115" s="620"/>
      <c r="I115" s="620"/>
      <c r="J115" s="620"/>
      <c r="K115" s="620"/>
      <c r="L115" s="620"/>
      <c r="M115" s="620"/>
      <c r="N115" s="620"/>
      <c r="O115" s="620"/>
      <c r="P115" s="620"/>
      <c r="Q115" s="620"/>
      <c r="R115" s="621"/>
      <c r="S115" s="660" t="s">
        <v>49</v>
      </c>
      <c r="T115" s="622"/>
      <c r="U115" s="622"/>
      <c r="V115" s="622"/>
      <c r="W115" s="622"/>
      <c r="X115" s="622"/>
      <c r="Y115" s="622"/>
      <c r="Z115" s="622"/>
      <c r="AA115" s="622"/>
      <c r="AB115" s="622"/>
      <c r="AC115" s="622"/>
      <c r="AD115" s="622"/>
      <c r="AE115" s="622"/>
      <c r="AF115" s="661"/>
      <c r="AG115" s="92"/>
      <c r="AH115" s="89"/>
      <c r="AI115" s="92"/>
      <c r="AJ115" s="91"/>
      <c r="AK115" s="112"/>
      <c r="AL115" s="113"/>
      <c r="AM115" s="88" t="s">
        <v>11</v>
      </c>
    </row>
    <row r="116" spans="1:39" s="2" customFormat="1" ht="16.5" hidden="1" customHeight="1" x14ac:dyDescent="0.3">
      <c r="A116" s="561" t="s">
        <v>12</v>
      </c>
      <c r="B116" s="563" t="s">
        <v>13</v>
      </c>
      <c r="C116" s="565" t="s">
        <v>14</v>
      </c>
      <c r="D116" s="671" t="s">
        <v>51</v>
      </c>
      <c r="E116" s="569" t="s">
        <v>15</v>
      </c>
      <c r="F116" s="649" t="s">
        <v>16</v>
      </c>
      <c r="G116" s="629" t="s">
        <v>17</v>
      </c>
      <c r="H116" s="633" t="s">
        <v>18</v>
      </c>
      <c r="I116" s="647" t="s">
        <v>0</v>
      </c>
      <c r="J116" s="633" t="s">
        <v>53</v>
      </c>
      <c r="K116" s="647" t="s">
        <v>1</v>
      </c>
      <c r="L116" s="633" t="s">
        <v>19</v>
      </c>
      <c r="M116" s="625" t="s">
        <v>2</v>
      </c>
      <c r="N116" s="633" t="s">
        <v>20</v>
      </c>
      <c r="O116" s="625" t="s">
        <v>3</v>
      </c>
      <c r="P116" s="633" t="s">
        <v>21</v>
      </c>
      <c r="Q116" s="639" t="s">
        <v>22</v>
      </c>
      <c r="R116" s="607" t="s">
        <v>23</v>
      </c>
      <c r="S116" s="667" t="s">
        <v>24</v>
      </c>
      <c r="T116" s="611" t="s">
        <v>25</v>
      </c>
      <c r="U116" s="668" t="s">
        <v>4</v>
      </c>
      <c r="V116" s="670" t="s">
        <v>26</v>
      </c>
      <c r="W116" s="668" t="s">
        <v>5</v>
      </c>
      <c r="X116" s="670" t="s">
        <v>27</v>
      </c>
      <c r="Y116" s="668" t="s">
        <v>6</v>
      </c>
      <c r="Z116" s="670" t="s">
        <v>54</v>
      </c>
      <c r="AA116" s="668" t="s">
        <v>7</v>
      </c>
      <c r="AB116" s="673" t="s">
        <v>28</v>
      </c>
      <c r="AC116" s="642" t="s">
        <v>29</v>
      </c>
      <c r="AD116" s="669" t="s">
        <v>30</v>
      </c>
      <c r="AE116" s="639" t="s">
        <v>31</v>
      </c>
      <c r="AF116" s="607" t="s">
        <v>32</v>
      </c>
      <c r="AG116" s="615" t="s">
        <v>33</v>
      </c>
      <c r="AH116" s="627" t="s">
        <v>52</v>
      </c>
      <c r="AI116" s="629" t="s">
        <v>71</v>
      </c>
      <c r="AJ116" s="627" t="s">
        <v>34</v>
      </c>
      <c r="AK116" s="634" t="s">
        <v>35</v>
      </c>
      <c r="AL116" s="627" t="s">
        <v>36</v>
      </c>
      <c r="AM116" s="605" t="s">
        <v>37</v>
      </c>
    </row>
    <row r="117" spans="1:39" s="2" customFormat="1" ht="17.25" hidden="1" customHeight="1" thickBot="1" x14ac:dyDescent="0.35">
      <c r="A117" s="562"/>
      <c r="B117" s="564"/>
      <c r="C117" s="566"/>
      <c r="D117" s="672"/>
      <c r="E117" s="651"/>
      <c r="F117" s="650"/>
      <c r="G117" s="638"/>
      <c r="H117" s="583"/>
      <c r="I117" s="585"/>
      <c r="J117" s="583"/>
      <c r="K117" s="585"/>
      <c r="L117" s="583"/>
      <c r="M117" s="566"/>
      <c r="N117" s="583"/>
      <c r="O117" s="566"/>
      <c r="P117" s="583"/>
      <c r="Q117" s="602"/>
      <c r="R117" s="614"/>
      <c r="S117" s="589"/>
      <c r="T117" s="612"/>
      <c r="U117" s="577"/>
      <c r="V117" s="579"/>
      <c r="W117" s="577"/>
      <c r="X117" s="579"/>
      <c r="Y117" s="577"/>
      <c r="Z117" s="579"/>
      <c r="AA117" s="577"/>
      <c r="AB117" s="618"/>
      <c r="AC117" s="593"/>
      <c r="AD117" s="595"/>
      <c r="AE117" s="602"/>
      <c r="AF117" s="614"/>
      <c r="AG117" s="616"/>
      <c r="AH117" s="628"/>
      <c r="AI117" s="630"/>
      <c r="AJ117" s="631"/>
      <c r="AK117" s="638"/>
      <c r="AL117" s="628"/>
      <c r="AM117" s="606"/>
    </row>
    <row r="118" spans="1:39" s="2" customFormat="1" hidden="1" x14ac:dyDescent="0.3">
      <c r="A118" s="78" t="s">
        <v>40</v>
      </c>
      <c r="B118" s="47">
        <f>18000/10</f>
        <v>1800</v>
      </c>
      <c r="C118" s="183">
        <f>2800/1.1</f>
        <v>2545.454545454545</v>
      </c>
      <c r="D118" s="163">
        <v>10</v>
      </c>
      <c r="E118" s="44">
        <v>0</v>
      </c>
      <c r="F118" s="110">
        <f t="shared" ref="F118:F132" si="118">B118*E118</f>
        <v>0</v>
      </c>
      <c r="G118" s="74">
        <v>0</v>
      </c>
      <c r="H118" s="109">
        <f t="shared" ref="H118:H132" si="119">B118*G118</f>
        <v>0</v>
      </c>
      <c r="I118" s="61">
        <v>0</v>
      </c>
      <c r="J118" s="37">
        <f t="shared" ref="J118:J132" si="120">B118*I118</f>
        <v>0</v>
      </c>
      <c r="K118" s="51">
        <v>0</v>
      </c>
      <c r="L118" s="37">
        <f t="shared" ref="L118:L132" si="121">B118*K118</f>
        <v>0</v>
      </c>
      <c r="M118" s="51">
        <v>0</v>
      </c>
      <c r="N118" s="37">
        <f t="shared" ref="N118:N132" si="122">B118*M118</f>
        <v>0</v>
      </c>
      <c r="O118" s="51">
        <v>0</v>
      </c>
      <c r="P118" s="71">
        <f t="shared" ref="P118:P132" si="123">B118*O118</f>
        <v>0</v>
      </c>
      <c r="Q118" s="57">
        <f t="shared" ref="Q118:Q132" si="124">G118+I118+K118+M118+O118</f>
        <v>0</v>
      </c>
      <c r="R118" s="70">
        <f t="shared" ref="R118:R132" si="125">Q118*B118</f>
        <v>0</v>
      </c>
      <c r="S118" s="74">
        <v>0</v>
      </c>
      <c r="T118" s="109">
        <f t="shared" ref="T118:T132" si="126">C118*S118</f>
        <v>0</v>
      </c>
      <c r="U118" s="51">
        <v>0</v>
      </c>
      <c r="V118" s="109">
        <f t="shared" ref="V118:V132" si="127">C118*U118</f>
        <v>0</v>
      </c>
      <c r="W118" s="61">
        <v>0</v>
      </c>
      <c r="X118" s="109">
        <f t="shared" ref="X118:X132" si="128">C118*W118</f>
        <v>0</v>
      </c>
      <c r="Y118" s="61">
        <v>0</v>
      </c>
      <c r="Z118" s="109">
        <f t="shared" ref="Z118:Z132" si="129">C118*Y118</f>
        <v>0</v>
      </c>
      <c r="AA118" s="51">
        <v>0</v>
      </c>
      <c r="AB118" s="68">
        <f t="shared" ref="AB118:AB132" si="130">C118*AA118</f>
        <v>0</v>
      </c>
      <c r="AC118" s="67">
        <f t="shared" ref="AC118:AC132" si="131">S118+U118+W118+Y118+AA118</f>
        <v>0</v>
      </c>
      <c r="AD118" s="66">
        <f t="shared" ref="AD118:AD132" si="132">AC118*C118</f>
        <v>0</v>
      </c>
      <c r="AE118" s="57">
        <v>0</v>
      </c>
      <c r="AF118" s="60">
        <f t="shared" ref="AF118:AF132" si="133">((C118-B118)*AC118)-AE118</f>
        <v>0</v>
      </c>
      <c r="AG118" s="52">
        <v>0</v>
      </c>
      <c r="AH118" s="63">
        <f t="shared" ref="AH118:AH132" si="134">B118*AG118</f>
        <v>0</v>
      </c>
      <c r="AI118" s="65">
        <f t="shared" ref="AI118:AI132" si="135">E118+Q118-AC118-AG118</f>
        <v>0</v>
      </c>
      <c r="AJ118" s="64">
        <f t="shared" ref="AJ118:AJ132" si="136">B118*AI118</f>
        <v>0</v>
      </c>
      <c r="AK118" s="65">
        <v>0</v>
      </c>
      <c r="AL118" s="63">
        <f t="shared" ref="AL118:AL132" si="137">AK118*B118</f>
        <v>0</v>
      </c>
      <c r="AM118" s="75"/>
    </row>
    <row r="119" spans="1:39" s="2" customFormat="1" hidden="1" x14ac:dyDescent="0.3">
      <c r="A119" s="78" t="s">
        <v>43</v>
      </c>
      <c r="B119" s="47">
        <f>18000/10</f>
        <v>1800</v>
      </c>
      <c r="C119" s="183">
        <f>2800/1.1</f>
        <v>2545.454545454545</v>
      </c>
      <c r="D119" s="163">
        <v>10</v>
      </c>
      <c r="E119" s="44">
        <v>0</v>
      </c>
      <c r="F119" s="110">
        <f t="shared" si="118"/>
        <v>0</v>
      </c>
      <c r="G119" s="74">
        <v>0</v>
      </c>
      <c r="H119" s="109">
        <f t="shared" si="119"/>
        <v>0</v>
      </c>
      <c r="I119" s="61">
        <v>0</v>
      </c>
      <c r="J119" s="37">
        <f t="shared" si="120"/>
        <v>0</v>
      </c>
      <c r="K119" s="51">
        <v>0</v>
      </c>
      <c r="L119" s="37">
        <f t="shared" si="121"/>
        <v>0</v>
      </c>
      <c r="M119" s="51">
        <v>0</v>
      </c>
      <c r="N119" s="37">
        <f t="shared" si="122"/>
        <v>0</v>
      </c>
      <c r="O119" s="51">
        <v>0</v>
      </c>
      <c r="P119" s="71">
        <f t="shared" si="123"/>
        <v>0</v>
      </c>
      <c r="Q119" s="57">
        <f t="shared" si="124"/>
        <v>0</v>
      </c>
      <c r="R119" s="70">
        <f t="shared" si="125"/>
        <v>0</v>
      </c>
      <c r="S119" s="74">
        <v>0</v>
      </c>
      <c r="T119" s="109">
        <f t="shared" si="126"/>
        <v>0</v>
      </c>
      <c r="U119" s="51">
        <v>0</v>
      </c>
      <c r="V119" s="109">
        <f t="shared" si="127"/>
        <v>0</v>
      </c>
      <c r="W119" s="61">
        <v>0</v>
      </c>
      <c r="X119" s="109">
        <f t="shared" si="128"/>
        <v>0</v>
      </c>
      <c r="Y119" s="61">
        <v>0</v>
      </c>
      <c r="Z119" s="109">
        <f t="shared" si="129"/>
        <v>0</v>
      </c>
      <c r="AA119" s="51">
        <v>0</v>
      </c>
      <c r="AB119" s="68">
        <f t="shared" si="130"/>
        <v>0</v>
      </c>
      <c r="AC119" s="67">
        <f t="shared" si="131"/>
        <v>0</v>
      </c>
      <c r="AD119" s="66">
        <f t="shared" si="132"/>
        <v>0</v>
      </c>
      <c r="AE119" s="57">
        <v>0</v>
      </c>
      <c r="AF119" s="60">
        <f t="shared" si="133"/>
        <v>0</v>
      </c>
      <c r="AG119" s="52">
        <v>0</v>
      </c>
      <c r="AH119" s="63">
        <f t="shared" si="134"/>
        <v>0</v>
      </c>
      <c r="AI119" s="65">
        <f t="shared" si="135"/>
        <v>0</v>
      </c>
      <c r="AJ119" s="64">
        <f t="shared" si="136"/>
        <v>0</v>
      </c>
      <c r="AK119" s="65">
        <v>0</v>
      </c>
      <c r="AL119" s="63">
        <f t="shared" si="137"/>
        <v>0</v>
      </c>
      <c r="AM119" s="75"/>
    </row>
    <row r="120" spans="1:39" s="2" customFormat="1" hidden="1" x14ac:dyDescent="0.3">
      <c r="A120" s="78" t="s">
        <v>44</v>
      </c>
      <c r="B120" s="47">
        <f>17000/10</f>
        <v>1700</v>
      </c>
      <c r="C120" s="183">
        <f>2700/1.1</f>
        <v>2454.5454545454545</v>
      </c>
      <c r="D120" s="163">
        <v>10</v>
      </c>
      <c r="E120" s="44">
        <v>0</v>
      </c>
      <c r="F120" s="110">
        <f t="shared" si="118"/>
        <v>0</v>
      </c>
      <c r="G120" s="74">
        <v>0</v>
      </c>
      <c r="H120" s="109">
        <f t="shared" si="119"/>
        <v>0</v>
      </c>
      <c r="I120" s="61">
        <v>0</v>
      </c>
      <c r="J120" s="37">
        <f t="shared" si="120"/>
        <v>0</v>
      </c>
      <c r="K120" s="51">
        <v>0</v>
      </c>
      <c r="L120" s="37">
        <f t="shared" si="121"/>
        <v>0</v>
      </c>
      <c r="M120" s="51">
        <v>0</v>
      </c>
      <c r="N120" s="37">
        <f t="shared" si="122"/>
        <v>0</v>
      </c>
      <c r="O120" s="51">
        <v>0</v>
      </c>
      <c r="P120" s="71">
        <f t="shared" si="123"/>
        <v>0</v>
      </c>
      <c r="Q120" s="57">
        <f t="shared" si="124"/>
        <v>0</v>
      </c>
      <c r="R120" s="70">
        <f t="shared" si="125"/>
        <v>0</v>
      </c>
      <c r="S120" s="74">
        <v>0</v>
      </c>
      <c r="T120" s="109">
        <f t="shared" si="126"/>
        <v>0</v>
      </c>
      <c r="U120" s="51">
        <v>0</v>
      </c>
      <c r="V120" s="109">
        <f t="shared" si="127"/>
        <v>0</v>
      </c>
      <c r="W120" s="61">
        <v>0</v>
      </c>
      <c r="X120" s="109">
        <f t="shared" si="128"/>
        <v>0</v>
      </c>
      <c r="Y120" s="61">
        <v>0</v>
      </c>
      <c r="Z120" s="109">
        <f t="shared" si="129"/>
        <v>0</v>
      </c>
      <c r="AA120" s="51">
        <v>0</v>
      </c>
      <c r="AB120" s="68">
        <f t="shared" si="130"/>
        <v>0</v>
      </c>
      <c r="AC120" s="67">
        <f t="shared" si="131"/>
        <v>0</v>
      </c>
      <c r="AD120" s="66">
        <f t="shared" si="132"/>
        <v>0</v>
      </c>
      <c r="AE120" s="57">
        <v>0</v>
      </c>
      <c r="AF120" s="60">
        <f t="shared" si="133"/>
        <v>0</v>
      </c>
      <c r="AG120" s="52">
        <v>0</v>
      </c>
      <c r="AH120" s="63">
        <f t="shared" si="134"/>
        <v>0</v>
      </c>
      <c r="AI120" s="65">
        <f t="shared" si="135"/>
        <v>0</v>
      </c>
      <c r="AJ120" s="64">
        <f t="shared" si="136"/>
        <v>0</v>
      </c>
      <c r="AK120" s="65">
        <v>0</v>
      </c>
      <c r="AL120" s="63">
        <f t="shared" si="137"/>
        <v>0</v>
      </c>
      <c r="AM120" s="75"/>
    </row>
    <row r="121" spans="1:39" s="2" customFormat="1" hidden="1" x14ac:dyDescent="0.3">
      <c r="A121" s="58" t="s">
        <v>1188</v>
      </c>
      <c r="B121" s="47">
        <f>30400/16</f>
        <v>1900</v>
      </c>
      <c r="C121" s="46">
        <f>2800/1.1</f>
        <v>2545.454545454545</v>
      </c>
      <c r="D121" s="163">
        <v>16</v>
      </c>
      <c r="E121" s="44">
        <v>0</v>
      </c>
      <c r="F121" s="110">
        <f t="shared" si="118"/>
        <v>0</v>
      </c>
      <c r="G121" s="74">
        <v>0</v>
      </c>
      <c r="H121" s="109">
        <f t="shared" si="119"/>
        <v>0</v>
      </c>
      <c r="I121" s="61">
        <v>0</v>
      </c>
      <c r="J121" s="37">
        <f t="shared" si="120"/>
        <v>0</v>
      </c>
      <c r="K121" s="51">
        <v>0</v>
      </c>
      <c r="L121" s="37">
        <f t="shared" si="121"/>
        <v>0</v>
      </c>
      <c r="M121" s="51">
        <v>0</v>
      </c>
      <c r="N121" s="37">
        <f t="shared" si="122"/>
        <v>0</v>
      </c>
      <c r="O121" s="51">
        <v>0</v>
      </c>
      <c r="P121" s="71">
        <f t="shared" si="123"/>
        <v>0</v>
      </c>
      <c r="Q121" s="57">
        <f t="shared" si="124"/>
        <v>0</v>
      </c>
      <c r="R121" s="70">
        <f t="shared" si="125"/>
        <v>0</v>
      </c>
      <c r="S121" s="74">
        <v>0</v>
      </c>
      <c r="T121" s="109">
        <f t="shared" si="126"/>
        <v>0</v>
      </c>
      <c r="U121" s="51">
        <v>0</v>
      </c>
      <c r="V121" s="109">
        <f t="shared" si="127"/>
        <v>0</v>
      </c>
      <c r="W121" s="61">
        <v>0</v>
      </c>
      <c r="X121" s="109">
        <f t="shared" si="128"/>
        <v>0</v>
      </c>
      <c r="Y121" s="61">
        <v>0</v>
      </c>
      <c r="Z121" s="109">
        <f t="shared" si="129"/>
        <v>0</v>
      </c>
      <c r="AA121" s="51">
        <v>0</v>
      </c>
      <c r="AB121" s="68">
        <f t="shared" si="130"/>
        <v>0</v>
      </c>
      <c r="AC121" s="67">
        <f t="shared" si="131"/>
        <v>0</v>
      </c>
      <c r="AD121" s="66">
        <f t="shared" si="132"/>
        <v>0</v>
      </c>
      <c r="AE121" s="57">
        <v>0</v>
      </c>
      <c r="AF121" s="60">
        <f t="shared" si="133"/>
        <v>0</v>
      </c>
      <c r="AG121" s="52">
        <v>0</v>
      </c>
      <c r="AH121" s="63">
        <f t="shared" si="134"/>
        <v>0</v>
      </c>
      <c r="AI121" s="65">
        <f t="shared" si="135"/>
        <v>0</v>
      </c>
      <c r="AJ121" s="64">
        <f t="shared" si="136"/>
        <v>0</v>
      </c>
      <c r="AK121" s="65">
        <v>0</v>
      </c>
      <c r="AL121" s="63">
        <f t="shared" si="137"/>
        <v>0</v>
      </c>
      <c r="AM121" s="75"/>
    </row>
    <row r="122" spans="1:39" s="2" customFormat="1" hidden="1" x14ac:dyDescent="0.3">
      <c r="A122" s="137" t="s">
        <v>61</v>
      </c>
      <c r="B122" s="47">
        <f>14400/24</f>
        <v>600</v>
      </c>
      <c r="C122" s="46">
        <f>800/1.1</f>
        <v>727.27272727272725</v>
      </c>
      <c r="D122" s="163">
        <v>20</v>
      </c>
      <c r="E122" s="44">
        <v>0</v>
      </c>
      <c r="F122" s="110">
        <f t="shared" si="118"/>
        <v>0</v>
      </c>
      <c r="G122" s="74">
        <v>0</v>
      </c>
      <c r="H122" s="109">
        <f t="shared" si="119"/>
        <v>0</v>
      </c>
      <c r="I122" s="61">
        <v>0</v>
      </c>
      <c r="J122" s="37">
        <f t="shared" si="120"/>
        <v>0</v>
      </c>
      <c r="K122" s="51">
        <v>0</v>
      </c>
      <c r="L122" s="37">
        <f t="shared" si="121"/>
        <v>0</v>
      </c>
      <c r="M122" s="51">
        <v>0</v>
      </c>
      <c r="N122" s="37">
        <f t="shared" si="122"/>
        <v>0</v>
      </c>
      <c r="O122" s="51">
        <v>0</v>
      </c>
      <c r="P122" s="71">
        <f t="shared" si="123"/>
        <v>0</v>
      </c>
      <c r="Q122" s="57">
        <f t="shared" si="124"/>
        <v>0</v>
      </c>
      <c r="R122" s="70">
        <f t="shared" si="125"/>
        <v>0</v>
      </c>
      <c r="S122" s="74">
        <v>0</v>
      </c>
      <c r="T122" s="109">
        <f t="shared" si="126"/>
        <v>0</v>
      </c>
      <c r="U122" s="51">
        <v>0</v>
      </c>
      <c r="V122" s="109">
        <f t="shared" si="127"/>
        <v>0</v>
      </c>
      <c r="W122" s="61">
        <v>0</v>
      </c>
      <c r="X122" s="109">
        <f t="shared" si="128"/>
        <v>0</v>
      </c>
      <c r="Y122" s="61">
        <v>0</v>
      </c>
      <c r="Z122" s="109">
        <f t="shared" si="129"/>
        <v>0</v>
      </c>
      <c r="AA122" s="51">
        <v>0</v>
      </c>
      <c r="AB122" s="68">
        <f t="shared" si="130"/>
        <v>0</v>
      </c>
      <c r="AC122" s="67">
        <f t="shared" si="131"/>
        <v>0</v>
      </c>
      <c r="AD122" s="66">
        <f t="shared" si="132"/>
        <v>0</v>
      </c>
      <c r="AE122" s="57">
        <v>0</v>
      </c>
      <c r="AF122" s="60">
        <f t="shared" si="133"/>
        <v>0</v>
      </c>
      <c r="AG122" s="52">
        <v>0</v>
      </c>
      <c r="AH122" s="63">
        <f t="shared" si="134"/>
        <v>0</v>
      </c>
      <c r="AI122" s="65">
        <f t="shared" si="135"/>
        <v>0</v>
      </c>
      <c r="AJ122" s="64">
        <f t="shared" si="136"/>
        <v>0</v>
      </c>
      <c r="AK122" s="65">
        <v>0</v>
      </c>
      <c r="AL122" s="63">
        <f t="shared" si="137"/>
        <v>0</v>
      </c>
      <c r="AM122" s="75"/>
    </row>
    <row r="123" spans="1:39" s="2" customFormat="1" hidden="1" x14ac:dyDescent="0.3">
      <c r="A123" s="78" t="s">
        <v>1189</v>
      </c>
      <c r="B123" s="182">
        <f>16000/10</f>
        <v>1600</v>
      </c>
      <c r="C123" s="183">
        <f>2700/1.1</f>
        <v>2454.5454545454545</v>
      </c>
      <c r="D123" s="184">
        <v>10</v>
      </c>
      <c r="E123" s="44">
        <v>0</v>
      </c>
      <c r="F123" s="110">
        <f t="shared" si="118"/>
        <v>0</v>
      </c>
      <c r="G123" s="74">
        <v>0</v>
      </c>
      <c r="H123" s="109">
        <f t="shared" si="119"/>
        <v>0</v>
      </c>
      <c r="I123" s="61">
        <v>0</v>
      </c>
      <c r="J123" s="37">
        <f t="shared" si="120"/>
        <v>0</v>
      </c>
      <c r="K123" s="51">
        <v>0</v>
      </c>
      <c r="L123" s="37">
        <f t="shared" si="121"/>
        <v>0</v>
      </c>
      <c r="M123" s="51">
        <v>0</v>
      </c>
      <c r="N123" s="37">
        <f t="shared" si="122"/>
        <v>0</v>
      </c>
      <c r="O123" s="51">
        <v>0</v>
      </c>
      <c r="P123" s="71">
        <f t="shared" si="123"/>
        <v>0</v>
      </c>
      <c r="Q123" s="57">
        <f t="shared" si="124"/>
        <v>0</v>
      </c>
      <c r="R123" s="70">
        <f t="shared" si="125"/>
        <v>0</v>
      </c>
      <c r="S123" s="74">
        <v>0</v>
      </c>
      <c r="T123" s="109">
        <f t="shared" si="126"/>
        <v>0</v>
      </c>
      <c r="U123" s="51">
        <v>0</v>
      </c>
      <c r="V123" s="109">
        <f t="shared" si="127"/>
        <v>0</v>
      </c>
      <c r="W123" s="61">
        <v>0</v>
      </c>
      <c r="X123" s="109">
        <f t="shared" si="128"/>
        <v>0</v>
      </c>
      <c r="Y123" s="61">
        <v>0</v>
      </c>
      <c r="Z123" s="109">
        <f t="shared" si="129"/>
        <v>0</v>
      </c>
      <c r="AA123" s="51">
        <v>0</v>
      </c>
      <c r="AB123" s="68">
        <f t="shared" si="130"/>
        <v>0</v>
      </c>
      <c r="AC123" s="67">
        <f t="shared" si="131"/>
        <v>0</v>
      </c>
      <c r="AD123" s="66">
        <f t="shared" si="132"/>
        <v>0</v>
      </c>
      <c r="AE123" s="57">
        <v>0</v>
      </c>
      <c r="AF123" s="60">
        <f t="shared" si="133"/>
        <v>0</v>
      </c>
      <c r="AG123" s="52">
        <v>0</v>
      </c>
      <c r="AH123" s="63">
        <f t="shared" si="134"/>
        <v>0</v>
      </c>
      <c r="AI123" s="65">
        <f t="shared" si="135"/>
        <v>0</v>
      </c>
      <c r="AJ123" s="64">
        <f t="shared" si="136"/>
        <v>0</v>
      </c>
      <c r="AK123" s="65">
        <v>0</v>
      </c>
      <c r="AL123" s="63">
        <f t="shared" si="137"/>
        <v>0</v>
      </c>
      <c r="AM123" s="75"/>
    </row>
    <row r="124" spans="1:39" s="2" customFormat="1" hidden="1" x14ac:dyDescent="0.3">
      <c r="A124" s="78" t="s">
        <v>1190</v>
      </c>
      <c r="B124" s="47">
        <f>16000/10</f>
        <v>1600</v>
      </c>
      <c r="C124" s="183">
        <f>2700/1.1</f>
        <v>2454.5454545454545</v>
      </c>
      <c r="D124" s="163">
        <v>10</v>
      </c>
      <c r="E124" s="44">
        <v>0</v>
      </c>
      <c r="F124" s="110">
        <f t="shared" si="118"/>
        <v>0</v>
      </c>
      <c r="G124" s="74">
        <v>0</v>
      </c>
      <c r="H124" s="109">
        <f t="shared" si="119"/>
        <v>0</v>
      </c>
      <c r="I124" s="61">
        <v>0</v>
      </c>
      <c r="J124" s="37">
        <f t="shared" si="120"/>
        <v>0</v>
      </c>
      <c r="K124" s="51">
        <v>0</v>
      </c>
      <c r="L124" s="37">
        <f t="shared" si="121"/>
        <v>0</v>
      </c>
      <c r="M124" s="51">
        <v>0</v>
      </c>
      <c r="N124" s="37">
        <f t="shared" si="122"/>
        <v>0</v>
      </c>
      <c r="O124" s="51">
        <v>0</v>
      </c>
      <c r="P124" s="71">
        <f t="shared" si="123"/>
        <v>0</v>
      </c>
      <c r="Q124" s="57">
        <f t="shared" si="124"/>
        <v>0</v>
      </c>
      <c r="R124" s="70">
        <f t="shared" si="125"/>
        <v>0</v>
      </c>
      <c r="S124" s="74">
        <v>0</v>
      </c>
      <c r="T124" s="109">
        <f t="shared" si="126"/>
        <v>0</v>
      </c>
      <c r="U124" s="51">
        <v>0</v>
      </c>
      <c r="V124" s="109">
        <f t="shared" si="127"/>
        <v>0</v>
      </c>
      <c r="W124" s="61">
        <v>0</v>
      </c>
      <c r="X124" s="109">
        <f t="shared" si="128"/>
        <v>0</v>
      </c>
      <c r="Y124" s="61">
        <v>0</v>
      </c>
      <c r="Z124" s="109">
        <f t="shared" si="129"/>
        <v>0</v>
      </c>
      <c r="AA124" s="51">
        <v>0</v>
      </c>
      <c r="AB124" s="68">
        <f t="shared" si="130"/>
        <v>0</v>
      </c>
      <c r="AC124" s="67">
        <f t="shared" si="131"/>
        <v>0</v>
      </c>
      <c r="AD124" s="66">
        <f t="shared" si="132"/>
        <v>0</v>
      </c>
      <c r="AE124" s="57">
        <v>0</v>
      </c>
      <c r="AF124" s="60">
        <f t="shared" si="133"/>
        <v>0</v>
      </c>
      <c r="AG124" s="52">
        <v>0</v>
      </c>
      <c r="AH124" s="63">
        <f t="shared" si="134"/>
        <v>0</v>
      </c>
      <c r="AI124" s="65">
        <f t="shared" si="135"/>
        <v>0</v>
      </c>
      <c r="AJ124" s="64">
        <f t="shared" si="136"/>
        <v>0</v>
      </c>
      <c r="AK124" s="65">
        <v>0</v>
      </c>
      <c r="AL124" s="63">
        <f t="shared" si="137"/>
        <v>0</v>
      </c>
      <c r="AM124" s="75"/>
    </row>
    <row r="125" spans="1:39" s="2" customFormat="1" hidden="1" x14ac:dyDescent="0.3">
      <c r="A125" s="78" t="s">
        <v>1191</v>
      </c>
      <c r="B125" s="47">
        <f>16000/10</f>
        <v>1600</v>
      </c>
      <c r="C125" s="183">
        <f>2700/1.1</f>
        <v>2454.5454545454545</v>
      </c>
      <c r="D125" s="163">
        <v>10</v>
      </c>
      <c r="E125" s="44">
        <v>0</v>
      </c>
      <c r="F125" s="110">
        <f t="shared" si="118"/>
        <v>0</v>
      </c>
      <c r="G125" s="74">
        <v>0</v>
      </c>
      <c r="H125" s="109">
        <f t="shared" si="119"/>
        <v>0</v>
      </c>
      <c r="I125" s="61">
        <v>0</v>
      </c>
      <c r="J125" s="37">
        <f t="shared" si="120"/>
        <v>0</v>
      </c>
      <c r="K125" s="51">
        <v>0</v>
      </c>
      <c r="L125" s="37">
        <f t="shared" si="121"/>
        <v>0</v>
      </c>
      <c r="M125" s="51">
        <v>0</v>
      </c>
      <c r="N125" s="37">
        <f t="shared" si="122"/>
        <v>0</v>
      </c>
      <c r="O125" s="51">
        <v>0</v>
      </c>
      <c r="P125" s="71">
        <f t="shared" si="123"/>
        <v>0</v>
      </c>
      <c r="Q125" s="57">
        <f t="shared" si="124"/>
        <v>0</v>
      </c>
      <c r="R125" s="70">
        <f t="shared" si="125"/>
        <v>0</v>
      </c>
      <c r="S125" s="74">
        <v>0</v>
      </c>
      <c r="T125" s="109">
        <f t="shared" si="126"/>
        <v>0</v>
      </c>
      <c r="U125" s="51">
        <v>0</v>
      </c>
      <c r="V125" s="109">
        <f t="shared" si="127"/>
        <v>0</v>
      </c>
      <c r="W125" s="61">
        <v>0</v>
      </c>
      <c r="X125" s="109">
        <f t="shared" si="128"/>
        <v>0</v>
      </c>
      <c r="Y125" s="61">
        <v>0</v>
      </c>
      <c r="Z125" s="109">
        <f t="shared" si="129"/>
        <v>0</v>
      </c>
      <c r="AA125" s="51">
        <v>0</v>
      </c>
      <c r="AB125" s="68">
        <f t="shared" si="130"/>
        <v>0</v>
      </c>
      <c r="AC125" s="67">
        <f t="shared" si="131"/>
        <v>0</v>
      </c>
      <c r="AD125" s="66">
        <f t="shared" si="132"/>
        <v>0</v>
      </c>
      <c r="AE125" s="57">
        <v>0</v>
      </c>
      <c r="AF125" s="60">
        <f t="shared" si="133"/>
        <v>0</v>
      </c>
      <c r="AG125" s="52">
        <v>0</v>
      </c>
      <c r="AH125" s="63">
        <f t="shared" si="134"/>
        <v>0</v>
      </c>
      <c r="AI125" s="65">
        <f t="shared" si="135"/>
        <v>0</v>
      </c>
      <c r="AJ125" s="64">
        <f t="shared" si="136"/>
        <v>0</v>
      </c>
      <c r="AK125" s="65">
        <v>0</v>
      </c>
      <c r="AL125" s="63">
        <f t="shared" si="137"/>
        <v>0</v>
      </c>
      <c r="AM125" s="75"/>
    </row>
    <row r="126" spans="1:39" s="2" customFormat="1" hidden="1" x14ac:dyDescent="0.3">
      <c r="A126" s="78" t="s">
        <v>1192</v>
      </c>
      <c r="B126" s="47">
        <f>16000/10</f>
        <v>1600</v>
      </c>
      <c r="C126" s="183">
        <f>2700/1.1</f>
        <v>2454.5454545454545</v>
      </c>
      <c r="D126" s="163">
        <v>10</v>
      </c>
      <c r="E126" s="44">
        <v>0</v>
      </c>
      <c r="F126" s="110">
        <f t="shared" si="118"/>
        <v>0</v>
      </c>
      <c r="G126" s="74">
        <v>0</v>
      </c>
      <c r="H126" s="109">
        <f t="shared" si="119"/>
        <v>0</v>
      </c>
      <c r="I126" s="61">
        <v>0</v>
      </c>
      <c r="J126" s="37">
        <f t="shared" si="120"/>
        <v>0</v>
      </c>
      <c r="K126" s="51">
        <v>0</v>
      </c>
      <c r="L126" s="37">
        <f t="shared" si="121"/>
        <v>0</v>
      </c>
      <c r="M126" s="51">
        <v>0</v>
      </c>
      <c r="N126" s="37">
        <f t="shared" si="122"/>
        <v>0</v>
      </c>
      <c r="O126" s="51">
        <v>0</v>
      </c>
      <c r="P126" s="71">
        <f t="shared" si="123"/>
        <v>0</v>
      </c>
      <c r="Q126" s="57">
        <f t="shared" si="124"/>
        <v>0</v>
      </c>
      <c r="R126" s="70">
        <f t="shared" si="125"/>
        <v>0</v>
      </c>
      <c r="S126" s="74">
        <v>0</v>
      </c>
      <c r="T126" s="109">
        <f t="shared" si="126"/>
        <v>0</v>
      </c>
      <c r="U126" s="51">
        <v>0</v>
      </c>
      <c r="V126" s="109">
        <f t="shared" si="127"/>
        <v>0</v>
      </c>
      <c r="W126" s="61">
        <v>0</v>
      </c>
      <c r="X126" s="109">
        <f t="shared" si="128"/>
        <v>0</v>
      </c>
      <c r="Y126" s="61">
        <v>0</v>
      </c>
      <c r="Z126" s="109">
        <f t="shared" si="129"/>
        <v>0</v>
      </c>
      <c r="AA126" s="51">
        <v>0</v>
      </c>
      <c r="AB126" s="68">
        <f t="shared" si="130"/>
        <v>0</v>
      </c>
      <c r="AC126" s="67">
        <f t="shared" si="131"/>
        <v>0</v>
      </c>
      <c r="AD126" s="66">
        <f t="shared" si="132"/>
        <v>0</v>
      </c>
      <c r="AE126" s="57">
        <v>0</v>
      </c>
      <c r="AF126" s="60">
        <f t="shared" si="133"/>
        <v>0</v>
      </c>
      <c r="AG126" s="52">
        <v>0</v>
      </c>
      <c r="AH126" s="63">
        <f t="shared" si="134"/>
        <v>0</v>
      </c>
      <c r="AI126" s="65">
        <f t="shared" si="135"/>
        <v>0</v>
      </c>
      <c r="AJ126" s="64">
        <f t="shared" si="136"/>
        <v>0</v>
      </c>
      <c r="AK126" s="65">
        <v>0</v>
      </c>
      <c r="AL126" s="63">
        <f t="shared" si="137"/>
        <v>0</v>
      </c>
      <c r="AM126" s="75"/>
    </row>
    <row r="127" spans="1:39" s="2" customFormat="1" hidden="1" x14ac:dyDescent="0.3">
      <c r="A127" s="78" t="s">
        <v>1187</v>
      </c>
      <c r="B127" s="47">
        <f>16000/10</f>
        <v>1600</v>
      </c>
      <c r="C127" s="183">
        <f>2700/1.1</f>
        <v>2454.5454545454545</v>
      </c>
      <c r="D127" s="163">
        <v>11</v>
      </c>
      <c r="E127" s="44">
        <v>0</v>
      </c>
      <c r="F127" s="110">
        <f t="shared" si="118"/>
        <v>0</v>
      </c>
      <c r="G127" s="74">
        <v>0</v>
      </c>
      <c r="H127" s="109">
        <f t="shared" si="119"/>
        <v>0</v>
      </c>
      <c r="I127" s="61">
        <v>0</v>
      </c>
      <c r="J127" s="37">
        <f t="shared" si="120"/>
        <v>0</v>
      </c>
      <c r="K127" s="51">
        <v>0</v>
      </c>
      <c r="L127" s="37">
        <f t="shared" si="121"/>
        <v>0</v>
      </c>
      <c r="M127" s="51">
        <v>0</v>
      </c>
      <c r="N127" s="37">
        <f t="shared" si="122"/>
        <v>0</v>
      </c>
      <c r="O127" s="51">
        <v>0</v>
      </c>
      <c r="P127" s="71">
        <f t="shared" si="123"/>
        <v>0</v>
      </c>
      <c r="Q127" s="57">
        <f t="shared" si="124"/>
        <v>0</v>
      </c>
      <c r="R127" s="70">
        <f t="shared" si="125"/>
        <v>0</v>
      </c>
      <c r="S127" s="74">
        <v>0</v>
      </c>
      <c r="T127" s="109">
        <f t="shared" si="126"/>
        <v>0</v>
      </c>
      <c r="U127" s="51">
        <v>0</v>
      </c>
      <c r="V127" s="109">
        <f t="shared" si="127"/>
        <v>0</v>
      </c>
      <c r="W127" s="61">
        <v>0</v>
      </c>
      <c r="X127" s="109">
        <f t="shared" si="128"/>
        <v>0</v>
      </c>
      <c r="Y127" s="61">
        <v>0</v>
      </c>
      <c r="Z127" s="109">
        <f t="shared" si="129"/>
        <v>0</v>
      </c>
      <c r="AA127" s="51">
        <v>0</v>
      </c>
      <c r="AB127" s="68">
        <f t="shared" si="130"/>
        <v>0</v>
      </c>
      <c r="AC127" s="67">
        <f t="shared" si="131"/>
        <v>0</v>
      </c>
      <c r="AD127" s="66">
        <f t="shared" si="132"/>
        <v>0</v>
      </c>
      <c r="AE127" s="57">
        <v>0</v>
      </c>
      <c r="AF127" s="60">
        <f t="shared" si="133"/>
        <v>0</v>
      </c>
      <c r="AG127" s="52">
        <v>0</v>
      </c>
      <c r="AH127" s="63">
        <f t="shared" si="134"/>
        <v>0</v>
      </c>
      <c r="AI127" s="65">
        <f t="shared" si="135"/>
        <v>0</v>
      </c>
      <c r="AJ127" s="64">
        <f t="shared" si="136"/>
        <v>0</v>
      </c>
      <c r="AK127" s="65">
        <v>0</v>
      </c>
      <c r="AL127" s="63">
        <f t="shared" si="137"/>
        <v>0</v>
      </c>
      <c r="AM127" s="75"/>
    </row>
    <row r="128" spans="1:39" s="2" customFormat="1" hidden="1" x14ac:dyDescent="0.3">
      <c r="A128" s="78" t="s">
        <v>45</v>
      </c>
      <c r="B128" s="47">
        <f>14400/12</f>
        <v>1200</v>
      </c>
      <c r="C128" s="46">
        <f>1800/1.1</f>
        <v>1636.3636363636363</v>
      </c>
      <c r="D128" s="163">
        <v>12</v>
      </c>
      <c r="E128" s="44">
        <v>0</v>
      </c>
      <c r="F128" s="110">
        <f t="shared" si="118"/>
        <v>0</v>
      </c>
      <c r="G128" s="74">
        <v>0</v>
      </c>
      <c r="H128" s="109">
        <f t="shared" si="119"/>
        <v>0</v>
      </c>
      <c r="I128" s="61">
        <v>0</v>
      </c>
      <c r="J128" s="37">
        <f t="shared" si="120"/>
        <v>0</v>
      </c>
      <c r="K128" s="51">
        <v>0</v>
      </c>
      <c r="L128" s="37">
        <f t="shared" si="121"/>
        <v>0</v>
      </c>
      <c r="M128" s="51">
        <v>0</v>
      </c>
      <c r="N128" s="37">
        <f t="shared" si="122"/>
        <v>0</v>
      </c>
      <c r="O128" s="51">
        <v>0</v>
      </c>
      <c r="P128" s="71">
        <f t="shared" si="123"/>
        <v>0</v>
      </c>
      <c r="Q128" s="57">
        <f t="shared" si="124"/>
        <v>0</v>
      </c>
      <c r="R128" s="70">
        <f t="shared" si="125"/>
        <v>0</v>
      </c>
      <c r="S128" s="74">
        <v>0</v>
      </c>
      <c r="T128" s="109">
        <f t="shared" si="126"/>
        <v>0</v>
      </c>
      <c r="U128" s="51">
        <v>0</v>
      </c>
      <c r="V128" s="109">
        <f t="shared" si="127"/>
        <v>0</v>
      </c>
      <c r="W128" s="61">
        <v>0</v>
      </c>
      <c r="X128" s="109">
        <f t="shared" si="128"/>
        <v>0</v>
      </c>
      <c r="Y128" s="61">
        <v>0</v>
      </c>
      <c r="Z128" s="109">
        <f t="shared" si="129"/>
        <v>0</v>
      </c>
      <c r="AA128" s="51">
        <v>0</v>
      </c>
      <c r="AB128" s="68">
        <f t="shared" si="130"/>
        <v>0</v>
      </c>
      <c r="AC128" s="67">
        <f t="shared" si="131"/>
        <v>0</v>
      </c>
      <c r="AD128" s="66">
        <f t="shared" si="132"/>
        <v>0</v>
      </c>
      <c r="AE128" s="57">
        <v>0</v>
      </c>
      <c r="AF128" s="60">
        <f t="shared" si="133"/>
        <v>0</v>
      </c>
      <c r="AG128" s="52">
        <v>0</v>
      </c>
      <c r="AH128" s="63">
        <f t="shared" si="134"/>
        <v>0</v>
      </c>
      <c r="AI128" s="65">
        <f t="shared" si="135"/>
        <v>0</v>
      </c>
      <c r="AJ128" s="64">
        <f t="shared" si="136"/>
        <v>0</v>
      </c>
      <c r="AK128" s="65">
        <v>0</v>
      </c>
      <c r="AL128" s="63">
        <f t="shared" si="137"/>
        <v>0</v>
      </c>
      <c r="AM128" s="75"/>
    </row>
    <row r="129" spans="1:39" s="2" customFormat="1" hidden="1" x14ac:dyDescent="0.3">
      <c r="A129" s="55" t="s">
        <v>150</v>
      </c>
      <c r="B129" s="47">
        <f>3900/6</f>
        <v>650</v>
      </c>
      <c r="C129" s="46">
        <f>2000/1.1</f>
        <v>1818.181818181818</v>
      </c>
      <c r="D129" s="163">
        <v>6</v>
      </c>
      <c r="E129" s="44">
        <v>0</v>
      </c>
      <c r="F129" s="110">
        <f t="shared" si="118"/>
        <v>0</v>
      </c>
      <c r="G129" s="74">
        <v>0</v>
      </c>
      <c r="H129" s="109">
        <f t="shared" si="119"/>
        <v>0</v>
      </c>
      <c r="I129" s="61">
        <v>0</v>
      </c>
      <c r="J129" s="37">
        <f t="shared" si="120"/>
        <v>0</v>
      </c>
      <c r="K129" s="51">
        <v>0</v>
      </c>
      <c r="L129" s="37">
        <f t="shared" si="121"/>
        <v>0</v>
      </c>
      <c r="M129" s="51">
        <v>0</v>
      </c>
      <c r="N129" s="37">
        <f t="shared" si="122"/>
        <v>0</v>
      </c>
      <c r="O129" s="51">
        <v>0</v>
      </c>
      <c r="P129" s="71">
        <f t="shared" si="123"/>
        <v>0</v>
      </c>
      <c r="Q129" s="57">
        <f t="shared" si="124"/>
        <v>0</v>
      </c>
      <c r="R129" s="70">
        <f t="shared" si="125"/>
        <v>0</v>
      </c>
      <c r="S129" s="74">
        <v>0</v>
      </c>
      <c r="T129" s="109">
        <f t="shared" si="126"/>
        <v>0</v>
      </c>
      <c r="U129" s="51">
        <v>0</v>
      </c>
      <c r="V129" s="109">
        <f t="shared" si="127"/>
        <v>0</v>
      </c>
      <c r="W129" s="61">
        <v>0</v>
      </c>
      <c r="X129" s="109">
        <f t="shared" si="128"/>
        <v>0</v>
      </c>
      <c r="Y129" s="61">
        <v>0</v>
      </c>
      <c r="Z129" s="109">
        <f t="shared" si="129"/>
        <v>0</v>
      </c>
      <c r="AA129" s="51">
        <v>0</v>
      </c>
      <c r="AB129" s="68">
        <f t="shared" si="130"/>
        <v>0</v>
      </c>
      <c r="AC129" s="67">
        <f t="shared" si="131"/>
        <v>0</v>
      </c>
      <c r="AD129" s="66">
        <f t="shared" si="132"/>
        <v>0</v>
      </c>
      <c r="AE129" s="57">
        <v>0</v>
      </c>
      <c r="AF129" s="60">
        <f t="shared" si="133"/>
        <v>0</v>
      </c>
      <c r="AG129" s="52">
        <v>0</v>
      </c>
      <c r="AH129" s="63">
        <f t="shared" si="134"/>
        <v>0</v>
      </c>
      <c r="AI129" s="65">
        <f t="shared" si="135"/>
        <v>0</v>
      </c>
      <c r="AJ129" s="64">
        <f t="shared" si="136"/>
        <v>0</v>
      </c>
      <c r="AK129" s="65">
        <v>0</v>
      </c>
      <c r="AL129" s="63">
        <f t="shared" si="137"/>
        <v>0</v>
      </c>
      <c r="AM129" s="75"/>
    </row>
    <row r="130" spans="1:39" s="2" customFormat="1" hidden="1" x14ac:dyDescent="0.3">
      <c r="A130" s="55" t="s">
        <v>67</v>
      </c>
      <c r="B130" s="47">
        <f>3900/6</f>
        <v>650</v>
      </c>
      <c r="C130" s="46">
        <f>2000/1.1</f>
        <v>1818.181818181818</v>
      </c>
      <c r="D130" s="163">
        <v>6</v>
      </c>
      <c r="E130" s="44">
        <v>0</v>
      </c>
      <c r="F130" s="110">
        <f t="shared" si="118"/>
        <v>0</v>
      </c>
      <c r="G130" s="74">
        <v>0</v>
      </c>
      <c r="H130" s="109">
        <f t="shared" si="119"/>
        <v>0</v>
      </c>
      <c r="I130" s="61">
        <v>0</v>
      </c>
      <c r="J130" s="37">
        <f t="shared" si="120"/>
        <v>0</v>
      </c>
      <c r="K130" s="51">
        <v>0</v>
      </c>
      <c r="L130" s="37">
        <f t="shared" si="121"/>
        <v>0</v>
      </c>
      <c r="M130" s="51">
        <v>0</v>
      </c>
      <c r="N130" s="37">
        <f t="shared" si="122"/>
        <v>0</v>
      </c>
      <c r="O130" s="51">
        <v>0</v>
      </c>
      <c r="P130" s="71">
        <f t="shared" si="123"/>
        <v>0</v>
      </c>
      <c r="Q130" s="57">
        <f t="shared" si="124"/>
        <v>0</v>
      </c>
      <c r="R130" s="70">
        <f t="shared" si="125"/>
        <v>0</v>
      </c>
      <c r="S130" s="74">
        <v>0</v>
      </c>
      <c r="T130" s="109">
        <f t="shared" si="126"/>
        <v>0</v>
      </c>
      <c r="U130" s="51">
        <v>0</v>
      </c>
      <c r="V130" s="109">
        <f t="shared" si="127"/>
        <v>0</v>
      </c>
      <c r="W130" s="61">
        <v>0</v>
      </c>
      <c r="X130" s="109">
        <f t="shared" si="128"/>
        <v>0</v>
      </c>
      <c r="Y130" s="61">
        <v>0</v>
      </c>
      <c r="Z130" s="109">
        <f t="shared" si="129"/>
        <v>0</v>
      </c>
      <c r="AA130" s="51">
        <v>0</v>
      </c>
      <c r="AB130" s="68">
        <f t="shared" si="130"/>
        <v>0</v>
      </c>
      <c r="AC130" s="67">
        <f t="shared" si="131"/>
        <v>0</v>
      </c>
      <c r="AD130" s="66">
        <f t="shared" si="132"/>
        <v>0</v>
      </c>
      <c r="AE130" s="57">
        <v>0</v>
      </c>
      <c r="AF130" s="60">
        <f t="shared" si="133"/>
        <v>0</v>
      </c>
      <c r="AG130" s="52">
        <v>0</v>
      </c>
      <c r="AH130" s="63">
        <f t="shared" si="134"/>
        <v>0</v>
      </c>
      <c r="AI130" s="65">
        <f t="shared" si="135"/>
        <v>0</v>
      </c>
      <c r="AJ130" s="64">
        <f t="shared" si="136"/>
        <v>0</v>
      </c>
      <c r="AK130" s="65">
        <v>0</v>
      </c>
      <c r="AL130" s="63">
        <f t="shared" si="137"/>
        <v>0</v>
      </c>
      <c r="AM130" s="75"/>
    </row>
    <row r="131" spans="1:39" s="2" customFormat="1" hidden="1" x14ac:dyDescent="0.3">
      <c r="A131" s="55" t="s">
        <v>148</v>
      </c>
      <c r="B131" s="47">
        <f>3900/6</f>
        <v>650</v>
      </c>
      <c r="C131" s="46">
        <f>2000/1.1</f>
        <v>1818.181818181818</v>
      </c>
      <c r="D131" s="163">
        <v>6</v>
      </c>
      <c r="E131" s="44">
        <v>0</v>
      </c>
      <c r="F131" s="110">
        <f t="shared" si="118"/>
        <v>0</v>
      </c>
      <c r="G131" s="74">
        <v>0</v>
      </c>
      <c r="H131" s="109">
        <f t="shared" si="119"/>
        <v>0</v>
      </c>
      <c r="I131" s="61">
        <v>0</v>
      </c>
      <c r="J131" s="37">
        <f t="shared" si="120"/>
        <v>0</v>
      </c>
      <c r="K131" s="51">
        <v>0</v>
      </c>
      <c r="L131" s="37">
        <f t="shared" si="121"/>
        <v>0</v>
      </c>
      <c r="M131" s="51">
        <v>0</v>
      </c>
      <c r="N131" s="37">
        <f t="shared" si="122"/>
        <v>0</v>
      </c>
      <c r="O131" s="51">
        <v>0</v>
      </c>
      <c r="P131" s="71">
        <f t="shared" si="123"/>
        <v>0</v>
      </c>
      <c r="Q131" s="57">
        <f t="shared" si="124"/>
        <v>0</v>
      </c>
      <c r="R131" s="70">
        <f t="shared" si="125"/>
        <v>0</v>
      </c>
      <c r="S131" s="74">
        <v>0</v>
      </c>
      <c r="T131" s="109">
        <f t="shared" si="126"/>
        <v>0</v>
      </c>
      <c r="U131" s="51">
        <v>0</v>
      </c>
      <c r="V131" s="109">
        <f t="shared" si="127"/>
        <v>0</v>
      </c>
      <c r="W131" s="61">
        <v>0</v>
      </c>
      <c r="X131" s="109">
        <f t="shared" si="128"/>
        <v>0</v>
      </c>
      <c r="Y131" s="61">
        <v>0</v>
      </c>
      <c r="Z131" s="109">
        <f t="shared" si="129"/>
        <v>0</v>
      </c>
      <c r="AA131" s="51">
        <v>0</v>
      </c>
      <c r="AB131" s="68">
        <f t="shared" si="130"/>
        <v>0</v>
      </c>
      <c r="AC131" s="67">
        <f t="shared" si="131"/>
        <v>0</v>
      </c>
      <c r="AD131" s="66">
        <f t="shared" si="132"/>
        <v>0</v>
      </c>
      <c r="AE131" s="57">
        <v>0</v>
      </c>
      <c r="AF131" s="60">
        <f t="shared" si="133"/>
        <v>0</v>
      </c>
      <c r="AG131" s="52">
        <v>0</v>
      </c>
      <c r="AH131" s="63">
        <f t="shared" si="134"/>
        <v>0</v>
      </c>
      <c r="AI131" s="65">
        <f t="shared" si="135"/>
        <v>0</v>
      </c>
      <c r="AJ131" s="64">
        <f t="shared" si="136"/>
        <v>0</v>
      </c>
      <c r="AK131" s="65">
        <v>0</v>
      </c>
      <c r="AL131" s="63">
        <f t="shared" si="137"/>
        <v>0</v>
      </c>
      <c r="AM131" s="75"/>
    </row>
    <row r="132" spans="1:39" s="2" customFormat="1" hidden="1" x14ac:dyDescent="0.3">
      <c r="A132" s="48" t="s">
        <v>1193</v>
      </c>
      <c r="B132" s="193">
        <f>31200/24</f>
        <v>1300</v>
      </c>
      <c r="C132" s="194">
        <f>2800/1.1</f>
        <v>2545.454545454545</v>
      </c>
      <c r="D132" s="45">
        <v>24</v>
      </c>
      <c r="E132" s="431">
        <v>0</v>
      </c>
      <c r="F132" s="432">
        <f t="shared" si="118"/>
        <v>0</v>
      </c>
      <c r="G132" s="145">
        <v>0</v>
      </c>
      <c r="H132" s="119">
        <f t="shared" si="119"/>
        <v>0</v>
      </c>
      <c r="I132" s="360">
        <v>0</v>
      </c>
      <c r="J132" s="197">
        <f t="shared" si="120"/>
        <v>0</v>
      </c>
      <c r="K132" s="387">
        <v>0</v>
      </c>
      <c r="L132" s="197">
        <f t="shared" si="121"/>
        <v>0</v>
      </c>
      <c r="M132" s="387">
        <v>0</v>
      </c>
      <c r="N132" s="197">
        <f t="shared" si="122"/>
        <v>0</v>
      </c>
      <c r="O132" s="387">
        <v>0</v>
      </c>
      <c r="P132" s="405">
        <f t="shared" si="123"/>
        <v>0</v>
      </c>
      <c r="Q132" s="406">
        <f t="shared" si="124"/>
        <v>0</v>
      </c>
      <c r="R132" s="149">
        <f t="shared" si="125"/>
        <v>0</v>
      </c>
      <c r="S132" s="145">
        <v>0</v>
      </c>
      <c r="T132" s="119">
        <f t="shared" si="126"/>
        <v>0</v>
      </c>
      <c r="U132" s="387">
        <v>0</v>
      </c>
      <c r="V132" s="119">
        <f t="shared" si="127"/>
        <v>0</v>
      </c>
      <c r="W132" s="360">
        <v>0</v>
      </c>
      <c r="X132" s="119">
        <f t="shared" si="128"/>
        <v>0</v>
      </c>
      <c r="Y132" s="360">
        <v>0</v>
      </c>
      <c r="Z132" s="119">
        <f t="shared" si="129"/>
        <v>0</v>
      </c>
      <c r="AA132" s="387">
        <v>0</v>
      </c>
      <c r="AB132" s="390">
        <f t="shared" si="130"/>
        <v>0</v>
      </c>
      <c r="AC132" s="407">
        <f t="shared" si="131"/>
        <v>0</v>
      </c>
      <c r="AD132" s="408">
        <f t="shared" si="132"/>
        <v>0</v>
      </c>
      <c r="AE132" s="406">
        <v>0</v>
      </c>
      <c r="AF132" s="392">
        <f t="shared" si="133"/>
        <v>0</v>
      </c>
      <c r="AG132" s="425">
        <v>0</v>
      </c>
      <c r="AH132" s="393">
        <f t="shared" si="134"/>
        <v>0</v>
      </c>
      <c r="AI132" s="426">
        <f t="shared" si="135"/>
        <v>0</v>
      </c>
      <c r="AJ132" s="427">
        <f t="shared" si="136"/>
        <v>0</v>
      </c>
      <c r="AK132" s="426">
        <v>0</v>
      </c>
      <c r="AL132" s="393">
        <f t="shared" si="137"/>
        <v>0</v>
      </c>
      <c r="AM132" s="447"/>
    </row>
    <row r="133" spans="1:39" s="2" customFormat="1" ht="17.25" hidden="1" thickBot="1" x14ac:dyDescent="0.35">
      <c r="A133" s="573" t="s">
        <v>57</v>
      </c>
      <c r="B133" s="574"/>
      <c r="C133" s="574"/>
      <c r="D133" s="574"/>
      <c r="E133" s="445">
        <f t="shared" ref="E133:AL133" si="138">SUM(E118:E132)</f>
        <v>0</v>
      </c>
      <c r="F133" s="445">
        <f t="shared" si="138"/>
        <v>0</v>
      </c>
      <c r="G133" s="459">
        <f t="shared" si="138"/>
        <v>0</v>
      </c>
      <c r="H133" s="451">
        <f t="shared" si="138"/>
        <v>0</v>
      </c>
      <c r="I133" s="459">
        <f t="shared" si="138"/>
        <v>0</v>
      </c>
      <c r="J133" s="451">
        <f t="shared" si="138"/>
        <v>0</v>
      </c>
      <c r="K133" s="459">
        <f t="shared" si="138"/>
        <v>0</v>
      </c>
      <c r="L133" s="451">
        <f t="shared" si="138"/>
        <v>0</v>
      </c>
      <c r="M133" s="459">
        <f t="shared" si="138"/>
        <v>0</v>
      </c>
      <c r="N133" s="451">
        <f t="shared" si="138"/>
        <v>0</v>
      </c>
      <c r="O133" s="459">
        <f t="shared" si="138"/>
        <v>0</v>
      </c>
      <c r="P133" s="451">
        <f t="shared" si="138"/>
        <v>0</v>
      </c>
      <c r="Q133" s="442">
        <f t="shared" si="138"/>
        <v>0</v>
      </c>
      <c r="R133" s="442">
        <f t="shared" si="138"/>
        <v>0</v>
      </c>
      <c r="S133" s="459">
        <f t="shared" si="138"/>
        <v>0</v>
      </c>
      <c r="T133" s="451">
        <f t="shared" si="138"/>
        <v>0</v>
      </c>
      <c r="U133" s="459">
        <f t="shared" si="138"/>
        <v>0</v>
      </c>
      <c r="V133" s="451">
        <f t="shared" si="138"/>
        <v>0</v>
      </c>
      <c r="W133" s="459">
        <f t="shared" si="138"/>
        <v>0</v>
      </c>
      <c r="X133" s="451">
        <f t="shared" si="138"/>
        <v>0</v>
      </c>
      <c r="Y133" s="459">
        <f t="shared" si="138"/>
        <v>0</v>
      </c>
      <c r="Z133" s="451">
        <f t="shared" si="138"/>
        <v>0</v>
      </c>
      <c r="AA133" s="459">
        <f t="shared" si="138"/>
        <v>0</v>
      </c>
      <c r="AB133" s="451">
        <f t="shared" si="138"/>
        <v>0</v>
      </c>
      <c r="AC133" s="442">
        <f t="shared" si="138"/>
        <v>0</v>
      </c>
      <c r="AD133" s="442">
        <f t="shared" si="138"/>
        <v>0</v>
      </c>
      <c r="AE133" s="442">
        <f t="shared" si="138"/>
        <v>0</v>
      </c>
      <c r="AF133" s="442">
        <f t="shared" si="138"/>
        <v>0</v>
      </c>
      <c r="AG133" s="453">
        <f t="shared" si="138"/>
        <v>0</v>
      </c>
      <c r="AH133" s="459">
        <f t="shared" si="138"/>
        <v>0</v>
      </c>
      <c r="AI133" s="459">
        <f t="shared" si="138"/>
        <v>0</v>
      </c>
      <c r="AJ133" s="459">
        <f t="shared" si="138"/>
        <v>0</v>
      </c>
      <c r="AK133" s="459">
        <f t="shared" si="138"/>
        <v>0</v>
      </c>
      <c r="AL133" s="459">
        <f t="shared" si="138"/>
        <v>0</v>
      </c>
      <c r="AM133" s="11"/>
    </row>
    <row r="134" spans="1:39" s="2" customFormat="1" ht="17.25" hidden="1" thickBot="1" x14ac:dyDescent="0.35">
      <c r="A134" s="10"/>
      <c r="B134" s="10"/>
      <c r="C134" s="10"/>
      <c r="D134" s="10"/>
      <c r="E134" s="4"/>
      <c r="F134" s="6"/>
      <c r="G134" s="4"/>
      <c r="H134" s="9">
        <f>H133*1.1</f>
        <v>0</v>
      </c>
      <c r="I134" s="5"/>
      <c r="J134" s="101">
        <f>J133*1.1</f>
        <v>0</v>
      </c>
      <c r="K134" s="5"/>
      <c r="L134" s="9">
        <f>L133*1.1</f>
        <v>0</v>
      </c>
      <c r="M134" s="5"/>
      <c r="N134" s="9">
        <f>N133*1.1</f>
        <v>0</v>
      </c>
      <c r="O134" s="5"/>
      <c r="P134" s="9">
        <f>P133*1.1</f>
        <v>0</v>
      </c>
      <c r="Q134" s="5"/>
      <c r="R134" s="8">
        <f>R133*1.1</f>
        <v>0</v>
      </c>
      <c r="S134" s="586" t="s">
        <v>50</v>
      </c>
      <c r="T134" s="587"/>
      <c r="U134" s="587"/>
      <c r="V134" s="587"/>
      <c r="W134" s="587"/>
      <c r="X134" s="587"/>
      <c r="Y134" s="587"/>
      <c r="Z134" s="587"/>
      <c r="AA134" s="587"/>
      <c r="AB134" s="587"/>
      <c r="AC134" s="587"/>
      <c r="AD134" s="587"/>
      <c r="AE134" s="383"/>
      <c r="AF134" s="116" t="e">
        <f>AF133/(R133+F133)</f>
        <v>#DIV/0!</v>
      </c>
      <c r="AG134" s="4"/>
      <c r="AH134" s="6"/>
      <c r="AI134" s="4"/>
      <c r="AJ134" s="5"/>
      <c r="AK134" s="4"/>
      <c r="AL134" s="3"/>
    </row>
    <row r="135" spans="1:39" s="100" customFormat="1" hidden="1" x14ac:dyDescent="0.3"/>
    <row r="136" spans="1:39" s="2" customFormat="1" ht="17.25" thickBot="1" x14ac:dyDescent="0.35">
      <c r="A136" s="98" t="s">
        <v>1210</v>
      </c>
      <c r="B136" s="97"/>
      <c r="C136" s="97"/>
      <c r="D136" s="94"/>
      <c r="E136" s="95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3"/>
      <c r="AH136" s="93"/>
      <c r="AI136" s="93"/>
      <c r="AJ136" s="93"/>
      <c r="AK136" s="93"/>
    </row>
    <row r="137" spans="1:39" s="2" customFormat="1" ht="17.25" thickBot="1" x14ac:dyDescent="0.35">
      <c r="A137" s="10"/>
      <c r="B137" s="10"/>
      <c r="C137" s="10"/>
      <c r="D137" s="10"/>
      <c r="E137" s="115"/>
      <c r="F137" s="114"/>
      <c r="G137" s="619" t="s">
        <v>10</v>
      </c>
      <c r="H137" s="620"/>
      <c r="I137" s="620"/>
      <c r="J137" s="620"/>
      <c r="K137" s="620"/>
      <c r="L137" s="620"/>
      <c r="M137" s="620"/>
      <c r="N137" s="620"/>
      <c r="O137" s="620"/>
      <c r="P137" s="620"/>
      <c r="Q137" s="620"/>
      <c r="R137" s="621"/>
      <c r="S137" s="660" t="s">
        <v>49</v>
      </c>
      <c r="T137" s="622"/>
      <c r="U137" s="622"/>
      <c r="V137" s="622"/>
      <c r="W137" s="622"/>
      <c r="X137" s="622"/>
      <c r="Y137" s="622"/>
      <c r="Z137" s="622"/>
      <c r="AA137" s="622"/>
      <c r="AB137" s="622"/>
      <c r="AC137" s="622"/>
      <c r="AD137" s="622"/>
      <c r="AE137" s="622"/>
      <c r="AF137" s="661"/>
      <c r="AG137" s="92"/>
      <c r="AH137" s="89"/>
      <c r="AI137" s="92"/>
      <c r="AJ137" s="91"/>
      <c r="AK137" s="112"/>
      <c r="AL137" s="113"/>
      <c r="AM137" s="112" t="s">
        <v>11</v>
      </c>
    </row>
    <row r="138" spans="1:39" s="2" customFormat="1" ht="16.5" customHeight="1" x14ac:dyDescent="0.3">
      <c r="A138" s="674" t="s">
        <v>12</v>
      </c>
      <c r="B138" s="563" t="s">
        <v>13</v>
      </c>
      <c r="C138" s="565" t="s">
        <v>14</v>
      </c>
      <c r="D138" s="671" t="s">
        <v>51</v>
      </c>
      <c r="E138" s="569" t="s">
        <v>15</v>
      </c>
      <c r="F138" s="649" t="s">
        <v>16</v>
      </c>
      <c r="G138" s="629" t="s">
        <v>17</v>
      </c>
      <c r="H138" s="633" t="s">
        <v>18</v>
      </c>
      <c r="I138" s="647" t="s">
        <v>0</v>
      </c>
      <c r="J138" s="633" t="s">
        <v>53</v>
      </c>
      <c r="K138" s="676" t="s">
        <v>1</v>
      </c>
      <c r="L138" s="633" t="s">
        <v>19</v>
      </c>
      <c r="M138" s="625" t="s">
        <v>2</v>
      </c>
      <c r="N138" s="633" t="s">
        <v>20</v>
      </c>
      <c r="O138" s="625" t="s">
        <v>3</v>
      </c>
      <c r="P138" s="633" t="s">
        <v>21</v>
      </c>
      <c r="Q138" s="639" t="s">
        <v>22</v>
      </c>
      <c r="R138" s="607" t="s">
        <v>23</v>
      </c>
      <c r="S138" s="667" t="s">
        <v>24</v>
      </c>
      <c r="T138" s="611" t="s">
        <v>25</v>
      </c>
      <c r="U138" s="668" t="s">
        <v>4</v>
      </c>
      <c r="V138" s="670" t="s">
        <v>26</v>
      </c>
      <c r="W138" s="668" t="s">
        <v>5</v>
      </c>
      <c r="X138" s="670" t="s">
        <v>27</v>
      </c>
      <c r="Y138" s="668" t="s">
        <v>6</v>
      </c>
      <c r="Z138" s="670" t="s">
        <v>54</v>
      </c>
      <c r="AA138" s="668" t="s">
        <v>7</v>
      </c>
      <c r="AB138" s="673" t="s">
        <v>28</v>
      </c>
      <c r="AC138" s="642" t="s">
        <v>29</v>
      </c>
      <c r="AD138" s="669" t="s">
        <v>30</v>
      </c>
      <c r="AE138" s="639" t="s">
        <v>31</v>
      </c>
      <c r="AF138" s="607" t="s">
        <v>32</v>
      </c>
      <c r="AG138" s="615" t="s">
        <v>33</v>
      </c>
      <c r="AH138" s="627" t="s">
        <v>52</v>
      </c>
      <c r="AI138" s="629" t="s">
        <v>71</v>
      </c>
      <c r="AJ138" s="627" t="s">
        <v>34</v>
      </c>
      <c r="AK138" s="634" t="s">
        <v>35</v>
      </c>
      <c r="AL138" s="627" t="s">
        <v>36</v>
      </c>
      <c r="AM138" s="605" t="s">
        <v>37</v>
      </c>
    </row>
    <row r="139" spans="1:39" s="2" customFormat="1" ht="17.25" customHeight="1" thickBot="1" x14ac:dyDescent="0.35">
      <c r="A139" s="675"/>
      <c r="B139" s="564"/>
      <c r="C139" s="566"/>
      <c r="D139" s="672"/>
      <c r="E139" s="651"/>
      <c r="F139" s="650"/>
      <c r="G139" s="638"/>
      <c r="H139" s="583"/>
      <c r="I139" s="585"/>
      <c r="J139" s="583"/>
      <c r="K139" s="581"/>
      <c r="L139" s="583"/>
      <c r="M139" s="566"/>
      <c r="N139" s="583"/>
      <c r="O139" s="566"/>
      <c r="P139" s="583"/>
      <c r="Q139" s="602"/>
      <c r="R139" s="614"/>
      <c r="S139" s="589"/>
      <c r="T139" s="612"/>
      <c r="U139" s="577"/>
      <c r="V139" s="579"/>
      <c r="W139" s="577"/>
      <c r="X139" s="579"/>
      <c r="Y139" s="577"/>
      <c r="Z139" s="579"/>
      <c r="AA139" s="577"/>
      <c r="AB139" s="618"/>
      <c r="AC139" s="593"/>
      <c r="AD139" s="595"/>
      <c r="AE139" s="602"/>
      <c r="AF139" s="614"/>
      <c r="AG139" s="616"/>
      <c r="AH139" s="628"/>
      <c r="AI139" s="630"/>
      <c r="AJ139" s="631"/>
      <c r="AK139" s="638"/>
      <c r="AL139" s="628"/>
      <c r="AM139" s="606"/>
    </row>
    <row r="140" spans="1:39" s="2" customFormat="1" x14ac:dyDescent="0.3">
      <c r="A140" s="78" t="s">
        <v>1202</v>
      </c>
      <c r="B140" s="47">
        <f>18000/10</f>
        <v>1800</v>
      </c>
      <c r="C140" s="183">
        <f>2800/1.1</f>
        <v>2545.454545454545</v>
      </c>
      <c r="D140" s="163">
        <v>10</v>
      </c>
      <c r="E140" s="44">
        <v>17</v>
      </c>
      <c r="F140" s="110">
        <f t="shared" ref="F140:F154" si="139">B140*E140</f>
        <v>30600</v>
      </c>
      <c r="G140" s="74">
        <v>0</v>
      </c>
      <c r="H140" s="69">
        <f t="shared" ref="H140:H154" si="140">B140*G140</f>
        <v>0</v>
      </c>
      <c r="I140" s="396">
        <v>20</v>
      </c>
      <c r="J140" s="37">
        <f t="shared" ref="J140:J154" si="141">B140*I140</f>
        <v>36000</v>
      </c>
      <c r="K140" s="74">
        <v>20</v>
      </c>
      <c r="L140" s="37">
        <f t="shared" ref="L140:L154" si="142">B140*K140</f>
        <v>36000</v>
      </c>
      <c r="M140" s="396">
        <v>0</v>
      </c>
      <c r="N140" s="37">
        <f t="shared" ref="N140:N154" si="143">B140*M140</f>
        <v>0</v>
      </c>
      <c r="O140" s="396">
        <v>0</v>
      </c>
      <c r="P140" s="71">
        <f t="shared" ref="P140:P154" si="144">B140*O140</f>
        <v>0</v>
      </c>
      <c r="Q140" s="57">
        <f t="shared" ref="Q140:Q154" si="145">G140+I140+K140+M140+O140</f>
        <v>40</v>
      </c>
      <c r="R140" s="70">
        <f t="shared" ref="R140:R154" si="146">Q140*B140</f>
        <v>72000</v>
      </c>
      <c r="S140" s="74">
        <v>5</v>
      </c>
      <c r="T140" s="109">
        <f t="shared" ref="T140:T154" si="147">C140*S140</f>
        <v>12727.272727272724</v>
      </c>
      <c r="U140" s="396">
        <v>12</v>
      </c>
      <c r="V140" s="109">
        <f t="shared" ref="V140:V154" si="148">C140*U140</f>
        <v>30545.45454545454</v>
      </c>
      <c r="W140" s="396">
        <v>20</v>
      </c>
      <c r="X140" s="109">
        <f t="shared" ref="X140:X154" si="149">C140*W140</f>
        <v>50909.090909090897</v>
      </c>
      <c r="Y140" s="396">
        <v>7</v>
      </c>
      <c r="Z140" s="109">
        <f t="shared" ref="Z140:Z154" si="150">C140*Y140</f>
        <v>17818.181818181816</v>
      </c>
      <c r="AA140" s="396">
        <v>13</v>
      </c>
      <c r="AB140" s="68">
        <f t="shared" ref="AB140:AB154" si="151">C140*AA140</f>
        <v>33090.909090909088</v>
      </c>
      <c r="AC140" s="67">
        <f t="shared" ref="AC140:AC154" si="152">S140+U140+W140+Y140+AA140</f>
        <v>57</v>
      </c>
      <c r="AD140" s="66">
        <f t="shared" ref="AD140:AD154" si="153">AC140*C140</f>
        <v>145090.90909090906</v>
      </c>
      <c r="AE140" s="57">
        <v>0</v>
      </c>
      <c r="AF140" s="60">
        <f t="shared" ref="AF140:AF154" si="154">((C140-B140)*AC140)-AE140</f>
        <v>42490.909090909066</v>
      </c>
      <c r="AG140" s="52">
        <v>0</v>
      </c>
      <c r="AH140" s="63">
        <f t="shared" ref="AH140:AH154" si="155">B140*AG140</f>
        <v>0</v>
      </c>
      <c r="AI140" s="65">
        <f t="shared" ref="AI140:AI154" si="156">E140+Q140-AC140-AG140</f>
        <v>0</v>
      </c>
      <c r="AJ140" s="64">
        <f t="shared" ref="AJ140:AJ154" si="157">B140*AI140</f>
        <v>0</v>
      </c>
      <c r="AK140" s="65">
        <v>0</v>
      </c>
      <c r="AL140" s="63">
        <f t="shared" ref="AL140:AL154" si="158">AK140*B140</f>
        <v>0</v>
      </c>
      <c r="AM140" s="75"/>
    </row>
    <row r="141" spans="1:39" s="2" customFormat="1" x14ac:dyDescent="0.3">
      <c r="A141" s="78" t="s">
        <v>43</v>
      </c>
      <c r="B141" s="47">
        <f>18000/10</f>
        <v>1800</v>
      </c>
      <c r="C141" s="183">
        <f>2800/1.1</f>
        <v>2545.454545454545</v>
      </c>
      <c r="D141" s="163">
        <v>10</v>
      </c>
      <c r="E141" s="44">
        <v>21</v>
      </c>
      <c r="F141" s="110">
        <f t="shared" si="139"/>
        <v>37800</v>
      </c>
      <c r="G141" s="74">
        <v>0</v>
      </c>
      <c r="H141" s="69">
        <f t="shared" si="140"/>
        <v>0</v>
      </c>
      <c r="I141" s="396">
        <v>0</v>
      </c>
      <c r="J141" s="37">
        <f t="shared" si="141"/>
        <v>0</v>
      </c>
      <c r="K141" s="74">
        <v>20</v>
      </c>
      <c r="L141" s="37">
        <f t="shared" si="142"/>
        <v>36000</v>
      </c>
      <c r="M141" s="396">
        <v>30</v>
      </c>
      <c r="N141" s="37">
        <f t="shared" si="143"/>
        <v>54000</v>
      </c>
      <c r="O141" s="396">
        <v>0</v>
      </c>
      <c r="P141" s="71">
        <f t="shared" si="144"/>
        <v>0</v>
      </c>
      <c r="Q141" s="57">
        <f t="shared" si="145"/>
        <v>50</v>
      </c>
      <c r="R141" s="70">
        <f t="shared" si="146"/>
        <v>90000</v>
      </c>
      <c r="S141" s="74">
        <v>3</v>
      </c>
      <c r="T141" s="109">
        <f t="shared" si="147"/>
        <v>7636.3636363636351</v>
      </c>
      <c r="U141" s="396">
        <v>4</v>
      </c>
      <c r="V141" s="109">
        <f t="shared" si="148"/>
        <v>10181.81818181818</v>
      </c>
      <c r="W141" s="396">
        <v>14</v>
      </c>
      <c r="X141" s="109">
        <f t="shared" si="149"/>
        <v>35636.363636363632</v>
      </c>
      <c r="Y141" s="396">
        <v>4</v>
      </c>
      <c r="Z141" s="109">
        <f t="shared" si="150"/>
        <v>10181.81818181818</v>
      </c>
      <c r="AA141" s="396">
        <v>8</v>
      </c>
      <c r="AB141" s="68">
        <f t="shared" si="151"/>
        <v>20363.63636363636</v>
      </c>
      <c r="AC141" s="67">
        <f t="shared" si="152"/>
        <v>33</v>
      </c>
      <c r="AD141" s="66">
        <f t="shared" si="153"/>
        <v>83999.999999999985</v>
      </c>
      <c r="AE141" s="57">
        <v>0</v>
      </c>
      <c r="AF141" s="60">
        <f t="shared" si="154"/>
        <v>24599.999999999985</v>
      </c>
      <c r="AG141" s="52">
        <v>0</v>
      </c>
      <c r="AH141" s="63">
        <f t="shared" si="155"/>
        <v>0</v>
      </c>
      <c r="AI141" s="65">
        <f t="shared" si="156"/>
        <v>38</v>
      </c>
      <c r="AJ141" s="64">
        <f t="shared" si="157"/>
        <v>68400</v>
      </c>
      <c r="AK141" s="65">
        <v>0</v>
      </c>
      <c r="AL141" s="63">
        <f t="shared" si="158"/>
        <v>0</v>
      </c>
      <c r="AM141" s="75"/>
    </row>
    <row r="142" spans="1:39" s="2" customFormat="1" x14ac:dyDescent="0.3">
      <c r="A142" s="78" t="s">
        <v>44</v>
      </c>
      <c r="B142" s="47">
        <f>17000/10</f>
        <v>1700</v>
      </c>
      <c r="C142" s="183">
        <f>2700/1.1</f>
        <v>2454.5454545454545</v>
      </c>
      <c r="D142" s="163">
        <v>10</v>
      </c>
      <c r="E142" s="44">
        <v>10</v>
      </c>
      <c r="F142" s="110">
        <f t="shared" si="139"/>
        <v>17000</v>
      </c>
      <c r="G142" s="74">
        <v>0</v>
      </c>
      <c r="H142" s="69">
        <f t="shared" si="140"/>
        <v>0</v>
      </c>
      <c r="I142" s="396">
        <v>0</v>
      </c>
      <c r="J142" s="37">
        <f t="shared" si="141"/>
        <v>0</v>
      </c>
      <c r="K142" s="74">
        <v>0</v>
      </c>
      <c r="L142" s="37">
        <f t="shared" si="142"/>
        <v>0</v>
      </c>
      <c r="M142" s="396">
        <v>0</v>
      </c>
      <c r="N142" s="37">
        <f t="shared" si="143"/>
        <v>0</v>
      </c>
      <c r="O142" s="396">
        <v>0</v>
      </c>
      <c r="P142" s="71">
        <f t="shared" si="144"/>
        <v>0</v>
      </c>
      <c r="Q142" s="57">
        <f t="shared" si="145"/>
        <v>0</v>
      </c>
      <c r="R142" s="70">
        <f t="shared" si="146"/>
        <v>0</v>
      </c>
      <c r="S142" s="74">
        <v>3</v>
      </c>
      <c r="T142" s="109">
        <f t="shared" si="147"/>
        <v>7363.636363636364</v>
      </c>
      <c r="U142" s="396">
        <v>3</v>
      </c>
      <c r="V142" s="109">
        <f t="shared" si="148"/>
        <v>7363.636363636364</v>
      </c>
      <c r="W142" s="396">
        <v>3</v>
      </c>
      <c r="X142" s="109">
        <f t="shared" si="149"/>
        <v>7363.636363636364</v>
      </c>
      <c r="Y142" s="396">
        <v>0</v>
      </c>
      <c r="Z142" s="109">
        <f t="shared" si="150"/>
        <v>0</v>
      </c>
      <c r="AA142" s="396">
        <v>1</v>
      </c>
      <c r="AB142" s="68">
        <f t="shared" si="151"/>
        <v>2454.5454545454545</v>
      </c>
      <c r="AC142" s="67">
        <f t="shared" si="152"/>
        <v>10</v>
      </c>
      <c r="AD142" s="66">
        <f t="shared" si="153"/>
        <v>24545.454545454544</v>
      </c>
      <c r="AE142" s="57">
        <v>0</v>
      </c>
      <c r="AF142" s="60">
        <f t="shared" si="154"/>
        <v>7545.454545454545</v>
      </c>
      <c r="AG142" s="52">
        <v>0</v>
      </c>
      <c r="AH142" s="63">
        <f t="shared" si="155"/>
        <v>0</v>
      </c>
      <c r="AI142" s="65">
        <f t="shared" si="156"/>
        <v>0</v>
      </c>
      <c r="AJ142" s="64">
        <f t="shared" si="157"/>
        <v>0</v>
      </c>
      <c r="AK142" s="65">
        <v>0</v>
      </c>
      <c r="AL142" s="63">
        <f t="shared" si="158"/>
        <v>0</v>
      </c>
      <c r="AM142" s="75"/>
    </row>
    <row r="143" spans="1:39" s="2" customFormat="1" x14ac:dyDescent="0.3">
      <c r="A143" s="58" t="s">
        <v>1188</v>
      </c>
      <c r="B143" s="47">
        <f>30400/16</f>
        <v>1900</v>
      </c>
      <c r="C143" s="46">
        <f>2800/1.1</f>
        <v>2545.454545454545</v>
      </c>
      <c r="D143" s="163">
        <v>16</v>
      </c>
      <c r="E143" s="44">
        <v>0</v>
      </c>
      <c r="F143" s="110">
        <f t="shared" si="139"/>
        <v>0</v>
      </c>
      <c r="G143" s="74">
        <v>0</v>
      </c>
      <c r="H143" s="69">
        <f t="shared" si="140"/>
        <v>0</v>
      </c>
      <c r="I143" s="396">
        <v>0</v>
      </c>
      <c r="J143" s="37">
        <f t="shared" si="141"/>
        <v>0</v>
      </c>
      <c r="K143" s="74">
        <v>0</v>
      </c>
      <c r="L143" s="37">
        <f t="shared" si="142"/>
        <v>0</v>
      </c>
      <c r="M143" s="396">
        <v>0</v>
      </c>
      <c r="N143" s="37">
        <f t="shared" si="143"/>
        <v>0</v>
      </c>
      <c r="O143" s="396">
        <v>0</v>
      </c>
      <c r="P143" s="71">
        <f t="shared" si="144"/>
        <v>0</v>
      </c>
      <c r="Q143" s="57">
        <f t="shared" si="145"/>
        <v>0</v>
      </c>
      <c r="R143" s="70">
        <f t="shared" si="146"/>
        <v>0</v>
      </c>
      <c r="S143" s="74">
        <v>0</v>
      </c>
      <c r="T143" s="109">
        <f t="shared" si="147"/>
        <v>0</v>
      </c>
      <c r="U143" s="396">
        <v>0</v>
      </c>
      <c r="V143" s="109">
        <f t="shared" si="148"/>
        <v>0</v>
      </c>
      <c r="W143" s="396">
        <v>0</v>
      </c>
      <c r="X143" s="109">
        <f t="shared" si="149"/>
        <v>0</v>
      </c>
      <c r="Y143" s="396">
        <v>0</v>
      </c>
      <c r="Z143" s="109">
        <f t="shared" si="150"/>
        <v>0</v>
      </c>
      <c r="AA143" s="396">
        <v>0</v>
      </c>
      <c r="AB143" s="68">
        <f t="shared" si="151"/>
        <v>0</v>
      </c>
      <c r="AC143" s="67">
        <f t="shared" si="152"/>
        <v>0</v>
      </c>
      <c r="AD143" s="66">
        <f t="shared" si="153"/>
        <v>0</v>
      </c>
      <c r="AE143" s="57">
        <v>0</v>
      </c>
      <c r="AF143" s="60">
        <f t="shared" si="154"/>
        <v>0</v>
      </c>
      <c r="AG143" s="52">
        <v>0</v>
      </c>
      <c r="AH143" s="63">
        <f t="shared" si="155"/>
        <v>0</v>
      </c>
      <c r="AI143" s="65">
        <f t="shared" si="156"/>
        <v>0</v>
      </c>
      <c r="AJ143" s="64">
        <f t="shared" si="157"/>
        <v>0</v>
      </c>
      <c r="AK143" s="65">
        <v>0</v>
      </c>
      <c r="AL143" s="63">
        <f t="shared" si="158"/>
        <v>0</v>
      </c>
      <c r="AM143" s="75"/>
    </row>
    <row r="144" spans="1:39" s="2" customFormat="1" x14ac:dyDescent="0.3">
      <c r="A144" s="137" t="s">
        <v>61</v>
      </c>
      <c r="B144" s="47">
        <f>14400/24</f>
        <v>600</v>
      </c>
      <c r="C144" s="46">
        <f>800/1.1</f>
        <v>727.27272727272725</v>
      </c>
      <c r="D144" s="163">
        <v>20</v>
      </c>
      <c r="E144" s="44">
        <v>51</v>
      </c>
      <c r="F144" s="110">
        <f t="shared" si="139"/>
        <v>30600</v>
      </c>
      <c r="G144" s="74">
        <v>0</v>
      </c>
      <c r="H144" s="69">
        <f t="shared" si="140"/>
        <v>0</v>
      </c>
      <c r="I144" s="396">
        <v>0</v>
      </c>
      <c r="J144" s="37">
        <f t="shared" si="141"/>
        <v>0</v>
      </c>
      <c r="K144" s="74">
        <v>20</v>
      </c>
      <c r="L144" s="37">
        <f t="shared" si="142"/>
        <v>12000</v>
      </c>
      <c r="M144" s="396">
        <v>20</v>
      </c>
      <c r="N144" s="37">
        <f t="shared" si="143"/>
        <v>12000</v>
      </c>
      <c r="O144" s="396">
        <v>0</v>
      </c>
      <c r="P144" s="71">
        <f t="shared" si="144"/>
        <v>0</v>
      </c>
      <c r="Q144" s="57">
        <f t="shared" si="145"/>
        <v>40</v>
      </c>
      <c r="R144" s="70">
        <f t="shared" si="146"/>
        <v>24000</v>
      </c>
      <c r="S144" s="74">
        <v>3</v>
      </c>
      <c r="T144" s="109">
        <f t="shared" si="147"/>
        <v>2181.818181818182</v>
      </c>
      <c r="U144" s="396">
        <v>8</v>
      </c>
      <c r="V144" s="109">
        <f t="shared" si="148"/>
        <v>5818.181818181818</v>
      </c>
      <c r="W144" s="396">
        <v>20</v>
      </c>
      <c r="X144" s="109">
        <f t="shared" si="149"/>
        <v>14545.454545454544</v>
      </c>
      <c r="Y144" s="396">
        <v>16</v>
      </c>
      <c r="Z144" s="109">
        <f t="shared" si="150"/>
        <v>11636.363636363636</v>
      </c>
      <c r="AA144" s="396">
        <v>13</v>
      </c>
      <c r="AB144" s="68">
        <f t="shared" si="151"/>
        <v>9454.545454545454</v>
      </c>
      <c r="AC144" s="67">
        <f t="shared" si="152"/>
        <v>60</v>
      </c>
      <c r="AD144" s="66">
        <f t="shared" si="153"/>
        <v>43636.363636363632</v>
      </c>
      <c r="AE144" s="57">
        <v>0</v>
      </c>
      <c r="AF144" s="60">
        <f t="shared" si="154"/>
        <v>7636.3636363636351</v>
      </c>
      <c r="AG144" s="52">
        <v>0</v>
      </c>
      <c r="AH144" s="63">
        <f t="shared" si="155"/>
        <v>0</v>
      </c>
      <c r="AI144" s="65">
        <f t="shared" si="156"/>
        <v>31</v>
      </c>
      <c r="AJ144" s="64">
        <f t="shared" si="157"/>
        <v>18600</v>
      </c>
      <c r="AK144" s="65">
        <v>0</v>
      </c>
      <c r="AL144" s="63">
        <f t="shared" si="158"/>
        <v>0</v>
      </c>
      <c r="AM144" s="75"/>
    </row>
    <row r="145" spans="1:39" s="2" customFormat="1" x14ac:dyDescent="0.3">
      <c r="A145" s="78" t="s">
        <v>1189</v>
      </c>
      <c r="B145" s="182">
        <f>16000/10</f>
        <v>1600</v>
      </c>
      <c r="C145" s="183">
        <f>2700/1.1</f>
        <v>2454.5454545454545</v>
      </c>
      <c r="D145" s="184">
        <v>10</v>
      </c>
      <c r="E145" s="44">
        <v>26</v>
      </c>
      <c r="F145" s="110">
        <f t="shared" si="139"/>
        <v>41600</v>
      </c>
      <c r="G145" s="74">
        <v>0</v>
      </c>
      <c r="H145" s="69">
        <f t="shared" si="140"/>
        <v>0</v>
      </c>
      <c r="I145" s="396">
        <v>0</v>
      </c>
      <c r="J145" s="37">
        <f t="shared" si="141"/>
        <v>0</v>
      </c>
      <c r="K145" s="74">
        <v>30</v>
      </c>
      <c r="L145" s="37">
        <f t="shared" si="142"/>
        <v>48000</v>
      </c>
      <c r="M145" s="396">
        <v>30</v>
      </c>
      <c r="N145" s="37">
        <f t="shared" si="143"/>
        <v>48000</v>
      </c>
      <c r="O145" s="396">
        <v>0</v>
      </c>
      <c r="P145" s="71">
        <f t="shared" si="144"/>
        <v>0</v>
      </c>
      <c r="Q145" s="57">
        <f t="shared" si="145"/>
        <v>60</v>
      </c>
      <c r="R145" s="70">
        <f t="shared" si="146"/>
        <v>96000</v>
      </c>
      <c r="S145" s="74">
        <v>5</v>
      </c>
      <c r="T145" s="109">
        <f t="shared" si="147"/>
        <v>12272.727272727272</v>
      </c>
      <c r="U145" s="396">
        <v>14</v>
      </c>
      <c r="V145" s="109">
        <f t="shared" si="148"/>
        <v>34363.63636363636</v>
      </c>
      <c r="W145" s="396">
        <v>19</v>
      </c>
      <c r="X145" s="109">
        <f t="shared" si="149"/>
        <v>46636.363636363632</v>
      </c>
      <c r="Y145" s="396">
        <v>20</v>
      </c>
      <c r="Z145" s="109">
        <f t="shared" si="150"/>
        <v>49090.909090909088</v>
      </c>
      <c r="AA145" s="396">
        <v>18</v>
      </c>
      <c r="AB145" s="68">
        <f t="shared" si="151"/>
        <v>44181.818181818184</v>
      </c>
      <c r="AC145" s="67">
        <f t="shared" si="152"/>
        <v>76</v>
      </c>
      <c r="AD145" s="66">
        <f t="shared" si="153"/>
        <v>186545.45454545453</v>
      </c>
      <c r="AE145" s="57">
        <v>0</v>
      </c>
      <c r="AF145" s="60">
        <f t="shared" si="154"/>
        <v>64945.454545454544</v>
      </c>
      <c r="AG145" s="52">
        <v>0</v>
      </c>
      <c r="AH145" s="63">
        <f t="shared" si="155"/>
        <v>0</v>
      </c>
      <c r="AI145" s="65">
        <f t="shared" si="156"/>
        <v>10</v>
      </c>
      <c r="AJ145" s="64">
        <f t="shared" si="157"/>
        <v>16000</v>
      </c>
      <c r="AK145" s="65">
        <v>0</v>
      </c>
      <c r="AL145" s="63">
        <f t="shared" si="158"/>
        <v>0</v>
      </c>
      <c r="AM145" s="75"/>
    </row>
    <row r="146" spans="1:39" s="2" customFormat="1" x14ac:dyDescent="0.3">
      <c r="A146" s="78" t="s">
        <v>1190</v>
      </c>
      <c r="B146" s="47">
        <f>16000/10</f>
        <v>1600</v>
      </c>
      <c r="C146" s="183">
        <f>2700/1.1</f>
        <v>2454.5454545454545</v>
      </c>
      <c r="D146" s="163">
        <v>10</v>
      </c>
      <c r="E146" s="44">
        <v>0</v>
      </c>
      <c r="F146" s="110">
        <f t="shared" si="139"/>
        <v>0</v>
      </c>
      <c r="G146" s="74">
        <v>0</v>
      </c>
      <c r="H146" s="69">
        <f t="shared" si="140"/>
        <v>0</v>
      </c>
      <c r="I146" s="396">
        <v>0</v>
      </c>
      <c r="J146" s="37">
        <f t="shared" si="141"/>
        <v>0</v>
      </c>
      <c r="K146" s="74">
        <v>0</v>
      </c>
      <c r="L146" s="37">
        <f t="shared" si="142"/>
        <v>0</v>
      </c>
      <c r="M146" s="396">
        <v>0</v>
      </c>
      <c r="N146" s="37">
        <f t="shared" si="143"/>
        <v>0</v>
      </c>
      <c r="O146" s="396">
        <v>0</v>
      </c>
      <c r="P146" s="71">
        <f t="shared" si="144"/>
        <v>0</v>
      </c>
      <c r="Q146" s="57">
        <f t="shared" si="145"/>
        <v>0</v>
      </c>
      <c r="R146" s="70">
        <f t="shared" si="146"/>
        <v>0</v>
      </c>
      <c r="S146" s="74">
        <v>0</v>
      </c>
      <c r="T146" s="109">
        <f t="shared" si="147"/>
        <v>0</v>
      </c>
      <c r="U146" s="396">
        <v>0</v>
      </c>
      <c r="V146" s="109">
        <f t="shared" si="148"/>
        <v>0</v>
      </c>
      <c r="W146" s="396">
        <v>0</v>
      </c>
      <c r="X146" s="109">
        <f t="shared" si="149"/>
        <v>0</v>
      </c>
      <c r="Y146" s="396">
        <v>0</v>
      </c>
      <c r="Z146" s="109">
        <f t="shared" si="150"/>
        <v>0</v>
      </c>
      <c r="AA146" s="396">
        <v>0</v>
      </c>
      <c r="AB146" s="68">
        <f t="shared" si="151"/>
        <v>0</v>
      </c>
      <c r="AC146" s="67">
        <f t="shared" si="152"/>
        <v>0</v>
      </c>
      <c r="AD146" s="66">
        <f t="shared" si="153"/>
        <v>0</v>
      </c>
      <c r="AE146" s="57">
        <v>0</v>
      </c>
      <c r="AF146" s="60">
        <f t="shared" si="154"/>
        <v>0</v>
      </c>
      <c r="AG146" s="52">
        <v>0</v>
      </c>
      <c r="AH146" s="63">
        <f t="shared" si="155"/>
        <v>0</v>
      </c>
      <c r="AI146" s="65">
        <f t="shared" si="156"/>
        <v>0</v>
      </c>
      <c r="AJ146" s="64">
        <f t="shared" si="157"/>
        <v>0</v>
      </c>
      <c r="AK146" s="65">
        <v>0</v>
      </c>
      <c r="AL146" s="63">
        <f t="shared" si="158"/>
        <v>0</v>
      </c>
      <c r="AM146" s="75"/>
    </row>
    <row r="147" spans="1:39" s="2" customFormat="1" x14ac:dyDescent="0.3">
      <c r="A147" s="78" t="s">
        <v>1191</v>
      </c>
      <c r="B147" s="47">
        <f>16000/10</f>
        <v>1600</v>
      </c>
      <c r="C147" s="183">
        <f>2700/1.1</f>
        <v>2454.5454545454545</v>
      </c>
      <c r="D147" s="163">
        <v>10</v>
      </c>
      <c r="E147" s="44">
        <v>0</v>
      </c>
      <c r="F147" s="110">
        <f t="shared" si="139"/>
        <v>0</v>
      </c>
      <c r="G147" s="74">
        <v>0</v>
      </c>
      <c r="H147" s="69">
        <f t="shared" si="140"/>
        <v>0</v>
      </c>
      <c r="I147" s="396">
        <v>0</v>
      </c>
      <c r="J147" s="37">
        <f t="shared" si="141"/>
        <v>0</v>
      </c>
      <c r="K147" s="74">
        <v>0</v>
      </c>
      <c r="L147" s="37">
        <f t="shared" si="142"/>
        <v>0</v>
      </c>
      <c r="M147" s="396">
        <v>10</v>
      </c>
      <c r="N147" s="37">
        <f t="shared" si="143"/>
        <v>16000</v>
      </c>
      <c r="O147" s="396">
        <v>0</v>
      </c>
      <c r="P147" s="71">
        <f t="shared" si="144"/>
        <v>0</v>
      </c>
      <c r="Q147" s="57">
        <f t="shared" si="145"/>
        <v>10</v>
      </c>
      <c r="R147" s="70">
        <f t="shared" si="146"/>
        <v>16000</v>
      </c>
      <c r="S147" s="74">
        <v>0</v>
      </c>
      <c r="T147" s="109">
        <f t="shared" si="147"/>
        <v>0</v>
      </c>
      <c r="U147" s="396">
        <v>0</v>
      </c>
      <c r="V147" s="109">
        <f t="shared" si="148"/>
        <v>0</v>
      </c>
      <c r="W147" s="396">
        <v>0</v>
      </c>
      <c r="X147" s="109">
        <f t="shared" si="149"/>
        <v>0</v>
      </c>
      <c r="Y147" s="396">
        <v>3</v>
      </c>
      <c r="Z147" s="109">
        <f t="shared" si="150"/>
        <v>7363.636363636364</v>
      </c>
      <c r="AA147" s="396">
        <v>3</v>
      </c>
      <c r="AB147" s="68">
        <f t="shared" si="151"/>
        <v>7363.636363636364</v>
      </c>
      <c r="AC147" s="67">
        <f t="shared" si="152"/>
        <v>6</v>
      </c>
      <c r="AD147" s="66">
        <f t="shared" si="153"/>
        <v>14727.272727272728</v>
      </c>
      <c r="AE147" s="57">
        <v>0</v>
      </c>
      <c r="AF147" s="60">
        <f t="shared" si="154"/>
        <v>5127.272727272727</v>
      </c>
      <c r="AG147" s="52">
        <v>0</v>
      </c>
      <c r="AH147" s="63">
        <f t="shared" si="155"/>
        <v>0</v>
      </c>
      <c r="AI147" s="65">
        <f t="shared" si="156"/>
        <v>4</v>
      </c>
      <c r="AJ147" s="64">
        <f t="shared" si="157"/>
        <v>6400</v>
      </c>
      <c r="AK147" s="65">
        <v>0</v>
      </c>
      <c r="AL147" s="63">
        <f t="shared" si="158"/>
        <v>0</v>
      </c>
      <c r="AM147" s="75"/>
    </row>
    <row r="148" spans="1:39" s="2" customFormat="1" x14ac:dyDescent="0.3">
      <c r="A148" s="78" t="s">
        <v>1192</v>
      </c>
      <c r="B148" s="47">
        <f>16000/10</f>
        <v>1600</v>
      </c>
      <c r="C148" s="183">
        <f>2700/1.1</f>
        <v>2454.5454545454545</v>
      </c>
      <c r="D148" s="163">
        <v>10</v>
      </c>
      <c r="E148" s="44">
        <v>0</v>
      </c>
      <c r="F148" s="110">
        <f t="shared" si="139"/>
        <v>0</v>
      </c>
      <c r="G148" s="74">
        <v>0</v>
      </c>
      <c r="H148" s="69">
        <f t="shared" si="140"/>
        <v>0</v>
      </c>
      <c r="I148" s="396">
        <v>0</v>
      </c>
      <c r="J148" s="37">
        <f t="shared" si="141"/>
        <v>0</v>
      </c>
      <c r="K148" s="74">
        <v>0</v>
      </c>
      <c r="L148" s="37">
        <f t="shared" si="142"/>
        <v>0</v>
      </c>
      <c r="M148" s="396">
        <v>0</v>
      </c>
      <c r="N148" s="37">
        <f t="shared" si="143"/>
        <v>0</v>
      </c>
      <c r="O148" s="396">
        <v>0</v>
      </c>
      <c r="P148" s="71">
        <f t="shared" si="144"/>
        <v>0</v>
      </c>
      <c r="Q148" s="57">
        <f t="shared" si="145"/>
        <v>0</v>
      </c>
      <c r="R148" s="70">
        <f t="shared" si="146"/>
        <v>0</v>
      </c>
      <c r="S148" s="74">
        <v>0</v>
      </c>
      <c r="T148" s="109">
        <f t="shared" si="147"/>
        <v>0</v>
      </c>
      <c r="U148" s="396">
        <v>0</v>
      </c>
      <c r="V148" s="109">
        <f t="shared" si="148"/>
        <v>0</v>
      </c>
      <c r="W148" s="396">
        <v>0</v>
      </c>
      <c r="X148" s="109">
        <f t="shared" si="149"/>
        <v>0</v>
      </c>
      <c r="Y148" s="396">
        <v>0</v>
      </c>
      <c r="Z148" s="109">
        <f t="shared" si="150"/>
        <v>0</v>
      </c>
      <c r="AA148" s="396">
        <v>0</v>
      </c>
      <c r="AB148" s="68">
        <f t="shared" si="151"/>
        <v>0</v>
      </c>
      <c r="AC148" s="67">
        <f t="shared" si="152"/>
        <v>0</v>
      </c>
      <c r="AD148" s="66">
        <f t="shared" si="153"/>
        <v>0</v>
      </c>
      <c r="AE148" s="57">
        <v>0</v>
      </c>
      <c r="AF148" s="60">
        <f t="shared" si="154"/>
        <v>0</v>
      </c>
      <c r="AG148" s="52">
        <v>0</v>
      </c>
      <c r="AH148" s="63">
        <f t="shared" si="155"/>
        <v>0</v>
      </c>
      <c r="AI148" s="65">
        <f t="shared" si="156"/>
        <v>0</v>
      </c>
      <c r="AJ148" s="64">
        <f t="shared" si="157"/>
        <v>0</v>
      </c>
      <c r="AK148" s="65">
        <v>0</v>
      </c>
      <c r="AL148" s="63">
        <f t="shared" si="158"/>
        <v>0</v>
      </c>
      <c r="AM148" s="75"/>
    </row>
    <row r="149" spans="1:39" s="2" customFormat="1" x14ac:dyDescent="0.3">
      <c r="A149" s="78" t="s">
        <v>1187</v>
      </c>
      <c r="B149" s="47">
        <f>16000/10</f>
        <v>1600</v>
      </c>
      <c r="C149" s="183">
        <f>2700/1.1</f>
        <v>2454.5454545454545</v>
      </c>
      <c r="D149" s="163">
        <v>11</v>
      </c>
      <c r="E149" s="44">
        <v>1</v>
      </c>
      <c r="F149" s="110">
        <f t="shared" si="139"/>
        <v>1600</v>
      </c>
      <c r="G149" s="74">
        <v>0</v>
      </c>
      <c r="H149" s="69">
        <f t="shared" si="140"/>
        <v>0</v>
      </c>
      <c r="I149" s="396">
        <v>0</v>
      </c>
      <c r="J149" s="37">
        <f t="shared" si="141"/>
        <v>0</v>
      </c>
      <c r="K149" s="74">
        <v>0</v>
      </c>
      <c r="L149" s="37">
        <f t="shared" si="142"/>
        <v>0</v>
      </c>
      <c r="M149" s="396">
        <v>10</v>
      </c>
      <c r="N149" s="37">
        <f t="shared" si="143"/>
        <v>16000</v>
      </c>
      <c r="O149" s="396">
        <v>0</v>
      </c>
      <c r="P149" s="71">
        <f t="shared" si="144"/>
        <v>0</v>
      </c>
      <c r="Q149" s="57">
        <f t="shared" si="145"/>
        <v>10</v>
      </c>
      <c r="R149" s="70">
        <f t="shared" si="146"/>
        <v>16000</v>
      </c>
      <c r="S149" s="74">
        <v>1</v>
      </c>
      <c r="T149" s="109">
        <f t="shared" si="147"/>
        <v>2454.5454545454545</v>
      </c>
      <c r="U149" s="396">
        <v>0</v>
      </c>
      <c r="V149" s="109">
        <f t="shared" si="148"/>
        <v>0</v>
      </c>
      <c r="W149" s="396">
        <v>0</v>
      </c>
      <c r="X149" s="109">
        <f t="shared" si="149"/>
        <v>0</v>
      </c>
      <c r="Y149" s="396">
        <v>4</v>
      </c>
      <c r="Z149" s="109">
        <f t="shared" si="150"/>
        <v>9818.181818181818</v>
      </c>
      <c r="AA149" s="396">
        <v>6</v>
      </c>
      <c r="AB149" s="68">
        <f t="shared" si="151"/>
        <v>14727.272727272728</v>
      </c>
      <c r="AC149" s="67">
        <f t="shared" si="152"/>
        <v>11</v>
      </c>
      <c r="AD149" s="66">
        <f t="shared" si="153"/>
        <v>27000</v>
      </c>
      <c r="AE149" s="57">
        <v>0</v>
      </c>
      <c r="AF149" s="60">
        <f t="shared" si="154"/>
        <v>9400</v>
      </c>
      <c r="AG149" s="52">
        <v>0</v>
      </c>
      <c r="AH149" s="63">
        <f t="shared" si="155"/>
        <v>0</v>
      </c>
      <c r="AI149" s="65">
        <f t="shared" si="156"/>
        <v>0</v>
      </c>
      <c r="AJ149" s="64">
        <f t="shared" si="157"/>
        <v>0</v>
      </c>
      <c r="AK149" s="65">
        <v>0</v>
      </c>
      <c r="AL149" s="63">
        <f t="shared" si="158"/>
        <v>0</v>
      </c>
      <c r="AM149" s="75"/>
    </row>
    <row r="150" spans="1:39" s="2" customFormat="1" x14ac:dyDescent="0.3">
      <c r="A150" s="78" t="s">
        <v>45</v>
      </c>
      <c r="B150" s="47">
        <f>14400/12</f>
        <v>1200</v>
      </c>
      <c r="C150" s="46">
        <f>1800/1.1</f>
        <v>1636.3636363636363</v>
      </c>
      <c r="D150" s="163">
        <v>12</v>
      </c>
      <c r="E150" s="44">
        <v>0</v>
      </c>
      <c r="F150" s="110">
        <f t="shared" si="139"/>
        <v>0</v>
      </c>
      <c r="G150" s="74">
        <v>0</v>
      </c>
      <c r="H150" s="69">
        <f t="shared" si="140"/>
        <v>0</v>
      </c>
      <c r="I150" s="396">
        <v>0</v>
      </c>
      <c r="J150" s="37">
        <f t="shared" si="141"/>
        <v>0</v>
      </c>
      <c r="K150" s="74">
        <v>0</v>
      </c>
      <c r="L150" s="37">
        <f t="shared" si="142"/>
        <v>0</v>
      </c>
      <c r="M150" s="396">
        <v>0</v>
      </c>
      <c r="N150" s="37">
        <f t="shared" si="143"/>
        <v>0</v>
      </c>
      <c r="O150" s="396">
        <v>0</v>
      </c>
      <c r="P150" s="71">
        <f t="shared" si="144"/>
        <v>0</v>
      </c>
      <c r="Q150" s="57">
        <f t="shared" si="145"/>
        <v>0</v>
      </c>
      <c r="R150" s="70">
        <f t="shared" si="146"/>
        <v>0</v>
      </c>
      <c r="S150" s="74">
        <v>0</v>
      </c>
      <c r="T150" s="109">
        <f t="shared" si="147"/>
        <v>0</v>
      </c>
      <c r="U150" s="396">
        <v>0</v>
      </c>
      <c r="V150" s="109">
        <f t="shared" si="148"/>
        <v>0</v>
      </c>
      <c r="W150" s="396">
        <v>0</v>
      </c>
      <c r="X150" s="109">
        <f t="shared" si="149"/>
        <v>0</v>
      </c>
      <c r="Y150" s="396">
        <v>0</v>
      </c>
      <c r="Z150" s="109">
        <f t="shared" si="150"/>
        <v>0</v>
      </c>
      <c r="AA150" s="396">
        <v>0</v>
      </c>
      <c r="AB150" s="68">
        <f t="shared" si="151"/>
        <v>0</v>
      </c>
      <c r="AC150" s="67">
        <f t="shared" si="152"/>
        <v>0</v>
      </c>
      <c r="AD150" s="66">
        <f t="shared" si="153"/>
        <v>0</v>
      </c>
      <c r="AE150" s="57">
        <v>0</v>
      </c>
      <c r="AF150" s="60">
        <f t="shared" si="154"/>
        <v>0</v>
      </c>
      <c r="AG150" s="52">
        <v>0</v>
      </c>
      <c r="AH150" s="63">
        <f t="shared" si="155"/>
        <v>0</v>
      </c>
      <c r="AI150" s="65">
        <f t="shared" si="156"/>
        <v>0</v>
      </c>
      <c r="AJ150" s="64">
        <f t="shared" si="157"/>
        <v>0</v>
      </c>
      <c r="AK150" s="65">
        <v>0</v>
      </c>
      <c r="AL150" s="63">
        <f t="shared" si="158"/>
        <v>0</v>
      </c>
      <c r="AM150" s="75"/>
    </row>
    <row r="151" spans="1:39" s="2" customFormat="1" x14ac:dyDescent="0.3">
      <c r="A151" s="55" t="s">
        <v>150</v>
      </c>
      <c r="B151" s="47">
        <f>3900/6</f>
        <v>650</v>
      </c>
      <c r="C151" s="46">
        <f>2000/1.1</f>
        <v>1818.181818181818</v>
      </c>
      <c r="D151" s="163">
        <v>6</v>
      </c>
      <c r="E151" s="44">
        <v>19</v>
      </c>
      <c r="F151" s="110">
        <f t="shared" si="139"/>
        <v>12350</v>
      </c>
      <c r="G151" s="74">
        <v>0</v>
      </c>
      <c r="H151" s="69">
        <f t="shared" si="140"/>
        <v>0</v>
      </c>
      <c r="I151" s="396">
        <v>0</v>
      </c>
      <c r="J151" s="37">
        <f t="shared" si="141"/>
        <v>0</v>
      </c>
      <c r="K151" s="74">
        <v>6</v>
      </c>
      <c r="L151" s="37">
        <f t="shared" si="142"/>
        <v>3900</v>
      </c>
      <c r="M151" s="396">
        <v>0</v>
      </c>
      <c r="N151" s="37">
        <f t="shared" si="143"/>
        <v>0</v>
      </c>
      <c r="O151" s="396">
        <v>0</v>
      </c>
      <c r="P151" s="71">
        <f t="shared" si="144"/>
        <v>0</v>
      </c>
      <c r="Q151" s="57">
        <f t="shared" si="145"/>
        <v>6</v>
      </c>
      <c r="R151" s="70">
        <f t="shared" si="146"/>
        <v>3900</v>
      </c>
      <c r="S151" s="74">
        <v>3</v>
      </c>
      <c r="T151" s="109">
        <f t="shared" si="147"/>
        <v>5454.545454545454</v>
      </c>
      <c r="U151" s="396">
        <v>3</v>
      </c>
      <c r="V151" s="109">
        <f t="shared" si="148"/>
        <v>5454.545454545454</v>
      </c>
      <c r="W151" s="396">
        <v>7</v>
      </c>
      <c r="X151" s="109">
        <f t="shared" si="149"/>
        <v>12727.272727272726</v>
      </c>
      <c r="Y151" s="396">
        <v>4</v>
      </c>
      <c r="Z151" s="109">
        <f t="shared" si="150"/>
        <v>7272.7272727272721</v>
      </c>
      <c r="AA151" s="396">
        <v>3</v>
      </c>
      <c r="AB151" s="68">
        <f t="shared" si="151"/>
        <v>5454.545454545454</v>
      </c>
      <c r="AC151" s="67">
        <f t="shared" si="152"/>
        <v>20</v>
      </c>
      <c r="AD151" s="66">
        <f t="shared" si="153"/>
        <v>36363.63636363636</v>
      </c>
      <c r="AE151" s="57">
        <v>0</v>
      </c>
      <c r="AF151" s="60">
        <f t="shared" si="154"/>
        <v>23363.63636363636</v>
      </c>
      <c r="AG151" s="52">
        <v>0</v>
      </c>
      <c r="AH151" s="63">
        <f t="shared" si="155"/>
        <v>0</v>
      </c>
      <c r="AI151" s="65">
        <f t="shared" si="156"/>
        <v>5</v>
      </c>
      <c r="AJ151" s="64">
        <f t="shared" si="157"/>
        <v>3250</v>
      </c>
      <c r="AK151" s="65">
        <v>0</v>
      </c>
      <c r="AL151" s="63">
        <f t="shared" si="158"/>
        <v>0</v>
      </c>
      <c r="AM151" s="75"/>
    </row>
    <row r="152" spans="1:39" s="2" customFormat="1" x14ac:dyDescent="0.3">
      <c r="A152" s="55" t="s">
        <v>67</v>
      </c>
      <c r="B152" s="47">
        <f>3900/6</f>
        <v>650</v>
      </c>
      <c r="C152" s="46">
        <f>2000/1.1</f>
        <v>1818.181818181818</v>
      </c>
      <c r="D152" s="163">
        <v>6</v>
      </c>
      <c r="E152" s="44">
        <v>15</v>
      </c>
      <c r="F152" s="110">
        <f t="shared" si="139"/>
        <v>9750</v>
      </c>
      <c r="G152" s="74">
        <v>0</v>
      </c>
      <c r="H152" s="69">
        <f t="shared" si="140"/>
        <v>0</v>
      </c>
      <c r="I152" s="396">
        <v>0</v>
      </c>
      <c r="J152" s="37">
        <f t="shared" si="141"/>
        <v>0</v>
      </c>
      <c r="K152" s="74">
        <v>12</v>
      </c>
      <c r="L152" s="37">
        <f t="shared" si="142"/>
        <v>7800</v>
      </c>
      <c r="M152" s="396">
        <v>12</v>
      </c>
      <c r="N152" s="37">
        <f t="shared" si="143"/>
        <v>7800</v>
      </c>
      <c r="O152" s="396">
        <v>0</v>
      </c>
      <c r="P152" s="71">
        <f t="shared" si="144"/>
        <v>0</v>
      </c>
      <c r="Q152" s="57">
        <f t="shared" si="145"/>
        <v>24</v>
      </c>
      <c r="R152" s="70">
        <f t="shared" si="146"/>
        <v>15600</v>
      </c>
      <c r="S152" s="74">
        <v>3</v>
      </c>
      <c r="T152" s="109">
        <f t="shared" si="147"/>
        <v>5454.545454545454</v>
      </c>
      <c r="U152" s="396">
        <v>3</v>
      </c>
      <c r="V152" s="109">
        <f t="shared" si="148"/>
        <v>5454.545454545454</v>
      </c>
      <c r="W152" s="396">
        <v>8</v>
      </c>
      <c r="X152" s="109">
        <f t="shared" si="149"/>
        <v>14545.454545454544</v>
      </c>
      <c r="Y152" s="396">
        <v>8</v>
      </c>
      <c r="Z152" s="109">
        <f t="shared" si="150"/>
        <v>14545.454545454544</v>
      </c>
      <c r="AA152" s="396">
        <v>10</v>
      </c>
      <c r="AB152" s="68">
        <f t="shared" si="151"/>
        <v>18181.81818181818</v>
      </c>
      <c r="AC152" s="67">
        <f t="shared" si="152"/>
        <v>32</v>
      </c>
      <c r="AD152" s="66">
        <f t="shared" si="153"/>
        <v>58181.818181818177</v>
      </c>
      <c r="AE152" s="57">
        <v>0</v>
      </c>
      <c r="AF152" s="60">
        <f t="shared" si="154"/>
        <v>37381.818181818177</v>
      </c>
      <c r="AG152" s="52">
        <v>0</v>
      </c>
      <c r="AH152" s="63">
        <f t="shared" si="155"/>
        <v>0</v>
      </c>
      <c r="AI152" s="65">
        <f t="shared" si="156"/>
        <v>7</v>
      </c>
      <c r="AJ152" s="64">
        <f t="shared" si="157"/>
        <v>4550</v>
      </c>
      <c r="AK152" s="65">
        <v>0</v>
      </c>
      <c r="AL152" s="63">
        <f t="shared" si="158"/>
        <v>0</v>
      </c>
      <c r="AM152" s="75"/>
    </row>
    <row r="153" spans="1:39" s="2" customFormat="1" x14ac:dyDescent="0.3">
      <c r="A153" s="55" t="s">
        <v>148</v>
      </c>
      <c r="B153" s="47">
        <f>3900/6</f>
        <v>650</v>
      </c>
      <c r="C153" s="46">
        <f>2000/1.1</f>
        <v>1818.181818181818</v>
      </c>
      <c r="D153" s="163">
        <v>6</v>
      </c>
      <c r="E153" s="44">
        <v>14</v>
      </c>
      <c r="F153" s="110">
        <f t="shared" si="139"/>
        <v>9100</v>
      </c>
      <c r="G153" s="74">
        <v>0</v>
      </c>
      <c r="H153" s="69">
        <f t="shared" si="140"/>
        <v>0</v>
      </c>
      <c r="I153" s="396">
        <v>0</v>
      </c>
      <c r="J153" s="37">
        <f t="shared" si="141"/>
        <v>0</v>
      </c>
      <c r="K153" s="74">
        <v>6</v>
      </c>
      <c r="L153" s="37">
        <f t="shared" si="142"/>
        <v>3900</v>
      </c>
      <c r="M153" s="396">
        <v>6</v>
      </c>
      <c r="N153" s="37">
        <f t="shared" si="143"/>
        <v>3900</v>
      </c>
      <c r="O153" s="396">
        <v>0</v>
      </c>
      <c r="P153" s="71">
        <f t="shared" si="144"/>
        <v>0</v>
      </c>
      <c r="Q153" s="57">
        <f t="shared" si="145"/>
        <v>12</v>
      </c>
      <c r="R153" s="70">
        <f t="shared" si="146"/>
        <v>7800</v>
      </c>
      <c r="S153" s="74">
        <v>1</v>
      </c>
      <c r="T153" s="109">
        <f t="shared" si="147"/>
        <v>1818.181818181818</v>
      </c>
      <c r="U153" s="396">
        <v>1</v>
      </c>
      <c r="V153" s="109">
        <f t="shared" si="148"/>
        <v>1818.181818181818</v>
      </c>
      <c r="W153" s="396">
        <v>5</v>
      </c>
      <c r="X153" s="109">
        <f t="shared" si="149"/>
        <v>9090.9090909090901</v>
      </c>
      <c r="Y153" s="396">
        <v>5</v>
      </c>
      <c r="Z153" s="109">
        <f t="shared" si="150"/>
        <v>9090.9090909090901</v>
      </c>
      <c r="AA153" s="396">
        <v>7</v>
      </c>
      <c r="AB153" s="68">
        <f t="shared" si="151"/>
        <v>12727.272727272726</v>
      </c>
      <c r="AC153" s="67">
        <f t="shared" si="152"/>
        <v>19</v>
      </c>
      <c r="AD153" s="66">
        <f t="shared" si="153"/>
        <v>34545.454545454544</v>
      </c>
      <c r="AE153" s="57">
        <v>0</v>
      </c>
      <c r="AF153" s="60">
        <f t="shared" si="154"/>
        <v>22195.454545454544</v>
      </c>
      <c r="AG153" s="52">
        <v>0</v>
      </c>
      <c r="AH153" s="63">
        <f t="shared" si="155"/>
        <v>0</v>
      </c>
      <c r="AI153" s="65">
        <f t="shared" si="156"/>
        <v>7</v>
      </c>
      <c r="AJ153" s="64">
        <f t="shared" si="157"/>
        <v>4550</v>
      </c>
      <c r="AK153" s="65">
        <v>0</v>
      </c>
      <c r="AL153" s="63">
        <f t="shared" si="158"/>
        <v>0</v>
      </c>
      <c r="AM153" s="75"/>
    </row>
    <row r="154" spans="1:39" s="2" customFormat="1" ht="17.25" thickBot="1" x14ac:dyDescent="0.35">
      <c r="A154" s="48" t="s">
        <v>1193</v>
      </c>
      <c r="B154" s="193">
        <f>31200/24</f>
        <v>1300</v>
      </c>
      <c r="C154" s="194">
        <f>2800/1.1</f>
        <v>2545.454545454545</v>
      </c>
      <c r="D154" s="45">
        <v>24</v>
      </c>
      <c r="E154" s="403">
        <v>35</v>
      </c>
      <c r="F154" s="147">
        <f t="shared" si="139"/>
        <v>45500</v>
      </c>
      <c r="G154" s="145">
        <v>0</v>
      </c>
      <c r="H154" s="404">
        <f t="shared" si="140"/>
        <v>0</v>
      </c>
      <c r="I154" s="418">
        <v>0</v>
      </c>
      <c r="J154" s="197">
        <f t="shared" si="141"/>
        <v>0</v>
      </c>
      <c r="K154" s="145">
        <v>48</v>
      </c>
      <c r="L154" s="197">
        <f t="shared" si="142"/>
        <v>62400</v>
      </c>
      <c r="M154" s="418">
        <v>24</v>
      </c>
      <c r="N154" s="197">
        <f t="shared" si="143"/>
        <v>31200</v>
      </c>
      <c r="O154" s="396">
        <v>0</v>
      </c>
      <c r="P154" s="405">
        <f t="shared" si="144"/>
        <v>0</v>
      </c>
      <c r="Q154" s="406">
        <f t="shared" si="145"/>
        <v>72</v>
      </c>
      <c r="R154" s="149">
        <f t="shared" si="146"/>
        <v>93600</v>
      </c>
      <c r="S154" s="145">
        <v>3</v>
      </c>
      <c r="T154" s="119">
        <f t="shared" si="147"/>
        <v>7636.3636363636351</v>
      </c>
      <c r="U154" s="418">
        <v>9</v>
      </c>
      <c r="V154" s="119">
        <f t="shared" si="148"/>
        <v>22909.090909090904</v>
      </c>
      <c r="W154" s="418">
        <v>23</v>
      </c>
      <c r="X154" s="119">
        <f t="shared" si="149"/>
        <v>58545.454545454537</v>
      </c>
      <c r="Y154" s="418">
        <v>13</v>
      </c>
      <c r="Z154" s="119">
        <f t="shared" si="150"/>
        <v>33090.909090909088</v>
      </c>
      <c r="AA154" s="418">
        <v>19</v>
      </c>
      <c r="AB154" s="390">
        <f t="shared" si="151"/>
        <v>48363.636363636353</v>
      </c>
      <c r="AC154" s="407">
        <f t="shared" si="152"/>
        <v>67</v>
      </c>
      <c r="AD154" s="408">
        <f t="shared" si="153"/>
        <v>170545.45454545453</v>
      </c>
      <c r="AE154" s="406">
        <v>0</v>
      </c>
      <c r="AF154" s="392">
        <f t="shared" si="154"/>
        <v>83445.454545454515</v>
      </c>
      <c r="AG154" s="52">
        <v>0</v>
      </c>
      <c r="AH154" s="393">
        <f t="shared" si="155"/>
        <v>0</v>
      </c>
      <c r="AI154" s="426">
        <f t="shared" si="156"/>
        <v>40</v>
      </c>
      <c r="AJ154" s="427">
        <f t="shared" si="157"/>
        <v>52000</v>
      </c>
      <c r="AK154" s="426">
        <v>0</v>
      </c>
      <c r="AL154" s="393">
        <f t="shared" si="158"/>
        <v>0</v>
      </c>
      <c r="AM154" s="447"/>
    </row>
    <row r="155" spans="1:39" s="2" customFormat="1" ht="17.25" thickBot="1" x14ac:dyDescent="0.35">
      <c r="A155" s="573" t="s">
        <v>57</v>
      </c>
      <c r="B155" s="574"/>
      <c r="C155" s="574"/>
      <c r="D155" s="574"/>
      <c r="E155" s="448">
        <f t="shared" ref="E155:AL155" si="159">SUM(E140:E154)</f>
        <v>209</v>
      </c>
      <c r="F155" s="448">
        <f t="shared" si="159"/>
        <v>235900</v>
      </c>
      <c r="G155" s="449">
        <f t="shared" si="159"/>
        <v>0</v>
      </c>
      <c r="H155" s="452">
        <f t="shared" si="159"/>
        <v>0</v>
      </c>
      <c r="I155" s="449">
        <f t="shared" si="159"/>
        <v>20</v>
      </c>
      <c r="J155" s="452">
        <f t="shared" si="159"/>
        <v>36000</v>
      </c>
      <c r="K155" s="449">
        <f t="shared" si="159"/>
        <v>162</v>
      </c>
      <c r="L155" s="452">
        <f t="shared" si="159"/>
        <v>210000</v>
      </c>
      <c r="M155" s="449">
        <f t="shared" si="159"/>
        <v>142</v>
      </c>
      <c r="N155" s="452">
        <f t="shared" si="159"/>
        <v>188900</v>
      </c>
      <c r="O155" s="449">
        <f t="shared" si="159"/>
        <v>0</v>
      </c>
      <c r="P155" s="452">
        <f t="shared" si="159"/>
        <v>0</v>
      </c>
      <c r="Q155" s="450">
        <f t="shared" si="159"/>
        <v>324</v>
      </c>
      <c r="R155" s="450">
        <f t="shared" si="159"/>
        <v>434900</v>
      </c>
      <c r="S155" s="449">
        <f>SUM(S140:S154)</f>
        <v>30</v>
      </c>
      <c r="T155" s="452">
        <f t="shared" si="159"/>
        <v>64999.999999999993</v>
      </c>
      <c r="U155" s="449">
        <f t="shared" si="159"/>
        <v>57</v>
      </c>
      <c r="V155" s="452">
        <f t="shared" si="159"/>
        <v>123909.09090909091</v>
      </c>
      <c r="W155" s="449">
        <f t="shared" si="159"/>
        <v>119</v>
      </c>
      <c r="X155" s="452">
        <f t="shared" si="159"/>
        <v>249999.99999999997</v>
      </c>
      <c r="Y155" s="449">
        <f t="shared" si="159"/>
        <v>84</v>
      </c>
      <c r="Z155" s="452">
        <f t="shared" si="159"/>
        <v>169909.09090909091</v>
      </c>
      <c r="AA155" s="449">
        <f t="shared" si="159"/>
        <v>101</v>
      </c>
      <c r="AB155" s="452">
        <f t="shared" si="159"/>
        <v>216363.63636363635</v>
      </c>
      <c r="AC155" s="450">
        <f t="shared" si="159"/>
        <v>391</v>
      </c>
      <c r="AD155" s="450">
        <f t="shared" si="159"/>
        <v>825181.81818181812</v>
      </c>
      <c r="AE155" s="450">
        <f t="shared" si="159"/>
        <v>0</v>
      </c>
      <c r="AF155" s="450">
        <f t="shared" si="159"/>
        <v>328131.81818181812</v>
      </c>
      <c r="AG155" s="454">
        <f t="shared" si="159"/>
        <v>0</v>
      </c>
      <c r="AH155" s="449">
        <f t="shared" si="159"/>
        <v>0</v>
      </c>
      <c r="AI155" s="449">
        <f t="shared" si="159"/>
        <v>142</v>
      </c>
      <c r="AJ155" s="449">
        <f t="shared" si="159"/>
        <v>173750</v>
      </c>
      <c r="AK155" s="449">
        <f t="shared" si="159"/>
        <v>0</v>
      </c>
      <c r="AL155" s="449">
        <f t="shared" si="159"/>
        <v>0</v>
      </c>
      <c r="AM155" s="11"/>
    </row>
    <row r="156" spans="1:39" s="2" customFormat="1" ht="17.25" thickBot="1" x14ac:dyDescent="0.35">
      <c r="A156" s="10"/>
      <c r="B156" s="10"/>
      <c r="C156" s="10"/>
      <c r="D156" s="10"/>
      <c r="E156" s="4"/>
      <c r="F156" s="6"/>
      <c r="G156" s="4"/>
      <c r="H156" s="9">
        <f>H155*1.1</f>
        <v>0</v>
      </c>
      <c r="I156" s="5"/>
      <c r="J156" s="101">
        <f>J155*1.1</f>
        <v>39600</v>
      </c>
      <c r="K156" s="5"/>
      <c r="L156" s="9">
        <f>L155*1.1</f>
        <v>231000.00000000003</v>
      </c>
      <c r="M156" s="5"/>
      <c r="N156" s="9">
        <f>N155*1.1</f>
        <v>207790.00000000003</v>
      </c>
      <c r="O156" s="5"/>
      <c r="P156" s="9">
        <f>P155*1.1</f>
        <v>0</v>
      </c>
      <c r="Q156" s="5"/>
      <c r="R156" s="8">
        <f>R155*1.1</f>
        <v>478390.00000000006</v>
      </c>
      <c r="S156" s="586" t="s">
        <v>50</v>
      </c>
      <c r="T156" s="587"/>
      <c r="U156" s="587"/>
      <c r="V156" s="587"/>
      <c r="W156" s="587"/>
      <c r="X156" s="587"/>
      <c r="Y156" s="587"/>
      <c r="Z156" s="587"/>
      <c r="AA156" s="587"/>
      <c r="AB156" s="587"/>
      <c r="AC156" s="587"/>
      <c r="AD156" s="587"/>
      <c r="AE156" s="383"/>
      <c r="AF156" s="7">
        <f>AF155/(R155+F155)</f>
        <v>0.48916490486257919</v>
      </c>
      <c r="AG156" s="4"/>
      <c r="AH156" s="6"/>
      <c r="AI156" s="4"/>
      <c r="AJ156" s="5"/>
      <c r="AK156" s="4"/>
      <c r="AL156" s="3"/>
    </row>
    <row r="157" spans="1:39" s="100" customFormat="1" x14ac:dyDescent="0.3"/>
    <row r="158" spans="1:39" s="2" customFormat="1" x14ac:dyDescent="0.3"/>
    <row r="159" spans="1:39" s="2" customFormat="1" ht="17.25" hidden="1" thickBot="1" x14ac:dyDescent="0.35">
      <c r="A159" s="98" t="s">
        <v>1211</v>
      </c>
      <c r="B159" s="97"/>
      <c r="C159" s="97"/>
      <c r="D159" s="96"/>
      <c r="E159" s="95"/>
      <c r="F159" s="95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3"/>
      <c r="AH159" s="93"/>
      <c r="AI159" s="93"/>
      <c r="AJ159" s="93"/>
      <c r="AK159" s="93"/>
    </row>
    <row r="160" spans="1:39" s="2" customFormat="1" ht="17.25" hidden="1" thickBot="1" x14ac:dyDescent="0.35">
      <c r="A160" s="10"/>
      <c r="B160" s="10"/>
      <c r="C160" s="10"/>
      <c r="D160" s="10"/>
      <c r="E160" s="92"/>
      <c r="F160" s="91"/>
      <c r="G160" s="619" t="s">
        <v>10</v>
      </c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1"/>
      <c r="S160" s="660" t="s">
        <v>49</v>
      </c>
      <c r="T160" s="622"/>
      <c r="U160" s="622"/>
      <c r="V160" s="622"/>
      <c r="W160" s="622"/>
      <c r="X160" s="622"/>
      <c r="Y160" s="622"/>
      <c r="Z160" s="622"/>
      <c r="AA160" s="622"/>
      <c r="AB160" s="622"/>
      <c r="AC160" s="622"/>
      <c r="AD160" s="622"/>
      <c r="AE160" s="622"/>
      <c r="AF160" s="661"/>
      <c r="AG160" s="92"/>
      <c r="AH160" s="91"/>
      <c r="AI160" s="92"/>
      <c r="AJ160" s="89"/>
      <c r="AK160" s="90"/>
      <c r="AL160" s="89"/>
      <c r="AM160" s="88" t="s">
        <v>11</v>
      </c>
    </row>
    <row r="161" spans="1:39" s="2" customFormat="1" ht="16.5" hidden="1" customHeight="1" x14ac:dyDescent="0.3">
      <c r="A161" s="652" t="s">
        <v>12</v>
      </c>
      <c r="B161" s="636" t="s">
        <v>13</v>
      </c>
      <c r="C161" s="565" t="s">
        <v>14</v>
      </c>
      <c r="D161" s="647" t="s">
        <v>51</v>
      </c>
      <c r="E161" s="569" t="s">
        <v>15</v>
      </c>
      <c r="F161" s="696" t="s">
        <v>16</v>
      </c>
      <c r="G161" s="629" t="s">
        <v>17</v>
      </c>
      <c r="H161" s="633" t="s">
        <v>18</v>
      </c>
      <c r="I161" s="625" t="s">
        <v>0</v>
      </c>
      <c r="J161" s="633" t="s">
        <v>53</v>
      </c>
      <c r="K161" s="625" t="s">
        <v>1</v>
      </c>
      <c r="L161" s="633" t="s">
        <v>19</v>
      </c>
      <c r="M161" s="625" t="s">
        <v>2</v>
      </c>
      <c r="N161" s="633" t="s">
        <v>20</v>
      </c>
      <c r="O161" s="625" t="s">
        <v>3</v>
      </c>
      <c r="P161" s="633" t="s">
        <v>21</v>
      </c>
      <c r="Q161" s="639" t="s">
        <v>22</v>
      </c>
      <c r="R161" s="607" t="s">
        <v>23</v>
      </c>
      <c r="S161" s="664" t="s">
        <v>24</v>
      </c>
      <c r="T161" s="611" t="s">
        <v>25</v>
      </c>
      <c r="U161" s="640" t="s">
        <v>4</v>
      </c>
      <c r="V161" s="611" t="s">
        <v>26</v>
      </c>
      <c r="W161" s="640" t="s">
        <v>5</v>
      </c>
      <c r="X161" s="611" t="s">
        <v>27</v>
      </c>
      <c r="Y161" s="640" t="s">
        <v>6</v>
      </c>
      <c r="Z161" s="611" t="s">
        <v>54</v>
      </c>
      <c r="AA161" s="640" t="s">
        <v>7</v>
      </c>
      <c r="AB161" s="611" t="s">
        <v>28</v>
      </c>
      <c r="AC161" s="642" t="s">
        <v>29</v>
      </c>
      <c r="AD161" s="639" t="s">
        <v>30</v>
      </c>
      <c r="AE161" s="639" t="s">
        <v>31</v>
      </c>
      <c r="AF161" s="607" t="s">
        <v>32</v>
      </c>
      <c r="AG161" s="615" t="s">
        <v>33</v>
      </c>
      <c r="AH161" s="647" t="s">
        <v>52</v>
      </c>
      <c r="AI161" s="629" t="s">
        <v>71</v>
      </c>
      <c r="AJ161" s="627" t="s">
        <v>34</v>
      </c>
      <c r="AK161" s="634" t="s">
        <v>35</v>
      </c>
      <c r="AL161" s="627" t="s">
        <v>36</v>
      </c>
      <c r="AM161" s="605" t="s">
        <v>37</v>
      </c>
    </row>
    <row r="162" spans="1:39" s="2" customFormat="1" ht="17.25" hidden="1" customHeight="1" thickBot="1" x14ac:dyDescent="0.35">
      <c r="A162" s="653"/>
      <c r="B162" s="637"/>
      <c r="C162" s="566"/>
      <c r="D162" s="648"/>
      <c r="E162" s="651"/>
      <c r="F162" s="697"/>
      <c r="G162" s="630"/>
      <c r="H162" s="583"/>
      <c r="I162" s="626"/>
      <c r="J162" s="583"/>
      <c r="K162" s="626"/>
      <c r="L162" s="583"/>
      <c r="M162" s="626"/>
      <c r="N162" s="583"/>
      <c r="O162" s="626"/>
      <c r="P162" s="583"/>
      <c r="Q162" s="602"/>
      <c r="R162" s="608"/>
      <c r="S162" s="665"/>
      <c r="T162" s="612"/>
      <c r="U162" s="641"/>
      <c r="V162" s="612"/>
      <c r="W162" s="641"/>
      <c r="X162" s="612"/>
      <c r="Y162" s="641"/>
      <c r="Z162" s="612"/>
      <c r="AA162" s="641"/>
      <c r="AB162" s="612"/>
      <c r="AC162" s="593"/>
      <c r="AD162" s="602"/>
      <c r="AE162" s="602"/>
      <c r="AF162" s="608"/>
      <c r="AG162" s="616"/>
      <c r="AH162" s="648"/>
      <c r="AI162" s="630"/>
      <c r="AJ162" s="631"/>
      <c r="AK162" s="638"/>
      <c r="AL162" s="631"/>
      <c r="AM162" s="606"/>
    </row>
    <row r="163" spans="1:39" s="2" customFormat="1" hidden="1" x14ac:dyDescent="0.3">
      <c r="A163" s="78" t="s">
        <v>40</v>
      </c>
      <c r="B163" s="47">
        <f>18000/10</f>
        <v>1800</v>
      </c>
      <c r="C163" s="183">
        <f>2800/1.1</f>
        <v>2545.454545454545</v>
      </c>
      <c r="D163" s="163">
        <v>10</v>
      </c>
      <c r="E163" s="44">
        <v>0</v>
      </c>
      <c r="F163" s="391">
        <f t="shared" ref="F163:F177" si="160">B163*E163</f>
        <v>0</v>
      </c>
      <c r="G163" s="42">
        <v>0</v>
      </c>
      <c r="H163" s="69">
        <f t="shared" ref="H163:H177" si="161">B163*G163</f>
        <v>0</v>
      </c>
      <c r="I163" s="38">
        <v>0</v>
      </c>
      <c r="J163" s="37">
        <f t="shared" ref="J163:J177" si="162">B163*I163</f>
        <v>0</v>
      </c>
      <c r="K163" s="74">
        <v>0</v>
      </c>
      <c r="L163" s="37">
        <f t="shared" ref="L163:L177" si="163">B163*K163</f>
        <v>0</v>
      </c>
      <c r="M163" s="38">
        <v>0</v>
      </c>
      <c r="N163" s="37">
        <f t="shared" ref="N163:N177" si="164">B163*M163</f>
        <v>0</v>
      </c>
      <c r="O163" s="61">
        <v>0</v>
      </c>
      <c r="P163" s="71">
        <f t="shared" ref="P163:P177" si="165">B163*O163</f>
        <v>0</v>
      </c>
      <c r="Q163" s="57">
        <f t="shared" ref="Q163:Q177" si="166">G163+I163+K163+M163+O163</f>
        <v>0</v>
      </c>
      <c r="R163" s="70">
        <f t="shared" ref="R163:R177" si="167">Q163*B163</f>
        <v>0</v>
      </c>
      <c r="S163" s="42">
        <v>0</v>
      </c>
      <c r="T163" s="69">
        <f t="shared" ref="T163:T177" si="168">C163*S163</f>
        <v>0</v>
      </c>
      <c r="U163" s="38">
        <v>0</v>
      </c>
      <c r="V163" s="69">
        <f t="shared" ref="V163:V177" si="169">C163*U163</f>
        <v>0</v>
      </c>
      <c r="W163" s="38">
        <v>0</v>
      </c>
      <c r="X163" s="69">
        <f t="shared" ref="X163:X177" si="170">C163*W163</f>
        <v>0</v>
      </c>
      <c r="Y163" s="74">
        <v>0</v>
      </c>
      <c r="Z163" s="69">
        <f t="shared" ref="Z163:Z177" si="171">C163*Y163</f>
        <v>0</v>
      </c>
      <c r="AA163" s="74">
        <v>0</v>
      </c>
      <c r="AB163" s="68">
        <f t="shared" ref="AB163:AB177" si="172">C163*AA163</f>
        <v>0</v>
      </c>
      <c r="AC163" s="67">
        <f t="shared" ref="AC163:AC177" si="173">S163+U163+W163+Y163+AA163</f>
        <v>0</v>
      </c>
      <c r="AD163" s="66">
        <f t="shared" ref="AD163:AD177" si="174">AC163*C163</f>
        <v>0</v>
      </c>
      <c r="AE163" s="57">
        <v>0</v>
      </c>
      <c r="AF163" s="60">
        <f t="shared" ref="AF163:AF177" si="175">((C163-B163)*AC163)-AE163</f>
        <v>0</v>
      </c>
      <c r="AG163" s="52">
        <v>0</v>
      </c>
      <c r="AH163" s="416">
        <f t="shared" ref="AH163:AH177" si="176">B163*AG163</f>
        <v>0</v>
      </c>
      <c r="AI163" s="65">
        <f t="shared" ref="AI163:AI177" si="177">E163+Q163-AC163-AG163</f>
        <v>0</v>
      </c>
      <c r="AJ163" s="63">
        <f t="shared" ref="AJ163:AJ177" si="178">B163*AI163</f>
        <v>0</v>
      </c>
      <c r="AK163" s="65">
        <v>0</v>
      </c>
      <c r="AL163" s="63">
        <f t="shared" ref="AL163:AL177" si="179">AK163*B163</f>
        <v>0</v>
      </c>
      <c r="AM163" s="62"/>
    </row>
    <row r="164" spans="1:39" s="2" customFormat="1" hidden="1" x14ac:dyDescent="0.3">
      <c r="A164" s="78" t="s">
        <v>43</v>
      </c>
      <c r="B164" s="47">
        <f>18000/10</f>
        <v>1800</v>
      </c>
      <c r="C164" s="183">
        <f>2800/1.1</f>
        <v>2545.454545454545</v>
      </c>
      <c r="D164" s="163">
        <v>10</v>
      </c>
      <c r="E164" s="44">
        <v>0</v>
      </c>
      <c r="F164" s="391">
        <f t="shared" si="160"/>
        <v>0</v>
      </c>
      <c r="G164" s="42">
        <v>0</v>
      </c>
      <c r="H164" s="69">
        <f t="shared" si="161"/>
        <v>0</v>
      </c>
      <c r="I164" s="38">
        <v>0</v>
      </c>
      <c r="J164" s="37">
        <f t="shared" si="162"/>
        <v>0</v>
      </c>
      <c r="K164" s="74">
        <v>0</v>
      </c>
      <c r="L164" s="37">
        <f t="shared" si="163"/>
        <v>0</v>
      </c>
      <c r="M164" s="38">
        <v>0</v>
      </c>
      <c r="N164" s="37">
        <f t="shared" si="164"/>
        <v>0</v>
      </c>
      <c r="O164" s="61">
        <v>0</v>
      </c>
      <c r="P164" s="71">
        <f t="shared" si="165"/>
        <v>0</v>
      </c>
      <c r="Q164" s="57">
        <f t="shared" si="166"/>
        <v>0</v>
      </c>
      <c r="R164" s="70">
        <f t="shared" si="167"/>
        <v>0</v>
      </c>
      <c r="S164" s="42">
        <v>0</v>
      </c>
      <c r="T164" s="69">
        <f t="shared" si="168"/>
        <v>0</v>
      </c>
      <c r="U164" s="38">
        <v>0</v>
      </c>
      <c r="V164" s="69">
        <f t="shared" si="169"/>
        <v>0</v>
      </c>
      <c r="W164" s="38">
        <v>0</v>
      </c>
      <c r="X164" s="69">
        <f t="shared" si="170"/>
        <v>0</v>
      </c>
      <c r="Y164" s="74">
        <v>0</v>
      </c>
      <c r="Z164" s="69">
        <f t="shared" si="171"/>
        <v>0</v>
      </c>
      <c r="AA164" s="74">
        <v>0</v>
      </c>
      <c r="AB164" s="68">
        <f t="shared" si="172"/>
        <v>0</v>
      </c>
      <c r="AC164" s="67">
        <f t="shared" si="173"/>
        <v>0</v>
      </c>
      <c r="AD164" s="66">
        <f t="shared" si="174"/>
        <v>0</v>
      </c>
      <c r="AE164" s="57">
        <v>0</v>
      </c>
      <c r="AF164" s="60">
        <f t="shared" si="175"/>
        <v>0</v>
      </c>
      <c r="AG164" s="52">
        <v>0</v>
      </c>
      <c r="AH164" s="416">
        <f t="shared" si="176"/>
        <v>0</v>
      </c>
      <c r="AI164" s="65">
        <f t="shared" si="177"/>
        <v>0</v>
      </c>
      <c r="AJ164" s="63">
        <f t="shared" si="178"/>
        <v>0</v>
      </c>
      <c r="AK164" s="65">
        <v>0</v>
      </c>
      <c r="AL164" s="63">
        <f t="shared" si="179"/>
        <v>0</v>
      </c>
      <c r="AM164" s="62"/>
    </row>
    <row r="165" spans="1:39" s="2" customFormat="1" hidden="1" x14ac:dyDescent="0.3">
      <c r="A165" s="78" t="s">
        <v>44</v>
      </c>
      <c r="B165" s="47">
        <f>17000/10</f>
        <v>1700</v>
      </c>
      <c r="C165" s="183">
        <f>2700/1.1</f>
        <v>2454.5454545454545</v>
      </c>
      <c r="D165" s="163">
        <v>10</v>
      </c>
      <c r="E165" s="44">
        <v>0</v>
      </c>
      <c r="F165" s="391">
        <f t="shared" si="160"/>
        <v>0</v>
      </c>
      <c r="G165" s="42">
        <v>0</v>
      </c>
      <c r="H165" s="69">
        <f t="shared" si="161"/>
        <v>0</v>
      </c>
      <c r="I165" s="38">
        <v>0</v>
      </c>
      <c r="J165" s="37">
        <f t="shared" si="162"/>
        <v>0</v>
      </c>
      <c r="K165" s="74">
        <v>0</v>
      </c>
      <c r="L165" s="37">
        <f t="shared" si="163"/>
        <v>0</v>
      </c>
      <c r="M165" s="38">
        <v>0</v>
      </c>
      <c r="N165" s="37">
        <f t="shared" si="164"/>
        <v>0</v>
      </c>
      <c r="O165" s="61">
        <v>0</v>
      </c>
      <c r="P165" s="71">
        <f t="shared" si="165"/>
        <v>0</v>
      </c>
      <c r="Q165" s="57">
        <f t="shared" si="166"/>
        <v>0</v>
      </c>
      <c r="R165" s="70">
        <f t="shared" si="167"/>
        <v>0</v>
      </c>
      <c r="S165" s="42">
        <v>0</v>
      </c>
      <c r="T165" s="69">
        <f t="shared" si="168"/>
        <v>0</v>
      </c>
      <c r="U165" s="38">
        <v>0</v>
      </c>
      <c r="V165" s="69">
        <f t="shared" si="169"/>
        <v>0</v>
      </c>
      <c r="W165" s="38">
        <v>0</v>
      </c>
      <c r="X165" s="69">
        <f t="shared" si="170"/>
        <v>0</v>
      </c>
      <c r="Y165" s="74">
        <v>0</v>
      </c>
      <c r="Z165" s="69">
        <f t="shared" si="171"/>
        <v>0</v>
      </c>
      <c r="AA165" s="74">
        <v>0</v>
      </c>
      <c r="AB165" s="68">
        <f t="shared" si="172"/>
        <v>0</v>
      </c>
      <c r="AC165" s="67">
        <f t="shared" si="173"/>
        <v>0</v>
      </c>
      <c r="AD165" s="66">
        <f t="shared" si="174"/>
        <v>0</v>
      </c>
      <c r="AE165" s="57">
        <v>0</v>
      </c>
      <c r="AF165" s="60">
        <f t="shared" si="175"/>
        <v>0</v>
      </c>
      <c r="AG165" s="52">
        <v>0</v>
      </c>
      <c r="AH165" s="416">
        <f t="shared" si="176"/>
        <v>0</v>
      </c>
      <c r="AI165" s="65">
        <f t="shared" si="177"/>
        <v>0</v>
      </c>
      <c r="AJ165" s="63">
        <f t="shared" si="178"/>
        <v>0</v>
      </c>
      <c r="AK165" s="65">
        <v>0</v>
      </c>
      <c r="AL165" s="63">
        <f t="shared" si="179"/>
        <v>0</v>
      </c>
      <c r="AM165" s="62"/>
    </row>
    <row r="166" spans="1:39" s="2" customFormat="1" hidden="1" x14ac:dyDescent="0.3">
      <c r="A166" s="58" t="s">
        <v>1188</v>
      </c>
      <c r="B166" s="47">
        <f>30400/16</f>
        <v>1900</v>
      </c>
      <c r="C166" s="46">
        <f>2800/1.1</f>
        <v>2545.454545454545</v>
      </c>
      <c r="D166" s="163">
        <v>16</v>
      </c>
      <c r="E166" s="44">
        <v>0</v>
      </c>
      <c r="F166" s="391">
        <f t="shared" si="160"/>
        <v>0</v>
      </c>
      <c r="G166" s="42">
        <v>0</v>
      </c>
      <c r="H166" s="69">
        <f t="shared" si="161"/>
        <v>0</v>
      </c>
      <c r="I166" s="38">
        <v>0</v>
      </c>
      <c r="J166" s="37">
        <f t="shared" si="162"/>
        <v>0</v>
      </c>
      <c r="K166" s="74">
        <v>0</v>
      </c>
      <c r="L166" s="37">
        <f t="shared" si="163"/>
        <v>0</v>
      </c>
      <c r="M166" s="38">
        <v>0</v>
      </c>
      <c r="N166" s="37">
        <f t="shared" si="164"/>
        <v>0</v>
      </c>
      <c r="O166" s="61">
        <v>0</v>
      </c>
      <c r="P166" s="71">
        <f t="shared" si="165"/>
        <v>0</v>
      </c>
      <c r="Q166" s="57">
        <f t="shared" si="166"/>
        <v>0</v>
      </c>
      <c r="R166" s="70">
        <f t="shared" si="167"/>
        <v>0</v>
      </c>
      <c r="S166" s="42">
        <v>0</v>
      </c>
      <c r="T166" s="69">
        <f t="shared" si="168"/>
        <v>0</v>
      </c>
      <c r="U166" s="38">
        <v>0</v>
      </c>
      <c r="V166" s="69">
        <f t="shared" si="169"/>
        <v>0</v>
      </c>
      <c r="W166" s="38">
        <v>0</v>
      </c>
      <c r="X166" s="69">
        <f t="shared" si="170"/>
        <v>0</v>
      </c>
      <c r="Y166" s="74">
        <v>0</v>
      </c>
      <c r="Z166" s="69">
        <f t="shared" si="171"/>
        <v>0</v>
      </c>
      <c r="AA166" s="74">
        <v>0</v>
      </c>
      <c r="AB166" s="68">
        <f t="shared" si="172"/>
        <v>0</v>
      </c>
      <c r="AC166" s="67">
        <f t="shared" si="173"/>
        <v>0</v>
      </c>
      <c r="AD166" s="66">
        <f t="shared" si="174"/>
        <v>0</v>
      </c>
      <c r="AE166" s="57">
        <v>0</v>
      </c>
      <c r="AF166" s="60">
        <f t="shared" si="175"/>
        <v>0</v>
      </c>
      <c r="AG166" s="52">
        <v>0</v>
      </c>
      <c r="AH166" s="416">
        <f t="shared" si="176"/>
        <v>0</v>
      </c>
      <c r="AI166" s="65">
        <f t="shared" si="177"/>
        <v>0</v>
      </c>
      <c r="AJ166" s="63">
        <f t="shared" si="178"/>
        <v>0</v>
      </c>
      <c r="AK166" s="65">
        <v>0</v>
      </c>
      <c r="AL166" s="63">
        <f t="shared" si="179"/>
        <v>0</v>
      </c>
      <c r="AM166" s="62"/>
    </row>
    <row r="167" spans="1:39" s="2" customFormat="1" hidden="1" x14ac:dyDescent="0.3">
      <c r="A167" s="137" t="s">
        <v>61</v>
      </c>
      <c r="B167" s="47">
        <f>14400/24</f>
        <v>600</v>
      </c>
      <c r="C167" s="46">
        <f>800/1.1</f>
        <v>727.27272727272725</v>
      </c>
      <c r="D167" s="163">
        <v>20</v>
      </c>
      <c r="E167" s="44">
        <v>0</v>
      </c>
      <c r="F167" s="391">
        <f t="shared" si="160"/>
        <v>0</v>
      </c>
      <c r="G167" s="42">
        <v>0</v>
      </c>
      <c r="H167" s="69">
        <f t="shared" si="161"/>
        <v>0</v>
      </c>
      <c r="I167" s="38">
        <v>0</v>
      </c>
      <c r="J167" s="37">
        <f t="shared" si="162"/>
        <v>0</v>
      </c>
      <c r="K167" s="74">
        <v>0</v>
      </c>
      <c r="L167" s="37">
        <f t="shared" si="163"/>
        <v>0</v>
      </c>
      <c r="M167" s="38">
        <v>0</v>
      </c>
      <c r="N167" s="37">
        <f t="shared" si="164"/>
        <v>0</v>
      </c>
      <c r="O167" s="61">
        <v>0</v>
      </c>
      <c r="P167" s="71">
        <f t="shared" si="165"/>
        <v>0</v>
      </c>
      <c r="Q167" s="57">
        <f t="shared" si="166"/>
        <v>0</v>
      </c>
      <c r="R167" s="70">
        <f t="shared" si="167"/>
        <v>0</v>
      </c>
      <c r="S167" s="42">
        <v>0</v>
      </c>
      <c r="T167" s="69">
        <f t="shared" si="168"/>
        <v>0</v>
      </c>
      <c r="U167" s="38">
        <v>0</v>
      </c>
      <c r="V167" s="69">
        <f t="shared" si="169"/>
        <v>0</v>
      </c>
      <c r="W167" s="38">
        <v>0</v>
      </c>
      <c r="X167" s="69">
        <f t="shared" si="170"/>
        <v>0</v>
      </c>
      <c r="Y167" s="74">
        <v>0</v>
      </c>
      <c r="Z167" s="69">
        <f t="shared" si="171"/>
        <v>0</v>
      </c>
      <c r="AA167" s="74">
        <v>0</v>
      </c>
      <c r="AB167" s="68">
        <f t="shared" si="172"/>
        <v>0</v>
      </c>
      <c r="AC167" s="67">
        <f t="shared" si="173"/>
        <v>0</v>
      </c>
      <c r="AD167" s="66">
        <f t="shared" si="174"/>
        <v>0</v>
      </c>
      <c r="AE167" s="57">
        <v>0</v>
      </c>
      <c r="AF167" s="60">
        <f t="shared" si="175"/>
        <v>0</v>
      </c>
      <c r="AG167" s="52">
        <v>0</v>
      </c>
      <c r="AH167" s="416">
        <f t="shared" si="176"/>
        <v>0</v>
      </c>
      <c r="AI167" s="65">
        <f t="shared" si="177"/>
        <v>0</v>
      </c>
      <c r="AJ167" s="63">
        <f t="shared" si="178"/>
        <v>0</v>
      </c>
      <c r="AK167" s="65">
        <v>0</v>
      </c>
      <c r="AL167" s="63">
        <f t="shared" si="179"/>
        <v>0</v>
      </c>
      <c r="AM167" s="62"/>
    </row>
    <row r="168" spans="1:39" s="2" customFormat="1" hidden="1" x14ac:dyDescent="0.3">
      <c r="A168" s="78" t="s">
        <v>1189</v>
      </c>
      <c r="B168" s="182">
        <f>16000/10</f>
        <v>1600</v>
      </c>
      <c r="C168" s="183">
        <f>2700/1.1</f>
        <v>2454.5454545454545</v>
      </c>
      <c r="D168" s="184">
        <v>10</v>
      </c>
      <c r="E168" s="44">
        <v>0</v>
      </c>
      <c r="F168" s="391">
        <f t="shared" si="160"/>
        <v>0</v>
      </c>
      <c r="G168" s="42">
        <v>0</v>
      </c>
      <c r="H168" s="69">
        <f t="shared" si="161"/>
        <v>0</v>
      </c>
      <c r="I168" s="38">
        <v>0</v>
      </c>
      <c r="J168" s="37">
        <f t="shared" si="162"/>
        <v>0</v>
      </c>
      <c r="K168" s="74">
        <v>0</v>
      </c>
      <c r="L168" s="37">
        <f t="shared" si="163"/>
        <v>0</v>
      </c>
      <c r="M168" s="38">
        <v>0</v>
      </c>
      <c r="N168" s="37">
        <f t="shared" si="164"/>
        <v>0</v>
      </c>
      <c r="O168" s="61">
        <v>0</v>
      </c>
      <c r="P168" s="71">
        <f t="shared" si="165"/>
        <v>0</v>
      </c>
      <c r="Q168" s="57">
        <f t="shared" si="166"/>
        <v>0</v>
      </c>
      <c r="R168" s="70">
        <f t="shared" si="167"/>
        <v>0</v>
      </c>
      <c r="S168" s="42">
        <v>0</v>
      </c>
      <c r="T168" s="69">
        <f t="shared" si="168"/>
        <v>0</v>
      </c>
      <c r="U168" s="38">
        <v>0</v>
      </c>
      <c r="V168" s="69">
        <f t="shared" si="169"/>
        <v>0</v>
      </c>
      <c r="W168" s="38">
        <v>0</v>
      </c>
      <c r="X168" s="69">
        <f t="shared" si="170"/>
        <v>0</v>
      </c>
      <c r="Y168" s="74">
        <v>0</v>
      </c>
      <c r="Z168" s="69">
        <f t="shared" si="171"/>
        <v>0</v>
      </c>
      <c r="AA168" s="74">
        <v>0</v>
      </c>
      <c r="AB168" s="68">
        <f t="shared" si="172"/>
        <v>0</v>
      </c>
      <c r="AC168" s="67">
        <f t="shared" si="173"/>
        <v>0</v>
      </c>
      <c r="AD168" s="66">
        <f t="shared" si="174"/>
        <v>0</v>
      </c>
      <c r="AE168" s="57">
        <v>0</v>
      </c>
      <c r="AF168" s="60">
        <f t="shared" si="175"/>
        <v>0</v>
      </c>
      <c r="AG168" s="52">
        <v>0</v>
      </c>
      <c r="AH168" s="416">
        <f t="shared" si="176"/>
        <v>0</v>
      </c>
      <c r="AI168" s="65">
        <f t="shared" si="177"/>
        <v>0</v>
      </c>
      <c r="AJ168" s="63">
        <f t="shared" si="178"/>
        <v>0</v>
      </c>
      <c r="AK168" s="65">
        <v>0</v>
      </c>
      <c r="AL168" s="63">
        <f t="shared" si="179"/>
        <v>0</v>
      </c>
      <c r="AM168" s="62"/>
    </row>
    <row r="169" spans="1:39" s="2" customFormat="1" hidden="1" x14ac:dyDescent="0.3">
      <c r="A169" s="78" t="s">
        <v>1190</v>
      </c>
      <c r="B169" s="47">
        <f>16000/10</f>
        <v>1600</v>
      </c>
      <c r="C169" s="183">
        <f>2700/1.1</f>
        <v>2454.5454545454545</v>
      </c>
      <c r="D169" s="163">
        <v>10</v>
      </c>
      <c r="E169" s="44">
        <v>0</v>
      </c>
      <c r="F169" s="391">
        <f t="shared" si="160"/>
        <v>0</v>
      </c>
      <c r="G169" s="42">
        <v>0</v>
      </c>
      <c r="H169" s="69">
        <f t="shared" si="161"/>
        <v>0</v>
      </c>
      <c r="I169" s="38">
        <v>0</v>
      </c>
      <c r="J169" s="37">
        <f t="shared" si="162"/>
        <v>0</v>
      </c>
      <c r="K169" s="74">
        <v>0</v>
      </c>
      <c r="L169" s="37">
        <f t="shared" si="163"/>
        <v>0</v>
      </c>
      <c r="M169" s="38">
        <v>0</v>
      </c>
      <c r="N169" s="37">
        <f t="shared" si="164"/>
        <v>0</v>
      </c>
      <c r="O169" s="61">
        <v>0</v>
      </c>
      <c r="P169" s="71">
        <f t="shared" si="165"/>
        <v>0</v>
      </c>
      <c r="Q169" s="57">
        <f t="shared" si="166"/>
        <v>0</v>
      </c>
      <c r="R169" s="70">
        <f t="shared" si="167"/>
        <v>0</v>
      </c>
      <c r="S169" s="42">
        <v>0</v>
      </c>
      <c r="T169" s="69">
        <f t="shared" si="168"/>
        <v>0</v>
      </c>
      <c r="U169" s="38">
        <v>0</v>
      </c>
      <c r="V169" s="69">
        <f t="shared" si="169"/>
        <v>0</v>
      </c>
      <c r="W169" s="38">
        <v>0</v>
      </c>
      <c r="X169" s="69">
        <f t="shared" si="170"/>
        <v>0</v>
      </c>
      <c r="Y169" s="74">
        <v>0</v>
      </c>
      <c r="Z169" s="69">
        <f t="shared" si="171"/>
        <v>0</v>
      </c>
      <c r="AA169" s="74">
        <v>0</v>
      </c>
      <c r="AB169" s="68">
        <f t="shared" si="172"/>
        <v>0</v>
      </c>
      <c r="AC169" s="67">
        <f t="shared" si="173"/>
        <v>0</v>
      </c>
      <c r="AD169" s="66">
        <f t="shared" si="174"/>
        <v>0</v>
      </c>
      <c r="AE169" s="57">
        <v>0</v>
      </c>
      <c r="AF169" s="60">
        <f t="shared" si="175"/>
        <v>0</v>
      </c>
      <c r="AG169" s="52">
        <v>0</v>
      </c>
      <c r="AH169" s="416">
        <f t="shared" si="176"/>
        <v>0</v>
      </c>
      <c r="AI169" s="65">
        <f t="shared" si="177"/>
        <v>0</v>
      </c>
      <c r="AJ169" s="63">
        <f t="shared" si="178"/>
        <v>0</v>
      </c>
      <c r="AK169" s="65">
        <v>0</v>
      </c>
      <c r="AL169" s="63">
        <f t="shared" si="179"/>
        <v>0</v>
      </c>
      <c r="AM169" s="62"/>
    </row>
    <row r="170" spans="1:39" s="2" customFormat="1" hidden="1" x14ac:dyDescent="0.3">
      <c r="A170" s="78" t="s">
        <v>1191</v>
      </c>
      <c r="B170" s="47">
        <f>16000/10</f>
        <v>1600</v>
      </c>
      <c r="C170" s="183">
        <f>2700/1.1</f>
        <v>2454.5454545454545</v>
      </c>
      <c r="D170" s="163">
        <v>10</v>
      </c>
      <c r="E170" s="44">
        <v>0</v>
      </c>
      <c r="F170" s="391">
        <f t="shared" si="160"/>
        <v>0</v>
      </c>
      <c r="G170" s="42">
        <v>0</v>
      </c>
      <c r="H170" s="69">
        <f t="shared" si="161"/>
        <v>0</v>
      </c>
      <c r="I170" s="38">
        <v>0</v>
      </c>
      <c r="J170" s="37">
        <f t="shared" si="162"/>
        <v>0</v>
      </c>
      <c r="K170" s="74">
        <v>0</v>
      </c>
      <c r="L170" s="37">
        <f t="shared" si="163"/>
        <v>0</v>
      </c>
      <c r="M170" s="38">
        <v>0</v>
      </c>
      <c r="N170" s="37">
        <f t="shared" si="164"/>
        <v>0</v>
      </c>
      <c r="O170" s="61">
        <v>0</v>
      </c>
      <c r="P170" s="71">
        <f t="shared" si="165"/>
        <v>0</v>
      </c>
      <c r="Q170" s="57">
        <f t="shared" si="166"/>
        <v>0</v>
      </c>
      <c r="R170" s="70">
        <f t="shared" si="167"/>
        <v>0</v>
      </c>
      <c r="S170" s="42">
        <v>0</v>
      </c>
      <c r="T170" s="69">
        <f t="shared" si="168"/>
        <v>0</v>
      </c>
      <c r="U170" s="38">
        <v>0</v>
      </c>
      <c r="V170" s="69">
        <f t="shared" si="169"/>
        <v>0</v>
      </c>
      <c r="W170" s="38">
        <v>0</v>
      </c>
      <c r="X170" s="69">
        <f t="shared" si="170"/>
        <v>0</v>
      </c>
      <c r="Y170" s="74">
        <v>0</v>
      </c>
      <c r="Z170" s="69">
        <f t="shared" si="171"/>
        <v>0</v>
      </c>
      <c r="AA170" s="74">
        <v>0</v>
      </c>
      <c r="AB170" s="68">
        <f t="shared" si="172"/>
        <v>0</v>
      </c>
      <c r="AC170" s="67">
        <f t="shared" si="173"/>
        <v>0</v>
      </c>
      <c r="AD170" s="66">
        <f t="shared" si="174"/>
        <v>0</v>
      </c>
      <c r="AE170" s="57">
        <v>0</v>
      </c>
      <c r="AF170" s="60">
        <f t="shared" si="175"/>
        <v>0</v>
      </c>
      <c r="AG170" s="52">
        <v>0</v>
      </c>
      <c r="AH170" s="416">
        <f t="shared" si="176"/>
        <v>0</v>
      </c>
      <c r="AI170" s="65">
        <f t="shared" si="177"/>
        <v>0</v>
      </c>
      <c r="AJ170" s="63">
        <f t="shared" si="178"/>
        <v>0</v>
      </c>
      <c r="AK170" s="65">
        <v>0</v>
      </c>
      <c r="AL170" s="63">
        <f t="shared" si="179"/>
        <v>0</v>
      </c>
      <c r="AM170" s="62"/>
    </row>
    <row r="171" spans="1:39" s="2" customFormat="1" hidden="1" x14ac:dyDescent="0.3">
      <c r="A171" s="78" t="s">
        <v>1192</v>
      </c>
      <c r="B171" s="47">
        <f>16000/10</f>
        <v>1600</v>
      </c>
      <c r="C171" s="183">
        <f>2700/1.1</f>
        <v>2454.5454545454545</v>
      </c>
      <c r="D171" s="163">
        <v>10</v>
      </c>
      <c r="E171" s="44">
        <v>0</v>
      </c>
      <c r="F171" s="391">
        <f t="shared" si="160"/>
        <v>0</v>
      </c>
      <c r="G171" s="42">
        <v>0</v>
      </c>
      <c r="H171" s="69">
        <f t="shared" si="161"/>
        <v>0</v>
      </c>
      <c r="I171" s="38">
        <v>0</v>
      </c>
      <c r="J171" s="37">
        <f t="shared" si="162"/>
        <v>0</v>
      </c>
      <c r="K171" s="74">
        <v>0</v>
      </c>
      <c r="L171" s="37">
        <f t="shared" si="163"/>
        <v>0</v>
      </c>
      <c r="M171" s="38">
        <v>0</v>
      </c>
      <c r="N171" s="37">
        <f t="shared" si="164"/>
        <v>0</v>
      </c>
      <c r="O171" s="61">
        <v>0</v>
      </c>
      <c r="P171" s="71">
        <f t="shared" si="165"/>
        <v>0</v>
      </c>
      <c r="Q171" s="57">
        <f t="shared" si="166"/>
        <v>0</v>
      </c>
      <c r="R171" s="70">
        <f t="shared" si="167"/>
        <v>0</v>
      </c>
      <c r="S171" s="42">
        <v>0</v>
      </c>
      <c r="T171" s="69">
        <f t="shared" si="168"/>
        <v>0</v>
      </c>
      <c r="U171" s="38">
        <v>0</v>
      </c>
      <c r="V171" s="69">
        <f t="shared" si="169"/>
        <v>0</v>
      </c>
      <c r="W171" s="38">
        <v>0</v>
      </c>
      <c r="X171" s="69">
        <f t="shared" si="170"/>
        <v>0</v>
      </c>
      <c r="Y171" s="74">
        <v>0</v>
      </c>
      <c r="Z171" s="69">
        <f t="shared" si="171"/>
        <v>0</v>
      </c>
      <c r="AA171" s="74">
        <v>0</v>
      </c>
      <c r="AB171" s="68">
        <f t="shared" si="172"/>
        <v>0</v>
      </c>
      <c r="AC171" s="67">
        <f t="shared" si="173"/>
        <v>0</v>
      </c>
      <c r="AD171" s="66">
        <f t="shared" si="174"/>
        <v>0</v>
      </c>
      <c r="AE171" s="57">
        <v>0</v>
      </c>
      <c r="AF171" s="60">
        <f t="shared" si="175"/>
        <v>0</v>
      </c>
      <c r="AG171" s="52">
        <v>0</v>
      </c>
      <c r="AH171" s="416">
        <f t="shared" si="176"/>
        <v>0</v>
      </c>
      <c r="AI171" s="65">
        <f t="shared" si="177"/>
        <v>0</v>
      </c>
      <c r="AJ171" s="63">
        <f t="shared" si="178"/>
        <v>0</v>
      </c>
      <c r="AK171" s="65">
        <v>0</v>
      </c>
      <c r="AL171" s="63">
        <f t="shared" si="179"/>
        <v>0</v>
      </c>
      <c r="AM171" s="62"/>
    </row>
    <row r="172" spans="1:39" s="2" customFormat="1" hidden="1" x14ac:dyDescent="0.3">
      <c r="A172" s="78" t="s">
        <v>1187</v>
      </c>
      <c r="B172" s="47">
        <f>16000/10</f>
        <v>1600</v>
      </c>
      <c r="C172" s="183">
        <f>2700/1.1</f>
        <v>2454.5454545454545</v>
      </c>
      <c r="D172" s="163">
        <v>11</v>
      </c>
      <c r="E172" s="44">
        <v>0</v>
      </c>
      <c r="F172" s="391">
        <f t="shared" si="160"/>
        <v>0</v>
      </c>
      <c r="G172" s="42">
        <v>0</v>
      </c>
      <c r="H172" s="69">
        <f t="shared" si="161"/>
        <v>0</v>
      </c>
      <c r="I172" s="38">
        <v>0</v>
      </c>
      <c r="J172" s="37">
        <f t="shared" si="162"/>
        <v>0</v>
      </c>
      <c r="K172" s="74">
        <v>0</v>
      </c>
      <c r="L172" s="37">
        <f t="shared" si="163"/>
        <v>0</v>
      </c>
      <c r="M172" s="38">
        <v>0</v>
      </c>
      <c r="N172" s="37">
        <f t="shared" si="164"/>
        <v>0</v>
      </c>
      <c r="O172" s="61">
        <v>0</v>
      </c>
      <c r="P172" s="71">
        <f t="shared" si="165"/>
        <v>0</v>
      </c>
      <c r="Q172" s="57">
        <f t="shared" si="166"/>
        <v>0</v>
      </c>
      <c r="R172" s="70">
        <f t="shared" si="167"/>
        <v>0</v>
      </c>
      <c r="S172" s="42">
        <v>0</v>
      </c>
      <c r="T172" s="69">
        <f t="shared" si="168"/>
        <v>0</v>
      </c>
      <c r="U172" s="38">
        <v>0</v>
      </c>
      <c r="V172" s="69">
        <f t="shared" si="169"/>
        <v>0</v>
      </c>
      <c r="W172" s="38">
        <v>0</v>
      </c>
      <c r="X172" s="69">
        <f t="shared" si="170"/>
        <v>0</v>
      </c>
      <c r="Y172" s="74">
        <v>0</v>
      </c>
      <c r="Z172" s="69">
        <f t="shared" si="171"/>
        <v>0</v>
      </c>
      <c r="AA172" s="74">
        <v>0</v>
      </c>
      <c r="AB172" s="68">
        <f t="shared" si="172"/>
        <v>0</v>
      </c>
      <c r="AC172" s="67">
        <f t="shared" si="173"/>
        <v>0</v>
      </c>
      <c r="AD172" s="66">
        <f t="shared" si="174"/>
        <v>0</v>
      </c>
      <c r="AE172" s="57">
        <v>0</v>
      </c>
      <c r="AF172" s="60">
        <f t="shared" si="175"/>
        <v>0</v>
      </c>
      <c r="AG172" s="52">
        <v>0</v>
      </c>
      <c r="AH172" s="416">
        <f t="shared" si="176"/>
        <v>0</v>
      </c>
      <c r="AI172" s="65">
        <f t="shared" si="177"/>
        <v>0</v>
      </c>
      <c r="AJ172" s="63">
        <f t="shared" si="178"/>
        <v>0</v>
      </c>
      <c r="AK172" s="65">
        <v>0</v>
      </c>
      <c r="AL172" s="63">
        <f t="shared" si="179"/>
        <v>0</v>
      </c>
      <c r="AM172" s="62"/>
    </row>
    <row r="173" spans="1:39" s="2" customFormat="1" hidden="1" x14ac:dyDescent="0.3">
      <c r="A173" s="78" t="s">
        <v>45</v>
      </c>
      <c r="B173" s="47">
        <f>14400/12</f>
        <v>1200</v>
      </c>
      <c r="C173" s="46">
        <f>1800/1.1</f>
        <v>1636.3636363636363</v>
      </c>
      <c r="D173" s="163">
        <v>12</v>
      </c>
      <c r="E173" s="44">
        <v>0</v>
      </c>
      <c r="F173" s="391">
        <f t="shared" si="160"/>
        <v>0</v>
      </c>
      <c r="G173" s="42">
        <v>0</v>
      </c>
      <c r="H173" s="69">
        <f t="shared" si="161"/>
        <v>0</v>
      </c>
      <c r="I173" s="38">
        <v>0</v>
      </c>
      <c r="J173" s="37">
        <f t="shared" si="162"/>
        <v>0</v>
      </c>
      <c r="K173" s="74">
        <v>0</v>
      </c>
      <c r="L173" s="37">
        <f t="shared" si="163"/>
        <v>0</v>
      </c>
      <c r="M173" s="38">
        <v>0</v>
      </c>
      <c r="N173" s="37">
        <f t="shared" si="164"/>
        <v>0</v>
      </c>
      <c r="O173" s="61">
        <v>0</v>
      </c>
      <c r="P173" s="71">
        <f t="shared" si="165"/>
        <v>0</v>
      </c>
      <c r="Q173" s="57">
        <f t="shared" si="166"/>
        <v>0</v>
      </c>
      <c r="R173" s="70">
        <f t="shared" si="167"/>
        <v>0</v>
      </c>
      <c r="S173" s="42">
        <v>0</v>
      </c>
      <c r="T173" s="69">
        <f t="shared" si="168"/>
        <v>0</v>
      </c>
      <c r="U173" s="38">
        <v>0</v>
      </c>
      <c r="V173" s="69">
        <f t="shared" si="169"/>
        <v>0</v>
      </c>
      <c r="W173" s="38">
        <v>0</v>
      </c>
      <c r="X173" s="69">
        <f t="shared" si="170"/>
        <v>0</v>
      </c>
      <c r="Y173" s="74">
        <v>0</v>
      </c>
      <c r="Z173" s="69">
        <f t="shared" si="171"/>
        <v>0</v>
      </c>
      <c r="AA173" s="74">
        <v>0</v>
      </c>
      <c r="AB173" s="68">
        <f t="shared" si="172"/>
        <v>0</v>
      </c>
      <c r="AC173" s="67">
        <f t="shared" si="173"/>
        <v>0</v>
      </c>
      <c r="AD173" s="66">
        <f t="shared" si="174"/>
        <v>0</v>
      </c>
      <c r="AE173" s="57">
        <v>0</v>
      </c>
      <c r="AF173" s="60">
        <f t="shared" si="175"/>
        <v>0</v>
      </c>
      <c r="AG173" s="52">
        <v>0</v>
      </c>
      <c r="AH173" s="416">
        <f t="shared" si="176"/>
        <v>0</v>
      </c>
      <c r="AI173" s="65">
        <f t="shared" si="177"/>
        <v>0</v>
      </c>
      <c r="AJ173" s="63">
        <f t="shared" si="178"/>
        <v>0</v>
      </c>
      <c r="AK173" s="65">
        <v>0</v>
      </c>
      <c r="AL173" s="63">
        <f t="shared" si="179"/>
        <v>0</v>
      </c>
      <c r="AM173" s="62"/>
    </row>
    <row r="174" spans="1:39" s="2" customFormat="1" hidden="1" x14ac:dyDescent="0.3">
      <c r="A174" s="55" t="s">
        <v>150</v>
      </c>
      <c r="B174" s="47">
        <f>3900/6</f>
        <v>650</v>
      </c>
      <c r="C174" s="46">
        <f>2000/1.1</f>
        <v>1818.181818181818</v>
      </c>
      <c r="D174" s="163">
        <v>6</v>
      </c>
      <c r="E174" s="44">
        <v>0</v>
      </c>
      <c r="F174" s="391">
        <f t="shared" si="160"/>
        <v>0</v>
      </c>
      <c r="G174" s="42">
        <v>0</v>
      </c>
      <c r="H174" s="69">
        <f t="shared" si="161"/>
        <v>0</v>
      </c>
      <c r="I174" s="38">
        <v>0</v>
      </c>
      <c r="J174" s="37">
        <f t="shared" si="162"/>
        <v>0</v>
      </c>
      <c r="K174" s="74">
        <v>0</v>
      </c>
      <c r="L174" s="37">
        <f t="shared" si="163"/>
        <v>0</v>
      </c>
      <c r="M174" s="38">
        <v>0</v>
      </c>
      <c r="N174" s="37">
        <f t="shared" si="164"/>
        <v>0</v>
      </c>
      <c r="O174" s="61">
        <v>0</v>
      </c>
      <c r="P174" s="71">
        <f t="shared" si="165"/>
        <v>0</v>
      </c>
      <c r="Q174" s="57">
        <f t="shared" si="166"/>
        <v>0</v>
      </c>
      <c r="R174" s="70">
        <f t="shared" si="167"/>
        <v>0</v>
      </c>
      <c r="S174" s="42">
        <v>0</v>
      </c>
      <c r="T174" s="69">
        <f t="shared" si="168"/>
        <v>0</v>
      </c>
      <c r="U174" s="38">
        <v>0</v>
      </c>
      <c r="V174" s="69">
        <f t="shared" si="169"/>
        <v>0</v>
      </c>
      <c r="W174" s="38">
        <v>0</v>
      </c>
      <c r="X174" s="69">
        <f t="shared" si="170"/>
        <v>0</v>
      </c>
      <c r="Y174" s="74">
        <v>0</v>
      </c>
      <c r="Z174" s="69">
        <f t="shared" si="171"/>
        <v>0</v>
      </c>
      <c r="AA174" s="74">
        <v>0</v>
      </c>
      <c r="AB174" s="68">
        <f t="shared" si="172"/>
        <v>0</v>
      </c>
      <c r="AC174" s="67">
        <f t="shared" si="173"/>
        <v>0</v>
      </c>
      <c r="AD174" s="66">
        <f t="shared" si="174"/>
        <v>0</v>
      </c>
      <c r="AE174" s="57">
        <v>0</v>
      </c>
      <c r="AF174" s="60">
        <f t="shared" si="175"/>
        <v>0</v>
      </c>
      <c r="AG174" s="52">
        <v>0</v>
      </c>
      <c r="AH174" s="416">
        <f t="shared" si="176"/>
        <v>0</v>
      </c>
      <c r="AI174" s="65">
        <f t="shared" si="177"/>
        <v>0</v>
      </c>
      <c r="AJ174" s="63">
        <f t="shared" si="178"/>
        <v>0</v>
      </c>
      <c r="AK174" s="65">
        <v>0</v>
      </c>
      <c r="AL174" s="63">
        <f t="shared" si="179"/>
        <v>0</v>
      </c>
      <c r="AM174" s="62"/>
    </row>
    <row r="175" spans="1:39" s="2" customFormat="1" hidden="1" x14ac:dyDescent="0.3">
      <c r="A175" s="55" t="s">
        <v>67</v>
      </c>
      <c r="B175" s="47">
        <f>3900/6</f>
        <v>650</v>
      </c>
      <c r="C175" s="46">
        <f>2000/1.1</f>
        <v>1818.181818181818</v>
      </c>
      <c r="D175" s="163">
        <v>6</v>
      </c>
      <c r="E175" s="44">
        <v>0</v>
      </c>
      <c r="F175" s="391">
        <f t="shared" si="160"/>
        <v>0</v>
      </c>
      <c r="G175" s="42">
        <v>0</v>
      </c>
      <c r="H175" s="69">
        <f t="shared" si="161"/>
        <v>0</v>
      </c>
      <c r="I175" s="38">
        <v>0</v>
      </c>
      <c r="J175" s="37">
        <f t="shared" si="162"/>
        <v>0</v>
      </c>
      <c r="K175" s="74">
        <v>0</v>
      </c>
      <c r="L175" s="37">
        <f t="shared" si="163"/>
        <v>0</v>
      </c>
      <c r="M175" s="38">
        <v>0</v>
      </c>
      <c r="N175" s="37">
        <f t="shared" si="164"/>
        <v>0</v>
      </c>
      <c r="O175" s="61">
        <v>0</v>
      </c>
      <c r="P175" s="71">
        <f t="shared" si="165"/>
        <v>0</v>
      </c>
      <c r="Q175" s="57">
        <f t="shared" si="166"/>
        <v>0</v>
      </c>
      <c r="R175" s="70">
        <f t="shared" si="167"/>
        <v>0</v>
      </c>
      <c r="S175" s="42">
        <v>0</v>
      </c>
      <c r="T175" s="69">
        <f t="shared" si="168"/>
        <v>0</v>
      </c>
      <c r="U175" s="38">
        <v>0</v>
      </c>
      <c r="V175" s="69">
        <f t="shared" si="169"/>
        <v>0</v>
      </c>
      <c r="W175" s="38">
        <v>0</v>
      </c>
      <c r="X175" s="69">
        <f t="shared" si="170"/>
        <v>0</v>
      </c>
      <c r="Y175" s="74">
        <v>0</v>
      </c>
      <c r="Z175" s="69">
        <f t="shared" si="171"/>
        <v>0</v>
      </c>
      <c r="AA175" s="74">
        <v>0</v>
      </c>
      <c r="AB175" s="68">
        <f t="shared" si="172"/>
        <v>0</v>
      </c>
      <c r="AC175" s="67">
        <f t="shared" si="173"/>
        <v>0</v>
      </c>
      <c r="AD175" s="66">
        <f t="shared" si="174"/>
        <v>0</v>
      </c>
      <c r="AE175" s="57">
        <v>0</v>
      </c>
      <c r="AF175" s="60">
        <f t="shared" si="175"/>
        <v>0</v>
      </c>
      <c r="AG175" s="52">
        <v>0</v>
      </c>
      <c r="AH175" s="416">
        <f t="shared" si="176"/>
        <v>0</v>
      </c>
      <c r="AI175" s="65">
        <f t="shared" si="177"/>
        <v>0</v>
      </c>
      <c r="AJ175" s="63">
        <f t="shared" si="178"/>
        <v>0</v>
      </c>
      <c r="AK175" s="65">
        <v>0</v>
      </c>
      <c r="AL175" s="63">
        <f t="shared" si="179"/>
        <v>0</v>
      </c>
      <c r="AM175" s="62"/>
    </row>
    <row r="176" spans="1:39" s="2" customFormat="1" hidden="1" x14ac:dyDescent="0.3">
      <c r="A176" s="55" t="s">
        <v>148</v>
      </c>
      <c r="B176" s="47">
        <f>3900/6</f>
        <v>650</v>
      </c>
      <c r="C176" s="46">
        <f>2000/1.1</f>
        <v>1818.181818181818</v>
      </c>
      <c r="D176" s="163">
        <v>6</v>
      </c>
      <c r="E176" s="44">
        <v>0</v>
      </c>
      <c r="F176" s="391">
        <f t="shared" si="160"/>
        <v>0</v>
      </c>
      <c r="G176" s="42">
        <v>0</v>
      </c>
      <c r="H176" s="69">
        <f t="shared" si="161"/>
        <v>0</v>
      </c>
      <c r="I176" s="38">
        <v>0</v>
      </c>
      <c r="J176" s="37">
        <f t="shared" si="162"/>
        <v>0</v>
      </c>
      <c r="K176" s="74">
        <v>0</v>
      </c>
      <c r="L176" s="37">
        <f t="shared" si="163"/>
        <v>0</v>
      </c>
      <c r="M176" s="38">
        <v>0</v>
      </c>
      <c r="N176" s="37">
        <f t="shared" si="164"/>
        <v>0</v>
      </c>
      <c r="O176" s="61">
        <v>0</v>
      </c>
      <c r="P176" s="71">
        <f t="shared" si="165"/>
        <v>0</v>
      </c>
      <c r="Q176" s="57">
        <f t="shared" si="166"/>
        <v>0</v>
      </c>
      <c r="R176" s="70">
        <f t="shared" si="167"/>
        <v>0</v>
      </c>
      <c r="S176" s="42">
        <v>0</v>
      </c>
      <c r="T176" s="69">
        <f t="shared" si="168"/>
        <v>0</v>
      </c>
      <c r="U176" s="38">
        <v>0</v>
      </c>
      <c r="V176" s="69">
        <f t="shared" si="169"/>
        <v>0</v>
      </c>
      <c r="W176" s="38">
        <v>0</v>
      </c>
      <c r="X176" s="69">
        <f t="shared" si="170"/>
        <v>0</v>
      </c>
      <c r="Y176" s="74">
        <v>0</v>
      </c>
      <c r="Z176" s="69">
        <f t="shared" si="171"/>
        <v>0</v>
      </c>
      <c r="AA176" s="74">
        <v>0</v>
      </c>
      <c r="AB176" s="68">
        <f t="shared" si="172"/>
        <v>0</v>
      </c>
      <c r="AC176" s="67">
        <f t="shared" si="173"/>
        <v>0</v>
      </c>
      <c r="AD176" s="66">
        <f t="shared" si="174"/>
        <v>0</v>
      </c>
      <c r="AE176" s="57">
        <v>0</v>
      </c>
      <c r="AF176" s="60">
        <f t="shared" si="175"/>
        <v>0</v>
      </c>
      <c r="AG176" s="52">
        <v>0</v>
      </c>
      <c r="AH176" s="416">
        <f t="shared" si="176"/>
        <v>0</v>
      </c>
      <c r="AI176" s="65">
        <f t="shared" si="177"/>
        <v>0</v>
      </c>
      <c r="AJ176" s="63">
        <f t="shared" si="178"/>
        <v>0</v>
      </c>
      <c r="AK176" s="65">
        <v>0</v>
      </c>
      <c r="AL176" s="63">
        <f t="shared" si="179"/>
        <v>0</v>
      </c>
      <c r="AM176" s="62"/>
    </row>
    <row r="177" spans="1:39" s="2" customFormat="1" hidden="1" x14ac:dyDescent="0.3">
      <c r="A177" s="48" t="s">
        <v>1193</v>
      </c>
      <c r="B177" s="193">
        <f>31200/24</f>
        <v>1300</v>
      </c>
      <c r="C177" s="194">
        <f>2800/1.1</f>
        <v>2545.454545454545</v>
      </c>
      <c r="D177" s="45">
        <v>24</v>
      </c>
      <c r="E177" s="403">
        <v>0</v>
      </c>
      <c r="F177" s="434">
        <f t="shared" si="160"/>
        <v>0</v>
      </c>
      <c r="G177" s="376">
        <v>0</v>
      </c>
      <c r="H177" s="404">
        <f t="shared" si="161"/>
        <v>0</v>
      </c>
      <c r="I177" s="388">
        <v>0</v>
      </c>
      <c r="J177" s="197">
        <f t="shared" si="162"/>
        <v>0</v>
      </c>
      <c r="K177" s="145">
        <v>0</v>
      </c>
      <c r="L177" s="197">
        <f t="shared" si="163"/>
        <v>0</v>
      </c>
      <c r="M177" s="388">
        <v>0</v>
      </c>
      <c r="N177" s="197">
        <f t="shared" si="164"/>
        <v>0</v>
      </c>
      <c r="O177" s="360">
        <v>0</v>
      </c>
      <c r="P177" s="405">
        <f t="shared" si="165"/>
        <v>0</v>
      </c>
      <c r="Q177" s="406">
        <f t="shared" si="166"/>
        <v>0</v>
      </c>
      <c r="R177" s="149">
        <f t="shared" si="167"/>
        <v>0</v>
      </c>
      <c r="S177" s="376">
        <v>0</v>
      </c>
      <c r="T177" s="404">
        <f t="shared" si="168"/>
        <v>0</v>
      </c>
      <c r="U177" s="388">
        <v>0</v>
      </c>
      <c r="V177" s="404">
        <f t="shared" si="169"/>
        <v>0</v>
      </c>
      <c r="W177" s="388">
        <v>0</v>
      </c>
      <c r="X177" s="404">
        <f t="shared" si="170"/>
        <v>0</v>
      </c>
      <c r="Y177" s="145">
        <v>0</v>
      </c>
      <c r="Z177" s="404">
        <f t="shared" si="171"/>
        <v>0</v>
      </c>
      <c r="AA177" s="145">
        <v>0</v>
      </c>
      <c r="AB177" s="390">
        <f t="shared" si="172"/>
        <v>0</v>
      </c>
      <c r="AC177" s="407">
        <f t="shared" si="173"/>
        <v>0</v>
      </c>
      <c r="AD177" s="408">
        <f t="shared" si="174"/>
        <v>0</v>
      </c>
      <c r="AE177" s="406">
        <v>0</v>
      </c>
      <c r="AF177" s="392">
        <f t="shared" si="175"/>
        <v>0</v>
      </c>
      <c r="AG177" s="425">
        <v>0</v>
      </c>
      <c r="AH177" s="438">
        <f t="shared" si="176"/>
        <v>0</v>
      </c>
      <c r="AI177" s="426">
        <f t="shared" si="177"/>
        <v>0</v>
      </c>
      <c r="AJ177" s="393">
        <f t="shared" si="178"/>
        <v>0</v>
      </c>
      <c r="AK177" s="426">
        <v>0</v>
      </c>
      <c r="AL177" s="393">
        <f t="shared" si="179"/>
        <v>0</v>
      </c>
      <c r="AM177" s="439"/>
    </row>
    <row r="178" spans="1:39" s="2" customFormat="1" ht="17.25" hidden="1" thickBot="1" x14ac:dyDescent="0.35">
      <c r="A178" s="573" t="s">
        <v>57</v>
      </c>
      <c r="B178" s="574"/>
      <c r="C178" s="574"/>
      <c r="D178" s="574"/>
      <c r="E178" s="445">
        <f t="shared" ref="E178:AL178" si="180">SUM(E163:E177)</f>
        <v>0</v>
      </c>
      <c r="F178" s="446">
        <f t="shared" si="180"/>
        <v>0</v>
      </c>
      <c r="G178" s="395">
        <f t="shared" si="180"/>
        <v>0</v>
      </c>
      <c r="H178" s="451">
        <f t="shared" si="180"/>
        <v>0</v>
      </c>
      <c r="I178" s="459">
        <f t="shared" si="180"/>
        <v>0</v>
      </c>
      <c r="J178" s="451">
        <f t="shared" si="180"/>
        <v>0</v>
      </c>
      <c r="K178" s="459">
        <f t="shared" si="180"/>
        <v>0</v>
      </c>
      <c r="L178" s="451">
        <f t="shared" si="180"/>
        <v>0</v>
      </c>
      <c r="M178" s="459">
        <f t="shared" si="180"/>
        <v>0</v>
      </c>
      <c r="N178" s="451">
        <f t="shared" si="180"/>
        <v>0</v>
      </c>
      <c r="O178" s="459">
        <f t="shared" si="180"/>
        <v>0</v>
      </c>
      <c r="P178" s="451">
        <f t="shared" si="180"/>
        <v>0</v>
      </c>
      <c r="Q178" s="442">
        <f t="shared" si="180"/>
        <v>0</v>
      </c>
      <c r="R178" s="443">
        <f t="shared" si="180"/>
        <v>0</v>
      </c>
      <c r="S178" s="395">
        <f t="shared" si="180"/>
        <v>0</v>
      </c>
      <c r="T178" s="451">
        <f t="shared" si="180"/>
        <v>0</v>
      </c>
      <c r="U178" s="459">
        <f t="shared" si="180"/>
        <v>0</v>
      </c>
      <c r="V178" s="451">
        <f t="shared" si="180"/>
        <v>0</v>
      </c>
      <c r="W178" s="459">
        <f t="shared" si="180"/>
        <v>0</v>
      </c>
      <c r="X178" s="451">
        <f t="shared" si="180"/>
        <v>0</v>
      </c>
      <c r="Y178" s="459">
        <f t="shared" si="180"/>
        <v>0</v>
      </c>
      <c r="Z178" s="451">
        <f t="shared" si="180"/>
        <v>0</v>
      </c>
      <c r="AA178" s="459">
        <f t="shared" si="180"/>
        <v>0</v>
      </c>
      <c r="AB178" s="451">
        <f t="shared" si="180"/>
        <v>0</v>
      </c>
      <c r="AC178" s="442">
        <f t="shared" si="180"/>
        <v>0</v>
      </c>
      <c r="AD178" s="442">
        <f t="shared" si="180"/>
        <v>0</v>
      </c>
      <c r="AE178" s="442">
        <f t="shared" si="180"/>
        <v>0</v>
      </c>
      <c r="AF178" s="443">
        <f t="shared" si="180"/>
        <v>0</v>
      </c>
      <c r="AG178" s="455">
        <f t="shared" si="180"/>
        <v>0</v>
      </c>
      <c r="AH178" s="463">
        <f t="shared" si="180"/>
        <v>0</v>
      </c>
      <c r="AI178" s="395">
        <f t="shared" si="180"/>
        <v>0</v>
      </c>
      <c r="AJ178" s="367">
        <f t="shared" si="180"/>
        <v>0</v>
      </c>
      <c r="AK178" s="395">
        <f t="shared" si="180"/>
        <v>0</v>
      </c>
      <c r="AL178" s="367">
        <f t="shared" si="180"/>
        <v>0</v>
      </c>
      <c r="AM178" s="11"/>
    </row>
    <row r="179" spans="1:39" s="2" customFormat="1" ht="17.25" hidden="1" thickBot="1" x14ac:dyDescent="0.35">
      <c r="A179" s="10"/>
      <c r="B179" s="10"/>
      <c r="C179" s="10"/>
      <c r="D179" s="10"/>
      <c r="E179" s="4"/>
      <c r="F179" s="5"/>
      <c r="G179" s="4"/>
      <c r="H179" s="9">
        <f>H178*1.1</f>
        <v>0</v>
      </c>
      <c r="I179" s="5"/>
      <c r="J179" s="9">
        <f>J178*1.1</f>
        <v>0</v>
      </c>
      <c r="K179" s="5"/>
      <c r="L179" s="9">
        <f>L178*1.1</f>
        <v>0</v>
      </c>
      <c r="M179" s="5"/>
      <c r="N179" s="9">
        <f>N178*1.1</f>
        <v>0</v>
      </c>
      <c r="O179" s="5"/>
      <c r="P179" s="9">
        <f>P178*1.1</f>
        <v>0</v>
      </c>
      <c r="Q179" s="5"/>
      <c r="R179" s="8">
        <f>R178*1.1</f>
        <v>0</v>
      </c>
      <c r="S179" s="586" t="s">
        <v>50</v>
      </c>
      <c r="T179" s="587"/>
      <c r="U179" s="587"/>
      <c r="V179" s="587"/>
      <c r="W179" s="587"/>
      <c r="X179" s="587"/>
      <c r="Y179" s="587"/>
      <c r="Z179" s="587"/>
      <c r="AA179" s="587"/>
      <c r="AB179" s="587"/>
      <c r="AC179" s="587"/>
      <c r="AD179" s="587"/>
      <c r="AE179" s="383"/>
      <c r="AF179" s="7" t="e">
        <f>AF178/(R178+F178)</f>
        <v>#DIV/0!</v>
      </c>
      <c r="AG179" s="4"/>
      <c r="AH179" s="5"/>
      <c r="AI179" s="4"/>
      <c r="AJ179" s="6"/>
      <c r="AK179" s="4"/>
      <c r="AL179" s="3"/>
    </row>
    <row r="180" spans="1:39" s="2" customFormat="1" x14ac:dyDescent="0.3"/>
    <row r="181" spans="1:39" s="2" customFormat="1" ht="17.25" thickBot="1" x14ac:dyDescent="0.35">
      <c r="A181" s="98" t="s">
        <v>1212</v>
      </c>
      <c r="B181" s="97"/>
      <c r="C181" s="97"/>
      <c r="D181" s="96"/>
      <c r="E181" s="95"/>
      <c r="F181" s="95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3"/>
      <c r="AH181" s="93"/>
      <c r="AI181" s="93"/>
      <c r="AJ181" s="93"/>
      <c r="AK181" s="93"/>
    </row>
    <row r="182" spans="1:39" s="2" customFormat="1" ht="17.25" thickBot="1" x14ac:dyDescent="0.35">
      <c r="A182" s="10"/>
      <c r="B182" s="10"/>
      <c r="C182" s="10"/>
      <c r="D182" s="10"/>
      <c r="E182" s="92"/>
      <c r="F182" s="89"/>
      <c r="G182" s="619" t="s">
        <v>10</v>
      </c>
      <c r="H182" s="620"/>
      <c r="I182" s="620"/>
      <c r="J182" s="620"/>
      <c r="K182" s="620"/>
      <c r="L182" s="620"/>
      <c r="M182" s="620"/>
      <c r="N182" s="620"/>
      <c r="O182" s="620"/>
      <c r="P182" s="620"/>
      <c r="Q182" s="620"/>
      <c r="R182" s="621"/>
      <c r="S182" s="660" t="s">
        <v>49</v>
      </c>
      <c r="T182" s="622"/>
      <c r="U182" s="622"/>
      <c r="V182" s="622"/>
      <c r="W182" s="622"/>
      <c r="X182" s="622"/>
      <c r="Y182" s="622"/>
      <c r="Z182" s="622"/>
      <c r="AA182" s="622"/>
      <c r="AB182" s="622"/>
      <c r="AC182" s="622"/>
      <c r="AD182" s="622"/>
      <c r="AE182" s="622"/>
      <c r="AF182" s="622"/>
      <c r="AG182" s="92"/>
      <c r="AH182" s="89"/>
      <c r="AI182" s="92"/>
      <c r="AJ182" s="89"/>
      <c r="AK182" s="90"/>
      <c r="AL182" s="89"/>
      <c r="AM182" s="88" t="s">
        <v>11</v>
      </c>
    </row>
    <row r="183" spans="1:39" s="2" customFormat="1" ht="16.5" customHeight="1" x14ac:dyDescent="0.3">
      <c r="A183" s="652" t="s">
        <v>12</v>
      </c>
      <c r="B183" s="662" t="s">
        <v>13</v>
      </c>
      <c r="C183" s="565" t="s">
        <v>14</v>
      </c>
      <c r="D183" s="647" t="s">
        <v>51</v>
      </c>
      <c r="E183" s="569" t="s">
        <v>15</v>
      </c>
      <c r="F183" s="571" t="s">
        <v>16</v>
      </c>
      <c r="G183" s="629" t="s">
        <v>17</v>
      </c>
      <c r="H183" s="633" t="s">
        <v>18</v>
      </c>
      <c r="I183" s="625" t="s">
        <v>0</v>
      </c>
      <c r="J183" s="633" t="s">
        <v>53</v>
      </c>
      <c r="K183" s="625" t="s">
        <v>1</v>
      </c>
      <c r="L183" s="633" t="s">
        <v>19</v>
      </c>
      <c r="M183" s="625" t="s">
        <v>2</v>
      </c>
      <c r="N183" s="633" t="s">
        <v>20</v>
      </c>
      <c r="O183" s="625" t="s">
        <v>3</v>
      </c>
      <c r="P183" s="633" t="s">
        <v>21</v>
      </c>
      <c r="Q183" s="639" t="s">
        <v>22</v>
      </c>
      <c r="R183" s="607" t="s">
        <v>23</v>
      </c>
      <c r="S183" s="664" t="s">
        <v>24</v>
      </c>
      <c r="T183" s="611" t="s">
        <v>25</v>
      </c>
      <c r="U183" s="640" t="s">
        <v>4</v>
      </c>
      <c r="V183" s="611" t="s">
        <v>26</v>
      </c>
      <c r="W183" s="640" t="s">
        <v>5</v>
      </c>
      <c r="X183" s="611" t="s">
        <v>27</v>
      </c>
      <c r="Y183" s="640" t="s">
        <v>6</v>
      </c>
      <c r="Z183" s="611" t="s">
        <v>54</v>
      </c>
      <c r="AA183" s="640" t="s">
        <v>7</v>
      </c>
      <c r="AB183" s="611" t="s">
        <v>28</v>
      </c>
      <c r="AC183" s="642" t="s">
        <v>29</v>
      </c>
      <c r="AD183" s="639" t="s">
        <v>30</v>
      </c>
      <c r="AE183" s="639" t="s">
        <v>31</v>
      </c>
      <c r="AF183" s="623" t="s">
        <v>32</v>
      </c>
      <c r="AG183" s="615" t="s">
        <v>33</v>
      </c>
      <c r="AH183" s="627" t="s">
        <v>52</v>
      </c>
      <c r="AI183" s="629" t="s">
        <v>71</v>
      </c>
      <c r="AJ183" s="627" t="s">
        <v>34</v>
      </c>
      <c r="AK183" s="634" t="s">
        <v>35</v>
      </c>
      <c r="AL183" s="627" t="s">
        <v>36</v>
      </c>
      <c r="AM183" s="605" t="s">
        <v>37</v>
      </c>
    </row>
    <row r="184" spans="1:39" s="2" customFormat="1" ht="17.25" customHeight="1" thickBot="1" x14ac:dyDescent="0.35">
      <c r="A184" s="653"/>
      <c r="B184" s="663"/>
      <c r="C184" s="566"/>
      <c r="D184" s="648"/>
      <c r="E184" s="651"/>
      <c r="F184" s="657"/>
      <c r="G184" s="630"/>
      <c r="H184" s="583"/>
      <c r="I184" s="626"/>
      <c r="J184" s="583"/>
      <c r="K184" s="626"/>
      <c r="L184" s="583"/>
      <c r="M184" s="626"/>
      <c r="N184" s="583"/>
      <c r="O184" s="626"/>
      <c r="P184" s="583"/>
      <c r="Q184" s="602"/>
      <c r="R184" s="608"/>
      <c r="S184" s="665"/>
      <c r="T184" s="612"/>
      <c r="U184" s="641"/>
      <c r="V184" s="612"/>
      <c r="W184" s="641"/>
      <c r="X184" s="612"/>
      <c r="Y184" s="641"/>
      <c r="Z184" s="612"/>
      <c r="AA184" s="641"/>
      <c r="AB184" s="612"/>
      <c r="AC184" s="593"/>
      <c r="AD184" s="602"/>
      <c r="AE184" s="602"/>
      <c r="AF184" s="624"/>
      <c r="AG184" s="616"/>
      <c r="AH184" s="631"/>
      <c r="AI184" s="630"/>
      <c r="AJ184" s="631"/>
      <c r="AK184" s="638"/>
      <c r="AL184" s="631"/>
      <c r="AM184" s="606"/>
    </row>
    <row r="185" spans="1:39" s="2" customFormat="1" x14ac:dyDescent="0.3">
      <c r="A185" s="78" t="s">
        <v>40</v>
      </c>
      <c r="B185" s="47">
        <f>18000/10</f>
        <v>1800</v>
      </c>
      <c r="C185" s="183">
        <f>2800/1.1</f>
        <v>2545.454545454545</v>
      </c>
      <c r="D185" s="54">
        <v>10</v>
      </c>
      <c r="E185" s="44">
        <v>1</v>
      </c>
      <c r="F185" s="43">
        <f t="shared" ref="F185:F199" si="181">B185*E185</f>
        <v>1800</v>
      </c>
      <c r="G185" s="80">
        <v>0</v>
      </c>
      <c r="H185" s="69">
        <f t="shared" ref="H185:H199" si="182">B185*G185</f>
        <v>0</v>
      </c>
      <c r="I185" s="396">
        <v>0</v>
      </c>
      <c r="J185" s="37">
        <f t="shared" ref="J185:J199" si="183">B185*I185</f>
        <v>0</v>
      </c>
      <c r="K185" s="396">
        <v>0</v>
      </c>
      <c r="L185" s="37">
        <f t="shared" ref="L185:L199" si="184">B185*K185</f>
        <v>0</v>
      </c>
      <c r="M185" s="396">
        <v>0</v>
      </c>
      <c r="N185" s="37">
        <f t="shared" ref="N185:N199" si="185">B185*M185</f>
        <v>0</v>
      </c>
      <c r="O185" s="396">
        <v>0</v>
      </c>
      <c r="P185" s="71">
        <f t="shared" ref="P185:P199" si="186">B185*O185</f>
        <v>0</v>
      </c>
      <c r="Q185" s="57">
        <f t="shared" ref="Q185:Q199" si="187">G185+I185+K185+M185+O185</f>
        <v>0</v>
      </c>
      <c r="R185" s="70">
        <f t="shared" ref="R185:R199" si="188">Q185*B185</f>
        <v>0</v>
      </c>
      <c r="S185" s="80">
        <v>0</v>
      </c>
      <c r="T185" s="69">
        <f t="shared" ref="T185:T199" si="189">C185*S185</f>
        <v>0</v>
      </c>
      <c r="U185" s="396">
        <v>1</v>
      </c>
      <c r="V185" s="69">
        <f t="shared" ref="V185:V199" si="190">C185*U185</f>
        <v>2545.454545454545</v>
      </c>
      <c r="W185" s="396">
        <v>0</v>
      </c>
      <c r="X185" s="69">
        <f t="shared" ref="X185:X199" si="191">C185*W185</f>
        <v>0</v>
      </c>
      <c r="Y185" s="396">
        <v>0</v>
      </c>
      <c r="Z185" s="69">
        <f t="shared" ref="Z185:Z199" si="192">C185*Y185</f>
        <v>0</v>
      </c>
      <c r="AA185" s="74">
        <v>0</v>
      </c>
      <c r="AB185" s="68">
        <f t="shared" ref="AB185:AB199" si="193">C185*AA185</f>
        <v>0</v>
      </c>
      <c r="AC185" s="67">
        <f t="shared" ref="AC185:AC199" si="194">S185+U185+W185+Y185+AA185</f>
        <v>1</v>
      </c>
      <c r="AD185" s="66">
        <f t="shared" ref="AD185:AD199" si="195">AC185*C185</f>
        <v>2545.454545454545</v>
      </c>
      <c r="AE185" s="57">
        <v>0</v>
      </c>
      <c r="AF185" s="57">
        <f t="shared" ref="AF185:AF199" si="196">((C185-B185)*AC185)-AE185</f>
        <v>745.45454545454504</v>
      </c>
      <c r="AG185" s="52">
        <v>0</v>
      </c>
      <c r="AH185" s="231">
        <f t="shared" ref="AH185:AH199" si="197">B185*AG185</f>
        <v>0</v>
      </c>
      <c r="AI185" s="80">
        <f t="shared" ref="AI185:AI199" si="198">E185+Q185-AC185-AG185</f>
        <v>0</v>
      </c>
      <c r="AJ185" s="231">
        <f t="shared" ref="AJ185:AJ199" si="199">B185*AI185</f>
        <v>0</v>
      </c>
      <c r="AK185" s="394">
        <v>0</v>
      </c>
      <c r="AL185" s="231">
        <f t="shared" ref="AL185:AL199" si="200">AK185*B185</f>
        <v>0</v>
      </c>
      <c r="AM185" s="62"/>
    </row>
    <row r="186" spans="1:39" s="2" customFormat="1" x14ac:dyDescent="0.3">
      <c r="A186" s="78" t="s">
        <v>43</v>
      </c>
      <c r="B186" s="47">
        <f>18000/10</f>
        <v>1800</v>
      </c>
      <c r="C186" s="183">
        <f>2800/1.1</f>
        <v>2545.454545454545</v>
      </c>
      <c r="D186" s="54">
        <v>10</v>
      </c>
      <c r="E186" s="44">
        <v>0</v>
      </c>
      <c r="F186" s="43">
        <f t="shared" si="181"/>
        <v>0</v>
      </c>
      <c r="G186" s="80">
        <v>0</v>
      </c>
      <c r="H186" s="69">
        <f t="shared" si="182"/>
        <v>0</v>
      </c>
      <c r="I186" s="396">
        <v>0</v>
      </c>
      <c r="J186" s="37">
        <f t="shared" si="183"/>
        <v>0</v>
      </c>
      <c r="K186" s="396">
        <v>0</v>
      </c>
      <c r="L186" s="37">
        <f t="shared" si="184"/>
        <v>0</v>
      </c>
      <c r="M186" s="396">
        <v>10</v>
      </c>
      <c r="N186" s="37">
        <f t="shared" si="185"/>
        <v>18000</v>
      </c>
      <c r="O186" s="396">
        <v>0</v>
      </c>
      <c r="P186" s="71">
        <f t="shared" si="186"/>
        <v>0</v>
      </c>
      <c r="Q186" s="57">
        <f t="shared" si="187"/>
        <v>10</v>
      </c>
      <c r="R186" s="70">
        <f t="shared" si="188"/>
        <v>18000</v>
      </c>
      <c r="S186" s="80">
        <v>0</v>
      </c>
      <c r="T186" s="69">
        <f t="shared" si="189"/>
        <v>0</v>
      </c>
      <c r="U186" s="396">
        <v>0</v>
      </c>
      <c r="V186" s="69">
        <f t="shared" si="190"/>
        <v>0</v>
      </c>
      <c r="W186" s="396">
        <v>0</v>
      </c>
      <c r="X186" s="69">
        <f t="shared" si="191"/>
        <v>0</v>
      </c>
      <c r="Y186" s="396">
        <v>0</v>
      </c>
      <c r="Z186" s="69">
        <f t="shared" si="192"/>
        <v>0</v>
      </c>
      <c r="AA186" s="74">
        <v>1</v>
      </c>
      <c r="AB186" s="68">
        <f t="shared" si="193"/>
        <v>2545.454545454545</v>
      </c>
      <c r="AC186" s="67">
        <f t="shared" si="194"/>
        <v>1</v>
      </c>
      <c r="AD186" s="66">
        <f t="shared" si="195"/>
        <v>2545.454545454545</v>
      </c>
      <c r="AE186" s="57">
        <v>0</v>
      </c>
      <c r="AF186" s="57">
        <f t="shared" si="196"/>
        <v>745.45454545454504</v>
      </c>
      <c r="AG186" s="52">
        <v>0</v>
      </c>
      <c r="AH186" s="231">
        <f t="shared" si="197"/>
        <v>0</v>
      </c>
      <c r="AI186" s="80">
        <f t="shared" si="198"/>
        <v>9</v>
      </c>
      <c r="AJ186" s="231">
        <f t="shared" si="199"/>
        <v>16200</v>
      </c>
      <c r="AK186" s="394">
        <v>0</v>
      </c>
      <c r="AL186" s="231">
        <f t="shared" si="200"/>
        <v>0</v>
      </c>
      <c r="AM186" s="62"/>
    </row>
    <row r="187" spans="1:39" s="2" customFormat="1" x14ac:dyDescent="0.3">
      <c r="A187" s="78" t="s">
        <v>44</v>
      </c>
      <c r="B187" s="47">
        <f>17000/10</f>
        <v>1700</v>
      </c>
      <c r="C187" s="183">
        <f>2700/1.1</f>
        <v>2454.5454545454545</v>
      </c>
      <c r="D187" s="54">
        <v>10</v>
      </c>
      <c r="E187" s="44">
        <v>0</v>
      </c>
      <c r="F187" s="43">
        <f t="shared" si="181"/>
        <v>0</v>
      </c>
      <c r="G187" s="80">
        <v>0</v>
      </c>
      <c r="H187" s="69">
        <f t="shared" si="182"/>
        <v>0</v>
      </c>
      <c r="I187" s="396">
        <v>0</v>
      </c>
      <c r="J187" s="37">
        <f t="shared" si="183"/>
        <v>0</v>
      </c>
      <c r="K187" s="396">
        <v>0</v>
      </c>
      <c r="L187" s="37">
        <f t="shared" si="184"/>
        <v>0</v>
      </c>
      <c r="M187" s="396">
        <v>0</v>
      </c>
      <c r="N187" s="37">
        <f t="shared" si="185"/>
        <v>0</v>
      </c>
      <c r="O187" s="396">
        <v>0</v>
      </c>
      <c r="P187" s="71">
        <f t="shared" si="186"/>
        <v>0</v>
      </c>
      <c r="Q187" s="57">
        <f t="shared" si="187"/>
        <v>0</v>
      </c>
      <c r="R187" s="70">
        <f t="shared" si="188"/>
        <v>0</v>
      </c>
      <c r="S187" s="80">
        <v>0</v>
      </c>
      <c r="T187" s="69">
        <f t="shared" si="189"/>
        <v>0</v>
      </c>
      <c r="U187" s="396">
        <v>0</v>
      </c>
      <c r="V187" s="69">
        <f t="shared" si="190"/>
        <v>0</v>
      </c>
      <c r="W187" s="396">
        <v>0</v>
      </c>
      <c r="X187" s="69">
        <f t="shared" si="191"/>
        <v>0</v>
      </c>
      <c r="Y187" s="396">
        <v>0</v>
      </c>
      <c r="Z187" s="69">
        <f t="shared" si="192"/>
        <v>0</v>
      </c>
      <c r="AA187" s="74">
        <v>0</v>
      </c>
      <c r="AB187" s="68">
        <f t="shared" si="193"/>
        <v>0</v>
      </c>
      <c r="AC187" s="67">
        <f t="shared" si="194"/>
        <v>0</v>
      </c>
      <c r="AD187" s="66">
        <f t="shared" si="195"/>
        <v>0</v>
      </c>
      <c r="AE187" s="57">
        <v>0</v>
      </c>
      <c r="AF187" s="57">
        <f t="shared" si="196"/>
        <v>0</v>
      </c>
      <c r="AG187" s="52">
        <v>0</v>
      </c>
      <c r="AH187" s="231">
        <f t="shared" si="197"/>
        <v>0</v>
      </c>
      <c r="AI187" s="80">
        <f t="shared" si="198"/>
        <v>0</v>
      </c>
      <c r="AJ187" s="231">
        <f t="shared" si="199"/>
        <v>0</v>
      </c>
      <c r="AK187" s="394">
        <v>0</v>
      </c>
      <c r="AL187" s="231">
        <f t="shared" si="200"/>
        <v>0</v>
      </c>
      <c r="AM187" s="62"/>
    </row>
    <row r="188" spans="1:39" s="2" customFormat="1" x14ac:dyDescent="0.3">
      <c r="A188" s="58" t="s">
        <v>1188</v>
      </c>
      <c r="B188" s="47">
        <f>30400/16</f>
        <v>1900</v>
      </c>
      <c r="C188" s="46">
        <f>2800/1.1</f>
        <v>2545.454545454545</v>
      </c>
      <c r="D188" s="54">
        <v>16</v>
      </c>
      <c r="E188" s="44">
        <v>0</v>
      </c>
      <c r="F188" s="43">
        <f t="shared" si="181"/>
        <v>0</v>
      </c>
      <c r="G188" s="80">
        <v>0</v>
      </c>
      <c r="H188" s="69">
        <f t="shared" si="182"/>
        <v>0</v>
      </c>
      <c r="I188" s="396">
        <v>0</v>
      </c>
      <c r="J188" s="37">
        <f t="shared" si="183"/>
        <v>0</v>
      </c>
      <c r="K188" s="396">
        <v>0</v>
      </c>
      <c r="L188" s="37">
        <f t="shared" si="184"/>
        <v>0</v>
      </c>
      <c r="M188" s="396">
        <v>0</v>
      </c>
      <c r="N188" s="37">
        <f t="shared" si="185"/>
        <v>0</v>
      </c>
      <c r="O188" s="396">
        <v>0</v>
      </c>
      <c r="P188" s="71">
        <f t="shared" si="186"/>
        <v>0</v>
      </c>
      <c r="Q188" s="57">
        <f t="shared" si="187"/>
        <v>0</v>
      </c>
      <c r="R188" s="70">
        <f t="shared" si="188"/>
        <v>0</v>
      </c>
      <c r="S188" s="80">
        <v>0</v>
      </c>
      <c r="T188" s="69">
        <f t="shared" si="189"/>
        <v>0</v>
      </c>
      <c r="U188" s="396">
        <v>0</v>
      </c>
      <c r="V188" s="69">
        <f t="shared" si="190"/>
        <v>0</v>
      </c>
      <c r="W188" s="396">
        <v>0</v>
      </c>
      <c r="X188" s="69">
        <f t="shared" si="191"/>
        <v>0</v>
      </c>
      <c r="Y188" s="396">
        <v>0</v>
      </c>
      <c r="Z188" s="69">
        <f t="shared" si="192"/>
        <v>0</v>
      </c>
      <c r="AA188" s="74">
        <v>0</v>
      </c>
      <c r="AB188" s="68">
        <f t="shared" si="193"/>
        <v>0</v>
      </c>
      <c r="AC188" s="67">
        <f t="shared" si="194"/>
        <v>0</v>
      </c>
      <c r="AD188" s="66">
        <f t="shared" si="195"/>
        <v>0</v>
      </c>
      <c r="AE188" s="57">
        <v>0</v>
      </c>
      <c r="AF188" s="57">
        <f t="shared" si="196"/>
        <v>0</v>
      </c>
      <c r="AG188" s="52">
        <v>0</v>
      </c>
      <c r="AH188" s="231">
        <f t="shared" si="197"/>
        <v>0</v>
      </c>
      <c r="AI188" s="80">
        <f t="shared" si="198"/>
        <v>0</v>
      </c>
      <c r="AJ188" s="231">
        <f t="shared" si="199"/>
        <v>0</v>
      </c>
      <c r="AK188" s="394">
        <v>0</v>
      </c>
      <c r="AL188" s="231">
        <f t="shared" si="200"/>
        <v>0</v>
      </c>
      <c r="AM188" s="62"/>
    </row>
    <row r="189" spans="1:39" s="2" customFormat="1" x14ac:dyDescent="0.3">
      <c r="A189" s="137" t="s">
        <v>61</v>
      </c>
      <c r="B189" s="47">
        <f>14400/24</f>
        <v>600</v>
      </c>
      <c r="C189" s="46">
        <f>800/1.1</f>
        <v>727.27272727272725</v>
      </c>
      <c r="D189" s="54">
        <v>20</v>
      </c>
      <c r="E189" s="44">
        <v>0</v>
      </c>
      <c r="F189" s="43">
        <f t="shared" si="181"/>
        <v>0</v>
      </c>
      <c r="G189" s="80">
        <v>0</v>
      </c>
      <c r="H189" s="69">
        <f t="shared" si="182"/>
        <v>0</v>
      </c>
      <c r="I189" s="396">
        <v>0</v>
      </c>
      <c r="J189" s="37">
        <f t="shared" si="183"/>
        <v>0</v>
      </c>
      <c r="K189" s="396">
        <v>0</v>
      </c>
      <c r="L189" s="37">
        <f t="shared" si="184"/>
        <v>0</v>
      </c>
      <c r="M189" s="396">
        <v>0</v>
      </c>
      <c r="N189" s="37">
        <f t="shared" si="185"/>
        <v>0</v>
      </c>
      <c r="O189" s="396">
        <v>0</v>
      </c>
      <c r="P189" s="71">
        <f t="shared" si="186"/>
        <v>0</v>
      </c>
      <c r="Q189" s="57">
        <f t="shared" si="187"/>
        <v>0</v>
      </c>
      <c r="R189" s="70">
        <f t="shared" si="188"/>
        <v>0</v>
      </c>
      <c r="S189" s="80">
        <v>0</v>
      </c>
      <c r="T189" s="69">
        <f t="shared" si="189"/>
        <v>0</v>
      </c>
      <c r="U189" s="396">
        <v>0</v>
      </c>
      <c r="V189" s="69">
        <f t="shared" si="190"/>
        <v>0</v>
      </c>
      <c r="W189" s="396">
        <v>0</v>
      </c>
      <c r="X189" s="69">
        <f t="shared" si="191"/>
        <v>0</v>
      </c>
      <c r="Y189" s="396">
        <v>0</v>
      </c>
      <c r="Z189" s="69">
        <f t="shared" si="192"/>
        <v>0</v>
      </c>
      <c r="AA189" s="74">
        <v>0</v>
      </c>
      <c r="AB189" s="68">
        <f t="shared" si="193"/>
        <v>0</v>
      </c>
      <c r="AC189" s="67">
        <f t="shared" si="194"/>
        <v>0</v>
      </c>
      <c r="AD189" s="66">
        <f t="shared" si="195"/>
        <v>0</v>
      </c>
      <c r="AE189" s="57">
        <v>0</v>
      </c>
      <c r="AF189" s="57">
        <f t="shared" si="196"/>
        <v>0</v>
      </c>
      <c r="AG189" s="52">
        <v>0</v>
      </c>
      <c r="AH189" s="231">
        <f t="shared" si="197"/>
        <v>0</v>
      </c>
      <c r="AI189" s="80">
        <f t="shared" si="198"/>
        <v>0</v>
      </c>
      <c r="AJ189" s="231">
        <f t="shared" si="199"/>
        <v>0</v>
      </c>
      <c r="AK189" s="394">
        <v>0</v>
      </c>
      <c r="AL189" s="231">
        <f t="shared" si="200"/>
        <v>0</v>
      </c>
      <c r="AM189" s="62"/>
    </row>
    <row r="190" spans="1:39" s="2" customFormat="1" x14ac:dyDescent="0.3">
      <c r="A190" s="78" t="s">
        <v>1189</v>
      </c>
      <c r="B190" s="182">
        <f>16000/10</f>
        <v>1600</v>
      </c>
      <c r="C190" s="183">
        <f>2700/1.1</f>
        <v>2454.5454545454545</v>
      </c>
      <c r="D190" s="433">
        <v>10</v>
      </c>
      <c r="E190" s="44">
        <v>4</v>
      </c>
      <c r="F190" s="43">
        <f t="shared" si="181"/>
        <v>6400</v>
      </c>
      <c r="G190" s="80">
        <v>0</v>
      </c>
      <c r="H190" s="69">
        <f t="shared" si="182"/>
        <v>0</v>
      </c>
      <c r="I190" s="396">
        <v>0</v>
      </c>
      <c r="J190" s="37">
        <f t="shared" si="183"/>
        <v>0</v>
      </c>
      <c r="K190" s="396">
        <v>0</v>
      </c>
      <c r="L190" s="37">
        <f t="shared" si="184"/>
        <v>0</v>
      </c>
      <c r="M190" s="396">
        <v>10</v>
      </c>
      <c r="N190" s="37">
        <f t="shared" si="185"/>
        <v>16000</v>
      </c>
      <c r="O190" s="396">
        <v>0</v>
      </c>
      <c r="P190" s="71">
        <f t="shared" si="186"/>
        <v>0</v>
      </c>
      <c r="Q190" s="57">
        <f t="shared" si="187"/>
        <v>10</v>
      </c>
      <c r="R190" s="70">
        <f t="shared" si="188"/>
        <v>16000</v>
      </c>
      <c r="S190" s="80">
        <v>0</v>
      </c>
      <c r="T190" s="69">
        <f t="shared" si="189"/>
        <v>0</v>
      </c>
      <c r="U190" s="396">
        <v>2</v>
      </c>
      <c r="V190" s="69">
        <f t="shared" si="190"/>
        <v>4909.090909090909</v>
      </c>
      <c r="W190" s="396">
        <v>0</v>
      </c>
      <c r="X190" s="69">
        <f t="shared" si="191"/>
        <v>0</v>
      </c>
      <c r="Y190" s="396">
        <v>2</v>
      </c>
      <c r="Z190" s="69">
        <f t="shared" si="192"/>
        <v>4909.090909090909</v>
      </c>
      <c r="AA190" s="74">
        <v>2</v>
      </c>
      <c r="AB190" s="68">
        <f t="shared" si="193"/>
        <v>4909.090909090909</v>
      </c>
      <c r="AC190" s="67">
        <f t="shared" si="194"/>
        <v>6</v>
      </c>
      <c r="AD190" s="66">
        <f t="shared" si="195"/>
        <v>14727.272727272728</v>
      </c>
      <c r="AE190" s="57">
        <v>0</v>
      </c>
      <c r="AF190" s="57">
        <f t="shared" si="196"/>
        <v>5127.272727272727</v>
      </c>
      <c r="AG190" s="207">
        <v>0</v>
      </c>
      <c r="AH190" s="231">
        <f t="shared" si="197"/>
        <v>0</v>
      </c>
      <c r="AI190" s="80">
        <f t="shared" si="198"/>
        <v>8</v>
      </c>
      <c r="AJ190" s="231">
        <f t="shared" si="199"/>
        <v>12800</v>
      </c>
      <c r="AK190" s="394">
        <v>0</v>
      </c>
      <c r="AL190" s="231">
        <f t="shared" si="200"/>
        <v>0</v>
      </c>
      <c r="AM190" s="62"/>
    </row>
    <row r="191" spans="1:39" s="2" customFormat="1" x14ac:dyDescent="0.3">
      <c r="A191" s="78" t="s">
        <v>1190</v>
      </c>
      <c r="B191" s="47">
        <f>16000/10</f>
        <v>1600</v>
      </c>
      <c r="C191" s="183">
        <f>2700/1.1</f>
        <v>2454.5454545454545</v>
      </c>
      <c r="D191" s="54">
        <v>10</v>
      </c>
      <c r="E191" s="44">
        <v>0</v>
      </c>
      <c r="F191" s="43">
        <f t="shared" si="181"/>
        <v>0</v>
      </c>
      <c r="G191" s="80">
        <v>0</v>
      </c>
      <c r="H191" s="69">
        <f t="shared" si="182"/>
        <v>0</v>
      </c>
      <c r="I191" s="396">
        <v>0</v>
      </c>
      <c r="J191" s="37">
        <f t="shared" si="183"/>
        <v>0</v>
      </c>
      <c r="K191" s="396">
        <v>0</v>
      </c>
      <c r="L191" s="37">
        <f t="shared" si="184"/>
        <v>0</v>
      </c>
      <c r="M191" s="396">
        <v>0</v>
      </c>
      <c r="N191" s="37">
        <f t="shared" si="185"/>
        <v>0</v>
      </c>
      <c r="O191" s="396">
        <v>0</v>
      </c>
      <c r="P191" s="71">
        <f t="shared" si="186"/>
        <v>0</v>
      </c>
      <c r="Q191" s="57">
        <f t="shared" si="187"/>
        <v>0</v>
      </c>
      <c r="R191" s="70">
        <f t="shared" si="188"/>
        <v>0</v>
      </c>
      <c r="S191" s="80">
        <v>0</v>
      </c>
      <c r="T191" s="69">
        <f t="shared" si="189"/>
        <v>0</v>
      </c>
      <c r="U191" s="396">
        <v>0</v>
      </c>
      <c r="V191" s="69">
        <f t="shared" si="190"/>
        <v>0</v>
      </c>
      <c r="W191" s="396">
        <v>0</v>
      </c>
      <c r="X191" s="69">
        <f t="shared" si="191"/>
        <v>0</v>
      </c>
      <c r="Y191" s="396">
        <v>0</v>
      </c>
      <c r="Z191" s="69">
        <f t="shared" si="192"/>
        <v>0</v>
      </c>
      <c r="AA191" s="74">
        <v>0</v>
      </c>
      <c r="AB191" s="68">
        <f t="shared" si="193"/>
        <v>0</v>
      </c>
      <c r="AC191" s="67">
        <f t="shared" si="194"/>
        <v>0</v>
      </c>
      <c r="AD191" s="66">
        <f t="shared" si="195"/>
        <v>0</v>
      </c>
      <c r="AE191" s="57">
        <v>0</v>
      </c>
      <c r="AF191" s="57">
        <f t="shared" si="196"/>
        <v>0</v>
      </c>
      <c r="AG191" s="207">
        <v>0</v>
      </c>
      <c r="AH191" s="231">
        <f t="shared" si="197"/>
        <v>0</v>
      </c>
      <c r="AI191" s="80">
        <f t="shared" si="198"/>
        <v>0</v>
      </c>
      <c r="AJ191" s="231">
        <f t="shared" si="199"/>
        <v>0</v>
      </c>
      <c r="AK191" s="394">
        <v>0</v>
      </c>
      <c r="AL191" s="231">
        <f t="shared" si="200"/>
        <v>0</v>
      </c>
      <c r="AM191" s="62"/>
    </row>
    <row r="192" spans="1:39" s="2" customFormat="1" x14ac:dyDescent="0.3">
      <c r="A192" s="78" t="s">
        <v>1191</v>
      </c>
      <c r="B192" s="47">
        <f>16000/10</f>
        <v>1600</v>
      </c>
      <c r="C192" s="183">
        <f>2700/1.1</f>
        <v>2454.5454545454545</v>
      </c>
      <c r="D192" s="54">
        <v>10</v>
      </c>
      <c r="E192" s="44">
        <v>0</v>
      </c>
      <c r="F192" s="43">
        <f t="shared" si="181"/>
        <v>0</v>
      </c>
      <c r="G192" s="80">
        <v>0</v>
      </c>
      <c r="H192" s="69">
        <f t="shared" si="182"/>
        <v>0</v>
      </c>
      <c r="I192" s="396">
        <v>0</v>
      </c>
      <c r="J192" s="37">
        <f t="shared" si="183"/>
        <v>0</v>
      </c>
      <c r="K192" s="396">
        <v>0</v>
      </c>
      <c r="L192" s="37">
        <f t="shared" si="184"/>
        <v>0</v>
      </c>
      <c r="M192" s="396">
        <v>0</v>
      </c>
      <c r="N192" s="37">
        <f t="shared" si="185"/>
        <v>0</v>
      </c>
      <c r="O192" s="396">
        <v>0</v>
      </c>
      <c r="P192" s="71">
        <f t="shared" si="186"/>
        <v>0</v>
      </c>
      <c r="Q192" s="57">
        <f t="shared" si="187"/>
        <v>0</v>
      </c>
      <c r="R192" s="70">
        <f t="shared" si="188"/>
        <v>0</v>
      </c>
      <c r="S192" s="80">
        <v>0</v>
      </c>
      <c r="T192" s="69">
        <f t="shared" si="189"/>
        <v>0</v>
      </c>
      <c r="U192" s="396">
        <v>0</v>
      </c>
      <c r="V192" s="69">
        <f t="shared" si="190"/>
        <v>0</v>
      </c>
      <c r="W192" s="396">
        <v>0</v>
      </c>
      <c r="X192" s="69">
        <f t="shared" si="191"/>
        <v>0</v>
      </c>
      <c r="Y192" s="396">
        <v>0</v>
      </c>
      <c r="Z192" s="69">
        <f t="shared" si="192"/>
        <v>0</v>
      </c>
      <c r="AA192" s="74">
        <v>0</v>
      </c>
      <c r="AB192" s="68">
        <f t="shared" si="193"/>
        <v>0</v>
      </c>
      <c r="AC192" s="67">
        <f t="shared" si="194"/>
        <v>0</v>
      </c>
      <c r="AD192" s="66">
        <f t="shared" si="195"/>
        <v>0</v>
      </c>
      <c r="AE192" s="57">
        <v>0</v>
      </c>
      <c r="AF192" s="57">
        <f t="shared" si="196"/>
        <v>0</v>
      </c>
      <c r="AG192" s="207">
        <v>0</v>
      </c>
      <c r="AH192" s="231">
        <f t="shared" si="197"/>
        <v>0</v>
      </c>
      <c r="AI192" s="80">
        <f t="shared" si="198"/>
        <v>0</v>
      </c>
      <c r="AJ192" s="231">
        <f t="shared" si="199"/>
        <v>0</v>
      </c>
      <c r="AK192" s="394">
        <v>0</v>
      </c>
      <c r="AL192" s="231">
        <f t="shared" si="200"/>
        <v>0</v>
      </c>
      <c r="AM192" s="62"/>
    </row>
    <row r="193" spans="1:39" s="2" customFormat="1" x14ac:dyDescent="0.3">
      <c r="A193" s="78" t="s">
        <v>1192</v>
      </c>
      <c r="B193" s="47">
        <f>16000/10</f>
        <v>1600</v>
      </c>
      <c r="C193" s="183">
        <f>2700/1.1</f>
        <v>2454.5454545454545</v>
      </c>
      <c r="D193" s="54">
        <v>10</v>
      </c>
      <c r="E193" s="44">
        <v>0</v>
      </c>
      <c r="F193" s="43">
        <f t="shared" si="181"/>
        <v>0</v>
      </c>
      <c r="G193" s="80">
        <v>0</v>
      </c>
      <c r="H193" s="69">
        <f t="shared" si="182"/>
        <v>0</v>
      </c>
      <c r="I193" s="396">
        <v>0</v>
      </c>
      <c r="J193" s="37">
        <f t="shared" si="183"/>
        <v>0</v>
      </c>
      <c r="K193" s="396">
        <v>0</v>
      </c>
      <c r="L193" s="37">
        <f t="shared" si="184"/>
        <v>0</v>
      </c>
      <c r="M193" s="396">
        <v>0</v>
      </c>
      <c r="N193" s="37">
        <f t="shared" si="185"/>
        <v>0</v>
      </c>
      <c r="O193" s="396">
        <v>0</v>
      </c>
      <c r="P193" s="71">
        <f t="shared" si="186"/>
        <v>0</v>
      </c>
      <c r="Q193" s="57">
        <f t="shared" si="187"/>
        <v>0</v>
      </c>
      <c r="R193" s="70">
        <f t="shared" si="188"/>
        <v>0</v>
      </c>
      <c r="S193" s="80">
        <v>0</v>
      </c>
      <c r="T193" s="69">
        <f t="shared" si="189"/>
        <v>0</v>
      </c>
      <c r="U193" s="396">
        <v>0</v>
      </c>
      <c r="V193" s="69">
        <f t="shared" si="190"/>
        <v>0</v>
      </c>
      <c r="W193" s="396">
        <v>0</v>
      </c>
      <c r="X193" s="69">
        <f t="shared" si="191"/>
        <v>0</v>
      </c>
      <c r="Y193" s="396">
        <v>0</v>
      </c>
      <c r="Z193" s="69">
        <f t="shared" si="192"/>
        <v>0</v>
      </c>
      <c r="AA193" s="74">
        <v>0</v>
      </c>
      <c r="AB193" s="68">
        <f t="shared" si="193"/>
        <v>0</v>
      </c>
      <c r="AC193" s="67">
        <f t="shared" si="194"/>
        <v>0</v>
      </c>
      <c r="AD193" s="66">
        <f t="shared" si="195"/>
        <v>0</v>
      </c>
      <c r="AE193" s="57">
        <v>0</v>
      </c>
      <c r="AF193" s="57">
        <f t="shared" si="196"/>
        <v>0</v>
      </c>
      <c r="AG193" s="207">
        <v>0</v>
      </c>
      <c r="AH193" s="231">
        <f t="shared" si="197"/>
        <v>0</v>
      </c>
      <c r="AI193" s="80">
        <f t="shared" si="198"/>
        <v>0</v>
      </c>
      <c r="AJ193" s="231">
        <f t="shared" si="199"/>
        <v>0</v>
      </c>
      <c r="AK193" s="394">
        <v>0</v>
      </c>
      <c r="AL193" s="231">
        <f t="shared" si="200"/>
        <v>0</v>
      </c>
      <c r="AM193" s="62"/>
    </row>
    <row r="194" spans="1:39" s="2" customFormat="1" x14ac:dyDescent="0.3">
      <c r="A194" s="78" t="s">
        <v>1187</v>
      </c>
      <c r="B194" s="47">
        <f>16000/10</f>
        <v>1600</v>
      </c>
      <c r="C194" s="183">
        <f>2700/1.1</f>
        <v>2454.5454545454545</v>
      </c>
      <c r="D194" s="54">
        <v>11</v>
      </c>
      <c r="E194" s="44">
        <v>0</v>
      </c>
      <c r="F194" s="43">
        <f t="shared" si="181"/>
        <v>0</v>
      </c>
      <c r="G194" s="80">
        <v>0</v>
      </c>
      <c r="H194" s="69">
        <f t="shared" si="182"/>
        <v>0</v>
      </c>
      <c r="I194" s="396">
        <v>0</v>
      </c>
      <c r="J194" s="37">
        <f t="shared" si="183"/>
        <v>0</v>
      </c>
      <c r="K194" s="396">
        <v>0</v>
      </c>
      <c r="L194" s="37">
        <f t="shared" si="184"/>
        <v>0</v>
      </c>
      <c r="M194" s="396">
        <v>0</v>
      </c>
      <c r="N194" s="37">
        <f t="shared" si="185"/>
        <v>0</v>
      </c>
      <c r="O194" s="396">
        <v>0</v>
      </c>
      <c r="P194" s="71">
        <f t="shared" si="186"/>
        <v>0</v>
      </c>
      <c r="Q194" s="57">
        <f t="shared" si="187"/>
        <v>0</v>
      </c>
      <c r="R194" s="70">
        <f t="shared" si="188"/>
        <v>0</v>
      </c>
      <c r="S194" s="80">
        <v>0</v>
      </c>
      <c r="T194" s="69">
        <f t="shared" si="189"/>
        <v>0</v>
      </c>
      <c r="U194" s="396">
        <v>0</v>
      </c>
      <c r="V194" s="69">
        <f t="shared" si="190"/>
        <v>0</v>
      </c>
      <c r="W194" s="396">
        <v>0</v>
      </c>
      <c r="X194" s="69">
        <f t="shared" si="191"/>
        <v>0</v>
      </c>
      <c r="Y194" s="396">
        <v>0</v>
      </c>
      <c r="Z194" s="69">
        <f t="shared" si="192"/>
        <v>0</v>
      </c>
      <c r="AA194" s="74">
        <v>0</v>
      </c>
      <c r="AB194" s="68">
        <f t="shared" si="193"/>
        <v>0</v>
      </c>
      <c r="AC194" s="67">
        <f t="shared" si="194"/>
        <v>0</v>
      </c>
      <c r="AD194" s="66">
        <f t="shared" si="195"/>
        <v>0</v>
      </c>
      <c r="AE194" s="57">
        <v>0</v>
      </c>
      <c r="AF194" s="57">
        <f t="shared" si="196"/>
        <v>0</v>
      </c>
      <c r="AG194" s="207">
        <v>0</v>
      </c>
      <c r="AH194" s="231">
        <f t="shared" si="197"/>
        <v>0</v>
      </c>
      <c r="AI194" s="80">
        <f t="shared" si="198"/>
        <v>0</v>
      </c>
      <c r="AJ194" s="231">
        <f t="shared" si="199"/>
        <v>0</v>
      </c>
      <c r="AK194" s="394">
        <v>0</v>
      </c>
      <c r="AL194" s="231">
        <f t="shared" si="200"/>
        <v>0</v>
      </c>
      <c r="AM194" s="62"/>
    </row>
    <row r="195" spans="1:39" s="2" customFormat="1" x14ac:dyDescent="0.3">
      <c r="A195" s="78" t="s">
        <v>45</v>
      </c>
      <c r="B195" s="47">
        <f>14400/12</f>
        <v>1200</v>
      </c>
      <c r="C195" s="46">
        <f>1800/1.1</f>
        <v>1636.3636363636363</v>
      </c>
      <c r="D195" s="54">
        <v>12</v>
      </c>
      <c r="E195" s="44">
        <v>0</v>
      </c>
      <c r="F195" s="43">
        <f t="shared" si="181"/>
        <v>0</v>
      </c>
      <c r="G195" s="80">
        <v>0</v>
      </c>
      <c r="H195" s="69">
        <f t="shared" si="182"/>
        <v>0</v>
      </c>
      <c r="I195" s="396">
        <v>0</v>
      </c>
      <c r="J195" s="37">
        <f t="shared" si="183"/>
        <v>0</v>
      </c>
      <c r="K195" s="396">
        <v>0</v>
      </c>
      <c r="L195" s="37">
        <f t="shared" si="184"/>
        <v>0</v>
      </c>
      <c r="M195" s="396">
        <v>0</v>
      </c>
      <c r="N195" s="37">
        <f t="shared" si="185"/>
        <v>0</v>
      </c>
      <c r="O195" s="396">
        <v>0</v>
      </c>
      <c r="P195" s="71">
        <f t="shared" si="186"/>
        <v>0</v>
      </c>
      <c r="Q195" s="57">
        <f t="shared" si="187"/>
        <v>0</v>
      </c>
      <c r="R195" s="70">
        <f t="shared" si="188"/>
        <v>0</v>
      </c>
      <c r="S195" s="80">
        <v>0</v>
      </c>
      <c r="T195" s="69">
        <f t="shared" si="189"/>
        <v>0</v>
      </c>
      <c r="U195" s="396">
        <v>0</v>
      </c>
      <c r="V195" s="69">
        <f t="shared" si="190"/>
        <v>0</v>
      </c>
      <c r="W195" s="396">
        <v>0</v>
      </c>
      <c r="X195" s="69">
        <f t="shared" si="191"/>
        <v>0</v>
      </c>
      <c r="Y195" s="396">
        <v>0</v>
      </c>
      <c r="Z195" s="69">
        <f t="shared" si="192"/>
        <v>0</v>
      </c>
      <c r="AA195" s="74">
        <v>0</v>
      </c>
      <c r="AB195" s="68">
        <f t="shared" si="193"/>
        <v>0</v>
      </c>
      <c r="AC195" s="67">
        <f t="shared" si="194"/>
        <v>0</v>
      </c>
      <c r="AD195" s="66">
        <f t="shared" si="195"/>
        <v>0</v>
      </c>
      <c r="AE195" s="57">
        <v>0</v>
      </c>
      <c r="AF195" s="57">
        <f t="shared" si="196"/>
        <v>0</v>
      </c>
      <c r="AG195" s="207">
        <v>0</v>
      </c>
      <c r="AH195" s="231">
        <f t="shared" si="197"/>
        <v>0</v>
      </c>
      <c r="AI195" s="80">
        <f t="shared" si="198"/>
        <v>0</v>
      </c>
      <c r="AJ195" s="231">
        <f t="shared" si="199"/>
        <v>0</v>
      </c>
      <c r="AK195" s="394">
        <v>0</v>
      </c>
      <c r="AL195" s="231">
        <f t="shared" si="200"/>
        <v>0</v>
      </c>
      <c r="AM195" s="62"/>
    </row>
    <row r="196" spans="1:39" s="2" customFormat="1" x14ac:dyDescent="0.3">
      <c r="A196" s="55" t="s">
        <v>150</v>
      </c>
      <c r="B196" s="47">
        <f>3900/6</f>
        <v>650</v>
      </c>
      <c r="C196" s="46">
        <f>2000/1.1</f>
        <v>1818.181818181818</v>
      </c>
      <c r="D196" s="54">
        <v>6</v>
      </c>
      <c r="E196" s="44">
        <v>0</v>
      </c>
      <c r="F196" s="43">
        <f t="shared" si="181"/>
        <v>0</v>
      </c>
      <c r="G196" s="80">
        <v>0</v>
      </c>
      <c r="H196" s="69">
        <f t="shared" si="182"/>
        <v>0</v>
      </c>
      <c r="I196" s="396">
        <v>0</v>
      </c>
      <c r="J196" s="37">
        <f t="shared" si="183"/>
        <v>0</v>
      </c>
      <c r="K196" s="396">
        <v>0</v>
      </c>
      <c r="L196" s="37">
        <f t="shared" si="184"/>
        <v>0</v>
      </c>
      <c r="M196" s="396">
        <v>0</v>
      </c>
      <c r="N196" s="37">
        <f t="shared" si="185"/>
        <v>0</v>
      </c>
      <c r="O196" s="396">
        <v>0</v>
      </c>
      <c r="P196" s="71">
        <f t="shared" si="186"/>
        <v>0</v>
      </c>
      <c r="Q196" s="57">
        <f t="shared" si="187"/>
        <v>0</v>
      </c>
      <c r="R196" s="70">
        <f t="shared" si="188"/>
        <v>0</v>
      </c>
      <c r="S196" s="80">
        <v>0</v>
      </c>
      <c r="T196" s="69">
        <f t="shared" si="189"/>
        <v>0</v>
      </c>
      <c r="U196" s="396">
        <v>0</v>
      </c>
      <c r="V196" s="69">
        <f t="shared" si="190"/>
        <v>0</v>
      </c>
      <c r="W196" s="396">
        <v>0</v>
      </c>
      <c r="X196" s="69">
        <f t="shared" si="191"/>
        <v>0</v>
      </c>
      <c r="Y196" s="396">
        <v>0</v>
      </c>
      <c r="Z196" s="69">
        <f t="shared" si="192"/>
        <v>0</v>
      </c>
      <c r="AA196" s="74">
        <v>0</v>
      </c>
      <c r="AB196" s="68">
        <f t="shared" si="193"/>
        <v>0</v>
      </c>
      <c r="AC196" s="67">
        <f t="shared" si="194"/>
        <v>0</v>
      </c>
      <c r="AD196" s="66">
        <f t="shared" si="195"/>
        <v>0</v>
      </c>
      <c r="AE196" s="57">
        <v>0</v>
      </c>
      <c r="AF196" s="57">
        <f t="shared" si="196"/>
        <v>0</v>
      </c>
      <c r="AG196" s="207">
        <v>0</v>
      </c>
      <c r="AH196" s="231">
        <f t="shared" si="197"/>
        <v>0</v>
      </c>
      <c r="AI196" s="80">
        <f t="shared" si="198"/>
        <v>0</v>
      </c>
      <c r="AJ196" s="231">
        <f t="shared" si="199"/>
        <v>0</v>
      </c>
      <c r="AK196" s="394">
        <v>0</v>
      </c>
      <c r="AL196" s="231">
        <f t="shared" si="200"/>
        <v>0</v>
      </c>
      <c r="AM196" s="62"/>
    </row>
    <row r="197" spans="1:39" s="2" customFormat="1" x14ac:dyDescent="0.3">
      <c r="A197" s="55" t="s">
        <v>67</v>
      </c>
      <c r="B197" s="47">
        <f>3900/6</f>
        <v>650</v>
      </c>
      <c r="C197" s="46">
        <f>2000/1.1</f>
        <v>1818.181818181818</v>
      </c>
      <c r="D197" s="54">
        <v>6</v>
      </c>
      <c r="E197" s="44">
        <v>0</v>
      </c>
      <c r="F197" s="43">
        <f t="shared" si="181"/>
        <v>0</v>
      </c>
      <c r="G197" s="80">
        <v>0</v>
      </c>
      <c r="H197" s="69">
        <f t="shared" si="182"/>
        <v>0</v>
      </c>
      <c r="I197" s="396">
        <v>0</v>
      </c>
      <c r="J197" s="37">
        <f t="shared" si="183"/>
        <v>0</v>
      </c>
      <c r="K197" s="396">
        <v>0</v>
      </c>
      <c r="L197" s="37">
        <f t="shared" si="184"/>
        <v>0</v>
      </c>
      <c r="M197" s="396">
        <v>0</v>
      </c>
      <c r="N197" s="37">
        <f t="shared" si="185"/>
        <v>0</v>
      </c>
      <c r="O197" s="396">
        <v>0</v>
      </c>
      <c r="P197" s="71">
        <f t="shared" si="186"/>
        <v>0</v>
      </c>
      <c r="Q197" s="57">
        <f t="shared" si="187"/>
        <v>0</v>
      </c>
      <c r="R197" s="70">
        <f t="shared" si="188"/>
        <v>0</v>
      </c>
      <c r="S197" s="80">
        <v>0</v>
      </c>
      <c r="T197" s="69">
        <f t="shared" si="189"/>
        <v>0</v>
      </c>
      <c r="U197" s="396">
        <v>0</v>
      </c>
      <c r="V197" s="69">
        <f t="shared" si="190"/>
        <v>0</v>
      </c>
      <c r="W197" s="396">
        <v>0</v>
      </c>
      <c r="X197" s="69">
        <f t="shared" si="191"/>
        <v>0</v>
      </c>
      <c r="Y197" s="396">
        <v>0</v>
      </c>
      <c r="Z197" s="69">
        <f t="shared" si="192"/>
        <v>0</v>
      </c>
      <c r="AA197" s="74">
        <v>0</v>
      </c>
      <c r="AB197" s="68">
        <f t="shared" si="193"/>
        <v>0</v>
      </c>
      <c r="AC197" s="67">
        <f t="shared" si="194"/>
        <v>0</v>
      </c>
      <c r="AD197" s="66">
        <f t="shared" si="195"/>
        <v>0</v>
      </c>
      <c r="AE197" s="57">
        <v>0</v>
      </c>
      <c r="AF197" s="57">
        <f t="shared" si="196"/>
        <v>0</v>
      </c>
      <c r="AG197" s="207">
        <v>0</v>
      </c>
      <c r="AH197" s="231">
        <f t="shared" si="197"/>
        <v>0</v>
      </c>
      <c r="AI197" s="80">
        <f t="shared" si="198"/>
        <v>0</v>
      </c>
      <c r="AJ197" s="231">
        <f t="shared" si="199"/>
        <v>0</v>
      </c>
      <c r="AK197" s="394">
        <v>0</v>
      </c>
      <c r="AL197" s="231">
        <f t="shared" si="200"/>
        <v>0</v>
      </c>
      <c r="AM197" s="62"/>
    </row>
    <row r="198" spans="1:39" s="2" customFormat="1" x14ac:dyDescent="0.3">
      <c r="A198" s="55" t="s">
        <v>148</v>
      </c>
      <c r="B198" s="47">
        <f>3900/6</f>
        <v>650</v>
      </c>
      <c r="C198" s="46">
        <f>2000/1.1</f>
        <v>1818.181818181818</v>
      </c>
      <c r="D198" s="54">
        <v>6</v>
      </c>
      <c r="E198" s="44">
        <v>0</v>
      </c>
      <c r="F198" s="43">
        <f t="shared" si="181"/>
        <v>0</v>
      </c>
      <c r="G198" s="80">
        <v>0</v>
      </c>
      <c r="H198" s="69">
        <f t="shared" si="182"/>
        <v>0</v>
      </c>
      <c r="I198" s="396">
        <v>0</v>
      </c>
      <c r="J198" s="37">
        <f t="shared" si="183"/>
        <v>0</v>
      </c>
      <c r="K198" s="396">
        <v>0</v>
      </c>
      <c r="L198" s="37">
        <f t="shared" si="184"/>
        <v>0</v>
      </c>
      <c r="M198" s="396">
        <v>0</v>
      </c>
      <c r="N198" s="37">
        <f t="shared" si="185"/>
        <v>0</v>
      </c>
      <c r="O198" s="396">
        <v>0</v>
      </c>
      <c r="P198" s="71">
        <f t="shared" si="186"/>
        <v>0</v>
      </c>
      <c r="Q198" s="57">
        <f t="shared" si="187"/>
        <v>0</v>
      </c>
      <c r="R198" s="70">
        <f t="shared" si="188"/>
        <v>0</v>
      </c>
      <c r="S198" s="80">
        <v>0</v>
      </c>
      <c r="T198" s="69">
        <f t="shared" si="189"/>
        <v>0</v>
      </c>
      <c r="U198" s="396">
        <v>0</v>
      </c>
      <c r="V198" s="69">
        <f t="shared" si="190"/>
        <v>0</v>
      </c>
      <c r="W198" s="396">
        <v>0</v>
      </c>
      <c r="X198" s="69">
        <f t="shared" si="191"/>
        <v>0</v>
      </c>
      <c r="Y198" s="396">
        <v>0</v>
      </c>
      <c r="Z198" s="69">
        <f t="shared" si="192"/>
        <v>0</v>
      </c>
      <c r="AA198" s="74">
        <v>0</v>
      </c>
      <c r="AB198" s="68">
        <f t="shared" si="193"/>
        <v>0</v>
      </c>
      <c r="AC198" s="67">
        <f t="shared" si="194"/>
        <v>0</v>
      </c>
      <c r="AD198" s="66">
        <f t="shared" si="195"/>
        <v>0</v>
      </c>
      <c r="AE198" s="57">
        <v>0</v>
      </c>
      <c r="AF198" s="57">
        <f t="shared" si="196"/>
        <v>0</v>
      </c>
      <c r="AG198" s="207">
        <v>0</v>
      </c>
      <c r="AH198" s="231">
        <f t="shared" si="197"/>
        <v>0</v>
      </c>
      <c r="AI198" s="80">
        <f t="shared" si="198"/>
        <v>0</v>
      </c>
      <c r="AJ198" s="231">
        <f t="shared" si="199"/>
        <v>0</v>
      </c>
      <c r="AK198" s="394">
        <v>0</v>
      </c>
      <c r="AL198" s="231">
        <f t="shared" si="200"/>
        <v>0</v>
      </c>
      <c r="AM198" s="62"/>
    </row>
    <row r="199" spans="1:39" s="2" customFormat="1" ht="17.25" thickBot="1" x14ac:dyDescent="0.35">
      <c r="A199" s="48" t="s">
        <v>1193</v>
      </c>
      <c r="B199" s="193">
        <f>31200/24</f>
        <v>1300</v>
      </c>
      <c r="C199" s="194">
        <f>2800/1.1</f>
        <v>2545.454545454545</v>
      </c>
      <c r="D199" s="50">
        <v>24</v>
      </c>
      <c r="E199" s="403">
        <v>0</v>
      </c>
      <c r="F199" s="428">
        <f t="shared" si="181"/>
        <v>0</v>
      </c>
      <c r="G199" s="412">
        <v>0</v>
      </c>
      <c r="H199" s="404">
        <f t="shared" si="182"/>
        <v>0</v>
      </c>
      <c r="I199" s="418">
        <v>0</v>
      </c>
      <c r="J199" s="197">
        <f t="shared" si="183"/>
        <v>0</v>
      </c>
      <c r="K199" s="418">
        <v>0</v>
      </c>
      <c r="L199" s="197">
        <f t="shared" si="184"/>
        <v>0</v>
      </c>
      <c r="M199" s="418">
        <v>0</v>
      </c>
      <c r="N199" s="197">
        <f t="shared" si="185"/>
        <v>0</v>
      </c>
      <c r="O199" s="418">
        <v>0</v>
      </c>
      <c r="P199" s="405">
        <f t="shared" si="186"/>
        <v>0</v>
      </c>
      <c r="Q199" s="406">
        <f t="shared" si="187"/>
        <v>0</v>
      </c>
      <c r="R199" s="149">
        <f t="shared" si="188"/>
        <v>0</v>
      </c>
      <c r="S199" s="412">
        <v>0</v>
      </c>
      <c r="T199" s="404">
        <f t="shared" si="189"/>
        <v>0</v>
      </c>
      <c r="U199" s="418">
        <v>0</v>
      </c>
      <c r="V199" s="404">
        <f t="shared" si="190"/>
        <v>0</v>
      </c>
      <c r="W199" s="418">
        <v>0</v>
      </c>
      <c r="X199" s="404">
        <f t="shared" si="191"/>
        <v>0</v>
      </c>
      <c r="Y199" s="418">
        <v>0</v>
      </c>
      <c r="Z199" s="404">
        <f t="shared" si="192"/>
        <v>0</v>
      </c>
      <c r="AA199" s="145">
        <v>0</v>
      </c>
      <c r="AB199" s="390">
        <f t="shared" si="193"/>
        <v>0</v>
      </c>
      <c r="AC199" s="407">
        <f t="shared" si="194"/>
        <v>0</v>
      </c>
      <c r="AD199" s="408">
        <f t="shared" si="195"/>
        <v>0</v>
      </c>
      <c r="AE199" s="406">
        <v>0</v>
      </c>
      <c r="AF199" s="406">
        <f t="shared" si="196"/>
        <v>0</v>
      </c>
      <c r="AG199" s="429">
        <v>0</v>
      </c>
      <c r="AH199" s="411">
        <f t="shared" si="197"/>
        <v>0</v>
      </c>
      <c r="AI199" s="412">
        <f t="shared" si="198"/>
        <v>0</v>
      </c>
      <c r="AJ199" s="411">
        <f t="shared" si="199"/>
        <v>0</v>
      </c>
      <c r="AK199" s="430">
        <v>0</v>
      </c>
      <c r="AL199" s="411">
        <f t="shared" si="200"/>
        <v>0</v>
      </c>
      <c r="AM199" s="439"/>
    </row>
    <row r="200" spans="1:39" s="2" customFormat="1" ht="17.25" thickBot="1" x14ac:dyDescent="0.35">
      <c r="A200" s="573" t="s">
        <v>57</v>
      </c>
      <c r="B200" s="574"/>
      <c r="C200" s="574"/>
      <c r="D200" s="574"/>
      <c r="E200" s="440">
        <f t="shared" ref="E200:AL200" si="201">SUM(E185:E199)</f>
        <v>5</v>
      </c>
      <c r="F200" s="441">
        <f t="shared" si="201"/>
        <v>8200</v>
      </c>
      <c r="G200" s="395">
        <f>SUM(G185:G199)</f>
        <v>0</v>
      </c>
      <c r="H200" s="451">
        <f t="shared" si="201"/>
        <v>0</v>
      </c>
      <c r="I200" s="459">
        <f t="shared" si="201"/>
        <v>0</v>
      </c>
      <c r="J200" s="451">
        <f t="shared" si="201"/>
        <v>0</v>
      </c>
      <c r="K200" s="459">
        <f t="shared" si="201"/>
        <v>0</v>
      </c>
      <c r="L200" s="451">
        <f t="shared" si="201"/>
        <v>0</v>
      </c>
      <c r="M200" s="459">
        <f>SUM(M185:M199)</f>
        <v>20</v>
      </c>
      <c r="N200" s="451">
        <f t="shared" si="201"/>
        <v>34000</v>
      </c>
      <c r="O200" s="459">
        <f>SUM(O185:O199)</f>
        <v>0</v>
      </c>
      <c r="P200" s="451">
        <f t="shared" si="201"/>
        <v>0</v>
      </c>
      <c r="Q200" s="442">
        <f t="shared" si="201"/>
        <v>20</v>
      </c>
      <c r="R200" s="443">
        <f t="shared" si="201"/>
        <v>34000</v>
      </c>
      <c r="S200" s="395">
        <f>SUM(S185:S199)</f>
        <v>0</v>
      </c>
      <c r="T200" s="451">
        <f t="shared" si="201"/>
        <v>0</v>
      </c>
      <c r="U200" s="459">
        <f t="shared" si="201"/>
        <v>3</v>
      </c>
      <c r="V200" s="451">
        <f t="shared" si="201"/>
        <v>7454.545454545454</v>
      </c>
      <c r="W200" s="459">
        <f t="shared" si="201"/>
        <v>0</v>
      </c>
      <c r="X200" s="451">
        <f t="shared" si="201"/>
        <v>0</v>
      </c>
      <c r="Y200" s="459">
        <f t="shared" si="201"/>
        <v>2</v>
      </c>
      <c r="Z200" s="451">
        <f t="shared" si="201"/>
        <v>4909.090909090909</v>
      </c>
      <c r="AA200" s="459">
        <f t="shared" si="201"/>
        <v>3</v>
      </c>
      <c r="AB200" s="451">
        <f t="shared" si="201"/>
        <v>7454.545454545454</v>
      </c>
      <c r="AC200" s="442">
        <f t="shared" si="201"/>
        <v>8</v>
      </c>
      <c r="AD200" s="442">
        <f t="shared" si="201"/>
        <v>19818.181818181816</v>
      </c>
      <c r="AE200" s="442">
        <f t="shared" si="201"/>
        <v>0</v>
      </c>
      <c r="AF200" s="444">
        <f t="shared" si="201"/>
        <v>6618.1818181818171</v>
      </c>
      <c r="AG200" s="455">
        <f t="shared" si="201"/>
        <v>0</v>
      </c>
      <c r="AH200" s="367">
        <f t="shared" si="201"/>
        <v>0</v>
      </c>
      <c r="AI200" s="395">
        <f t="shared" si="201"/>
        <v>17</v>
      </c>
      <c r="AJ200" s="367">
        <f t="shared" si="201"/>
        <v>29000</v>
      </c>
      <c r="AK200" s="395">
        <f t="shared" si="201"/>
        <v>0</v>
      </c>
      <c r="AL200" s="367">
        <f t="shared" si="201"/>
        <v>0</v>
      </c>
      <c r="AM200" s="11"/>
    </row>
    <row r="201" spans="1:39" s="2" customFormat="1" ht="17.25" thickBot="1" x14ac:dyDescent="0.35">
      <c r="A201" s="10"/>
      <c r="B201" s="10"/>
      <c r="C201" s="10"/>
      <c r="D201" s="10"/>
      <c r="E201" s="4"/>
      <c r="F201" s="6"/>
      <c r="G201" s="4"/>
      <c r="H201" s="9">
        <f>H200*1.1</f>
        <v>0</v>
      </c>
      <c r="I201" s="5"/>
      <c r="J201" s="9">
        <f>J200*1.1</f>
        <v>0</v>
      </c>
      <c r="K201" s="5"/>
      <c r="L201" s="9">
        <f>L200*1.1</f>
        <v>0</v>
      </c>
      <c r="M201" s="5"/>
      <c r="N201" s="9">
        <f>N200*1.1</f>
        <v>37400</v>
      </c>
      <c r="O201" s="5"/>
      <c r="P201" s="9">
        <f>P200*1.1</f>
        <v>0</v>
      </c>
      <c r="Q201" s="5"/>
      <c r="R201" s="8">
        <f>R200*1.1</f>
        <v>37400</v>
      </c>
      <c r="S201" s="586" t="s">
        <v>50</v>
      </c>
      <c r="T201" s="587"/>
      <c r="U201" s="587"/>
      <c r="V201" s="587"/>
      <c r="W201" s="587"/>
      <c r="X201" s="587"/>
      <c r="Y201" s="587"/>
      <c r="Z201" s="587"/>
      <c r="AA201" s="587"/>
      <c r="AB201" s="587"/>
      <c r="AC201" s="587"/>
      <c r="AD201" s="587"/>
      <c r="AE201" s="383"/>
      <c r="AF201" s="127">
        <f>AF200/(R200+F200)</f>
        <v>0.15682895303748381</v>
      </c>
      <c r="AG201" s="4"/>
      <c r="AH201" s="6"/>
      <c r="AI201" s="4"/>
      <c r="AJ201" s="6"/>
      <c r="AK201" s="4"/>
      <c r="AL201" s="3"/>
    </row>
    <row r="202" spans="1:39" s="2" customFormat="1" x14ac:dyDescent="0.3"/>
  </sheetData>
  <mergeCells count="387">
    <mergeCell ref="G3:R3"/>
    <mergeCell ref="S3:AF3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X4:X5"/>
    <mergeCell ref="Y4:Y5"/>
    <mergeCell ref="Z4:Z5"/>
    <mergeCell ref="O4:O5"/>
    <mergeCell ref="P4:P5"/>
    <mergeCell ref="Q4:Q5"/>
    <mergeCell ref="R4:R5"/>
    <mergeCell ref="U4:U5"/>
    <mergeCell ref="V4:V5"/>
    <mergeCell ref="S4:S5"/>
    <mergeCell ref="T4:T5"/>
    <mergeCell ref="K4:K5"/>
    <mergeCell ref="L4:L5"/>
    <mergeCell ref="AM4:AM5"/>
    <mergeCell ref="A21:D21"/>
    <mergeCell ref="S22:AD22"/>
    <mergeCell ref="G26:R26"/>
    <mergeCell ref="S26:AF26"/>
    <mergeCell ref="A27:A28"/>
    <mergeCell ref="B27:B28"/>
    <mergeCell ref="C27:C28"/>
    <mergeCell ref="D27:D28"/>
    <mergeCell ref="E27:E28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I4:I5"/>
    <mergeCell ref="J4:J5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M4:M5"/>
    <mergeCell ref="N4:N5"/>
    <mergeCell ref="AJ27:AJ28"/>
    <mergeCell ref="AK27:AK28"/>
    <mergeCell ref="AL27:AL28"/>
    <mergeCell ref="AM27:AM28"/>
    <mergeCell ref="A44:D44"/>
    <mergeCell ref="S45:AD45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G49:R49"/>
    <mergeCell ref="S49:AF49"/>
    <mergeCell ref="A50:A51"/>
    <mergeCell ref="B50:B51"/>
    <mergeCell ref="C50:C51"/>
    <mergeCell ref="D50:D51"/>
    <mergeCell ref="E50:E51"/>
    <mergeCell ref="F50:F51"/>
    <mergeCell ref="G50:G51"/>
    <mergeCell ref="H50:H51"/>
    <mergeCell ref="W50:W51"/>
    <mergeCell ref="X50:X51"/>
    <mergeCell ref="Y50:Y51"/>
    <mergeCell ref="Z50:Z51"/>
    <mergeCell ref="O50:O51"/>
    <mergeCell ref="P50:P51"/>
    <mergeCell ref="Q50:Q51"/>
    <mergeCell ref="R50:R51"/>
    <mergeCell ref="U50:U51"/>
    <mergeCell ref="V50:V51"/>
    <mergeCell ref="S50:S51"/>
    <mergeCell ref="T50:T51"/>
    <mergeCell ref="AH50:AH51"/>
    <mergeCell ref="AI50:AI51"/>
    <mergeCell ref="AJ50:AJ51"/>
    <mergeCell ref="AK50:AK51"/>
    <mergeCell ref="AL50:AL51"/>
    <mergeCell ref="AA50:AA51"/>
    <mergeCell ref="AB50:AB51"/>
    <mergeCell ref="AC50:AC51"/>
    <mergeCell ref="AD50:AD51"/>
    <mergeCell ref="AE50:AE51"/>
    <mergeCell ref="AF50:AF51"/>
    <mergeCell ref="S68:AD68"/>
    <mergeCell ref="G71:R71"/>
    <mergeCell ref="S71:AF71"/>
    <mergeCell ref="A72:A73"/>
    <mergeCell ref="B72:B73"/>
    <mergeCell ref="C72:C73"/>
    <mergeCell ref="D72:D73"/>
    <mergeCell ref="E72:E73"/>
    <mergeCell ref="AG50:AG51"/>
    <mergeCell ref="I50:I51"/>
    <mergeCell ref="J50:J51"/>
    <mergeCell ref="K50:K51"/>
    <mergeCell ref="L50:L51"/>
    <mergeCell ref="M50:M51"/>
    <mergeCell ref="N50:N51"/>
    <mergeCell ref="A89:D89"/>
    <mergeCell ref="R72:R73"/>
    <mergeCell ref="L72:L73"/>
    <mergeCell ref="M72:M73"/>
    <mergeCell ref="N72:N73"/>
    <mergeCell ref="O72:O73"/>
    <mergeCell ref="P72:P73"/>
    <mergeCell ref="Q72:Q73"/>
    <mergeCell ref="F72:F73"/>
    <mergeCell ref="G72:G73"/>
    <mergeCell ref="H72:H73"/>
    <mergeCell ref="I72:I73"/>
    <mergeCell ref="J72:J73"/>
    <mergeCell ref="K72:K73"/>
    <mergeCell ref="AM50:AM51"/>
    <mergeCell ref="A67:D67"/>
    <mergeCell ref="S90:AD90"/>
    <mergeCell ref="AD72:AD73"/>
    <mergeCell ref="AE72:AE73"/>
    <mergeCell ref="AF72:AF73"/>
    <mergeCell ref="AG72:AG73"/>
    <mergeCell ref="AH72:AH73"/>
    <mergeCell ref="AI72:AI73"/>
    <mergeCell ref="X72:X73"/>
    <mergeCell ref="Y72:Y73"/>
    <mergeCell ref="Z72:Z73"/>
    <mergeCell ref="AA72:AA73"/>
    <mergeCell ref="AB72:AB73"/>
    <mergeCell ref="AC72:AC73"/>
    <mergeCell ref="S72:S73"/>
    <mergeCell ref="T72:T73"/>
    <mergeCell ref="U72:U73"/>
    <mergeCell ref="V72:V73"/>
    <mergeCell ref="W72:W73"/>
    <mergeCell ref="AJ72:AJ73"/>
    <mergeCell ref="AK72:AK73"/>
    <mergeCell ref="AL72:AL73"/>
    <mergeCell ref="AM72:AM73"/>
    <mergeCell ref="G93:R93"/>
    <mergeCell ref="S93:AF93"/>
    <mergeCell ref="A94:A95"/>
    <mergeCell ref="B94:B95"/>
    <mergeCell ref="C94:C95"/>
    <mergeCell ref="D94:D95"/>
    <mergeCell ref="E94:E95"/>
    <mergeCell ref="F94:F95"/>
    <mergeCell ref="G94:G95"/>
    <mergeCell ref="H94:H95"/>
    <mergeCell ref="W94:W95"/>
    <mergeCell ref="X94:X95"/>
    <mergeCell ref="Y94:Y95"/>
    <mergeCell ref="Z94:Z95"/>
    <mergeCell ref="O94:O95"/>
    <mergeCell ref="P94:P95"/>
    <mergeCell ref="Q94:Q95"/>
    <mergeCell ref="R94:R95"/>
    <mergeCell ref="U94:U95"/>
    <mergeCell ref="V94:V95"/>
    <mergeCell ref="S94:S95"/>
    <mergeCell ref="T94:T95"/>
    <mergeCell ref="K94:K95"/>
    <mergeCell ref="L94:L95"/>
    <mergeCell ref="AM94:AM95"/>
    <mergeCell ref="A111:D111"/>
    <mergeCell ref="S112:AD112"/>
    <mergeCell ref="G115:R115"/>
    <mergeCell ref="S115:AF115"/>
    <mergeCell ref="A116:A117"/>
    <mergeCell ref="B116:B117"/>
    <mergeCell ref="C116:C117"/>
    <mergeCell ref="D116:D117"/>
    <mergeCell ref="E116:E117"/>
    <mergeCell ref="AG94:AG95"/>
    <mergeCell ref="AH94:AH95"/>
    <mergeCell ref="AI94:AI95"/>
    <mergeCell ref="AJ94:AJ95"/>
    <mergeCell ref="AK94:AK95"/>
    <mergeCell ref="AL94:AL95"/>
    <mergeCell ref="AA94:AA95"/>
    <mergeCell ref="AB94:AB95"/>
    <mergeCell ref="AC94:AC95"/>
    <mergeCell ref="AD94:AD95"/>
    <mergeCell ref="AE94:AE95"/>
    <mergeCell ref="AF94:AF95"/>
    <mergeCell ref="I94:I95"/>
    <mergeCell ref="J94:J95"/>
    <mergeCell ref="L116:L117"/>
    <mergeCell ref="M116:M117"/>
    <mergeCell ref="N116:N117"/>
    <mergeCell ref="O116:O117"/>
    <mergeCell ref="P116:P117"/>
    <mergeCell ref="Q116:Q117"/>
    <mergeCell ref="F116:F117"/>
    <mergeCell ref="G116:G117"/>
    <mergeCell ref="H116:H117"/>
    <mergeCell ref="I116:I117"/>
    <mergeCell ref="J116:J117"/>
    <mergeCell ref="K116:K117"/>
    <mergeCell ref="M94:M95"/>
    <mergeCell ref="N94:N95"/>
    <mergeCell ref="AJ116:AJ117"/>
    <mergeCell ref="AK116:AK117"/>
    <mergeCell ref="AL116:AL117"/>
    <mergeCell ref="AM116:AM117"/>
    <mergeCell ref="A133:D133"/>
    <mergeCell ref="S134:AD134"/>
    <mergeCell ref="AD116:AD117"/>
    <mergeCell ref="AE116:AE117"/>
    <mergeCell ref="AF116:AF117"/>
    <mergeCell ref="AG116:AG117"/>
    <mergeCell ref="AH116:AH117"/>
    <mergeCell ref="AI116:AI117"/>
    <mergeCell ref="X116:X117"/>
    <mergeCell ref="Y116:Y117"/>
    <mergeCell ref="Z116:Z117"/>
    <mergeCell ref="AA116:AA117"/>
    <mergeCell ref="AB116:AB117"/>
    <mergeCell ref="AC116:AC117"/>
    <mergeCell ref="R116:R117"/>
    <mergeCell ref="S116:S117"/>
    <mergeCell ref="T116:T117"/>
    <mergeCell ref="U116:U117"/>
    <mergeCell ref="V116:V117"/>
    <mergeCell ref="W116:W117"/>
    <mergeCell ref="G137:R137"/>
    <mergeCell ref="S137:AF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W138:W139"/>
    <mergeCell ref="X138:X139"/>
    <mergeCell ref="Y138:Y139"/>
    <mergeCell ref="Z138:Z139"/>
    <mergeCell ref="O138:O139"/>
    <mergeCell ref="P138:P139"/>
    <mergeCell ref="Q138:Q139"/>
    <mergeCell ref="R138:R139"/>
    <mergeCell ref="U138:U139"/>
    <mergeCell ref="V138:V139"/>
    <mergeCell ref="S138:S139"/>
    <mergeCell ref="T138:T139"/>
    <mergeCell ref="AH138:AH139"/>
    <mergeCell ref="AI138:AI139"/>
    <mergeCell ref="AJ138:AJ139"/>
    <mergeCell ref="AK138:AK139"/>
    <mergeCell ref="AL138:AL139"/>
    <mergeCell ref="AA138:AA139"/>
    <mergeCell ref="AB138:AB139"/>
    <mergeCell ref="AC138:AC139"/>
    <mergeCell ref="AD138:AD139"/>
    <mergeCell ref="AE138:AE139"/>
    <mergeCell ref="AF138:AF139"/>
    <mergeCell ref="S156:AD156"/>
    <mergeCell ref="G160:R160"/>
    <mergeCell ref="S160:AF160"/>
    <mergeCell ref="A161:A162"/>
    <mergeCell ref="B161:B162"/>
    <mergeCell ref="C161:C162"/>
    <mergeCell ref="D161:D162"/>
    <mergeCell ref="E161:E162"/>
    <mergeCell ref="AG138:AG139"/>
    <mergeCell ref="I138:I139"/>
    <mergeCell ref="J138:J139"/>
    <mergeCell ref="K138:K139"/>
    <mergeCell ref="L138:L139"/>
    <mergeCell ref="M138:M139"/>
    <mergeCell ref="N138:N139"/>
    <mergeCell ref="A178:D178"/>
    <mergeCell ref="R161:R162"/>
    <mergeCell ref="L161:L162"/>
    <mergeCell ref="M161:M162"/>
    <mergeCell ref="N161:N162"/>
    <mergeCell ref="O161:O162"/>
    <mergeCell ref="P161:P162"/>
    <mergeCell ref="Q161:Q162"/>
    <mergeCell ref="F161:F162"/>
    <mergeCell ref="G161:G162"/>
    <mergeCell ref="H161:H162"/>
    <mergeCell ref="I161:I162"/>
    <mergeCell ref="J161:J162"/>
    <mergeCell ref="K161:K162"/>
    <mergeCell ref="AM138:AM139"/>
    <mergeCell ref="A155:D155"/>
    <mergeCell ref="S179:AD179"/>
    <mergeCell ref="AD161:AD162"/>
    <mergeCell ref="AE161:AE162"/>
    <mergeCell ref="AF161:AF162"/>
    <mergeCell ref="AG161:AG162"/>
    <mergeCell ref="AH161:AH162"/>
    <mergeCell ref="AI161:AI162"/>
    <mergeCell ref="X161:X162"/>
    <mergeCell ref="Y161:Y162"/>
    <mergeCell ref="Z161:Z162"/>
    <mergeCell ref="AA161:AA162"/>
    <mergeCell ref="AB161:AB162"/>
    <mergeCell ref="AC161:AC162"/>
    <mergeCell ref="S161:S162"/>
    <mergeCell ref="T161:T162"/>
    <mergeCell ref="U161:U162"/>
    <mergeCell ref="V161:V162"/>
    <mergeCell ref="W161:W162"/>
    <mergeCell ref="AJ161:AJ162"/>
    <mergeCell ref="AK161:AK162"/>
    <mergeCell ref="AL161:AL162"/>
    <mergeCell ref="AM161:AM162"/>
    <mergeCell ref="G182:R182"/>
    <mergeCell ref="S182:AF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R183:R184"/>
    <mergeCell ref="S183:S184"/>
    <mergeCell ref="T183:T184"/>
    <mergeCell ref="I183:I184"/>
    <mergeCell ref="J183:J184"/>
    <mergeCell ref="K183:K184"/>
    <mergeCell ref="L183:L184"/>
    <mergeCell ref="M183:M184"/>
    <mergeCell ref="N183:N184"/>
    <mergeCell ref="AM183:AM184"/>
    <mergeCell ref="A200:D200"/>
    <mergeCell ref="S201:AD201"/>
    <mergeCell ref="AG183:AG184"/>
    <mergeCell ref="AH183:AH184"/>
    <mergeCell ref="AI183:AI184"/>
    <mergeCell ref="AJ183:AJ184"/>
    <mergeCell ref="AK183:AK184"/>
    <mergeCell ref="AL183:AL184"/>
    <mergeCell ref="AA183:AA184"/>
    <mergeCell ref="AB183:AB184"/>
    <mergeCell ref="AC183:AC184"/>
    <mergeCell ref="AD183:AD184"/>
    <mergeCell ref="AE183:AE184"/>
    <mergeCell ref="AF183:AF184"/>
    <mergeCell ref="U183:U184"/>
    <mergeCell ref="V183:V184"/>
    <mergeCell ref="W183:W184"/>
    <mergeCell ref="X183:X184"/>
    <mergeCell ref="Y183:Y184"/>
    <mergeCell ref="Z183:Z184"/>
    <mergeCell ref="O183:O184"/>
    <mergeCell ref="P183:P184"/>
    <mergeCell ref="Q183:Q184"/>
  </mergeCells>
  <phoneticPr fontId="2" type="noConversion"/>
  <conditionalFormatting sqref="S2:S4 G5 AD117 AL3:AM3 AL182:AM182 AL160:AM160 AJ50:AM51 AJ94:AM95 AJ116:AM117 AK4:AM5 AJ72:AM73 A94:D95 I5:P5 H2:R2 H25:R25 H92:R92 H70:R70 H159:R159 I28:P28 I95:P95 I73:P73 I162:P162 H114:R114 I117:P117 H136:R136 I139:P139 H181:R181 I184:P184 H48:R48 I51:P51 A2:G3 A25:G26 A92:G93 A70:G71 A159:G160 A114:G115 A136:G137 A181:G182 A48:G49 F4:R4 G27:R27 G94:R94 G72:R72 G161:R161 G116:R116 G138:R138 G183:R183 G50:R50 A46:L46 A4:D7 AD5 AD28 AD51 AD73 AD95 AD139 AK138:AM139 AD162 AK161:AM162 AK183:AM184 AD184 E6:U20 A9:D10 B8:D8 R5:AB5 R28:AB28 R95:AB95 R73:AB73 R162:AB162 R117:AB117 R139:AB139 N46:AC46 A112:AC113 A90:AC90 A179:AC179 A134:AC134 A156:AC156 A45:AC45 A68:AC69 A201:AC201 A22:AC23 R184:AB184 R51:AB51 E185:F199 N185:N199 P185:R199 H185:L199 AK27:AM43 T25:AF25 T92:AF92 T70:AF70 T114:AF114 T136:AF136 T183:AF183 T48:AF48 E74:AE88 AF51:AI51 AF95:AI95 AF73:AI73 AF117:AI117 AF5:AI5 T4:AI4 T94:AI94 T116:AI116 T72:AI72 T50:AI50 E29:AE43 AG70:AK71 AG48:AK49 AG3:AJ3 AG182:AJ183 AG160:AJ160 AG25:AK26 AG92:AK93 AG114:AK115 AG136:AK137 AF184:AJ184 AF68:AK69 AF90:AK90 AF45:AK46 AF112:AK113 AF134:AK134 AF156:AK156 AF179:AK179 AF201:AK201 AF139:AJ139 AF22:AK23 AF74:AL74 AF75:AM88 AF162:AJ162 AF28:AJ43 T27:AJ27 T138:AJ138 T161:AJ161 T2:AK2 T159:AK159 T181:AK181 E163:AM178 A21:AM21 E118:AM133 T185:AM200 E52:AM67 E44:AM44 E89:AM89 E96:AM111 E140:AM155 W6:AM20">
    <cfRule type="cellIs" dxfId="666" priority="311" operator="lessThan">
      <formula>0</formula>
    </cfRule>
  </conditionalFormatting>
  <conditionalFormatting sqref="AA21 Y21 AA111 K111 U111 W111 Y111 M111 O111 U21 F21 W21 M21 O21 I21 K21 B6:F10 E11:F20 G6:U20 U133:AB133 E185:F199 N185:N199 P185:R199 H185:L199 W6:AL20 E118:AL132 E163:AL177 T185:AL199 E52:AL66 E74:AL88 E96:AL110 E140:AL155 E29:AL43">
    <cfRule type="cellIs" dxfId="665" priority="310" operator="lessThan">
      <formula>0</formula>
    </cfRule>
  </conditionalFormatting>
  <conditionalFormatting sqref="S25:S27 G28 A44:D44 A27:D28">
    <cfRule type="cellIs" dxfId="664" priority="309" operator="lessThan">
      <formula>0</formula>
    </cfRule>
  </conditionalFormatting>
  <conditionalFormatting sqref="G95 S92:S94 A111:D111">
    <cfRule type="cellIs" dxfId="663" priority="308" operator="lessThan">
      <formula>0</formula>
    </cfRule>
  </conditionalFormatting>
  <conditionalFormatting sqref="G73 S70:S72 A72:D73 A89:D89">
    <cfRule type="cellIs" dxfId="662" priority="307" operator="lessThan">
      <formula>0</formula>
    </cfRule>
  </conditionalFormatting>
  <conditionalFormatting sqref="G162 S159:S161 A161:D162 A178:D178">
    <cfRule type="cellIs" dxfId="661" priority="306" operator="lessThan">
      <formula>0</formula>
    </cfRule>
  </conditionalFormatting>
  <conditionalFormatting sqref="E4">
    <cfRule type="cellIs" dxfId="660" priority="305" operator="lessThan">
      <formula>0</formula>
    </cfRule>
  </conditionalFormatting>
  <conditionalFormatting sqref="E27">
    <cfRule type="cellIs" dxfId="659" priority="304" operator="lessThan">
      <formula>0</formula>
    </cfRule>
  </conditionalFormatting>
  <conditionalFormatting sqref="F27">
    <cfRule type="cellIs" dxfId="658" priority="303" operator="lessThan">
      <formula>0</formula>
    </cfRule>
  </conditionalFormatting>
  <conditionalFormatting sqref="E72">
    <cfRule type="cellIs" dxfId="657" priority="302" operator="lessThan">
      <formula>0</formula>
    </cfRule>
  </conditionalFormatting>
  <conditionalFormatting sqref="E94">
    <cfRule type="cellIs" dxfId="656" priority="301" operator="lessThan">
      <formula>0</formula>
    </cfRule>
  </conditionalFormatting>
  <conditionalFormatting sqref="E161">
    <cfRule type="cellIs" dxfId="655" priority="300" operator="lessThan">
      <formula>0</formula>
    </cfRule>
  </conditionalFormatting>
  <conditionalFormatting sqref="F72">
    <cfRule type="cellIs" dxfId="654" priority="299" operator="lessThan">
      <formula>0</formula>
    </cfRule>
  </conditionalFormatting>
  <conditionalFormatting sqref="F94">
    <cfRule type="cellIs" dxfId="653" priority="298" operator="lessThan">
      <formula>0</formula>
    </cfRule>
  </conditionalFormatting>
  <conditionalFormatting sqref="F161">
    <cfRule type="cellIs" dxfId="652" priority="297" operator="lessThan">
      <formula>0</formula>
    </cfRule>
  </conditionalFormatting>
  <conditionalFormatting sqref="A116:D117">
    <cfRule type="cellIs" dxfId="651" priority="296" operator="lessThan">
      <formula>0</formula>
    </cfRule>
  </conditionalFormatting>
  <conditionalFormatting sqref="E116">
    <cfRule type="cellIs" dxfId="650" priority="293" operator="lessThan">
      <formula>0</formula>
    </cfRule>
  </conditionalFormatting>
  <conditionalFormatting sqref="O133 M133 K133">
    <cfRule type="cellIs" dxfId="649" priority="295" operator="lessThan">
      <formula>0</formula>
    </cfRule>
  </conditionalFormatting>
  <conditionalFormatting sqref="G117 S114:S116 A133:D133">
    <cfRule type="cellIs" dxfId="648" priority="294" operator="lessThan">
      <formula>0</formula>
    </cfRule>
  </conditionalFormatting>
  <conditionalFormatting sqref="F116">
    <cfRule type="cellIs" dxfId="647" priority="292" operator="lessThan">
      <formula>0</formula>
    </cfRule>
  </conditionalFormatting>
  <conditionalFormatting sqref="A138:D139">
    <cfRule type="cellIs" dxfId="646" priority="291" operator="lessThan">
      <formula>0</formula>
    </cfRule>
  </conditionalFormatting>
  <conditionalFormatting sqref="E138">
    <cfRule type="cellIs" dxfId="645" priority="288" operator="lessThan">
      <formula>0</formula>
    </cfRule>
  </conditionalFormatting>
  <conditionalFormatting sqref="AA155 K155 U155 W155 Y155 O155 M155">
    <cfRule type="cellIs" dxfId="644" priority="290" operator="lessThan">
      <formula>0</formula>
    </cfRule>
  </conditionalFormatting>
  <conditionalFormatting sqref="G139 S136:S138 A155:D155">
    <cfRule type="cellIs" dxfId="643" priority="289" operator="lessThan">
      <formula>0</formula>
    </cfRule>
  </conditionalFormatting>
  <conditionalFormatting sqref="F138">
    <cfRule type="cellIs" dxfId="642" priority="287" operator="lessThan">
      <formula>0</formula>
    </cfRule>
  </conditionalFormatting>
  <conditionalFormatting sqref="G184 S181:S183 A183:D184 A200:D200">
    <cfRule type="cellIs" dxfId="641" priority="286" operator="lessThan">
      <formula>0</formula>
    </cfRule>
  </conditionalFormatting>
  <conditionalFormatting sqref="E183 E200:F200 H200:L200 N200 P200:R200">
    <cfRule type="cellIs" dxfId="640" priority="285" operator="lessThan">
      <formula>0</formula>
    </cfRule>
  </conditionalFormatting>
  <conditionalFormatting sqref="F183">
    <cfRule type="cellIs" dxfId="639" priority="284" operator="lessThan">
      <formula>0</formula>
    </cfRule>
  </conditionalFormatting>
  <conditionalFormatting sqref="G51 S48:S50 A50:D51 A67:D67">
    <cfRule type="cellIs" dxfId="638" priority="283" operator="lessThan">
      <formula>0</formula>
    </cfRule>
  </conditionalFormatting>
  <conditionalFormatting sqref="E50">
    <cfRule type="cellIs" dxfId="637" priority="282" operator="lessThan">
      <formula>0</formula>
    </cfRule>
  </conditionalFormatting>
  <conditionalFormatting sqref="F50">
    <cfRule type="cellIs" dxfId="636" priority="281" operator="lessThan">
      <formula>0</formula>
    </cfRule>
  </conditionalFormatting>
  <conditionalFormatting sqref="AM137">
    <cfRule type="cellIs" dxfId="635" priority="280" operator="lessThan">
      <formula>0</formula>
    </cfRule>
  </conditionalFormatting>
  <conditionalFormatting sqref="AM115">
    <cfRule type="cellIs" dxfId="634" priority="279" operator="lessThan">
      <formula>0</formula>
    </cfRule>
  </conditionalFormatting>
  <conditionalFormatting sqref="AM93">
    <cfRule type="cellIs" dxfId="633" priority="278" operator="lessThan">
      <formula>0</formula>
    </cfRule>
  </conditionalFormatting>
  <conditionalFormatting sqref="AM71">
    <cfRule type="cellIs" dxfId="632" priority="277" operator="lessThan">
      <formula>0</formula>
    </cfRule>
  </conditionalFormatting>
  <conditionalFormatting sqref="AM49">
    <cfRule type="cellIs" dxfId="631" priority="276" operator="lessThan">
      <formula>0</formula>
    </cfRule>
  </conditionalFormatting>
  <conditionalFormatting sqref="AM26">
    <cfRule type="cellIs" dxfId="630" priority="275" operator="lessThan">
      <formula>0</formula>
    </cfRule>
  </conditionalFormatting>
  <conditionalFormatting sqref="AJ4:AJ5">
    <cfRule type="cellIs" dxfId="629" priority="274" operator="lessThan">
      <formula>0</formula>
    </cfRule>
  </conditionalFormatting>
  <conditionalFormatting sqref="B18:D18">
    <cfRule type="cellIs" dxfId="628" priority="261" operator="lessThan">
      <formula>0</formula>
    </cfRule>
  </conditionalFormatting>
  <conditionalFormatting sqref="B18:D18">
    <cfRule type="cellIs" dxfId="627" priority="260" operator="lessThan">
      <formula>0</formula>
    </cfRule>
  </conditionalFormatting>
  <conditionalFormatting sqref="A13">
    <cfRule type="cellIs" dxfId="626" priority="253" operator="lessThan">
      <formula>0</formula>
    </cfRule>
  </conditionalFormatting>
  <conditionalFormatting sqref="B11:D11">
    <cfRule type="cellIs" dxfId="625" priority="273" operator="lessThan">
      <formula>0</formula>
    </cfRule>
  </conditionalFormatting>
  <conditionalFormatting sqref="B11:D11">
    <cfRule type="cellIs" dxfId="624" priority="272" operator="lessThan">
      <formula>0</formula>
    </cfRule>
  </conditionalFormatting>
  <conditionalFormatting sqref="B12:D12">
    <cfRule type="cellIs" dxfId="623" priority="271" operator="lessThan">
      <formula>0</formula>
    </cfRule>
  </conditionalFormatting>
  <conditionalFormatting sqref="B12:D12">
    <cfRule type="cellIs" dxfId="622" priority="270" operator="lessThan">
      <formula>0</formula>
    </cfRule>
  </conditionalFormatting>
  <conditionalFormatting sqref="B13:D13">
    <cfRule type="cellIs" dxfId="621" priority="269" operator="lessThan">
      <formula>0</formula>
    </cfRule>
  </conditionalFormatting>
  <conditionalFormatting sqref="B13:D13">
    <cfRule type="cellIs" dxfId="620" priority="268" operator="lessThan">
      <formula>0</formula>
    </cfRule>
  </conditionalFormatting>
  <conditionalFormatting sqref="B14:D15">
    <cfRule type="cellIs" dxfId="619" priority="267" operator="lessThan">
      <formula>0</formula>
    </cfRule>
  </conditionalFormatting>
  <conditionalFormatting sqref="B14:D15">
    <cfRule type="cellIs" dxfId="618" priority="266" operator="lessThan">
      <formula>0</formula>
    </cfRule>
  </conditionalFormatting>
  <conditionalFormatting sqref="B16:D16">
    <cfRule type="cellIs" dxfId="617" priority="265" operator="lessThan">
      <formula>0</formula>
    </cfRule>
  </conditionalFormatting>
  <conditionalFormatting sqref="B16:D16">
    <cfRule type="cellIs" dxfId="616" priority="264" operator="lessThan">
      <formula>0</formula>
    </cfRule>
  </conditionalFormatting>
  <conditionalFormatting sqref="B17:D17">
    <cfRule type="cellIs" dxfId="615" priority="263" operator="lessThan">
      <formula>0</formula>
    </cfRule>
  </conditionalFormatting>
  <conditionalFormatting sqref="B17:D17">
    <cfRule type="cellIs" dxfId="614" priority="262" operator="lessThan">
      <formula>0</formula>
    </cfRule>
  </conditionalFormatting>
  <conditionalFormatting sqref="B19:D19">
    <cfRule type="cellIs" dxfId="613" priority="259" operator="lessThan">
      <formula>0</formula>
    </cfRule>
  </conditionalFormatting>
  <conditionalFormatting sqref="B19:D19">
    <cfRule type="cellIs" dxfId="612" priority="258" operator="lessThan">
      <formula>0</formula>
    </cfRule>
  </conditionalFormatting>
  <conditionalFormatting sqref="B20:D20">
    <cfRule type="cellIs" dxfId="611" priority="257" operator="lessThan">
      <formula>0</formula>
    </cfRule>
  </conditionalFormatting>
  <conditionalFormatting sqref="B20:D20">
    <cfRule type="cellIs" dxfId="610" priority="256" operator="lessThan">
      <formula>0</formula>
    </cfRule>
  </conditionalFormatting>
  <conditionalFormatting sqref="A12">
    <cfRule type="cellIs" dxfId="609" priority="254" operator="lessThan">
      <formula>0</formula>
    </cfRule>
  </conditionalFormatting>
  <conditionalFormatting sqref="A14:A15">
    <cfRule type="cellIs" dxfId="608" priority="252" operator="lessThan">
      <formula>0</formula>
    </cfRule>
  </conditionalFormatting>
  <conditionalFormatting sqref="A18">
    <cfRule type="cellIs" dxfId="607" priority="250" operator="lessThan">
      <formula>0</formula>
    </cfRule>
  </conditionalFormatting>
  <conditionalFormatting sqref="A20">
    <cfRule type="cellIs" dxfId="606" priority="248" operator="lessThan">
      <formula>0</formula>
    </cfRule>
  </conditionalFormatting>
  <conditionalFormatting sqref="A11">
    <cfRule type="cellIs" dxfId="605" priority="255" operator="lessThan">
      <formula>0</formula>
    </cfRule>
  </conditionalFormatting>
  <conditionalFormatting sqref="A17">
    <cfRule type="cellIs" dxfId="604" priority="251" operator="lessThan">
      <formula>0</formula>
    </cfRule>
  </conditionalFormatting>
  <conditionalFormatting sqref="A19">
    <cfRule type="cellIs" dxfId="603" priority="249" operator="lessThan">
      <formula>0</formula>
    </cfRule>
  </conditionalFormatting>
  <conditionalFormatting sqref="A16">
    <cfRule type="cellIs" dxfId="602" priority="247" operator="lessThan">
      <formula>0</formula>
    </cfRule>
  </conditionalFormatting>
  <conditionalFormatting sqref="AM74">
    <cfRule type="cellIs" priority="246" operator="lessThan">
      <formula>0</formula>
    </cfRule>
  </conditionalFormatting>
  <conditionalFormatting sqref="A29:D33">
    <cfRule type="cellIs" dxfId="601" priority="245" operator="lessThan">
      <formula>0</formula>
    </cfRule>
  </conditionalFormatting>
  <conditionalFormatting sqref="B29:D33">
    <cfRule type="cellIs" dxfId="600" priority="244" operator="lessThan">
      <formula>0</formula>
    </cfRule>
  </conditionalFormatting>
  <conditionalFormatting sqref="B41:D41">
    <cfRule type="cellIs" dxfId="599" priority="231" operator="lessThan">
      <formula>0</formula>
    </cfRule>
  </conditionalFormatting>
  <conditionalFormatting sqref="B41:D41">
    <cfRule type="cellIs" dxfId="598" priority="230" operator="lessThan">
      <formula>0</formula>
    </cfRule>
  </conditionalFormatting>
  <conditionalFormatting sqref="A36">
    <cfRule type="cellIs" dxfId="597" priority="223" operator="lessThan">
      <formula>0</formula>
    </cfRule>
  </conditionalFormatting>
  <conditionalFormatting sqref="B34:D34">
    <cfRule type="cellIs" dxfId="596" priority="243" operator="lessThan">
      <formula>0</formula>
    </cfRule>
  </conditionalFormatting>
  <conditionalFormatting sqref="B34:D34">
    <cfRule type="cellIs" dxfId="595" priority="242" operator="lessThan">
      <formula>0</formula>
    </cfRule>
  </conditionalFormatting>
  <conditionalFormatting sqref="B35:D35">
    <cfRule type="cellIs" dxfId="594" priority="241" operator="lessThan">
      <formula>0</formula>
    </cfRule>
  </conditionalFormatting>
  <conditionalFormatting sqref="B35:D35">
    <cfRule type="cellIs" dxfId="593" priority="240" operator="lessThan">
      <formula>0</formula>
    </cfRule>
  </conditionalFormatting>
  <conditionalFormatting sqref="B36:D36">
    <cfRule type="cellIs" dxfId="592" priority="239" operator="lessThan">
      <formula>0</formula>
    </cfRule>
  </conditionalFormatting>
  <conditionalFormatting sqref="B36:D36">
    <cfRule type="cellIs" dxfId="591" priority="238" operator="lessThan">
      <formula>0</formula>
    </cfRule>
  </conditionalFormatting>
  <conditionalFormatting sqref="B37:D38">
    <cfRule type="cellIs" dxfId="590" priority="237" operator="lessThan">
      <formula>0</formula>
    </cfRule>
  </conditionalFormatting>
  <conditionalFormatting sqref="B37:D38">
    <cfRule type="cellIs" dxfId="589" priority="236" operator="lessThan">
      <formula>0</formula>
    </cfRule>
  </conditionalFormatting>
  <conditionalFormatting sqref="B39:D39">
    <cfRule type="cellIs" dxfId="588" priority="235" operator="lessThan">
      <formula>0</formula>
    </cfRule>
  </conditionalFormatting>
  <conditionalFormatting sqref="B39:D39">
    <cfRule type="cellIs" dxfId="587" priority="234" operator="lessThan">
      <formula>0</formula>
    </cfRule>
  </conditionalFormatting>
  <conditionalFormatting sqref="B40:D40">
    <cfRule type="cellIs" dxfId="586" priority="233" operator="lessThan">
      <formula>0</formula>
    </cfRule>
  </conditionalFormatting>
  <conditionalFormatting sqref="B40:D40">
    <cfRule type="cellIs" dxfId="585" priority="232" operator="lessThan">
      <formula>0</formula>
    </cfRule>
  </conditionalFormatting>
  <conditionalFormatting sqref="B42:D42">
    <cfRule type="cellIs" dxfId="584" priority="229" operator="lessThan">
      <formula>0</formula>
    </cfRule>
  </conditionalFormatting>
  <conditionalFormatting sqref="B42:D42">
    <cfRule type="cellIs" dxfId="583" priority="228" operator="lessThan">
      <formula>0</formula>
    </cfRule>
  </conditionalFormatting>
  <conditionalFormatting sqref="B43:D43">
    <cfRule type="cellIs" dxfId="582" priority="227" operator="lessThan">
      <formula>0</formula>
    </cfRule>
  </conditionalFormatting>
  <conditionalFormatting sqref="B43:D43">
    <cfRule type="cellIs" dxfId="581" priority="226" operator="lessThan">
      <formula>0</formula>
    </cfRule>
  </conditionalFormatting>
  <conditionalFormatting sqref="A35">
    <cfRule type="cellIs" dxfId="580" priority="224" operator="lessThan">
      <formula>0</formula>
    </cfRule>
  </conditionalFormatting>
  <conditionalFormatting sqref="A37:A38">
    <cfRule type="cellIs" dxfId="579" priority="222" operator="lessThan">
      <formula>0</formula>
    </cfRule>
  </conditionalFormatting>
  <conditionalFormatting sqref="A41">
    <cfRule type="cellIs" dxfId="578" priority="220" operator="lessThan">
      <formula>0</formula>
    </cfRule>
  </conditionalFormatting>
  <conditionalFormatting sqref="A43">
    <cfRule type="cellIs" dxfId="577" priority="218" operator="lessThan">
      <formula>0</formula>
    </cfRule>
  </conditionalFormatting>
  <conditionalFormatting sqref="A34">
    <cfRule type="cellIs" dxfId="576" priority="225" operator="lessThan">
      <formula>0</formula>
    </cfRule>
  </conditionalFormatting>
  <conditionalFormatting sqref="A40">
    <cfRule type="cellIs" dxfId="575" priority="221" operator="lessThan">
      <formula>0</formula>
    </cfRule>
  </conditionalFormatting>
  <conditionalFormatting sqref="A42">
    <cfRule type="cellIs" dxfId="574" priority="219" operator="lessThan">
      <formula>0</formula>
    </cfRule>
  </conditionalFormatting>
  <conditionalFormatting sqref="A39">
    <cfRule type="cellIs" dxfId="573" priority="217" operator="lessThan">
      <formula>0</formula>
    </cfRule>
  </conditionalFormatting>
  <conditionalFormatting sqref="A52:D56">
    <cfRule type="cellIs" dxfId="572" priority="216" operator="lessThan">
      <formula>0</formula>
    </cfRule>
  </conditionalFormatting>
  <conditionalFormatting sqref="B52:D56">
    <cfRule type="cellIs" dxfId="571" priority="215" operator="lessThan">
      <formula>0</formula>
    </cfRule>
  </conditionalFormatting>
  <conditionalFormatting sqref="B64:D64">
    <cfRule type="cellIs" dxfId="570" priority="202" operator="lessThan">
      <formula>0</formula>
    </cfRule>
  </conditionalFormatting>
  <conditionalFormatting sqref="B64:D64">
    <cfRule type="cellIs" dxfId="569" priority="201" operator="lessThan">
      <formula>0</formula>
    </cfRule>
  </conditionalFormatting>
  <conditionalFormatting sqref="A59">
    <cfRule type="cellIs" dxfId="568" priority="194" operator="lessThan">
      <formula>0</formula>
    </cfRule>
  </conditionalFormatting>
  <conditionalFormatting sqref="B57:D57">
    <cfRule type="cellIs" dxfId="567" priority="214" operator="lessThan">
      <formula>0</formula>
    </cfRule>
  </conditionalFormatting>
  <conditionalFormatting sqref="B57:D57">
    <cfRule type="cellIs" dxfId="566" priority="213" operator="lessThan">
      <formula>0</formula>
    </cfRule>
  </conditionalFormatting>
  <conditionalFormatting sqref="B58:D58">
    <cfRule type="cellIs" dxfId="565" priority="212" operator="lessThan">
      <formula>0</formula>
    </cfRule>
  </conditionalFormatting>
  <conditionalFormatting sqref="B58:D58">
    <cfRule type="cellIs" dxfId="564" priority="211" operator="lessThan">
      <formula>0</formula>
    </cfRule>
  </conditionalFormatting>
  <conditionalFormatting sqref="B59:D59">
    <cfRule type="cellIs" dxfId="563" priority="210" operator="lessThan">
      <formula>0</formula>
    </cfRule>
  </conditionalFormatting>
  <conditionalFormatting sqref="B59:D59">
    <cfRule type="cellIs" dxfId="562" priority="209" operator="lessThan">
      <formula>0</formula>
    </cfRule>
  </conditionalFormatting>
  <conditionalFormatting sqref="B60:D61">
    <cfRule type="cellIs" dxfId="561" priority="208" operator="lessThan">
      <formula>0</formula>
    </cfRule>
  </conditionalFormatting>
  <conditionalFormatting sqref="B60:D61">
    <cfRule type="cellIs" dxfId="560" priority="207" operator="lessThan">
      <formula>0</formula>
    </cfRule>
  </conditionalFormatting>
  <conditionalFormatting sqref="B62:D62">
    <cfRule type="cellIs" dxfId="559" priority="206" operator="lessThan">
      <formula>0</formula>
    </cfRule>
  </conditionalFormatting>
  <conditionalFormatting sqref="B62:D62">
    <cfRule type="cellIs" dxfId="558" priority="205" operator="lessThan">
      <formula>0</formula>
    </cfRule>
  </conditionalFormatting>
  <conditionalFormatting sqref="B63:D63">
    <cfRule type="cellIs" dxfId="557" priority="204" operator="lessThan">
      <formula>0</formula>
    </cfRule>
  </conditionalFormatting>
  <conditionalFormatting sqref="B63:D63">
    <cfRule type="cellIs" dxfId="556" priority="203" operator="lessThan">
      <formula>0</formula>
    </cfRule>
  </conditionalFormatting>
  <conditionalFormatting sqref="B65:D65">
    <cfRule type="cellIs" dxfId="555" priority="200" operator="lessThan">
      <formula>0</formula>
    </cfRule>
  </conditionalFormatting>
  <conditionalFormatting sqref="B65:D65">
    <cfRule type="cellIs" dxfId="554" priority="199" operator="lessThan">
      <formula>0</formula>
    </cfRule>
  </conditionalFormatting>
  <conditionalFormatting sqref="B66:D66">
    <cfRule type="cellIs" dxfId="553" priority="198" operator="lessThan">
      <formula>0</formula>
    </cfRule>
  </conditionalFormatting>
  <conditionalFormatting sqref="B66:D66">
    <cfRule type="cellIs" dxfId="552" priority="197" operator="lessThan">
      <formula>0</formula>
    </cfRule>
  </conditionalFormatting>
  <conditionalFormatting sqref="A58">
    <cfRule type="cellIs" dxfId="551" priority="195" operator="lessThan">
      <formula>0</formula>
    </cfRule>
  </conditionalFormatting>
  <conditionalFormatting sqref="A60:A61">
    <cfRule type="cellIs" dxfId="550" priority="193" operator="lessThan">
      <formula>0</formula>
    </cfRule>
  </conditionalFormatting>
  <conditionalFormatting sqref="A64">
    <cfRule type="cellIs" dxfId="549" priority="191" operator="lessThan">
      <formula>0</formula>
    </cfRule>
  </conditionalFormatting>
  <conditionalFormatting sqref="A66">
    <cfRule type="cellIs" dxfId="548" priority="189" operator="lessThan">
      <formula>0</formula>
    </cfRule>
  </conditionalFormatting>
  <conditionalFormatting sqref="A57">
    <cfRule type="cellIs" dxfId="547" priority="196" operator="lessThan">
      <formula>0</formula>
    </cfRule>
  </conditionalFormatting>
  <conditionalFormatting sqref="A63">
    <cfRule type="cellIs" dxfId="546" priority="192" operator="lessThan">
      <formula>0</formula>
    </cfRule>
  </conditionalFormatting>
  <conditionalFormatting sqref="A65">
    <cfRule type="cellIs" dxfId="545" priority="190" operator="lessThan">
      <formula>0</formula>
    </cfRule>
  </conditionalFormatting>
  <conditionalFormatting sqref="A62">
    <cfRule type="cellIs" dxfId="544" priority="188" operator="lessThan">
      <formula>0</formula>
    </cfRule>
  </conditionalFormatting>
  <conditionalFormatting sqref="A74:D78">
    <cfRule type="cellIs" dxfId="543" priority="187" operator="lessThan">
      <formula>0</formula>
    </cfRule>
  </conditionalFormatting>
  <conditionalFormatting sqref="B74:D78">
    <cfRule type="cellIs" dxfId="542" priority="186" operator="lessThan">
      <formula>0</formula>
    </cfRule>
  </conditionalFormatting>
  <conditionalFormatting sqref="B86:D86">
    <cfRule type="cellIs" dxfId="541" priority="173" operator="lessThan">
      <formula>0</formula>
    </cfRule>
  </conditionalFormatting>
  <conditionalFormatting sqref="B86:D86">
    <cfRule type="cellIs" dxfId="540" priority="172" operator="lessThan">
      <formula>0</formula>
    </cfRule>
  </conditionalFormatting>
  <conditionalFormatting sqref="A81">
    <cfRule type="cellIs" dxfId="539" priority="165" operator="lessThan">
      <formula>0</formula>
    </cfRule>
  </conditionalFormatting>
  <conditionalFormatting sqref="B79:D79">
    <cfRule type="cellIs" dxfId="538" priority="185" operator="lessThan">
      <formula>0</formula>
    </cfRule>
  </conditionalFormatting>
  <conditionalFormatting sqref="B79:D79">
    <cfRule type="cellIs" dxfId="537" priority="184" operator="lessThan">
      <formula>0</formula>
    </cfRule>
  </conditionalFormatting>
  <conditionalFormatting sqref="B80:D80">
    <cfRule type="cellIs" dxfId="536" priority="183" operator="lessThan">
      <formula>0</formula>
    </cfRule>
  </conditionalFormatting>
  <conditionalFormatting sqref="B80:D80">
    <cfRule type="cellIs" dxfId="535" priority="182" operator="lessThan">
      <formula>0</formula>
    </cfRule>
  </conditionalFormatting>
  <conditionalFormatting sqref="B81:D81">
    <cfRule type="cellIs" dxfId="534" priority="181" operator="lessThan">
      <formula>0</formula>
    </cfRule>
  </conditionalFormatting>
  <conditionalFormatting sqref="B81:D81">
    <cfRule type="cellIs" dxfId="533" priority="180" operator="lessThan">
      <formula>0</formula>
    </cfRule>
  </conditionalFormatting>
  <conditionalFormatting sqref="B82:D83">
    <cfRule type="cellIs" dxfId="532" priority="179" operator="lessThan">
      <formula>0</formula>
    </cfRule>
  </conditionalFormatting>
  <conditionalFormatting sqref="B82:D83">
    <cfRule type="cellIs" dxfId="531" priority="178" operator="lessThan">
      <formula>0</formula>
    </cfRule>
  </conditionalFormatting>
  <conditionalFormatting sqref="B84:D84">
    <cfRule type="cellIs" dxfId="530" priority="177" operator="lessThan">
      <formula>0</formula>
    </cfRule>
  </conditionalFormatting>
  <conditionalFormatting sqref="B84:D84">
    <cfRule type="cellIs" dxfId="529" priority="176" operator="lessThan">
      <formula>0</formula>
    </cfRule>
  </conditionalFormatting>
  <conditionalFormatting sqref="B85:D85">
    <cfRule type="cellIs" dxfId="528" priority="175" operator="lessThan">
      <formula>0</formula>
    </cfRule>
  </conditionalFormatting>
  <conditionalFormatting sqref="B85:D85">
    <cfRule type="cellIs" dxfId="527" priority="174" operator="lessThan">
      <formula>0</formula>
    </cfRule>
  </conditionalFormatting>
  <conditionalFormatting sqref="B87:D87">
    <cfRule type="cellIs" dxfId="526" priority="171" operator="lessThan">
      <formula>0</formula>
    </cfRule>
  </conditionalFormatting>
  <conditionalFormatting sqref="B87:D87">
    <cfRule type="cellIs" dxfId="525" priority="170" operator="lessThan">
      <formula>0</formula>
    </cfRule>
  </conditionalFormatting>
  <conditionalFormatting sqref="B88:D88">
    <cfRule type="cellIs" dxfId="524" priority="169" operator="lessThan">
      <formula>0</formula>
    </cfRule>
  </conditionalFormatting>
  <conditionalFormatting sqref="B88:D88">
    <cfRule type="cellIs" dxfId="523" priority="168" operator="lessThan">
      <formula>0</formula>
    </cfRule>
  </conditionalFormatting>
  <conditionalFormatting sqref="A80">
    <cfRule type="cellIs" dxfId="522" priority="166" operator="lessThan">
      <formula>0</formula>
    </cfRule>
  </conditionalFormatting>
  <conditionalFormatting sqref="A82:A83">
    <cfRule type="cellIs" dxfId="521" priority="164" operator="lessThan">
      <formula>0</formula>
    </cfRule>
  </conditionalFormatting>
  <conditionalFormatting sqref="A86">
    <cfRule type="cellIs" dxfId="520" priority="162" operator="lessThan">
      <formula>0</formula>
    </cfRule>
  </conditionalFormatting>
  <conditionalFormatting sqref="A88">
    <cfRule type="cellIs" dxfId="519" priority="160" operator="lessThan">
      <formula>0</formula>
    </cfRule>
  </conditionalFormatting>
  <conditionalFormatting sqref="A79">
    <cfRule type="cellIs" dxfId="518" priority="167" operator="lessThan">
      <formula>0</formula>
    </cfRule>
  </conditionalFormatting>
  <conditionalFormatting sqref="A85">
    <cfRule type="cellIs" dxfId="517" priority="163" operator="lessThan">
      <formula>0</formula>
    </cfRule>
  </conditionalFormatting>
  <conditionalFormatting sqref="A87">
    <cfRule type="cellIs" dxfId="516" priority="161" operator="lessThan">
      <formula>0</formula>
    </cfRule>
  </conditionalFormatting>
  <conditionalFormatting sqref="A84">
    <cfRule type="cellIs" dxfId="515" priority="159" operator="lessThan">
      <formula>0</formula>
    </cfRule>
  </conditionalFormatting>
  <conditionalFormatting sqref="A96:D100">
    <cfRule type="cellIs" dxfId="514" priority="158" operator="lessThan">
      <formula>0</formula>
    </cfRule>
  </conditionalFormatting>
  <conditionalFormatting sqref="B96:D100">
    <cfRule type="cellIs" dxfId="513" priority="157" operator="lessThan">
      <formula>0</formula>
    </cfRule>
  </conditionalFormatting>
  <conditionalFormatting sqref="B108:D108">
    <cfRule type="cellIs" dxfId="512" priority="144" operator="lessThan">
      <formula>0</formula>
    </cfRule>
  </conditionalFormatting>
  <conditionalFormatting sqref="B108:D108">
    <cfRule type="cellIs" dxfId="511" priority="143" operator="lessThan">
      <formula>0</formula>
    </cfRule>
  </conditionalFormatting>
  <conditionalFormatting sqref="A103">
    <cfRule type="cellIs" dxfId="510" priority="136" operator="lessThan">
      <formula>0</formula>
    </cfRule>
  </conditionalFormatting>
  <conditionalFormatting sqref="B101:D101">
    <cfRule type="cellIs" dxfId="509" priority="156" operator="lessThan">
      <formula>0</formula>
    </cfRule>
  </conditionalFormatting>
  <conditionalFormatting sqref="B101:D101">
    <cfRule type="cellIs" dxfId="508" priority="155" operator="lessThan">
      <formula>0</formula>
    </cfRule>
  </conditionalFormatting>
  <conditionalFormatting sqref="B102:D102">
    <cfRule type="cellIs" dxfId="507" priority="154" operator="lessThan">
      <formula>0</formula>
    </cfRule>
  </conditionalFormatting>
  <conditionalFormatting sqref="B102:D102">
    <cfRule type="cellIs" dxfId="506" priority="153" operator="lessThan">
      <formula>0</formula>
    </cfRule>
  </conditionalFormatting>
  <conditionalFormatting sqref="B103:D103">
    <cfRule type="cellIs" dxfId="505" priority="152" operator="lessThan">
      <formula>0</formula>
    </cfRule>
  </conditionalFormatting>
  <conditionalFormatting sqref="B103:D103">
    <cfRule type="cellIs" dxfId="504" priority="151" operator="lessThan">
      <formula>0</formula>
    </cfRule>
  </conditionalFormatting>
  <conditionalFormatting sqref="B104:D105">
    <cfRule type="cellIs" dxfId="503" priority="150" operator="lessThan">
      <formula>0</formula>
    </cfRule>
  </conditionalFormatting>
  <conditionalFormatting sqref="B104:D105">
    <cfRule type="cellIs" dxfId="502" priority="149" operator="lessThan">
      <formula>0</formula>
    </cfRule>
  </conditionalFormatting>
  <conditionalFormatting sqref="B106:D106">
    <cfRule type="cellIs" dxfId="501" priority="148" operator="lessThan">
      <formula>0</formula>
    </cfRule>
  </conditionalFormatting>
  <conditionalFormatting sqref="B106:D106">
    <cfRule type="cellIs" dxfId="500" priority="147" operator="lessThan">
      <formula>0</formula>
    </cfRule>
  </conditionalFormatting>
  <conditionalFormatting sqref="B107:D107">
    <cfRule type="cellIs" dxfId="499" priority="146" operator="lessThan">
      <formula>0</formula>
    </cfRule>
  </conditionalFormatting>
  <conditionalFormatting sqref="B107:D107">
    <cfRule type="cellIs" dxfId="498" priority="145" operator="lessThan">
      <formula>0</formula>
    </cfRule>
  </conditionalFormatting>
  <conditionalFormatting sqref="B109:D109">
    <cfRule type="cellIs" dxfId="497" priority="142" operator="lessThan">
      <formula>0</formula>
    </cfRule>
  </conditionalFormatting>
  <conditionalFormatting sqref="B109:D109">
    <cfRule type="cellIs" dxfId="496" priority="141" operator="lessThan">
      <formula>0</formula>
    </cfRule>
  </conditionalFormatting>
  <conditionalFormatting sqref="B110:D110">
    <cfRule type="cellIs" dxfId="495" priority="140" operator="lessThan">
      <formula>0</formula>
    </cfRule>
  </conditionalFormatting>
  <conditionalFormatting sqref="B110:D110">
    <cfRule type="cellIs" dxfId="494" priority="139" operator="lessThan">
      <formula>0</formula>
    </cfRule>
  </conditionalFormatting>
  <conditionalFormatting sqref="A102">
    <cfRule type="cellIs" dxfId="493" priority="137" operator="lessThan">
      <formula>0</formula>
    </cfRule>
  </conditionalFormatting>
  <conditionalFormatting sqref="A104:A105">
    <cfRule type="cellIs" dxfId="492" priority="135" operator="lessThan">
      <formula>0</formula>
    </cfRule>
  </conditionalFormatting>
  <conditionalFormatting sqref="A108">
    <cfRule type="cellIs" dxfId="491" priority="133" operator="lessThan">
      <formula>0</formula>
    </cfRule>
  </conditionalFormatting>
  <conditionalFormatting sqref="A110">
    <cfRule type="cellIs" dxfId="490" priority="131" operator="lessThan">
      <formula>0</formula>
    </cfRule>
  </conditionalFormatting>
  <conditionalFormatting sqref="A101">
    <cfRule type="cellIs" dxfId="489" priority="138" operator="lessThan">
      <formula>0</formula>
    </cfRule>
  </conditionalFormatting>
  <conditionalFormatting sqref="A107">
    <cfRule type="cellIs" dxfId="488" priority="134" operator="lessThan">
      <formula>0</formula>
    </cfRule>
  </conditionalFormatting>
  <conditionalFormatting sqref="A109">
    <cfRule type="cellIs" dxfId="487" priority="132" operator="lessThan">
      <formula>0</formula>
    </cfRule>
  </conditionalFormatting>
  <conditionalFormatting sqref="A106">
    <cfRule type="cellIs" dxfId="486" priority="130" operator="lessThan">
      <formula>0</formula>
    </cfRule>
  </conditionalFormatting>
  <conditionalFormatting sqref="A118:D122">
    <cfRule type="cellIs" dxfId="485" priority="129" operator="lessThan">
      <formula>0</formula>
    </cfRule>
  </conditionalFormatting>
  <conditionalFormatting sqref="B118:D122">
    <cfRule type="cellIs" dxfId="484" priority="128" operator="lessThan">
      <formula>0</formula>
    </cfRule>
  </conditionalFormatting>
  <conditionalFormatting sqref="B130:D130">
    <cfRule type="cellIs" dxfId="483" priority="115" operator="lessThan">
      <formula>0</formula>
    </cfRule>
  </conditionalFormatting>
  <conditionalFormatting sqref="B130:D130">
    <cfRule type="cellIs" dxfId="482" priority="114" operator="lessThan">
      <formula>0</formula>
    </cfRule>
  </conditionalFormatting>
  <conditionalFormatting sqref="A125">
    <cfRule type="cellIs" dxfId="481" priority="107" operator="lessThan">
      <formula>0</formula>
    </cfRule>
  </conditionalFormatting>
  <conditionalFormatting sqref="B123:D123">
    <cfRule type="cellIs" dxfId="480" priority="127" operator="lessThan">
      <formula>0</formula>
    </cfRule>
  </conditionalFormatting>
  <conditionalFormatting sqref="B123:D123">
    <cfRule type="cellIs" dxfId="479" priority="126" operator="lessThan">
      <formula>0</formula>
    </cfRule>
  </conditionalFormatting>
  <conditionalFormatting sqref="B124:D124">
    <cfRule type="cellIs" dxfId="478" priority="125" operator="lessThan">
      <formula>0</formula>
    </cfRule>
  </conditionalFormatting>
  <conditionalFormatting sqref="B124:D124">
    <cfRule type="cellIs" dxfId="477" priority="124" operator="lessThan">
      <formula>0</formula>
    </cfRule>
  </conditionalFormatting>
  <conditionalFormatting sqref="B125:D125">
    <cfRule type="cellIs" dxfId="476" priority="123" operator="lessThan">
      <formula>0</formula>
    </cfRule>
  </conditionalFormatting>
  <conditionalFormatting sqref="B125:D125">
    <cfRule type="cellIs" dxfId="475" priority="122" operator="lessThan">
      <formula>0</formula>
    </cfRule>
  </conditionalFormatting>
  <conditionalFormatting sqref="B126:D127">
    <cfRule type="cellIs" dxfId="474" priority="121" operator="lessThan">
      <formula>0</formula>
    </cfRule>
  </conditionalFormatting>
  <conditionalFormatting sqref="B126:D127">
    <cfRule type="cellIs" dxfId="473" priority="120" operator="lessThan">
      <formula>0</formula>
    </cfRule>
  </conditionalFormatting>
  <conditionalFormatting sqref="B128:D128">
    <cfRule type="cellIs" dxfId="472" priority="119" operator="lessThan">
      <formula>0</formula>
    </cfRule>
  </conditionalFormatting>
  <conditionalFormatting sqref="B128:D128">
    <cfRule type="cellIs" dxfId="471" priority="118" operator="lessThan">
      <formula>0</formula>
    </cfRule>
  </conditionalFormatting>
  <conditionalFormatting sqref="B129:D129">
    <cfRule type="cellIs" dxfId="470" priority="117" operator="lessThan">
      <formula>0</formula>
    </cfRule>
  </conditionalFormatting>
  <conditionalFormatting sqref="B129:D129">
    <cfRule type="cellIs" dxfId="469" priority="116" operator="lessThan">
      <formula>0</formula>
    </cfRule>
  </conditionalFormatting>
  <conditionalFormatting sqref="B131:D131">
    <cfRule type="cellIs" dxfId="468" priority="113" operator="lessThan">
      <formula>0</formula>
    </cfRule>
  </conditionalFormatting>
  <conditionalFormatting sqref="B131:D131">
    <cfRule type="cellIs" dxfId="467" priority="112" operator="lessThan">
      <formula>0</formula>
    </cfRule>
  </conditionalFormatting>
  <conditionalFormatting sqref="B132:D132">
    <cfRule type="cellIs" dxfId="466" priority="111" operator="lessThan">
      <formula>0</formula>
    </cfRule>
  </conditionalFormatting>
  <conditionalFormatting sqref="B132:D132">
    <cfRule type="cellIs" dxfId="465" priority="110" operator="lessThan">
      <formula>0</formula>
    </cfRule>
  </conditionalFormatting>
  <conditionalFormatting sqref="A124">
    <cfRule type="cellIs" dxfId="464" priority="108" operator="lessThan">
      <formula>0</formula>
    </cfRule>
  </conditionalFormatting>
  <conditionalFormatting sqref="A126:A127">
    <cfRule type="cellIs" dxfId="463" priority="106" operator="lessThan">
      <formula>0</formula>
    </cfRule>
  </conditionalFormatting>
  <conditionalFormatting sqref="A130">
    <cfRule type="cellIs" dxfId="462" priority="104" operator="lessThan">
      <formula>0</formula>
    </cfRule>
  </conditionalFormatting>
  <conditionalFormatting sqref="A132">
    <cfRule type="cellIs" dxfId="461" priority="102" operator="lessThan">
      <formula>0</formula>
    </cfRule>
  </conditionalFormatting>
  <conditionalFormatting sqref="A123">
    <cfRule type="cellIs" dxfId="460" priority="109" operator="lessThan">
      <formula>0</formula>
    </cfRule>
  </conditionalFormatting>
  <conditionalFormatting sqref="A129">
    <cfRule type="cellIs" dxfId="459" priority="105" operator="lessThan">
      <formula>0</formula>
    </cfRule>
  </conditionalFormatting>
  <conditionalFormatting sqref="A131">
    <cfRule type="cellIs" dxfId="458" priority="103" operator="lessThan">
      <formula>0</formula>
    </cfRule>
  </conditionalFormatting>
  <conditionalFormatting sqref="A128">
    <cfRule type="cellIs" dxfId="457" priority="101" operator="lessThan">
      <formula>0</formula>
    </cfRule>
  </conditionalFormatting>
  <conditionalFormatting sqref="A140:D144">
    <cfRule type="cellIs" dxfId="456" priority="100" operator="lessThan">
      <formula>0</formula>
    </cfRule>
  </conditionalFormatting>
  <conditionalFormatting sqref="B140:D144">
    <cfRule type="cellIs" dxfId="455" priority="99" operator="lessThan">
      <formula>0</formula>
    </cfRule>
  </conditionalFormatting>
  <conditionalFormatting sqref="B152:D152">
    <cfRule type="cellIs" dxfId="454" priority="86" operator="lessThan">
      <formula>0</formula>
    </cfRule>
  </conditionalFormatting>
  <conditionalFormatting sqref="B152:D152">
    <cfRule type="cellIs" dxfId="453" priority="85" operator="lessThan">
      <formula>0</formula>
    </cfRule>
  </conditionalFormatting>
  <conditionalFormatting sqref="A147">
    <cfRule type="cellIs" dxfId="452" priority="78" operator="lessThan">
      <formula>0</formula>
    </cfRule>
  </conditionalFormatting>
  <conditionalFormatting sqref="B145:D145">
    <cfRule type="cellIs" dxfId="451" priority="98" operator="lessThan">
      <formula>0</formula>
    </cfRule>
  </conditionalFormatting>
  <conditionalFormatting sqref="B145:D145">
    <cfRule type="cellIs" dxfId="450" priority="97" operator="lessThan">
      <formula>0</formula>
    </cfRule>
  </conditionalFormatting>
  <conditionalFormatting sqref="B146:D146">
    <cfRule type="cellIs" dxfId="449" priority="96" operator="lessThan">
      <formula>0</formula>
    </cfRule>
  </conditionalFormatting>
  <conditionalFormatting sqref="B146:D146">
    <cfRule type="cellIs" dxfId="448" priority="95" operator="lessThan">
      <formula>0</formula>
    </cfRule>
  </conditionalFormatting>
  <conditionalFormatting sqref="B147:D147">
    <cfRule type="cellIs" dxfId="447" priority="94" operator="lessThan">
      <formula>0</formula>
    </cfRule>
  </conditionalFormatting>
  <conditionalFormatting sqref="B147:D147">
    <cfRule type="cellIs" dxfId="446" priority="93" operator="lessThan">
      <formula>0</formula>
    </cfRule>
  </conditionalFormatting>
  <conditionalFormatting sqref="B148:D149">
    <cfRule type="cellIs" dxfId="445" priority="92" operator="lessThan">
      <formula>0</formula>
    </cfRule>
  </conditionalFormatting>
  <conditionalFormatting sqref="B148:D149">
    <cfRule type="cellIs" dxfId="444" priority="91" operator="lessThan">
      <formula>0</formula>
    </cfRule>
  </conditionalFormatting>
  <conditionalFormatting sqref="B150:D150">
    <cfRule type="cellIs" dxfId="443" priority="90" operator="lessThan">
      <formula>0</formula>
    </cfRule>
  </conditionalFormatting>
  <conditionalFormatting sqref="B150:D150">
    <cfRule type="cellIs" dxfId="442" priority="89" operator="lessThan">
      <formula>0</formula>
    </cfRule>
  </conditionalFormatting>
  <conditionalFormatting sqref="B151:D151">
    <cfRule type="cellIs" dxfId="441" priority="88" operator="lessThan">
      <formula>0</formula>
    </cfRule>
  </conditionalFormatting>
  <conditionalFormatting sqref="B151:D151">
    <cfRule type="cellIs" dxfId="440" priority="87" operator="lessThan">
      <formula>0</formula>
    </cfRule>
  </conditionalFormatting>
  <conditionalFormatting sqref="B153:D153">
    <cfRule type="cellIs" dxfId="439" priority="84" operator="lessThan">
      <formula>0</formula>
    </cfRule>
  </conditionalFormatting>
  <conditionalFormatting sqref="B153:D153">
    <cfRule type="cellIs" dxfId="438" priority="83" operator="lessThan">
      <formula>0</formula>
    </cfRule>
  </conditionalFormatting>
  <conditionalFormatting sqref="B154:D154">
    <cfRule type="cellIs" dxfId="437" priority="82" operator="lessThan">
      <formula>0</formula>
    </cfRule>
  </conditionalFormatting>
  <conditionalFormatting sqref="B154:D154">
    <cfRule type="cellIs" dxfId="436" priority="81" operator="lessThan">
      <formula>0</formula>
    </cfRule>
  </conditionalFormatting>
  <conditionalFormatting sqref="A146">
    <cfRule type="cellIs" dxfId="435" priority="79" operator="lessThan">
      <formula>0</formula>
    </cfRule>
  </conditionalFormatting>
  <conditionalFormatting sqref="A148:A149">
    <cfRule type="cellIs" dxfId="434" priority="77" operator="lessThan">
      <formula>0</formula>
    </cfRule>
  </conditionalFormatting>
  <conditionalFormatting sqref="A152">
    <cfRule type="cellIs" dxfId="433" priority="75" operator="lessThan">
      <formula>0</formula>
    </cfRule>
  </conditionalFormatting>
  <conditionalFormatting sqref="A154">
    <cfRule type="cellIs" dxfId="432" priority="73" operator="lessThan">
      <formula>0</formula>
    </cfRule>
  </conditionalFormatting>
  <conditionalFormatting sqref="A145">
    <cfRule type="cellIs" dxfId="431" priority="80" operator="lessThan">
      <formula>0</formula>
    </cfRule>
  </conditionalFormatting>
  <conditionalFormatting sqref="A151">
    <cfRule type="cellIs" dxfId="430" priority="76" operator="lessThan">
      <formula>0</formula>
    </cfRule>
  </conditionalFormatting>
  <conditionalFormatting sqref="A153">
    <cfRule type="cellIs" dxfId="429" priority="74" operator="lessThan">
      <formula>0</formula>
    </cfRule>
  </conditionalFormatting>
  <conditionalFormatting sqref="A150">
    <cfRule type="cellIs" dxfId="428" priority="72" operator="lessThan">
      <formula>0</formula>
    </cfRule>
  </conditionalFormatting>
  <conditionalFormatting sqref="A163:D167">
    <cfRule type="cellIs" dxfId="427" priority="71" operator="lessThan">
      <formula>0</formula>
    </cfRule>
  </conditionalFormatting>
  <conditionalFormatting sqref="B163:D167">
    <cfRule type="cellIs" dxfId="426" priority="70" operator="lessThan">
      <formula>0</formula>
    </cfRule>
  </conditionalFormatting>
  <conditionalFormatting sqref="B175:D175">
    <cfRule type="cellIs" dxfId="425" priority="57" operator="lessThan">
      <formula>0</formula>
    </cfRule>
  </conditionalFormatting>
  <conditionalFormatting sqref="B175:D175">
    <cfRule type="cellIs" dxfId="424" priority="56" operator="lessThan">
      <formula>0</formula>
    </cfRule>
  </conditionalFormatting>
  <conditionalFormatting sqref="A170">
    <cfRule type="cellIs" dxfId="423" priority="49" operator="lessThan">
      <formula>0</formula>
    </cfRule>
  </conditionalFormatting>
  <conditionalFormatting sqref="B168:D168">
    <cfRule type="cellIs" dxfId="422" priority="69" operator="lessThan">
      <formula>0</formula>
    </cfRule>
  </conditionalFormatting>
  <conditionalFormatting sqref="B168:D168">
    <cfRule type="cellIs" dxfId="421" priority="68" operator="lessThan">
      <formula>0</formula>
    </cfRule>
  </conditionalFormatting>
  <conditionalFormatting sqref="B169:D169">
    <cfRule type="cellIs" dxfId="420" priority="67" operator="lessThan">
      <formula>0</formula>
    </cfRule>
  </conditionalFormatting>
  <conditionalFormatting sqref="B169:D169">
    <cfRule type="cellIs" dxfId="419" priority="66" operator="lessThan">
      <formula>0</formula>
    </cfRule>
  </conditionalFormatting>
  <conditionalFormatting sqref="B170:D170">
    <cfRule type="cellIs" dxfId="418" priority="65" operator="lessThan">
      <formula>0</formula>
    </cfRule>
  </conditionalFormatting>
  <conditionalFormatting sqref="B170:D170">
    <cfRule type="cellIs" dxfId="417" priority="64" operator="lessThan">
      <formula>0</formula>
    </cfRule>
  </conditionalFormatting>
  <conditionalFormatting sqref="B171:D172">
    <cfRule type="cellIs" dxfId="416" priority="63" operator="lessThan">
      <formula>0</formula>
    </cfRule>
  </conditionalFormatting>
  <conditionalFormatting sqref="B171:D172">
    <cfRule type="cellIs" dxfId="415" priority="62" operator="lessThan">
      <formula>0</formula>
    </cfRule>
  </conditionalFormatting>
  <conditionalFormatting sqref="B173:D173">
    <cfRule type="cellIs" dxfId="414" priority="61" operator="lessThan">
      <formula>0</formula>
    </cfRule>
  </conditionalFormatting>
  <conditionalFormatting sqref="B173:D173">
    <cfRule type="cellIs" dxfId="413" priority="60" operator="lessThan">
      <formula>0</formula>
    </cfRule>
  </conditionalFormatting>
  <conditionalFormatting sqref="B174:D174">
    <cfRule type="cellIs" dxfId="412" priority="59" operator="lessThan">
      <formula>0</formula>
    </cfRule>
  </conditionalFormatting>
  <conditionalFormatting sqref="B174:D174">
    <cfRule type="cellIs" dxfId="411" priority="58" operator="lessThan">
      <formula>0</formula>
    </cfRule>
  </conditionalFormatting>
  <conditionalFormatting sqref="B176:D176">
    <cfRule type="cellIs" dxfId="410" priority="55" operator="lessThan">
      <formula>0</formula>
    </cfRule>
  </conditionalFormatting>
  <conditionalFormatting sqref="B176:D176">
    <cfRule type="cellIs" dxfId="409" priority="54" operator="lessThan">
      <formula>0</formula>
    </cfRule>
  </conditionalFormatting>
  <conditionalFormatting sqref="B177:D177">
    <cfRule type="cellIs" dxfId="408" priority="53" operator="lessThan">
      <formula>0</formula>
    </cfRule>
  </conditionalFormatting>
  <conditionalFormatting sqref="B177:D177">
    <cfRule type="cellIs" dxfId="407" priority="52" operator="lessThan">
      <formula>0</formula>
    </cfRule>
  </conditionalFormatting>
  <conditionalFormatting sqref="A169">
    <cfRule type="cellIs" dxfId="406" priority="50" operator="lessThan">
      <formula>0</formula>
    </cfRule>
  </conditionalFormatting>
  <conditionalFormatting sqref="A171:A172">
    <cfRule type="cellIs" dxfId="405" priority="48" operator="lessThan">
      <formula>0</formula>
    </cfRule>
  </conditionalFormatting>
  <conditionalFormatting sqref="A175">
    <cfRule type="cellIs" dxfId="404" priority="46" operator="lessThan">
      <formula>0</formula>
    </cfRule>
  </conditionalFormatting>
  <conditionalFormatting sqref="A177">
    <cfRule type="cellIs" dxfId="403" priority="44" operator="lessThan">
      <formula>0</formula>
    </cfRule>
  </conditionalFormatting>
  <conditionalFormatting sqref="A168">
    <cfRule type="cellIs" dxfId="402" priority="51" operator="lessThan">
      <formula>0</formula>
    </cfRule>
  </conditionalFormatting>
  <conditionalFormatting sqref="A174">
    <cfRule type="cellIs" dxfId="401" priority="47" operator="lessThan">
      <formula>0</formula>
    </cfRule>
  </conditionalFormatting>
  <conditionalFormatting sqref="A176">
    <cfRule type="cellIs" dxfId="400" priority="45" operator="lessThan">
      <formula>0</formula>
    </cfRule>
  </conditionalFormatting>
  <conditionalFormatting sqref="A173">
    <cfRule type="cellIs" dxfId="399" priority="43" operator="lessThan">
      <formula>0</formula>
    </cfRule>
  </conditionalFormatting>
  <conditionalFormatting sqref="A185:D189">
    <cfRule type="cellIs" dxfId="398" priority="42" operator="lessThan">
      <formula>0</formula>
    </cfRule>
  </conditionalFormatting>
  <conditionalFormatting sqref="B185:D189">
    <cfRule type="cellIs" dxfId="397" priority="41" operator="lessThan">
      <formula>0</formula>
    </cfRule>
  </conditionalFormatting>
  <conditionalFormatting sqref="B197:D197">
    <cfRule type="cellIs" dxfId="396" priority="28" operator="lessThan">
      <formula>0</formula>
    </cfRule>
  </conditionalFormatting>
  <conditionalFormatting sqref="B197:D197">
    <cfRule type="cellIs" dxfId="395" priority="27" operator="lessThan">
      <formula>0</formula>
    </cfRule>
  </conditionalFormatting>
  <conditionalFormatting sqref="A192">
    <cfRule type="cellIs" dxfId="394" priority="20" operator="lessThan">
      <formula>0</formula>
    </cfRule>
  </conditionalFormatting>
  <conditionalFormatting sqref="B190:D190">
    <cfRule type="cellIs" dxfId="393" priority="40" operator="lessThan">
      <formula>0</formula>
    </cfRule>
  </conditionalFormatting>
  <conditionalFormatting sqref="B190:D190">
    <cfRule type="cellIs" dxfId="392" priority="39" operator="lessThan">
      <formula>0</formula>
    </cfRule>
  </conditionalFormatting>
  <conditionalFormatting sqref="B191:D191">
    <cfRule type="cellIs" dxfId="391" priority="38" operator="lessThan">
      <formula>0</formula>
    </cfRule>
  </conditionalFormatting>
  <conditionalFormatting sqref="B191:D191">
    <cfRule type="cellIs" dxfId="390" priority="37" operator="lessThan">
      <formula>0</formula>
    </cfRule>
  </conditionalFormatting>
  <conditionalFormatting sqref="B192:D192">
    <cfRule type="cellIs" dxfId="389" priority="36" operator="lessThan">
      <formula>0</formula>
    </cfRule>
  </conditionalFormatting>
  <conditionalFormatting sqref="B192:D192">
    <cfRule type="cellIs" dxfId="388" priority="35" operator="lessThan">
      <formula>0</formula>
    </cfRule>
  </conditionalFormatting>
  <conditionalFormatting sqref="B193:D194">
    <cfRule type="cellIs" dxfId="387" priority="34" operator="lessThan">
      <formula>0</formula>
    </cfRule>
  </conditionalFormatting>
  <conditionalFormatting sqref="B193:D194">
    <cfRule type="cellIs" dxfId="386" priority="33" operator="lessThan">
      <formula>0</formula>
    </cfRule>
  </conditionalFormatting>
  <conditionalFormatting sqref="B195:D195">
    <cfRule type="cellIs" dxfId="385" priority="32" operator="lessThan">
      <formula>0</formula>
    </cfRule>
  </conditionalFormatting>
  <conditionalFormatting sqref="B195:D195">
    <cfRule type="cellIs" dxfId="384" priority="31" operator="lessThan">
      <formula>0</formula>
    </cfRule>
  </conditionalFormatting>
  <conditionalFormatting sqref="B196:D196">
    <cfRule type="cellIs" dxfId="383" priority="30" operator="lessThan">
      <formula>0</formula>
    </cfRule>
  </conditionalFormatting>
  <conditionalFormatting sqref="B196:D196">
    <cfRule type="cellIs" dxfId="382" priority="29" operator="lessThan">
      <formula>0</formula>
    </cfRule>
  </conditionalFormatting>
  <conditionalFormatting sqref="B198:D198">
    <cfRule type="cellIs" dxfId="381" priority="26" operator="lessThan">
      <formula>0</formula>
    </cfRule>
  </conditionalFormatting>
  <conditionalFormatting sqref="B198:D198">
    <cfRule type="cellIs" dxfId="380" priority="25" operator="lessThan">
      <formula>0</formula>
    </cfRule>
  </conditionalFormatting>
  <conditionalFormatting sqref="B199:D199">
    <cfRule type="cellIs" dxfId="379" priority="24" operator="lessThan">
      <formula>0</formula>
    </cfRule>
  </conditionalFormatting>
  <conditionalFormatting sqref="B199:D199">
    <cfRule type="cellIs" dxfId="378" priority="23" operator="lessThan">
      <formula>0</formula>
    </cfRule>
  </conditionalFormatting>
  <conditionalFormatting sqref="A191">
    <cfRule type="cellIs" dxfId="377" priority="21" operator="lessThan">
      <formula>0</formula>
    </cfRule>
  </conditionalFormatting>
  <conditionalFormatting sqref="A193:A194">
    <cfRule type="cellIs" dxfId="376" priority="19" operator="lessThan">
      <formula>0</formula>
    </cfRule>
  </conditionalFormatting>
  <conditionalFormatting sqref="A197">
    <cfRule type="cellIs" dxfId="375" priority="17" operator="lessThan">
      <formula>0</formula>
    </cfRule>
  </conditionalFormatting>
  <conditionalFormatting sqref="A199">
    <cfRule type="cellIs" dxfId="374" priority="15" operator="lessThan">
      <formula>0</formula>
    </cfRule>
  </conditionalFormatting>
  <conditionalFormatting sqref="A190">
    <cfRule type="cellIs" dxfId="373" priority="22" operator="lessThan">
      <formula>0</formula>
    </cfRule>
  </conditionalFormatting>
  <conditionalFormatting sqref="A196">
    <cfRule type="cellIs" dxfId="372" priority="18" operator="lessThan">
      <formula>0</formula>
    </cfRule>
  </conditionalFormatting>
  <conditionalFormatting sqref="A198">
    <cfRule type="cellIs" dxfId="371" priority="16" operator="lessThan">
      <formula>0</formula>
    </cfRule>
  </conditionalFormatting>
  <conditionalFormatting sqref="A195">
    <cfRule type="cellIs" dxfId="370" priority="14" operator="lessThan">
      <formula>0</formula>
    </cfRule>
  </conditionalFormatting>
  <conditionalFormatting sqref="A8">
    <cfRule type="cellIs" dxfId="369" priority="13" operator="lessThan">
      <formula>0</formula>
    </cfRule>
  </conditionalFormatting>
  <conditionalFormatting sqref="G185:G199">
    <cfRule type="cellIs" dxfId="368" priority="12" operator="lessThan">
      <formula>0</formula>
    </cfRule>
  </conditionalFormatting>
  <conditionalFormatting sqref="G185:G199">
    <cfRule type="cellIs" dxfId="367" priority="11" operator="lessThan">
      <formula>0</formula>
    </cfRule>
  </conditionalFormatting>
  <conditionalFormatting sqref="G200">
    <cfRule type="cellIs" dxfId="366" priority="10" operator="lessThan">
      <formula>0</formula>
    </cfRule>
  </conditionalFormatting>
  <conditionalFormatting sqref="M185:M199">
    <cfRule type="cellIs" dxfId="365" priority="9" operator="lessThan">
      <formula>0</formula>
    </cfRule>
  </conditionalFormatting>
  <conditionalFormatting sqref="M185:M199">
    <cfRule type="cellIs" dxfId="364" priority="8" operator="lessThan">
      <formula>0</formula>
    </cfRule>
  </conditionalFormatting>
  <conditionalFormatting sqref="M200">
    <cfRule type="cellIs" dxfId="363" priority="7" operator="lessThan">
      <formula>0</formula>
    </cfRule>
  </conditionalFormatting>
  <conditionalFormatting sqref="O185:O199">
    <cfRule type="cellIs" dxfId="362" priority="6" operator="lessThan">
      <formula>0</formula>
    </cfRule>
  </conditionalFormatting>
  <conditionalFormatting sqref="O185:O199">
    <cfRule type="cellIs" dxfId="361" priority="5" operator="lessThan">
      <formula>0</formula>
    </cfRule>
  </conditionalFormatting>
  <conditionalFormatting sqref="O200">
    <cfRule type="cellIs" dxfId="360" priority="4" operator="lessThan">
      <formula>0</formula>
    </cfRule>
  </conditionalFormatting>
  <conditionalFormatting sqref="S185:S199">
    <cfRule type="cellIs" dxfId="359" priority="3" operator="lessThan">
      <formula>0</formula>
    </cfRule>
  </conditionalFormatting>
  <conditionalFormatting sqref="S185:S199">
    <cfRule type="cellIs" dxfId="358" priority="2" operator="lessThan">
      <formula>0</formula>
    </cfRule>
  </conditionalFormatting>
  <conditionalFormatting sqref="S200">
    <cfRule type="cellIs" dxfId="357" priority="1" operator="lessThan">
      <formula>0</formula>
    </cfRule>
  </conditionalFormatting>
  <pageMargins left="0.7" right="0.7" top="0.75" bottom="0.75" header="0.3" footer="0.3"/>
  <pageSetup paperSize="9" scale="62" orientation="landscape" horizontalDpi="4294967292" r:id="rId1"/>
  <rowBreaks count="3" manualBreakCount="3">
    <brk id="46" max="16383" man="1"/>
    <brk id="90" max="16383" man="1"/>
    <brk id="157" max="1638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AM202"/>
  <sheetViews>
    <sheetView tabSelected="1" zoomScaleNormal="100" zoomScaleSheetLayoutView="100" workbookViewId="0">
      <pane xSplit="4" topLeftCell="T1" activePane="topRight" state="frozen"/>
      <selection activeCell="A19" sqref="A19"/>
      <selection pane="topRight" activeCell="F44" sqref="F44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1" spans="1:39" s="2" customFormat="1" x14ac:dyDescent="0.3"/>
    <row r="2" spans="1:39" s="2" customFormat="1" ht="17.25" thickBot="1" x14ac:dyDescent="0.35">
      <c r="A2" s="98" t="s">
        <v>1221</v>
      </c>
      <c r="B2" s="97"/>
      <c r="C2" s="171"/>
      <c r="D2" s="170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169"/>
      <c r="AL2" s="168"/>
    </row>
    <row r="3" spans="1:39" s="2" customFormat="1" ht="17.25" thickBot="1" x14ac:dyDescent="0.35">
      <c r="A3" s="10"/>
      <c r="B3" s="10"/>
      <c r="C3" s="167"/>
      <c r="D3" s="167"/>
      <c r="E3" s="115"/>
      <c r="F3" s="114"/>
      <c r="G3" s="596" t="s">
        <v>10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596" t="s">
        <v>49</v>
      </c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8"/>
      <c r="AG3" s="92"/>
      <c r="AH3" s="89"/>
      <c r="AI3" s="92"/>
      <c r="AJ3" s="89"/>
      <c r="AK3" s="90"/>
      <c r="AL3" s="134"/>
      <c r="AM3" s="88" t="s">
        <v>11</v>
      </c>
    </row>
    <row r="4" spans="1:39" s="2" customFormat="1" ht="16.5" customHeight="1" x14ac:dyDescent="0.3">
      <c r="A4" s="561" t="s">
        <v>12</v>
      </c>
      <c r="B4" s="563" t="s">
        <v>13</v>
      </c>
      <c r="C4" s="565" t="s">
        <v>14</v>
      </c>
      <c r="D4" s="567" t="s">
        <v>51</v>
      </c>
      <c r="E4" s="569" t="s">
        <v>15</v>
      </c>
      <c r="F4" s="571" t="s">
        <v>16</v>
      </c>
      <c r="G4" s="599" t="s">
        <v>17</v>
      </c>
      <c r="H4" s="578" t="s">
        <v>18</v>
      </c>
      <c r="I4" s="580" t="s">
        <v>0</v>
      </c>
      <c r="J4" s="582" t="s">
        <v>53</v>
      </c>
      <c r="K4" s="584" t="s">
        <v>1</v>
      </c>
      <c r="L4" s="582" t="s">
        <v>19</v>
      </c>
      <c r="M4" s="632" t="s">
        <v>2</v>
      </c>
      <c r="N4" s="582" t="s">
        <v>20</v>
      </c>
      <c r="O4" s="632" t="s">
        <v>3</v>
      </c>
      <c r="P4" s="582" t="s">
        <v>21</v>
      </c>
      <c r="Q4" s="592" t="s">
        <v>22</v>
      </c>
      <c r="R4" s="711" t="s">
        <v>23</v>
      </c>
      <c r="S4" s="588" t="s">
        <v>24</v>
      </c>
      <c r="T4" s="590" t="s">
        <v>25</v>
      </c>
      <c r="U4" s="576" t="s">
        <v>4</v>
      </c>
      <c r="V4" s="578" t="s">
        <v>26</v>
      </c>
      <c r="W4" s="576" t="s">
        <v>5</v>
      </c>
      <c r="X4" s="578" t="s">
        <v>27</v>
      </c>
      <c r="Y4" s="576" t="s">
        <v>6</v>
      </c>
      <c r="Z4" s="578" t="s">
        <v>54</v>
      </c>
      <c r="AA4" s="576" t="s">
        <v>7</v>
      </c>
      <c r="AB4" s="617" t="s">
        <v>28</v>
      </c>
      <c r="AC4" s="592" t="s">
        <v>29</v>
      </c>
      <c r="AD4" s="594" t="s">
        <v>30</v>
      </c>
      <c r="AE4" s="592" t="s">
        <v>31</v>
      </c>
      <c r="AF4" s="613" t="s">
        <v>32</v>
      </c>
      <c r="AG4" s="615" t="s">
        <v>33</v>
      </c>
      <c r="AH4" s="627" t="s">
        <v>52</v>
      </c>
      <c r="AI4" s="629" t="s">
        <v>71</v>
      </c>
      <c r="AJ4" s="627" t="s">
        <v>34</v>
      </c>
      <c r="AK4" s="634" t="s">
        <v>35</v>
      </c>
      <c r="AL4" s="627" t="s">
        <v>36</v>
      </c>
      <c r="AM4" s="605" t="s">
        <v>37</v>
      </c>
    </row>
    <row r="5" spans="1:39" s="2" customFormat="1" ht="17.25" customHeight="1" thickBot="1" x14ac:dyDescent="0.35">
      <c r="A5" s="562"/>
      <c r="B5" s="564"/>
      <c r="C5" s="566"/>
      <c r="D5" s="568"/>
      <c r="E5" s="570"/>
      <c r="F5" s="572"/>
      <c r="G5" s="600"/>
      <c r="H5" s="601"/>
      <c r="I5" s="581"/>
      <c r="J5" s="583"/>
      <c r="K5" s="585"/>
      <c r="L5" s="583"/>
      <c r="M5" s="566"/>
      <c r="N5" s="583"/>
      <c r="O5" s="566"/>
      <c r="P5" s="583"/>
      <c r="Q5" s="602"/>
      <c r="R5" s="712"/>
      <c r="S5" s="589"/>
      <c r="T5" s="591"/>
      <c r="U5" s="577"/>
      <c r="V5" s="579"/>
      <c r="W5" s="577"/>
      <c r="X5" s="579"/>
      <c r="Y5" s="577"/>
      <c r="Z5" s="579"/>
      <c r="AA5" s="577"/>
      <c r="AB5" s="618"/>
      <c r="AC5" s="593"/>
      <c r="AD5" s="595"/>
      <c r="AE5" s="602"/>
      <c r="AF5" s="614"/>
      <c r="AG5" s="616"/>
      <c r="AH5" s="628"/>
      <c r="AI5" s="630"/>
      <c r="AJ5" s="631"/>
      <c r="AK5" s="635"/>
      <c r="AL5" s="628"/>
      <c r="AM5" s="606"/>
    </row>
    <row r="6" spans="1:39" s="2" customFormat="1" x14ac:dyDescent="0.3">
      <c r="A6" s="78" t="s">
        <v>40</v>
      </c>
      <c r="B6" s="47">
        <f>18000/10</f>
        <v>1800</v>
      </c>
      <c r="C6" s="183">
        <f>2800/1.1</f>
        <v>2545.454545454545</v>
      </c>
      <c r="D6" s="163">
        <v>10</v>
      </c>
      <c r="E6" s="178">
        <f t="shared" ref="E6:E20" si="0">E29+E52+E74+E96+E118+E140+E163+E185</f>
        <v>19</v>
      </c>
      <c r="F6" s="76">
        <f t="shared" ref="F6:F20" si="1">B6*E6</f>
        <v>34200</v>
      </c>
      <c r="G6" s="61">
        <f>G29+G52+G74+G96+G118+G140+G163+G185</f>
        <v>100</v>
      </c>
      <c r="H6" s="109">
        <f t="shared" ref="H6:H20" si="2">B6*G6</f>
        <v>180000</v>
      </c>
      <c r="I6" s="61">
        <f t="shared" ref="I6:I20" si="3">I29+I52+I74+I96+I118+I140+I163+I185</f>
        <v>60</v>
      </c>
      <c r="J6" s="37">
        <f t="shared" ref="J6:J20" si="4">B6*I6</f>
        <v>108000</v>
      </c>
      <c r="K6" s="61">
        <f t="shared" ref="K6:K20" si="5">K29+K52+K74+K96+K118+K140+K163+K185</f>
        <v>70</v>
      </c>
      <c r="L6" s="37">
        <f t="shared" ref="L6:L20" si="6">B6*K6</f>
        <v>126000</v>
      </c>
      <c r="M6" s="61">
        <f t="shared" ref="M6:M20" si="7">M29+M52+M74+M96+M118+M140+M163+M185</f>
        <v>60</v>
      </c>
      <c r="N6" s="37">
        <f>B6*M6</f>
        <v>108000</v>
      </c>
      <c r="O6" s="51">
        <f t="shared" ref="O6:O20" si="8">O29+O52+O74+O96+O118+O140+O163+O185</f>
        <v>0</v>
      </c>
      <c r="P6" s="71">
        <f t="shared" ref="P6:P20" si="9">B6*O6</f>
        <v>0</v>
      </c>
      <c r="Q6" s="57">
        <f t="shared" ref="Q6:R20" si="10">G6+I6+K6+M6+O6</f>
        <v>290</v>
      </c>
      <c r="R6" s="39">
        <f t="shared" si="10"/>
        <v>522000</v>
      </c>
      <c r="S6" s="61">
        <f t="shared" ref="S6:S20" si="11">S29+S52+S74+S96+S118+S140+S163+S185</f>
        <v>1</v>
      </c>
      <c r="T6" s="109">
        <f t="shared" ref="T6:T20" si="12">C6*S6</f>
        <v>2545.454545454545</v>
      </c>
      <c r="U6" s="61">
        <f t="shared" ref="U6:U20" si="13">U29+U52+U74+U96+U118+U140+U163+U185</f>
        <v>70</v>
      </c>
      <c r="V6" s="109">
        <f t="shared" ref="V6:V20" si="14">C6*U6</f>
        <v>178181.81818181815</v>
      </c>
      <c r="W6" s="61">
        <f t="shared" ref="W6:W20" si="15">W29+W52+W74+W96+W118+W140+W163+W185</f>
        <v>55</v>
      </c>
      <c r="X6" s="109">
        <f t="shared" ref="X6:X20" si="16">C6*W6</f>
        <v>139999.99999999997</v>
      </c>
      <c r="Y6" s="61">
        <f t="shared" ref="Y6:Y20" si="17">Y29+Y52+Y74+Y96+Y118+Y140+Y163+Y185</f>
        <v>72</v>
      </c>
      <c r="Z6" s="109">
        <f t="shared" ref="Z6:Z20" si="18">C6*Y6</f>
        <v>183272.72727272724</v>
      </c>
      <c r="AA6" s="61">
        <f t="shared" ref="AA6:AA20" si="19">AA29+AA52+AA74+AA96+AA118+AA140+AA163+AA185</f>
        <v>76</v>
      </c>
      <c r="AB6" s="68">
        <f t="shared" ref="AB6:AB20" si="20">C6*AA6</f>
        <v>193454.54545454541</v>
      </c>
      <c r="AC6" s="67">
        <f t="shared" ref="AC6:AC20" si="21">S6+U6+W6+Y6+AA6</f>
        <v>274</v>
      </c>
      <c r="AD6" s="66">
        <f t="shared" ref="AD6:AD20" si="22">AC6*C6</f>
        <v>697454.5454545453</v>
      </c>
      <c r="AE6" s="57">
        <f t="shared" ref="AE6:AE20" si="23">AE29+AE74+AE96+AE118+AE140+AE163</f>
        <v>0</v>
      </c>
      <c r="AF6" s="60">
        <f t="shared" ref="AF6:AF20" si="24">((C6-B6)*AC6)-AE6</f>
        <v>204254.54545454535</v>
      </c>
      <c r="AG6" s="52">
        <f t="shared" ref="AG6:AG20" si="25">AG29+AG52+AG74+AG96+AG118+AG140+AG163+AG185</f>
        <v>1</v>
      </c>
      <c r="AH6" s="63">
        <f t="shared" ref="AH6:AH20" si="26">B6*AG6</f>
        <v>1800</v>
      </c>
      <c r="AI6" s="65">
        <f t="shared" ref="AI6:AI20" si="27">E6+Q6-AC6-AG6</f>
        <v>34</v>
      </c>
      <c r="AJ6" s="31">
        <f t="shared" ref="AJ6:AJ20" si="28">B6*AI6</f>
        <v>61200</v>
      </c>
      <c r="AK6" s="65">
        <f t="shared" ref="AK6:AK20" si="29">AK29+AK52+AK74+AK96+AK118+AK140+AK163+AK185</f>
        <v>0</v>
      </c>
      <c r="AL6" s="164">
        <f t="shared" ref="AL6:AL20" si="30">AK6*B6</f>
        <v>0</v>
      </c>
      <c r="AM6" s="130"/>
    </row>
    <row r="7" spans="1:39" s="2" customFormat="1" x14ac:dyDescent="0.3">
      <c r="A7" s="78" t="s">
        <v>43</v>
      </c>
      <c r="B7" s="47">
        <f>18000/10</f>
        <v>1800</v>
      </c>
      <c r="C7" s="183">
        <f>2800/1.1</f>
        <v>2545.454545454545</v>
      </c>
      <c r="D7" s="163">
        <v>10</v>
      </c>
      <c r="E7" s="178">
        <f t="shared" si="0"/>
        <v>69</v>
      </c>
      <c r="F7" s="76">
        <f t="shared" si="1"/>
        <v>124200</v>
      </c>
      <c r="G7" s="61">
        <f t="shared" ref="G7:G20" si="31">G30+G53+G75+G97+G119+G141+G164+G186</f>
        <v>10</v>
      </c>
      <c r="H7" s="109">
        <f t="shared" si="2"/>
        <v>18000</v>
      </c>
      <c r="I7" s="61">
        <f t="shared" si="3"/>
        <v>0</v>
      </c>
      <c r="J7" s="37">
        <f t="shared" si="4"/>
        <v>0</v>
      </c>
      <c r="K7" s="61">
        <f t="shared" si="5"/>
        <v>0</v>
      </c>
      <c r="L7" s="37">
        <f t="shared" si="6"/>
        <v>0</v>
      </c>
      <c r="M7" s="61">
        <f t="shared" si="7"/>
        <v>0</v>
      </c>
      <c r="N7" s="37">
        <f t="shared" ref="N7:N20" si="32">B7*M7</f>
        <v>0</v>
      </c>
      <c r="O7" s="51">
        <f t="shared" si="8"/>
        <v>0</v>
      </c>
      <c r="P7" s="71">
        <f t="shared" si="9"/>
        <v>0</v>
      </c>
      <c r="Q7" s="57">
        <f t="shared" si="10"/>
        <v>10</v>
      </c>
      <c r="R7" s="39">
        <f t="shared" si="10"/>
        <v>18000</v>
      </c>
      <c r="S7" s="61">
        <f t="shared" si="11"/>
        <v>3</v>
      </c>
      <c r="T7" s="109">
        <f t="shared" si="12"/>
        <v>7636.3636363636351</v>
      </c>
      <c r="U7" s="61">
        <f t="shared" si="13"/>
        <v>17</v>
      </c>
      <c r="V7" s="109">
        <f t="shared" si="14"/>
        <v>43272.727272727265</v>
      </c>
      <c r="W7" s="61">
        <f t="shared" si="15"/>
        <v>10</v>
      </c>
      <c r="X7" s="109">
        <f t="shared" si="16"/>
        <v>25454.545454545449</v>
      </c>
      <c r="Y7" s="61">
        <f t="shared" si="17"/>
        <v>25</v>
      </c>
      <c r="Z7" s="109">
        <f t="shared" si="18"/>
        <v>63636.363636363625</v>
      </c>
      <c r="AA7" s="61">
        <f t="shared" si="19"/>
        <v>13</v>
      </c>
      <c r="AB7" s="68">
        <f t="shared" si="20"/>
        <v>33090.909090909088</v>
      </c>
      <c r="AC7" s="67">
        <f t="shared" si="21"/>
        <v>68</v>
      </c>
      <c r="AD7" s="66">
        <f t="shared" si="22"/>
        <v>173090.90909090906</v>
      </c>
      <c r="AE7" s="57">
        <f t="shared" si="23"/>
        <v>0</v>
      </c>
      <c r="AF7" s="60">
        <f t="shared" si="24"/>
        <v>50690.909090909059</v>
      </c>
      <c r="AG7" s="52">
        <f t="shared" si="25"/>
        <v>0</v>
      </c>
      <c r="AH7" s="63">
        <f t="shared" si="26"/>
        <v>0</v>
      </c>
      <c r="AI7" s="65">
        <f t="shared" si="27"/>
        <v>11</v>
      </c>
      <c r="AJ7" s="31">
        <f t="shared" si="28"/>
        <v>19800</v>
      </c>
      <c r="AK7" s="65">
        <f t="shared" si="29"/>
        <v>0</v>
      </c>
      <c r="AL7" s="230">
        <f t="shared" si="30"/>
        <v>0</v>
      </c>
      <c r="AM7" s="130"/>
    </row>
    <row r="8" spans="1:39" s="2" customFormat="1" x14ac:dyDescent="0.3">
      <c r="A8" s="78" t="s">
        <v>44</v>
      </c>
      <c r="B8" s="47">
        <f>17000/10</f>
        <v>1700</v>
      </c>
      <c r="C8" s="183">
        <f>2700/1.1</f>
        <v>2454.5454545454545</v>
      </c>
      <c r="D8" s="163">
        <v>10</v>
      </c>
      <c r="E8" s="178">
        <f t="shared" si="0"/>
        <v>11</v>
      </c>
      <c r="F8" s="76">
        <f t="shared" si="1"/>
        <v>18700</v>
      </c>
      <c r="G8" s="61">
        <f t="shared" si="31"/>
        <v>10</v>
      </c>
      <c r="H8" s="109">
        <f t="shared" si="2"/>
        <v>17000</v>
      </c>
      <c r="I8" s="61">
        <f t="shared" si="3"/>
        <v>20</v>
      </c>
      <c r="J8" s="37">
        <f t="shared" si="4"/>
        <v>34000</v>
      </c>
      <c r="K8" s="61">
        <f t="shared" si="5"/>
        <v>0</v>
      </c>
      <c r="L8" s="37">
        <f t="shared" si="6"/>
        <v>0</v>
      </c>
      <c r="M8" s="61">
        <f t="shared" si="7"/>
        <v>0</v>
      </c>
      <c r="N8" s="37">
        <f t="shared" si="32"/>
        <v>0</v>
      </c>
      <c r="O8" s="51">
        <f t="shared" si="8"/>
        <v>0</v>
      </c>
      <c r="P8" s="71">
        <f t="shared" si="9"/>
        <v>0</v>
      </c>
      <c r="Q8" s="57">
        <f t="shared" si="10"/>
        <v>30</v>
      </c>
      <c r="R8" s="39">
        <f t="shared" si="10"/>
        <v>51000</v>
      </c>
      <c r="S8" s="61">
        <f t="shared" si="11"/>
        <v>1</v>
      </c>
      <c r="T8" s="109">
        <f t="shared" si="12"/>
        <v>2454.5454545454545</v>
      </c>
      <c r="U8" s="61">
        <f t="shared" si="13"/>
        <v>12</v>
      </c>
      <c r="V8" s="109">
        <f t="shared" si="14"/>
        <v>29454.545454545456</v>
      </c>
      <c r="W8" s="61">
        <f t="shared" si="15"/>
        <v>6</v>
      </c>
      <c r="X8" s="109">
        <f t="shared" si="16"/>
        <v>14727.272727272728</v>
      </c>
      <c r="Y8" s="61">
        <f t="shared" si="17"/>
        <v>18</v>
      </c>
      <c r="Z8" s="109">
        <f t="shared" si="18"/>
        <v>44181.818181818184</v>
      </c>
      <c r="AA8" s="61">
        <f t="shared" si="19"/>
        <v>3</v>
      </c>
      <c r="AB8" s="68">
        <f t="shared" si="20"/>
        <v>7363.636363636364</v>
      </c>
      <c r="AC8" s="67">
        <f t="shared" si="21"/>
        <v>40</v>
      </c>
      <c r="AD8" s="66">
        <f t="shared" si="22"/>
        <v>98181.818181818177</v>
      </c>
      <c r="AE8" s="57">
        <f t="shared" si="23"/>
        <v>0</v>
      </c>
      <c r="AF8" s="60">
        <f t="shared" si="24"/>
        <v>30181.81818181818</v>
      </c>
      <c r="AG8" s="52">
        <f t="shared" si="25"/>
        <v>0</v>
      </c>
      <c r="AH8" s="63">
        <f t="shared" si="26"/>
        <v>0</v>
      </c>
      <c r="AI8" s="65">
        <f t="shared" si="27"/>
        <v>1</v>
      </c>
      <c r="AJ8" s="31">
        <f t="shared" si="28"/>
        <v>1700</v>
      </c>
      <c r="AK8" s="65">
        <f t="shared" si="29"/>
        <v>0</v>
      </c>
      <c r="AL8" s="230">
        <f t="shared" si="30"/>
        <v>0</v>
      </c>
      <c r="AM8" s="130"/>
    </row>
    <row r="9" spans="1:39" s="2" customFormat="1" x14ac:dyDescent="0.3">
      <c r="A9" s="58" t="s">
        <v>1188</v>
      </c>
      <c r="B9" s="47">
        <f>30400/16</f>
        <v>1900</v>
      </c>
      <c r="C9" s="46">
        <f>2800/1.1</f>
        <v>2545.454545454545</v>
      </c>
      <c r="D9" s="163">
        <v>16</v>
      </c>
      <c r="E9" s="178">
        <f t="shared" si="0"/>
        <v>0</v>
      </c>
      <c r="F9" s="76">
        <f t="shared" si="1"/>
        <v>0</v>
      </c>
      <c r="G9" s="61">
        <f t="shared" si="31"/>
        <v>0</v>
      </c>
      <c r="H9" s="109">
        <f t="shared" si="2"/>
        <v>0</v>
      </c>
      <c r="I9" s="61">
        <f t="shared" si="3"/>
        <v>0</v>
      </c>
      <c r="J9" s="37">
        <f t="shared" si="4"/>
        <v>0</v>
      </c>
      <c r="K9" s="61">
        <f t="shared" si="5"/>
        <v>0</v>
      </c>
      <c r="L9" s="37">
        <f t="shared" si="6"/>
        <v>0</v>
      </c>
      <c r="M9" s="61">
        <f t="shared" si="7"/>
        <v>0</v>
      </c>
      <c r="N9" s="37">
        <f t="shared" si="32"/>
        <v>0</v>
      </c>
      <c r="O9" s="51">
        <f t="shared" si="8"/>
        <v>0</v>
      </c>
      <c r="P9" s="71">
        <f t="shared" si="9"/>
        <v>0</v>
      </c>
      <c r="Q9" s="57">
        <f t="shared" si="10"/>
        <v>0</v>
      </c>
      <c r="R9" s="39">
        <f t="shared" si="10"/>
        <v>0</v>
      </c>
      <c r="S9" s="61">
        <f t="shared" si="11"/>
        <v>0</v>
      </c>
      <c r="T9" s="109">
        <f t="shared" si="12"/>
        <v>0</v>
      </c>
      <c r="U9" s="61">
        <f t="shared" si="13"/>
        <v>0</v>
      </c>
      <c r="V9" s="109">
        <f t="shared" si="14"/>
        <v>0</v>
      </c>
      <c r="W9" s="61">
        <f t="shared" si="15"/>
        <v>0</v>
      </c>
      <c r="X9" s="109">
        <f t="shared" si="16"/>
        <v>0</v>
      </c>
      <c r="Y9" s="61">
        <f t="shared" si="17"/>
        <v>0</v>
      </c>
      <c r="Z9" s="109">
        <f t="shared" si="18"/>
        <v>0</v>
      </c>
      <c r="AA9" s="61">
        <f t="shared" si="19"/>
        <v>0</v>
      </c>
      <c r="AB9" s="68">
        <f t="shared" si="20"/>
        <v>0</v>
      </c>
      <c r="AC9" s="67">
        <f t="shared" si="21"/>
        <v>0</v>
      </c>
      <c r="AD9" s="66">
        <f t="shared" si="22"/>
        <v>0</v>
      </c>
      <c r="AE9" s="57">
        <f t="shared" si="23"/>
        <v>0</v>
      </c>
      <c r="AF9" s="60">
        <f t="shared" si="24"/>
        <v>0</v>
      </c>
      <c r="AG9" s="52">
        <f t="shared" si="25"/>
        <v>0</v>
      </c>
      <c r="AH9" s="63">
        <f t="shared" si="26"/>
        <v>0</v>
      </c>
      <c r="AI9" s="65">
        <f t="shared" si="27"/>
        <v>0</v>
      </c>
      <c r="AJ9" s="31">
        <f t="shared" si="28"/>
        <v>0</v>
      </c>
      <c r="AK9" s="65">
        <f t="shared" si="29"/>
        <v>0</v>
      </c>
      <c r="AL9" s="230">
        <f t="shared" si="30"/>
        <v>0</v>
      </c>
      <c r="AM9" s="130"/>
    </row>
    <row r="10" spans="1:39" s="2" customFormat="1" x14ac:dyDescent="0.3">
      <c r="A10" s="137" t="s">
        <v>61</v>
      </c>
      <c r="B10" s="47">
        <f>14400/24</f>
        <v>600</v>
      </c>
      <c r="C10" s="46">
        <f>800/1.1</f>
        <v>727.27272727272725</v>
      </c>
      <c r="D10" s="163">
        <v>20</v>
      </c>
      <c r="E10" s="178">
        <f t="shared" si="0"/>
        <v>50</v>
      </c>
      <c r="F10" s="76">
        <f t="shared" si="1"/>
        <v>30000</v>
      </c>
      <c r="G10" s="61">
        <f t="shared" si="31"/>
        <v>40</v>
      </c>
      <c r="H10" s="37">
        <f t="shared" si="2"/>
        <v>24000</v>
      </c>
      <c r="I10" s="61">
        <f t="shared" si="3"/>
        <v>20</v>
      </c>
      <c r="J10" s="37">
        <f t="shared" si="4"/>
        <v>12000</v>
      </c>
      <c r="K10" s="61">
        <f t="shared" si="5"/>
        <v>40</v>
      </c>
      <c r="L10" s="37">
        <f t="shared" si="6"/>
        <v>24000</v>
      </c>
      <c r="M10" s="61">
        <f t="shared" si="7"/>
        <v>20</v>
      </c>
      <c r="N10" s="37">
        <f t="shared" si="32"/>
        <v>12000</v>
      </c>
      <c r="O10" s="51">
        <f t="shared" si="8"/>
        <v>0</v>
      </c>
      <c r="P10" s="71">
        <f t="shared" si="9"/>
        <v>0</v>
      </c>
      <c r="Q10" s="57">
        <f t="shared" si="10"/>
        <v>120</v>
      </c>
      <c r="R10" s="39">
        <f t="shared" si="10"/>
        <v>72000</v>
      </c>
      <c r="S10" s="61">
        <f t="shared" si="11"/>
        <v>5</v>
      </c>
      <c r="T10" s="109">
        <f t="shared" si="12"/>
        <v>3636.363636363636</v>
      </c>
      <c r="U10" s="61">
        <f t="shared" si="13"/>
        <v>44</v>
      </c>
      <c r="V10" s="109">
        <f t="shared" si="14"/>
        <v>32000</v>
      </c>
      <c r="W10" s="61">
        <f t="shared" si="15"/>
        <v>20</v>
      </c>
      <c r="X10" s="109">
        <f t="shared" si="16"/>
        <v>14545.454545454544</v>
      </c>
      <c r="Y10" s="61">
        <f t="shared" si="17"/>
        <v>27</v>
      </c>
      <c r="Z10" s="109">
        <f t="shared" si="18"/>
        <v>19636.363636363636</v>
      </c>
      <c r="AA10" s="61">
        <f t="shared" si="19"/>
        <v>29</v>
      </c>
      <c r="AB10" s="68">
        <f t="shared" si="20"/>
        <v>21090.909090909092</v>
      </c>
      <c r="AC10" s="67">
        <f t="shared" si="21"/>
        <v>125</v>
      </c>
      <c r="AD10" s="66">
        <f t="shared" si="22"/>
        <v>90909.090909090912</v>
      </c>
      <c r="AE10" s="57">
        <f t="shared" si="23"/>
        <v>0</v>
      </c>
      <c r="AF10" s="60">
        <f t="shared" si="24"/>
        <v>15909.090909090906</v>
      </c>
      <c r="AG10" s="52">
        <f t="shared" si="25"/>
        <v>0</v>
      </c>
      <c r="AH10" s="63">
        <f t="shared" si="26"/>
        <v>0</v>
      </c>
      <c r="AI10" s="65">
        <f t="shared" si="27"/>
        <v>45</v>
      </c>
      <c r="AJ10" s="31">
        <f t="shared" si="28"/>
        <v>27000</v>
      </c>
      <c r="AK10" s="65">
        <f t="shared" si="29"/>
        <v>0</v>
      </c>
      <c r="AL10" s="230">
        <f t="shared" si="30"/>
        <v>0</v>
      </c>
      <c r="AM10" s="130"/>
    </row>
    <row r="11" spans="1:39" s="2" customFormat="1" x14ac:dyDescent="0.3">
      <c r="A11" s="78" t="s">
        <v>133</v>
      </c>
      <c r="B11" s="182">
        <f>16000/10</f>
        <v>1600</v>
      </c>
      <c r="C11" s="183">
        <f>2700/1.1</f>
        <v>2454.5454545454545</v>
      </c>
      <c r="D11" s="184">
        <v>10</v>
      </c>
      <c r="E11" s="178">
        <f t="shared" si="0"/>
        <v>92</v>
      </c>
      <c r="F11" s="76">
        <f t="shared" si="1"/>
        <v>147200</v>
      </c>
      <c r="G11" s="61">
        <f t="shared" si="31"/>
        <v>70</v>
      </c>
      <c r="H11" s="37">
        <f t="shared" si="2"/>
        <v>112000</v>
      </c>
      <c r="I11" s="61">
        <f t="shared" si="3"/>
        <v>80</v>
      </c>
      <c r="J11" s="37">
        <f t="shared" si="4"/>
        <v>128000</v>
      </c>
      <c r="K11" s="61">
        <f t="shared" si="5"/>
        <v>70</v>
      </c>
      <c r="L11" s="37">
        <f t="shared" si="6"/>
        <v>112000</v>
      </c>
      <c r="M11" s="61">
        <f t="shared" si="7"/>
        <v>60</v>
      </c>
      <c r="N11" s="37">
        <f t="shared" si="32"/>
        <v>96000</v>
      </c>
      <c r="O11" s="51">
        <f t="shared" si="8"/>
        <v>0</v>
      </c>
      <c r="P11" s="71">
        <f t="shared" si="9"/>
        <v>0</v>
      </c>
      <c r="Q11" s="57">
        <f t="shared" si="10"/>
        <v>280</v>
      </c>
      <c r="R11" s="39">
        <f t="shared" si="10"/>
        <v>448000</v>
      </c>
      <c r="S11" s="61">
        <f t="shared" si="11"/>
        <v>23</v>
      </c>
      <c r="T11" s="109">
        <f t="shared" si="12"/>
        <v>56454.545454545456</v>
      </c>
      <c r="U11" s="61">
        <f t="shared" si="13"/>
        <v>90</v>
      </c>
      <c r="V11" s="109">
        <f t="shared" si="14"/>
        <v>220909.09090909091</v>
      </c>
      <c r="W11" s="61">
        <f t="shared" si="15"/>
        <v>68</v>
      </c>
      <c r="X11" s="109">
        <f t="shared" si="16"/>
        <v>166909.09090909091</v>
      </c>
      <c r="Y11" s="61">
        <f t="shared" si="17"/>
        <v>80</v>
      </c>
      <c r="Z11" s="109">
        <f t="shared" si="18"/>
        <v>196363.63636363635</v>
      </c>
      <c r="AA11" s="61">
        <f t="shared" si="19"/>
        <v>79</v>
      </c>
      <c r="AB11" s="68">
        <f t="shared" si="20"/>
        <v>193909.09090909091</v>
      </c>
      <c r="AC11" s="67">
        <f t="shared" si="21"/>
        <v>340</v>
      </c>
      <c r="AD11" s="66">
        <f t="shared" si="22"/>
        <v>834545.45454545459</v>
      </c>
      <c r="AE11" s="57">
        <f t="shared" si="23"/>
        <v>0</v>
      </c>
      <c r="AF11" s="60">
        <f t="shared" si="24"/>
        <v>290545.45454545453</v>
      </c>
      <c r="AG11" s="52">
        <f t="shared" si="25"/>
        <v>0</v>
      </c>
      <c r="AH11" s="63">
        <f t="shared" si="26"/>
        <v>0</v>
      </c>
      <c r="AI11" s="65">
        <f t="shared" si="27"/>
        <v>32</v>
      </c>
      <c r="AJ11" s="31">
        <f t="shared" si="28"/>
        <v>51200</v>
      </c>
      <c r="AK11" s="65">
        <f t="shared" si="29"/>
        <v>0</v>
      </c>
      <c r="AL11" s="230">
        <f t="shared" si="30"/>
        <v>0</v>
      </c>
      <c r="AM11" s="130"/>
    </row>
    <row r="12" spans="1:39" s="2" customFormat="1" x14ac:dyDescent="0.3">
      <c r="A12" s="78" t="s">
        <v>39</v>
      </c>
      <c r="B12" s="47">
        <f>16000/10</f>
        <v>1600</v>
      </c>
      <c r="C12" s="183">
        <f>2700/1.1</f>
        <v>2454.5454545454545</v>
      </c>
      <c r="D12" s="163">
        <v>10</v>
      </c>
      <c r="E12" s="178">
        <f t="shared" si="0"/>
        <v>15</v>
      </c>
      <c r="F12" s="76">
        <f t="shared" si="1"/>
        <v>24000</v>
      </c>
      <c r="G12" s="61">
        <f t="shared" si="31"/>
        <v>0</v>
      </c>
      <c r="H12" s="37">
        <f t="shared" si="2"/>
        <v>0</v>
      </c>
      <c r="I12" s="61">
        <f t="shared" si="3"/>
        <v>0</v>
      </c>
      <c r="J12" s="37">
        <f t="shared" si="4"/>
        <v>0</v>
      </c>
      <c r="K12" s="61">
        <f t="shared" si="5"/>
        <v>0</v>
      </c>
      <c r="L12" s="37">
        <f t="shared" si="6"/>
        <v>0</v>
      </c>
      <c r="M12" s="61">
        <f t="shared" si="7"/>
        <v>0</v>
      </c>
      <c r="N12" s="37">
        <f t="shared" si="32"/>
        <v>0</v>
      </c>
      <c r="O12" s="51">
        <f t="shared" si="8"/>
        <v>0</v>
      </c>
      <c r="P12" s="71">
        <f t="shared" si="9"/>
        <v>0</v>
      </c>
      <c r="Q12" s="57">
        <f t="shared" si="10"/>
        <v>0</v>
      </c>
      <c r="R12" s="39">
        <f t="shared" si="10"/>
        <v>0</v>
      </c>
      <c r="S12" s="61">
        <f t="shared" si="11"/>
        <v>2</v>
      </c>
      <c r="T12" s="109">
        <f t="shared" si="12"/>
        <v>4909.090909090909</v>
      </c>
      <c r="U12" s="61">
        <f t="shared" si="13"/>
        <v>10</v>
      </c>
      <c r="V12" s="109">
        <f t="shared" si="14"/>
        <v>24545.454545454544</v>
      </c>
      <c r="W12" s="61">
        <f t="shared" si="15"/>
        <v>3</v>
      </c>
      <c r="X12" s="109">
        <f t="shared" si="16"/>
        <v>7363.636363636364</v>
      </c>
      <c r="Y12" s="61">
        <f t="shared" si="17"/>
        <v>0</v>
      </c>
      <c r="Z12" s="109">
        <f t="shared" si="18"/>
        <v>0</v>
      </c>
      <c r="AA12" s="61">
        <f t="shared" si="19"/>
        <v>0</v>
      </c>
      <c r="AB12" s="68">
        <f t="shared" si="20"/>
        <v>0</v>
      </c>
      <c r="AC12" s="67">
        <f t="shared" si="21"/>
        <v>15</v>
      </c>
      <c r="AD12" s="66">
        <f t="shared" si="22"/>
        <v>36818.181818181816</v>
      </c>
      <c r="AE12" s="57">
        <f t="shared" si="23"/>
        <v>0</v>
      </c>
      <c r="AF12" s="60">
        <f t="shared" si="24"/>
        <v>12818.181818181818</v>
      </c>
      <c r="AG12" s="52">
        <f t="shared" si="25"/>
        <v>0</v>
      </c>
      <c r="AH12" s="63">
        <f t="shared" si="26"/>
        <v>0</v>
      </c>
      <c r="AI12" s="65">
        <f t="shared" si="27"/>
        <v>0</v>
      </c>
      <c r="AJ12" s="31">
        <f t="shared" si="28"/>
        <v>0</v>
      </c>
      <c r="AK12" s="65">
        <f t="shared" si="29"/>
        <v>0</v>
      </c>
      <c r="AL12" s="230">
        <f t="shared" si="30"/>
        <v>0</v>
      </c>
      <c r="AM12" s="130"/>
    </row>
    <row r="13" spans="1:39" s="2" customFormat="1" x14ac:dyDescent="0.3">
      <c r="A13" s="78" t="s">
        <v>41</v>
      </c>
      <c r="B13" s="47">
        <f>16000/10</f>
        <v>1600</v>
      </c>
      <c r="C13" s="183">
        <f>2700/1.1</f>
        <v>2454.5454545454545</v>
      </c>
      <c r="D13" s="163">
        <v>10</v>
      </c>
      <c r="E13" s="178">
        <f t="shared" si="0"/>
        <v>18</v>
      </c>
      <c r="F13" s="76">
        <f t="shared" si="1"/>
        <v>28800</v>
      </c>
      <c r="G13" s="61">
        <f t="shared" si="31"/>
        <v>10</v>
      </c>
      <c r="H13" s="37">
        <f t="shared" si="2"/>
        <v>16000</v>
      </c>
      <c r="I13" s="61">
        <f t="shared" si="3"/>
        <v>0</v>
      </c>
      <c r="J13" s="37">
        <f t="shared" si="4"/>
        <v>0</v>
      </c>
      <c r="K13" s="61">
        <f t="shared" si="5"/>
        <v>0</v>
      </c>
      <c r="L13" s="37">
        <f t="shared" si="6"/>
        <v>0</v>
      </c>
      <c r="M13" s="61">
        <f t="shared" si="7"/>
        <v>10</v>
      </c>
      <c r="N13" s="37">
        <f t="shared" si="32"/>
        <v>16000</v>
      </c>
      <c r="O13" s="51">
        <f t="shared" si="8"/>
        <v>0</v>
      </c>
      <c r="P13" s="71">
        <f t="shared" si="9"/>
        <v>0</v>
      </c>
      <c r="Q13" s="57">
        <f t="shared" si="10"/>
        <v>20</v>
      </c>
      <c r="R13" s="39">
        <f t="shared" si="10"/>
        <v>32000</v>
      </c>
      <c r="S13" s="61">
        <f t="shared" si="11"/>
        <v>8</v>
      </c>
      <c r="T13" s="109">
        <f t="shared" si="12"/>
        <v>19636.363636363636</v>
      </c>
      <c r="U13" s="61">
        <f t="shared" si="13"/>
        <v>12</v>
      </c>
      <c r="V13" s="109">
        <f t="shared" si="14"/>
        <v>29454.545454545456</v>
      </c>
      <c r="W13" s="61">
        <f t="shared" si="15"/>
        <v>6</v>
      </c>
      <c r="X13" s="109">
        <f t="shared" si="16"/>
        <v>14727.272727272728</v>
      </c>
      <c r="Y13" s="61">
        <f t="shared" si="17"/>
        <v>2</v>
      </c>
      <c r="Z13" s="109">
        <f t="shared" si="18"/>
        <v>4909.090909090909</v>
      </c>
      <c r="AA13" s="61">
        <f t="shared" si="19"/>
        <v>1</v>
      </c>
      <c r="AB13" s="68">
        <f t="shared" si="20"/>
        <v>2454.5454545454545</v>
      </c>
      <c r="AC13" s="67">
        <f t="shared" si="21"/>
        <v>29</v>
      </c>
      <c r="AD13" s="66">
        <f t="shared" si="22"/>
        <v>71181.818181818177</v>
      </c>
      <c r="AE13" s="57">
        <f t="shared" si="23"/>
        <v>0</v>
      </c>
      <c r="AF13" s="60">
        <f t="shared" si="24"/>
        <v>24781.81818181818</v>
      </c>
      <c r="AG13" s="52">
        <f t="shared" si="25"/>
        <v>0</v>
      </c>
      <c r="AH13" s="63">
        <f t="shared" si="26"/>
        <v>0</v>
      </c>
      <c r="AI13" s="65">
        <f t="shared" si="27"/>
        <v>9</v>
      </c>
      <c r="AJ13" s="31">
        <f t="shared" si="28"/>
        <v>14400</v>
      </c>
      <c r="AK13" s="65">
        <f t="shared" si="29"/>
        <v>0</v>
      </c>
      <c r="AL13" s="230">
        <f t="shared" si="30"/>
        <v>0</v>
      </c>
      <c r="AM13" s="130"/>
    </row>
    <row r="14" spans="1:39" s="2" customFormat="1" x14ac:dyDescent="0.3">
      <c r="A14" s="78" t="s">
        <v>68</v>
      </c>
      <c r="B14" s="47">
        <f>16000/10</f>
        <v>1600</v>
      </c>
      <c r="C14" s="183">
        <f>2700/1.1</f>
        <v>2454.5454545454545</v>
      </c>
      <c r="D14" s="163">
        <v>10</v>
      </c>
      <c r="E14" s="178">
        <f t="shared" si="0"/>
        <v>31</v>
      </c>
      <c r="F14" s="76">
        <f t="shared" si="1"/>
        <v>49600</v>
      </c>
      <c r="G14" s="61">
        <f t="shared" si="31"/>
        <v>20</v>
      </c>
      <c r="H14" s="37">
        <f t="shared" si="2"/>
        <v>32000</v>
      </c>
      <c r="I14" s="61">
        <f t="shared" si="3"/>
        <v>10</v>
      </c>
      <c r="J14" s="37">
        <f t="shared" si="4"/>
        <v>16000</v>
      </c>
      <c r="K14" s="61">
        <f t="shared" si="5"/>
        <v>10</v>
      </c>
      <c r="L14" s="37">
        <f t="shared" si="6"/>
        <v>16000</v>
      </c>
      <c r="M14" s="61">
        <f t="shared" si="7"/>
        <v>0</v>
      </c>
      <c r="N14" s="37">
        <f t="shared" si="32"/>
        <v>0</v>
      </c>
      <c r="O14" s="51">
        <f t="shared" si="8"/>
        <v>0</v>
      </c>
      <c r="P14" s="71">
        <f t="shared" si="9"/>
        <v>0</v>
      </c>
      <c r="Q14" s="57">
        <f t="shared" si="10"/>
        <v>40</v>
      </c>
      <c r="R14" s="39">
        <f t="shared" si="10"/>
        <v>64000</v>
      </c>
      <c r="S14" s="61">
        <f t="shared" si="11"/>
        <v>5</v>
      </c>
      <c r="T14" s="109">
        <f t="shared" si="12"/>
        <v>12272.727272727272</v>
      </c>
      <c r="U14" s="61">
        <f t="shared" si="13"/>
        <v>17</v>
      </c>
      <c r="V14" s="109">
        <f t="shared" si="14"/>
        <v>41727.272727272728</v>
      </c>
      <c r="W14" s="61">
        <f t="shared" si="15"/>
        <v>13</v>
      </c>
      <c r="X14" s="109">
        <f t="shared" si="16"/>
        <v>31909.090909090908</v>
      </c>
      <c r="Y14" s="61">
        <f t="shared" si="17"/>
        <v>14</v>
      </c>
      <c r="Z14" s="109">
        <f t="shared" si="18"/>
        <v>34363.63636363636</v>
      </c>
      <c r="AA14" s="61">
        <f t="shared" si="19"/>
        <v>8</v>
      </c>
      <c r="AB14" s="68">
        <f t="shared" si="20"/>
        <v>19636.363636363636</v>
      </c>
      <c r="AC14" s="67">
        <f t="shared" si="21"/>
        <v>57</v>
      </c>
      <c r="AD14" s="66">
        <f t="shared" si="22"/>
        <v>139909.09090909091</v>
      </c>
      <c r="AE14" s="57">
        <f t="shared" si="23"/>
        <v>0</v>
      </c>
      <c r="AF14" s="60">
        <f t="shared" si="24"/>
        <v>48709.090909090904</v>
      </c>
      <c r="AG14" s="52">
        <f t="shared" si="25"/>
        <v>0</v>
      </c>
      <c r="AH14" s="63">
        <f t="shared" si="26"/>
        <v>0</v>
      </c>
      <c r="AI14" s="65">
        <f t="shared" si="27"/>
        <v>14</v>
      </c>
      <c r="AJ14" s="31">
        <f t="shared" si="28"/>
        <v>22400</v>
      </c>
      <c r="AK14" s="65">
        <f t="shared" si="29"/>
        <v>0</v>
      </c>
      <c r="AL14" s="230">
        <f t="shared" si="30"/>
        <v>0</v>
      </c>
      <c r="AM14" s="130"/>
    </row>
    <row r="15" spans="1:39" s="2" customFormat="1" x14ac:dyDescent="0.3">
      <c r="A15" s="78" t="s">
        <v>1187</v>
      </c>
      <c r="B15" s="47">
        <f>16000/10</f>
        <v>1600</v>
      </c>
      <c r="C15" s="183">
        <f>2700/1.1</f>
        <v>2454.5454545454545</v>
      </c>
      <c r="D15" s="163">
        <v>11</v>
      </c>
      <c r="E15" s="178">
        <f t="shared" si="0"/>
        <v>4</v>
      </c>
      <c r="F15" s="76">
        <f t="shared" si="1"/>
        <v>6400</v>
      </c>
      <c r="G15" s="61">
        <f t="shared" si="31"/>
        <v>20</v>
      </c>
      <c r="H15" s="37">
        <f t="shared" si="2"/>
        <v>32000</v>
      </c>
      <c r="I15" s="61">
        <f t="shared" si="3"/>
        <v>10</v>
      </c>
      <c r="J15" s="37">
        <f t="shared" si="4"/>
        <v>16000</v>
      </c>
      <c r="K15" s="61">
        <f t="shared" si="5"/>
        <v>0</v>
      </c>
      <c r="L15" s="37">
        <f t="shared" si="6"/>
        <v>0</v>
      </c>
      <c r="M15" s="61">
        <f t="shared" si="7"/>
        <v>10</v>
      </c>
      <c r="N15" s="37">
        <f t="shared" si="32"/>
        <v>16000</v>
      </c>
      <c r="O15" s="51">
        <f t="shared" si="8"/>
        <v>0</v>
      </c>
      <c r="P15" s="71">
        <f t="shared" si="9"/>
        <v>0</v>
      </c>
      <c r="Q15" s="57">
        <f t="shared" si="10"/>
        <v>40</v>
      </c>
      <c r="R15" s="39">
        <f t="shared" si="10"/>
        <v>64000</v>
      </c>
      <c r="S15" s="61">
        <f t="shared" si="11"/>
        <v>2</v>
      </c>
      <c r="T15" s="109">
        <f t="shared" si="12"/>
        <v>4909.090909090909</v>
      </c>
      <c r="U15" s="61">
        <f t="shared" si="13"/>
        <v>10</v>
      </c>
      <c r="V15" s="109">
        <f t="shared" si="14"/>
        <v>24545.454545454544</v>
      </c>
      <c r="W15" s="61">
        <f t="shared" si="15"/>
        <v>6</v>
      </c>
      <c r="X15" s="109">
        <f t="shared" si="16"/>
        <v>14727.272727272728</v>
      </c>
      <c r="Y15" s="61">
        <f t="shared" si="17"/>
        <v>5</v>
      </c>
      <c r="Z15" s="109">
        <f t="shared" si="18"/>
        <v>12272.727272727272</v>
      </c>
      <c r="AA15" s="61">
        <f t="shared" si="19"/>
        <v>19</v>
      </c>
      <c r="AB15" s="68">
        <f t="shared" si="20"/>
        <v>46636.363636363632</v>
      </c>
      <c r="AC15" s="67">
        <f t="shared" si="21"/>
        <v>42</v>
      </c>
      <c r="AD15" s="66">
        <f t="shared" si="22"/>
        <v>103090.90909090909</v>
      </c>
      <c r="AE15" s="57">
        <f t="shared" si="23"/>
        <v>0</v>
      </c>
      <c r="AF15" s="60">
        <f t="shared" si="24"/>
        <v>35890.909090909088</v>
      </c>
      <c r="AG15" s="52">
        <f t="shared" si="25"/>
        <v>0</v>
      </c>
      <c r="AH15" s="63">
        <f t="shared" si="26"/>
        <v>0</v>
      </c>
      <c r="AI15" s="65">
        <f t="shared" si="27"/>
        <v>2</v>
      </c>
      <c r="AJ15" s="31">
        <f t="shared" si="28"/>
        <v>3200</v>
      </c>
      <c r="AK15" s="65">
        <f t="shared" si="29"/>
        <v>0</v>
      </c>
      <c r="AL15" s="230">
        <f t="shared" si="30"/>
        <v>0</v>
      </c>
      <c r="AM15" s="130"/>
    </row>
    <row r="16" spans="1:39" s="2" customFormat="1" x14ac:dyDescent="0.3">
      <c r="A16" s="78" t="s">
        <v>45</v>
      </c>
      <c r="B16" s="47">
        <f>14400/12</f>
        <v>1200</v>
      </c>
      <c r="C16" s="46">
        <f>1800/1.1</f>
        <v>1636.3636363636363</v>
      </c>
      <c r="D16" s="163">
        <v>12</v>
      </c>
      <c r="E16" s="178">
        <f t="shared" si="0"/>
        <v>23</v>
      </c>
      <c r="F16" s="76">
        <f t="shared" si="1"/>
        <v>27600</v>
      </c>
      <c r="G16" s="61">
        <f t="shared" si="31"/>
        <v>24</v>
      </c>
      <c r="H16" s="37">
        <f t="shared" si="2"/>
        <v>28800</v>
      </c>
      <c r="I16" s="61">
        <f t="shared" si="3"/>
        <v>24</v>
      </c>
      <c r="J16" s="37">
        <f t="shared" si="4"/>
        <v>28800</v>
      </c>
      <c r="K16" s="61">
        <f t="shared" si="5"/>
        <v>24</v>
      </c>
      <c r="L16" s="37">
        <f t="shared" si="6"/>
        <v>28800</v>
      </c>
      <c r="M16" s="61">
        <f t="shared" si="7"/>
        <v>12</v>
      </c>
      <c r="N16" s="37">
        <f t="shared" si="32"/>
        <v>14400</v>
      </c>
      <c r="O16" s="51">
        <f t="shared" si="8"/>
        <v>0</v>
      </c>
      <c r="P16" s="71">
        <f t="shared" si="9"/>
        <v>0</v>
      </c>
      <c r="Q16" s="57">
        <f t="shared" si="10"/>
        <v>84</v>
      </c>
      <c r="R16" s="39">
        <f t="shared" si="10"/>
        <v>100800</v>
      </c>
      <c r="S16" s="61">
        <f t="shared" si="11"/>
        <v>0</v>
      </c>
      <c r="T16" s="109">
        <f t="shared" si="12"/>
        <v>0</v>
      </c>
      <c r="U16" s="61">
        <f t="shared" si="13"/>
        <v>28</v>
      </c>
      <c r="V16" s="109">
        <f t="shared" si="14"/>
        <v>45818.181818181816</v>
      </c>
      <c r="W16" s="61">
        <f t="shared" si="15"/>
        <v>20</v>
      </c>
      <c r="X16" s="109">
        <f t="shared" si="16"/>
        <v>32727.272727272724</v>
      </c>
      <c r="Y16" s="61">
        <f t="shared" si="17"/>
        <v>22</v>
      </c>
      <c r="Z16" s="109">
        <f t="shared" si="18"/>
        <v>36000</v>
      </c>
      <c r="AA16" s="61">
        <f t="shared" si="19"/>
        <v>15</v>
      </c>
      <c r="AB16" s="68">
        <f t="shared" si="20"/>
        <v>24545.454545454544</v>
      </c>
      <c r="AC16" s="67">
        <f t="shared" si="21"/>
        <v>85</v>
      </c>
      <c r="AD16" s="66">
        <f t="shared" si="22"/>
        <v>139090.90909090909</v>
      </c>
      <c r="AE16" s="57">
        <f t="shared" si="23"/>
        <v>0</v>
      </c>
      <c r="AF16" s="60">
        <f t="shared" si="24"/>
        <v>37090.909090909081</v>
      </c>
      <c r="AG16" s="52">
        <f t="shared" si="25"/>
        <v>1</v>
      </c>
      <c r="AH16" s="63">
        <f t="shared" si="26"/>
        <v>1200</v>
      </c>
      <c r="AI16" s="65">
        <f t="shared" si="27"/>
        <v>21</v>
      </c>
      <c r="AJ16" s="31">
        <f t="shared" si="28"/>
        <v>25200</v>
      </c>
      <c r="AK16" s="65">
        <f t="shared" si="29"/>
        <v>0</v>
      </c>
      <c r="AL16" s="230">
        <f t="shared" si="30"/>
        <v>0</v>
      </c>
      <c r="AM16" s="130"/>
    </row>
    <row r="17" spans="1:39" s="2" customFormat="1" x14ac:dyDescent="0.3">
      <c r="A17" s="55" t="s">
        <v>150</v>
      </c>
      <c r="B17" s="47">
        <f>3900/6</f>
        <v>650</v>
      </c>
      <c r="C17" s="46">
        <f>2000/1.1</f>
        <v>1818.181818181818</v>
      </c>
      <c r="D17" s="163">
        <v>6</v>
      </c>
      <c r="E17" s="178">
        <f t="shared" si="0"/>
        <v>5</v>
      </c>
      <c r="F17" s="76">
        <f t="shared" si="1"/>
        <v>3250</v>
      </c>
      <c r="G17" s="61">
        <f t="shared" si="31"/>
        <v>6</v>
      </c>
      <c r="H17" s="37">
        <f t="shared" si="2"/>
        <v>3900</v>
      </c>
      <c r="I17" s="61">
        <f t="shared" si="3"/>
        <v>6</v>
      </c>
      <c r="J17" s="37">
        <f t="shared" si="4"/>
        <v>3900</v>
      </c>
      <c r="K17" s="61">
        <f t="shared" si="5"/>
        <v>6</v>
      </c>
      <c r="L17" s="37">
        <f t="shared" si="6"/>
        <v>3900</v>
      </c>
      <c r="M17" s="61">
        <f t="shared" si="7"/>
        <v>6</v>
      </c>
      <c r="N17" s="37">
        <f t="shared" si="32"/>
        <v>3900</v>
      </c>
      <c r="O17" s="51">
        <f t="shared" si="8"/>
        <v>0</v>
      </c>
      <c r="P17" s="71">
        <f t="shared" si="9"/>
        <v>0</v>
      </c>
      <c r="Q17" s="57">
        <f t="shared" si="10"/>
        <v>24</v>
      </c>
      <c r="R17" s="39">
        <f t="shared" si="10"/>
        <v>15600</v>
      </c>
      <c r="S17" s="61">
        <f t="shared" si="11"/>
        <v>2</v>
      </c>
      <c r="T17" s="109">
        <f t="shared" si="12"/>
        <v>3636.363636363636</v>
      </c>
      <c r="U17" s="61">
        <f t="shared" si="13"/>
        <v>8</v>
      </c>
      <c r="V17" s="109">
        <f t="shared" si="14"/>
        <v>14545.454545454544</v>
      </c>
      <c r="W17" s="61">
        <f t="shared" si="15"/>
        <v>6</v>
      </c>
      <c r="X17" s="109">
        <f t="shared" si="16"/>
        <v>10909.090909090908</v>
      </c>
      <c r="Y17" s="61">
        <f t="shared" si="17"/>
        <v>6</v>
      </c>
      <c r="Z17" s="109">
        <f t="shared" si="18"/>
        <v>10909.090909090908</v>
      </c>
      <c r="AA17" s="61">
        <f t="shared" si="19"/>
        <v>6</v>
      </c>
      <c r="AB17" s="68">
        <f t="shared" si="20"/>
        <v>10909.090909090908</v>
      </c>
      <c r="AC17" s="67">
        <f t="shared" si="21"/>
        <v>28</v>
      </c>
      <c r="AD17" s="66">
        <f t="shared" si="22"/>
        <v>50909.090909090904</v>
      </c>
      <c r="AE17" s="57">
        <f t="shared" si="23"/>
        <v>0</v>
      </c>
      <c r="AF17" s="60">
        <f t="shared" si="24"/>
        <v>32709.090909090904</v>
      </c>
      <c r="AG17" s="52">
        <f t="shared" si="25"/>
        <v>0</v>
      </c>
      <c r="AH17" s="63">
        <f t="shared" si="26"/>
        <v>0</v>
      </c>
      <c r="AI17" s="65">
        <f t="shared" si="27"/>
        <v>1</v>
      </c>
      <c r="AJ17" s="31">
        <f t="shared" si="28"/>
        <v>650</v>
      </c>
      <c r="AK17" s="65">
        <f t="shared" si="29"/>
        <v>0</v>
      </c>
      <c r="AL17" s="230">
        <f t="shared" si="30"/>
        <v>0</v>
      </c>
      <c r="AM17" s="130"/>
    </row>
    <row r="18" spans="1:39" s="2" customFormat="1" x14ac:dyDescent="0.3">
      <c r="A18" s="55" t="s">
        <v>67</v>
      </c>
      <c r="B18" s="47">
        <f>3900/6</f>
        <v>650</v>
      </c>
      <c r="C18" s="46">
        <f>2000/1.1</f>
        <v>1818.181818181818</v>
      </c>
      <c r="D18" s="163">
        <v>6</v>
      </c>
      <c r="E18" s="178">
        <f t="shared" si="0"/>
        <v>12</v>
      </c>
      <c r="F18" s="76">
        <f t="shared" si="1"/>
        <v>7800</v>
      </c>
      <c r="G18" s="61">
        <f t="shared" si="31"/>
        <v>24</v>
      </c>
      <c r="H18" s="37">
        <f t="shared" si="2"/>
        <v>15600</v>
      </c>
      <c r="I18" s="61">
        <f t="shared" si="3"/>
        <v>18</v>
      </c>
      <c r="J18" s="37">
        <f t="shared" si="4"/>
        <v>11700</v>
      </c>
      <c r="K18" s="61">
        <f t="shared" si="5"/>
        <v>18</v>
      </c>
      <c r="L18" s="37">
        <f t="shared" si="6"/>
        <v>11700</v>
      </c>
      <c r="M18" s="61">
        <f t="shared" si="7"/>
        <v>12</v>
      </c>
      <c r="N18" s="37">
        <f t="shared" si="32"/>
        <v>7800</v>
      </c>
      <c r="O18" s="51">
        <f t="shared" si="8"/>
        <v>0</v>
      </c>
      <c r="P18" s="71">
        <f t="shared" si="9"/>
        <v>0</v>
      </c>
      <c r="Q18" s="57">
        <f t="shared" si="10"/>
        <v>72</v>
      </c>
      <c r="R18" s="39">
        <f t="shared" si="10"/>
        <v>46800</v>
      </c>
      <c r="S18" s="61">
        <f t="shared" si="11"/>
        <v>1</v>
      </c>
      <c r="T18" s="109">
        <f t="shared" si="12"/>
        <v>1818.181818181818</v>
      </c>
      <c r="U18" s="61">
        <f t="shared" si="13"/>
        <v>26</v>
      </c>
      <c r="V18" s="109">
        <f t="shared" si="14"/>
        <v>47272.727272727265</v>
      </c>
      <c r="W18" s="61">
        <f t="shared" si="15"/>
        <v>11</v>
      </c>
      <c r="X18" s="109">
        <f t="shared" si="16"/>
        <v>20000</v>
      </c>
      <c r="Y18" s="61">
        <f t="shared" si="17"/>
        <v>23</v>
      </c>
      <c r="Z18" s="109">
        <f t="shared" si="18"/>
        <v>41818.181818181816</v>
      </c>
      <c r="AA18" s="61">
        <f t="shared" si="19"/>
        <v>18</v>
      </c>
      <c r="AB18" s="68">
        <f t="shared" si="20"/>
        <v>32727.272727272724</v>
      </c>
      <c r="AC18" s="67">
        <f t="shared" si="21"/>
        <v>79</v>
      </c>
      <c r="AD18" s="66">
        <f t="shared" si="22"/>
        <v>143636.36363636362</v>
      </c>
      <c r="AE18" s="57">
        <f t="shared" si="23"/>
        <v>0</v>
      </c>
      <c r="AF18" s="60">
        <f t="shared" si="24"/>
        <v>92286.363636363618</v>
      </c>
      <c r="AG18" s="52">
        <f t="shared" si="25"/>
        <v>0</v>
      </c>
      <c r="AH18" s="63">
        <f t="shared" si="26"/>
        <v>0</v>
      </c>
      <c r="AI18" s="65">
        <f t="shared" si="27"/>
        <v>5</v>
      </c>
      <c r="AJ18" s="31">
        <f t="shared" si="28"/>
        <v>3250</v>
      </c>
      <c r="AK18" s="65">
        <f t="shared" si="29"/>
        <v>0</v>
      </c>
      <c r="AL18" s="230">
        <f t="shared" si="30"/>
        <v>0</v>
      </c>
      <c r="AM18" s="130"/>
    </row>
    <row r="19" spans="1:39" s="2" customFormat="1" x14ac:dyDescent="0.3">
      <c r="A19" s="55" t="s">
        <v>148</v>
      </c>
      <c r="B19" s="47">
        <f>3900/6</f>
        <v>650</v>
      </c>
      <c r="C19" s="46">
        <f>2000/1.1</f>
        <v>1818.181818181818</v>
      </c>
      <c r="D19" s="163">
        <v>6</v>
      </c>
      <c r="E19" s="178">
        <f t="shared" si="0"/>
        <v>16</v>
      </c>
      <c r="F19" s="76">
        <f t="shared" si="1"/>
        <v>10400</v>
      </c>
      <c r="G19" s="61">
        <f t="shared" si="31"/>
        <v>12</v>
      </c>
      <c r="H19" s="37">
        <f t="shared" si="2"/>
        <v>7800</v>
      </c>
      <c r="I19" s="61">
        <f t="shared" si="3"/>
        <v>12</v>
      </c>
      <c r="J19" s="37">
        <f t="shared" si="4"/>
        <v>7800</v>
      </c>
      <c r="K19" s="61">
        <f t="shared" si="5"/>
        <v>12</v>
      </c>
      <c r="L19" s="37">
        <f t="shared" si="6"/>
        <v>7800</v>
      </c>
      <c r="M19" s="61">
        <f t="shared" si="7"/>
        <v>6</v>
      </c>
      <c r="N19" s="37">
        <f t="shared" si="32"/>
        <v>3900</v>
      </c>
      <c r="O19" s="51">
        <f t="shared" si="8"/>
        <v>0</v>
      </c>
      <c r="P19" s="71">
        <f t="shared" si="9"/>
        <v>0</v>
      </c>
      <c r="Q19" s="57">
        <f t="shared" si="10"/>
        <v>42</v>
      </c>
      <c r="R19" s="39">
        <f t="shared" si="10"/>
        <v>27300</v>
      </c>
      <c r="S19" s="61">
        <f t="shared" si="11"/>
        <v>2</v>
      </c>
      <c r="T19" s="109">
        <f t="shared" si="12"/>
        <v>3636.363636363636</v>
      </c>
      <c r="U19" s="61">
        <f t="shared" si="13"/>
        <v>17</v>
      </c>
      <c r="V19" s="109">
        <f t="shared" si="14"/>
        <v>30909.090909090904</v>
      </c>
      <c r="W19" s="61">
        <f t="shared" si="15"/>
        <v>9</v>
      </c>
      <c r="X19" s="109">
        <f t="shared" si="16"/>
        <v>16363.636363636362</v>
      </c>
      <c r="Y19" s="61">
        <f t="shared" si="17"/>
        <v>6</v>
      </c>
      <c r="Z19" s="109">
        <f t="shared" si="18"/>
        <v>10909.090909090908</v>
      </c>
      <c r="AA19" s="61">
        <f t="shared" si="19"/>
        <v>10</v>
      </c>
      <c r="AB19" s="68">
        <f t="shared" si="20"/>
        <v>18181.81818181818</v>
      </c>
      <c r="AC19" s="67">
        <f t="shared" si="21"/>
        <v>44</v>
      </c>
      <c r="AD19" s="66">
        <f t="shared" si="22"/>
        <v>80000</v>
      </c>
      <c r="AE19" s="57">
        <f t="shared" si="23"/>
        <v>0</v>
      </c>
      <c r="AF19" s="60">
        <f t="shared" si="24"/>
        <v>51399.999999999993</v>
      </c>
      <c r="AG19" s="52">
        <f t="shared" si="25"/>
        <v>0</v>
      </c>
      <c r="AH19" s="63">
        <f t="shared" si="26"/>
        <v>0</v>
      </c>
      <c r="AI19" s="65">
        <f t="shared" si="27"/>
        <v>14</v>
      </c>
      <c r="AJ19" s="31">
        <f t="shared" si="28"/>
        <v>9100</v>
      </c>
      <c r="AK19" s="65">
        <f t="shared" si="29"/>
        <v>0</v>
      </c>
      <c r="AL19" s="230">
        <f t="shared" si="30"/>
        <v>0</v>
      </c>
      <c r="AM19" s="130"/>
    </row>
    <row r="20" spans="1:39" s="2" customFormat="1" ht="17.25" thickBot="1" x14ac:dyDescent="0.35">
      <c r="A20" s="48" t="s">
        <v>60</v>
      </c>
      <c r="B20" s="193">
        <f>31200/24</f>
        <v>1300</v>
      </c>
      <c r="C20" s="194">
        <f>2800/1.1</f>
        <v>2545.454545454545</v>
      </c>
      <c r="D20" s="45">
        <v>24</v>
      </c>
      <c r="E20" s="178">
        <f t="shared" si="0"/>
        <v>53</v>
      </c>
      <c r="F20" s="192">
        <f t="shared" si="1"/>
        <v>68900</v>
      </c>
      <c r="G20" s="61">
        <f t="shared" si="31"/>
        <v>0</v>
      </c>
      <c r="H20" s="197">
        <f t="shared" si="2"/>
        <v>0</v>
      </c>
      <c r="I20" s="61">
        <f t="shared" si="3"/>
        <v>24</v>
      </c>
      <c r="J20" s="197">
        <f t="shared" si="4"/>
        <v>31200</v>
      </c>
      <c r="K20" s="61">
        <f t="shared" si="5"/>
        <v>24</v>
      </c>
      <c r="L20" s="197">
        <f t="shared" si="6"/>
        <v>31200</v>
      </c>
      <c r="M20" s="61">
        <f t="shared" si="7"/>
        <v>24</v>
      </c>
      <c r="N20" s="37">
        <f t="shared" si="32"/>
        <v>31200</v>
      </c>
      <c r="O20" s="51">
        <f t="shared" si="8"/>
        <v>0</v>
      </c>
      <c r="P20" s="71">
        <f t="shared" si="9"/>
        <v>0</v>
      </c>
      <c r="Q20" s="57">
        <f t="shared" si="10"/>
        <v>72</v>
      </c>
      <c r="R20" s="39">
        <f t="shared" si="10"/>
        <v>93600</v>
      </c>
      <c r="S20" s="61">
        <f t="shared" si="11"/>
        <v>8</v>
      </c>
      <c r="T20" s="109">
        <f t="shared" si="12"/>
        <v>20363.63636363636</v>
      </c>
      <c r="U20" s="61">
        <f t="shared" si="13"/>
        <v>17</v>
      </c>
      <c r="V20" s="109">
        <f t="shared" si="14"/>
        <v>43272.727272727265</v>
      </c>
      <c r="W20" s="61">
        <f t="shared" si="15"/>
        <v>26</v>
      </c>
      <c r="X20" s="109">
        <f t="shared" si="16"/>
        <v>66181.818181818177</v>
      </c>
      <c r="Y20" s="61">
        <f t="shared" si="17"/>
        <v>29</v>
      </c>
      <c r="Z20" s="109">
        <f t="shared" si="18"/>
        <v>73818.181818181809</v>
      </c>
      <c r="AA20" s="61">
        <f t="shared" si="19"/>
        <v>29</v>
      </c>
      <c r="AB20" s="68">
        <f t="shared" si="20"/>
        <v>73818.181818181809</v>
      </c>
      <c r="AC20" s="67">
        <f t="shared" si="21"/>
        <v>109</v>
      </c>
      <c r="AD20" s="66">
        <f t="shared" si="22"/>
        <v>277454.54545454541</v>
      </c>
      <c r="AE20" s="57">
        <f t="shared" si="23"/>
        <v>0</v>
      </c>
      <c r="AF20" s="60">
        <f t="shared" si="24"/>
        <v>135754.54545454541</v>
      </c>
      <c r="AG20" s="52">
        <f t="shared" si="25"/>
        <v>0</v>
      </c>
      <c r="AH20" s="63">
        <f t="shared" si="26"/>
        <v>0</v>
      </c>
      <c r="AI20" s="65">
        <f t="shared" si="27"/>
        <v>16</v>
      </c>
      <c r="AJ20" s="31">
        <f t="shared" si="28"/>
        <v>20800</v>
      </c>
      <c r="AK20" s="65">
        <f t="shared" si="29"/>
        <v>0</v>
      </c>
      <c r="AL20" s="230">
        <f t="shared" si="30"/>
        <v>0</v>
      </c>
      <c r="AM20" s="130"/>
    </row>
    <row r="21" spans="1:39" s="2" customFormat="1" ht="17.25" thickBot="1" x14ac:dyDescent="0.35">
      <c r="A21" s="573" t="s">
        <v>57</v>
      </c>
      <c r="B21" s="574"/>
      <c r="C21" s="574"/>
      <c r="D21" s="666"/>
      <c r="E21" s="117">
        <f>SUM(E6:E20)</f>
        <v>418</v>
      </c>
      <c r="F21" s="105">
        <f t="shared" ref="F21:AL21" si="33">SUM(F6:F20)</f>
        <v>581050</v>
      </c>
      <c r="G21" s="365">
        <f t="shared" si="33"/>
        <v>346</v>
      </c>
      <c r="H21" s="368">
        <f t="shared" si="33"/>
        <v>487100</v>
      </c>
      <c r="I21" s="559">
        <f t="shared" si="33"/>
        <v>284</v>
      </c>
      <c r="J21" s="368">
        <f t="shared" si="33"/>
        <v>397400</v>
      </c>
      <c r="K21" s="559">
        <f t="shared" si="33"/>
        <v>274</v>
      </c>
      <c r="L21" s="368">
        <f t="shared" si="33"/>
        <v>361400</v>
      </c>
      <c r="M21" s="559">
        <f t="shared" si="33"/>
        <v>220</v>
      </c>
      <c r="N21" s="368">
        <f t="shared" si="33"/>
        <v>309200</v>
      </c>
      <c r="O21" s="559">
        <f t="shared" si="33"/>
        <v>0</v>
      </c>
      <c r="P21" s="368">
        <f t="shared" si="33"/>
        <v>0</v>
      </c>
      <c r="Q21" s="372">
        <f t="shared" si="33"/>
        <v>1124</v>
      </c>
      <c r="R21" s="373">
        <f t="shared" si="33"/>
        <v>1555100</v>
      </c>
      <c r="S21" s="365">
        <f t="shared" si="33"/>
        <v>63</v>
      </c>
      <c r="T21" s="369">
        <f t="shared" si="33"/>
        <v>143909.09090909088</v>
      </c>
      <c r="U21" s="556">
        <f t="shared" si="33"/>
        <v>378</v>
      </c>
      <c r="V21" s="368">
        <f t="shared" si="33"/>
        <v>805909.09090909094</v>
      </c>
      <c r="W21" s="559">
        <f t="shared" si="33"/>
        <v>259</v>
      </c>
      <c r="X21" s="368">
        <f t="shared" si="33"/>
        <v>576545.45454545435</v>
      </c>
      <c r="Y21" s="559">
        <f t="shared" si="33"/>
        <v>329</v>
      </c>
      <c r="Z21" s="368">
        <f t="shared" si="33"/>
        <v>732090.90909090906</v>
      </c>
      <c r="AA21" s="559">
        <f t="shared" si="33"/>
        <v>306</v>
      </c>
      <c r="AB21" s="368">
        <f t="shared" si="33"/>
        <v>677818.18181818177</v>
      </c>
      <c r="AC21" s="370">
        <f t="shared" si="33"/>
        <v>1335</v>
      </c>
      <c r="AD21" s="370">
        <f t="shared" si="33"/>
        <v>2936272.7272727271</v>
      </c>
      <c r="AE21" s="370">
        <f t="shared" si="33"/>
        <v>0</v>
      </c>
      <c r="AF21" s="371">
        <f t="shared" si="33"/>
        <v>1063022.7272727271</v>
      </c>
      <c r="AG21" s="374">
        <f t="shared" si="33"/>
        <v>2</v>
      </c>
      <c r="AH21" s="367">
        <f t="shared" si="33"/>
        <v>3000</v>
      </c>
      <c r="AI21" s="365">
        <f t="shared" si="33"/>
        <v>205</v>
      </c>
      <c r="AJ21" s="367">
        <f t="shared" si="33"/>
        <v>259900</v>
      </c>
      <c r="AK21" s="365">
        <f t="shared" si="33"/>
        <v>0</v>
      </c>
      <c r="AL21" s="367">
        <f t="shared" si="33"/>
        <v>0</v>
      </c>
      <c r="AM21" s="11"/>
    </row>
    <row r="22" spans="1:39" s="2" customFormat="1" ht="17.25" thickBot="1" x14ac:dyDescent="0.35">
      <c r="A22" s="154"/>
      <c r="B22" s="10"/>
      <c r="C22" s="10"/>
      <c r="D22" s="10"/>
      <c r="E22" s="4"/>
      <c r="F22" s="156"/>
      <c r="G22" s="5"/>
      <c r="H22" s="9">
        <f>H21*1.1</f>
        <v>535810</v>
      </c>
      <c r="I22" s="5"/>
      <c r="J22" s="9">
        <f>J21*1.1</f>
        <v>437140.00000000006</v>
      </c>
      <c r="K22" s="5"/>
      <c r="L22" s="9">
        <f>L21*1.1</f>
        <v>397540.00000000006</v>
      </c>
      <c r="M22" s="5"/>
      <c r="N22" s="9">
        <f>N21*1.1</f>
        <v>340120</v>
      </c>
      <c r="O22" s="5"/>
      <c r="P22" s="9">
        <f>P21*1.1</f>
        <v>0</v>
      </c>
      <c r="Q22" s="5"/>
      <c r="R22" s="8">
        <f>R21*1.1</f>
        <v>1710610.0000000002</v>
      </c>
      <c r="S22" s="586"/>
      <c r="T22" s="587"/>
      <c r="U22" s="587"/>
      <c r="V22" s="587"/>
      <c r="W22" s="587"/>
      <c r="X22" s="587"/>
      <c r="Y22" s="587"/>
      <c r="Z22" s="587"/>
      <c r="AA22" s="587"/>
      <c r="AB22" s="587"/>
      <c r="AC22" s="587"/>
      <c r="AD22" s="587"/>
      <c r="AE22" s="557"/>
      <c r="AF22" s="7">
        <f>AF21/(R21+F21)</f>
        <v>0.49763486986996563</v>
      </c>
      <c r="AG22" s="4"/>
      <c r="AH22" s="6"/>
      <c r="AI22" s="235"/>
      <c r="AJ22" s="5"/>
      <c r="AK22" s="136"/>
      <c r="AL22" s="175">
        <f>AL21*1.1</f>
        <v>0</v>
      </c>
    </row>
    <row r="23" spans="1:39" s="2" customFormat="1" x14ac:dyDescent="0.3">
      <c r="A23" s="154"/>
      <c r="B23" s="10"/>
      <c r="C23" s="10"/>
      <c r="D23" s="10"/>
      <c r="E23" s="154">
        <f>E44+E67+E89+E111+E133+E155+E178+E200</f>
        <v>418</v>
      </c>
      <c r="F23" s="154">
        <f>F44+F67+F89+F111+F133+F155+F178+F200</f>
        <v>581050</v>
      </c>
      <c r="G23" s="10"/>
      <c r="H23" s="125"/>
      <c r="I23" s="154"/>
      <c r="J23" s="125"/>
      <c r="K23" s="10"/>
      <c r="L23" s="125"/>
      <c r="M23" s="154"/>
      <c r="N23" s="125"/>
      <c r="O23" s="10"/>
      <c r="P23" s="125"/>
      <c r="Q23" s="125">
        <f>Q44+Q67+Q89+Q111+Q155+Q200</f>
        <v>1124</v>
      </c>
      <c r="R23" s="125">
        <f>R44+R67+R89+R111+R155+R200</f>
        <v>1555100</v>
      </c>
      <c r="S23" s="124"/>
      <c r="T23" s="124"/>
      <c r="U23" s="155"/>
      <c r="V23" s="124"/>
      <c r="W23" s="155"/>
      <c r="X23" s="124"/>
      <c r="Y23" s="124"/>
      <c r="Z23" s="124"/>
      <c r="AA23" s="155"/>
      <c r="AB23" s="124"/>
      <c r="AC23" s="124"/>
      <c r="AD23" s="155"/>
      <c r="AE23" s="124"/>
      <c r="AF23" s="123"/>
      <c r="AG23" s="10"/>
      <c r="AH23" s="10"/>
      <c r="AI23" s="154">
        <f>AI44+AI67+AI89+AI111+AI155+AI178+AI200</f>
        <v>205</v>
      </c>
      <c r="AJ23" s="154">
        <f>AJ44+AJ67+AJ89+AJ111+AJ155+AJ178+AJ200</f>
        <v>259900</v>
      </c>
      <c r="AK23" s="154"/>
    </row>
    <row r="24" spans="1:39" s="2" customFormat="1" x14ac:dyDescent="0.3">
      <c r="E24" s="153"/>
      <c r="G24" s="153"/>
      <c r="H24" s="153"/>
      <c r="I24" s="153"/>
      <c r="J24" s="153"/>
      <c r="K24" s="153"/>
      <c r="L24" s="153"/>
      <c r="M24" s="153"/>
      <c r="O24" s="153"/>
      <c r="Q24" s="153"/>
      <c r="R24" s="177"/>
      <c r="S24" s="153"/>
      <c r="T24" s="153"/>
      <c r="U24" s="153"/>
      <c r="V24" s="153"/>
      <c r="W24" s="153"/>
      <c r="X24" s="153"/>
      <c r="Y24" s="153"/>
      <c r="Z24" s="153"/>
      <c r="AA24" s="153"/>
      <c r="AC24" s="153"/>
      <c r="AD24" s="153"/>
      <c r="AE24" s="153"/>
      <c r="AF24" s="153"/>
      <c r="AG24" s="153"/>
      <c r="AH24" s="153"/>
      <c r="AI24" s="153"/>
      <c r="AK24" s="153"/>
    </row>
    <row r="25" spans="1:39" s="2" customFormat="1" ht="17.25" thickBot="1" x14ac:dyDescent="0.35">
      <c r="A25" s="98" t="s">
        <v>1222</v>
      </c>
      <c r="B25" s="97"/>
      <c r="C25" s="97"/>
      <c r="D25" s="94"/>
      <c r="E25" s="95"/>
      <c r="F25" s="95"/>
      <c r="G25" s="95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3"/>
      <c r="AH25" s="93"/>
      <c r="AI25" s="93"/>
      <c r="AJ25" s="93"/>
      <c r="AK25" s="93"/>
    </row>
    <row r="26" spans="1:39" s="2" customFormat="1" ht="17.25" thickBot="1" x14ac:dyDescent="0.35">
      <c r="A26" s="10"/>
      <c r="B26" s="10"/>
      <c r="C26" s="10"/>
      <c r="D26" s="10"/>
      <c r="E26" s="92"/>
      <c r="F26" s="89"/>
      <c r="G26" s="619" t="s">
        <v>10</v>
      </c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1"/>
      <c r="S26" s="622" t="s">
        <v>49</v>
      </c>
      <c r="T26" s="622"/>
      <c r="U26" s="622"/>
      <c r="V26" s="622"/>
      <c r="W26" s="622"/>
      <c r="X26" s="622"/>
      <c r="Y26" s="622"/>
      <c r="Z26" s="622"/>
      <c r="AA26" s="622"/>
      <c r="AB26" s="622"/>
      <c r="AC26" s="622"/>
      <c r="AD26" s="622"/>
      <c r="AE26" s="622"/>
      <c r="AF26" s="622"/>
      <c r="AG26" s="92"/>
      <c r="AH26" s="89"/>
      <c r="AI26" s="92"/>
      <c r="AJ26" s="89"/>
      <c r="AK26" s="112"/>
      <c r="AL26" s="113"/>
      <c r="AM26" s="138" t="s">
        <v>11</v>
      </c>
    </row>
    <row r="27" spans="1:39" s="2" customFormat="1" ht="16.5" customHeight="1" x14ac:dyDescent="0.3">
      <c r="A27" s="643" t="s">
        <v>12</v>
      </c>
      <c r="B27" s="645" t="s">
        <v>13</v>
      </c>
      <c r="C27" s="565" t="s">
        <v>14</v>
      </c>
      <c r="D27" s="647" t="s">
        <v>51</v>
      </c>
      <c r="E27" s="569" t="s">
        <v>15</v>
      </c>
      <c r="F27" s="649" t="s">
        <v>16</v>
      </c>
      <c r="G27" s="629" t="s">
        <v>17</v>
      </c>
      <c r="H27" s="633" t="s">
        <v>18</v>
      </c>
      <c r="I27" s="625" t="s">
        <v>0</v>
      </c>
      <c r="J27" s="633" t="s">
        <v>53</v>
      </c>
      <c r="K27" s="625" t="s">
        <v>1</v>
      </c>
      <c r="L27" s="633" t="s">
        <v>19</v>
      </c>
      <c r="M27" s="625" t="s">
        <v>2</v>
      </c>
      <c r="N27" s="633" t="s">
        <v>20</v>
      </c>
      <c r="O27" s="625" t="s">
        <v>3</v>
      </c>
      <c r="P27" s="633" t="s">
        <v>21</v>
      </c>
      <c r="Q27" s="639" t="s">
        <v>22</v>
      </c>
      <c r="R27" s="607" t="s">
        <v>23</v>
      </c>
      <c r="S27" s="609" t="s">
        <v>24</v>
      </c>
      <c r="T27" s="611" t="s">
        <v>25</v>
      </c>
      <c r="U27" s="609" t="s">
        <v>4</v>
      </c>
      <c r="V27" s="611" t="s">
        <v>26</v>
      </c>
      <c r="W27" s="609" t="s">
        <v>5</v>
      </c>
      <c r="X27" s="611" t="s">
        <v>27</v>
      </c>
      <c r="Y27" s="640" t="s">
        <v>6</v>
      </c>
      <c r="Z27" s="611" t="s">
        <v>54</v>
      </c>
      <c r="AA27" s="609" t="s">
        <v>7</v>
      </c>
      <c r="AB27" s="611" t="s">
        <v>28</v>
      </c>
      <c r="AC27" s="642" t="s">
        <v>29</v>
      </c>
      <c r="AD27" s="639" t="s">
        <v>30</v>
      </c>
      <c r="AE27" s="639" t="s">
        <v>31</v>
      </c>
      <c r="AF27" s="623" t="s">
        <v>32</v>
      </c>
      <c r="AG27" s="615" t="s">
        <v>33</v>
      </c>
      <c r="AH27" s="627" t="s">
        <v>52</v>
      </c>
      <c r="AI27" s="629" t="s">
        <v>71</v>
      </c>
      <c r="AJ27" s="627" t="s">
        <v>34</v>
      </c>
      <c r="AK27" s="634" t="s">
        <v>35</v>
      </c>
      <c r="AL27" s="627" t="s">
        <v>36</v>
      </c>
      <c r="AM27" s="605" t="s">
        <v>37</v>
      </c>
    </row>
    <row r="28" spans="1:39" s="2" customFormat="1" ht="17.25" customHeight="1" thickBot="1" x14ac:dyDescent="0.35">
      <c r="A28" s="644"/>
      <c r="B28" s="646"/>
      <c r="C28" s="566"/>
      <c r="D28" s="648"/>
      <c r="E28" s="651"/>
      <c r="F28" s="650"/>
      <c r="G28" s="630"/>
      <c r="H28" s="583"/>
      <c r="I28" s="626"/>
      <c r="J28" s="583"/>
      <c r="K28" s="626"/>
      <c r="L28" s="583"/>
      <c r="M28" s="626"/>
      <c r="N28" s="583"/>
      <c r="O28" s="626"/>
      <c r="P28" s="583"/>
      <c r="Q28" s="602"/>
      <c r="R28" s="608"/>
      <c r="S28" s="610"/>
      <c r="T28" s="612"/>
      <c r="U28" s="610"/>
      <c r="V28" s="612"/>
      <c r="W28" s="610"/>
      <c r="X28" s="612"/>
      <c r="Y28" s="641"/>
      <c r="Z28" s="612"/>
      <c r="AA28" s="610"/>
      <c r="AB28" s="612"/>
      <c r="AC28" s="593"/>
      <c r="AD28" s="602"/>
      <c r="AE28" s="602"/>
      <c r="AF28" s="624"/>
      <c r="AG28" s="616"/>
      <c r="AH28" s="631"/>
      <c r="AI28" s="630"/>
      <c r="AJ28" s="631"/>
      <c r="AK28" s="638"/>
      <c r="AL28" s="631"/>
      <c r="AM28" s="606"/>
    </row>
    <row r="29" spans="1:39" s="2" customFormat="1" x14ac:dyDescent="0.3">
      <c r="A29" s="78" t="s">
        <v>40</v>
      </c>
      <c r="B29" s="47">
        <f>18000/10</f>
        <v>1800</v>
      </c>
      <c r="C29" s="183">
        <f>2800/1.1</f>
        <v>2545.454545454545</v>
      </c>
      <c r="D29" s="163">
        <v>10</v>
      </c>
      <c r="E29" s="44">
        <v>10</v>
      </c>
      <c r="F29" s="110">
        <f t="shared" ref="F29:F43" si="34">B29*E29</f>
        <v>18000</v>
      </c>
      <c r="G29" s="74">
        <v>10</v>
      </c>
      <c r="H29" s="109">
        <f t="shared" ref="H29:H43" si="35">B29*G29</f>
        <v>18000</v>
      </c>
      <c r="I29" s="396">
        <v>0</v>
      </c>
      <c r="J29" s="37">
        <f t="shared" ref="J29:J43" si="36">B29*I29</f>
        <v>0</v>
      </c>
      <c r="K29" s="396">
        <v>20</v>
      </c>
      <c r="L29" s="37">
        <f t="shared" ref="L29:L43" si="37">B29*K29</f>
        <v>36000</v>
      </c>
      <c r="M29" s="396">
        <v>0</v>
      </c>
      <c r="N29" s="37">
        <f t="shared" ref="N29:N43" si="38">B29*M29</f>
        <v>0</v>
      </c>
      <c r="O29" s="74">
        <v>0</v>
      </c>
      <c r="P29" s="71">
        <f t="shared" ref="P29:P43" si="39">B29*O29</f>
        <v>0</v>
      </c>
      <c r="Q29" s="57">
        <f t="shared" ref="Q29:Q43" si="40">G29+I29+K29+M29+O29</f>
        <v>30</v>
      </c>
      <c r="R29" s="39">
        <f t="shared" ref="R29:R43" si="41">Q29*B29</f>
        <v>54000</v>
      </c>
      <c r="S29" s="74">
        <v>1</v>
      </c>
      <c r="T29" s="69">
        <f>C29*S29</f>
        <v>2545.454545454545</v>
      </c>
      <c r="U29" s="74">
        <v>4</v>
      </c>
      <c r="V29" s="237">
        <f>C29*U29</f>
        <v>10181.81818181818</v>
      </c>
      <c r="W29" s="74">
        <v>9</v>
      </c>
      <c r="X29" s="69">
        <f t="shared" ref="X29:X43" si="42">C29*W29</f>
        <v>22909.090909090904</v>
      </c>
      <c r="Y29" s="74">
        <v>9</v>
      </c>
      <c r="Z29" s="109">
        <f t="shared" ref="Z29:Z43" si="43">C29*Y29</f>
        <v>22909.090909090904</v>
      </c>
      <c r="AA29" s="74">
        <v>9</v>
      </c>
      <c r="AB29" s="68">
        <f t="shared" ref="AB29:AB43" si="44">C29*AA29</f>
        <v>22909.090909090904</v>
      </c>
      <c r="AC29" s="67">
        <f t="shared" ref="AC29:AC43" si="45">S29+U29+W29+Y29+AA29</f>
        <v>32</v>
      </c>
      <c r="AD29" s="66">
        <f t="shared" ref="AD29:AD43" si="46">AC29*C29</f>
        <v>81454.545454545441</v>
      </c>
      <c r="AE29" s="57">
        <v>0</v>
      </c>
      <c r="AF29" s="57">
        <f t="shared" ref="AF29:AF43" si="47">((C29-B29)*AC29)-AE29</f>
        <v>23854.545454545441</v>
      </c>
      <c r="AG29" s="52">
        <v>0</v>
      </c>
      <c r="AH29" s="63">
        <f t="shared" ref="AH29:AH43" si="48">B29*AG29</f>
        <v>0</v>
      </c>
      <c r="AI29" s="65">
        <f t="shared" ref="AI29:AI43" si="49">E29+Q29-AC29-AG29</f>
        <v>8</v>
      </c>
      <c r="AJ29" s="63">
        <f t="shared" ref="AJ29:AJ43" si="50">B29*AI29</f>
        <v>14400</v>
      </c>
      <c r="AK29" s="376">
        <v>0</v>
      </c>
      <c r="AL29" s="63">
        <f t="shared" ref="AL29:AL43" si="51">AK29*B29</f>
        <v>0</v>
      </c>
      <c r="AM29" s="130"/>
    </row>
    <row r="30" spans="1:39" s="2" customFormat="1" x14ac:dyDescent="0.3">
      <c r="A30" s="78" t="s">
        <v>43</v>
      </c>
      <c r="B30" s="47">
        <f>18000/10</f>
        <v>1800</v>
      </c>
      <c r="C30" s="183">
        <f>2800/1.1</f>
        <v>2545.454545454545</v>
      </c>
      <c r="D30" s="163">
        <v>10</v>
      </c>
      <c r="E30" s="44">
        <v>16</v>
      </c>
      <c r="F30" s="110">
        <f t="shared" si="34"/>
        <v>28800</v>
      </c>
      <c r="G30" s="74">
        <v>0</v>
      </c>
      <c r="H30" s="109">
        <f t="shared" si="35"/>
        <v>0</v>
      </c>
      <c r="I30" s="396">
        <v>0</v>
      </c>
      <c r="J30" s="37">
        <f t="shared" si="36"/>
        <v>0</v>
      </c>
      <c r="K30" s="396">
        <v>0</v>
      </c>
      <c r="L30" s="37">
        <f t="shared" si="37"/>
        <v>0</v>
      </c>
      <c r="M30" s="396">
        <v>0</v>
      </c>
      <c r="N30" s="37">
        <f t="shared" si="38"/>
        <v>0</v>
      </c>
      <c r="O30" s="74">
        <v>0</v>
      </c>
      <c r="P30" s="71">
        <f t="shared" si="39"/>
        <v>0</v>
      </c>
      <c r="Q30" s="57">
        <f t="shared" si="40"/>
        <v>0</v>
      </c>
      <c r="R30" s="39">
        <f t="shared" si="41"/>
        <v>0</v>
      </c>
      <c r="S30" s="74">
        <v>2</v>
      </c>
      <c r="T30" s="69">
        <f t="shared" ref="T30:T43" si="52">C30*S30</f>
        <v>5090.9090909090901</v>
      </c>
      <c r="U30" s="74">
        <v>0</v>
      </c>
      <c r="V30" s="237">
        <f t="shared" ref="V30:V43" si="53">C30*U30</f>
        <v>0</v>
      </c>
      <c r="W30" s="74">
        <v>2</v>
      </c>
      <c r="X30" s="69">
        <f t="shared" si="42"/>
        <v>5090.9090909090901</v>
      </c>
      <c r="Y30" s="74">
        <v>4</v>
      </c>
      <c r="Z30" s="109">
        <f t="shared" si="43"/>
        <v>10181.81818181818</v>
      </c>
      <c r="AA30" s="74">
        <v>4</v>
      </c>
      <c r="AB30" s="68">
        <f t="shared" si="44"/>
        <v>10181.81818181818</v>
      </c>
      <c r="AC30" s="67">
        <f t="shared" si="45"/>
        <v>12</v>
      </c>
      <c r="AD30" s="66">
        <f t="shared" si="46"/>
        <v>30545.45454545454</v>
      </c>
      <c r="AE30" s="57">
        <v>0</v>
      </c>
      <c r="AF30" s="57">
        <f t="shared" si="47"/>
        <v>8945.4545454545405</v>
      </c>
      <c r="AG30" s="52">
        <v>0</v>
      </c>
      <c r="AH30" s="63">
        <f t="shared" si="48"/>
        <v>0</v>
      </c>
      <c r="AI30" s="65">
        <f t="shared" si="49"/>
        <v>4</v>
      </c>
      <c r="AJ30" s="63">
        <f t="shared" si="50"/>
        <v>7200</v>
      </c>
      <c r="AK30" s="376">
        <v>0</v>
      </c>
      <c r="AL30" s="63">
        <f t="shared" si="51"/>
        <v>0</v>
      </c>
      <c r="AM30" s="130"/>
    </row>
    <row r="31" spans="1:39" s="2" customFormat="1" x14ac:dyDescent="0.3">
      <c r="A31" s="78" t="s">
        <v>44</v>
      </c>
      <c r="B31" s="47">
        <f>17000/10</f>
        <v>1700</v>
      </c>
      <c r="C31" s="183">
        <f>2700/1.1</f>
        <v>2454.5454545454545</v>
      </c>
      <c r="D31" s="163">
        <v>10</v>
      </c>
      <c r="E31" s="44">
        <v>6</v>
      </c>
      <c r="F31" s="110">
        <f t="shared" si="34"/>
        <v>10200</v>
      </c>
      <c r="G31" s="74">
        <v>0</v>
      </c>
      <c r="H31" s="109">
        <f t="shared" si="35"/>
        <v>0</v>
      </c>
      <c r="I31" s="396">
        <v>0</v>
      </c>
      <c r="J31" s="37">
        <f t="shared" si="36"/>
        <v>0</v>
      </c>
      <c r="K31" s="396">
        <v>0</v>
      </c>
      <c r="L31" s="37">
        <f t="shared" si="37"/>
        <v>0</v>
      </c>
      <c r="M31" s="396">
        <v>0</v>
      </c>
      <c r="N31" s="37">
        <f t="shared" si="38"/>
        <v>0</v>
      </c>
      <c r="O31" s="74">
        <v>0</v>
      </c>
      <c r="P31" s="71">
        <f t="shared" si="39"/>
        <v>0</v>
      </c>
      <c r="Q31" s="57">
        <f t="shared" si="40"/>
        <v>0</v>
      </c>
      <c r="R31" s="39">
        <f t="shared" si="41"/>
        <v>0</v>
      </c>
      <c r="S31" s="74">
        <v>1</v>
      </c>
      <c r="T31" s="69">
        <f t="shared" si="52"/>
        <v>2454.5454545454545</v>
      </c>
      <c r="U31" s="74">
        <v>5</v>
      </c>
      <c r="V31" s="237">
        <f t="shared" si="53"/>
        <v>12272.727272727272</v>
      </c>
      <c r="W31" s="74">
        <v>0</v>
      </c>
      <c r="X31" s="69">
        <f t="shared" si="42"/>
        <v>0</v>
      </c>
      <c r="Y31" s="74">
        <v>0</v>
      </c>
      <c r="Z31" s="109">
        <f t="shared" si="43"/>
        <v>0</v>
      </c>
      <c r="AA31" s="74">
        <v>0</v>
      </c>
      <c r="AB31" s="68">
        <f t="shared" si="44"/>
        <v>0</v>
      </c>
      <c r="AC31" s="67">
        <f t="shared" si="45"/>
        <v>6</v>
      </c>
      <c r="AD31" s="66">
        <f t="shared" si="46"/>
        <v>14727.272727272728</v>
      </c>
      <c r="AE31" s="57">
        <v>0</v>
      </c>
      <c r="AF31" s="57">
        <f t="shared" si="47"/>
        <v>4527.272727272727</v>
      </c>
      <c r="AG31" s="52">
        <v>0</v>
      </c>
      <c r="AH31" s="63">
        <f t="shared" si="48"/>
        <v>0</v>
      </c>
      <c r="AI31" s="65">
        <f t="shared" si="49"/>
        <v>0</v>
      </c>
      <c r="AJ31" s="63">
        <f t="shared" si="50"/>
        <v>0</v>
      </c>
      <c r="AK31" s="376">
        <v>0</v>
      </c>
      <c r="AL31" s="63">
        <f t="shared" si="51"/>
        <v>0</v>
      </c>
      <c r="AM31" s="130"/>
    </row>
    <row r="32" spans="1:39" s="2" customFormat="1" x14ac:dyDescent="0.3">
      <c r="A32" s="58" t="s">
        <v>1188</v>
      </c>
      <c r="B32" s="47">
        <f>30400/16</f>
        <v>1900</v>
      </c>
      <c r="C32" s="46">
        <f>2800/1.1</f>
        <v>2545.454545454545</v>
      </c>
      <c r="D32" s="163">
        <v>16</v>
      </c>
      <c r="E32" s="44">
        <v>0</v>
      </c>
      <c r="F32" s="110">
        <f t="shared" si="34"/>
        <v>0</v>
      </c>
      <c r="G32" s="74">
        <v>0</v>
      </c>
      <c r="H32" s="109">
        <f t="shared" si="35"/>
        <v>0</v>
      </c>
      <c r="I32" s="396">
        <v>0</v>
      </c>
      <c r="J32" s="37">
        <f t="shared" si="36"/>
        <v>0</v>
      </c>
      <c r="K32" s="396">
        <v>0</v>
      </c>
      <c r="L32" s="37">
        <f t="shared" si="37"/>
        <v>0</v>
      </c>
      <c r="M32" s="396">
        <v>0</v>
      </c>
      <c r="N32" s="37">
        <f t="shared" si="38"/>
        <v>0</v>
      </c>
      <c r="O32" s="74">
        <v>0</v>
      </c>
      <c r="P32" s="71">
        <f t="shared" si="39"/>
        <v>0</v>
      </c>
      <c r="Q32" s="57">
        <f t="shared" si="40"/>
        <v>0</v>
      </c>
      <c r="R32" s="39">
        <f t="shared" si="41"/>
        <v>0</v>
      </c>
      <c r="S32" s="74">
        <v>0</v>
      </c>
      <c r="T32" s="69">
        <f t="shared" si="52"/>
        <v>0</v>
      </c>
      <c r="U32" s="74">
        <v>0</v>
      </c>
      <c r="V32" s="237">
        <f t="shared" si="53"/>
        <v>0</v>
      </c>
      <c r="W32" s="74">
        <v>0</v>
      </c>
      <c r="X32" s="69">
        <f t="shared" si="42"/>
        <v>0</v>
      </c>
      <c r="Y32" s="74">
        <v>0</v>
      </c>
      <c r="Z32" s="109">
        <f t="shared" si="43"/>
        <v>0</v>
      </c>
      <c r="AA32" s="74">
        <v>0</v>
      </c>
      <c r="AB32" s="68">
        <f t="shared" si="44"/>
        <v>0</v>
      </c>
      <c r="AC32" s="67">
        <f t="shared" si="45"/>
        <v>0</v>
      </c>
      <c r="AD32" s="66">
        <f t="shared" si="46"/>
        <v>0</v>
      </c>
      <c r="AE32" s="57">
        <v>0</v>
      </c>
      <c r="AF32" s="57">
        <f t="shared" si="47"/>
        <v>0</v>
      </c>
      <c r="AG32" s="52">
        <v>0</v>
      </c>
      <c r="AH32" s="63">
        <f t="shared" si="48"/>
        <v>0</v>
      </c>
      <c r="AI32" s="65">
        <f t="shared" si="49"/>
        <v>0</v>
      </c>
      <c r="AJ32" s="63">
        <f t="shared" si="50"/>
        <v>0</v>
      </c>
      <c r="AK32" s="376">
        <v>0</v>
      </c>
      <c r="AL32" s="63">
        <f t="shared" si="51"/>
        <v>0</v>
      </c>
      <c r="AM32" s="130"/>
    </row>
    <row r="33" spans="1:39" s="2" customFormat="1" x14ac:dyDescent="0.3">
      <c r="A33" s="137" t="s">
        <v>61</v>
      </c>
      <c r="B33" s="47">
        <f>14400/24</f>
        <v>600</v>
      </c>
      <c r="C33" s="46">
        <f>800/1.1</f>
        <v>727.27272727272725</v>
      </c>
      <c r="D33" s="163">
        <v>20</v>
      </c>
      <c r="E33" s="44">
        <v>2</v>
      </c>
      <c r="F33" s="110">
        <f t="shared" si="34"/>
        <v>1200</v>
      </c>
      <c r="G33" s="74">
        <v>0</v>
      </c>
      <c r="H33" s="109">
        <f t="shared" si="35"/>
        <v>0</v>
      </c>
      <c r="I33" s="396">
        <v>0</v>
      </c>
      <c r="J33" s="37">
        <f t="shared" si="36"/>
        <v>0</v>
      </c>
      <c r="K33" s="396">
        <v>0</v>
      </c>
      <c r="L33" s="37">
        <f t="shared" si="37"/>
        <v>0</v>
      </c>
      <c r="M33" s="396">
        <v>0</v>
      </c>
      <c r="N33" s="37">
        <f t="shared" si="38"/>
        <v>0</v>
      </c>
      <c r="O33" s="74">
        <v>0</v>
      </c>
      <c r="P33" s="71">
        <f t="shared" si="39"/>
        <v>0</v>
      </c>
      <c r="Q33" s="57">
        <f t="shared" si="40"/>
        <v>0</v>
      </c>
      <c r="R33" s="39">
        <f t="shared" si="41"/>
        <v>0</v>
      </c>
      <c r="S33" s="74">
        <v>0</v>
      </c>
      <c r="T33" s="69">
        <f t="shared" si="52"/>
        <v>0</v>
      </c>
      <c r="U33" s="74">
        <v>2</v>
      </c>
      <c r="V33" s="237">
        <f t="shared" si="53"/>
        <v>1454.5454545454545</v>
      </c>
      <c r="W33" s="74">
        <v>0</v>
      </c>
      <c r="X33" s="69">
        <f t="shared" si="42"/>
        <v>0</v>
      </c>
      <c r="Y33" s="74">
        <v>0</v>
      </c>
      <c r="Z33" s="109">
        <f t="shared" si="43"/>
        <v>0</v>
      </c>
      <c r="AA33" s="74">
        <v>0</v>
      </c>
      <c r="AB33" s="68">
        <f t="shared" si="44"/>
        <v>0</v>
      </c>
      <c r="AC33" s="67">
        <f t="shared" si="45"/>
        <v>2</v>
      </c>
      <c r="AD33" s="66">
        <f t="shared" si="46"/>
        <v>1454.5454545454545</v>
      </c>
      <c r="AE33" s="57">
        <v>0</v>
      </c>
      <c r="AF33" s="57">
        <f t="shared" si="47"/>
        <v>254.5454545454545</v>
      </c>
      <c r="AG33" s="52">
        <v>0</v>
      </c>
      <c r="AH33" s="63">
        <f t="shared" si="48"/>
        <v>0</v>
      </c>
      <c r="AI33" s="65">
        <f t="shared" si="49"/>
        <v>0</v>
      </c>
      <c r="AJ33" s="63">
        <f t="shared" si="50"/>
        <v>0</v>
      </c>
      <c r="AK33" s="376">
        <v>0</v>
      </c>
      <c r="AL33" s="63">
        <f t="shared" si="51"/>
        <v>0</v>
      </c>
      <c r="AM33" s="130"/>
    </row>
    <row r="34" spans="1:39" s="2" customFormat="1" x14ac:dyDescent="0.3">
      <c r="A34" s="78" t="s">
        <v>133</v>
      </c>
      <c r="B34" s="182">
        <f>16000/10</f>
        <v>1600</v>
      </c>
      <c r="C34" s="183">
        <f>2700/1.1</f>
        <v>2454.5454545454545</v>
      </c>
      <c r="D34" s="184">
        <v>10</v>
      </c>
      <c r="E34" s="44">
        <v>25</v>
      </c>
      <c r="F34" s="110">
        <f t="shared" si="34"/>
        <v>40000</v>
      </c>
      <c r="G34" s="74">
        <v>20</v>
      </c>
      <c r="H34" s="109">
        <f t="shared" si="35"/>
        <v>32000</v>
      </c>
      <c r="I34" s="396">
        <v>0</v>
      </c>
      <c r="J34" s="37">
        <f t="shared" si="36"/>
        <v>0</v>
      </c>
      <c r="K34" s="396">
        <v>0</v>
      </c>
      <c r="L34" s="37">
        <f t="shared" si="37"/>
        <v>0</v>
      </c>
      <c r="M34" s="396">
        <v>0</v>
      </c>
      <c r="N34" s="37">
        <f t="shared" si="38"/>
        <v>0</v>
      </c>
      <c r="O34" s="74">
        <v>0</v>
      </c>
      <c r="P34" s="71">
        <f t="shared" si="39"/>
        <v>0</v>
      </c>
      <c r="Q34" s="57">
        <f t="shared" si="40"/>
        <v>20</v>
      </c>
      <c r="R34" s="39">
        <f t="shared" si="41"/>
        <v>32000</v>
      </c>
      <c r="S34" s="74">
        <v>5</v>
      </c>
      <c r="T34" s="69">
        <f t="shared" si="52"/>
        <v>12272.727272727272</v>
      </c>
      <c r="U34" s="74">
        <v>11</v>
      </c>
      <c r="V34" s="237">
        <f t="shared" si="53"/>
        <v>27000</v>
      </c>
      <c r="W34" s="74">
        <v>5</v>
      </c>
      <c r="X34" s="69">
        <f t="shared" si="42"/>
        <v>12272.727272727272</v>
      </c>
      <c r="Y34" s="74">
        <v>10</v>
      </c>
      <c r="Z34" s="109">
        <f t="shared" si="43"/>
        <v>24545.454545454544</v>
      </c>
      <c r="AA34" s="74">
        <v>13</v>
      </c>
      <c r="AB34" s="68">
        <f t="shared" si="44"/>
        <v>31909.090909090908</v>
      </c>
      <c r="AC34" s="67">
        <f t="shared" si="45"/>
        <v>44</v>
      </c>
      <c r="AD34" s="66">
        <f t="shared" si="46"/>
        <v>108000</v>
      </c>
      <c r="AE34" s="57">
        <v>0</v>
      </c>
      <c r="AF34" s="57">
        <f t="shared" si="47"/>
        <v>37600</v>
      </c>
      <c r="AG34" s="52">
        <v>0</v>
      </c>
      <c r="AH34" s="63">
        <f t="shared" si="48"/>
        <v>0</v>
      </c>
      <c r="AI34" s="65">
        <f t="shared" si="49"/>
        <v>1</v>
      </c>
      <c r="AJ34" s="63">
        <f t="shared" si="50"/>
        <v>1600</v>
      </c>
      <c r="AK34" s="376">
        <v>0</v>
      </c>
      <c r="AL34" s="63">
        <f t="shared" si="51"/>
        <v>0</v>
      </c>
      <c r="AM34" s="130"/>
    </row>
    <row r="35" spans="1:39" s="2" customFormat="1" ht="17.25" customHeight="1" x14ac:dyDescent="0.3">
      <c r="A35" s="78" t="s">
        <v>39</v>
      </c>
      <c r="B35" s="47">
        <f>16000/10</f>
        <v>1600</v>
      </c>
      <c r="C35" s="183">
        <f>2700/1.1</f>
        <v>2454.5454545454545</v>
      </c>
      <c r="D35" s="163">
        <v>10</v>
      </c>
      <c r="E35" s="44">
        <v>4</v>
      </c>
      <c r="F35" s="110">
        <f t="shared" si="34"/>
        <v>6400</v>
      </c>
      <c r="G35" s="74">
        <v>0</v>
      </c>
      <c r="H35" s="109">
        <f t="shared" si="35"/>
        <v>0</v>
      </c>
      <c r="I35" s="396">
        <v>0</v>
      </c>
      <c r="J35" s="37">
        <f t="shared" si="36"/>
        <v>0</v>
      </c>
      <c r="K35" s="396">
        <v>0</v>
      </c>
      <c r="L35" s="37">
        <f t="shared" si="37"/>
        <v>0</v>
      </c>
      <c r="M35" s="396">
        <v>0</v>
      </c>
      <c r="N35" s="37">
        <f t="shared" si="38"/>
        <v>0</v>
      </c>
      <c r="O35" s="74">
        <v>0</v>
      </c>
      <c r="P35" s="71">
        <f t="shared" si="39"/>
        <v>0</v>
      </c>
      <c r="Q35" s="57">
        <f t="shared" si="40"/>
        <v>0</v>
      </c>
      <c r="R35" s="39">
        <f t="shared" si="41"/>
        <v>0</v>
      </c>
      <c r="S35" s="74">
        <v>1</v>
      </c>
      <c r="T35" s="69">
        <f t="shared" si="52"/>
        <v>2454.5454545454545</v>
      </c>
      <c r="U35" s="74">
        <v>1</v>
      </c>
      <c r="V35" s="237">
        <f t="shared" si="53"/>
        <v>2454.5454545454545</v>
      </c>
      <c r="W35" s="74">
        <v>2</v>
      </c>
      <c r="X35" s="69">
        <f t="shared" si="42"/>
        <v>4909.090909090909</v>
      </c>
      <c r="Y35" s="74">
        <v>0</v>
      </c>
      <c r="Z35" s="109">
        <f t="shared" si="43"/>
        <v>0</v>
      </c>
      <c r="AA35" s="74">
        <v>0</v>
      </c>
      <c r="AB35" s="68">
        <f t="shared" si="44"/>
        <v>0</v>
      </c>
      <c r="AC35" s="67">
        <f t="shared" si="45"/>
        <v>4</v>
      </c>
      <c r="AD35" s="66">
        <f t="shared" si="46"/>
        <v>9818.181818181818</v>
      </c>
      <c r="AE35" s="57">
        <v>0</v>
      </c>
      <c r="AF35" s="57">
        <f t="shared" si="47"/>
        <v>3418.181818181818</v>
      </c>
      <c r="AG35" s="52">
        <v>0</v>
      </c>
      <c r="AH35" s="63">
        <f t="shared" si="48"/>
        <v>0</v>
      </c>
      <c r="AI35" s="65">
        <f t="shared" si="49"/>
        <v>0</v>
      </c>
      <c r="AJ35" s="63">
        <f t="shared" si="50"/>
        <v>0</v>
      </c>
      <c r="AK35" s="376">
        <v>0</v>
      </c>
      <c r="AL35" s="63">
        <f t="shared" si="51"/>
        <v>0</v>
      </c>
      <c r="AM35" s="130"/>
    </row>
    <row r="36" spans="1:39" s="2" customFormat="1" x14ac:dyDescent="0.3">
      <c r="A36" s="78" t="s">
        <v>41</v>
      </c>
      <c r="B36" s="47">
        <f>16000/10</f>
        <v>1600</v>
      </c>
      <c r="C36" s="183">
        <f>2700/1.1</f>
        <v>2454.5454545454545</v>
      </c>
      <c r="D36" s="163">
        <v>10</v>
      </c>
      <c r="E36" s="44">
        <v>0</v>
      </c>
      <c r="F36" s="110">
        <f t="shared" si="34"/>
        <v>0</v>
      </c>
      <c r="G36" s="74">
        <v>0</v>
      </c>
      <c r="H36" s="109">
        <f t="shared" si="35"/>
        <v>0</v>
      </c>
      <c r="I36" s="396">
        <v>0</v>
      </c>
      <c r="J36" s="37">
        <f t="shared" si="36"/>
        <v>0</v>
      </c>
      <c r="K36" s="396">
        <v>0</v>
      </c>
      <c r="L36" s="37">
        <f t="shared" si="37"/>
        <v>0</v>
      </c>
      <c r="M36" s="396">
        <v>0</v>
      </c>
      <c r="N36" s="37">
        <f t="shared" si="38"/>
        <v>0</v>
      </c>
      <c r="O36" s="74">
        <v>0</v>
      </c>
      <c r="P36" s="71">
        <f t="shared" si="39"/>
        <v>0</v>
      </c>
      <c r="Q36" s="57">
        <f t="shared" si="40"/>
        <v>0</v>
      </c>
      <c r="R36" s="39">
        <f t="shared" si="41"/>
        <v>0</v>
      </c>
      <c r="S36" s="74">
        <v>0</v>
      </c>
      <c r="T36" s="69">
        <f t="shared" si="52"/>
        <v>0</v>
      </c>
      <c r="U36" s="74">
        <v>0</v>
      </c>
      <c r="V36" s="237">
        <f t="shared" si="53"/>
        <v>0</v>
      </c>
      <c r="W36" s="74">
        <v>0</v>
      </c>
      <c r="X36" s="69">
        <f t="shared" si="42"/>
        <v>0</v>
      </c>
      <c r="Y36" s="74">
        <v>0</v>
      </c>
      <c r="Z36" s="109">
        <f t="shared" si="43"/>
        <v>0</v>
      </c>
      <c r="AA36" s="74">
        <v>0</v>
      </c>
      <c r="AB36" s="68">
        <f t="shared" si="44"/>
        <v>0</v>
      </c>
      <c r="AC36" s="67">
        <f t="shared" si="45"/>
        <v>0</v>
      </c>
      <c r="AD36" s="66">
        <f t="shared" si="46"/>
        <v>0</v>
      </c>
      <c r="AE36" s="57">
        <v>0</v>
      </c>
      <c r="AF36" s="57">
        <f t="shared" si="47"/>
        <v>0</v>
      </c>
      <c r="AG36" s="52">
        <v>0</v>
      </c>
      <c r="AH36" s="63">
        <f t="shared" si="48"/>
        <v>0</v>
      </c>
      <c r="AI36" s="65">
        <f t="shared" si="49"/>
        <v>0</v>
      </c>
      <c r="AJ36" s="63">
        <f t="shared" si="50"/>
        <v>0</v>
      </c>
      <c r="AK36" s="376">
        <v>0</v>
      </c>
      <c r="AL36" s="63">
        <f t="shared" si="51"/>
        <v>0</v>
      </c>
      <c r="AM36" s="130"/>
    </row>
    <row r="37" spans="1:39" s="2" customFormat="1" x14ac:dyDescent="0.3">
      <c r="A37" s="78" t="s">
        <v>68</v>
      </c>
      <c r="B37" s="47">
        <f>16000/10</f>
        <v>1600</v>
      </c>
      <c r="C37" s="183">
        <f>2700/1.1</f>
        <v>2454.5454545454545</v>
      </c>
      <c r="D37" s="163">
        <v>10</v>
      </c>
      <c r="E37" s="44">
        <v>20</v>
      </c>
      <c r="F37" s="110">
        <f t="shared" si="34"/>
        <v>32000</v>
      </c>
      <c r="G37" s="74">
        <v>10</v>
      </c>
      <c r="H37" s="109">
        <f t="shared" si="35"/>
        <v>16000</v>
      </c>
      <c r="I37" s="396">
        <v>0</v>
      </c>
      <c r="J37" s="37">
        <f t="shared" si="36"/>
        <v>0</v>
      </c>
      <c r="K37" s="396">
        <v>0</v>
      </c>
      <c r="L37" s="37">
        <f t="shared" si="37"/>
        <v>0</v>
      </c>
      <c r="M37" s="396">
        <v>0</v>
      </c>
      <c r="N37" s="37">
        <f t="shared" si="38"/>
        <v>0</v>
      </c>
      <c r="O37" s="74">
        <v>0</v>
      </c>
      <c r="P37" s="71">
        <f t="shared" si="39"/>
        <v>0</v>
      </c>
      <c r="Q37" s="57">
        <f t="shared" si="40"/>
        <v>10</v>
      </c>
      <c r="R37" s="39">
        <f t="shared" si="41"/>
        <v>16000</v>
      </c>
      <c r="S37" s="74">
        <v>1</v>
      </c>
      <c r="T37" s="69">
        <f t="shared" si="52"/>
        <v>2454.5454545454545</v>
      </c>
      <c r="U37" s="74">
        <v>3</v>
      </c>
      <c r="V37" s="237">
        <f t="shared" si="53"/>
        <v>7363.636363636364</v>
      </c>
      <c r="W37" s="74">
        <v>1</v>
      </c>
      <c r="X37" s="69">
        <f t="shared" si="42"/>
        <v>2454.5454545454545</v>
      </c>
      <c r="Y37" s="74">
        <v>3</v>
      </c>
      <c r="Z37" s="109">
        <f t="shared" si="43"/>
        <v>7363.636363636364</v>
      </c>
      <c r="AA37" s="74">
        <v>8</v>
      </c>
      <c r="AB37" s="68">
        <f t="shared" si="44"/>
        <v>19636.363636363636</v>
      </c>
      <c r="AC37" s="67">
        <f t="shared" si="45"/>
        <v>16</v>
      </c>
      <c r="AD37" s="66">
        <f t="shared" si="46"/>
        <v>39272.727272727272</v>
      </c>
      <c r="AE37" s="57">
        <v>0</v>
      </c>
      <c r="AF37" s="57">
        <f t="shared" si="47"/>
        <v>13672.727272727272</v>
      </c>
      <c r="AG37" s="52">
        <v>0</v>
      </c>
      <c r="AH37" s="63">
        <f t="shared" si="48"/>
        <v>0</v>
      </c>
      <c r="AI37" s="65">
        <f t="shared" si="49"/>
        <v>14</v>
      </c>
      <c r="AJ37" s="63">
        <f t="shared" si="50"/>
        <v>22400</v>
      </c>
      <c r="AK37" s="376">
        <v>0</v>
      </c>
      <c r="AL37" s="63">
        <f t="shared" si="51"/>
        <v>0</v>
      </c>
      <c r="AM37" s="130"/>
    </row>
    <row r="38" spans="1:39" s="2" customFormat="1" x14ac:dyDescent="0.3">
      <c r="A38" s="78" t="s">
        <v>1187</v>
      </c>
      <c r="B38" s="47">
        <f>16000/10</f>
        <v>1600</v>
      </c>
      <c r="C38" s="183">
        <f>2700/1.1</f>
        <v>2454.5454545454545</v>
      </c>
      <c r="D38" s="163">
        <v>11</v>
      </c>
      <c r="E38" s="44">
        <v>0</v>
      </c>
      <c r="F38" s="110">
        <f t="shared" si="34"/>
        <v>0</v>
      </c>
      <c r="G38" s="74">
        <v>0</v>
      </c>
      <c r="H38" s="109">
        <f t="shared" si="35"/>
        <v>0</v>
      </c>
      <c r="I38" s="396">
        <v>0</v>
      </c>
      <c r="J38" s="37">
        <f t="shared" si="36"/>
        <v>0</v>
      </c>
      <c r="K38" s="396">
        <v>0</v>
      </c>
      <c r="L38" s="37">
        <f t="shared" si="37"/>
        <v>0</v>
      </c>
      <c r="M38" s="396">
        <v>0</v>
      </c>
      <c r="N38" s="37">
        <f t="shared" si="38"/>
        <v>0</v>
      </c>
      <c r="O38" s="74">
        <v>0</v>
      </c>
      <c r="P38" s="71">
        <f t="shared" si="39"/>
        <v>0</v>
      </c>
      <c r="Q38" s="57">
        <f t="shared" si="40"/>
        <v>0</v>
      </c>
      <c r="R38" s="39">
        <f t="shared" si="41"/>
        <v>0</v>
      </c>
      <c r="S38" s="74">
        <v>0</v>
      </c>
      <c r="T38" s="69">
        <f t="shared" si="52"/>
        <v>0</v>
      </c>
      <c r="U38" s="74">
        <v>0</v>
      </c>
      <c r="V38" s="237">
        <f t="shared" si="53"/>
        <v>0</v>
      </c>
      <c r="W38" s="74">
        <v>0</v>
      </c>
      <c r="X38" s="69">
        <f t="shared" si="42"/>
        <v>0</v>
      </c>
      <c r="Y38" s="74">
        <v>0</v>
      </c>
      <c r="Z38" s="109">
        <f t="shared" si="43"/>
        <v>0</v>
      </c>
      <c r="AA38" s="74">
        <v>0</v>
      </c>
      <c r="AB38" s="68">
        <f t="shared" si="44"/>
        <v>0</v>
      </c>
      <c r="AC38" s="67">
        <f t="shared" si="45"/>
        <v>0</v>
      </c>
      <c r="AD38" s="66">
        <f t="shared" si="46"/>
        <v>0</v>
      </c>
      <c r="AE38" s="57">
        <v>0</v>
      </c>
      <c r="AF38" s="57">
        <f t="shared" si="47"/>
        <v>0</v>
      </c>
      <c r="AG38" s="52">
        <v>0</v>
      </c>
      <c r="AH38" s="63">
        <f t="shared" si="48"/>
        <v>0</v>
      </c>
      <c r="AI38" s="65">
        <f t="shared" si="49"/>
        <v>0</v>
      </c>
      <c r="AJ38" s="63">
        <f t="shared" si="50"/>
        <v>0</v>
      </c>
      <c r="AK38" s="376">
        <v>0</v>
      </c>
      <c r="AL38" s="63">
        <f t="shared" si="51"/>
        <v>0</v>
      </c>
      <c r="AM38" s="130"/>
    </row>
    <row r="39" spans="1:39" s="2" customFormat="1" x14ac:dyDescent="0.3">
      <c r="A39" s="78" t="s">
        <v>45</v>
      </c>
      <c r="B39" s="47">
        <f>14400/12</f>
        <v>1200</v>
      </c>
      <c r="C39" s="46">
        <f>1800/1.1</f>
        <v>1636.3636363636363</v>
      </c>
      <c r="D39" s="163">
        <v>12</v>
      </c>
      <c r="E39" s="44">
        <v>23</v>
      </c>
      <c r="F39" s="110">
        <f t="shared" si="34"/>
        <v>27600</v>
      </c>
      <c r="G39" s="74">
        <v>0</v>
      </c>
      <c r="H39" s="109">
        <f t="shared" si="35"/>
        <v>0</v>
      </c>
      <c r="I39" s="396">
        <v>0</v>
      </c>
      <c r="J39" s="37">
        <f t="shared" si="36"/>
        <v>0</v>
      </c>
      <c r="K39" s="396">
        <v>0</v>
      </c>
      <c r="L39" s="37">
        <f t="shared" si="37"/>
        <v>0</v>
      </c>
      <c r="M39" s="396">
        <v>0</v>
      </c>
      <c r="N39" s="37">
        <f t="shared" si="38"/>
        <v>0</v>
      </c>
      <c r="O39" s="74">
        <v>0</v>
      </c>
      <c r="P39" s="71">
        <f t="shared" si="39"/>
        <v>0</v>
      </c>
      <c r="Q39" s="57">
        <f t="shared" si="40"/>
        <v>0</v>
      </c>
      <c r="R39" s="39">
        <f t="shared" si="41"/>
        <v>0</v>
      </c>
      <c r="S39" s="74">
        <v>0</v>
      </c>
      <c r="T39" s="69">
        <f t="shared" si="52"/>
        <v>0</v>
      </c>
      <c r="U39" s="74">
        <v>4</v>
      </c>
      <c r="V39" s="237">
        <f t="shared" si="53"/>
        <v>6545.454545454545</v>
      </c>
      <c r="W39" s="74">
        <v>2</v>
      </c>
      <c r="X39" s="69">
        <f t="shared" si="42"/>
        <v>3272.7272727272725</v>
      </c>
      <c r="Y39" s="74">
        <v>6</v>
      </c>
      <c r="Z39" s="109">
        <f t="shared" si="43"/>
        <v>9818.181818181818</v>
      </c>
      <c r="AA39" s="74">
        <v>6</v>
      </c>
      <c r="AB39" s="68">
        <f t="shared" si="44"/>
        <v>9818.181818181818</v>
      </c>
      <c r="AC39" s="67">
        <f t="shared" si="45"/>
        <v>18</v>
      </c>
      <c r="AD39" s="66">
        <f t="shared" si="46"/>
        <v>29454.545454545452</v>
      </c>
      <c r="AE39" s="57">
        <v>0</v>
      </c>
      <c r="AF39" s="57">
        <f t="shared" si="47"/>
        <v>7854.5454545454522</v>
      </c>
      <c r="AG39" s="52">
        <v>1</v>
      </c>
      <c r="AH39" s="63">
        <f t="shared" si="48"/>
        <v>1200</v>
      </c>
      <c r="AI39" s="65">
        <f t="shared" si="49"/>
        <v>4</v>
      </c>
      <c r="AJ39" s="63">
        <f t="shared" si="50"/>
        <v>4800</v>
      </c>
      <c r="AK39" s="376">
        <v>0</v>
      </c>
      <c r="AL39" s="63">
        <f t="shared" si="51"/>
        <v>0</v>
      </c>
      <c r="AM39" s="130" t="s">
        <v>1231</v>
      </c>
    </row>
    <row r="40" spans="1:39" s="2" customFormat="1" x14ac:dyDescent="0.3">
      <c r="A40" s="55" t="s">
        <v>150</v>
      </c>
      <c r="B40" s="47">
        <f>3900/6</f>
        <v>650</v>
      </c>
      <c r="C40" s="46">
        <f>2000/1.1</f>
        <v>1818.181818181818</v>
      </c>
      <c r="D40" s="163">
        <v>6</v>
      </c>
      <c r="E40" s="44">
        <v>0</v>
      </c>
      <c r="F40" s="110">
        <f t="shared" si="34"/>
        <v>0</v>
      </c>
      <c r="G40" s="74">
        <v>0</v>
      </c>
      <c r="H40" s="109">
        <f t="shared" si="35"/>
        <v>0</v>
      </c>
      <c r="I40" s="396">
        <v>0</v>
      </c>
      <c r="J40" s="37">
        <f t="shared" si="36"/>
        <v>0</v>
      </c>
      <c r="K40" s="396">
        <v>0</v>
      </c>
      <c r="L40" s="37">
        <f t="shared" si="37"/>
        <v>0</v>
      </c>
      <c r="M40" s="396">
        <v>0</v>
      </c>
      <c r="N40" s="37">
        <f t="shared" si="38"/>
        <v>0</v>
      </c>
      <c r="O40" s="74">
        <v>0</v>
      </c>
      <c r="P40" s="71">
        <f t="shared" si="39"/>
        <v>0</v>
      </c>
      <c r="Q40" s="57">
        <f t="shared" si="40"/>
        <v>0</v>
      </c>
      <c r="R40" s="39">
        <f t="shared" si="41"/>
        <v>0</v>
      </c>
      <c r="S40" s="74">
        <v>0</v>
      </c>
      <c r="T40" s="69">
        <f t="shared" si="52"/>
        <v>0</v>
      </c>
      <c r="U40" s="74">
        <v>0</v>
      </c>
      <c r="V40" s="237">
        <f t="shared" si="53"/>
        <v>0</v>
      </c>
      <c r="W40" s="74">
        <v>0</v>
      </c>
      <c r="X40" s="69">
        <f t="shared" si="42"/>
        <v>0</v>
      </c>
      <c r="Y40" s="74">
        <v>0</v>
      </c>
      <c r="Z40" s="109">
        <f t="shared" si="43"/>
        <v>0</v>
      </c>
      <c r="AA40" s="74">
        <v>0</v>
      </c>
      <c r="AB40" s="68">
        <f t="shared" si="44"/>
        <v>0</v>
      </c>
      <c r="AC40" s="67">
        <f t="shared" si="45"/>
        <v>0</v>
      </c>
      <c r="AD40" s="66">
        <f t="shared" si="46"/>
        <v>0</v>
      </c>
      <c r="AE40" s="57">
        <v>0</v>
      </c>
      <c r="AF40" s="57">
        <f t="shared" si="47"/>
        <v>0</v>
      </c>
      <c r="AG40" s="52">
        <v>0</v>
      </c>
      <c r="AH40" s="63">
        <f t="shared" si="48"/>
        <v>0</v>
      </c>
      <c r="AI40" s="65">
        <f t="shared" si="49"/>
        <v>0</v>
      </c>
      <c r="AJ40" s="63">
        <f t="shared" si="50"/>
        <v>0</v>
      </c>
      <c r="AK40" s="376">
        <v>0</v>
      </c>
      <c r="AL40" s="63">
        <f t="shared" si="51"/>
        <v>0</v>
      </c>
      <c r="AM40" s="130"/>
    </row>
    <row r="41" spans="1:39" s="2" customFormat="1" x14ac:dyDescent="0.3">
      <c r="A41" s="55" t="s">
        <v>67</v>
      </c>
      <c r="B41" s="47">
        <f>3900/6</f>
        <v>650</v>
      </c>
      <c r="C41" s="46">
        <f>2000/1.1</f>
        <v>1818.181818181818</v>
      </c>
      <c r="D41" s="163">
        <v>6</v>
      </c>
      <c r="E41" s="44">
        <v>3</v>
      </c>
      <c r="F41" s="110">
        <f t="shared" si="34"/>
        <v>1950</v>
      </c>
      <c r="G41" s="74">
        <v>0</v>
      </c>
      <c r="H41" s="109">
        <f t="shared" si="35"/>
        <v>0</v>
      </c>
      <c r="I41" s="396">
        <v>0</v>
      </c>
      <c r="J41" s="37">
        <f t="shared" si="36"/>
        <v>0</v>
      </c>
      <c r="K41" s="396">
        <v>0</v>
      </c>
      <c r="L41" s="37">
        <f t="shared" si="37"/>
        <v>0</v>
      </c>
      <c r="M41" s="396">
        <v>0</v>
      </c>
      <c r="N41" s="37">
        <f t="shared" si="38"/>
        <v>0</v>
      </c>
      <c r="O41" s="74">
        <v>0</v>
      </c>
      <c r="P41" s="71">
        <f t="shared" si="39"/>
        <v>0</v>
      </c>
      <c r="Q41" s="57">
        <f t="shared" si="40"/>
        <v>0</v>
      </c>
      <c r="R41" s="39">
        <f t="shared" si="41"/>
        <v>0</v>
      </c>
      <c r="S41" s="74">
        <v>0</v>
      </c>
      <c r="T41" s="69">
        <f t="shared" si="52"/>
        <v>0</v>
      </c>
      <c r="U41" s="74">
        <v>2</v>
      </c>
      <c r="V41" s="237">
        <f t="shared" si="53"/>
        <v>3636.363636363636</v>
      </c>
      <c r="W41" s="74">
        <v>0</v>
      </c>
      <c r="X41" s="69">
        <f t="shared" si="42"/>
        <v>0</v>
      </c>
      <c r="Y41" s="74">
        <v>1</v>
      </c>
      <c r="Z41" s="109">
        <f t="shared" si="43"/>
        <v>1818.181818181818</v>
      </c>
      <c r="AA41" s="74">
        <v>0</v>
      </c>
      <c r="AB41" s="68">
        <f t="shared" si="44"/>
        <v>0</v>
      </c>
      <c r="AC41" s="67">
        <f t="shared" si="45"/>
        <v>3</v>
      </c>
      <c r="AD41" s="66">
        <f t="shared" si="46"/>
        <v>5454.545454545454</v>
      </c>
      <c r="AE41" s="57">
        <v>0</v>
      </c>
      <c r="AF41" s="57">
        <f t="shared" si="47"/>
        <v>3504.545454545454</v>
      </c>
      <c r="AG41" s="52">
        <v>0</v>
      </c>
      <c r="AH41" s="63">
        <f t="shared" si="48"/>
        <v>0</v>
      </c>
      <c r="AI41" s="65">
        <f t="shared" si="49"/>
        <v>0</v>
      </c>
      <c r="AJ41" s="63">
        <f t="shared" si="50"/>
        <v>0</v>
      </c>
      <c r="AK41" s="376">
        <v>0</v>
      </c>
      <c r="AL41" s="63">
        <f t="shared" si="51"/>
        <v>0</v>
      </c>
      <c r="AM41" s="130"/>
    </row>
    <row r="42" spans="1:39" s="2" customFormat="1" x14ac:dyDescent="0.3">
      <c r="A42" s="55" t="s">
        <v>148</v>
      </c>
      <c r="B42" s="47">
        <f>3900/6</f>
        <v>650</v>
      </c>
      <c r="C42" s="46">
        <f>2000/1.1</f>
        <v>1818.181818181818</v>
      </c>
      <c r="D42" s="163">
        <v>6</v>
      </c>
      <c r="E42" s="44">
        <v>0</v>
      </c>
      <c r="F42" s="110">
        <f t="shared" si="34"/>
        <v>0</v>
      </c>
      <c r="G42" s="74">
        <v>0</v>
      </c>
      <c r="H42" s="109">
        <f t="shared" si="35"/>
        <v>0</v>
      </c>
      <c r="I42" s="396">
        <v>0</v>
      </c>
      <c r="J42" s="37">
        <f t="shared" si="36"/>
        <v>0</v>
      </c>
      <c r="K42" s="396">
        <v>0</v>
      </c>
      <c r="L42" s="37">
        <f t="shared" si="37"/>
        <v>0</v>
      </c>
      <c r="M42" s="396">
        <v>0</v>
      </c>
      <c r="N42" s="37">
        <f t="shared" si="38"/>
        <v>0</v>
      </c>
      <c r="O42" s="74">
        <v>0</v>
      </c>
      <c r="P42" s="71">
        <f t="shared" si="39"/>
        <v>0</v>
      </c>
      <c r="Q42" s="57">
        <f t="shared" si="40"/>
        <v>0</v>
      </c>
      <c r="R42" s="39">
        <f t="shared" si="41"/>
        <v>0</v>
      </c>
      <c r="S42" s="74">
        <v>0</v>
      </c>
      <c r="T42" s="69">
        <f t="shared" si="52"/>
        <v>0</v>
      </c>
      <c r="U42" s="74">
        <v>0</v>
      </c>
      <c r="V42" s="237">
        <f t="shared" si="53"/>
        <v>0</v>
      </c>
      <c r="W42" s="74">
        <v>0</v>
      </c>
      <c r="X42" s="69">
        <f t="shared" si="42"/>
        <v>0</v>
      </c>
      <c r="Y42" s="74">
        <v>0</v>
      </c>
      <c r="Z42" s="109">
        <f t="shared" si="43"/>
        <v>0</v>
      </c>
      <c r="AA42" s="74">
        <v>0</v>
      </c>
      <c r="AB42" s="68">
        <f t="shared" si="44"/>
        <v>0</v>
      </c>
      <c r="AC42" s="67">
        <f t="shared" si="45"/>
        <v>0</v>
      </c>
      <c r="AD42" s="66">
        <f t="shared" si="46"/>
        <v>0</v>
      </c>
      <c r="AE42" s="57">
        <v>0</v>
      </c>
      <c r="AF42" s="57">
        <f t="shared" si="47"/>
        <v>0</v>
      </c>
      <c r="AG42" s="52">
        <v>0</v>
      </c>
      <c r="AH42" s="63">
        <f t="shared" si="48"/>
        <v>0</v>
      </c>
      <c r="AI42" s="65">
        <f t="shared" si="49"/>
        <v>0</v>
      </c>
      <c r="AJ42" s="63">
        <f t="shared" si="50"/>
        <v>0</v>
      </c>
      <c r="AK42" s="376">
        <v>0</v>
      </c>
      <c r="AL42" s="63">
        <f t="shared" si="51"/>
        <v>0</v>
      </c>
      <c r="AM42" s="130"/>
    </row>
    <row r="43" spans="1:39" s="2" customFormat="1" ht="17.25" thickBot="1" x14ac:dyDescent="0.35">
      <c r="A43" s="48" t="s">
        <v>60</v>
      </c>
      <c r="B43" s="193">
        <f>31200/24</f>
        <v>1300</v>
      </c>
      <c r="C43" s="194">
        <f>2800/1.1</f>
        <v>2545.454545454545</v>
      </c>
      <c r="D43" s="45">
        <v>24</v>
      </c>
      <c r="E43" s="44">
        <v>0</v>
      </c>
      <c r="F43" s="110">
        <f t="shared" si="34"/>
        <v>0</v>
      </c>
      <c r="G43" s="74">
        <v>0</v>
      </c>
      <c r="H43" s="109">
        <f t="shared" si="35"/>
        <v>0</v>
      </c>
      <c r="I43" s="418">
        <v>0</v>
      </c>
      <c r="J43" s="37">
        <f t="shared" si="36"/>
        <v>0</v>
      </c>
      <c r="K43" s="418">
        <v>0</v>
      </c>
      <c r="L43" s="37">
        <f t="shared" si="37"/>
        <v>0</v>
      </c>
      <c r="M43" s="418">
        <v>0</v>
      </c>
      <c r="N43" s="37">
        <f t="shared" si="38"/>
        <v>0</v>
      </c>
      <c r="O43" s="74">
        <v>0</v>
      </c>
      <c r="P43" s="71">
        <f t="shared" si="39"/>
        <v>0</v>
      </c>
      <c r="Q43" s="57">
        <f t="shared" si="40"/>
        <v>0</v>
      </c>
      <c r="R43" s="149">
        <f t="shared" si="41"/>
        <v>0</v>
      </c>
      <c r="S43" s="74">
        <v>0</v>
      </c>
      <c r="T43" s="69">
        <f t="shared" si="52"/>
        <v>0</v>
      </c>
      <c r="U43" s="74">
        <v>0</v>
      </c>
      <c r="V43" s="237">
        <f t="shared" si="53"/>
        <v>0</v>
      </c>
      <c r="W43" s="74">
        <v>0</v>
      </c>
      <c r="X43" s="69">
        <f t="shared" si="42"/>
        <v>0</v>
      </c>
      <c r="Y43" s="74">
        <v>0</v>
      </c>
      <c r="Z43" s="109">
        <f t="shared" si="43"/>
        <v>0</v>
      </c>
      <c r="AA43" s="74">
        <v>0</v>
      </c>
      <c r="AB43" s="68">
        <f t="shared" si="44"/>
        <v>0</v>
      </c>
      <c r="AC43" s="67">
        <f t="shared" si="45"/>
        <v>0</v>
      </c>
      <c r="AD43" s="66">
        <f t="shared" si="46"/>
        <v>0</v>
      </c>
      <c r="AE43" s="57">
        <v>0</v>
      </c>
      <c r="AF43" s="57">
        <f t="shared" si="47"/>
        <v>0</v>
      </c>
      <c r="AG43" s="52">
        <v>0</v>
      </c>
      <c r="AH43" s="63">
        <f t="shared" si="48"/>
        <v>0</v>
      </c>
      <c r="AI43" s="65">
        <f t="shared" si="49"/>
        <v>0</v>
      </c>
      <c r="AJ43" s="63">
        <f t="shared" si="50"/>
        <v>0</v>
      </c>
      <c r="AK43" s="376">
        <v>0</v>
      </c>
      <c r="AL43" s="63">
        <f t="shared" si="51"/>
        <v>0</v>
      </c>
      <c r="AM43" s="130"/>
    </row>
    <row r="44" spans="1:39" s="2" customFormat="1" ht="17.25" thickBot="1" x14ac:dyDescent="0.35">
      <c r="A44" s="573" t="s">
        <v>57</v>
      </c>
      <c r="B44" s="574"/>
      <c r="C44" s="574"/>
      <c r="D44" s="574"/>
      <c r="E44" s="117">
        <f t="shared" ref="E44:AL44" si="54">SUM(E29:E43)</f>
        <v>109</v>
      </c>
      <c r="F44" s="375">
        <f t="shared" si="54"/>
        <v>166150</v>
      </c>
      <c r="G44" s="365">
        <f t="shared" si="54"/>
        <v>40</v>
      </c>
      <c r="H44" s="380">
        <f t="shared" si="54"/>
        <v>66000</v>
      </c>
      <c r="I44" s="377">
        <f t="shared" si="54"/>
        <v>0</v>
      </c>
      <c r="J44" s="380">
        <f t="shared" si="54"/>
        <v>0</v>
      </c>
      <c r="K44" s="377">
        <f t="shared" si="54"/>
        <v>20</v>
      </c>
      <c r="L44" s="380">
        <f t="shared" si="54"/>
        <v>36000</v>
      </c>
      <c r="M44" s="377">
        <f t="shared" si="54"/>
        <v>0</v>
      </c>
      <c r="N44" s="381">
        <f t="shared" si="54"/>
        <v>0</v>
      </c>
      <c r="O44" s="556">
        <f t="shared" si="54"/>
        <v>0</v>
      </c>
      <c r="P44" s="380">
        <f t="shared" si="54"/>
        <v>0</v>
      </c>
      <c r="Q44" s="384">
        <f t="shared" si="54"/>
        <v>60</v>
      </c>
      <c r="R44" s="385">
        <f t="shared" si="54"/>
        <v>102000</v>
      </c>
      <c r="S44" s="365">
        <f t="shared" si="54"/>
        <v>11</v>
      </c>
      <c r="T44" s="381">
        <f t="shared" si="54"/>
        <v>27272.727272727272</v>
      </c>
      <c r="U44" s="556">
        <f>SUM(U29:U43)</f>
        <v>32</v>
      </c>
      <c r="V44" s="380">
        <f t="shared" si="54"/>
        <v>70909.090909090912</v>
      </c>
      <c r="W44" s="377">
        <f>SUM(W29:W43)</f>
        <v>21</v>
      </c>
      <c r="X44" s="380">
        <f t="shared" si="54"/>
        <v>50909.090909090904</v>
      </c>
      <c r="Y44" s="377">
        <f t="shared" si="54"/>
        <v>33</v>
      </c>
      <c r="Z44" s="381">
        <f t="shared" si="54"/>
        <v>76636.363636363647</v>
      </c>
      <c r="AA44" s="556">
        <f>SUM(AA29:AA43)</f>
        <v>40</v>
      </c>
      <c r="AB44" s="381">
        <f t="shared" si="54"/>
        <v>94454.545454545456</v>
      </c>
      <c r="AC44" s="400">
        <f>SUM(AC29:AC43)</f>
        <v>137</v>
      </c>
      <c r="AD44" s="401">
        <f t="shared" si="54"/>
        <v>320181.81818181823</v>
      </c>
      <c r="AE44" s="401">
        <f t="shared" si="54"/>
        <v>0</v>
      </c>
      <c r="AF44" s="402">
        <f>SUM(AF29:AF43)</f>
        <v>103631.81818181818</v>
      </c>
      <c r="AG44" s="399">
        <f>SUM(AG29:AG43)</f>
        <v>1</v>
      </c>
      <c r="AH44" s="379">
        <f>SUM(AH29:AH43)</f>
        <v>1200</v>
      </c>
      <c r="AI44" s="365">
        <f t="shared" si="54"/>
        <v>31</v>
      </c>
      <c r="AJ44" s="379">
        <f t="shared" si="54"/>
        <v>50400</v>
      </c>
      <c r="AK44" s="365">
        <f t="shared" si="54"/>
        <v>0</v>
      </c>
      <c r="AL44" s="379">
        <f t="shared" si="54"/>
        <v>0</v>
      </c>
      <c r="AM44" s="11"/>
    </row>
    <row r="45" spans="1:39" s="2" customFormat="1" ht="17.25" thickBot="1" x14ac:dyDescent="0.35">
      <c r="A45" s="10"/>
      <c r="B45" s="126"/>
      <c r="C45" s="126"/>
      <c r="D45" s="10"/>
      <c r="E45" s="4"/>
      <c r="F45" s="6"/>
      <c r="G45" s="4"/>
      <c r="H45" s="9">
        <f>H44*1.1</f>
        <v>72600</v>
      </c>
      <c r="I45" s="5"/>
      <c r="J45" s="9">
        <f>J44*1.1</f>
        <v>0</v>
      </c>
      <c r="K45" s="5"/>
      <c r="L45" s="9">
        <f>L44*1.1</f>
        <v>39600</v>
      </c>
      <c r="M45" s="5"/>
      <c r="N45" s="9">
        <f>N44*1.1</f>
        <v>0</v>
      </c>
      <c r="O45" s="5"/>
      <c r="P45" s="9">
        <f>P44*1.1</f>
        <v>0</v>
      </c>
      <c r="Q45" s="5"/>
      <c r="R45" s="8">
        <f>R44*1.1</f>
        <v>112200.00000000001</v>
      </c>
      <c r="S45" s="710" t="s">
        <v>50</v>
      </c>
      <c r="T45" s="710"/>
      <c r="U45" s="710"/>
      <c r="V45" s="710"/>
      <c r="W45" s="710"/>
      <c r="X45" s="710"/>
      <c r="Y45" s="710"/>
      <c r="Z45" s="710"/>
      <c r="AA45" s="710"/>
      <c r="AB45" s="710"/>
      <c r="AC45" s="710"/>
      <c r="AD45" s="710"/>
      <c r="AE45" s="557"/>
      <c r="AF45" s="127">
        <f>AF44/(R44+F44)</f>
        <v>0.38646958113674501</v>
      </c>
      <c r="AG45" s="4"/>
      <c r="AH45" s="6"/>
      <c r="AI45" s="4"/>
      <c r="AJ45" s="6"/>
      <c r="AK45" s="4"/>
      <c r="AL45" s="3"/>
    </row>
    <row r="46" spans="1:39" s="2" customFormat="1" x14ac:dyDescent="0.3">
      <c r="A46" s="10"/>
      <c r="B46" s="126"/>
      <c r="C46" s="126"/>
      <c r="D46" s="10"/>
      <c r="E46" s="10"/>
      <c r="F46" s="10"/>
      <c r="G46" s="10"/>
      <c r="H46" s="125"/>
      <c r="I46" s="10"/>
      <c r="J46" s="125"/>
      <c r="K46" s="10"/>
      <c r="L46" s="125"/>
      <c r="N46" s="125"/>
      <c r="O46" s="10"/>
      <c r="P46" s="125"/>
      <c r="Q46" s="10"/>
      <c r="R46" s="125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3"/>
      <c r="AG46" s="10"/>
      <c r="AH46" s="10"/>
      <c r="AI46" s="10"/>
      <c r="AJ46" s="10"/>
      <c r="AK46" s="10"/>
    </row>
    <row r="47" spans="1:39" s="2" customFormat="1" x14ac:dyDescent="0.3"/>
    <row r="48" spans="1:39" s="2" customFormat="1" ht="16.5" customHeight="1" thickBot="1" x14ac:dyDescent="0.35">
      <c r="A48" s="98" t="s">
        <v>1223</v>
      </c>
      <c r="B48" s="97"/>
      <c r="C48" s="97"/>
      <c r="D48" s="94"/>
      <c r="E48" s="95"/>
      <c r="F48" s="95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3"/>
      <c r="AH48" s="93"/>
      <c r="AI48" s="93"/>
      <c r="AJ48" s="93"/>
      <c r="AK48" s="93"/>
    </row>
    <row r="49" spans="1:39" s="2" customFormat="1" ht="17.25" thickBot="1" x14ac:dyDescent="0.35">
      <c r="A49" s="10"/>
      <c r="B49" s="10"/>
      <c r="C49" s="10"/>
      <c r="D49" s="10"/>
      <c r="E49" s="92"/>
      <c r="F49" s="422"/>
      <c r="G49" s="619" t="s">
        <v>10</v>
      </c>
      <c r="H49" s="620"/>
      <c r="I49" s="620"/>
      <c r="J49" s="620"/>
      <c r="K49" s="620"/>
      <c r="L49" s="620"/>
      <c r="M49" s="620"/>
      <c r="N49" s="620"/>
      <c r="O49" s="620"/>
      <c r="P49" s="620"/>
      <c r="Q49" s="620"/>
      <c r="R49" s="621"/>
      <c r="S49" s="660" t="s">
        <v>49</v>
      </c>
      <c r="T49" s="622"/>
      <c r="U49" s="622"/>
      <c r="V49" s="622"/>
      <c r="W49" s="622"/>
      <c r="X49" s="622"/>
      <c r="Y49" s="622"/>
      <c r="Z49" s="622"/>
      <c r="AA49" s="622"/>
      <c r="AB49" s="622"/>
      <c r="AC49" s="622"/>
      <c r="AD49" s="622"/>
      <c r="AE49" s="622"/>
      <c r="AF49" s="661"/>
      <c r="AG49" s="92"/>
      <c r="AH49" s="89"/>
      <c r="AI49" s="92"/>
      <c r="AJ49" s="89"/>
      <c r="AK49" s="152"/>
      <c r="AL49" s="113"/>
      <c r="AM49" s="138" t="s">
        <v>11</v>
      </c>
    </row>
    <row r="50" spans="1:39" s="2" customFormat="1" ht="16.5" customHeight="1" x14ac:dyDescent="0.3">
      <c r="A50" s="652" t="s">
        <v>12</v>
      </c>
      <c r="B50" s="636" t="s">
        <v>13</v>
      </c>
      <c r="C50" s="565" t="s">
        <v>14</v>
      </c>
      <c r="D50" s="647" t="s">
        <v>51</v>
      </c>
      <c r="E50" s="654" t="s">
        <v>15</v>
      </c>
      <c r="F50" s="701" t="s">
        <v>16</v>
      </c>
      <c r="G50" s="629" t="s">
        <v>17</v>
      </c>
      <c r="H50" s="633" t="s">
        <v>18</v>
      </c>
      <c r="I50" s="658" t="s">
        <v>0</v>
      </c>
      <c r="J50" s="633" t="s">
        <v>53</v>
      </c>
      <c r="K50" s="625" t="s">
        <v>1</v>
      </c>
      <c r="L50" s="633" t="s">
        <v>19</v>
      </c>
      <c r="M50" s="658" t="s">
        <v>2</v>
      </c>
      <c r="N50" s="633" t="s">
        <v>20</v>
      </c>
      <c r="O50" s="625" t="s">
        <v>3</v>
      </c>
      <c r="P50" s="633" t="s">
        <v>21</v>
      </c>
      <c r="Q50" s="639" t="s">
        <v>22</v>
      </c>
      <c r="R50" s="607" t="s">
        <v>23</v>
      </c>
      <c r="S50" s="664" t="s">
        <v>24</v>
      </c>
      <c r="T50" s="611" t="s">
        <v>25</v>
      </c>
      <c r="U50" s="640" t="s">
        <v>4</v>
      </c>
      <c r="V50" s="611" t="s">
        <v>26</v>
      </c>
      <c r="W50" s="640" t="s">
        <v>5</v>
      </c>
      <c r="X50" s="611" t="s">
        <v>27</v>
      </c>
      <c r="Y50" s="609" t="s">
        <v>6</v>
      </c>
      <c r="Z50" s="611" t="s">
        <v>54</v>
      </c>
      <c r="AA50" s="640" t="s">
        <v>7</v>
      </c>
      <c r="AB50" s="611" t="s">
        <v>28</v>
      </c>
      <c r="AC50" s="642" t="s">
        <v>29</v>
      </c>
      <c r="AD50" s="639" t="s">
        <v>30</v>
      </c>
      <c r="AE50" s="639" t="s">
        <v>31</v>
      </c>
      <c r="AF50" s="607" t="s">
        <v>32</v>
      </c>
      <c r="AG50" s="615" t="s">
        <v>33</v>
      </c>
      <c r="AH50" s="627" t="s">
        <v>52</v>
      </c>
      <c r="AI50" s="629" t="s">
        <v>71</v>
      </c>
      <c r="AJ50" s="627" t="s">
        <v>34</v>
      </c>
      <c r="AK50" s="838" t="s">
        <v>35</v>
      </c>
      <c r="AL50" s="839" t="s">
        <v>36</v>
      </c>
      <c r="AM50" s="605" t="s">
        <v>37</v>
      </c>
    </row>
    <row r="51" spans="1:39" s="2" customFormat="1" ht="17.25" customHeight="1" thickBot="1" x14ac:dyDescent="0.35">
      <c r="A51" s="653"/>
      <c r="B51" s="637"/>
      <c r="C51" s="566"/>
      <c r="D51" s="648"/>
      <c r="E51" s="655"/>
      <c r="F51" s="697"/>
      <c r="G51" s="630"/>
      <c r="H51" s="583"/>
      <c r="I51" s="659"/>
      <c r="J51" s="583"/>
      <c r="K51" s="626"/>
      <c r="L51" s="583"/>
      <c r="M51" s="659"/>
      <c r="N51" s="583"/>
      <c r="O51" s="626"/>
      <c r="P51" s="583"/>
      <c r="Q51" s="602"/>
      <c r="R51" s="608"/>
      <c r="S51" s="665"/>
      <c r="T51" s="612"/>
      <c r="U51" s="641"/>
      <c r="V51" s="612"/>
      <c r="W51" s="641"/>
      <c r="X51" s="612"/>
      <c r="Y51" s="610"/>
      <c r="Z51" s="612"/>
      <c r="AA51" s="641"/>
      <c r="AB51" s="612"/>
      <c r="AC51" s="593"/>
      <c r="AD51" s="602"/>
      <c r="AE51" s="602"/>
      <c r="AF51" s="608"/>
      <c r="AG51" s="616"/>
      <c r="AH51" s="631"/>
      <c r="AI51" s="630"/>
      <c r="AJ51" s="631"/>
      <c r="AK51" s="638"/>
      <c r="AL51" s="631"/>
      <c r="AM51" s="606"/>
    </row>
    <row r="52" spans="1:39" s="2" customFormat="1" x14ac:dyDescent="0.3">
      <c r="A52" s="78" t="s">
        <v>40</v>
      </c>
      <c r="B52" s="47">
        <f>18000/10</f>
        <v>1800</v>
      </c>
      <c r="C52" s="183">
        <f>2800/1.1</f>
        <v>2545.454545454545</v>
      </c>
      <c r="D52" s="163">
        <v>10</v>
      </c>
      <c r="E52" s="44">
        <v>9</v>
      </c>
      <c r="F52" s="423">
        <f t="shared" ref="F52:F66" si="55">B52*E52</f>
        <v>16200</v>
      </c>
      <c r="G52" s="42">
        <v>20</v>
      </c>
      <c r="H52" s="69">
        <f t="shared" ref="H52:H66" si="56">B52*G52</f>
        <v>36000</v>
      </c>
      <c r="I52" s="396">
        <v>20</v>
      </c>
      <c r="J52" s="37">
        <f t="shared" ref="J52:J66" si="57">B52*I52</f>
        <v>36000</v>
      </c>
      <c r="K52" s="396">
        <v>10</v>
      </c>
      <c r="L52" s="37">
        <f t="shared" ref="L52:L66" si="58">B52*K52</f>
        <v>18000</v>
      </c>
      <c r="M52" s="396">
        <v>0</v>
      </c>
      <c r="N52" s="37">
        <f t="shared" ref="N52:N66" si="59">B52*M52</f>
        <v>0</v>
      </c>
      <c r="O52" s="74">
        <v>0</v>
      </c>
      <c r="P52" s="71">
        <f t="shared" ref="P52:P66" si="60">B52*O52</f>
        <v>0</v>
      </c>
      <c r="Q52" s="57">
        <f t="shared" ref="Q52:Q66" si="61">G52+I52+K52+M52+O52</f>
        <v>50</v>
      </c>
      <c r="R52" s="70">
        <f t="shared" ref="R52:R66" si="62">Q52*B52</f>
        <v>90000</v>
      </c>
      <c r="S52" s="42">
        <v>0</v>
      </c>
      <c r="T52" s="69">
        <f t="shared" ref="T52:T66" si="63">C52*S52</f>
        <v>0</v>
      </c>
      <c r="U52" s="74">
        <v>12</v>
      </c>
      <c r="V52" s="69">
        <f t="shared" ref="V52:V66" si="64">C52*U52</f>
        <v>30545.45454545454</v>
      </c>
      <c r="W52" s="74">
        <v>7</v>
      </c>
      <c r="X52" s="69">
        <f t="shared" ref="X52:X66" si="65">C52*W52</f>
        <v>17818.181818181816</v>
      </c>
      <c r="Y52" s="74">
        <v>5</v>
      </c>
      <c r="Z52" s="69">
        <f t="shared" ref="Z52:Z66" si="66">C52*Y52</f>
        <v>12727.272727272724</v>
      </c>
      <c r="AA52" s="74">
        <v>18</v>
      </c>
      <c r="AB52" s="68">
        <f t="shared" ref="AB52:AB66" si="67">C52*AA52</f>
        <v>45818.181818181809</v>
      </c>
      <c r="AC52" s="67">
        <f t="shared" ref="AC52:AC66" si="68">S52+U52+W52+Y52+AA52</f>
        <v>42</v>
      </c>
      <c r="AD52" s="66">
        <f t="shared" ref="AD52:AD66" si="69">AC52*C52</f>
        <v>106909.0909090909</v>
      </c>
      <c r="AE52" s="36">
        <v>0</v>
      </c>
      <c r="AF52" s="60">
        <f t="shared" ref="AF52:AF66" si="70">((C52-B52)*AC52)-AE52</f>
        <v>31309.09090909089</v>
      </c>
      <c r="AG52" s="52">
        <v>1</v>
      </c>
      <c r="AH52" s="63">
        <f t="shared" ref="AH52:AH66" si="71">B52*AG52</f>
        <v>1800</v>
      </c>
      <c r="AI52" s="65">
        <f t="shared" ref="AI52:AI66" si="72">E52+Q52-AC52-AG52</f>
        <v>16</v>
      </c>
      <c r="AJ52" s="63">
        <f t="shared" ref="AJ52:AJ66" si="73">B52*AI52</f>
        <v>28800</v>
      </c>
      <c r="AK52" s="65">
        <v>0</v>
      </c>
      <c r="AL52" s="63">
        <f t="shared" ref="AL52:AL66" si="74">AK52*B52</f>
        <v>0</v>
      </c>
      <c r="AM52" s="75" t="s">
        <v>1230</v>
      </c>
    </row>
    <row r="53" spans="1:39" s="2" customFormat="1" x14ac:dyDescent="0.3">
      <c r="A53" s="78" t="s">
        <v>43</v>
      </c>
      <c r="B53" s="47">
        <f>18000/10</f>
        <v>1800</v>
      </c>
      <c r="C53" s="183">
        <f>2800/1.1</f>
        <v>2545.454545454545</v>
      </c>
      <c r="D53" s="163">
        <v>10</v>
      </c>
      <c r="E53" s="44">
        <v>6</v>
      </c>
      <c r="F53" s="423">
        <f t="shared" si="55"/>
        <v>10800</v>
      </c>
      <c r="G53" s="42">
        <v>10</v>
      </c>
      <c r="H53" s="69">
        <f t="shared" si="56"/>
        <v>18000</v>
      </c>
      <c r="I53" s="396">
        <v>0</v>
      </c>
      <c r="J53" s="37">
        <f t="shared" si="57"/>
        <v>0</v>
      </c>
      <c r="K53" s="396">
        <v>0</v>
      </c>
      <c r="L53" s="37">
        <f t="shared" si="58"/>
        <v>0</v>
      </c>
      <c r="M53" s="396">
        <v>0</v>
      </c>
      <c r="N53" s="37">
        <f t="shared" si="59"/>
        <v>0</v>
      </c>
      <c r="O53" s="74">
        <v>0</v>
      </c>
      <c r="P53" s="71">
        <f t="shared" si="60"/>
        <v>0</v>
      </c>
      <c r="Q53" s="57">
        <f t="shared" si="61"/>
        <v>10</v>
      </c>
      <c r="R53" s="70">
        <f t="shared" si="62"/>
        <v>18000</v>
      </c>
      <c r="S53" s="42">
        <v>0</v>
      </c>
      <c r="T53" s="69">
        <f t="shared" si="63"/>
        <v>0</v>
      </c>
      <c r="U53" s="74">
        <v>6</v>
      </c>
      <c r="V53" s="69">
        <f t="shared" si="64"/>
        <v>15272.72727272727</v>
      </c>
      <c r="W53" s="74">
        <v>5</v>
      </c>
      <c r="X53" s="69">
        <f t="shared" si="65"/>
        <v>12727.272727272724</v>
      </c>
      <c r="Y53" s="74">
        <v>4</v>
      </c>
      <c r="Z53" s="69">
        <f t="shared" si="66"/>
        <v>10181.81818181818</v>
      </c>
      <c r="AA53" s="74">
        <v>1</v>
      </c>
      <c r="AB53" s="68">
        <f t="shared" si="67"/>
        <v>2545.454545454545</v>
      </c>
      <c r="AC53" s="67">
        <f t="shared" si="68"/>
        <v>16</v>
      </c>
      <c r="AD53" s="66">
        <f t="shared" si="69"/>
        <v>40727.272727272721</v>
      </c>
      <c r="AE53" s="36">
        <v>0</v>
      </c>
      <c r="AF53" s="60">
        <f t="shared" si="70"/>
        <v>11927.272727272721</v>
      </c>
      <c r="AG53" s="52">
        <v>0</v>
      </c>
      <c r="AH53" s="63">
        <f t="shared" si="71"/>
        <v>0</v>
      </c>
      <c r="AI53" s="65">
        <f t="shared" si="72"/>
        <v>0</v>
      </c>
      <c r="AJ53" s="63">
        <f t="shared" si="73"/>
        <v>0</v>
      </c>
      <c r="AK53" s="65">
        <v>0</v>
      </c>
      <c r="AL53" s="63">
        <f t="shared" si="74"/>
        <v>0</v>
      </c>
      <c r="AM53" s="75"/>
    </row>
    <row r="54" spans="1:39" s="2" customFormat="1" x14ac:dyDescent="0.3">
      <c r="A54" s="78" t="s">
        <v>44</v>
      </c>
      <c r="B54" s="47">
        <f>17000/10</f>
        <v>1700</v>
      </c>
      <c r="C54" s="183">
        <f>2700/1.1</f>
        <v>2454.5454545454545</v>
      </c>
      <c r="D54" s="163">
        <v>10</v>
      </c>
      <c r="E54" s="44">
        <v>5</v>
      </c>
      <c r="F54" s="423">
        <f t="shared" si="55"/>
        <v>8500</v>
      </c>
      <c r="G54" s="42">
        <v>10</v>
      </c>
      <c r="H54" s="69">
        <f t="shared" si="56"/>
        <v>17000</v>
      </c>
      <c r="I54" s="396">
        <v>0</v>
      </c>
      <c r="J54" s="37">
        <f t="shared" si="57"/>
        <v>0</v>
      </c>
      <c r="K54" s="396">
        <v>0</v>
      </c>
      <c r="L54" s="37">
        <f t="shared" si="58"/>
        <v>0</v>
      </c>
      <c r="M54" s="396">
        <v>0</v>
      </c>
      <c r="N54" s="37">
        <f t="shared" si="59"/>
        <v>0</v>
      </c>
      <c r="O54" s="74">
        <v>0</v>
      </c>
      <c r="P54" s="71">
        <f t="shared" si="60"/>
        <v>0</v>
      </c>
      <c r="Q54" s="57">
        <f t="shared" si="61"/>
        <v>10</v>
      </c>
      <c r="R54" s="70">
        <f t="shared" si="62"/>
        <v>17000</v>
      </c>
      <c r="S54" s="42">
        <v>0</v>
      </c>
      <c r="T54" s="69">
        <f t="shared" si="63"/>
        <v>0</v>
      </c>
      <c r="U54" s="74">
        <v>7</v>
      </c>
      <c r="V54" s="69">
        <f t="shared" si="64"/>
        <v>17181.81818181818</v>
      </c>
      <c r="W54" s="74">
        <v>4</v>
      </c>
      <c r="X54" s="69">
        <f t="shared" si="65"/>
        <v>9818.181818181818</v>
      </c>
      <c r="Y54" s="74">
        <v>4</v>
      </c>
      <c r="Z54" s="69">
        <f t="shared" si="66"/>
        <v>9818.181818181818</v>
      </c>
      <c r="AA54" s="74">
        <v>0</v>
      </c>
      <c r="AB54" s="68">
        <f t="shared" si="67"/>
        <v>0</v>
      </c>
      <c r="AC54" s="67">
        <f t="shared" si="68"/>
        <v>15</v>
      </c>
      <c r="AD54" s="66">
        <f t="shared" si="69"/>
        <v>36818.181818181816</v>
      </c>
      <c r="AE54" s="36">
        <v>0</v>
      </c>
      <c r="AF54" s="60">
        <f t="shared" si="70"/>
        <v>11318.181818181818</v>
      </c>
      <c r="AG54" s="52">
        <v>0</v>
      </c>
      <c r="AH54" s="63">
        <f t="shared" si="71"/>
        <v>0</v>
      </c>
      <c r="AI54" s="65">
        <f t="shared" si="72"/>
        <v>0</v>
      </c>
      <c r="AJ54" s="63">
        <f t="shared" si="73"/>
        <v>0</v>
      </c>
      <c r="AK54" s="65">
        <v>0</v>
      </c>
      <c r="AL54" s="63">
        <f t="shared" si="74"/>
        <v>0</v>
      </c>
      <c r="AM54" s="75"/>
    </row>
    <row r="55" spans="1:39" s="2" customFormat="1" x14ac:dyDescent="0.3">
      <c r="A55" s="58" t="s">
        <v>1188</v>
      </c>
      <c r="B55" s="47">
        <f>30400/16</f>
        <v>1900</v>
      </c>
      <c r="C55" s="46">
        <f>2800/1.1</f>
        <v>2545.454545454545</v>
      </c>
      <c r="D55" s="163">
        <v>16</v>
      </c>
      <c r="E55" s="44">
        <v>0</v>
      </c>
      <c r="F55" s="423">
        <f t="shared" si="55"/>
        <v>0</v>
      </c>
      <c r="G55" s="42">
        <v>0</v>
      </c>
      <c r="H55" s="69">
        <f t="shared" si="56"/>
        <v>0</v>
      </c>
      <c r="I55" s="396">
        <v>0</v>
      </c>
      <c r="J55" s="37">
        <f t="shared" si="57"/>
        <v>0</v>
      </c>
      <c r="K55" s="396">
        <v>0</v>
      </c>
      <c r="L55" s="37">
        <f t="shared" si="58"/>
        <v>0</v>
      </c>
      <c r="M55" s="396">
        <v>0</v>
      </c>
      <c r="N55" s="37">
        <f t="shared" si="59"/>
        <v>0</v>
      </c>
      <c r="O55" s="74">
        <v>0</v>
      </c>
      <c r="P55" s="71">
        <f t="shared" si="60"/>
        <v>0</v>
      </c>
      <c r="Q55" s="57">
        <f t="shared" si="61"/>
        <v>0</v>
      </c>
      <c r="R55" s="70">
        <f t="shared" si="62"/>
        <v>0</v>
      </c>
      <c r="S55" s="42">
        <v>0</v>
      </c>
      <c r="T55" s="69">
        <f t="shared" si="63"/>
        <v>0</v>
      </c>
      <c r="U55" s="74">
        <v>0</v>
      </c>
      <c r="V55" s="69">
        <f t="shared" si="64"/>
        <v>0</v>
      </c>
      <c r="W55" s="74">
        <v>0</v>
      </c>
      <c r="X55" s="69">
        <f t="shared" si="65"/>
        <v>0</v>
      </c>
      <c r="Y55" s="74">
        <v>0</v>
      </c>
      <c r="Z55" s="69">
        <f t="shared" si="66"/>
        <v>0</v>
      </c>
      <c r="AA55" s="74">
        <v>0</v>
      </c>
      <c r="AB55" s="68">
        <f t="shared" si="67"/>
        <v>0</v>
      </c>
      <c r="AC55" s="67">
        <f t="shared" si="68"/>
        <v>0</v>
      </c>
      <c r="AD55" s="66">
        <f t="shared" si="69"/>
        <v>0</v>
      </c>
      <c r="AE55" s="36">
        <v>0</v>
      </c>
      <c r="AF55" s="60">
        <f t="shared" si="70"/>
        <v>0</v>
      </c>
      <c r="AG55" s="52">
        <v>0</v>
      </c>
      <c r="AH55" s="63">
        <f t="shared" si="71"/>
        <v>0</v>
      </c>
      <c r="AI55" s="65">
        <f t="shared" si="72"/>
        <v>0</v>
      </c>
      <c r="AJ55" s="63">
        <f t="shared" si="73"/>
        <v>0</v>
      </c>
      <c r="AK55" s="65">
        <v>0</v>
      </c>
      <c r="AL55" s="63">
        <f t="shared" si="74"/>
        <v>0</v>
      </c>
      <c r="AM55" s="49"/>
    </row>
    <row r="56" spans="1:39" s="2" customFormat="1" x14ac:dyDescent="0.3">
      <c r="A56" s="137" t="s">
        <v>61</v>
      </c>
      <c r="B56" s="47">
        <f>14400/24</f>
        <v>600</v>
      </c>
      <c r="C56" s="46">
        <f>800/1.1</f>
        <v>727.27272727272725</v>
      </c>
      <c r="D56" s="163">
        <v>20</v>
      </c>
      <c r="E56" s="44">
        <v>0</v>
      </c>
      <c r="F56" s="423">
        <f t="shared" si="55"/>
        <v>0</v>
      </c>
      <c r="G56" s="42">
        <v>0</v>
      </c>
      <c r="H56" s="69">
        <f t="shared" si="56"/>
        <v>0</v>
      </c>
      <c r="I56" s="396">
        <v>0</v>
      </c>
      <c r="J56" s="37">
        <f t="shared" si="57"/>
        <v>0</v>
      </c>
      <c r="K56" s="396">
        <v>0</v>
      </c>
      <c r="L56" s="37">
        <f t="shared" si="58"/>
        <v>0</v>
      </c>
      <c r="M56" s="396">
        <v>0</v>
      </c>
      <c r="N56" s="37">
        <f t="shared" si="59"/>
        <v>0</v>
      </c>
      <c r="O56" s="74">
        <v>0</v>
      </c>
      <c r="P56" s="71">
        <f t="shared" si="60"/>
        <v>0</v>
      </c>
      <c r="Q56" s="57">
        <f t="shared" si="61"/>
        <v>0</v>
      </c>
      <c r="R56" s="70">
        <f t="shared" si="62"/>
        <v>0</v>
      </c>
      <c r="S56" s="42">
        <v>0</v>
      </c>
      <c r="T56" s="69">
        <f t="shared" si="63"/>
        <v>0</v>
      </c>
      <c r="U56" s="74">
        <v>0</v>
      </c>
      <c r="V56" s="69">
        <f t="shared" si="64"/>
        <v>0</v>
      </c>
      <c r="W56" s="74">
        <v>0</v>
      </c>
      <c r="X56" s="69">
        <f t="shared" si="65"/>
        <v>0</v>
      </c>
      <c r="Y56" s="74">
        <v>0</v>
      </c>
      <c r="Z56" s="69">
        <f t="shared" si="66"/>
        <v>0</v>
      </c>
      <c r="AA56" s="74">
        <v>0</v>
      </c>
      <c r="AB56" s="68">
        <f t="shared" si="67"/>
        <v>0</v>
      </c>
      <c r="AC56" s="67">
        <f t="shared" si="68"/>
        <v>0</v>
      </c>
      <c r="AD56" s="66">
        <f t="shared" si="69"/>
        <v>0</v>
      </c>
      <c r="AE56" s="36">
        <v>0</v>
      </c>
      <c r="AF56" s="60">
        <f t="shared" si="70"/>
        <v>0</v>
      </c>
      <c r="AG56" s="52">
        <v>0</v>
      </c>
      <c r="AH56" s="63">
        <f t="shared" si="71"/>
        <v>0</v>
      </c>
      <c r="AI56" s="65">
        <f t="shared" si="72"/>
        <v>0</v>
      </c>
      <c r="AJ56" s="63">
        <f t="shared" si="73"/>
        <v>0</v>
      </c>
      <c r="AK56" s="65">
        <v>0</v>
      </c>
      <c r="AL56" s="63">
        <f t="shared" si="74"/>
        <v>0</v>
      </c>
      <c r="AM56" s="49"/>
    </row>
    <row r="57" spans="1:39" s="2" customFormat="1" x14ac:dyDescent="0.3">
      <c r="A57" s="78" t="s">
        <v>133</v>
      </c>
      <c r="B57" s="182">
        <f>16000/10</f>
        <v>1600</v>
      </c>
      <c r="C57" s="183">
        <f>2700/1.1</f>
        <v>2454.5454545454545</v>
      </c>
      <c r="D57" s="184">
        <v>10</v>
      </c>
      <c r="E57" s="44">
        <v>33</v>
      </c>
      <c r="F57" s="423">
        <f t="shared" si="55"/>
        <v>52800</v>
      </c>
      <c r="G57" s="42">
        <v>0</v>
      </c>
      <c r="H57" s="69">
        <f t="shared" si="56"/>
        <v>0</v>
      </c>
      <c r="I57" s="396">
        <v>20</v>
      </c>
      <c r="J57" s="37">
        <f t="shared" si="57"/>
        <v>32000</v>
      </c>
      <c r="K57" s="396">
        <v>30</v>
      </c>
      <c r="L57" s="37">
        <f t="shared" si="58"/>
        <v>48000</v>
      </c>
      <c r="M57" s="396">
        <v>0</v>
      </c>
      <c r="N57" s="37">
        <f t="shared" si="59"/>
        <v>0</v>
      </c>
      <c r="O57" s="74">
        <v>0</v>
      </c>
      <c r="P57" s="71">
        <f t="shared" si="60"/>
        <v>0</v>
      </c>
      <c r="Q57" s="57">
        <f t="shared" si="61"/>
        <v>50</v>
      </c>
      <c r="R57" s="70">
        <f t="shared" si="62"/>
        <v>80000</v>
      </c>
      <c r="S57" s="42">
        <v>1</v>
      </c>
      <c r="T57" s="69">
        <f t="shared" si="63"/>
        <v>2454.5454545454545</v>
      </c>
      <c r="U57" s="74">
        <v>28</v>
      </c>
      <c r="V57" s="69">
        <f t="shared" si="64"/>
        <v>68727.272727272721</v>
      </c>
      <c r="W57" s="74">
        <v>14</v>
      </c>
      <c r="X57" s="69">
        <f t="shared" si="65"/>
        <v>34363.63636363636</v>
      </c>
      <c r="Y57" s="74">
        <v>9</v>
      </c>
      <c r="Z57" s="69">
        <f t="shared" si="66"/>
        <v>22090.909090909092</v>
      </c>
      <c r="AA57" s="74">
        <v>18</v>
      </c>
      <c r="AB57" s="68">
        <f t="shared" si="67"/>
        <v>44181.818181818184</v>
      </c>
      <c r="AC57" s="67">
        <f t="shared" si="68"/>
        <v>70</v>
      </c>
      <c r="AD57" s="66">
        <f t="shared" si="69"/>
        <v>171818.18181818182</v>
      </c>
      <c r="AE57" s="36">
        <v>0</v>
      </c>
      <c r="AF57" s="60">
        <f t="shared" si="70"/>
        <v>59818.181818181816</v>
      </c>
      <c r="AG57" s="52">
        <v>0</v>
      </c>
      <c r="AH57" s="63">
        <f t="shared" si="71"/>
        <v>0</v>
      </c>
      <c r="AI57" s="65">
        <f t="shared" si="72"/>
        <v>13</v>
      </c>
      <c r="AJ57" s="63">
        <f t="shared" si="73"/>
        <v>20800</v>
      </c>
      <c r="AK57" s="65">
        <v>0</v>
      </c>
      <c r="AL57" s="63">
        <f t="shared" si="74"/>
        <v>0</v>
      </c>
      <c r="AM57" s="49"/>
    </row>
    <row r="58" spans="1:39" s="2" customFormat="1" x14ac:dyDescent="0.3">
      <c r="A58" s="78" t="s">
        <v>39</v>
      </c>
      <c r="B58" s="47">
        <f>16000/10</f>
        <v>1600</v>
      </c>
      <c r="C58" s="183">
        <f>2700/1.1</f>
        <v>2454.5454545454545</v>
      </c>
      <c r="D58" s="163">
        <v>10</v>
      </c>
      <c r="E58" s="44">
        <v>11</v>
      </c>
      <c r="F58" s="423">
        <f t="shared" si="55"/>
        <v>17600</v>
      </c>
      <c r="G58" s="42">
        <v>0</v>
      </c>
      <c r="H58" s="69">
        <f t="shared" si="56"/>
        <v>0</v>
      </c>
      <c r="I58" s="396">
        <v>0</v>
      </c>
      <c r="J58" s="37">
        <f t="shared" si="57"/>
        <v>0</v>
      </c>
      <c r="K58" s="396">
        <v>0</v>
      </c>
      <c r="L58" s="37">
        <f t="shared" si="58"/>
        <v>0</v>
      </c>
      <c r="M58" s="396">
        <v>0</v>
      </c>
      <c r="N58" s="37">
        <f t="shared" si="59"/>
        <v>0</v>
      </c>
      <c r="O58" s="74">
        <v>0</v>
      </c>
      <c r="P58" s="71">
        <f t="shared" si="60"/>
        <v>0</v>
      </c>
      <c r="Q58" s="57">
        <f t="shared" si="61"/>
        <v>0</v>
      </c>
      <c r="R58" s="70">
        <f t="shared" si="62"/>
        <v>0</v>
      </c>
      <c r="S58" s="42">
        <v>1</v>
      </c>
      <c r="T58" s="69">
        <f t="shared" si="63"/>
        <v>2454.5454545454545</v>
      </c>
      <c r="U58" s="74">
        <v>9</v>
      </c>
      <c r="V58" s="69">
        <f t="shared" si="64"/>
        <v>22090.909090909092</v>
      </c>
      <c r="W58" s="74">
        <v>1</v>
      </c>
      <c r="X58" s="69">
        <f t="shared" si="65"/>
        <v>2454.5454545454545</v>
      </c>
      <c r="Y58" s="74">
        <v>0</v>
      </c>
      <c r="Z58" s="69">
        <f t="shared" si="66"/>
        <v>0</v>
      </c>
      <c r="AA58" s="74">
        <v>0</v>
      </c>
      <c r="AB58" s="68">
        <f t="shared" si="67"/>
        <v>0</v>
      </c>
      <c r="AC58" s="67">
        <f t="shared" si="68"/>
        <v>11</v>
      </c>
      <c r="AD58" s="66">
        <f t="shared" si="69"/>
        <v>27000</v>
      </c>
      <c r="AE58" s="36">
        <v>0</v>
      </c>
      <c r="AF58" s="60">
        <f t="shared" si="70"/>
        <v>9400</v>
      </c>
      <c r="AG58" s="52">
        <v>0</v>
      </c>
      <c r="AH58" s="63">
        <f t="shared" si="71"/>
        <v>0</v>
      </c>
      <c r="AI58" s="65">
        <f t="shared" si="72"/>
        <v>0</v>
      </c>
      <c r="AJ58" s="63">
        <f t="shared" si="73"/>
        <v>0</v>
      </c>
      <c r="AK58" s="65">
        <v>0</v>
      </c>
      <c r="AL58" s="63">
        <f t="shared" si="74"/>
        <v>0</v>
      </c>
      <c r="AM58" s="49"/>
    </row>
    <row r="59" spans="1:39" s="2" customFormat="1" x14ac:dyDescent="0.3">
      <c r="A59" s="78" t="s">
        <v>41</v>
      </c>
      <c r="B59" s="47">
        <f>16000/10</f>
        <v>1600</v>
      </c>
      <c r="C59" s="183">
        <f>2700/1.1</f>
        <v>2454.5454545454545</v>
      </c>
      <c r="D59" s="163">
        <v>10</v>
      </c>
      <c r="E59" s="44">
        <v>7</v>
      </c>
      <c r="F59" s="423">
        <f t="shared" si="55"/>
        <v>11200</v>
      </c>
      <c r="G59" s="42">
        <v>0</v>
      </c>
      <c r="H59" s="69">
        <f t="shared" si="56"/>
        <v>0</v>
      </c>
      <c r="I59" s="396">
        <v>0</v>
      </c>
      <c r="J59" s="37">
        <f t="shared" si="57"/>
        <v>0</v>
      </c>
      <c r="K59" s="396">
        <v>0</v>
      </c>
      <c r="L59" s="37">
        <f t="shared" si="58"/>
        <v>0</v>
      </c>
      <c r="M59" s="396">
        <v>0</v>
      </c>
      <c r="N59" s="37">
        <f t="shared" si="59"/>
        <v>0</v>
      </c>
      <c r="O59" s="74">
        <v>0</v>
      </c>
      <c r="P59" s="71">
        <f t="shared" si="60"/>
        <v>0</v>
      </c>
      <c r="Q59" s="57">
        <f t="shared" si="61"/>
        <v>0</v>
      </c>
      <c r="R59" s="70">
        <f t="shared" si="62"/>
        <v>0</v>
      </c>
      <c r="S59" s="42">
        <v>0</v>
      </c>
      <c r="T59" s="69">
        <f t="shared" si="63"/>
        <v>0</v>
      </c>
      <c r="U59" s="74">
        <v>6</v>
      </c>
      <c r="V59" s="69">
        <f t="shared" si="64"/>
        <v>14727.272727272728</v>
      </c>
      <c r="W59" s="74">
        <v>1</v>
      </c>
      <c r="X59" s="69">
        <f t="shared" si="65"/>
        <v>2454.5454545454545</v>
      </c>
      <c r="Y59" s="74">
        <v>0</v>
      </c>
      <c r="Z59" s="69">
        <f t="shared" si="66"/>
        <v>0</v>
      </c>
      <c r="AA59" s="74">
        <v>0</v>
      </c>
      <c r="AB59" s="68">
        <f t="shared" si="67"/>
        <v>0</v>
      </c>
      <c r="AC59" s="67">
        <f t="shared" si="68"/>
        <v>7</v>
      </c>
      <c r="AD59" s="66">
        <f t="shared" si="69"/>
        <v>17181.81818181818</v>
      </c>
      <c r="AE59" s="36">
        <v>0</v>
      </c>
      <c r="AF59" s="60">
        <f t="shared" si="70"/>
        <v>5981.818181818182</v>
      </c>
      <c r="AG59" s="52">
        <v>0</v>
      </c>
      <c r="AH59" s="63">
        <f t="shared" si="71"/>
        <v>0</v>
      </c>
      <c r="AI59" s="65">
        <f t="shared" si="72"/>
        <v>0</v>
      </c>
      <c r="AJ59" s="63">
        <f t="shared" si="73"/>
        <v>0</v>
      </c>
      <c r="AK59" s="65">
        <v>0</v>
      </c>
      <c r="AL59" s="63">
        <f t="shared" si="74"/>
        <v>0</v>
      </c>
      <c r="AM59" s="49"/>
    </row>
    <row r="60" spans="1:39" s="2" customFormat="1" x14ac:dyDescent="0.3">
      <c r="A60" s="78" t="s">
        <v>68</v>
      </c>
      <c r="B60" s="47">
        <f>16000/10</f>
        <v>1600</v>
      </c>
      <c r="C60" s="183">
        <f>2700/1.1</f>
        <v>2454.5454545454545</v>
      </c>
      <c r="D60" s="163">
        <v>10</v>
      </c>
      <c r="E60" s="44">
        <v>8</v>
      </c>
      <c r="F60" s="423">
        <f t="shared" si="55"/>
        <v>12800</v>
      </c>
      <c r="G60" s="42">
        <v>0</v>
      </c>
      <c r="H60" s="69">
        <f t="shared" si="56"/>
        <v>0</v>
      </c>
      <c r="I60" s="396">
        <v>0</v>
      </c>
      <c r="J60" s="37">
        <f t="shared" si="57"/>
        <v>0</v>
      </c>
      <c r="K60" s="396">
        <v>0</v>
      </c>
      <c r="L60" s="37">
        <f t="shared" si="58"/>
        <v>0</v>
      </c>
      <c r="M60" s="396">
        <v>0</v>
      </c>
      <c r="N60" s="37">
        <f t="shared" si="59"/>
        <v>0</v>
      </c>
      <c r="O60" s="74">
        <v>0</v>
      </c>
      <c r="P60" s="71">
        <f t="shared" si="60"/>
        <v>0</v>
      </c>
      <c r="Q60" s="57">
        <f t="shared" si="61"/>
        <v>0</v>
      </c>
      <c r="R60" s="70">
        <f t="shared" si="62"/>
        <v>0</v>
      </c>
      <c r="S60" s="42">
        <v>1</v>
      </c>
      <c r="T60" s="69">
        <f t="shared" si="63"/>
        <v>2454.5454545454545</v>
      </c>
      <c r="U60" s="74">
        <v>4</v>
      </c>
      <c r="V60" s="69">
        <f t="shared" si="64"/>
        <v>9818.181818181818</v>
      </c>
      <c r="W60" s="74">
        <v>2</v>
      </c>
      <c r="X60" s="69">
        <f t="shared" si="65"/>
        <v>4909.090909090909</v>
      </c>
      <c r="Y60" s="74">
        <v>1</v>
      </c>
      <c r="Z60" s="69">
        <f t="shared" si="66"/>
        <v>2454.5454545454545</v>
      </c>
      <c r="AA60" s="74">
        <v>0</v>
      </c>
      <c r="AB60" s="68">
        <f t="shared" si="67"/>
        <v>0</v>
      </c>
      <c r="AC60" s="67">
        <f t="shared" si="68"/>
        <v>8</v>
      </c>
      <c r="AD60" s="66">
        <f t="shared" si="69"/>
        <v>19636.363636363636</v>
      </c>
      <c r="AE60" s="36">
        <v>0</v>
      </c>
      <c r="AF60" s="60">
        <f t="shared" si="70"/>
        <v>6836.363636363636</v>
      </c>
      <c r="AG60" s="52">
        <v>0</v>
      </c>
      <c r="AH60" s="63">
        <f t="shared" si="71"/>
        <v>0</v>
      </c>
      <c r="AI60" s="65">
        <f t="shared" si="72"/>
        <v>0</v>
      </c>
      <c r="AJ60" s="63">
        <f t="shared" si="73"/>
        <v>0</v>
      </c>
      <c r="AK60" s="65">
        <v>0</v>
      </c>
      <c r="AL60" s="63">
        <f t="shared" si="74"/>
        <v>0</v>
      </c>
      <c r="AM60" s="49"/>
    </row>
    <row r="61" spans="1:39" s="2" customFormat="1" x14ac:dyDescent="0.3">
      <c r="A61" s="78" t="s">
        <v>1187</v>
      </c>
      <c r="B61" s="47">
        <f>16000/10</f>
        <v>1600</v>
      </c>
      <c r="C61" s="183">
        <f>2700/1.1</f>
        <v>2454.5454545454545</v>
      </c>
      <c r="D61" s="163">
        <v>11</v>
      </c>
      <c r="E61" s="44">
        <v>4</v>
      </c>
      <c r="F61" s="423">
        <f t="shared" si="55"/>
        <v>6400</v>
      </c>
      <c r="G61" s="42">
        <v>10</v>
      </c>
      <c r="H61" s="69">
        <f t="shared" si="56"/>
        <v>16000</v>
      </c>
      <c r="I61" s="396">
        <v>0</v>
      </c>
      <c r="J61" s="37">
        <f t="shared" si="57"/>
        <v>0</v>
      </c>
      <c r="K61" s="396">
        <v>0</v>
      </c>
      <c r="L61" s="37">
        <f t="shared" si="58"/>
        <v>0</v>
      </c>
      <c r="M61" s="396">
        <v>0</v>
      </c>
      <c r="N61" s="37">
        <f t="shared" si="59"/>
        <v>0</v>
      </c>
      <c r="O61" s="74">
        <v>0</v>
      </c>
      <c r="P61" s="71">
        <f t="shared" si="60"/>
        <v>0</v>
      </c>
      <c r="Q61" s="57">
        <f t="shared" si="61"/>
        <v>10</v>
      </c>
      <c r="R61" s="70">
        <f t="shared" si="62"/>
        <v>16000</v>
      </c>
      <c r="S61" s="42">
        <v>2</v>
      </c>
      <c r="T61" s="69">
        <f t="shared" si="63"/>
        <v>4909.090909090909</v>
      </c>
      <c r="U61" s="74">
        <v>4</v>
      </c>
      <c r="V61" s="69">
        <f t="shared" si="64"/>
        <v>9818.181818181818</v>
      </c>
      <c r="W61" s="74">
        <v>4</v>
      </c>
      <c r="X61" s="69">
        <f t="shared" si="65"/>
        <v>9818.181818181818</v>
      </c>
      <c r="Y61" s="74">
        <v>1</v>
      </c>
      <c r="Z61" s="69">
        <f t="shared" si="66"/>
        <v>2454.5454545454545</v>
      </c>
      <c r="AA61" s="74">
        <v>3</v>
      </c>
      <c r="AB61" s="68">
        <f t="shared" si="67"/>
        <v>7363.636363636364</v>
      </c>
      <c r="AC61" s="67">
        <f t="shared" si="68"/>
        <v>14</v>
      </c>
      <c r="AD61" s="66">
        <f t="shared" si="69"/>
        <v>34363.63636363636</v>
      </c>
      <c r="AE61" s="36">
        <v>0</v>
      </c>
      <c r="AF61" s="60">
        <f t="shared" si="70"/>
        <v>11963.636363636364</v>
      </c>
      <c r="AG61" s="52">
        <v>0</v>
      </c>
      <c r="AH61" s="63">
        <f t="shared" si="71"/>
        <v>0</v>
      </c>
      <c r="AI61" s="65">
        <f t="shared" si="72"/>
        <v>0</v>
      </c>
      <c r="AJ61" s="63">
        <f t="shared" si="73"/>
        <v>0</v>
      </c>
      <c r="AK61" s="65">
        <v>0</v>
      </c>
      <c r="AL61" s="63">
        <f t="shared" si="74"/>
        <v>0</v>
      </c>
      <c r="AM61" s="49"/>
    </row>
    <row r="62" spans="1:39" s="2" customFormat="1" x14ac:dyDescent="0.3">
      <c r="A62" s="78" t="s">
        <v>45</v>
      </c>
      <c r="B62" s="47">
        <f>14400/12</f>
        <v>1200</v>
      </c>
      <c r="C62" s="46">
        <f>1800/1.1</f>
        <v>1636.3636363636363</v>
      </c>
      <c r="D62" s="163">
        <v>12</v>
      </c>
      <c r="E62" s="44">
        <v>0</v>
      </c>
      <c r="F62" s="423">
        <f t="shared" si="55"/>
        <v>0</v>
      </c>
      <c r="G62" s="42">
        <v>0</v>
      </c>
      <c r="H62" s="69">
        <f t="shared" si="56"/>
        <v>0</v>
      </c>
      <c r="I62" s="396">
        <v>0</v>
      </c>
      <c r="J62" s="37">
        <f t="shared" si="57"/>
        <v>0</v>
      </c>
      <c r="K62" s="396">
        <v>0</v>
      </c>
      <c r="L62" s="37">
        <f t="shared" si="58"/>
        <v>0</v>
      </c>
      <c r="M62" s="396">
        <v>0</v>
      </c>
      <c r="N62" s="37">
        <f t="shared" si="59"/>
        <v>0</v>
      </c>
      <c r="O62" s="74">
        <v>0</v>
      </c>
      <c r="P62" s="71">
        <f t="shared" si="60"/>
        <v>0</v>
      </c>
      <c r="Q62" s="57">
        <f t="shared" si="61"/>
        <v>0</v>
      </c>
      <c r="R62" s="70">
        <f t="shared" si="62"/>
        <v>0</v>
      </c>
      <c r="S62" s="42">
        <v>0</v>
      </c>
      <c r="T62" s="69">
        <f t="shared" si="63"/>
        <v>0</v>
      </c>
      <c r="U62" s="74">
        <v>0</v>
      </c>
      <c r="V62" s="69">
        <f t="shared" si="64"/>
        <v>0</v>
      </c>
      <c r="W62" s="74">
        <v>0</v>
      </c>
      <c r="X62" s="69">
        <f t="shared" si="65"/>
        <v>0</v>
      </c>
      <c r="Y62" s="74">
        <v>0</v>
      </c>
      <c r="Z62" s="69">
        <f t="shared" si="66"/>
        <v>0</v>
      </c>
      <c r="AA62" s="74">
        <v>0</v>
      </c>
      <c r="AB62" s="68">
        <f t="shared" si="67"/>
        <v>0</v>
      </c>
      <c r="AC62" s="67">
        <f t="shared" si="68"/>
        <v>0</v>
      </c>
      <c r="AD62" s="66">
        <f t="shared" si="69"/>
        <v>0</v>
      </c>
      <c r="AE62" s="36">
        <v>0</v>
      </c>
      <c r="AF62" s="60">
        <f t="shared" si="70"/>
        <v>0</v>
      </c>
      <c r="AG62" s="52">
        <v>0</v>
      </c>
      <c r="AH62" s="63">
        <f t="shared" si="71"/>
        <v>0</v>
      </c>
      <c r="AI62" s="65">
        <f t="shared" si="72"/>
        <v>0</v>
      </c>
      <c r="AJ62" s="63">
        <f t="shared" si="73"/>
        <v>0</v>
      </c>
      <c r="AK62" s="65">
        <v>0</v>
      </c>
      <c r="AL62" s="63">
        <f t="shared" si="74"/>
        <v>0</v>
      </c>
      <c r="AM62" s="49"/>
    </row>
    <row r="63" spans="1:39" s="2" customFormat="1" x14ac:dyDescent="0.3">
      <c r="A63" s="55" t="s">
        <v>150</v>
      </c>
      <c r="B63" s="47">
        <f>3900/6</f>
        <v>650</v>
      </c>
      <c r="C63" s="46">
        <f>2000/1.1</f>
        <v>1818.181818181818</v>
      </c>
      <c r="D63" s="163">
        <v>6</v>
      </c>
      <c r="E63" s="44">
        <v>0</v>
      </c>
      <c r="F63" s="423">
        <f t="shared" si="55"/>
        <v>0</v>
      </c>
      <c r="G63" s="42">
        <v>0</v>
      </c>
      <c r="H63" s="69">
        <f t="shared" si="56"/>
        <v>0</v>
      </c>
      <c r="I63" s="396">
        <v>0</v>
      </c>
      <c r="J63" s="37">
        <f t="shared" si="57"/>
        <v>0</v>
      </c>
      <c r="K63" s="396">
        <v>0</v>
      </c>
      <c r="L63" s="37">
        <f t="shared" si="58"/>
        <v>0</v>
      </c>
      <c r="M63" s="396">
        <v>0</v>
      </c>
      <c r="N63" s="37">
        <f t="shared" si="59"/>
        <v>0</v>
      </c>
      <c r="O63" s="74">
        <v>0</v>
      </c>
      <c r="P63" s="71">
        <f t="shared" si="60"/>
        <v>0</v>
      </c>
      <c r="Q63" s="57">
        <f t="shared" si="61"/>
        <v>0</v>
      </c>
      <c r="R63" s="70">
        <f t="shared" si="62"/>
        <v>0</v>
      </c>
      <c r="S63" s="42">
        <v>0</v>
      </c>
      <c r="T63" s="69">
        <f t="shared" si="63"/>
        <v>0</v>
      </c>
      <c r="U63" s="74">
        <v>0</v>
      </c>
      <c r="V63" s="69">
        <f t="shared" si="64"/>
        <v>0</v>
      </c>
      <c r="W63" s="74">
        <v>0</v>
      </c>
      <c r="X63" s="69">
        <f t="shared" si="65"/>
        <v>0</v>
      </c>
      <c r="Y63" s="74">
        <v>0</v>
      </c>
      <c r="Z63" s="69">
        <f t="shared" si="66"/>
        <v>0</v>
      </c>
      <c r="AA63" s="74">
        <v>0</v>
      </c>
      <c r="AB63" s="68">
        <f t="shared" si="67"/>
        <v>0</v>
      </c>
      <c r="AC63" s="67">
        <f t="shared" si="68"/>
        <v>0</v>
      </c>
      <c r="AD63" s="66">
        <f t="shared" si="69"/>
        <v>0</v>
      </c>
      <c r="AE63" s="36">
        <v>0</v>
      </c>
      <c r="AF63" s="60">
        <f t="shared" si="70"/>
        <v>0</v>
      </c>
      <c r="AG63" s="52">
        <v>0</v>
      </c>
      <c r="AH63" s="63">
        <f t="shared" si="71"/>
        <v>0</v>
      </c>
      <c r="AI63" s="65">
        <f t="shared" si="72"/>
        <v>0</v>
      </c>
      <c r="AJ63" s="63">
        <f t="shared" si="73"/>
        <v>0</v>
      </c>
      <c r="AK63" s="65">
        <v>0</v>
      </c>
      <c r="AL63" s="63">
        <f t="shared" si="74"/>
        <v>0</v>
      </c>
      <c r="AM63" s="49"/>
    </row>
    <row r="64" spans="1:39" s="2" customFormat="1" x14ac:dyDescent="0.3">
      <c r="A64" s="55" t="s">
        <v>67</v>
      </c>
      <c r="B64" s="47">
        <f>3900/6</f>
        <v>650</v>
      </c>
      <c r="C64" s="46">
        <f>2000/1.1</f>
        <v>1818.181818181818</v>
      </c>
      <c r="D64" s="163">
        <v>6</v>
      </c>
      <c r="E64" s="44">
        <v>0</v>
      </c>
      <c r="F64" s="423">
        <f t="shared" si="55"/>
        <v>0</v>
      </c>
      <c r="G64" s="42">
        <v>0</v>
      </c>
      <c r="H64" s="69">
        <f t="shared" si="56"/>
        <v>0</v>
      </c>
      <c r="I64" s="396">
        <v>0</v>
      </c>
      <c r="J64" s="37">
        <f t="shared" si="57"/>
        <v>0</v>
      </c>
      <c r="K64" s="396">
        <v>0</v>
      </c>
      <c r="L64" s="37">
        <f t="shared" si="58"/>
        <v>0</v>
      </c>
      <c r="M64" s="396">
        <v>0</v>
      </c>
      <c r="N64" s="37">
        <f t="shared" si="59"/>
        <v>0</v>
      </c>
      <c r="O64" s="74">
        <v>0</v>
      </c>
      <c r="P64" s="71">
        <f t="shared" si="60"/>
        <v>0</v>
      </c>
      <c r="Q64" s="57">
        <f t="shared" si="61"/>
        <v>0</v>
      </c>
      <c r="R64" s="70">
        <f t="shared" si="62"/>
        <v>0</v>
      </c>
      <c r="S64" s="42">
        <v>0</v>
      </c>
      <c r="T64" s="69">
        <f t="shared" si="63"/>
        <v>0</v>
      </c>
      <c r="U64" s="74">
        <v>0</v>
      </c>
      <c r="V64" s="69">
        <f t="shared" si="64"/>
        <v>0</v>
      </c>
      <c r="W64" s="74">
        <v>0</v>
      </c>
      <c r="X64" s="69">
        <f t="shared" si="65"/>
        <v>0</v>
      </c>
      <c r="Y64" s="74">
        <v>0</v>
      </c>
      <c r="Z64" s="69">
        <f t="shared" si="66"/>
        <v>0</v>
      </c>
      <c r="AA64" s="74">
        <v>0</v>
      </c>
      <c r="AB64" s="68">
        <f t="shared" si="67"/>
        <v>0</v>
      </c>
      <c r="AC64" s="67">
        <f t="shared" si="68"/>
        <v>0</v>
      </c>
      <c r="AD64" s="66">
        <f t="shared" si="69"/>
        <v>0</v>
      </c>
      <c r="AE64" s="36">
        <v>0</v>
      </c>
      <c r="AF64" s="60">
        <f t="shared" si="70"/>
        <v>0</v>
      </c>
      <c r="AG64" s="52">
        <v>0</v>
      </c>
      <c r="AH64" s="63">
        <f t="shared" si="71"/>
        <v>0</v>
      </c>
      <c r="AI64" s="65">
        <f t="shared" si="72"/>
        <v>0</v>
      </c>
      <c r="AJ64" s="63">
        <f t="shared" si="73"/>
        <v>0</v>
      </c>
      <c r="AK64" s="65">
        <v>0</v>
      </c>
      <c r="AL64" s="63">
        <f t="shared" si="74"/>
        <v>0</v>
      </c>
      <c r="AM64" s="49"/>
    </row>
    <row r="65" spans="1:39" s="2" customFormat="1" x14ac:dyDescent="0.3">
      <c r="A65" s="55" t="s">
        <v>148</v>
      </c>
      <c r="B65" s="47">
        <f>3900/6</f>
        <v>650</v>
      </c>
      <c r="C65" s="46">
        <f>2000/1.1</f>
        <v>1818.181818181818</v>
      </c>
      <c r="D65" s="163">
        <v>6</v>
      </c>
      <c r="E65" s="44">
        <v>0</v>
      </c>
      <c r="F65" s="423">
        <f t="shared" si="55"/>
        <v>0</v>
      </c>
      <c r="G65" s="42">
        <v>0</v>
      </c>
      <c r="H65" s="69">
        <f t="shared" si="56"/>
        <v>0</v>
      </c>
      <c r="I65" s="396">
        <v>0</v>
      </c>
      <c r="J65" s="37">
        <f t="shared" si="57"/>
        <v>0</v>
      </c>
      <c r="K65" s="396">
        <v>0</v>
      </c>
      <c r="L65" s="37">
        <f t="shared" si="58"/>
        <v>0</v>
      </c>
      <c r="M65" s="396">
        <v>0</v>
      </c>
      <c r="N65" s="37">
        <f t="shared" si="59"/>
        <v>0</v>
      </c>
      <c r="O65" s="74">
        <v>0</v>
      </c>
      <c r="P65" s="71">
        <f t="shared" si="60"/>
        <v>0</v>
      </c>
      <c r="Q65" s="57">
        <f t="shared" si="61"/>
        <v>0</v>
      </c>
      <c r="R65" s="70">
        <f t="shared" si="62"/>
        <v>0</v>
      </c>
      <c r="S65" s="42">
        <v>0</v>
      </c>
      <c r="T65" s="69">
        <f t="shared" si="63"/>
        <v>0</v>
      </c>
      <c r="U65" s="74">
        <v>0</v>
      </c>
      <c r="V65" s="69">
        <f t="shared" si="64"/>
        <v>0</v>
      </c>
      <c r="W65" s="74">
        <v>0</v>
      </c>
      <c r="X65" s="69">
        <f t="shared" si="65"/>
        <v>0</v>
      </c>
      <c r="Y65" s="74">
        <v>0</v>
      </c>
      <c r="Z65" s="69">
        <f t="shared" si="66"/>
        <v>0</v>
      </c>
      <c r="AA65" s="74">
        <v>0</v>
      </c>
      <c r="AB65" s="68">
        <f t="shared" si="67"/>
        <v>0</v>
      </c>
      <c r="AC65" s="67">
        <f t="shared" si="68"/>
        <v>0</v>
      </c>
      <c r="AD65" s="66">
        <f t="shared" si="69"/>
        <v>0</v>
      </c>
      <c r="AE65" s="36">
        <v>0</v>
      </c>
      <c r="AF65" s="60">
        <f t="shared" si="70"/>
        <v>0</v>
      </c>
      <c r="AG65" s="52">
        <v>0</v>
      </c>
      <c r="AH65" s="63">
        <f t="shared" si="71"/>
        <v>0</v>
      </c>
      <c r="AI65" s="65">
        <f t="shared" si="72"/>
        <v>0</v>
      </c>
      <c r="AJ65" s="63">
        <f t="shared" si="73"/>
        <v>0</v>
      </c>
      <c r="AK65" s="65">
        <v>0</v>
      </c>
      <c r="AL65" s="63">
        <f t="shared" si="74"/>
        <v>0</v>
      </c>
      <c r="AM65" s="49"/>
    </row>
    <row r="66" spans="1:39" s="2" customFormat="1" ht="17.25" thickBot="1" x14ac:dyDescent="0.35">
      <c r="A66" s="48" t="s">
        <v>60</v>
      </c>
      <c r="B66" s="193">
        <f>31200/24</f>
        <v>1300</v>
      </c>
      <c r="C66" s="194">
        <f>2800/1.1</f>
        <v>2545.454545454545</v>
      </c>
      <c r="D66" s="45">
        <v>24</v>
      </c>
      <c r="E66" s="403">
        <v>0</v>
      </c>
      <c r="F66" s="424">
        <f t="shared" si="55"/>
        <v>0</v>
      </c>
      <c r="G66" s="376">
        <v>0</v>
      </c>
      <c r="H66" s="404">
        <f t="shared" si="56"/>
        <v>0</v>
      </c>
      <c r="I66" s="418">
        <v>0</v>
      </c>
      <c r="J66" s="197">
        <f t="shared" si="57"/>
        <v>0</v>
      </c>
      <c r="K66" s="418">
        <v>0</v>
      </c>
      <c r="L66" s="197">
        <f t="shared" si="58"/>
        <v>0</v>
      </c>
      <c r="M66" s="418">
        <v>0</v>
      </c>
      <c r="N66" s="197">
        <f t="shared" si="59"/>
        <v>0</v>
      </c>
      <c r="O66" s="145">
        <v>0</v>
      </c>
      <c r="P66" s="405">
        <f t="shared" si="60"/>
        <v>0</v>
      </c>
      <c r="Q66" s="406">
        <f t="shared" si="61"/>
        <v>0</v>
      </c>
      <c r="R66" s="149">
        <f t="shared" si="62"/>
        <v>0</v>
      </c>
      <c r="S66" s="376">
        <v>0</v>
      </c>
      <c r="T66" s="404">
        <f t="shared" si="63"/>
        <v>0</v>
      </c>
      <c r="U66" s="145">
        <v>0</v>
      </c>
      <c r="V66" s="404">
        <f t="shared" si="64"/>
        <v>0</v>
      </c>
      <c r="W66" s="145">
        <v>0</v>
      </c>
      <c r="X66" s="404">
        <f t="shared" si="65"/>
        <v>0</v>
      </c>
      <c r="Y66" s="145">
        <v>0</v>
      </c>
      <c r="Z66" s="404">
        <f t="shared" si="66"/>
        <v>0</v>
      </c>
      <c r="AA66" s="145">
        <v>0</v>
      </c>
      <c r="AB66" s="390">
        <f t="shared" si="67"/>
        <v>0</v>
      </c>
      <c r="AC66" s="407">
        <f t="shared" si="68"/>
        <v>0</v>
      </c>
      <c r="AD66" s="408">
        <f t="shared" si="69"/>
        <v>0</v>
      </c>
      <c r="AE66" s="409">
        <v>0</v>
      </c>
      <c r="AF66" s="392">
        <f t="shared" si="70"/>
        <v>0</v>
      </c>
      <c r="AG66" s="410">
        <v>0</v>
      </c>
      <c r="AH66" s="411">
        <f t="shared" si="71"/>
        <v>0</v>
      </c>
      <c r="AI66" s="412">
        <f t="shared" si="72"/>
        <v>0</v>
      </c>
      <c r="AJ66" s="411">
        <f t="shared" si="73"/>
        <v>0</v>
      </c>
      <c r="AK66" s="412">
        <v>0</v>
      </c>
      <c r="AL66" s="411">
        <f t="shared" si="74"/>
        <v>0</v>
      </c>
      <c r="AM66" s="413"/>
    </row>
    <row r="67" spans="1:39" s="2" customFormat="1" ht="17.25" thickBot="1" x14ac:dyDescent="0.35">
      <c r="A67" s="573" t="s">
        <v>57</v>
      </c>
      <c r="B67" s="574"/>
      <c r="C67" s="574"/>
      <c r="D67" s="574"/>
      <c r="E67" s="414">
        <f t="shared" ref="E67:AL67" si="75">SUM(E52:E66)</f>
        <v>83</v>
      </c>
      <c r="F67" s="389">
        <f t="shared" si="75"/>
        <v>136300</v>
      </c>
      <c r="G67" s="395">
        <f t="shared" si="75"/>
        <v>50</v>
      </c>
      <c r="H67" s="369">
        <f t="shared" si="75"/>
        <v>87000</v>
      </c>
      <c r="I67" s="558">
        <f t="shared" si="75"/>
        <v>40</v>
      </c>
      <c r="J67" s="369">
        <f t="shared" si="75"/>
        <v>68000</v>
      </c>
      <c r="K67" s="558">
        <f t="shared" si="75"/>
        <v>40</v>
      </c>
      <c r="L67" s="369">
        <f t="shared" si="75"/>
        <v>66000</v>
      </c>
      <c r="M67" s="558">
        <f t="shared" si="75"/>
        <v>0</v>
      </c>
      <c r="N67" s="369">
        <f t="shared" si="75"/>
        <v>0</v>
      </c>
      <c r="O67" s="558">
        <f t="shared" si="75"/>
        <v>0</v>
      </c>
      <c r="P67" s="369">
        <f t="shared" si="75"/>
        <v>0</v>
      </c>
      <c r="Q67" s="372">
        <f t="shared" si="75"/>
        <v>130</v>
      </c>
      <c r="R67" s="371">
        <f t="shared" si="75"/>
        <v>221000</v>
      </c>
      <c r="S67" s="395">
        <f t="shared" si="75"/>
        <v>5</v>
      </c>
      <c r="T67" s="369">
        <f t="shared" si="75"/>
        <v>12272.727272727272</v>
      </c>
      <c r="U67" s="558">
        <f t="shared" si="75"/>
        <v>76</v>
      </c>
      <c r="V67" s="369">
        <f t="shared" si="75"/>
        <v>188181.81818181818</v>
      </c>
      <c r="W67" s="558">
        <f t="shared" si="75"/>
        <v>38</v>
      </c>
      <c r="X67" s="369">
        <f t="shared" si="75"/>
        <v>94363.636363636368</v>
      </c>
      <c r="Y67" s="558">
        <f t="shared" si="75"/>
        <v>24</v>
      </c>
      <c r="Z67" s="369">
        <f t="shared" si="75"/>
        <v>59727.272727272721</v>
      </c>
      <c r="AA67" s="558">
        <f t="shared" si="75"/>
        <v>40</v>
      </c>
      <c r="AB67" s="369">
        <f t="shared" si="75"/>
        <v>99909.090909090897</v>
      </c>
      <c r="AC67" s="372">
        <f t="shared" si="75"/>
        <v>183</v>
      </c>
      <c r="AD67" s="372">
        <f t="shared" si="75"/>
        <v>454454.54545454547</v>
      </c>
      <c r="AE67" s="372">
        <f t="shared" si="75"/>
        <v>0</v>
      </c>
      <c r="AF67" s="371">
        <f t="shared" si="75"/>
        <v>148554.54545454541</v>
      </c>
      <c r="AG67" s="398">
        <f t="shared" si="75"/>
        <v>1</v>
      </c>
      <c r="AH67" s="367">
        <f t="shared" si="75"/>
        <v>1800</v>
      </c>
      <c r="AI67" s="395">
        <f t="shared" si="75"/>
        <v>29</v>
      </c>
      <c r="AJ67" s="367">
        <f t="shared" si="75"/>
        <v>49600</v>
      </c>
      <c r="AK67" s="395">
        <f t="shared" si="75"/>
        <v>0</v>
      </c>
      <c r="AL67" s="367">
        <f t="shared" si="75"/>
        <v>0</v>
      </c>
      <c r="AM67" s="11"/>
    </row>
    <row r="68" spans="1:39" s="2" customFormat="1" ht="17.25" thickBot="1" x14ac:dyDescent="0.35">
      <c r="A68" s="10"/>
      <c r="B68" s="10"/>
      <c r="C68" s="10"/>
      <c r="D68" s="10"/>
      <c r="E68" s="4"/>
      <c r="F68" s="5"/>
      <c r="G68" s="4"/>
      <c r="H68" s="9">
        <f>H67*1.1</f>
        <v>95700.000000000015</v>
      </c>
      <c r="I68" s="5"/>
      <c r="J68" s="9">
        <f>J67*1.1</f>
        <v>74800</v>
      </c>
      <c r="K68" s="5"/>
      <c r="L68" s="9">
        <f>L67*1.1</f>
        <v>72600</v>
      </c>
      <c r="M68" s="5"/>
      <c r="N68" s="9">
        <f>N67*1.1</f>
        <v>0</v>
      </c>
      <c r="O68" s="5"/>
      <c r="P68" s="9">
        <f>P67*1.1</f>
        <v>0</v>
      </c>
      <c r="Q68" s="5"/>
      <c r="R68" s="8">
        <f>R67*1.1</f>
        <v>243100.00000000003</v>
      </c>
      <c r="S68" s="586" t="s">
        <v>50</v>
      </c>
      <c r="T68" s="587"/>
      <c r="U68" s="587"/>
      <c r="V68" s="587"/>
      <c r="W68" s="587"/>
      <c r="X68" s="587"/>
      <c r="Y68" s="587"/>
      <c r="Z68" s="587"/>
      <c r="AA68" s="587"/>
      <c r="AB68" s="587"/>
      <c r="AC68" s="587"/>
      <c r="AD68" s="587"/>
      <c r="AE68" s="557"/>
      <c r="AF68" s="7">
        <f>AF67/(R67+F67)</f>
        <v>0.41576978856575825</v>
      </c>
      <c r="AG68" s="4"/>
      <c r="AH68" s="6"/>
      <c r="AI68" s="4"/>
      <c r="AJ68" s="6"/>
      <c r="AK68" s="4"/>
      <c r="AL68" s="3"/>
    </row>
    <row r="69" spans="1:39" s="2" customFormat="1" x14ac:dyDescent="0.3">
      <c r="A69" s="10"/>
      <c r="B69" s="10"/>
      <c r="C69" s="10"/>
      <c r="D69" s="10"/>
      <c r="E69" s="91"/>
      <c r="F69" s="10"/>
      <c r="G69" s="10"/>
      <c r="H69" s="125"/>
      <c r="I69" s="10"/>
      <c r="J69" s="125"/>
      <c r="K69" s="10"/>
      <c r="L69" s="125"/>
      <c r="M69" s="10"/>
      <c r="N69" s="125"/>
      <c r="O69" s="10"/>
      <c r="P69" s="125"/>
      <c r="Q69" s="10"/>
      <c r="R69" s="125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3"/>
      <c r="AG69" s="10"/>
      <c r="AH69" s="10"/>
      <c r="AI69" s="10"/>
      <c r="AJ69" s="10"/>
      <c r="AK69" s="10"/>
    </row>
    <row r="70" spans="1:39" s="2" customFormat="1" ht="17.25" thickBot="1" x14ac:dyDescent="0.35">
      <c r="A70" s="98" t="s">
        <v>1224</v>
      </c>
      <c r="B70" s="97"/>
      <c r="C70" s="97"/>
      <c r="D70" s="94"/>
      <c r="E70" s="95"/>
      <c r="F70" s="95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3"/>
      <c r="AH70" s="93"/>
      <c r="AI70" s="93"/>
      <c r="AJ70" s="93"/>
      <c r="AK70" s="93"/>
    </row>
    <row r="71" spans="1:39" s="2" customFormat="1" ht="17.25" thickBot="1" x14ac:dyDescent="0.35">
      <c r="A71" s="10"/>
      <c r="B71" s="10"/>
      <c r="C71" s="10"/>
      <c r="D71" s="10"/>
      <c r="E71" s="92"/>
      <c r="F71" s="134"/>
      <c r="G71" s="619" t="s">
        <v>10</v>
      </c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1"/>
      <c r="S71" s="622" t="s">
        <v>49</v>
      </c>
      <c r="T71" s="622"/>
      <c r="U71" s="622"/>
      <c r="V71" s="622"/>
      <c r="W71" s="622"/>
      <c r="X71" s="622"/>
      <c r="Y71" s="622"/>
      <c r="Z71" s="622"/>
      <c r="AA71" s="622"/>
      <c r="AB71" s="622"/>
      <c r="AC71" s="622"/>
      <c r="AD71" s="622"/>
      <c r="AE71" s="622"/>
      <c r="AF71" s="622"/>
      <c r="AG71" s="92"/>
      <c r="AH71" s="89"/>
      <c r="AI71" s="92"/>
      <c r="AJ71" s="91"/>
      <c r="AK71" s="112"/>
      <c r="AL71" s="113"/>
      <c r="AM71" s="133" t="s">
        <v>11</v>
      </c>
    </row>
    <row r="72" spans="1:39" s="2" customFormat="1" ht="16.5" customHeight="1" x14ac:dyDescent="0.3">
      <c r="A72" s="652" t="s">
        <v>12</v>
      </c>
      <c r="B72" s="636" t="s">
        <v>13</v>
      </c>
      <c r="C72" s="565" t="s">
        <v>14</v>
      </c>
      <c r="D72" s="647" t="s">
        <v>51</v>
      </c>
      <c r="E72" s="654" t="s">
        <v>15</v>
      </c>
      <c r="F72" s="656" t="s">
        <v>16</v>
      </c>
      <c r="G72" s="629" t="s">
        <v>17</v>
      </c>
      <c r="H72" s="633" t="s">
        <v>18</v>
      </c>
      <c r="I72" s="658" t="s">
        <v>0</v>
      </c>
      <c r="J72" s="633" t="s">
        <v>53</v>
      </c>
      <c r="K72" s="658" t="s">
        <v>1</v>
      </c>
      <c r="L72" s="633" t="s">
        <v>19</v>
      </c>
      <c r="M72" s="625" t="s">
        <v>2</v>
      </c>
      <c r="N72" s="633" t="s">
        <v>20</v>
      </c>
      <c r="O72" s="625" t="s">
        <v>3</v>
      </c>
      <c r="P72" s="633" t="s">
        <v>21</v>
      </c>
      <c r="Q72" s="639" t="s">
        <v>22</v>
      </c>
      <c r="R72" s="607" t="s">
        <v>23</v>
      </c>
      <c r="S72" s="609" t="s">
        <v>24</v>
      </c>
      <c r="T72" s="611" t="s">
        <v>25</v>
      </c>
      <c r="U72" s="640" t="s">
        <v>4</v>
      </c>
      <c r="V72" s="611" t="s">
        <v>26</v>
      </c>
      <c r="W72" s="640" t="s">
        <v>5</v>
      </c>
      <c r="X72" s="611" t="s">
        <v>27</v>
      </c>
      <c r="Y72" s="609" t="s">
        <v>6</v>
      </c>
      <c r="Z72" s="611" t="s">
        <v>54</v>
      </c>
      <c r="AA72" s="640" t="s">
        <v>7</v>
      </c>
      <c r="AB72" s="611" t="s">
        <v>28</v>
      </c>
      <c r="AC72" s="642" t="s">
        <v>29</v>
      </c>
      <c r="AD72" s="639" t="s">
        <v>30</v>
      </c>
      <c r="AE72" s="639" t="s">
        <v>31</v>
      </c>
      <c r="AF72" s="623" t="s">
        <v>32</v>
      </c>
      <c r="AG72" s="615" t="s">
        <v>33</v>
      </c>
      <c r="AH72" s="627" t="s">
        <v>52</v>
      </c>
      <c r="AI72" s="629" t="s">
        <v>71</v>
      </c>
      <c r="AJ72" s="627" t="s">
        <v>34</v>
      </c>
      <c r="AK72" s="634" t="s">
        <v>35</v>
      </c>
      <c r="AL72" s="627" t="s">
        <v>36</v>
      </c>
      <c r="AM72" s="605" t="s">
        <v>37</v>
      </c>
    </row>
    <row r="73" spans="1:39" s="2" customFormat="1" ht="17.25" customHeight="1" thickBot="1" x14ac:dyDescent="0.35">
      <c r="A73" s="653"/>
      <c r="B73" s="637"/>
      <c r="C73" s="566"/>
      <c r="D73" s="648"/>
      <c r="E73" s="655"/>
      <c r="F73" s="657"/>
      <c r="G73" s="630"/>
      <c r="H73" s="583"/>
      <c r="I73" s="659"/>
      <c r="J73" s="583"/>
      <c r="K73" s="659"/>
      <c r="L73" s="583"/>
      <c r="M73" s="626"/>
      <c r="N73" s="583"/>
      <c r="O73" s="626"/>
      <c r="P73" s="583"/>
      <c r="Q73" s="602"/>
      <c r="R73" s="608"/>
      <c r="S73" s="610"/>
      <c r="T73" s="612"/>
      <c r="U73" s="641"/>
      <c r="V73" s="612"/>
      <c r="W73" s="641"/>
      <c r="X73" s="612"/>
      <c r="Y73" s="610"/>
      <c r="Z73" s="612"/>
      <c r="AA73" s="641"/>
      <c r="AB73" s="612"/>
      <c r="AC73" s="593"/>
      <c r="AD73" s="602"/>
      <c r="AE73" s="602"/>
      <c r="AF73" s="624"/>
      <c r="AG73" s="616"/>
      <c r="AH73" s="631"/>
      <c r="AI73" s="630"/>
      <c r="AJ73" s="631"/>
      <c r="AK73" s="638"/>
      <c r="AL73" s="631"/>
      <c r="AM73" s="606"/>
    </row>
    <row r="74" spans="1:39" s="2" customFormat="1" x14ac:dyDescent="0.3">
      <c r="A74" s="78" t="s">
        <v>40</v>
      </c>
      <c r="B74" s="47">
        <f>18000/10</f>
        <v>1800</v>
      </c>
      <c r="C74" s="183">
        <f>2800/1.1</f>
        <v>2545.454545454545</v>
      </c>
      <c r="D74" s="163">
        <v>10</v>
      </c>
      <c r="E74" s="44">
        <v>0</v>
      </c>
      <c r="F74" s="76">
        <f t="shared" ref="F74:F88" si="76">B74*E74</f>
        <v>0</v>
      </c>
      <c r="G74" s="74">
        <v>20</v>
      </c>
      <c r="H74" s="69">
        <f t="shared" ref="H74:H88" si="77">B74*G74</f>
        <v>36000</v>
      </c>
      <c r="I74" s="396">
        <v>10</v>
      </c>
      <c r="J74" s="37">
        <f t="shared" ref="J74:J88" si="78">B74*I74</f>
        <v>18000</v>
      </c>
      <c r="K74" s="396">
        <v>10</v>
      </c>
      <c r="L74" s="37">
        <f t="shared" ref="L74:L88" si="79">B74*K74</f>
        <v>18000</v>
      </c>
      <c r="M74" s="396">
        <v>10</v>
      </c>
      <c r="N74" s="37">
        <f t="shared" ref="N74:N88" si="80">B74*M74</f>
        <v>18000</v>
      </c>
      <c r="O74" s="74">
        <v>0</v>
      </c>
      <c r="P74" s="71">
        <f t="shared" ref="P74:P88" si="81">B74*O74</f>
        <v>0</v>
      </c>
      <c r="Q74" s="57">
        <f t="shared" ref="Q74:Q88" si="82">G74+I74+K74+M74+O74</f>
        <v>50</v>
      </c>
      <c r="R74" s="70">
        <f t="shared" ref="R74:R88" si="83">Q74*B74</f>
        <v>90000</v>
      </c>
      <c r="S74" s="74">
        <v>0</v>
      </c>
      <c r="T74" s="69">
        <f t="shared" ref="T74:T88" si="84">C74*S74</f>
        <v>0</v>
      </c>
      <c r="U74" s="74">
        <v>5</v>
      </c>
      <c r="V74" s="69">
        <f t="shared" ref="V74:V88" si="85">C74*U74</f>
        <v>12727.272727272724</v>
      </c>
      <c r="W74" s="74">
        <v>14</v>
      </c>
      <c r="X74" s="69">
        <f t="shared" ref="X74:X88" si="86">C74*W74</f>
        <v>35636.363636363632</v>
      </c>
      <c r="Y74" s="74">
        <v>12</v>
      </c>
      <c r="Z74" s="69">
        <f t="shared" ref="Z74:Z88" si="87">C74*Y74</f>
        <v>30545.45454545454</v>
      </c>
      <c r="AA74" s="74">
        <v>11</v>
      </c>
      <c r="AB74" s="68">
        <f t="shared" ref="AB74:AB88" si="88">C74*AA74</f>
        <v>27999.999999999996</v>
      </c>
      <c r="AC74" s="67">
        <f t="shared" ref="AC74:AC88" si="89">S74+U74+W74+Y74+AA74</f>
        <v>42</v>
      </c>
      <c r="AD74" s="66">
        <f t="shared" ref="AD74:AD88" si="90">AC74*C74</f>
        <v>106909.0909090909</v>
      </c>
      <c r="AE74" s="57">
        <v>0</v>
      </c>
      <c r="AF74" s="57">
        <f t="shared" ref="AF74:AF88" si="91">((C74-B74)*AC74)-AE74</f>
        <v>31309.09090909089</v>
      </c>
      <c r="AG74" s="52">
        <v>0</v>
      </c>
      <c r="AH74" s="63">
        <f t="shared" ref="AH74:AH88" si="92">B74*AG74</f>
        <v>0</v>
      </c>
      <c r="AI74" s="65">
        <f t="shared" ref="AI74:AI88" si="93">E74+Q74-AC74-AG74</f>
        <v>8</v>
      </c>
      <c r="AJ74" s="64">
        <f t="shared" ref="AJ74:AJ88" si="94">B74*AI74</f>
        <v>14400</v>
      </c>
      <c r="AK74" s="65">
        <v>0</v>
      </c>
      <c r="AL74" s="63">
        <f t="shared" ref="AL74:AL88" si="95">AK74*B74</f>
        <v>0</v>
      </c>
      <c r="AM74" s="180"/>
    </row>
    <row r="75" spans="1:39" s="2" customFormat="1" x14ac:dyDescent="0.3">
      <c r="A75" s="78" t="s">
        <v>43</v>
      </c>
      <c r="B75" s="47">
        <f>18000/10</f>
        <v>1800</v>
      </c>
      <c r="C75" s="183">
        <f>2800/1.1</f>
        <v>2545.454545454545</v>
      </c>
      <c r="D75" s="163">
        <v>10</v>
      </c>
      <c r="E75" s="44">
        <v>0</v>
      </c>
      <c r="F75" s="76">
        <f t="shared" si="76"/>
        <v>0</v>
      </c>
      <c r="G75" s="74">
        <v>0</v>
      </c>
      <c r="H75" s="69">
        <f t="shared" si="77"/>
        <v>0</v>
      </c>
      <c r="I75" s="396">
        <v>0</v>
      </c>
      <c r="J75" s="37">
        <f t="shared" si="78"/>
        <v>0</v>
      </c>
      <c r="K75" s="396">
        <v>0</v>
      </c>
      <c r="L75" s="37">
        <f t="shared" si="79"/>
        <v>0</v>
      </c>
      <c r="M75" s="396">
        <v>0</v>
      </c>
      <c r="N75" s="37">
        <f t="shared" si="80"/>
        <v>0</v>
      </c>
      <c r="O75" s="74">
        <v>0</v>
      </c>
      <c r="P75" s="71">
        <f t="shared" si="81"/>
        <v>0</v>
      </c>
      <c r="Q75" s="57">
        <f t="shared" si="82"/>
        <v>0</v>
      </c>
      <c r="R75" s="70">
        <f t="shared" si="83"/>
        <v>0</v>
      </c>
      <c r="S75" s="74">
        <v>0</v>
      </c>
      <c r="T75" s="69">
        <f t="shared" si="84"/>
        <v>0</v>
      </c>
      <c r="U75" s="74">
        <v>0</v>
      </c>
      <c r="V75" s="69">
        <f t="shared" si="85"/>
        <v>0</v>
      </c>
      <c r="W75" s="74">
        <v>0</v>
      </c>
      <c r="X75" s="69">
        <f t="shared" si="86"/>
        <v>0</v>
      </c>
      <c r="Y75" s="74">
        <v>0</v>
      </c>
      <c r="Z75" s="69">
        <f t="shared" si="87"/>
        <v>0</v>
      </c>
      <c r="AA75" s="74">
        <v>0</v>
      </c>
      <c r="AB75" s="68">
        <f t="shared" si="88"/>
        <v>0</v>
      </c>
      <c r="AC75" s="67">
        <f t="shared" si="89"/>
        <v>0</v>
      </c>
      <c r="AD75" s="66">
        <f t="shared" si="90"/>
        <v>0</v>
      </c>
      <c r="AE75" s="57">
        <v>0</v>
      </c>
      <c r="AF75" s="57">
        <f t="shared" si="91"/>
        <v>0</v>
      </c>
      <c r="AG75" s="52">
        <v>0</v>
      </c>
      <c r="AH75" s="63">
        <f t="shared" si="92"/>
        <v>0</v>
      </c>
      <c r="AI75" s="65">
        <f t="shared" si="93"/>
        <v>0</v>
      </c>
      <c r="AJ75" s="64">
        <f t="shared" si="94"/>
        <v>0</v>
      </c>
      <c r="AK75" s="65">
        <v>0</v>
      </c>
      <c r="AL75" s="63">
        <f t="shared" si="95"/>
        <v>0</v>
      </c>
      <c r="AM75" s="75"/>
    </row>
    <row r="76" spans="1:39" s="2" customFormat="1" x14ac:dyDescent="0.3">
      <c r="A76" s="78" t="s">
        <v>44</v>
      </c>
      <c r="B76" s="47">
        <f>17000/10</f>
        <v>1700</v>
      </c>
      <c r="C76" s="183">
        <f>2700/1.1</f>
        <v>2454.5454545454545</v>
      </c>
      <c r="D76" s="163">
        <v>10</v>
      </c>
      <c r="E76" s="44">
        <v>0</v>
      </c>
      <c r="F76" s="76">
        <f t="shared" si="76"/>
        <v>0</v>
      </c>
      <c r="G76" s="74">
        <v>0</v>
      </c>
      <c r="H76" s="69">
        <f t="shared" si="77"/>
        <v>0</v>
      </c>
      <c r="I76" s="396">
        <v>0</v>
      </c>
      <c r="J76" s="37">
        <f t="shared" si="78"/>
        <v>0</v>
      </c>
      <c r="K76" s="396">
        <v>0</v>
      </c>
      <c r="L76" s="37">
        <f t="shared" si="79"/>
        <v>0</v>
      </c>
      <c r="M76" s="396">
        <v>0</v>
      </c>
      <c r="N76" s="37">
        <f t="shared" si="80"/>
        <v>0</v>
      </c>
      <c r="O76" s="74">
        <v>0</v>
      </c>
      <c r="P76" s="71">
        <f t="shared" si="81"/>
        <v>0</v>
      </c>
      <c r="Q76" s="57">
        <f t="shared" si="82"/>
        <v>0</v>
      </c>
      <c r="R76" s="70">
        <f t="shared" si="83"/>
        <v>0</v>
      </c>
      <c r="S76" s="74">
        <v>0</v>
      </c>
      <c r="T76" s="69">
        <f t="shared" si="84"/>
        <v>0</v>
      </c>
      <c r="U76" s="74">
        <v>0</v>
      </c>
      <c r="V76" s="69">
        <f t="shared" si="85"/>
        <v>0</v>
      </c>
      <c r="W76" s="74">
        <v>0</v>
      </c>
      <c r="X76" s="69">
        <f t="shared" si="86"/>
        <v>0</v>
      </c>
      <c r="Y76" s="74">
        <v>0</v>
      </c>
      <c r="Z76" s="69">
        <f t="shared" si="87"/>
        <v>0</v>
      </c>
      <c r="AA76" s="74">
        <v>0</v>
      </c>
      <c r="AB76" s="68">
        <f t="shared" si="88"/>
        <v>0</v>
      </c>
      <c r="AC76" s="67">
        <f t="shared" si="89"/>
        <v>0</v>
      </c>
      <c r="AD76" s="66">
        <f t="shared" si="90"/>
        <v>0</v>
      </c>
      <c r="AE76" s="57">
        <v>0</v>
      </c>
      <c r="AF76" s="57">
        <f t="shared" si="91"/>
        <v>0</v>
      </c>
      <c r="AG76" s="52">
        <v>0</v>
      </c>
      <c r="AH76" s="63">
        <f t="shared" si="92"/>
        <v>0</v>
      </c>
      <c r="AI76" s="65">
        <f t="shared" si="93"/>
        <v>0</v>
      </c>
      <c r="AJ76" s="64">
        <f t="shared" si="94"/>
        <v>0</v>
      </c>
      <c r="AK76" s="65">
        <v>0</v>
      </c>
      <c r="AL76" s="63">
        <f t="shared" si="95"/>
        <v>0</v>
      </c>
      <c r="AM76" s="75"/>
    </row>
    <row r="77" spans="1:39" s="2" customFormat="1" x14ac:dyDescent="0.3">
      <c r="A77" s="58" t="s">
        <v>1188</v>
      </c>
      <c r="B77" s="47">
        <f>30400/16</f>
        <v>1900</v>
      </c>
      <c r="C77" s="46">
        <f>2800/1.1</f>
        <v>2545.454545454545</v>
      </c>
      <c r="D77" s="163">
        <v>16</v>
      </c>
      <c r="E77" s="44">
        <v>0</v>
      </c>
      <c r="F77" s="76">
        <f t="shared" si="76"/>
        <v>0</v>
      </c>
      <c r="G77" s="74">
        <v>0</v>
      </c>
      <c r="H77" s="69">
        <f t="shared" si="77"/>
        <v>0</v>
      </c>
      <c r="I77" s="396">
        <v>0</v>
      </c>
      <c r="J77" s="37">
        <f t="shared" si="78"/>
        <v>0</v>
      </c>
      <c r="K77" s="396">
        <v>0</v>
      </c>
      <c r="L77" s="37">
        <f t="shared" si="79"/>
        <v>0</v>
      </c>
      <c r="M77" s="396">
        <v>0</v>
      </c>
      <c r="N77" s="37">
        <f t="shared" si="80"/>
        <v>0</v>
      </c>
      <c r="O77" s="74">
        <v>0</v>
      </c>
      <c r="P77" s="71">
        <f t="shared" si="81"/>
        <v>0</v>
      </c>
      <c r="Q77" s="57">
        <f t="shared" si="82"/>
        <v>0</v>
      </c>
      <c r="R77" s="70">
        <f t="shared" si="83"/>
        <v>0</v>
      </c>
      <c r="S77" s="74">
        <v>0</v>
      </c>
      <c r="T77" s="69">
        <f t="shared" si="84"/>
        <v>0</v>
      </c>
      <c r="U77" s="74">
        <v>0</v>
      </c>
      <c r="V77" s="69">
        <f t="shared" si="85"/>
        <v>0</v>
      </c>
      <c r="W77" s="74">
        <v>0</v>
      </c>
      <c r="X77" s="69">
        <f t="shared" si="86"/>
        <v>0</v>
      </c>
      <c r="Y77" s="74">
        <v>0</v>
      </c>
      <c r="Z77" s="69">
        <f t="shared" si="87"/>
        <v>0</v>
      </c>
      <c r="AA77" s="74">
        <v>0</v>
      </c>
      <c r="AB77" s="68">
        <f t="shared" si="88"/>
        <v>0</v>
      </c>
      <c r="AC77" s="67">
        <f t="shared" si="89"/>
        <v>0</v>
      </c>
      <c r="AD77" s="66">
        <f t="shared" si="90"/>
        <v>0</v>
      </c>
      <c r="AE77" s="57">
        <v>0</v>
      </c>
      <c r="AF77" s="57">
        <f t="shared" si="91"/>
        <v>0</v>
      </c>
      <c r="AG77" s="52">
        <v>0</v>
      </c>
      <c r="AH77" s="63">
        <f t="shared" si="92"/>
        <v>0</v>
      </c>
      <c r="AI77" s="65">
        <f t="shared" si="93"/>
        <v>0</v>
      </c>
      <c r="AJ77" s="64">
        <f t="shared" si="94"/>
        <v>0</v>
      </c>
      <c r="AK77" s="65">
        <v>0</v>
      </c>
      <c r="AL77" s="63">
        <f t="shared" si="95"/>
        <v>0</v>
      </c>
      <c r="AM77" s="75"/>
    </row>
    <row r="78" spans="1:39" s="2" customFormat="1" x14ac:dyDescent="0.3">
      <c r="A78" s="137" t="s">
        <v>61</v>
      </c>
      <c r="B78" s="47">
        <f>14400/24</f>
        <v>600</v>
      </c>
      <c r="C78" s="46">
        <f>800/1.1</f>
        <v>727.27272727272725</v>
      </c>
      <c r="D78" s="163">
        <v>20</v>
      </c>
      <c r="E78" s="44">
        <v>17</v>
      </c>
      <c r="F78" s="76">
        <f t="shared" si="76"/>
        <v>10200</v>
      </c>
      <c r="G78" s="74">
        <v>0</v>
      </c>
      <c r="H78" s="69">
        <f t="shared" si="77"/>
        <v>0</v>
      </c>
      <c r="I78" s="396">
        <v>0</v>
      </c>
      <c r="J78" s="37">
        <f t="shared" si="78"/>
        <v>0</v>
      </c>
      <c r="K78" s="396">
        <v>20</v>
      </c>
      <c r="L78" s="37">
        <f t="shared" si="79"/>
        <v>12000</v>
      </c>
      <c r="M78" s="396">
        <v>0</v>
      </c>
      <c r="N78" s="37">
        <f t="shared" si="80"/>
        <v>0</v>
      </c>
      <c r="O78" s="74">
        <v>0</v>
      </c>
      <c r="P78" s="71">
        <f t="shared" si="81"/>
        <v>0</v>
      </c>
      <c r="Q78" s="57">
        <f t="shared" si="82"/>
        <v>20</v>
      </c>
      <c r="R78" s="70">
        <f t="shared" si="83"/>
        <v>12000</v>
      </c>
      <c r="S78" s="74">
        <v>0</v>
      </c>
      <c r="T78" s="69">
        <f t="shared" si="84"/>
        <v>0</v>
      </c>
      <c r="U78" s="74">
        <v>10</v>
      </c>
      <c r="V78" s="69">
        <f t="shared" si="85"/>
        <v>7272.7272727272721</v>
      </c>
      <c r="W78" s="74">
        <v>7</v>
      </c>
      <c r="X78" s="69">
        <f t="shared" si="86"/>
        <v>5090.909090909091</v>
      </c>
      <c r="Y78" s="74">
        <v>5</v>
      </c>
      <c r="Z78" s="69">
        <f t="shared" si="87"/>
        <v>3636.363636363636</v>
      </c>
      <c r="AA78" s="74">
        <v>4</v>
      </c>
      <c r="AB78" s="68">
        <f t="shared" si="88"/>
        <v>2909.090909090909</v>
      </c>
      <c r="AC78" s="67">
        <f t="shared" si="89"/>
        <v>26</v>
      </c>
      <c r="AD78" s="66">
        <f t="shared" si="90"/>
        <v>18909.090909090908</v>
      </c>
      <c r="AE78" s="57">
        <v>0</v>
      </c>
      <c r="AF78" s="57">
        <f t="shared" si="91"/>
        <v>3309.0909090909086</v>
      </c>
      <c r="AG78" s="52">
        <v>0</v>
      </c>
      <c r="AH78" s="63">
        <f t="shared" si="92"/>
        <v>0</v>
      </c>
      <c r="AI78" s="65">
        <f t="shared" si="93"/>
        <v>11</v>
      </c>
      <c r="AJ78" s="64">
        <f t="shared" si="94"/>
        <v>6600</v>
      </c>
      <c r="AK78" s="65">
        <v>0</v>
      </c>
      <c r="AL78" s="63">
        <f t="shared" si="95"/>
        <v>0</v>
      </c>
      <c r="AM78" s="75"/>
    </row>
    <row r="79" spans="1:39" s="2" customFormat="1" x14ac:dyDescent="0.3">
      <c r="A79" s="78" t="s">
        <v>133</v>
      </c>
      <c r="B79" s="182">
        <f>16000/10</f>
        <v>1600</v>
      </c>
      <c r="C79" s="183">
        <f>2700/1.1</f>
        <v>2454.5454545454545</v>
      </c>
      <c r="D79" s="184">
        <v>10</v>
      </c>
      <c r="E79" s="44">
        <v>11</v>
      </c>
      <c r="F79" s="76">
        <f t="shared" si="76"/>
        <v>17600</v>
      </c>
      <c r="G79" s="74">
        <v>10</v>
      </c>
      <c r="H79" s="69">
        <f t="shared" si="77"/>
        <v>16000</v>
      </c>
      <c r="I79" s="396">
        <v>20</v>
      </c>
      <c r="J79" s="37">
        <f t="shared" si="78"/>
        <v>32000</v>
      </c>
      <c r="K79" s="396">
        <v>10</v>
      </c>
      <c r="L79" s="37">
        <f t="shared" si="79"/>
        <v>16000</v>
      </c>
      <c r="M79" s="396">
        <v>10</v>
      </c>
      <c r="N79" s="37">
        <f t="shared" si="80"/>
        <v>16000</v>
      </c>
      <c r="O79" s="74">
        <v>0</v>
      </c>
      <c r="P79" s="71">
        <f t="shared" si="81"/>
        <v>0</v>
      </c>
      <c r="Q79" s="57">
        <f t="shared" si="82"/>
        <v>50</v>
      </c>
      <c r="R79" s="70">
        <f t="shared" si="83"/>
        <v>80000</v>
      </c>
      <c r="S79" s="74">
        <v>2</v>
      </c>
      <c r="T79" s="69">
        <f t="shared" si="84"/>
        <v>4909.090909090909</v>
      </c>
      <c r="U79" s="74">
        <v>13</v>
      </c>
      <c r="V79" s="69">
        <f t="shared" si="85"/>
        <v>31909.090909090908</v>
      </c>
      <c r="W79" s="74">
        <v>14</v>
      </c>
      <c r="X79" s="69">
        <f t="shared" si="86"/>
        <v>34363.63636363636</v>
      </c>
      <c r="Y79" s="74">
        <v>9</v>
      </c>
      <c r="Z79" s="69">
        <f t="shared" si="87"/>
        <v>22090.909090909092</v>
      </c>
      <c r="AA79" s="74">
        <v>11</v>
      </c>
      <c r="AB79" s="68">
        <f t="shared" si="88"/>
        <v>27000</v>
      </c>
      <c r="AC79" s="67">
        <f t="shared" si="89"/>
        <v>49</v>
      </c>
      <c r="AD79" s="66">
        <f t="shared" si="90"/>
        <v>120272.72727272726</v>
      </c>
      <c r="AE79" s="57">
        <v>0</v>
      </c>
      <c r="AF79" s="57">
        <f t="shared" si="91"/>
        <v>41872.727272727272</v>
      </c>
      <c r="AG79" s="52">
        <v>0</v>
      </c>
      <c r="AH79" s="63">
        <f t="shared" si="92"/>
        <v>0</v>
      </c>
      <c r="AI79" s="65">
        <f t="shared" si="93"/>
        <v>12</v>
      </c>
      <c r="AJ79" s="64">
        <f t="shared" si="94"/>
        <v>19200</v>
      </c>
      <c r="AK79" s="65">
        <v>0</v>
      </c>
      <c r="AL79" s="63">
        <f t="shared" si="95"/>
        <v>0</v>
      </c>
      <c r="AM79" s="75"/>
    </row>
    <row r="80" spans="1:39" s="2" customFormat="1" x14ac:dyDescent="0.3">
      <c r="A80" s="78" t="s">
        <v>39</v>
      </c>
      <c r="B80" s="47">
        <f>16000/10</f>
        <v>1600</v>
      </c>
      <c r="C80" s="183">
        <f>2700/1.1</f>
        <v>2454.5454545454545</v>
      </c>
      <c r="D80" s="163">
        <v>10</v>
      </c>
      <c r="E80" s="44">
        <v>0</v>
      </c>
      <c r="F80" s="76">
        <f t="shared" si="76"/>
        <v>0</v>
      </c>
      <c r="G80" s="74">
        <v>0</v>
      </c>
      <c r="H80" s="69">
        <f t="shared" si="77"/>
        <v>0</v>
      </c>
      <c r="I80" s="396">
        <v>0</v>
      </c>
      <c r="J80" s="37">
        <f t="shared" si="78"/>
        <v>0</v>
      </c>
      <c r="K80" s="396">
        <v>0</v>
      </c>
      <c r="L80" s="37">
        <f t="shared" si="79"/>
        <v>0</v>
      </c>
      <c r="M80" s="396">
        <v>0</v>
      </c>
      <c r="N80" s="37">
        <f t="shared" si="80"/>
        <v>0</v>
      </c>
      <c r="O80" s="74">
        <v>0</v>
      </c>
      <c r="P80" s="71">
        <f t="shared" si="81"/>
        <v>0</v>
      </c>
      <c r="Q80" s="57">
        <f t="shared" si="82"/>
        <v>0</v>
      </c>
      <c r="R80" s="70">
        <f t="shared" si="83"/>
        <v>0</v>
      </c>
      <c r="S80" s="74">
        <v>0</v>
      </c>
      <c r="T80" s="69">
        <f t="shared" si="84"/>
        <v>0</v>
      </c>
      <c r="U80" s="74">
        <v>0</v>
      </c>
      <c r="V80" s="69">
        <f t="shared" si="85"/>
        <v>0</v>
      </c>
      <c r="W80" s="74">
        <v>0</v>
      </c>
      <c r="X80" s="69">
        <f t="shared" si="86"/>
        <v>0</v>
      </c>
      <c r="Y80" s="74">
        <v>0</v>
      </c>
      <c r="Z80" s="69">
        <f t="shared" si="87"/>
        <v>0</v>
      </c>
      <c r="AA80" s="74">
        <v>0</v>
      </c>
      <c r="AB80" s="68">
        <f t="shared" si="88"/>
        <v>0</v>
      </c>
      <c r="AC80" s="67">
        <f t="shared" si="89"/>
        <v>0</v>
      </c>
      <c r="AD80" s="66">
        <f t="shared" si="90"/>
        <v>0</v>
      </c>
      <c r="AE80" s="57">
        <v>0</v>
      </c>
      <c r="AF80" s="57">
        <f t="shared" si="91"/>
        <v>0</v>
      </c>
      <c r="AG80" s="52">
        <v>0</v>
      </c>
      <c r="AH80" s="63">
        <f t="shared" si="92"/>
        <v>0</v>
      </c>
      <c r="AI80" s="65">
        <f t="shared" si="93"/>
        <v>0</v>
      </c>
      <c r="AJ80" s="64">
        <f t="shared" si="94"/>
        <v>0</v>
      </c>
      <c r="AK80" s="65">
        <v>0</v>
      </c>
      <c r="AL80" s="63">
        <f t="shared" si="95"/>
        <v>0</v>
      </c>
      <c r="AM80" s="75"/>
    </row>
    <row r="81" spans="1:39" s="2" customFormat="1" x14ac:dyDescent="0.3">
      <c r="A81" s="78" t="s">
        <v>41</v>
      </c>
      <c r="B81" s="47">
        <f>16000/10</f>
        <v>1600</v>
      </c>
      <c r="C81" s="183">
        <f>2700/1.1</f>
        <v>2454.5454545454545</v>
      </c>
      <c r="D81" s="163">
        <v>10</v>
      </c>
      <c r="E81" s="44">
        <v>0</v>
      </c>
      <c r="F81" s="76">
        <f t="shared" si="76"/>
        <v>0</v>
      </c>
      <c r="G81" s="74">
        <v>0</v>
      </c>
      <c r="H81" s="69">
        <f t="shared" si="77"/>
        <v>0</v>
      </c>
      <c r="I81" s="396">
        <v>0</v>
      </c>
      <c r="J81" s="37">
        <f t="shared" si="78"/>
        <v>0</v>
      </c>
      <c r="K81" s="396">
        <v>0</v>
      </c>
      <c r="L81" s="37">
        <f t="shared" si="79"/>
        <v>0</v>
      </c>
      <c r="M81" s="396">
        <v>0</v>
      </c>
      <c r="N81" s="37">
        <f t="shared" si="80"/>
        <v>0</v>
      </c>
      <c r="O81" s="74">
        <v>0</v>
      </c>
      <c r="P81" s="71">
        <f t="shared" si="81"/>
        <v>0</v>
      </c>
      <c r="Q81" s="57">
        <f t="shared" si="82"/>
        <v>0</v>
      </c>
      <c r="R81" s="70">
        <f t="shared" si="83"/>
        <v>0</v>
      </c>
      <c r="S81" s="74">
        <v>0</v>
      </c>
      <c r="T81" s="69">
        <f t="shared" si="84"/>
        <v>0</v>
      </c>
      <c r="U81" s="74">
        <v>0</v>
      </c>
      <c r="V81" s="69">
        <f t="shared" si="85"/>
        <v>0</v>
      </c>
      <c r="W81" s="74">
        <v>0</v>
      </c>
      <c r="X81" s="69">
        <f t="shared" si="86"/>
        <v>0</v>
      </c>
      <c r="Y81" s="74">
        <v>0</v>
      </c>
      <c r="Z81" s="69">
        <f t="shared" si="87"/>
        <v>0</v>
      </c>
      <c r="AA81" s="74">
        <v>0</v>
      </c>
      <c r="AB81" s="68">
        <f t="shared" si="88"/>
        <v>0</v>
      </c>
      <c r="AC81" s="67">
        <f t="shared" si="89"/>
        <v>0</v>
      </c>
      <c r="AD81" s="66">
        <f t="shared" si="90"/>
        <v>0</v>
      </c>
      <c r="AE81" s="57">
        <v>0</v>
      </c>
      <c r="AF81" s="57">
        <f t="shared" si="91"/>
        <v>0</v>
      </c>
      <c r="AG81" s="52">
        <v>0</v>
      </c>
      <c r="AH81" s="63">
        <f t="shared" si="92"/>
        <v>0</v>
      </c>
      <c r="AI81" s="65">
        <f t="shared" si="93"/>
        <v>0</v>
      </c>
      <c r="AJ81" s="64">
        <f t="shared" si="94"/>
        <v>0</v>
      </c>
      <c r="AK81" s="65">
        <v>0</v>
      </c>
      <c r="AL81" s="63">
        <f t="shared" si="95"/>
        <v>0</v>
      </c>
      <c r="AM81" s="75"/>
    </row>
    <row r="82" spans="1:39" s="2" customFormat="1" x14ac:dyDescent="0.3">
      <c r="A82" s="78" t="s">
        <v>68</v>
      </c>
      <c r="B82" s="47">
        <f>16000/10</f>
        <v>1600</v>
      </c>
      <c r="C82" s="183">
        <f>2700/1.1</f>
        <v>2454.5454545454545</v>
      </c>
      <c r="D82" s="163">
        <v>10</v>
      </c>
      <c r="E82" s="44">
        <v>0</v>
      </c>
      <c r="F82" s="76">
        <f t="shared" si="76"/>
        <v>0</v>
      </c>
      <c r="G82" s="74">
        <v>0</v>
      </c>
      <c r="H82" s="69">
        <f t="shared" si="77"/>
        <v>0</v>
      </c>
      <c r="I82" s="396">
        <v>0</v>
      </c>
      <c r="J82" s="37">
        <f t="shared" si="78"/>
        <v>0</v>
      </c>
      <c r="K82" s="396">
        <v>0</v>
      </c>
      <c r="L82" s="37">
        <f t="shared" si="79"/>
        <v>0</v>
      </c>
      <c r="M82" s="396">
        <v>0</v>
      </c>
      <c r="N82" s="37">
        <f t="shared" si="80"/>
        <v>0</v>
      </c>
      <c r="O82" s="74">
        <v>0</v>
      </c>
      <c r="P82" s="71">
        <f t="shared" si="81"/>
        <v>0</v>
      </c>
      <c r="Q82" s="57">
        <f t="shared" si="82"/>
        <v>0</v>
      </c>
      <c r="R82" s="70">
        <f t="shared" si="83"/>
        <v>0</v>
      </c>
      <c r="S82" s="74">
        <v>0</v>
      </c>
      <c r="T82" s="69">
        <f t="shared" si="84"/>
        <v>0</v>
      </c>
      <c r="U82" s="74">
        <v>0</v>
      </c>
      <c r="V82" s="69">
        <f t="shared" si="85"/>
        <v>0</v>
      </c>
      <c r="W82" s="74">
        <v>0</v>
      </c>
      <c r="X82" s="69">
        <f t="shared" si="86"/>
        <v>0</v>
      </c>
      <c r="Y82" s="74">
        <v>0</v>
      </c>
      <c r="Z82" s="69">
        <f t="shared" si="87"/>
        <v>0</v>
      </c>
      <c r="AA82" s="74">
        <v>0</v>
      </c>
      <c r="AB82" s="68">
        <f t="shared" si="88"/>
        <v>0</v>
      </c>
      <c r="AC82" s="67">
        <f t="shared" si="89"/>
        <v>0</v>
      </c>
      <c r="AD82" s="66">
        <f t="shared" si="90"/>
        <v>0</v>
      </c>
      <c r="AE82" s="57">
        <v>0</v>
      </c>
      <c r="AF82" s="57">
        <f t="shared" si="91"/>
        <v>0</v>
      </c>
      <c r="AG82" s="52">
        <v>0</v>
      </c>
      <c r="AH82" s="63">
        <f t="shared" si="92"/>
        <v>0</v>
      </c>
      <c r="AI82" s="65">
        <f t="shared" si="93"/>
        <v>0</v>
      </c>
      <c r="AJ82" s="64">
        <f t="shared" si="94"/>
        <v>0</v>
      </c>
      <c r="AK82" s="65">
        <v>0</v>
      </c>
      <c r="AL82" s="63">
        <f t="shared" si="95"/>
        <v>0</v>
      </c>
      <c r="AM82" s="75"/>
    </row>
    <row r="83" spans="1:39" s="2" customFormat="1" x14ac:dyDescent="0.3">
      <c r="A83" s="78" t="s">
        <v>1187</v>
      </c>
      <c r="B83" s="47">
        <f>16000/10</f>
        <v>1600</v>
      </c>
      <c r="C83" s="183">
        <f>2700/1.1</f>
        <v>2454.5454545454545</v>
      </c>
      <c r="D83" s="163">
        <v>11</v>
      </c>
      <c r="E83" s="44">
        <v>0</v>
      </c>
      <c r="F83" s="76">
        <f t="shared" si="76"/>
        <v>0</v>
      </c>
      <c r="G83" s="74">
        <v>0</v>
      </c>
      <c r="H83" s="69">
        <f t="shared" si="77"/>
        <v>0</v>
      </c>
      <c r="I83" s="396">
        <v>0</v>
      </c>
      <c r="J83" s="37">
        <f t="shared" si="78"/>
        <v>0</v>
      </c>
      <c r="K83" s="396">
        <v>0</v>
      </c>
      <c r="L83" s="37">
        <f t="shared" si="79"/>
        <v>0</v>
      </c>
      <c r="M83" s="396">
        <v>0</v>
      </c>
      <c r="N83" s="37">
        <f t="shared" si="80"/>
        <v>0</v>
      </c>
      <c r="O83" s="74">
        <v>0</v>
      </c>
      <c r="P83" s="71">
        <f t="shared" si="81"/>
        <v>0</v>
      </c>
      <c r="Q83" s="57">
        <f t="shared" si="82"/>
        <v>0</v>
      </c>
      <c r="R83" s="70">
        <f t="shared" si="83"/>
        <v>0</v>
      </c>
      <c r="S83" s="74">
        <v>0</v>
      </c>
      <c r="T83" s="69">
        <f t="shared" si="84"/>
        <v>0</v>
      </c>
      <c r="U83" s="74">
        <v>0</v>
      </c>
      <c r="V83" s="69">
        <f t="shared" si="85"/>
        <v>0</v>
      </c>
      <c r="W83" s="74">
        <v>0</v>
      </c>
      <c r="X83" s="69">
        <f t="shared" si="86"/>
        <v>0</v>
      </c>
      <c r="Y83" s="74">
        <v>0</v>
      </c>
      <c r="Z83" s="69">
        <f t="shared" si="87"/>
        <v>0</v>
      </c>
      <c r="AA83" s="74">
        <v>0</v>
      </c>
      <c r="AB83" s="68">
        <f t="shared" si="88"/>
        <v>0</v>
      </c>
      <c r="AC83" s="67">
        <f t="shared" si="89"/>
        <v>0</v>
      </c>
      <c r="AD83" s="66">
        <f t="shared" si="90"/>
        <v>0</v>
      </c>
      <c r="AE83" s="57">
        <v>0</v>
      </c>
      <c r="AF83" s="57">
        <f t="shared" si="91"/>
        <v>0</v>
      </c>
      <c r="AG83" s="52">
        <v>0</v>
      </c>
      <c r="AH83" s="63">
        <f t="shared" si="92"/>
        <v>0</v>
      </c>
      <c r="AI83" s="65">
        <f t="shared" si="93"/>
        <v>0</v>
      </c>
      <c r="AJ83" s="64">
        <f t="shared" si="94"/>
        <v>0</v>
      </c>
      <c r="AK83" s="65">
        <v>0</v>
      </c>
      <c r="AL83" s="63">
        <f t="shared" si="95"/>
        <v>0</v>
      </c>
      <c r="AM83" s="75"/>
    </row>
    <row r="84" spans="1:39" s="2" customFormat="1" x14ac:dyDescent="0.3">
      <c r="A84" s="78" t="s">
        <v>45</v>
      </c>
      <c r="B84" s="47">
        <f>14400/12</f>
        <v>1200</v>
      </c>
      <c r="C84" s="46">
        <f>1800/1.1</f>
        <v>1636.3636363636363</v>
      </c>
      <c r="D84" s="163">
        <v>12</v>
      </c>
      <c r="E84" s="44">
        <v>0</v>
      </c>
      <c r="F84" s="76">
        <f t="shared" si="76"/>
        <v>0</v>
      </c>
      <c r="G84" s="74">
        <v>0</v>
      </c>
      <c r="H84" s="69">
        <f t="shared" si="77"/>
        <v>0</v>
      </c>
      <c r="I84" s="396">
        <v>0</v>
      </c>
      <c r="J84" s="37">
        <f t="shared" si="78"/>
        <v>0</v>
      </c>
      <c r="K84" s="396">
        <v>0</v>
      </c>
      <c r="L84" s="37">
        <f t="shared" si="79"/>
        <v>0</v>
      </c>
      <c r="M84" s="396">
        <v>0</v>
      </c>
      <c r="N84" s="37">
        <f t="shared" si="80"/>
        <v>0</v>
      </c>
      <c r="O84" s="74">
        <v>0</v>
      </c>
      <c r="P84" s="71">
        <f t="shared" si="81"/>
        <v>0</v>
      </c>
      <c r="Q84" s="57">
        <f t="shared" si="82"/>
        <v>0</v>
      </c>
      <c r="R84" s="70">
        <f t="shared" si="83"/>
        <v>0</v>
      </c>
      <c r="S84" s="74">
        <v>0</v>
      </c>
      <c r="T84" s="69">
        <f t="shared" si="84"/>
        <v>0</v>
      </c>
      <c r="U84" s="74">
        <v>0</v>
      </c>
      <c r="V84" s="69">
        <f t="shared" si="85"/>
        <v>0</v>
      </c>
      <c r="W84" s="74">
        <v>0</v>
      </c>
      <c r="X84" s="69">
        <f t="shared" si="86"/>
        <v>0</v>
      </c>
      <c r="Y84" s="74">
        <v>0</v>
      </c>
      <c r="Z84" s="69">
        <f t="shared" si="87"/>
        <v>0</v>
      </c>
      <c r="AA84" s="74">
        <v>0</v>
      </c>
      <c r="AB84" s="68">
        <f t="shared" si="88"/>
        <v>0</v>
      </c>
      <c r="AC84" s="67">
        <f t="shared" si="89"/>
        <v>0</v>
      </c>
      <c r="AD84" s="66">
        <f t="shared" si="90"/>
        <v>0</v>
      </c>
      <c r="AE84" s="57">
        <v>0</v>
      </c>
      <c r="AF84" s="57">
        <f t="shared" si="91"/>
        <v>0</v>
      </c>
      <c r="AG84" s="52">
        <v>0</v>
      </c>
      <c r="AH84" s="63">
        <f t="shared" si="92"/>
        <v>0</v>
      </c>
      <c r="AI84" s="65">
        <f t="shared" si="93"/>
        <v>0</v>
      </c>
      <c r="AJ84" s="64">
        <f t="shared" si="94"/>
        <v>0</v>
      </c>
      <c r="AK84" s="65">
        <v>0</v>
      </c>
      <c r="AL84" s="63">
        <f t="shared" si="95"/>
        <v>0</v>
      </c>
      <c r="AM84" s="75"/>
    </row>
    <row r="85" spans="1:39" s="2" customFormat="1" x14ac:dyDescent="0.3">
      <c r="A85" s="55" t="s">
        <v>150</v>
      </c>
      <c r="B85" s="47">
        <f>3900/6</f>
        <v>650</v>
      </c>
      <c r="C85" s="46">
        <f>2000/1.1</f>
        <v>1818.181818181818</v>
      </c>
      <c r="D85" s="163">
        <v>6</v>
      </c>
      <c r="E85" s="44">
        <v>0</v>
      </c>
      <c r="F85" s="76">
        <f t="shared" si="76"/>
        <v>0</v>
      </c>
      <c r="G85" s="74">
        <v>0</v>
      </c>
      <c r="H85" s="69">
        <f t="shared" si="77"/>
        <v>0</v>
      </c>
      <c r="I85" s="396">
        <v>0</v>
      </c>
      <c r="J85" s="37">
        <f t="shared" si="78"/>
        <v>0</v>
      </c>
      <c r="K85" s="396">
        <v>0</v>
      </c>
      <c r="L85" s="37">
        <f t="shared" si="79"/>
        <v>0</v>
      </c>
      <c r="M85" s="396">
        <v>0</v>
      </c>
      <c r="N85" s="37">
        <f t="shared" si="80"/>
        <v>0</v>
      </c>
      <c r="O85" s="74">
        <v>0</v>
      </c>
      <c r="P85" s="71">
        <f t="shared" si="81"/>
        <v>0</v>
      </c>
      <c r="Q85" s="57">
        <f t="shared" si="82"/>
        <v>0</v>
      </c>
      <c r="R85" s="70">
        <f t="shared" si="83"/>
        <v>0</v>
      </c>
      <c r="S85" s="74">
        <v>0</v>
      </c>
      <c r="T85" s="69">
        <f t="shared" si="84"/>
        <v>0</v>
      </c>
      <c r="U85" s="74">
        <v>0</v>
      </c>
      <c r="V85" s="69">
        <f t="shared" si="85"/>
        <v>0</v>
      </c>
      <c r="W85" s="74">
        <v>0</v>
      </c>
      <c r="X85" s="69">
        <f t="shared" si="86"/>
        <v>0</v>
      </c>
      <c r="Y85" s="74">
        <v>0</v>
      </c>
      <c r="Z85" s="69">
        <f t="shared" si="87"/>
        <v>0</v>
      </c>
      <c r="AA85" s="74">
        <v>0</v>
      </c>
      <c r="AB85" s="68">
        <f t="shared" si="88"/>
        <v>0</v>
      </c>
      <c r="AC85" s="67">
        <f t="shared" si="89"/>
        <v>0</v>
      </c>
      <c r="AD85" s="66">
        <f t="shared" si="90"/>
        <v>0</v>
      </c>
      <c r="AE85" s="57">
        <v>0</v>
      </c>
      <c r="AF85" s="57">
        <f t="shared" si="91"/>
        <v>0</v>
      </c>
      <c r="AG85" s="52">
        <v>0</v>
      </c>
      <c r="AH85" s="63">
        <f t="shared" si="92"/>
        <v>0</v>
      </c>
      <c r="AI85" s="65">
        <f t="shared" si="93"/>
        <v>0</v>
      </c>
      <c r="AJ85" s="64">
        <f t="shared" si="94"/>
        <v>0</v>
      </c>
      <c r="AK85" s="65">
        <v>0</v>
      </c>
      <c r="AL85" s="63">
        <f t="shared" si="95"/>
        <v>0</v>
      </c>
      <c r="AM85" s="75"/>
    </row>
    <row r="86" spans="1:39" s="2" customFormat="1" x14ac:dyDescent="0.3">
      <c r="A86" s="55" t="s">
        <v>67</v>
      </c>
      <c r="B86" s="47">
        <f>3900/6</f>
        <v>650</v>
      </c>
      <c r="C86" s="46">
        <f>2000/1.1</f>
        <v>1818.181818181818</v>
      </c>
      <c r="D86" s="163">
        <v>6</v>
      </c>
      <c r="E86" s="44">
        <v>2</v>
      </c>
      <c r="F86" s="76">
        <f t="shared" si="76"/>
        <v>1300</v>
      </c>
      <c r="G86" s="74">
        <v>6</v>
      </c>
      <c r="H86" s="69">
        <f t="shared" si="77"/>
        <v>3900</v>
      </c>
      <c r="I86" s="396">
        <v>0</v>
      </c>
      <c r="J86" s="37">
        <f t="shared" si="78"/>
        <v>0</v>
      </c>
      <c r="K86" s="396">
        <v>12</v>
      </c>
      <c r="L86" s="37">
        <f t="shared" si="79"/>
        <v>7800</v>
      </c>
      <c r="M86" s="396">
        <v>0</v>
      </c>
      <c r="N86" s="37">
        <f t="shared" si="80"/>
        <v>0</v>
      </c>
      <c r="O86" s="74">
        <v>0</v>
      </c>
      <c r="P86" s="71">
        <f t="shared" si="81"/>
        <v>0</v>
      </c>
      <c r="Q86" s="57">
        <f t="shared" si="82"/>
        <v>18</v>
      </c>
      <c r="R86" s="70">
        <f t="shared" si="83"/>
        <v>11700</v>
      </c>
      <c r="S86" s="74">
        <v>0</v>
      </c>
      <c r="T86" s="69">
        <f t="shared" si="84"/>
        <v>0</v>
      </c>
      <c r="U86" s="74">
        <v>5</v>
      </c>
      <c r="V86" s="69">
        <f t="shared" si="85"/>
        <v>9090.9090909090901</v>
      </c>
      <c r="W86" s="74">
        <v>3</v>
      </c>
      <c r="X86" s="69">
        <f t="shared" si="86"/>
        <v>5454.545454545454</v>
      </c>
      <c r="Y86" s="74">
        <v>4</v>
      </c>
      <c r="Z86" s="69">
        <f t="shared" si="87"/>
        <v>7272.7272727272721</v>
      </c>
      <c r="AA86" s="74">
        <v>4</v>
      </c>
      <c r="AB86" s="68">
        <f t="shared" si="88"/>
        <v>7272.7272727272721</v>
      </c>
      <c r="AC86" s="67">
        <f t="shared" si="89"/>
        <v>16</v>
      </c>
      <c r="AD86" s="66">
        <f t="shared" si="90"/>
        <v>29090.909090909088</v>
      </c>
      <c r="AE86" s="57">
        <v>0</v>
      </c>
      <c r="AF86" s="57">
        <f t="shared" si="91"/>
        <v>18690.909090909088</v>
      </c>
      <c r="AG86" s="52">
        <v>0</v>
      </c>
      <c r="AH86" s="63">
        <f t="shared" si="92"/>
        <v>0</v>
      </c>
      <c r="AI86" s="65">
        <f t="shared" si="93"/>
        <v>4</v>
      </c>
      <c r="AJ86" s="64">
        <f t="shared" si="94"/>
        <v>2600</v>
      </c>
      <c r="AK86" s="65">
        <v>0</v>
      </c>
      <c r="AL86" s="63">
        <f t="shared" si="95"/>
        <v>0</v>
      </c>
      <c r="AM86" s="75"/>
    </row>
    <row r="87" spans="1:39" s="2" customFormat="1" x14ac:dyDescent="0.3">
      <c r="A87" s="55" t="s">
        <v>148</v>
      </c>
      <c r="B87" s="47">
        <f>3900/6</f>
        <v>650</v>
      </c>
      <c r="C87" s="46">
        <f>2000/1.1</f>
        <v>1818.181818181818</v>
      </c>
      <c r="D87" s="163">
        <v>6</v>
      </c>
      <c r="E87" s="44">
        <v>9</v>
      </c>
      <c r="F87" s="76">
        <f t="shared" si="76"/>
        <v>5850</v>
      </c>
      <c r="G87" s="74">
        <v>0</v>
      </c>
      <c r="H87" s="69">
        <f t="shared" si="77"/>
        <v>0</v>
      </c>
      <c r="I87" s="396">
        <v>0</v>
      </c>
      <c r="J87" s="37">
        <f t="shared" si="78"/>
        <v>0</v>
      </c>
      <c r="K87" s="396">
        <v>12</v>
      </c>
      <c r="L87" s="37">
        <f t="shared" si="79"/>
        <v>7800</v>
      </c>
      <c r="M87" s="396">
        <v>0</v>
      </c>
      <c r="N87" s="37">
        <f t="shared" si="80"/>
        <v>0</v>
      </c>
      <c r="O87" s="74">
        <v>0</v>
      </c>
      <c r="P87" s="71">
        <f t="shared" si="81"/>
        <v>0</v>
      </c>
      <c r="Q87" s="57">
        <f t="shared" si="82"/>
        <v>12</v>
      </c>
      <c r="R87" s="70">
        <f t="shared" si="83"/>
        <v>7800</v>
      </c>
      <c r="S87" s="74">
        <v>0</v>
      </c>
      <c r="T87" s="69">
        <f t="shared" si="84"/>
        <v>0</v>
      </c>
      <c r="U87" s="74">
        <v>5</v>
      </c>
      <c r="V87" s="69">
        <f t="shared" si="85"/>
        <v>9090.9090909090901</v>
      </c>
      <c r="W87" s="74">
        <v>4</v>
      </c>
      <c r="X87" s="69">
        <f t="shared" si="86"/>
        <v>7272.7272727272721</v>
      </c>
      <c r="Y87" s="74">
        <v>2</v>
      </c>
      <c r="Z87" s="69">
        <f t="shared" si="87"/>
        <v>3636.363636363636</v>
      </c>
      <c r="AA87" s="74">
        <v>0</v>
      </c>
      <c r="AB87" s="68">
        <f t="shared" si="88"/>
        <v>0</v>
      </c>
      <c r="AC87" s="67">
        <f t="shared" si="89"/>
        <v>11</v>
      </c>
      <c r="AD87" s="66">
        <f t="shared" si="90"/>
        <v>20000</v>
      </c>
      <c r="AE87" s="57">
        <v>0</v>
      </c>
      <c r="AF87" s="57">
        <f t="shared" si="91"/>
        <v>12849.999999999998</v>
      </c>
      <c r="AG87" s="52">
        <v>0</v>
      </c>
      <c r="AH87" s="63">
        <f t="shared" si="92"/>
        <v>0</v>
      </c>
      <c r="AI87" s="65">
        <f t="shared" si="93"/>
        <v>10</v>
      </c>
      <c r="AJ87" s="64">
        <f t="shared" si="94"/>
        <v>6500</v>
      </c>
      <c r="AK87" s="65">
        <v>0</v>
      </c>
      <c r="AL87" s="63">
        <f t="shared" si="95"/>
        <v>0</v>
      </c>
      <c r="AM87" s="75"/>
    </row>
    <row r="88" spans="1:39" s="2" customFormat="1" ht="17.25" thickBot="1" x14ac:dyDescent="0.35">
      <c r="A88" s="48" t="s">
        <v>60</v>
      </c>
      <c r="B88" s="193">
        <f>31200/24</f>
        <v>1300</v>
      </c>
      <c r="C88" s="194">
        <f>2800/1.1</f>
        <v>2545.454545454545</v>
      </c>
      <c r="D88" s="45">
        <v>24</v>
      </c>
      <c r="E88" s="403">
        <v>0</v>
      </c>
      <c r="F88" s="192">
        <f t="shared" si="76"/>
        <v>0</v>
      </c>
      <c r="G88" s="145">
        <v>0</v>
      </c>
      <c r="H88" s="404">
        <f t="shared" si="77"/>
        <v>0</v>
      </c>
      <c r="I88" s="418">
        <v>0</v>
      </c>
      <c r="J88" s="197">
        <f t="shared" si="78"/>
        <v>0</v>
      </c>
      <c r="K88" s="418">
        <v>0</v>
      </c>
      <c r="L88" s="197">
        <f t="shared" si="79"/>
        <v>0</v>
      </c>
      <c r="M88" s="418">
        <v>0</v>
      </c>
      <c r="N88" s="197">
        <f t="shared" si="80"/>
        <v>0</v>
      </c>
      <c r="O88" s="145">
        <v>0</v>
      </c>
      <c r="P88" s="405">
        <f t="shared" si="81"/>
        <v>0</v>
      </c>
      <c r="Q88" s="406">
        <f t="shared" si="82"/>
        <v>0</v>
      </c>
      <c r="R88" s="149">
        <f t="shared" si="83"/>
        <v>0</v>
      </c>
      <c r="S88" s="145">
        <v>0</v>
      </c>
      <c r="T88" s="404">
        <f t="shared" si="84"/>
        <v>0</v>
      </c>
      <c r="U88" s="145">
        <v>0</v>
      </c>
      <c r="V88" s="404">
        <f t="shared" si="85"/>
        <v>0</v>
      </c>
      <c r="W88" s="74">
        <v>0</v>
      </c>
      <c r="X88" s="404">
        <f t="shared" si="86"/>
        <v>0</v>
      </c>
      <c r="Y88" s="74">
        <v>0</v>
      </c>
      <c r="Z88" s="404">
        <f t="shared" si="87"/>
        <v>0</v>
      </c>
      <c r="AA88" s="74">
        <v>0</v>
      </c>
      <c r="AB88" s="390">
        <f t="shared" si="88"/>
        <v>0</v>
      </c>
      <c r="AC88" s="407">
        <f t="shared" si="89"/>
        <v>0</v>
      </c>
      <c r="AD88" s="408">
        <f t="shared" si="90"/>
        <v>0</v>
      </c>
      <c r="AE88" s="406">
        <v>0</v>
      </c>
      <c r="AF88" s="406">
        <f t="shared" si="91"/>
        <v>0</v>
      </c>
      <c r="AG88" s="425">
        <v>0</v>
      </c>
      <c r="AH88" s="393">
        <f t="shared" si="92"/>
        <v>0</v>
      </c>
      <c r="AI88" s="426">
        <f t="shared" si="93"/>
        <v>0</v>
      </c>
      <c r="AJ88" s="427">
        <f t="shared" si="94"/>
        <v>0</v>
      </c>
      <c r="AK88" s="426">
        <v>0</v>
      </c>
      <c r="AL88" s="393">
        <f t="shared" si="95"/>
        <v>0</v>
      </c>
      <c r="AM88" s="447"/>
    </row>
    <row r="89" spans="1:39" s="2" customFormat="1" ht="17.25" thickBot="1" x14ac:dyDescent="0.35">
      <c r="A89" s="573" t="s">
        <v>57</v>
      </c>
      <c r="B89" s="574"/>
      <c r="C89" s="574"/>
      <c r="D89" s="574"/>
      <c r="E89" s="445">
        <f t="shared" ref="E89:AL89" si="96">SUM(E74:E88)</f>
        <v>39</v>
      </c>
      <c r="F89" s="445">
        <f t="shared" si="96"/>
        <v>34950</v>
      </c>
      <c r="G89" s="558">
        <f t="shared" si="96"/>
        <v>36</v>
      </c>
      <c r="H89" s="451">
        <f t="shared" si="96"/>
        <v>55900</v>
      </c>
      <c r="I89" s="558">
        <f t="shared" si="96"/>
        <v>30</v>
      </c>
      <c r="J89" s="451">
        <f t="shared" si="96"/>
        <v>50000</v>
      </c>
      <c r="K89" s="558">
        <f t="shared" si="96"/>
        <v>64</v>
      </c>
      <c r="L89" s="451">
        <f t="shared" si="96"/>
        <v>61600</v>
      </c>
      <c r="M89" s="558">
        <f t="shared" si="96"/>
        <v>20</v>
      </c>
      <c r="N89" s="451">
        <f t="shared" si="96"/>
        <v>34000</v>
      </c>
      <c r="O89" s="558">
        <f t="shared" si="96"/>
        <v>0</v>
      </c>
      <c r="P89" s="451">
        <f t="shared" si="96"/>
        <v>0</v>
      </c>
      <c r="Q89" s="442">
        <f t="shared" si="96"/>
        <v>150</v>
      </c>
      <c r="R89" s="442">
        <f t="shared" si="96"/>
        <v>201500</v>
      </c>
      <c r="S89" s="558">
        <f t="shared" si="96"/>
        <v>2</v>
      </c>
      <c r="T89" s="451">
        <f t="shared" si="96"/>
        <v>4909.090909090909</v>
      </c>
      <c r="U89" s="558">
        <f t="shared" si="96"/>
        <v>38</v>
      </c>
      <c r="V89" s="451">
        <f t="shared" si="96"/>
        <v>70090.909090909088</v>
      </c>
      <c r="W89" s="558" t="s">
        <v>1229</v>
      </c>
      <c r="X89" s="451">
        <f t="shared" si="96"/>
        <v>87818.181818181823</v>
      </c>
      <c r="Y89" s="558">
        <f t="shared" si="96"/>
        <v>32</v>
      </c>
      <c r="Z89" s="451">
        <f t="shared" si="96"/>
        <v>67181.818181818177</v>
      </c>
      <c r="AA89" s="558">
        <f t="shared" si="96"/>
        <v>30</v>
      </c>
      <c r="AB89" s="451">
        <f t="shared" si="96"/>
        <v>65181.818181818177</v>
      </c>
      <c r="AC89" s="442">
        <f t="shared" si="96"/>
        <v>144</v>
      </c>
      <c r="AD89" s="442">
        <f t="shared" si="96"/>
        <v>295181.81818181812</v>
      </c>
      <c r="AE89" s="442">
        <f t="shared" si="96"/>
        <v>0</v>
      </c>
      <c r="AF89" s="442">
        <f t="shared" si="96"/>
        <v>108031.81818181816</v>
      </c>
      <c r="AG89" s="453">
        <f t="shared" si="96"/>
        <v>0</v>
      </c>
      <c r="AH89" s="558">
        <f t="shared" si="96"/>
        <v>0</v>
      </c>
      <c r="AI89" s="558">
        <f t="shared" si="96"/>
        <v>45</v>
      </c>
      <c r="AJ89" s="558">
        <f t="shared" si="96"/>
        <v>49300</v>
      </c>
      <c r="AK89" s="558">
        <f t="shared" si="96"/>
        <v>0</v>
      </c>
      <c r="AL89" s="558">
        <f t="shared" si="96"/>
        <v>0</v>
      </c>
      <c r="AM89" s="11"/>
    </row>
    <row r="90" spans="1:39" s="2" customFormat="1" ht="17.25" thickBot="1" x14ac:dyDescent="0.35">
      <c r="A90" s="10"/>
      <c r="B90" s="10"/>
      <c r="C90" s="10"/>
      <c r="D90" s="10"/>
      <c r="E90" s="4"/>
      <c r="F90" s="6"/>
      <c r="G90" s="4"/>
      <c r="H90" s="9">
        <f>H89*1.1</f>
        <v>61490.000000000007</v>
      </c>
      <c r="I90" s="5"/>
      <c r="J90" s="9">
        <f>J89*1.1</f>
        <v>55000.000000000007</v>
      </c>
      <c r="K90" s="5"/>
      <c r="L90" s="9">
        <f>L89*1.1</f>
        <v>67760</v>
      </c>
      <c r="M90" s="5"/>
      <c r="N90" s="9">
        <f>N89*1.1</f>
        <v>37400</v>
      </c>
      <c r="O90" s="5"/>
      <c r="P90" s="9">
        <f>P89*1.1</f>
        <v>0</v>
      </c>
      <c r="Q90" s="5"/>
      <c r="R90" s="8">
        <f>R89*1.1</f>
        <v>221650.00000000003</v>
      </c>
      <c r="S90" s="587" t="s">
        <v>50</v>
      </c>
      <c r="T90" s="587"/>
      <c r="U90" s="587"/>
      <c r="V90" s="587"/>
      <c r="W90" s="587"/>
      <c r="X90" s="587"/>
      <c r="Y90" s="587"/>
      <c r="Z90" s="587"/>
      <c r="AA90" s="587"/>
      <c r="AB90" s="587"/>
      <c r="AC90" s="587"/>
      <c r="AD90" s="587"/>
      <c r="AE90" s="557"/>
      <c r="AF90" s="127">
        <f>AF89/(R89+F89)</f>
        <v>0.45689075145619862</v>
      </c>
      <c r="AG90" s="4"/>
      <c r="AH90" s="6"/>
      <c r="AI90" s="4"/>
      <c r="AJ90" s="5"/>
      <c r="AK90" s="4"/>
      <c r="AL90" s="3"/>
    </row>
    <row r="91" spans="1:39" s="2" customFormat="1" x14ac:dyDescent="0.3"/>
    <row r="92" spans="1:39" s="2" customFormat="1" ht="17.25" thickBot="1" x14ac:dyDescent="0.35">
      <c r="A92" s="98" t="s">
        <v>1225</v>
      </c>
      <c r="B92" s="97"/>
      <c r="C92" s="97"/>
      <c r="D92" s="94"/>
      <c r="E92" s="95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3"/>
      <c r="AH92" s="93"/>
      <c r="AI92" s="93"/>
      <c r="AJ92" s="93"/>
      <c r="AK92" s="93"/>
    </row>
    <row r="93" spans="1:39" s="2" customFormat="1" ht="17.25" thickBot="1" x14ac:dyDescent="0.35">
      <c r="A93" s="10"/>
      <c r="B93" s="10"/>
      <c r="C93" s="10"/>
      <c r="D93" s="10"/>
      <c r="E93" s="115"/>
      <c r="F93" s="114"/>
      <c r="G93" s="619" t="s">
        <v>10</v>
      </c>
      <c r="H93" s="620"/>
      <c r="I93" s="620"/>
      <c r="J93" s="620"/>
      <c r="K93" s="620"/>
      <c r="L93" s="620"/>
      <c r="M93" s="620"/>
      <c r="N93" s="620"/>
      <c r="O93" s="620"/>
      <c r="P93" s="620"/>
      <c r="Q93" s="620"/>
      <c r="R93" s="621"/>
      <c r="S93" s="660" t="s">
        <v>49</v>
      </c>
      <c r="T93" s="622"/>
      <c r="U93" s="622"/>
      <c r="V93" s="622"/>
      <c r="W93" s="622"/>
      <c r="X93" s="622"/>
      <c r="Y93" s="622"/>
      <c r="Z93" s="622"/>
      <c r="AA93" s="622"/>
      <c r="AB93" s="622"/>
      <c r="AC93" s="622"/>
      <c r="AD93" s="622"/>
      <c r="AE93" s="622"/>
      <c r="AF93" s="661"/>
      <c r="AG93" s="92"/>
      <c r="AH93" s="89"/>
      <c r="AI93" s="92"/>
      <c r="AJ93" s="91"/>
      <c r="AK93" s="112"/>
      <c r="AL93" s="113"/>
      <c r="AM93" s="88" t="s">
        <v>11</v>
      </c>
    </row>
    <row r="94" spans="1:39" s="2" customFormat="1" ht="16.5" customHeight="1" x14ac:dyDescent="0.3">
      <c r="A94" s="652" t="s">
        <v>12</v>
      </c>
      <c r="B94" s="662" t="s">
        <v>13</v>
      </c>
      <c r="C94" s="565" t="s">
        <v>14</v>
      </c>
      <c r="D94" s="627" t="s">
        <v>51</v>
      </c>
      <c r="E94" s="569" t="s">
        <v>15</v>
      </c>
      <c r="F94" s="571" t="s">
        <v>16</v>
      </c>
      <c r="G94" s="629" t="s">
        <v>17</v>
      </c>
      <c r="H94" s="633" t="s">
        <v>18</v>
      </c>
      <c r="I94" s="625" t="s">
        <v>0</v>
      </c>
      <c r="J94" s="633" t="s">
        <v>53</v>
      </c>
      <c r="K94" s="658" t="s">
        <v>1</v>
      </c>
      <c r="L94" s="633" t="s">
        <v>19</v>
      </c>
      <c r="M94" s="625" t="s">
        <v>2</v>
      </c>
      <c r="N94" s="633" t="s">
        <v>20</v>
      </c>
      <c r="O94" s="625" t="s">
        <v>3</v>
      </c>
      <c r="P94" s="633" t="s">
        <v>21</v>
      </c>
      <c r="Q94" s="639" t="s">
        <v>22</v>
      </c>
      <c r="R94" s="607" t="s">
        <v>23</v>
      </c>
      <c r="S94" s="664" t="s">
        <v>24</v>
      </c>
      <c r="T94" s="611" t="s">
        <v>25</v>
      </c>
      <c r="U94" s="640" t="s">
        <v>4</v>
      </c>
      <c r="V94" s="611" t="s">
        <v>26</v>
      </c>
      <c r="W94" s="640" t="s">
        <v>5</v>
      </c>
      <c r="X94" s="611" t="s">
        <v>27</v>
      </c>
      <c r="Y94" s="640" t="s">
        <v>6</v>
      </c>
      <c r="Z94" s="611" t="s">
        <v>54</v>
      </c>
      <c r="AA94" s="640" t="s">
        <v>7</v>
      </c>
      <c r="AB94" s="611" t="s">
        <v>28</v>
      </c>
      <c r="AC94" s="642" t="s">
        <v>29</v>
      </c>
      <c r="AD94" s="639" t="s">
        <v>30</v>
      </c>
      <c r="AE94" s="639" t="s">
        <v>31</v>
      </c>
      <c r="AF94" s="607" t="s">
        <v>32</v>
      </c>
      <c r="AG94" s="615" t="s">
        <v>33</v>
      </c>
      <c r="AH94" s="627" t="s">
        <v>52</v>
      </c>
      <c r="AI94" s="629" t="s">
        <v>71</v>
      </c>
      <c r="AJ94" s="627" t="s">
        <v>34</v>
      </c>
      <c r="AK94" s="634" t="s">
        <v>35</v>
      </c>
      <c r="AL94" s="627" t="s">
        <v>36</v>
      </c>
      <c r="AM94" s="605" t="s">
        <v>37</v>
      </c>
    </row>
    <row r="95" spans="1:39" s="2" customFormat="1" ht="17.25" customHeight="1" thickBot="1" x14ac:dyDescent="0.35">
      <c r="A95" s="653"/>
      <c r="B95" s="663"/>
      <c r="C95" s="566"/>
      <c r="D95" s="631"/>
      <c r="E95" s="651"/>
      <c r="F95" s="657"/>
      <c r="G95" s="630"/>
      <c r="H95" s="583"/>
      <c r="I95" s="626"/>
      <c r="J95" s="583"/>
      <c r="K95" s="659"/>
      <c r="L95" s="583"/>
      <c r="M95" s="626"/>
      <c r="N95" s="583"/>
      <c r="O95" s="626"/>
      <c r="P95" s="583"/>
      <c r="Q95" s="602"/>
      <c r="R95" s="608"/>
      <c r="S95" s="665"/>
      <c r="T95" s="612"/>
      <c r="U95" s="641"/>
      <c r="V95" s="612"/>
      <c r="W95" s="641"/>
      <c r="X95" s="612"/>
      <c r="Y95" s="641"/>
      <c r="Z95" s="612"/>
      <c r="AA95" s="641"/>
      <c r="AB95" s="612"/>
      <c r="AC95" s="593"/>
      <c r="AD95" s="602"/>
      <c r="AE95" s="602"/>
      <c r="AF95" s="608"/>
      <c r="AG95" s="616"/>
      <c r="AH95" s="631"/>
      <c r="AI95" s="630"/>
      <c r="AJ95" s="631"/>
      <c r="AK95" s="638"/>
      <c r="AL95" s="631"/>
      <c r="AM95" s="606"/>
    </row>
    <row r="96" spans="1:39" s="2" customFormat="1" x14ac:dyDescent="0.3">
      <c r="A96" s="78" t="s">
        <v>40</v>
      </c>
      <c r="B96" s="47">
        <f>18000/10</f>
        <v>1800</v>
      </c>
      <c r="C96" s="183">
        <f>2800/1.1</f>
        <v>2545.454545454545</v>
      </c>
      <c r="D96" s="163">
        <v>10</v>
      </c>
      <c r="E96" s="44">
        <v>0</v>
      </c>
      <c r="F96" s="110">
        <f t="shared" ref="F96:F110" si="97">B96*E96</f>
        <v>0</v>
      </c>
      <c r="G96" s="74">
        <v>30</v>
      </c>
      <c r="H96" s="37">
        <f t="shared" ref="H96:H110" si="98">B96*G96</f>
        <v>54000</v>
      </c>
      <c r="I96" s="396">
        <v>10</v>
      </c>
      <c r="J96" s="37">
        <f t="shared" ref="J96:J110" si="99">B96*I96</f>
        <v>18000</v>
      </c>
      <c r="K96" s="396">
        <v>20</v>
      </c>
      <c r="L96" s="37">
        <f t="shared" ref="L96:L110" si="100">B96*K96</f>
        <v>36000</v>
      </c>
      <c r="M96" s="396">
        <v>30</v>
      </c>
      <c r="N96" s="37">
        <f t="shared" ref="N96:N110" si="101">B96*M96</f>
        <v>54000</v>
      </c>
      <c r="O96" s="74">
        <v>0</v>
      </c>
      <c r="P96" s="71">
        <f t="shared" ref="P96:P110" si="102">B96*O96</f>
        <v>0</v>
      </c>
      <c r="Q96" s="57">
        <f t="shared" ref="Q96:Q110" si="103">G96+I96+K96+M96+O96</f>
        <v>90</v>
      </c>
      <c r="R96" s="70">
        <f t="shared" ref="R96:R110" si="104">Q96*B96</f>
        <v>162000</v>
      </c>
      <c r="S96" s="74">
        <v>0</v>
      </c>
      <c r="T96" s="109">
        <f t="shared" ref="T96:T110" si="105">C96*S96</f>
        <v>0</v>
      </c>
      <c r="U96" s="74">
        <v>30</v>
      </c>
      <c r="V96" s="109">
        <f t="shared" ref="V96:V110" si="106">C96*U96</f>
        <v>76363.636363636353</v>
      </c>
      <c r="W96" s="74">
        <v>10</v>
      </c>
      <c r="X96" s="109">
        <f t="shared" ref="X96:X110" si="107">C96*W96</f>
        <v>25454.545454545449</v>
      </c>
      <c r="Y96" s="74">
        <v>30</v>
      </c>
      <c r="Z96" s="109">
        <f t="shared" ref="Z96:Z110" si="108">C96*Y96</f>
        <v>76363.636363636353</v>
      </c>
      <c r="AA96" s="74">
        <v>18</v>
      </c>
      <c r="AB96" s="68">
        <f t="shared" ref="AB96:AB110" si="109">C96*AA96</f>
        <v>45818.181818181809</v>
      </c>
      <c r="AC96" s="67">
        <f t="shared" ref="AC96:AC110" si="110">S96+U96+W96+Y96+AA96</f>
        <v>88</v>
      </c>
      <c r="AD96" s="66">
        <f t="shared" ref="AD96:AD110" si="111">AC96*C96</f>
        <v>223999.99999999997</v>
      </c>
      <c r="AE96" s="57">
        <v>0</v>
      </c>
      <c r="AF96" s="57">
        <f t="shared" ref="AF96:AF110" si="112">((C96-B96)*AC96)-AE96</f>
        <v>65599.999999999971</v>
      </c>
      <c r="AG96" s="52">
        <v>0</v>
      </c>
      <c r="AH96" s="63">
        <f t="shared" ref="AH96:AH110" si="113">B96*AG96</f>
        <v>0</v>
      </c>
      <c r="AI96" s="65">
        <f t="shared" ref="AI96:AI110" si="114">E96+Q96-AC96-AG96</f>
        <v>2</v>
      </c>
      <c r="AJ96" s="64">
        <f t="shared" ref="AJ96:AJ110" si="115">B96*AI96</f>
        <v>3600</v>
      </c>
      <c r="AK96" s="42">
        <v>0</v>
      </c>
      <c r="AL96" s="63">
        <f t="shared" ref="AL96:AL110" si="116">AK96*B96</f>
        <v>0</v>
      </c>
      <c r="AM96" s="75"/>
    </row>
    <row r="97" spans="1:39" s="2" customFormat="1" x14ac:dyDescent="0.3">
      <c r="A97" s="78" t="s">
        <v>43</v>
      </c>
      <c r="B97" s="47">
        <f>18000/10</f>
        <v>1800</v>
      </c>
      <c r="C97" s="183">
        <f>2800/1.1</f>
        <v>2545.454545454545</v>
      </c>
      <c r="D97" s="163">
        <v>10</v>
      </c>
      <c r="E97" s="44">
        <v>0</v>
      </c>
      <c r="F97" s="110">
        <f t="shared" si="97"/>
        <v>0</v>
      </c>
      <c r="G97" s="74">
        <v>0</v>
      </c>
      <c r="H97" s="37">
        <f t="shared" si="98"/>
        <v>0</v>
      </c>
      <c r="I97" s="396">
        <v>0</v>
      </c>
      <c r="J97" s="37">
        <f t="shared" si="99"/>
        <v>0</v>
      </c>
      <c r="K97" s="396">
        <v>0</v>
      </c>
      <c r="L97" s="37">
        <f t="shared" si="100"/>
        <v>0</v>
      </c>
      <c r="M97" s="396">
        <v>0</v>
      </c>
      <c r="N97" s="37">
        <f t="shared" si="101"/>
        <v>0</v>
      </c>
      <c r="O97" s="74">
        <v>0</v>
      </c>
      <c r="P97" s="71">
        <f t="shared" si="102"/>
        <v>0</v>
      </c>
      <c r="Q97" s="57">
        <f t="shared" si="103"/>
        <v>0</v>
      </c>
      <c r="R97" s="70">
        <f t="shared" si="104"/>
        <v>0</v>
      </c>
      <c r="S97" s="74">
        <v>0</v>
      </c>
      <c r="T97" s="109">
        <f t="shared" si="105"/>
        <v>0</v>
      </c>
      <c r="U97" s="74">
        <v>0</v>
      </c>
      <c r="V97" s="109">
        <f t="shared" si="106"/>
        <v>0</v>
      </c>
      <c r="W97" s="74">
        <v>0</v>
      </c>
      <c r="X97" s="109">
        <f t="shared" si="107"/>
        <v>0</v>
      </c>
      <c r="Y97" s="74">
        <v>0</v>
      </c>
      <c r="Z97" s="109">
        <f t="shared" si="108"/>
        <v>0</v>
      </c>
      <c r="AA97" s="74">
        <v>0</v>
      </c>
      <c r="AB97" s="68">
        <f t="shared" si="109"/>
        <v>0</v>
      </c>
      <c r="AC97" s="67">
        <f t="shared" si="110"/>
        <v>0</v>
      </c>
      <c r="AD97" s="66">
        <f t="shared" si="111"/>
        <v>0</v>
      </c>
      <c r="AE97" s="57">
        <v>0</v>
      </c>
      <c r="AF97" s="57">
        <f t="shared" si="112"/>
        <v>0</v>
      </c>
      <c r="AG97" s="52">
        <v>0</v>
      </c>
      <c r="AH97" s="63">
        <f t="shared" si="113"/>
        <v>0</v>
      </c>
      <c r="AI97" s="65">
        <f t="shared" si="114"/>
        <v>0</v>
      </c>
      <c r="AJ97" s="64">
        <f t="shared" si="115"/>
        <v>0</v>
      </c>
      <c r="AK97" s="42">
        <v>0</v>
      </c>
      <c r="AL97" s="63">
        <f t="shared" si="116"/>
        <v>0</v>
      </c>
      <c r="AM97" s="75"/>
    </row>
    <row r="98" spans="1:39" s="2" customFormat="1" x14ac:dyDescent="0.3">
      <c r="A98" s="78" t="s">
        <v>44</v>
      </c>
      <c r="B98" s="47">
        <f>17000/10</f>
        <v>1700</v>
      </c>
      <c r="C98" s="183">
        <f>2700/1.1</f>
        <v>2454.5454545454545</v>
      </c>
      <c r="D98" s="163">
        <v>10</v>
      </c>
      <c r="E98" s="44">
        <v>0</v>
      </c>
      <c r="F98" s="110">
        <f t="shared" si="97"/>
        <v>0</v>
      </c>
      <c r="G98" s="74">
        <v>0</v>
      </c>
      <c r="H98" s="37">
        <f t="shared" si="98"/>
        <v>0</v>
      </c>
      <c r="I98" s="396">
        <v>10</v>
      </c>
      <c r="J98" s="37">
        <f t="shared" si="99"/>
        <v>17000</v>
      </c>
      <c r="K98" s="396">
        <v>0</v>
      </c>
      <c r="L98" s="37">
        <f t="shared" si="100"/>
        <v>0</v>
      </c>
      <c r="M98" s="396">
        <v>0</v>
      </c>
      <c r="N98" s="37">
        <f t="shared" si="101"/>
        <v>0</v>
      </c>
      <c r="O98" s="74">
        <v>0</v>
      </c>
      <c r="P98" s="71">
        <f t="shared" si="102"/>
        <v>0</v>
      </c>
      <c r="Q98" s="57">
        <f t="shared" si="103"/>
        <v>10</v>
      </c>
      <c r="R98" s="70">
        <f t="shared" si="104"/>
        <v>17000</v>
      </c>
      <c r="S98" s="74">
        <v>0</v>
      </c>
      <c r="T98" s="109">
        <f t="shared" si="105"/>
        <v>0</v>
      </c>
      <c r="U98" s="74">
        <v>0</v>
      </c>
      <c r="V98" s="109">
        <f t="shared" si="106"/>
        <v>0</v>
      </c>
      <c r="W98" s="74">
        <v>2</v>
      </c>
      <c r="X98" s="109">
        <f t="shared" si="107"/>
        <v>4909.090909090909</v>
      </c>
      <c r="Y98" s="74">
        <v>8</v>
      </c>
      <c r="Z98" s="109">
        <f t="shared" si="108"/>
        <v>19636.363636363636</v>
      </c>
      <c r="AA98" s="74">
        <v>0</v>
      </c>
      <c r="AB98" s="68">
        <f t="shared" si="109"/>
        <v>0</v>
      </c>
      <c r="AC98" s="67">
        <f t="shared" si="110"/>
        <v>10</v>
      </c>
      <c r="AD98" s="66">
        <f t="shared" si="111"/>
        <v>24545.454545454544</v>
      </c>
      <c r="AE98" s="57">
        <v>0</v>
      </c>
      <c r="AF98" s="57">
        <f t="shared" si="112"/>
        <v>7545.454545454545</v>
      </c>
      <c r="AG98" s="52">
        <v>0</v>
      </c>
      <c r="AH98" s="63">
        <f t="shared" si="113"/>
        <v>0</v>
      </c>
      <c r="AI98" s="65">
        <f t="shared" si="114"/>
        <v>0</v>
      </c>
      <c r="AJ98" s="64">
        <f t="shared" si="115"/>
        <v>0</v>
      </c>
      <c r="AK98" s="42">
        <v>0</v>
      </c>
      <c r="AL98" s="63">
        <f t="shared" si="116"/>
        <v>0</v>
      </c>
      <c r="AM98" s="75"/>
    </row>
    <row r="99" spans="1:39" s="2" customFormat="1" x14ac:dyDescent="0.3">
      <c r="A99" s="58" t="s">
        <v>1188</v>
      </c>
      <c r="B99" s="47">
        <f>30400/16</f>
        <v>1900</v>
      </c>
      <c r="C99" s="46">
        <f>2800/1.1</f>
        <v>2545.454545454545</v>
      </c>
      <c r="D99" s="163">
        <v>16</v>
      </c>
      <c r="E99" s="44">
        <v>0</v>
      </c>
      <c r="F99" s="110">
        <f t="shared" si="97"/>
        <v>0</v>
      </c>
      <c r="G99" s="74">
        <v>0</v>
      </c>
      <c r="H99" s="37">
        <f t="shared" si="98"/>
        <v>0</v>
      </c>
      <c r="I99" s="396">
        <v>0</v>
      </c>
      <c r="J99" s="37">
        <f t="shared" si="99"/>
        <v>0</v>
      </c>
      <c r="K99" s="396">
        <v>0</v>
      </c>
      <c r="L99" s="37">
        <f t="shared" si="100"/>
        <v>0</v>
      </c>
      <c r="M99" s="396">
        <v>0</v>
      </c>
      <c r="N99" s="37">
        <f t="shared" si="101"/>
        <v>0</v>
      </c>
      <c r="O99" s="74">
        <v>0</v>
      </c>
      <c r="P99" s="71">
        <f t="shared" si="102"/>
        <v>0</v>
      </c>
      <c r="Q99" s="57">
        <f t="shared" si="103"/>
        <v>0</v>
      </c>
      <c r="R99" s="70">
        <f t="shared" si="104"/>
        <v>0</v>
      </c>
      <c r="S99" s="74">
        <v>0</v>
      </c>
      <c r="T99" s="109">
        <f t="shared" si="105"/>
        <v>0</v>
      </c>
      <c r="U99" s="74">
        <v>0</v>
      </c>
      <c r="V99" s="109">
        <f t="shared" si="106"/>
        <v>0</v>
      </c>
      <c r="W99" s="74">
        <v>0</v>
      </c>
      <c r="X99" s="109">
        <f t="shared" si="107"/>
        <v>0</v>
      </c>
      <c r="Y99" s="74">
        <v>0</v>
      </c>
      <c r="Z99" s="109">
        <f t="shared" si="108"/>
        <v>0</v>
      </c>
      <c r="AA99" s="74">
        <v>0</v>
      </c>
      <c r="AB99" s="68">
        <f t="shared" si="109"/>
        <v>0</v>
      </c>
      <c r="AC99" s="67">
        <f t="shared" si="110"/>
        <v>0</v>
      </c>
      <c r="AD99" s="66">
        <f t="shared" si="111"/>
        <v>0</v>
      </c>
      <c r="AE99" s="57">
        <v>0</v>
      </c>
      <c r="AF99" s="57">
        <f t="shared" si="112"/>
        <v>0</v>
      </c>
      <c r="AG99" s="52">
        <v>0</v>
      </c>
      <c r="AH99" s="63">
        <f t="shared" si="113"/>
        <v>0</v>
      </c>
      <c r="AI99" s="65">
        <f t="shared" si="114"/>
        <v>0</v>
      </c>
      <c r="AJ99" s="64">
        <f t="shared" si="115"/>
        <v>0</v>
      </c>
      <c r="AK99" s="42">
        <v>0</v>
      </c>
      <c r="AL99" s="63">
        <f t="shared" si="116"/>
        <v>0</v>
      </c>
      <c r="AM99" s="59"/>
    </row>
    <row r="100" spans="1:39" s="2" customFormat="1" x14ac:dyDescent="0.3">
      <c r="A100" s="137" t="s">
        <v>61</v>
      </c>
      <c r="B100" s="47">
        <f>14400/24</f>
        <v>600</v>
      </c>
      <c r="C100" s="46">
        <f>800/1.1</f>
        <v>727.27272727272725</v>
      </c>
      <c r="D100" s="163">
        <v>20</v>
      </c>
      <c r="E100" s="44">
        <v>0</v>
      </c>
      <c r="F100" s="110">
        <f t="shared" si="97"/>
        <v>0</v>
      </c>
      <c r="G100" s="74">
        <v>20</v>
      </c>
      <c r="H100" s="37">
        <f t="shared" si="98"/>
        <v>12000</v>
      </c>
      <c r="I100" s="396">
        <v>0</v>
      </c>
      <c r="J100" s="37">
        <f t="shared" si="99"/>
        <v>0</v>
      </c>
      <c r="K100" s="396">
        <v>20</v>
      </c>
      <c r="L100" s="37">
        <f t="shared" si="100"/>
        <v>12000</v>
      </c>
      <c r="M100" s="396">
        <v>0</v>
      </c>
      <c r="N100" s="37">
        <f t="shared" si="101"/>
        <v>0</v>
      </c>
      <c r="O100" s="74">
        <v>0</v>
      </c>
      <c r="P100" s="71">
        <f t="shared" si="102"/>
        <v>0</v>
      </c>
      <c r="Q100" s="57">
        <f t="shared" si="103"/>
        <v>40</v>
      </c>
      <c r="R100" s="70">
        <f t="shared" si="104"/>
        <v>24000</v>
      </c>
      <c r="S100" s="74">
        <v>0</v>
      </c>
      <c r="T100" s="109">
        <f t="shared" si="105"/>
        <v>0</v>
      </c>
      <c r="U100" s="74">
        <v>10</v>
      </c>
      <c r="V100" s="109">
        <f t="shared" si="106"/>
        <v>7272.7272727272721</v>
      </c>
      <c r="W100" s="74">
        <v>2</v>
      </c>
      <c r="X100" s="109">
        <f t="shared" si="107"/>
        <v>1454.5454545454545</v>
      </c>
      <c r="Y100" s="74">
        <v>4</v>
      </c>
      <c r="Z100" s="109">
        <f t="shared" si="108"/>
        <v>2909.090909090909</v>
      </c>
      <c r="AA100" s="74">
        <v>6</v>
      </c>
      <c r="AB100" s="68">
        <f t="shared" si="109"/>
        <v>4363.636363636364</v>
      </c>
      <c r="AC100" s="67">
        <f t="shared" si="110"/>
        <v>22</v>
      </c>
      <c r="AD100" s="66">
        <f t="shared" si="111"/>
        <v>16000</v>
      </c>
      <c r="AE100" s="57">
        <v>0</v>
      </c>
      <c r="AF100" s="57">
        <f t="shared" si="112"/>
        <v>2799.9999999999995</v>
      </c>
      <c r="AG100" s="52">
        <v>0</v>
      </c>
      <c r="AH100" s="63">
        <f t="shared" si="113"/>
        <v>0</v>
      </c>
      <c r="AI100" s="65">
        <f t="shared" si="114"/>
        <v>18</v>
      </c>
      <c r="AJ100" s="64">
        <f t="shared" si="115"/>
        <v>10800</v>
      </c>
      <c r="AK100" s="42">
        <v>0</v>
      </c>
      <c r="AL100" s="63">
        <f t="shared" si="116"/>
        <v>0</v>
      </c>
      <c r="AM100" s="130"/>
    </row>
    <row r="101" spans="1:39" s="2" customFormat="1" x14ac:dyDescent="0.3">
      <c r="A101" s="78" t="s">
        <v>133</v>
      </c>
      <c r="B101" s="182">
        <f>16000/10</f>
        <v>1600</v>
      </c>
      <c r="C101" s="183">
        <f>2700/1.1</f>
        <v>2454.5454545454545</v>
      </c>
      <c r="D101" s="184">
        <v>10</v>
      </c>
      <c r="E101" s="44">
        <v>5</v>
      </c>
      <c r="F101" s="110">
        <f t="shared" si="97"/>
        <v>8000</v>
      </c>
      <c r="G101" s="74">
        <v>20</v>
      </c>
      <c r="H101" s="37">
        <f t="shared" si="98"/>
        <v>32000</v>
      </c>
      <c r="I101" s="396">
        <v>20</v>
      </c>
      <c r="J101" s="37">
        <f t="shared" si="99"/>
        <v>32000</v>
      </c>
      <c r="K101" s="396">
        <v>20</v>
      </c>
      <c r="L101" s="37">
        <f t="shared" si="100"/>
        <v>32000</v>
      </c>
      <c r="M101" s="396">
        <v>30</v>
      </c>
      <c r="N101" s="37">
        <f t="shared" si="101"/>
        <v>48000</v>
      </c>
      <c r="O101" s="74">
        <v>0</v>
      </c>
      <c r="P101" s="71">
        <f t="shared" si="102"/>
        <v>0</v>
      </c>
      <c r="Q101" s="57">
        <f t="shared" si="103"/>
        <v>90</v>
      </c>
      <c r="R101" s="70">
        <f t="shared" si="104"/>
        <v>144000</v>
      </c>
      <c r="S101" s="74">
        <v>5</v>
      </c>
      <c r="T101" s="109">
        <f t="shared" si="105"/>
        <v>12272.727272727272</v>
      </c>
      <c r="U101" s="74">
        <v>20</v>
      </c>
      <c r="V101" s="109">
        <f t="shared" si="106"/>
        <v>49090.909090909088</v>
      </c>
      <c r="W101" s="74">
        <v>18</v>
      </c>
      <c r="X101" s="109">
        <f t="shared" si="107"/>
        <v>44181.818181818184</v>
      </c>
      <c r="Y101" s="74">
        <v>32</v>
      </c>
      <c r="Z101" s="109">
        <f t="shared" si="108"/>
        <v>78545.454545454544</v>
      </c>
      <c r="AA101" s="74">
        <v>20</v>
      </c>
      <c r="AB101" s="68">
        <f t="shared" si="109"/>
        <v>49090.909090909088</v>
      </c>
      <c r="AC101" s="67">
        <f t="shared" si="110"/>
        <v>95</v>
      </c>
      <c r="AD101" s="66">
        <f t="shared" si="111"/>
        <v>233181.81818181818</v>
      </c>
      <c r="AE101" s="57">
        <v>0</v>
      </c>
      <c r="AF101" s="57">
        <f t="shared" si="112"/>
        <v>81181.818181818177</v>
      </c>
      <c r="AG101" s="52">
        <v>0</v>
      </c>
      <c r="AH101" s="63">
        <f t="shared" si="113"/>
        <v>0</v>
      </c>
      <c r="AI101" s="65">
        <f t="shared" si="114"/>
        <v>0</v>
      </c>
      <c r="AJ101" s="64">
        <f t="shared" si="115"/>
        <v>0</v>
      </c>
      <c r="AK101" s="42">
        <v>0</v>
      </c>
      <c r="AL101" s="63">
        <f t="shared" si="116"/>
        <v>0</v>
      </c>
      <c r="AM101" s="130"/>
    </row>
    <row r="102" spans="1:39" s="2" customFormat="1" x14ac:dyDescent="0.3">
      <c r="A102" s="78" t="s">
        <v>39</v>
      </c>
      <c r="B102" s="47">
        <f>16000/10</f>
        <v>1600</v>
      </c>
      <c r="C102" s="183">
        <f>2700/1.1</f>
        <v>2454.5454545454545</v>
      </c>
      <c r="D102" s="163">
        <v>10</v>
      </c>
      <c r="E102" s="44">
        <v>0</v>
      </c>
      <c r="F102" s="110">
        <f t="shared" si="97"/>
        <v>0</v>
      </c>
      <c r="G102" s="74">
        <v>0</v>
      </c>
      <c r="H102" s="37">
        <f t="shared" si="98"/>
        <v>0</v>
      </c>
      <c r="I102" s="396">
        <v>0</v>
      </c>
      <c r="J102" s="37">
        <f t="shared" si="99"/>
        <v>0</v>
      </c>
      <c r="K102" s="396">
        <v>0</v>
      </c>
      <c r="L102" s="37">
        <f t="shared" si="100"/>
        <v>0</v>
      </c>
      <c r="M102" s="396">
        <v>0</v>
      </c>
      <c r="N102" s="37">
        <f t="shared" si="101"/>
        <v>0</v>
      </c>
      <c r="O102" s="74">
        <v>0</v>
      </c>
      <c r="P102" s="71">
        <f t="shared" si="102"/>
        <v>0</v>
      </c>
      <c r="Q102" s="57">
        <f t="shared" si="103"/>
        <v>0</v>
      </c>
      <c r="R102" s="70">
        <f t="shared" si="104"/>
        <v>0</v>
      </c>
      <c r="S102" s="74">
        <v>0</v>
      </c>
      <c r="T102" s="109">
        <f t="shared" si="105"/>
        <v>0</v>
      </c>
      <c r="U102" s="74">
        <v>0</v>
      </c>
      <c r="V102" s="109">
        <f t="shared" si="106"/>
        <v>0</v>
      </c>
      <c r="W102" s="74">
        <v>0</v>
      </c>
      <c r="X102" s="109">
        <f t="shared" si="107"/>
        <v>0</v>
      </c>
      <c r="Y102" s="74">
        <v>0</v>
      </c>
      <c r="Z102" s="109">
        <f t="shared" si="108"/>
        <v>0</v>
      </c>
      <c r="AA102" s="74">
        <v>0</v>
      </c>
      <c r="AB102" s="68">
        <f t="shared" si="109"/>
        <v>0</v>
      </c>
      <c r="AC102" s="67">
        <f t="shared" si="110"/>
        <v>0</v>
      </c>
      <c r="AD102" s="66">
        <f t="shared" si="111"/>
        <v>0</v>
      </c>
      <c r="AE102" s="57">
        <v>0</v>
      </c>
      <c r="AF102" s="57">
        <f t="shared" si="112"/>
        <v>0</v>
      </c>
      <c r="AG102" s="52">
        <v>0</v>
      </c>
      <c r="AH102" s="63">
        <f t="shared" si="113"/>
        <v>0</v>
      </c>
      <c r="AI102" s="65">
        <f t="shared" si="114"/>
        <v>0</v>
      </c>
      <c r="AJ102" s="64">
        <f t="shared" si="115"/>
        <v>0</v>
      </c>
      <c r="AK102" s="42">
        <v>0</v>
      </c>
      <c r="AL102" s="63">
        <f t="shared" si="116"/>
        <v>0</v>
      </c>
      <c r="AM102" s="130"/>
    </row>
    <row r="103" spans="1:39" s="2" customFormat="1" x14ac:dyDescent="0.3">
      <c r="A103" s="78" t="s">
        <v>41</v>
      </c>
      <c r="B103" s="47">
        <f>16000/10</f>
        <v>1600</v>
      </c>
      <c r="C103" s="183">
        <f>2700/1.1</f>
        <v>2454.5454545454545</v>
      </c>
      <c r="D103" s="163">
        <v>10</v>
      </c>
      <c r="E103" s="44">
        <v>7</v>
      </c>
      <c r="F103" s="110">
        <f t="shared" si="97"/>
        <v>11200</v>
      </c>
      <c r="G103" s="74">
        <v>0</v>
      </c>
      <c r="H103" s="37">
        <f t="shared" si="98"/>
        <v>0</v>
      </c>
      <c r="I103" s="396">
        <v>0</v>
      </c>
      <c r="J103" s="37">
        <f t="shared" si="99"/>
        <v>0</v>
      </c>
      <c r="K103" s="396">
        <v>0</v>
      </c>
      <c r="L103" s="37">
        <f t="shared" si="100"/>
        <v>0</v>
      </c>
      <c r="M103" s="396">
        <v>10</v>
      </c>
      <c r="N103" s="37">
        <f t="shared" si="101"/>
        <v>16000</v>
      </c>
      <c r="O103" s="74">
        <v>0</v>
      </c>
      <c r="P103" s="71">
        <f t="shared" si="102"/>
        <v>0</v>
      </c>
      <c r="Q103" s="57">
        <f t="shared" si="103"/>
        <v>10</v>
      </c>
      <c r="R103" s="70">
        <f t="shared" si="104"/>
        <v>16000</v>
      </c>
      <c r="S103" s="74">
        <v>4</v>
      </c>
      <c r="T103" s="109">
        <f t="shared" si="105"/>
        <v>9818.181818181818</v>
      </c>
      <c r="U103" s="74">
        <v>3</v>
      </c>
      <c r="V103" s="109">
        <f t="shared" si="106"/>
        <v>7363.636363636364</v>
      </c>
      <c r="W103" s="74">
        <v>0</v>
      </c>
      <c r="X103" s="109">
        <f t="shared" si="107"/>
        <v>0</v>
      </c>
      <c r="Y103" s="74">
        <v>0</v>
      </c>
      <c r="Z103" s="109">
        <f t="shared" si="108"/>
        <v>0</v>
      </c>
      <c r="AA103" s="74">
        <v>1</v>
      </c>
      <c r="AB103" s="68">
        <f t="shared" si="109"/>
        <v>2454.5454545454545</v>
      </c>
      <c r="AC103" s="67">
        <f t="shared" si="110"/>
        <v>8</v>
      </c>
      <c r="AD103" s="66">
        <f t="shared" si="111"/>
        <v>19636.363636363636</v>
      </c>
      <c r="AE103" s="57">
        <v>0</v>
      </c>
      <c r="AF103" s="57">
        <f t="shared" si="112"/>
        <v>6836.363636363636</v>
      </c>
      <c r="AG103" s="52">
        <v>0</v>
      </c>
      <c r="AH103" s="63">
        <f t="shared" si="113"/>
        <v>0</v>
      </c>
      <c r="AI103" s="65">
        <f t="shared" si="114"/>
        <v>9</v>
      </c>
      <c r="AJ103" s="64">
        <f t="shared" si="115"/>
        <v>14400</v>
      </c>
      <c r="AK103" s="42">
        <v>0</v>
      </c>
      <c r="AL103" s="63">
        <f t="shared" si="116"/>
        <v>0</v>
      </c>
      <c r="AM103" s="130"/>
    </row>
    <row r="104" spans="1:39" s="2" customFormat="1" x14ac:dyDescent="0.3">
      <c r="A104" s="78" t="s">
        <v>68</v>
      </c>
      <c r="B104" s="47">
        <f>16000/10</f>
        <v>1600</v>
      </c>
      <c r="C104" s="183">
        <f>2700/1.1</f>
        <v>2454.5454545454545</v>
      </c>
      <c r="D104" s="163">
        <v>10</v>
      </c>
      <c r="E104" s="44">
        <v>3</v>
      </c>
      <c r="F104" s="110">
        <f t="shared" si="97"/>
        <v>4800</v>
      </c>
      <c r="G104" s="74">
        <v>10</v>
      </c>
      <c r="H104" s="37">
        <f t="shared" si="98"/>
        <v>16000</v>
      </c>
      <c r="I104" s="396">
        <v>10</v>
      </c>
      <c r="J104" s="37">
        <f t="shared" si="99"/>
        <v>16000</v>
      </c>
      <c r="K104" s="396">
        <v>10</v>
      </c>
      <c r="L104" s="37">
        <f t="shared" si="100"/>
        <v>16000</v>
      </c>
      <c r="M104" s="396">
        <v>0</v>
      </c>
      <c r="N104" s="37">
        <f t="shared" si="101"/>
        <v>0</v>
      </c>
      <c r="O104" s="74">
        <v>0</v>
      </c>
      <c r="P104" s="71">
        <f t="shared" si="102"/>
        <v>0</v>
      </c>
      <c r="Q104" s="57">
        <f t="shared" si="103"/>
        <v>30</v>
      </c>
      <c r="R104" s="70">
        <f t="shared" si="104"/>
        <v>48000</v>
      </c>
      <c r="S104" s="74">
        <v>3</v>
      </c>
      <c r="T104" s="109">
        <f t="shared" si="105"/>
        <v>7363.636363636364</v>
      </c>
      <c r="U104" s="74">
        <v>10</v>
      </c>
      <c r="V104" s="109">
        <f t="shared" si="106"/>
        <v>24545.454545454544</v>
      </c>
      <c r="W104" s="74">
        <v>10</v>
      </c>
      <c r="X104" s="109">
        <f t="shared" si="107"/>
        <v>24545.454545454544</v>
      </c>
      <c r="Y104" s="74">
        <v>10</v>
      </c>
      <c r="Z104" s="109">
        <f t="shared" si="108"/>
        <v>24545.454545454544</v>
      </c>
      <c r="AA104" s="74">
        <v>0</v>
      </c>
      <c r="AB104" s="68">
        <f t="shared" si="109"/>
        <v>0</v>
      </c>
      <c r="AC104" s="67">
        <f t="shared" si="110"/>
        <v>33</v>
      </c>
      <c r="AD104" s="66">
        <f t="shared" si="111"/>
        <v>81000</v>
      </c>
      <c r="AE104" s="57">
        <v>0</v>
      </c>
      <c r="AF104" s="57">
        <f t="shared" si="112"/>
        <v>28200</v>
      </c>
      <c r="AG104" s="52">
        <v>0</v>
      </c>
      <c r="AH104" s="63">
        <f t="shared" si="113"/>
        <v>0</v>
      </c>
      <c r="AI104" s="65">
        <f t="shared" si="114"/>
        <v>0</v>
      </c>
      <c r="AJ104" s="64">
        <f t="shared" si="115"/>
        <v>0</v>
      </c>
      <c r="AK104" s="42">
        <v>0</v>
      </c>
      <c r="AL104" s="63">
        <f t="shared" si="116"/>
        <v>0</v>
      </c>
      <c r="AM104" s="130"/>
    </row>
    <row r="105" spans="1:39" s="2" customFormat="1" x14ac:dyDescent="0.3">
      <c r="A105" s="78" t="s">
        <v>1187</v>
      </c>
      <c r="B105" s="47">
        <f>16000/10</f>
        <v>1600</v>
      </c>
      <c r="C105" s="183">
        <f>2700/1.1</f>
        <v>2454.5454545454545</v>
      </c>
      <c r="D105" s="163">
        <v>11</v>
      </c>
      <c r="E105" s="44">
        <v>0</v>
      </c>
      <c r="F105" s="110">
        <f t="shared" si="97"/>
        <v>0</v>
      </c>
      <c r="G105" s="74">
        <v>0</v>
      </c>
      <c r="H105" s="37">
        <f t="shared" si="98"/>
        <v>0</v>
      </c>
      <c r="I105" s="396">
        <v>0</v>
      </c>
      <c r="J105" s="37">
        <f t="shared" si="99"/>
        <v>0</v>
      </c>
      <c r="K105" s="396">
        <v>0</v>
      </c>
      <c r="L105" s="37">
        <f t="shared" si="100"/>
        <v>0</v>
      </c>
      <c r="M105" s="396">
        <v>10</v>
      </c>
      <c r="N105" s="37">
        <f t="shared" si="101"/>
        <v>16000</v>
      </c>
      <c r="O105" s="74">
        <v>0</v>
      </c>
      <c r="P105" s="71">
        <f t="shared" si="102"/>
        <v>0</v>
      </c>
      <c r="Q105" s="57">
        <f t="shared" si="103"/>
        <v>10</v>
      </c>
      <c r="R105" s="70">
        <f t="shared" si="104"/>
        <v>16000</v>
      </c>
      <c r="S105" s="74">
        <v>0</v>
      </c>
      <c r="T105" s="109">
        <f t="shared" si="105"/>
        <v>0</v>
      </c>
      <c r="U105" s="74">
        <v>0</v>
      </c>
      <c r="V105" s="109">
        <f t="shared" si="106"/>
        <v>0</v>
      </c>
      <c r="W105" s="74">
        <v>0</v>
      </c>
      <c r="X105" s="109">
        <f t="shared" si="107"/>
        <v>0</v>
      </c>
      <c r="Y105" s="74">
        <v>0</v>
      </c>
      <c r="Z105" s="109">
        <f t="shared" si="108"/>
        <v>0</v>
      </c>
      <c r="AA105" s="74">
        <v>8</v>
      </c>
      <c r="AB105" s="68">
        <f t="shared" si="109"/>
        <v>19636.363636363636</v>
      </c>
      <c r="AC105" s="67">
        <f t="shared" si="110"/>
        <v>8</v>
      </c>
      <c r="AD105" s="66">
        <f t="shared" si="111"/>
        <v>19636.363636363636</v>
      </c>
      <c r="AE105" s="57">
        <v>0</v>
      </c>
      <c r="AF105" s="57">
        <f t="shared" si="112"/>
        <v>6836.363636363636</v>
      </c>
      <c r="AG105" s="52">
        <v>0</v>
      </c>
      <c r="AH105" s="63">
        <f t="shared" si="113"/>
        <v>0</v>
      </c>
      <c r="AI105" s="65">
        <f t="shared" si="114"/>
        <v>2</v>
      </c>
      <c r="AJ105" s="64">
        <f t="shared" si="115"/>
        <v>3200</v>
      </c>
      <c r="AK105" s="42">
        <v>0</v>
      </c>
      <c r="AL105" s="63">
        <f t="shared" si="116"/>
        <v>0</v>
      </c>
      <c r="AM105" s="130"/>
    </row>
    <row r="106" spans="1:39" s="2" customFormat="1" x14ac:dyDescent="0.3">
      <c r="A106" s="78" t="s">
        <v>45</v>
      </c>
      <c r="B106" s="47">
        <f>14400/12</f>
        <v>1200</v>
      </c>
      <c r="C106" s="46">
        <f>1800/1.1</f>
        <v>1636.3636363636363</v>
      </c>
      <c r="D106" s="163">
        <v>12</v>
      </c>
      <c r="E106" s="44">
        <v>0</v>
      </c>
      <c r="F106" s="110">
        <f t="shared" si="97"/>
        <v>0</v>
      </c>
      <c r="G106" s="74">
        <v>24</v>
      </c>
      <c r="H106" s="37">
        <f t="shared" si="98"/>
        <v>28800</v>
      </c>
      <c r="I106" s="396">
        <v>24</v>
      </c>
      <c r="J106" s="37">
        <f t="shared" si="99"/>
        <v>28800</v>
      </c>
      <c r="K106" s="396">
        <v>24</v>
      </c>
      <c r="L106" s="37">
        <f t="shared" si="100"/>
        <v>28800</v>
      </c>
      <c r="M106" s="396">
        <v>12</v>
      </c>
      <c r="N106" s="37">
        <f t="shared" si="101"/>
        <v>14400</v>
      </c>
      <c r="O106" s="74">
        <v>0</v>
      </c>
      <c r="P106" s="71">
        <f t="shared" si="102"/>
        <v>0</v>
      </c>
      <c r="Q106" s="57">
        <f t="shared" si="103"/>
        <v>84</v>
      </c>
      <c r="R106" s="70">
        <f t="shared" si="104"/>
        <v>100800</v>
      </c>
      <c r="S106" s="74">
        <v>0</v>
      </c>
      <c r="T106" s="109">
        <f t="shared" si="105"/>
        <v>0</v>
      </c>
      <c r="U106" s="74">
        <v>24</v>
      </c>
      <c r="V106" s="109">
        <f t="shared" si="106"/>
        <v>39272.727272727272</v>
      </c>
      <c r="W106" s="74">
        <v>18</v>
      </c>
      <c r="X106" s="109">
        <f t="shared" si="107"/>
        <v>29454.545454545452</v>
      </c>
      <c r="Y106" s="74">
        <v>16</v>
      </c>
      <c r="Z106" s="109">
        <f t="shared" si="108"/>
        <v>26181.81818181818</v>
      </c>
      <c r="AA106" s="74">
        <v>9</v>
      </c>
      <c r="AB106" s="68">
        <f t="shared" si="109"/>
        <v>14727.272727272726</v>
      </c>
      <c r="AC106" s="67">
        <f t="shared" si="110"/>
        <v>67</v>
      </c>
      <c r="AD106" s="66">
        <f t="shared" si="111"/>
        <v>109636.36363636363</v>
      </c>
      <c r="AE106" s="57">
        <v>0</v>
      </c>
      <c r="AF106" s="57">
        <f t="shared" si="112"/>
        <v>29236.363636363629</v>
      </c>
      <c r="AG106" s="52">
        <v>0</v>
      </c>
      <c r="AH106" s="63">
        <f t="shared" si="113"/>
        <v>0</v>
      </c>
      <c r="AI106" s="65">
        <f t="shared" si="114"/>
        <v>17</v>
      </c>
      <c r="AJ106" s="64">
        <f t="shared" si="115"/>
        <v>20400</v>
      </c>
      <c r="AK106" s="42">
        <v>0</v>
      </c>
      <c r="AL106" s="63">
        <f t="shared" si="116"/>
        <v>0</v>
      </c>
      <c r="AM106" s="130"/>
    </row>
    <row r="107" spans="1:39" s="2" customFormat="1" x14ac:dyDescent="0.3">
      <c r="A107" s="55" t="s">
        <v>150</v>
      </c>
      <c r="B107" s="47">
        <f>3900/6</f>
        <v>650</v>
      </c>
      <c r="C107" s="46">
        <f>2000/1.1</f>
        <v>1818.181818181818</v>
      </c>
      <c r="D107" s="163">
        <v>6</v>
      </c>
      <c r="E107" s="44">
        <v>0</v>
      </c>
      <c r="F107" s="110">
        <f t="shared" si="97"/>
        <v>0</v>
      </c>
      <c r="G107" s="74">
        <v>0</v>
      </c>
      <c r="H107" s="37">
        <f t="shared" si="98"/>
        <v>0</v>
      </c>
      <c r="I107" s="396">
        <v>0</v>
      </c>
      <c r="J107" s="37">
        <f t="shared" si="99"/>
        <v>0</v>
      </c>
      <c r="K107" s="396">
        <v>0</v>
      </c>
      <c r="L107" s="37">
        <f t="shared" si="100"/>
        <v>0</v>
      </c>
      <c r="M107" s="396">
        <v>0</v>
      </c>
      <c r="N107" s="37">
        <f t="shared" si="101"/>
        <v>0</v>
      </c>
      <c r="O107" s="74">
        <v>0</v>
      </c>
      <c r="P107" s="71">
        <f t="shared" si="102"/>
        <v>0</v>
      </c>
      <c r="Q107" s="57">
        <f t="shared" si="103"/>
        <v>0</v>
      </c>
      <c r="R107" s="70">
        <f t="shared" si="104"/>
        <v>0</v>
      </c>
      <c r="S107" s="74">
        <v>0</v>
      </c>
      <c r="T107" s="109">
        <f t="shared" si="105"/>
        <v>0</v>
      </c>
      <c r="U107" s="74">
        <v>0</v>
      </c>
      <c r="V107" s="109">
        <f t="shared" si="106"/>
        <v>0</v>
      </c>
      <c r="W107" s="74">
        <v>0</v>
      </c>
      <c r="X107" s="109">
        <f t="shared" si="107"/>
        <v>0</v>
      </c>
      <c r="Y107" s="74">
        <v>0</v>
      </c>
      <c r="Z107" s="109">
        <f t="shared" si="108"/>
        <v>0</v>
      </c>
      <c r="AA107" s="74">
        <v>0</v>
      </c>
      <c r="AB107" s="68">
        <f t="shared" si="109"/>
        <v>0</v>
      </c>
      <c r="AC107" s="67">
        <f t="shared" si="110"/>
        <v>0</v>
      </c>
      <c r="AD107" s="66">
        <f t="shared" si="111"/>
        <v>0</v>
      </c>
      <c r="AE107" s="57">
        <v>0</v>
      </c>
      <c r="AF107" s="57">
        <f t="shared" si="112"/>
        <v>0</v>
      </c>
      <c r="AG107" s="52">
        <v>0</v>
      </c>
      <c r="AH107" s="63">
        <f t="shared" si="113"/>
        <v>0</v>
      </c>
      <c r="AI107" s="65">
        <f t="shared" si="114"/>
        <v>0</v>
      </c>
      <c r="AJ107" s="64">
        <f t="shared" si="115"/>
        <v>0</v>
      </c>
      <c r="AK107" s="42">
        <v>0</v>
      </c>
      <c r="AL107" s="63">
        <f t="shared" si="116"/>
        <v>0</v>
      </c>
      <c r="AM107" s="130"/>
    </row>
    <row r="108" spans="1:39" s="2" customFormat="1" x14ac:dyDescent="0.3">
      <c r="A108" s="55" t="s">
        <v>67</v>
      </c>
      <c r="B108" s="47">
        <f>3900/6</f>
        <v>650</v>
      </c>
      <c r="C108" s="46">
        <f>2000/1.1</f>
        <v>1818.181818181818</v>
      </c>
      <c r="D108" s="163">
        <v>6</v>
      </c>
      <c r="E108" s="44">
        <v>0</v>
      </c>
      <c r="F108" s="110">
        <f t="shared" si="97"/>
        <v>0</v>
      </c>
      <c r="G108" s="74">
        <v>6</v>
      </c>
      <c r="H108" s="37">
        <f t="shared" si="98"/>
        <v>3900</v>
      </c>
      <c r="I108" s="396">
        <v>6</v>
      </c>
      <c r="J108" s="37">
        <f t="shared" si="99"/>
        <v>3900</v>
      </c>
      <c r="K108" s="396">
        <v>0</v>
      </c>
      <c r="L108" s="37">
        <f t="shared" si="100"/>
        <v>0</v>
      </c>
      <c r="M108" s="396">
        <v>0</v>
      </c>
      <c r="N108" s="37">
        <f t="shared" si="101"/>
        <v>0</v>
      </c>
      <c r="O108" s="74">
        <v>0</v>
      </c>
      <c r="P108" s="71">
        <f t="shared" si="102"/>
        <v>0</v>
      </c>
      <c r="Q108" s="57">
        <f t="shared" si="103"/>
        <v>12</v>
      </c>
      <c r="R108" s="70">
        <f t="shared" si="104"/>
        <v>7800</v>
      </c>
      <c r="S108" s="74">
        <v>0</v>
      </c>
      <c r="T108" s="109">
        <f t="shared" si="105"/>
        <v>0</v>
      </c>
      <c r="U108" s="74">
        <v>5</v>
      </c>
      <c r="V108" s="109">
        <f t="shared" si="106"/>
        <v>9090.9090909090901</v>
      </c>
      <c r="W108" s="74">
        <v>1</v>
      </c>
      <c r="X108" s="109">
        <f t="shared" si="107"/>
        <v>1818.181818181818</v>
      </c>
      <c r="Y108" s="74">
        <v>4</v>
      </c>
      <c r="Z108" s="109">
        <f t="shared" si="108"/>
        <v>7272.7272727272721</v>
      </c>
      <c r="AA108" s="74">
        <v>2</v>
      </c>
      <c r="AB108" s="68">
        <f t="shared" si="109"/>
        <v>3636.363636363636</v>
      </c>
      <c r="AC108" s="67">
        <f t="shared" si="110"/>
        <v>12</v>
      </c>
      <c r="AD108" s="66">
        <f t="shared" si="111"/>
        <v>21818.181818181816</v>
      </c>
      <c r="AE108" s="57">
        <v>0</v>
      </c>
      <c r="AF108" s="57">
        <f t="shared" si="112"/>
        <v>14018.181818181816</v>
      </c>
      <c r="AG108" s="52">
        <v>0</v>
      </c>
      <c r="AH108" s="63">
        <f t="shared" si="113"/>
        <v>0</v>
      </c>
      <c r="AI108" s="65">
        <f t="shared" si="114"/>
        <v>0</v>
      </c>
      <c r="AJ108" s="64">
        <f t="shared" si="115"/>
        <v>0</v>
      </c>
      <c r="AK108" s="42">
        <v>0</v>
      </c>
      <c r="AL108" s="63">
        <f t="shared" si="116"/>
        <v>0</v>
      </c>
      <c r="AM108" s="130"/>
    </row>
    <row r="109" spans="1:39" s="2" customFormat="1" x14ac:dyDescent="0.3">
      <c r="A109" s="55" t="s">
        <v>148</v>
      </c>
      <c r="B109" s="47">
        <f>3900/6</f>
        <v>650</v>
      </c>
      <c r="C109" s="46">
        <f>2000/1.1</f>
        <v>1818.181818181818</v>
      </c>
      <c r="D109" s="163">
        <v>6</v>
      </c>
      <c r="E109" s="44">
        <v>0</v>
      </c>
      <c r="F109" s="110">
        <f t="shared" si="97"/>
        <v>0</v>
      </c>
      <c r="G109" s="74">
        <v>6</v>
      </c>
      <c r="H109" s="37">
        <f t="shared" si="98"/>
        <v>3900</v>
      </c>
      <c r="I109" s="396">
        <v>6</v>
      </c>
      <c r="J109" s="37">
        <f t="shared" si="99"/>
        <v>3900</v>
      </c>
      <c r="K109" s="396">
        <v>0</v>
      </c>
      <c r="L109" s="37">
        <f t="shared" si="100"/>
        <v>0</v>
      </c>
      <c r="M109" s="396">
        <v>0</v>
      </c>
      <c r="N109" s="37">
        <f t="shared" si="101"/>
        <v>0</v>
      </c>
      <c r="O109" s="74">
        <v>0</v>
      </c>
      <c r="P109" s="71">
        <f t="shared" si="102"/>
        <v>0</v>
      </c>
      <c r="Q109" s="57">
        <f t="shared" si="103"/>
        <v>12</v>
      </c>
      <c r="R109" s="70">
        <f t="shared" si="104"/>
        <v>7800</v>
      </c>
      <c r="S109" s="74">
        <v>0</v>
      </c>
      <c r="T109" s="109">
        <f t="shared" si="105"/>
        <v>0</v>
      </c>
      <c r="U109" s="74">
        <v>5</v>
      </c>
      <c r="V109" s="109">
        <f t="shared" si="106"/>
        <v>9090.9090909090901</v>
      </c>
      <c r="W109" s="74">
        <v>1</v>
      </c>
      <c r="X109" s="109">
        <f t="shared" si="107"/>
        <v>1818.181818181818</v>
      </c>
      <c r="Y109" s="74">
        <v>0</v>
      </c>
      <c r="Z109" s="109">
        <f t="shared" si="108"/>
        <v>0</v>
      </c>
      <c r="AA109" s="74">
        <v>4</v>
      </c>
      <c r="AB109" s="68">
        <f t="shared" si="109"/>
        <v>7272.7272727272721</v>
      </c>
      <c r="AC109" s="67">
        <f t="shared" si="110"/>
        <v>10</v>
      </c>
      <c r="AD109" s="66">
        <f t="shared" si="111"/>
        <v>18181.81818181818</v>
      </c>
      <c r="AE109" s="57">
        <v>0</v>
      </c>
      <c r="AF109" s="57">
        <f t="shared" si="112"/>
        <v>11681.81818181818</v>
      </c>
      <c r="AG109" s="52">
        <v>0</v>
      </c>
      <c r="AH109" s="63">
        <f t="shared" si="113"/>
        <v>0</v>
      </c>
      <c r="AI109" s="65">
        <f t="shared" si="114"/>
        <v>2</v>
      </c>
      <c r="AJ109" s="64">
        <f t="shared" si="115"/>
        <v>1300</v>
      </c>
      <c r="AK109" s="42">
        <v>0</v>
      </c>
      <c r="AL109" s="63">
        <f t="shared" si="116"/>
        <v>0</v>
      </c>
      <c r="AM109" s="130"/>
    </row>
    <row r="110" spans="1:39" s="2" customFormat="1" ht="17.25" thickBot="1" x14ac:dyDescent="0.35">
      <c r="A110" s="48" t="s">
        <v>60</v>
      </c>
      <c r="B110" s="193">
        <f>31200/24</f>
        <v>1300</v>
      </c>
      <c r="C110" s="194">
        <f>2800/1.1</f>
        <v>2545.454545454545</v>
      </c>
      <c r="D110" s="45">
        <v>24</v>
      </c>
      <c r="E110" s="403">
        <v>13</v>
      </c>
      <c r="F110" s="147">
        <f t="shared" si="97"/>
        <v>16900</v>
      </c>
      <c r="G110" s="145">
        <v>0</v>
      </c>
      <c r="H110" s="197">
        <f t="shared" si="98"/>
        <v>0</v>
      </c>
      <c r="I110" s="418">
        <v>24</v>
      </c>
      <c r="J110" s="197">
        <f t="shared" si="99"/>
        <v>31200</v>
      </c>
      <c r="K110" s="396">
        <v>0</v>
      </c>
      <c r="L110" s="197">
        <f t="shared" si="100"/>
        <v>0</v>
      </c>
      <c r="M110" s="418">
        <v>0</v>
      </c>
      <c r="N110" s="197">
        <f t="shared" si="101"/>
        <v>0</v>
      </c>
      <c r="O110" s="74">
        <v>0</v>
      </c>
      <c r="P110" s="405">
        <f t="shared" si="102"/>
        <v>0</v>
      </c>
      <c r="Q110" s="406">
        <f t="shared" si="103"/>
        <v>24</v>
      </c>
      <c r="R110" s="149">
        <f t="shared" si="104"/>
        <v>31200</v>
      </c>
      <c r="S110" s="145">
        <v>7</v>
      </c>
      <c r="T110" s="119">
        <f t="shared" si="105"/>
        <v>17818.181818181816</v>
      </c>
      <c r="U110" s="74">
        <v>6</v>
      </c>
      <c r="V110" s="119">
        <f t="shared" si="106"/>
        <v>15272.72727272727</v>
      </c>
      <c r="W110" s="74">
        <v>9</v>
      </c>
      <c r="X110" s="119">
        <f t="shared" si="107"/>
        <v>22909.090909090904</v>
      </c>
      <c r="Y110" s="74">
        <v>9</v>
      </c>
      <c r="Z110" s="119">
        <f t="shared" si="108"/>
        <v>22909.090909090904</v>
      </c>
      <c r="AA110" s="74">
        <v>6</v>
      </c>
      <c r="AB110" s="390">
        <f t="shared" si="109"/>
        <v>15272.72727272727</v>
      </c>
      <c r="AC110" s="407">
        <f t="shared" si="110"/>
        <v>37</v>
      </c>
      <c r="AD110" s="408">
        <f t="shared" si="111"/>
        <v>94181.818181818162</v>
      </c>
      <c r="AE110" s="406">
        <v>0</v>
      </c>
      <c r="AF110" s="406">
        <f t="shared" si="112"/>
        <v>46081.818181818169</v>
      </c>
      <c r="AG110" s="425">
        <v>0</v>
      </c>
      <c r="AH110" s="393">
        <f t="shared" si="113"/>
        <v>0</v>
      </c>
      <c r="AI110" s="426">
        <f t="shared" si="114"/>
        <v>0</v>
      </c>
      <c r="AJ110" s="427">
        <f t="shared" si="115"/>
        <v>0</v>
      </c>
      <c r="AK110" s="376">
        <v>0</v>
      </c>
      <c r="AL110" s="393">
        <f t="shared" si="116"/>
        <v>0</v>
      </c>
      <c r="AM110" s="130"/>
    </row>
    <row r="111" spans="1:39" s="2" customFormat="1" ht="17.25" thickBot="1" x14ac:dyDescent="0.35">
      <c r="A111" s="573" t="s">
        <v>57</v>
      </c>
      <c r="B111" s="574"/>
      <c r="C111" s="574"/>
      <c r="D111" s="574"/>
      <c r="E111" s="445">
        <f t="shared" ref="E111:AL111" si="117">SUM(E96:E110)</f>
        <v>28</v>
      </c>
      <c r="F111" s="445">
        <f t="shared" si="117"/>
        <v>40900</v>
      </c>
      <c r="G111" s="558">
        <f t="shared" si="117"/>
        <v>116</v>
      </c>
      <c r="H111" s="451">
        <f t="shared" si="117"/>
        <v>150600</v>
      </c>
      <c r="I111" s="558">
        <f t="shared" si="117"/>
        <v>110</v>
      </c>
      <c r="J111" s="451">
        <f t="shared" si="117"/>
        <v>150800</v>
      </c>
      <c r="K111" s="558">
        <f t="shared" si="117"/>
        <v>94</v>
      </c>
      <c r="L111" s="451">
        <f t="shared" si="117"/>
        <v>124800</v>
      </c>
      <c r="M111" s="558">
        <f t="shared" si="117"/>
        <v>92</v>
      </c>
      <c r="N111" s="451">
        <f t="shared" si="117"/>
        <v>148400</v>
      </c>
      <c r="O111" s="558">
        <f t="shared" si="117"/>
        <v>0</v>
      </c>
      <c r="P111" s="451">
        <f t="shared" si="117"/>
        <v>0</v>
      </c>
      <c r="Q111" s="442">
        <f t="shared" si="117"/>
        <v>412</v>
      </c>
      <c r="R111" s="442">
        <f t="shared" si="117"/>
        <v>574600</v>
      </c>
      <c r="S111" s="558">
        <f t="shared" si="117"/>
        <v>19</v>
      </c>
      <c r="T111" s="451">
        <f t="shared" si="117"/>
        <v>47272.727272727265</v>
      </c>
      <c r="U111" s="558">
        <f>SUM(U96:U110)</f>
        <v>113</v>
      </c>
      <c r="V111" s="451">
        <f t="shared" si="117"/>
        <v>237363.63636363629</v>
      </c>
      <c r="W111" s="558">
        <f t="shared" si="117"/>
        <v>71</v>
      </c>
      <c r="X111" s="451">
        <f t="shared" si="117"/>
        <v>156545.45454545456</v>
      </c>
      <c r="Y111" s="558">
        <f t="shared" si="117"/>
        <v>113</v>
      </c>
      <c r="Z111" s="451">
        <f t="shared" si="117"/>
        <v>258363.63636363635</v>
      </c>
      <c r="AA111" s="558">
        <f t="shared" si="117"/>
        <v>74</v>
      </c>
      <c r="AB111" s="451">
        <f t="shared" si="117"/>
        <v>162272.72727272726</v>
      </c>
      <c r="AC111" s="442">
        <f t="shared" si="117"/>
        <v>390</v>
      </c>
      <c r="AD111" s="442">
        <f t="shared" si="117"/>
        <v>861818.18181818177</v>
      </c>
      <c r="AE111" s="442">
        <f t="shared" si="117"/>
        <v>0</v>
      </c>
      <c r="AF111" s="442">
        <f t="shared" si="117"/>
        <v>300018.18181818177</v>
      </c>
      <c r="AG111" s="453">
        <f t="shared" si="117"/>
        <v>0</v>
      </c>
      <c r="AH111" s="558">
        <f t="shared" si="117"/>
        <v>0</v>
      </c>
      <c r="AI111" s="558">
        <f t="shared" si="117"/>
        <v>50</v>
      </c>
      <c r="AJ111" s="558">
        <f t="shared" si="117"/>
        <v>53700</v>
      </c>
      <c r="AK111" s="558">
        <f t="shared" si="117"/>
        <v>0</v>
      </c>
      <c r="AL111" s="558">
        <f t="shared" si="117"/>
        <v>0</v>
      </c>
      <c r="AM111" s="11"/>
    </row>
    <row r="112" spans="1:39" s="2" customFormat="1" ht="17.25" thickBot="1" x14ac:dyDescent="0.35">
      <c r="A112" s="10"/>
      <c r="B112" s="10"/>
      <c r="C112" s="10"/>
      <c r="D112" s="10"/>
      <c r="E112" s="4"/>
      <c r="F112" s="6"/>
      <c r="G112" s="4"/>
      <c r="H112" s="9">
        <f>H111*1.1</f>
        <v>165660</v>
      </c>
      <c r="I112" s="5"/>
      <c r="J112" s="101">
        <f>J111*1.1</f>
        <v>165880</v>
      </c>
      <c r="K112" s="5"/>
      <c r="L112" s="9">
        <f>L111*1.1</f>
        <v>137280</v>
      </c>
      <c r="M112" s="5"/>
      <c r="N112" s="9">
        <f>N111*1.1</f>
        <v>163240</v>
      </c>
      <c r="O112" s="5"/>
      <c r="P112" s="9">
        <f>P111*1.1</f>
        <v>0</v>
      </c>
      <c r="Q112" s="5"/>
      <c r="R112" s="8">
        <f>R111*1.1</f>
        <v>632060</v>
      </c>
      <c r="S112" s="587" t="s">
        <v>50</v>
      </c>
      <c r="T112" s="587"/>
      <c r="U112" s="587"/>
      <c r="V112" s="587"/>
      <c r="W112" s="587"/>
      <c r="X112" s="587"/>
      <c r="Y112" s="587"/>
      <c r="Z112" s="587"/>
      <c r="AA112" s="587"/>
      <c r="AB112" s="587"/>
      <c r="AC112" s="587"/>
      <c r="AD112" s="587"/>
      <c r="AE112" s="557"/>
      <c r="AF112" s="127">
        <f>AF111/(R111+F111)</f>
        <v>0.48743815080127012</v>
      </c>
      <c r="AG112" s="4"/>
      <c r="AH112" s="6"/>
      <c r="AI112" s="4"/>
      <c r="AJ112" s="5"/>
      <c r="AK112" s="4"/>
      <c r="AL112" s="3"/>
    </row>
    <row r="113" spans="1:39" s="2" customFormat="1" x14ac:dyDescent="0.3">
      <c r="A113" s="10"/>
      <c r="B113" s="10"/>
      <c r="C113" s="10"/>
      <c r="D113" s="10"/>
      <c r="E113" s="91"/>
      <c r="F113" s="10"/>
      <c r="G113" s="10"/>
      <c r="H113" s="125"/>
      <c r="I113" s="10"/>
      <c r="J113" s="126"/>
      <c r="K113" s="10"/>
      <c r="L113" s="125"/>
      <c r="M113" s="10"/>
      <c r="N113" s="125"/>
      <c r="O113" s="10"/>
      <c r="P113" s="125"/>
      <c r="Q113" s="10"/>
      <c r="R113" s="125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3"/>
      <c r="AG113" s="10"/>
      <c r="AH113" s="10"/>
      <c r="AI113" s="10"/>
      <c r="AJ113" s="10"/>
      <c r="AK113" s="10"/>
    </row>
    <row r="114" spans="1:39" s="2" customFormat="1" ht="17.25" hidden="1" thickBot="1" x14ac:dyDescent="0.35">
      <c r="A114" s="98" t="s">
        <v>1209</v>
      </c>
      <c r="B114" s="97"/>
      <c r="C114" s="97"/>
      <c r="D114" s="94"/>
      <c r="E114" s="95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3"/>
      <c r="AH114" s="93"/>
      <c r="AI114" s="93"/>
      <c r="AJ114" s="93"/>
      <c r="AK114" s="93"/>
    </row>
    <row r="115" spans="1:39" s="2" customFormat="1" ht="17.25" hidden="1" thickBot="1" x14ac:dyDescent="0.35">
      <c r="A115" s="10"/>
      <c r="B115" s="10"/>
      <c r="C115" s="10"/>
      <c r="D115" s="10"/>
      <c r="E115" s="115"/>
      <c r="F115" s="114"/>
      <c r="G115" s="619" t="s">
        <v>10</v>
      </c>
      <c r="H115" s="620"/>
      <c r="I115" s="620"/>
      <c r="J115" s="620"/>
      <c r="K115" s="620"/>
      <c r="L115" s="620"/>
      <c r="M115" s="620"/>
      <c r="N115" s="620"/>
      <c r="O115" s="620"/>
      <c r="P115" s="620"/>
      <c r="Q115" s="620"/>
      <c r="R115" s="621"/>
      <c r="S115" s="660" t="s">
        <v>49</v>
      </c>
      <c r="T115" s="622"/>
      <c r="U115" s="622"/>
      <c r="V115" s="622"/>
      <c r="W115" s="622"/>
      <c r="X115" s="622"/>
      <c r="Y115" s="622"/>
      <c r="Z115" s="622"/>
      <c r="AA115" s="622"/>
      <c r="AB115" s="622"/>
      <c r="AC115" s="622"/>
      <c r="AD115" s="622"/>
      <c r="AE115" s="622"/>
      <c r="AF115" s="661"/>
      <c r="AG115" s="92"/>
      <c r="AH115" s="89"/>
      <c r="AI115" s="92"/>
      <c r="AJ115" s="91"/>
      <c r="AK115" s="112"/>
      <c r="AL115" s="113"/>
      <c r="AM115" s="88" t="s">
        <v>11</v>
      </c>
    </row>
    <row r="116" spans="1:39" s="2" customFormat="1" ht="16.5" hidden="1" customHeight="1" x14ac:dyDescent="0.3">
      <c r="A116" s="561" t="s">
        <v>12</v>
      </c>
      <c r="B116" s="563" t="s">
        <v>13</v>
      </c>
      <c r="C116" s="565" t="s">
        <v>14</v>
      </c>
      <c r="D116" s="671" t="s">
        <v>51</v>
      </c>
      <c r="E116" s="569" t="s">
        <v>15</v>
      </c>
      <c r="F116" s="649" t="s">
        <v>16</v>
      </c>
      <c r="G116" s="629" t="s">
        <v>17</v>
      </c>
      <c r="H116" s="633" t="s">
        <v>18</v>
      </c>
      <c r="I116" s="647" t="s">
        <v>0</v>
      </c>
      <c r="J116" s="633" t="s">
        <v>53</v>
      </c>
      <c r="K116" s="647" t="s">
        <v>1</v>
      </c>
      <c r="L116" s="633" t="s">
        <v>19</v>
      </c>
      <c r="M116" s="625" t="s">
        <v>2</v>
      </c>
      <c r="N116" s="633" t="s">
        <v>20</v>
      </c>
      <c r="O116" s="625" t="s">
        <v>3</v>
      </c>
      <c r="P116" s="633" t="s">
        <v>21</v>
      </c>
      <c r="Q116" s="639" t="s">
        <v>22</v>
      </c>
      <c r="R116" s="607" t="s">
        <v>23</v>
      </c>
      <c r="S116" s="667" t="s">
        <v>24</v>
      </c>
      <c r="T116" s="611" t="s">
        <v>25</v>
      </c>
      <c r="U116" s="668" t="s">
        <v>4</v>
      </c>
      <c r="V116" s="670" t="s">
        <v>26</v>
      </c>
      <c r="W116" s="668" t="s">
        <v>5</v>
      </c>
      <c r="X116" s="670" t="s">
        <v>27</v>
      </c>
      <c r="Y116" s="668" t="s">
        <v>6</v>
      </c>
      <c r="Z116" s="670" t="s">
        <v>54</v>
      </c>
      <c r="AA116" s="668" t="s">
        <v>7</v>
      </c>
      <c r="AB116" s="673" t="s">
        <v>28</v>
      </c>
      <c r="AC116" s="642" t="s">
        <v>29</v>
      </c>
      <c r="AD116" s="669" t="s">
        <v>30</v>
      </c>
      <c r="AE116" s="639" t="s">
        <v>31</v>
      </c>
      <c r="AF116" s="607" t="s">
        <v>32</v>
      </c>
      <c r="AG116" s="615" t="s">
        <v>33</v>
      </c>
      <c r="AH116" s="627" t="s">
        <v>52</v>
      </c>
      <c r="AI116" s="629" t="s">
        <v>71</v>
      </c>
      <c r="AJ116" s="627" t="s">
        <v>34</v>
      </c>
      <c r="AK116" s="634" t="s">
        <v>35</v>
      </c>
      <c r="AL116" s="627" t="s">
        <v>36</v>
      </c>
      <c r="AM116" s="605" t="s">
        <v>37</v>
      </c>
    </row>
    <row r="117" spans="1:39" s="2" customFormat="1" ht="17.25" hidden="1" customHeight="1" thickBot="1" x14ac:dyDescent="0.35">
      <c r="A117" s="562"/>
      <c r="B117" s="564"/>
      <c r="C117" s="566"/>
      <c r="D117" s="672"/>
      <c r="E117" s="651"/>
      <c r="F117" s="650"/>
      <c r="G117" s="638"/>
      <c r="H117" s="583"/>
      <c r="I117" s="585"/>
      <c r="J117" s="583"/>
      <c r="K117" s="585"/>
      <c r="L117" s="583"/>
      <c r="M117" s="566"/>
      <c r="N117" s="583"/>
      <c r="O117" s="566"/>
      <c r="P117" s="583"/>
      <c r="Q117" s="602"/>
      <c r="R117" s="614"/>
      <c r="S117" s="589"/>
      <c r="T117" s="612"/>
      <c r="U117" s="577"/>
      <c r="V117" s="579"/>
      <c r="W117" s="577"/>
      <c r="X117" s="579"/>
      <c r="Y117" s="577"/>
      <c r="Z117" s="579"/>
      <c r="AA117" s="577"/>
      <c r="AB117" s="618"/>
      <c r="AC117" s="593"/>
      <c r="AD117" s="595"/>
      <c r="AE117" s="602"/>
      <c r="AF117" s="614"/>
      <c r="AG117" s="616"/>
      <c r="AH117" s="628"/>
      <c r="AI117" s="630"/>
      <c r="AJ117" s="631"/>
      <c r="AK117" s="638"/>
      <c r="AL117" s="628"/>
      <c r="AM117" s="606"/>
    </row>
    <row r="118" spans="1:39" s="2" customFormat="1" hidden="1" x14ac:dyDescent="0.3">
      <c r="A118" s="78" t="s">
        <v>40</v>
      </c>
      <c r="B118" s="47">
        <f>18000/10</f>
        <v>1800</v>
      </c>
      <c r="C118" s="183">
        <f>2800/1.1</f>
        <v>2545.454545454545</v>
      </c>
      <c r="D118" s="163">
        <v>10</v>
      </c>
      <c r="E118" s="44">
        <v>0</v>
      </c>
      <c r="F118" s="110">
        <f t="shared" ref="F118:F132" si="118">B118*E118</f>
        <v>0</v>
      </c>
      <c r="G118" s="74">
        <v>0</v>
      </c>
      <c r="H118" s="109">
        <f t="shared" ref="H118:H132" si="119">B118*G118</f>
        <v>0</v>
      </c>
      <c r="I118" s="61">
        <v>0</v>
      </c>
      <c r="J118" s="37">
        <f t="shared" ref="J118:J132" si="120">B118*I118</f>
        <v>0</v>
      </c>
      <c r="K118" s="51">
        <v>0</v>
      </c>
      <c r="L118" s="37">
        <f t="shared" ref="L118:L132" si="121">B118*K118</f>
        <v>0</v>
      </c>
      <c r="M118" s="51">
        <v>0</v>
      </c>
      <c r="N118" s="37">
        <f t="shared" ref="N118:N132" si="122">B118*M118</f>
        <v>0</v>
      </c>
      <c r="O118" s="51">
        <v>0</v>
      </c>
      <c r="P118" s="71">
        <f t="shared" ref="P118:P132" si="123">B118*O118</f>
        <v>0</v>
      </c>
      <c r="Q118" s="57">
        <f t="shared" ref="Q118:Q132" si="124">G118+I118+K118+M118+O118</f>
        <v>0</v>
      </c>
      <c r="R118" s="70">
        <f t="shared" ref="R118:R132" si="125">Q118*B118</f>
        <v>0</v>
      </c>
      <c r="S118" s="74">
        <v>0</v>
      </c>
      <c r="T118" s="109">
        <f t="shared" ref="T118:T132" si="126">C118*S118</f>
        <v>0</v>
      </c>
      <c r="U118" s="51">
        <v>0</v>
      </c>
      <c r="V118" s="109">
        <f t="shared" ref="V118:V132" si="127">C118*U118</f>
        <v>0</v>
      </c>
      <c r="W118" s="61">
        <v>0</v>
      </c>
      <c r="X118" s="109">
        <f t="shared" ref="X118:X132" si="128">C118*W118</f>
        <v>0</v>
      </c>
      <c r="Y118" s="61">
        <v>0</v>
      </c>
      <c r="Z118" s="109">
        <f t="shared" ref="Z118:Z132" si="129">C118*Y118</f>
        <v>0</v>
      </c>
      <c r="AA118" s="51">
        <v>0</v>
      </c>
      <c r="AB118" s="68">
        <f t="shared" ref="AB118:AB132" si="130">C118*AA118</f>
        <v>0</v>
      </c>
      <c r="AC118" s="67">
        <f t="shared" ref="AC118:AC132" si="131">S118+U118+W118+Y118+AA118</f>
        <v>0</v>
      </c>
      <c r="AD118" s="66">
        <f t="shared" ref="AD118:AD132" si="132">AC118*C118</f>
        <v>0</v>
      </c>
      <c r="AE118" s="57">
        <v>0</v>
      </c>
      <c r="AF118" s="60">
        <f t="shared" ref="AF118:AF132" si="133">((C118-B118)*AC118)-AE118</f>
        <v>0</v>
      </c>
      <c r="AG118" s="52">
        <v>0</v>
      </c>
      <c r="AH118" s="63">
        <f t="shared" ref="AH118:AH132" si="134">B118*AG118</f>
        <v>0</v>
      </c>
      <c r="AI118" s="65">
        <f t="shared" ref="AI118:AI132" si="135">E118+Q118-AC118-AG118</f>
        <v>0</v>
      </c>
      <c r="AJ118" s="64">
        <f t="shared" ref="AJ118:AJ132" si="136">B118*AI118</f>
        <v>0</v>
      </c>
      <c r="AK118" s="65">
        <v>0</v>
      </c>
      <c r="AL118" s="63">
        <f t="shared" ref="AL118:AL132" si="137">AK118*B118</f>
        <v>0</v>
      </c>
      <c r="AM118" s="75"/>
    </row>
    <row r="119" spans="1:39" s="2" customFormat="1" hidden="1" x14ac:dyDescent="0.3">
      <c r="A119" s="78" t="s">
        <v>43</v>
      </c>
      <c r="B119" s="47">
        <f>18000/10</f>
        <v>1800</v>
      </c>
      <c r="C119" s="183">
        <f>2800/1.1</f>
        <v>2545.454545454545</v>
      </c>
      <c r="D119" s="163">
        <v>10</v>
      </c>
      <c r="E119" s="44">
        <v>0</v>
      </c>
      <c r="F119" s="110">
        <f t="shared" si="118"/>
        <v>0</v>
      </c>
      <c r="G119" s="74">
        <v>0</v>
      </c>
      <c r="H119" s="109">
        <f t="shared" si="119"/>
        <v>0</v>
      </c>
      <c r="I119" s="61">
        <v>0</v>
      </c>
      <c r="J119" s="37">
        <f t="shared" si="120"/>
        <v>0</v>
      </c>
      <c r="K119" s="51">
        <v>0</v>
      </c>
      <c r="L119" s="37">
        <f t="shared" si="121"/>
        <v>0</v>
      </c>
      <c r="M119" s="51">
        <v>0</v>
      </c>
      <c r="N119" s="37">
        <f t="shared" si="122"/>
        <v>0</v>
      </c>
      <c r="O119" s="51">
        <v>0</v>
      </c>
      <c r="P119" s="71">
        <f t="shared" si="123"/>
        <v>0</v>
      </c>
      <c r="Q119" s="57">
        <f t="shared" si="124"/>
        <v>0</v>
      </c>
      <c r="R119" s="70">
        <f t="shared" si="125"/>
        <v>0</v>
      </c>
      <c r="S119" s="74">
        <v>0</v>
      </c>
      <c r="T119" s="109">
        <f t="shared" si="126"/>
        <v>0</v>
      </c>
      <c r="U119" s="51">
        <v>0</v>
      </c>
      <c r="V119" s="109">
        <f t="shared" si="127"/>
        <v>0</v>
      </c>
      <c r="W119" s="61">
        <v>0</v>
      </c>
      <c r="X119" s="109">
        <f t="shared" si="128"/>
        <v>0</v>
      </c>
      <c r="Y119" s="61">
        <v>0</v>
      </c>
      <c r="Z119" s="109">
        <f t="shared" si="129"/>
        <v>0</v>
      </c>
      <c r="AA119" s="51">
        <v>0</v>
      </c>
      <c r="AB119" s="68">
        <f t="shared" si="130"/>
        <v>0</v>
      </c>
      <c r="AC119" s="67">
        <f t="shared" si="131"/>
        <v>0</v>
      </c>
      <c r="AD119" s="66">
        <f t="shared" si="132"/>
        <v>0</v>
      </c>
      <c r="AE119" s="57">
        <v>0</v>
      </c>
      <c r="AF119" s="60">
        <f t="shared" si="133"/>
        <v>0</v>
      </c>
      <c r="AG119" s="52">
        <v>0</v>
      </c>
      <c r="AH119" s="63">
        <f t="shared" si="134"/>
        <v>0</v>
      </c>
      <c r="AI119" s="65">
        <f t="shared" si="135"/>
        <v>0</v>
      </c>
      <c r="AJ119" s="64">
        <f t="shared" si="136"/>
        <v>0</v>
      </c>
      <c r="AK119" s="65">
        <v>0</v>
      </c>
      <c r="AL119" s="63">
        <f t="shared" si="137"/>
        <v>0</v>
      </c>
      <c r="AM119" s="75"/>
    </row>
    <row r="120" spans="1:39" s="2" customFormat="1" hidden="1" x14ac:dyDescent="0.3">
      <c r="A120" s="78" t="s">
        <v>44</v>
      </c>
      <c r="B120" s="47">
        <f>17000/10</f>
        <v>1700</v>
      </c>
      <c r="C120" s="183">
        <f>2700/1.1</f>
        <v>2454.5454545454545</v>
      </c>
      <c r="D120" s="163">
        <v>10</v>
      </c>
      <c r="E120" s="44">
        <v>0</v>
      </c>
      <c r="F120" s="110">
        <f t="shared" si="118"/>
        <v>0</v>
      </c>
      <c r="G120" s="74">
        <v>0</v>
      </c>
      <c r="H120" s="109">
        <f t="shared" si="119"/>
        <v>0</v>
      </c>
      <c r="I120" s="61">
        <v>0</v>
      </c>
      <c r="J120" s="37">
        <f t="shared" si="120"/>
        <v>0</v>
      </c>
      <c r="K120" s="51">
        <v>0</v>
      </c>
      <c r="L120" s="37">
        <f t="shared" si="121"/>
        <v>0</v>
      </c>
      <c r="M120" s="51">
        <v>0</v>
      </c>
      <c r="N120" s="37">
        <f t="shared" si="122"/>
        <v>0</v>
      </c>
      <c r="O120" s="51">
        <v>0</v>
      </c>
      <c r="P120" s="71">
        <f t="shared" si="123"/>
        <v>0</v>
      </c>
      <c r="Q120" s="57">
        <f t="shared" si="124"/>
        <v>0</v>
      </c>
      <c r="R120" s="70">
        <f t="shared" si="125"/>
        <v>0</v>
      </c>
      <c r="S120" s="74">
        <v>0</v>
      </c>
      <c r="T120" s="109">
        <f t="shared" si="126"/>
        <v>0</v>
      </c>
      <c r="U120" s="51">
        <v>0</v>
      </c>
      <c r="V120" s="109">
        <f t="shared" si="127"/>
        <v>0</v>
      </c>
      <c r="W120" s="61">
        <v>0</v>
      </c>
      <c r="X120" s="109">
        <f t="shared" si="128"/>
        <v>0</v>
      </c>
      <c r="Y120" s="61">
        <v>0</v>
      </c>
      <c r="Z120" s="109">
        <f t="shared" si="129"/>
        <v>0</v>
      </c>
      <c r="AA120" s="51">
        <v>0</v>
      </c>
      <c r="AB120" s="68">
        <f t="shared" si="130"/>
        <v>0</v>
      </c>
      <c r="AC120" s="67">
        <f t="shared" si="131"/>
        <v>0</v>
      </c>
      <c r="AD120" s="66">
        <f t="shared" si="132"/>
        <v>0</v>
      </c>
      <c r="AE120" s="57">
        <v>0</v>
      </c>
      <c r="AF120" s="60">
        <f t="shared" si="133"/>
        <v>0</v>
      </c>
      <c r="AG120" s="52">
        <v>0</v>
      </c>
      <c r="AH120" s="63">
        <f t="shared" si="134"/>
        <v>0</v>
      </c>
      <c r="AI120" s="65">
        <f t="shared" si="135"/>
        <v>0</v>
      </c>
      <c r="AJ120" s="64">
        <f t="shared" si="136"/>
        <v>0</v>
      </c>
      <c r="AK120" s="65">
        <v>0</v>
      </c>
      <c r="AL120" s="63">
        <f t="shared" si="137"/>
        <v>0</v>
      </c>
      <c r="AM120" s="75"/>
    </row>
    <row r="121" spans="1:39" s="2" customFormat="1" hidden="1" x14ac:dyDescent="0.3">
      <c r="A121" s="58" t="s">
        <v>1188</v>
      </c>
      <c r="B121" s="47">
        <f>30400/16</f>
        <v>1900</v>
      </c>
      <c r="C121" s="46">
        <f>2800/1.1</f>
        <v>2545.454545454545</v>
      </c>
      <c r="D121" s="163">
        <v>16</v>
      </c>
      <c r="E121" s="44">
        <v>0</v>
      </c>
      <c r="F121" s="110">
        <f t="shared" si="118"/>
        <v>0</v>
      </c>
      <c r="G121" s="74">
        <v>0</v>
      </c>
      <c r="H121" s="109">
        <f t="shared" si="119"/>
        <v>0</v>
      </c>
      <c r="I121" s="61">
        <v>0</v>
      </c>
      <c r="J121" s="37">
        <f t="shared" si="120"/>
        <v>0</v>
      </c>
      <c r="K121" s="51">
        <v>0</v>
      </c>
      <c r="L121" s="37">
        <f t="shared" si="121"/>
        <v>0</v>
      </c>
      <c r="M121" s="51">
        <v>0</v>
      </c>
      <c r="N121" s="37">
        <f t="shared" si="122"/>
        <v>0</v>
      </c>
      <c r="O121" s="51">
        <v>0</v>
      </c>
      <c r="P121" s="71">
        <f t="shared" si="123"/>
        <v>0</v>
      </c>
      <c r="Q121" s="57">
        <f t="shared" si="124"/>
        <v>0</v>
      </c>
      <c r="R121" s="70">
        <f t="shared" si="125"/>
        <v>0</v>
      </c>
      <c r="S121" s="74">
        <v>0</v>
      </c>
      <c r="T121" s="109">
        <f t="shared" si="126"/>
        <v>0</v>
      </c>
      <c r="U121" s="51">
        <v>0</v>
      </c>
      <c r="V121" s="109">
        <f t="shared" si="127"/>
        <v>0</v>
      </c>
      <c r="W121" s="61">
        <v>0</v>
      </c>
      <c r="X121" s="109">
        <f t="shared" si="128"/>
        <v>0</v>
      </c>
      <c r="Y121" s="61">
        <v>0</v>
      </c>
      <c r="Z121" s="109">
        <f t="shared" si="129"/>
        <v>0</v>
      </c>
      <c r="AA121" s="51">
        <v>0</v>
      </c>
      <c r="AB121" s="68">
        <f t="shared" si="130"/>
        <v>0</v>
      </c>
      <c r="AC121" s="67">
        <f t="shared" si="131"/>
        <v>0</v>
      </c>
      <c r="AD121" s="66">
        <f t="shared" si="132"/>
        <v>0</v>
      </c>
      <c r="AE121" s="57">
        <v>0</v>
      </c>
      <c r="AF121" s="60">
        <f t="shared" si="133"/>
        <v>0</v>
      </c>
      <c r="AG121" s="52">
        <v>0</v>
      </c>
      <c r="AH121" s="63">
        <f t="shared" si="134"/>
        <v>0</v>
      </c>
      <c r="AI121" s="65">
        <f t="shared" si="135"/>
        <v>0</v>
      </c>
      <c r="AJ121" s="64">
        <f t="shared" si="136"/>
        <v>0</v>
      </c>
      <c r="AK121" s="65">
        <v>0</v>
      </c>
      <c r="AL121" s="63">
        <f t="shared" si="137"/>
        <v>0</v>
      </c>
      <c r="AM121" s="75"/>
    </row>
    <row r="122" spans="1:39" s="2" customFormat="1" hidden="1" x14ac:dyDescent="0.3">
      <c r="A122" s="137" t="s">
        <v>61</v>
      </c>
      <c r="B122" s="47">
        <f>14400/24</f>
        <v>600</v>
      </c>
      <c r="C122" s="46">
        <f>800/1.1</f>
        <v>727.27272727272725</v>
      </c>
      <c r="D122" s="163">
        <v>20</v>
      </c>
      <c r="E122" s="44">
        <v>0</v>
      </c>
      <c r="F122" s="110">
        <f t="shared" si="118"/>
        <v>0</v>
      </c>
      <c r="G122" s="74">
        <v>0</v>
      </c>
      <c r="H122" s="109">
        <f t="shared" si="119"/>
        <v>0</v>
      </c>
      <c r="I122" s="61">
        <v>0</v>
      </c>
      <c r="J122" s="37">
        <f t="shared" si="120"/>
        <v>0</v>
      </c>
      <c r="K122" s="51">
        <v>0</v>
      </c>
      <c r="L122" s="37">
        <f t="shared" si="121"/>
        <v>0</v>
      </c>
      <c r="M122" s="51">
        <v>0</v>
      </c>
      <c r="N122" s="37">
        <f t="shared" si="122"/>
        <v>0</v>
      </c>
      <c r="O122" s="51">
        <v>0</v>
      </c>
      <c r="P122" s="71">
        <f t="shared" si="123"/>
        <v>0</v>
      </c>
      <c r="Q122" s="57">
        <f t="shared" si="124"/>
        <v>0</v>
      </c>
      <c r="R122" s="70">
        <f t="shared" si="125"/>
        <v>0</v>
      </c>
      <c r="S122" s="74">
        <v>0</v>
      </c>
      <c r="T122" s="109">
        <f t="shared" si="126"/>
        <v>0</v>
      </c>
      <c r="U122" s="51">
        <v>0</v>
      </c>
      <c r="V122" s="109">
        <f t="shared" si="127"/>
        <v>0</v>
      </c>
      <c r="W122" s="61">
        <v>0</v>
      </c>
      <c r="X122" s="109">
        <f t="shared" si="128"/>
        <v>0</v>
      </c>
      <c r="Y122" s="61">
        <v>0</v>
      </c>
      <c r="Z122" s="109">
        <f t="shared" si="129"/>
        <v>0</v>
      </c>
      <c r="AA122" s="51">
        <v>0</v>
      </c>
      <c r="AB122" s="68">
        <f t="shared" si="130"/>
        <v>0</v>
      </c>
      <c r="AC122" s="67">
        <f t="shared" si="131"/>
        <v>0</v>
      </c>
      <c r="AD122" s="66">
        <f t="shared" si="132"/>
        <v>0</v>
      </c>
      <c r="AE122" s="57">
        <v>0</v>
      </c>
      <c r="AF122" s="60">
        <f t="shared" si="133"/>
        <v>0</v>
      </c>
      <c r="AG122" s="52">
        <v>0</v>
      </c>
      <c r="AH122" s="63">
        <f t="shared" si="134"/>
        <v>0</v>
      </c>
      <c r="AI122" s="65">
        <f t="shared" si="135"/>
        <v>0</v>
      </c>
      <c r="AJ122" s="64">
        <f t="shared" si="136"/>
        <v>0</v>
      </c>
      <c r="AK122" s="65">
        <v>0</v>
      </c>
      <c r="AL122" s="63">
        <f t="shared" si="137"/>
        <v>0</v>
      </c>
      <c r="AM122" s="75"/>
    </row>
    <row r="123" spans="1:39" s="2" customFormat="1" hidden="1" x14ac:dyDescent="0.3">
      <c r="A123" s="78" t="s">
        <v>133</v>
      </c>
      <c r="B123" s="182">
        <f>16000/10</f>
        <v>1600</v>
      </c>
      <c r="C123" s="183">
        <f>2700/1.1</f>
        <v>2454.5454545454545</v>
      </c>
      <c r="D123" s="184">
        <v>10</v>
      </c>
      <c r="E123" s="44">
        <v>0</v>
      </c>
      <c r="F123" s="110">
        <f t="shared" si="118"/>
        <v>0</v>
      </c>
      <c r="G123" s="74">
        <v>0</v>
      </c>
      <c r="H123" s="109">
        <f t="shared" si="119"/>
        <v>0</v>
      </c>
      <c r="I123" s="61">
        <v>0</v>
      </c>
      <c r="J123" s="37">
        <f t="shared" si="120"/>
        <v>0</v>
      </c>
      <c r="K123" s="51">
        <v>0</v>
      </c>
      <c r="L123" s="37">
        <f t="shared" si="121"/>
        <v>0</v>
      </c>
      <c r="M123" s="51">
        <v>0</v>
      </c>
      <c r="N123" s="37">
        <f t="shared" si="122"/>
        <v>0</v>
      </c>
      <c r="O123" s="51">
        <v>0</v>
      </c>
      <c r="P123" s="71">
        <f t="shared" si="123"/>
        <v>0</v>
      </c>
      <c r="Q123" s="57">
        <f t="shared" si="124"/>
        <v>0</v>
      </c>
      <c r="R123" s="70">
        <f t="shared" si="125"/>
        <v>0</v>
      </c>
      <c r="S123" s="74">
        <v>0</v>
      </c>
      <c r="T123" s="109">
        <f t="shared" si="126"/>
        <v>0</v>
      </c>
      <c r="U123" s="51">
        <v>0</v>
      </c>
      <c r="V123" s="109">
        <f t="shared" si="127"/>
        <v>0</v>
      </c>
      <c r="W123" s="61">
        <v>0</v>
      </c>
      <c r="X123" s="109">
        <f t="shared" si="128"/>
        <v>0</v>
      </c>
      <c r="Y123" s="61">
        <v>0</v>
      </c>
      <c r="Z123" s="109">
        <f t="shared" si="129"/>
        <v>0</v>
      </c>
      <c r="AA123" s="51">
        <v>0</v>
      </c>
      <c r="AB123" s="68">
        <f t="shared" si="130"/>
        <v>0</v>
      </c>
      <c r="AC123" s="67">
        <f t="shared" si="131"/>
        <v>0</v>
      </c>
      <c r="AD123" s="66">
        <f t="shared" si="132"/>
        <v>0</v>
      </c>
      <c r="AE123" s="57">
        <v>0</v>
      </c>
      <c r="AF123" s="60">
        <f t="shared" si="133"/>
        <v>0</v>
      </c>
      <c r="AG123" s="52">
        <v>0</v>
      </c>
      <c r="AH123" s="63">
        <f t="shared" si="134"/>
        <v>0</v>
      </c>
      <c r="AI123" s="65">
        <f t="shared" si="135"/>
        <v>0</v>
      </c>
      <c r="AJ123" s="64">
        <f t="shared" si="136"/>
        <v>0</v>
      </c>
      <c r="AK123" s="65">
        <v>0</v>
      </c>
      <c r="AL123" s="63">
        <f t="shared" si="137"/>
        <v>0</v>
      </c>
      <c r="AM123" s="75"/>
    </row>
    <row r="124" spans="1:39" s="2" customFormat="1" hidden="1" x14ac:dyDescent="0.3">
      <c r="A124" s="78" t="s">
        <v>39</v>
      </c>
      <c r="B124" s="47">
        <f>16000/10</f>
        <v>1600</v>
      </c>
      <c r="C124" s="183">
        <f>2700/1.1</f>
        <v>2454.5454545454545</v>
      </c>
      <c r="D124" s="163">
        <v>10</v>
      </c>
      <c r="E124" s="44">
        <v>0</v>
      </c>
      <c r="F124" s="110">
        <f t="shared" si="118"/>
        <v>0</v>
      </c>
      <c r="G124" s="74">
        <v>0</v>
      </c>
      <c r="H124" s="109">
        <f t="shared" si="119"/>
        <v>0</v>
      </c>
      <c r="I124" s="61">
        <v>0</v>
      </c>
      <c r="J124" s="37">
        <f t="shared" si="120"/>
        <v>0</v>
      </c>
      <c r="K124" s="51">
        <v>0</v>
      </c>
      <c r="L124" s="37">
        <f t="shared" si="121"/>
        <v>0</v>
      </c>
      <c r="M124" s="51">
        <v>0</v>
      </c>
      <c r="N124" s="37">
        <f t="shared" si="122"/>
        <v>0</v>
      </c>
      <c r="O124" s="51">
        <v>0</v>
      </c>
      <c r="P124" s="71">
        <f t="shared" si="123"/>
        <v>0</v>
      </c>
      <c r="Q124" s="57">
        <f t="shared" si="124"/>
        <v>0</v>
      </c>
      <c r="R124" s="70">
        <f t="shared" si="125"/>
        <v>0</v>
      </c>
      <c r="S124" s="74">
        <v>0</v>
      </c>
      <c r="T124" s="109">
        <f t="shared" si="126"/>
        <v>0</v>
      </c>
      <c r="U124" s="51">
        <v>0</v>
      </c>
      <c r="V124" s="109">
        <f t="shared" si="127"/>
        <v>0</v>
      </c>
      <c r="W124" s="61">
        <v>0</v>
      </c>
      <c r="X124" s="109">
        <f t="shared" si="128"/>
        <v>0</v>
      </c>
      <c r="Y124" s="61">
        <v>0</v>
      </c>
      <c r="Z124" s="109">
        <f t="shared" si="129"/>
        <v>0</v>
      </c>
      <c r="AA124" s="51">
        <v>0</v>
      </c>
      <c r="AB124" s="68">
        <f t="shared" si="130"/>
        <v>0</v>
      </c>
      <c r="AC124" s="67">
        <f t="shared" si="131"/>
        <v>0</v>
      </c>
      <c r="AD124" s="66">
        <f t="shared" si="132"/>
        <v>0</v>
      </c>
      <c r="AE124" s="57">
        <v>0</v>
      </c>
      <c r="AF124" s="60">
        <f t="shared" si="133"/>
        <v>0</v>
      </c>
      <c r="AG124" s="52">
        <v>0</v>
      </c>
      <c r="AH124" s="63">
        <f t="shared" si="134"/>
        <v>0</v>
      </c>
      <c r="AI124" s="65">
        <f t="shared" si="135"/>
        <v>0</v>
      </c>
      <c r="AJ124" s="64">
        <f t="shared" si="136"/>
        <v>0</v>
      </c>
      <c r="AK124" s="65">
        <v>0</v>
      </c>
      <c r="AL124" s="63">
        <f t="shared" si="137"/>
        <v>0</v>
      </c>
      <c r="AM124" s="75"/>
    </row>
    <row r="125" spans="1:39" s="2" customFormat="1" hidden="1" x14ac:dyDescent="0.3">
      <c r="A125" s="78" t="s">
        <v>41</v>
      </c>
      <c r="B125" s="47">
        <f>16000/10</f>
        <v>1600</v>
      </c>
      <c r="C125" s="183">
        <f>2700/1.1</f>
        <v>2454.5454545454545</v>
      </c>
      <c r="D125" s="163">
        <v>10</v>
      </c>
      <c r="E125" s="44">
        <v>0</v>
      </c>
      <c r="F125" s="110">
        <f t="shared" si="118"/>
        <v>0</v>
      </c>
      <c r="G125" s="74">
        <v>0</v>
      </c>
      <c r="H125" s="109">
        <f t="shared" si="119"/>
        <v>0</v>
      </c>
      <c r="I125" s="61">
        <v>0</v>
      </c>
      <c r="J125" s="37">
        <f t="shared" si="120"/>
        <v>0</v>
      </c>
      <c r="K125" s="51">
        <v>0</v>
      </c>
      <c r="L125" s="37">
        <f t="shared" si="121"/>
        <v>0</v>
      </c>
      <c r="M125" s="51">
        <v>0</v>
      </c>
      <c r="N125" s="37">
        <f t="shared" si="122"/>
        <v>0</v>
      </c>
      <c r="O125" s="51">
        <v>0</v>
      </c>
      <c r="P125" s="71">
        <f t="shared" si="123"/>
        <v>0</v>
      </c>
      <c r="Q125" s="57">
        <f t="shared" si="124"/>
        <v>0</v>
      </c>
      <c r="R125" s="70">
        <f t="shared" si="125"/>
        <v>0</v>
      </c>
      <c r="S125" s="74">
        <v>0</v>
      </c>
      <c r="T125" s="109">
        <f t="shared" si="126"/>
        <v>0</v>
      </c>
      <c r="U125" s="51">
        <v>0</v>
      </c>
      <c r="V125" s="109">
        <f t="shared" si="127"/>
        <v>0</v>
      </c>
      <c r="W125" s="61">
        <v>0</v>
      </c>
      <c r="X125" s="109">
        <f t="shared" si="128"/>
        <v>0</v>
      </c>
      <c r="Y125" s="61">
        <v>0</v>
      </c>
      <c r="Z125" s="109">
        <f t="shared" si="129"/>
        <v>0</v>
      </c>
      <c r="AA125" s="51">
        <v>0</v>
      </c>
      <c r="AB125" s="68">
        <f t="shared" si="130"/>
        <v>0</v>
      </c>
      <c r="AC125" s="67">
        <f t="shared" si="131"/>
        <v>0</v>
      </c>
      <c r="AD125" s="66">
        <f t="shared" si="132"/>
        <v>0</v>
      </c>
      <c r="AE125" s="57">
        <v>0</v>
      </c>
      <c r="AF125" s="60">
        <f t="shared" si="133"/>
        <v>0</v>
      </c>
      <c r="AG125" s="52">
        <v>0</v>
      </c>
      <c r="AH125" s="63">
        <f t="shared" si="134"/>
        <v>0</v>
      </c>
      <c r="AI125" s="65">
        <f t="shared" si="135"/>
        <v>0</v>
      </c>
      <c r="AJ125" s="64">
        <f t="shared" si="136"/>
        <v>0</v>
      </c>
      <c r="AK125" s="65">
        <v>0</v>
      </c>
      <c r="AL125" s="63">
        <f t="shared" si="137"/>
        <v>0</v>
      </c>
      <c r="AM125" s="75"/>
    </row>
    <row r="126" spans="1:39" s="2" customFormat="1" hidden="1" x14ac:dyDescent="0.3">
      <c r="A126" s="78" t="s">
        <v>68</v>
      </c>
      <c r="B126" s="47">
        <f>16000/10</f>
        <v>1600</v>
      </c>
      <c r="C126" s="183">
        <f>2700/1.1</f>
        <v>2454.5454545454545</v>
      </c>
      <c r="D126" s="163">
        <v>10</v>
      </c>
      <c r="E126" s="44">
        <v>0</v>
      </c>
      <c r="F126" s="110">
        <f t="shared" si="118"/>
        <v>0</v>
      </c>
      <c r="G126" s="74">
        <v>0</v>
      </c>
      <c r="H126" s="109">
        <f t="shared" si="119"/>
        <v>0</v>
      </c>
      <c r="I126" s="61">
        <v>0</v>
      </c>
      <c r="J126" s="37">
        <f t="shared" si="120"/>
        <v>0</v>
      </c>
      <c r="K126" s="51">
        <v>0</v>
      </c>
      <c r="L126" s="37">
        <f t="shared" si="121"/>
        <v>0</v>
      </c>
      <c r="M126" s="51">
        <v>0</v>
      </c>
      <c r="N126" s="37">
        <f t="shared" si="122"/>
        <v>0</v>
      </c>
      <c r="O126" s="51">
        <v>0</v>
      </c>
      <c r="P126" s="71">
        <f t="shared" si="123"/>
        <v>0</v>
      </c>
      <c r="Q126" s="57">
        <f t="shared" si="124"/>
        <v>0</v>
      </c>
      <c r="R126" s="70">
        <f t="shared" si="125"/>
        <v>0</v>
      </c>
      <c r="S126" s="74">
        <v>0</v>
      </c>
      <c r="T126" s="109">
        <f t="shared" si="126"/>
        <v>0</v>
      </c>
      <c r="U126" s="51">
        <v>0</v>
      </c>
      <c r="V126" s="109">
        <f t="shared" si="127"/>
        <v>0</v>
      </c>
      <c r="W126" s="61">
        <v>0</v>
      </c>
      <c r="X126" s="109">
        <f t="shared" si="128"/>
        <v>0</v>
      </c>
      <c r="Y126" s="61">
        <v>0</v>
      </c>
      <c r="Z126" s="109">
        <f t="shared" si="129"/>
        <v>0</v>
      </c>
      <c r="AA126" s="51">
        <v>0</v>
      </c>
      <c r="AB126" s="68">
        <f t="shared" si="130"/>
        <v>0</v>
      </c>
      <c r="AC126" s="67">
        <f t="shared" si="131"/>
        <v>0</v>
      </c>
      <c r="AD126" s="66">
        <f t="shared" si="132"/>
        <v>0</v>
      </c>
      <c r="AE126" s="57">
        <v>0</v>
      </c>
      <c r="AF126" s="60">
        <f t="shared" si="133"/>
        <v>0</v>
      </c>
      <c r="AG126" s="52">
        <v>0</v>
      </c>
      <c r="AH126" s="63">
        <f t="shared" si="134"/>
        <v>0</v>
      </c>
      <c r="AI126" s="65">
        <f t="shared" si="135"/>
        <v>0</v>
      </c>
      <c r="AJ126" s="64">
        <f t="shared" si="136"/>
        <v>0</v>
      </c>
      <c r="AK126" s="65">
        <v>0</v>
      </c>
      <c r="AL126" s="63">
        <f t="shared" si="137"/>
        <v>0</v>
      </c>
      <c r="AM126" s="75"/>
    </row>
    <row r="127" spans="1:39" s="2" customFormat="1" hidden="1" x14ac:dyDescent="0.3">
      <c r="A127" s="78" t="s">
        <v>1187</v>
      </c>
      <c r="B127" s="47">
        <f>16000/10</f>
        <v>1600</v>
      </c>
      <c r="C127" s="183">
        <f>2700/1.1</f>
        <v>2454.5454545454545</v>
      </c>
      <c r="D127" s="163">
        <v>11</v>
      </c>
      <c r="E127" s="44">
        <v>0</v>
      </c>
      <c r="F127" s="110">
        <f t="shared" si="118"/>
        <v>0</v>
      </c>
      <c r="G127" s="74">
        <v>0</v>
      </c>
      <c r="H127" s="109">
        <f t="shared" si="119"/>
        <v>0</v>
      </c>
      <c r="I127" s="61">
        <v>0</v>
      </c>
      <c r="J127" s="37">
        <f t="shared" si="120"/>
        <v>0</v>
      </c>
      <c r="K127" s="51">
        <v>0</v>
      </c>
      <c r="L127" s="37">
        <f t="shared" si="121"/>
        <v>0</v>
      </c>
      <c r="M127" s="51">
        <v>0</v>
      </c>
      <c r="N127" s="37">
        <f t="shared" si="122"/>
        <v>0</v>
      </c>
      <c r="O127" s="51">
        <v>0</v>
      </c>
      <c r="P127" s="71">
        <f t="shared" si="123"/>
        <v>0</v>
      </c>
      <c r="Q127" s="57">
        <f t="shared" si="124"/>
        <v>0</v>
      </c>
      <c r="R127" s="70">
        <f t="shared" si="125"/>
        <v>0</v>
      </c>
      <c r="S127" s="74">
        <v>0</v>
      </c>
      <c r="T127" s="109">
        <f t="shared" si="126"/>
        <v>0</v>
      </c>
      <c r="U127" s="51">
        <v>0</v>
      </c>
      <c r="V127" s="109">
        <f t="shared" si="127"/>
        <v>0</v>
      </c>
      <c r="W127" s="61">
        <v>0</v>
      </c>
      <c r="X127" s="109">
        <f t="shared" si="128"/>
        <v>0</v>
      </c>
      <c r="Y127" s="61">
        <v>0</v>
      </c>
      <c r="Z127" s="109">
        <f t="shared" si="129"/>
        <v>0</v>
      </c>
      <c r="AA127" s="51">
        <v>0</v>
      </c>
      <c r="AB127" s="68">
        <f t="shared" si="130"/>
        <v>0</v>
      </c>
      <c r="AC127" s="67">
        <f t="shared" si="131"/>
        <v>0</v>
      </c>
      <c r="AD127" s="66">
        <f t="shared" si="132"/>
        <v>0</v>
      </c>
      <c r="AE127" s="57">
        <v>0</v>
      </c>
      <c r="AF127" s="60">
        <f t="shared" si="133"/>
        <v>0</v>
      </c>
      <c r="AG127" s="52">
        <v>0</v>
      </c>
      <c r="AH127" s="63">
        <f t="shared" si="134"/>
        <v>0</v>
      </c>
      <c r="AI127" s="65">
        <f t="shared" si="135"/>
        <v>0</v>
      </c>
      <c r="AJ127" s="64">
        <f t="shared" si="136"/>
        <v>0</v>
      </c>
      <c r="AK127" s="65">
        <v>0</v>
      </c>
      <c r="AL127" s="63">
        <f t="shared" si="137"/>
        <v>0</v>
      </c>
      <c r="AM127" s="75"/>
    </row>
    <row r="128" spans="1:39" s="2" customFormat="1" hidden="1" x14ac:dyDescent="0.3">
      <c r="A128" s="78" t="s">
        <v>45</v>
      </c>
      <c r="B128" s="47">
        <f>14400/12</f>
        <v>1200</v>
      </c>
      <c r="C128" s="46">
        <f>1800/1.1</f>
        <v>1636.3636363636363</v>
      </c>
      <c r="D128" s="163">
        <v>12</v>
      </c>
      <c r="E128" s="44">
        <v>0</v>
      </c>
      <c r="F128" s="110">
        <f t="shared" si="118"/>
        <v>0</v>
      </c>
      <c r="G128" s="74">
        <v>0</v>
      </c>
      <c r="H128" s="109">
        <f t="shared" si="119"/>
        <v>0</v>
      </c>
      <c r="I128" s="61">
        <v>0</v>
      </c>
      <c r="J128" s="37">
        <f t="shared" si="120"/>
        <v>0</v>
      </c>
      <c r="K128" s="51">
        <v>0</v>
      </c>
      <c r="L128" s="37">
        <f t="shared" si="121"/>
        <v>0</v>
      </c>
      <c r="M128" s="51">
        <v>0</v>
      </c>
      <c r="N128" s="37">
        <f t="shared" si="122"/>
        <v>0</v>
      </c>
      <c r="O128" s="51">
        <v>0</v>
      </c>
      <c r="P128" s="71">
        <f t="shared" si="123"/>
        <v>0</v>
      </c>
      <c r="Q128" s="57">
        <f t="shared" si="124"/>
        <v>0</v>
      </c>
      <c r="R128" s="70">
        <f t="shared" si="125"/>
        <v>0</v>
      </c>
      <c r="S128" s="74">
        <v>0</v>
      </c>
      <c r="T128" s="109">
        <f t="shared" si="126"/>
        <v>0</v>
      </c>
      <c r="U128" s="51">
        <v>0</v>
      </c>
      <c r="V128" s="109">
        <f t="shared" si="127"/>
        <v>0</v>
      </c>
      <c r="W128" s="61">
        <v>0</v>
      </c>
      <c r="X128" s="109">
        <f t="shared" si="128"/>
        <v>0</v>
      </c>
      <c r="Y128" s="61">
        <v>0</v>
      </c>
      <c r="Z128" s="109">
        <f t="shared" si="129"/>
        <v>0</v>
      </c>
      <c r="AA128" s="51">
        <v>0</v>
      </c>
      <c r="AB128" s="68">
        <f t="shared" si="130"/>
        <v>0</v>
      </c>
      <c r="AC128" s="67">
        <f t="shared" si="131"/>
        <v>0</v>
      </c>
      <c r="AD128" s="66">
        <f t="shared" si="132"/>
        <v>0</v>
      </c>
      <c r="AE128" s="57">
        <v>0</v>
      </c>
      <c r="AF128" s="60">
        <f t="shared" si="133"/>
        <v>0</v>
      </c>
      <c r="AG128" s="52">
        <v>0</v>
      </c>
      <c r="AH128" s="63">
        <f t="shared" si="134"/>
        <v>0</v>
      </c>
      <c r="AI128" s="65">
        <f t="shared" si="135"/>
        <v>0</v>
      </c>
      <c r="AJ128" s="64">
        <f t="shared" si="136"/>
        <v>0</v>
      </c>
      <c r="AK128" s="65">
        <v>0</v>
      </c>
      <c r="AL128" s="63">
        <f t="shared" si="137"/>
        <v>0</v>
      </c>
      <c r="AM128" s="75"/>
    </row>
    <row r="129" spans="1:39" s="2" customFormat="1" hidden="1" x14ac:dyDescent="0.3">
      <c r="A129" s="55" t="s">
        <v>150</v>
      </c>
      <c r="B129" s="47">
        <f>3900/6</f>
        <v>650</v>
      </c>
      <c r="C129" s="46">
        <f>2000/1.1</f>
        <v>1818.181818181818</v>
      </c>
      <c r="D129" s="163">
        <v>6</v>
      </c>
      <c r="E129" s="44">
        <v>0</v>
      </c>
      <c r="F129" s="110">
        <f t="shared" si="118"/>
        <v>0</v>
      </c>
      <c r="G129" s="74">
        <v>0</v>
      </c>
      <c r="H129" s="109">
        <f t="shared" si="119"/>
        <v>0</v>
      </c>
      <c r="I129" s="61">
        <v>0</v>
      </c>
      <c r="J129" s="37">
        <f t="shared" si="120"/>
        <v>0</v>
      </c>
      <c r="K129" s="51">
        <v>0</v>
      </c>
      <c r="L129" s="37">
        <f t="shared" si="121"/>
        <v>0</v>
      </c>
      <c r="M129" s="51">
        <v>0</v>
      </c>
      <c r="N129" s="37">
        <f t="shared" si="122"/>
        <v>0</v>
      </c>
      <c r="O129" s="51">
        <v>0</v>
      </c>
      <c r="P129" s="71">
        <f t="shared" si="123"/>
        <v>0</v>
      </c>
      <c r="Q129" s="57">
        <f t="shared" si="124"/>
        <v>0</v>
      </c>
      <c r="R129" s="70">
        <f t="shared" si="125"/>
        <v>0</v>
      </c>
      <c r="S129" s="74">
        <v>0</v>
      </c>
      <c r="T129" s="109">
        <f t="shared" si="126"/>
        <v>0</v>
      </c>
      <c r="U129" s="51">
        <v>0</v>
      </c>
      <c r="V129" s="109">
        <f t="shared" si="127"/>
        <v>0</v>
      </c>
      <c r="W129" s="61">
        <v>0</v>
      </c>
      <c r="X129" s="109">
        <f t="shared" si="128"/>
        <v>0</v>
      </c>
      <c r="Y129" s="61">
        <v>0</v>
      </c>
      <c r="Z129" s="109">
        <f t="shared" si="129"/>
        <v>0</v>
      </c>
      <c r="AA129" s="51">
        <v>0</v>
      </c>
      <c r="AB129" s="68">
        <f t="shared" si="130"/>
        <v>0</v>
      </c>
      <c r="AC129" s="67">
        <f t="shared" si="131"/>
        <v>0</v>
      </c>
      <c r="AD129" s="66">
        <f t="shared" si="132"/>
        <v>0</v>
      </c>
      <c r="AE129" s="57">
        <v>0</v>
      </c>
      <c r="AF129" s="60">
        <f t="shared" si="133"/>
        <v>0</v>
      </c>
      <c r="AG129" s="52">
        <v>0</v>
      </c>
      <c r="AH129" s="63">
        <f t="shared" si="134"/>
        <v>0</v>
      </c>
      <c r="AI129" s="65">
        <f t="shared" si="135"/>
        <v>0</v>
      </c>
      <c r="AJ129" s="64">
        <f t="shared" si="136"/>
        <v>0</v>
      </c>
      <c r="AK129" s="65">
        <v>0</v>
      </c>
      <c r="AL129" s="63">
        <f t="shared" si="137"/>
        <v>0</v>
      </c>
      <c r="AM129" s="75"/>
    </row>
    <row r="130" spans="1:39" s="2" customFormat="1" hidden="1" x14ac:dyDescent="0.3">
      <c r="A130" s="55" t="s">
        <v>67</v>
      </c>
      <c r="B130" s="47">
        <f>3900/6</f>
        <v>650</v>
      </c>
      <c r="C130" s="46">
        <f>2000/1.1</f>
        <v>1818.181818181818</v>
      </c>
      <c r="D130" s="163">
        <v>6</v>
      </c>
      <c r="E130" s="44">
        <v>0</v>
      </c>
      <c r="F130" s="110">
        <f t="shared" si="118"/>
        <v>0</v>
      </c>
      <c r="G130" s="74">
        <v>0</v>
      </c>
      <c r="H130" s="109">
        <f t="shared" si="119"/>
        <v>0</v>
      </c>
      <c r="I130" s="61">
        <v>0</v>
      </c>
      <c r="J130" s="37">
        <f t="shared" si="120"/>
        <v>0</v>
      </c>
      <c r="K130" s="51">
        <v>0</v>
      </c>
      <c r="L130" s="37">
        <f t="shared" si="121"/>
        <v>0</v>
      </c>
      <c r="M130" s="51">
        <v>0</v>
      </c>
      <c r="N130" s="37">
        <f t="shared" si="122"/>
        <v>0</v>
      </c>
      <c r="O130" s="51">
        <v>0</v>
      </c>
      <c r="P130" s="71">
        <f t="shared" si="123"/>
        <v>0</v>
      </c>
      <c r="Q130" s="57">
        <f t="shared" si="124"/>
        <v>0</v>
      </c>
      <c r="R130" s="70">
        <f t="shared" si="125"/>
        <v>0</v>
      </c>
      <c r="S130" s="74">
        <v>0</v>
      </c>
      <c r="T130" s="109">
        <f t="shared" si="126"/>
        <v>0</v>
      </c>
      <c r="U130" s="51">
        <v>0</v>
      </c>
      <c r="V130" s="109">
        <f t="shared" si="127"/>
        <v>0</v>
      </c>
      <c r="W130" s="61">
        <v>0</v>
      </c>
      <c r="X130" s="109">
        <f t="shared" si="128"/>
        <v>0</v>
      </c>
      <c r="Y130" s="61">
        <v>0</v>
      </c>
      <c r="Z130" s="109">
        <f t="shared" si="129"/>
        <v>0</v>
      </c>
      <c r="AA130" s="51">
        <v>0</v>
      </c>
      <c r="AB130" s="68">
        <f t="shared" si="130"/>
        <v>0</v>
      </c>
      <c r="AC130" s="67">
        <f t="shared" si="131"/>
        <v>0</v>
      </c>
      <c r="AD130" s="66">
        <f t="shared" si="132"/>
        <v>0</v>
      </c>
      <c r="AE130" s="57">
        <v>0</v>
      </c>
      <c r="AF130" s="60">
        <f t="shared" si="133"/>
        <v>0</v>
      </c>
      <c r="AG130" s="52">
        <v>0</v>
      </c>
      <c r="AH130" s="63">
        <f t="shared" si="134"/>
        <v>0</v>
      </c>
      <c r="AI130" s="65">
        <f t="shared" si="135"/>
        <v>0</v>
      </c>
      <c r="AJ130" s="64">
        <f t="shared" si="136"/>
        <v>0</v>
      </c>
      <c r="AK130" s="65">
        <v>0</v>
      </c>
      <c r="AL130" s="63">
        <f t="shared" si="137"/>
        <v>0</v>
      </c>
      <c r="AM130" s="75"/>
    </row>
    <row r="131" spans="1:39" s="2" customFormat="1" hidden="1" x14ac:dyDescent="0.3">
      <c r="A131" s="55" t="s">
        <v>148</v>
      </c>
      <c r="B131" s="47">
        <f>3900/6</f>
        <v>650</v>
      </c>
      <c r="C131" s="46">
        <f>2000/1.1</f>
        <v>1818.181818181818</v>
      </c>
      <c r="D131" s="163">
        <v>6</v>
      </c>
      <c r="E131" s="44">
        <v>0</v>
      </c>
      <c r="F131" s="110">
        <f t="shared" si="118"/>
        <v>0</v>
      </c>
      <c r="G131" s="74">
        <v>0</v>
      </c>
      <c r="H131" s="109">
        <f t="shared" si="119"/>
        <v>0</v>
      </c>
      <c r="I131" s="61">
        <v>0</v>
      </c>
      <c r="J131" s="37">
        <f t="shared" si="120"/>
        <v>0</v>
      </c>
      <c r="K131" s="51">
        <v>0</v>
      </c>
      <c r="L131" s="37">
        <f t="shared" si="121"/>
        <v>0</v>
      </c>
      <c r="M131" s="51">
        <v>0</v>
      </c>
      <c r="N131" s="37">
        <f t="shared" si="122"/>
        <v>0</v>
      </c>
      <c r="O131" s="51">
        <v>0</v>
      </c>
      <c r="P131" s="71">
        <f t="shared" si="123"/>
        <v>0</v>
      </c>
      <c r="Q131" s="57">
        <f t="shared" si="124"/>
        <v>0</v>
      </c>
      <c r="R131" s="70">
        <f t="shared" si="125"/>
        <v>0</v>
      </c>
      <c r="S131" s="74">
        <v>0</v>
      </c>
      <c r="T131" s="109">
        <f t="shared" si="126"/>
        <v>0</v>
      </c>
      <c r="U131" s="51">
        <v>0</v>
      </c>
      <c r="V131" s="109">
        <f t="shared" si="127"/>
        <v>0</v>
      </c>
      <c r="W131" s="61">
        <v>0</v>
      </c>
      <c r="X131" s="109">
        <f t="shared" si="128"/>
        <v>0</v>
      </c>
      <c r="Y131" s="61">
        <v>0</v>
      </c>
      <c r="Z131" s="109">
        <f t="shared" si="129"/>
        <v>0</v>
      </c>
      <c r="AA131" s="51">
        <v>0</v>
      </c>
      <c r="AB131" s="68">
        <f t="shared" si="130"/>
        <v>0</v>
      </c>
      <c r="AC131" s="67">
        <f t="shared" si="131"/>
        <v>0</v>
      </c>
      <c r="AD131" s="66">
        <f t="shared" si="132"/>
        <v>0</v>
      </c>
      <c r="AE131" s="57">
        <v>0</v>
      </c>
      <c r="AF131" s="60">
        <f t="shared" si="133"/>
        <v>0</v>
      </c>
      <c r="AG131" s="52">
        <v>0</v>
      </c>
      <c r="AH131" s="63">
        <f t="shared" si="134"/>
        <v>0</v>
      </c>
      <c r="AI131" s="65">
        <f t="shared" si="135"/>
        <v>0</v>
      </c>
      <c r="AJ131" s="64">
        <f t="shared" si="136"/>
        <v>0</v>
      </c>
      <c r="AK131" s="65">
        <v>0</v>
      </c>
      <c r="AL131" s="63">
        <f t="shared" si="137"/>
        <v>0</v>
      </c>
      <c r="AM131" s="75"/>
    </row>
    <row r="132" spans="1:39" s="2" customFormat="1" hidden="1" x14ac:dyDescent="0.3">
      <c r="A132" s="48" t="s">
        <v>60</v>
      </c>
      <c r="B132" s="193">
        <f>31200/24</f>
        <v>1300</v>
      </c>
      <c r="C132" s="194">
        <f>2800/1.1</f>
        <v>2545.454545454545</v>
      </c>
      <c r="D132" s="45">
        <v>24</v>
      </c>
      <c r="E132" s="431">
        <v>0</v>
      </c>
      <c r="F132" s="432">
        <f t="shared" si="118"/>
        <v>0</v>
      </c>
      <c r="G132" s="145">
        <v>0</v>
      </c>
      <c r="H132" s="119">
        <f t="shared" si="119"/>
        <v>0</v>
      </c>
      <c r="I132" s="360">
        <v>0</v>
      </c>
      <c r="J132" s="197">
        <f t="shared" si="120"/>
        <v>0</v>
      </c>
      <c r="K132" s="387">
        <v>0</v>
      </c>
      <c r="L132" s="197">
        <f t="shared" si="121"/>
        <v>0</v>
      </c>
      <c r="M132" s="387">
        <v>0</v>
      </c>
      <c r="N132" s="197">
        <f t="shared" si="122"/>
        <v>0</v>
      </c>
      <c r="O132" s="387">
        <v>0</v>
      </c>
      <c r="P132" s="405">
        <f t="shared" si="123"/>
        <v>0</v>
      </c>
      <c r="Q132" s="406">
        <f t="shared" si="124"/>
        <v>0</v>
      </c>
      <c r="R132" s="149">
        <f t="shared" si="125"/>
        <v>0</v>
      </c>
      <c r="S132" s="145">
        <v>0</v>
      </c>
      <c r="T132" s="119">
        <f t="shared" si="126"/>
        <v>0</v>
      </c>
      <c r="U132" s="387">
        <v>0</v>
      </c>
      <c r="V132" s="119">
        <f t="shared" si="127"/>
        <v>0</v>
      </c>
      <c r="W132" s="360">
        <v>0</v>
      </c>
      <c r="X132" s="119">
        <f t="shared" si="128"/>
        <v>0</v>
      </c>
      <c r="Y132" s="360">
        <v>0</v>
      </c>
      <c r="Z132" s="119">
        <f t="shared" si="129"/>
        <v>0</v>
      </c>
      <c r="AA132" s="387">
        <v>0</v>
      </c>
      <c r="AB132" s="390">
        <f t="shared" si="130"/>
        <v>0</v>
      </c>
      <c r="AC132" s="407">
        <f t="shared" si="131"/>
        <v>0</v>
      </c>
      <c r="AD132" s="408">
        <f t="shared" si="132"/>
        <v>0</v>
      </c>
      <c r="AE132" s="406">
        <v>0</v>
      </c>
      <c r="AF132" s="392">
        <f t="shared" si="133"/>
        <v>0</v>
      </c>
      <c r="AG132" s="425">
        <v>0</v>
      </c>
      <c r="AH132" s="393">
        <f t="shared" si="134"/>
        <v>0</v>
      </c>
      <c r="AI132" s="426">
        <f t="shared" si="135"/>
        <v>0</v>
      </c>
      <c r="AJ132" s="427">
        <f t="shared" si="136"/>
        <v>0</v>
      </c>
      <c r="AK132" s="426">
        <v>0</v>
      </c>
      <c r="AL132" s="393">
        <f t="shared" si="137"/>
        <v>0</v>
      </c>
      <c r="AM132" s="447"/>
    </row>
    <row r="133" spans="1:39" s="2" customFormat="1" ht="17.25" hidden="1" thickBot="1" x14ac:dyDescent="0.35">
      <c r="A133" s="573" t="s">
        <v>57</v>
      </c>
      <c r="B133" s="574"/>
      <c r="C133" s="574"/>
      <c r="D133" s="574"/>
      <c r="E133" s="445">
        <f t="shared" ref="E133:AL133" si="138">SUM(E118:E132)</f>
        <v>0</v>
      </c>
      <c r="F133" s="445">
        <f t="shared" si="138"/>
        <v>0</v>
      </c>
      <c r="G133" s="558">
        <f t="shared" si="138"/>
        <v>0</v>
      </c>
      <c r="H133" s="451">
        <f t="shared" si="138"/>
        <v>0</v>
      </c>
      <c r="I133" s="558">
        <f t="shared" si="138"/>
        <v>0</v>
      </c>
      <c r="J133" s="451">
        <f t="shared" si="138"/>
        <v>0</v>
      </c>
      <c r="K133" s="558">
        <f t="shared" si="138"/>
        <v>0</v>
      </c>
      <c r="L133" s="451">
        <f t="shared" si="138"/>
        <v>0</v>
      </c>
      <c r="M133" s="558">
        <f t="shared" si="138"/>
        <v>0</v>
      </c>
      <c r="N133" s="451">
        <f t="shared" si="138"/>
        <v>0</v>
      </c>
      <c r="O133" s="558">
        <f t="shared" si="138"/>
        <v>0</v>
      </c>
      <c r="P133" s="451">
        <f t="shared" si="138"/>
        <v>0</v>
      </c>
      <c r="Q133" s="442">
        <f t="shared" si="138"/>
        <v>0</v>
      </c>
      <c r="R133" s="442">
        <f t="shared" si="138"/>
        <v>0</v>
      </c>
      <c r="S133" s="558">
        <f t="shared" si="138"/>
        <v>0</v>
      </c>
      <c r="T133" s="451">
        <f t="shared" si="138"/>
        <v>0</v>
      </c>
      <c r="U133" s="558">
        <f t="shared" si="138"/>
        <v>0</v>
      </c>
      <c r="V133" s="451">
        <f t="shared" si="138"/>
        <v>0</v>
      </c>
      <c r="W133" s="558">
        <f t="shared" si="138"/>
        <v>0</v>
      </c>
      <c r="X133" s="451">
        <f t="shared" si="138"/>
        <v>0</v>
      </c>
      <c r="Y133" s="558">
        <f t="shared" si="138"/>
        <v>0</v>
      </c>
      <c r="Z133" s="451">
        <f t="shared" si="138"/>
        <v>0</v>
      </c>
      <c r="AA133" s="558">
        <f t="shared" si="138"/>
        <v>0</v>
      </c>
      <c r="AB133" s="451">
        <f t="shared" si="138"/>
        <v>0</v>
      </c>
      <c r="AC133" s="442">
        <f t="shared" si="138"/>
        <v>0</v>
      </c>
      <c r="AD133" s="442">
        <f t="shared" si="138"/>
        <v>0</v>
      </c>
      <c r="AE133" s="442">
        <f t="shared" si="138"/>
        <v>0</v>
      </c>
      <c r="AF133" s="442">
        <f t="shared" si="138"/>
        <v>0</v>
      </c>
      <c r="AG133" s="453">
        <f t="shared" si="138"/>
        <v>0</v>
      </c>
      <c r="AH133" s="558">
        <f t="shared" si="138"/>
        <v>0</v>
      </c>
      <c r="AI133" s="558">
        <f t="shared" si="138"/>
        <v>0</v>
      </c>
      <c r="AJ133" s="558">
        <f t="shared" si="138"/>
        <v>0</v>
      </c>
      <c r="AK133" s="558">
        <f t="shared" si="138"/>
        <v>0</v>
      </c>
      <c r="AL133" s="558">
        <f t="shared" si="138"/>
        <v>0</v>
      </c>
      <c r="AM133" s="11"/>
    </row>
    <row r="134" spans="1:39" s="2" customFormat="1" ht="17.25" hidden="1" thickBot="1" x14ac:dyDescent="0.35">
      <c r="A134" s="10"/>
      <c r="B134" s="10"/>
      <c r="C134" s="10"/>
      <c r="D134" s="10"/>
      <c r="E134" s="4"/>
      <c r="F134" s="6"/>
      <c r="G134" s="4"/>
      <c r="H134" s="9">
        <f>H133*1.1</f>
        <v>0</v>
      </c>
      <c r="I134" s="5"/>
      <c r="J134" s="101">
        <f>J133*1.1</f>
        <v>0</v>
      </c>
      <c r="K134" s="5"/>
      <c r="L134" s="9">
        <f>L133*1.1</f>
        <v>0</v>
      </c>
      <c r="M134" s="5"/>
      <c r="N134" s="9">
        <f>N133*1.1</f>
        <v>0</v>
      </c>
      <c r="O134" s="5"/>
      <c r="P134" s="9">
        <f>P133*1.1</f>
        <v>0</v>
      </c>
      <c r="Q134" s="5"/>
      <c r="R134" s="8">
        <f>R133*1.1</f>
        <v>0</v>
      </c>
      <c r="S134" s="586" t="s">
        <v>50</v>
      </c>
      <c r="T134" s="587"/>
      <c r="U134" s="587"/>
      <c r="V134" s="587"/>
      <c r="W134" s="587"/>
      <c r="X134" s="587"/>
      <c r="Y134" s="587"/>
      <c r="Z134" s="587"/>
      <c r="AA134" s="587"/>
      <c r="AB134" s="587"/>
      <c r="AC134" s="587"/>
      <c r="AD134" s="587"/>
      <c r="AE134" s="557"/>
      <c r="AF134" s="116" t="e">
        <f>AF133/(R133+F133)</f>
        <v>#DIV/0!</v>
      </c>
      <c r="AG134" s="4"/>
      <c r="AH134" s="6"/>
      <c r="AI134" s="4"/>
      <c r="AJ134" s="5"/>
      <c r="AK134" s="4"/>
      <c r="AL134" s="3"/>
    </row>
    <row r="135" spans="1:39" s="100" customFormat="1" x14ac:dyDescent="0.3"/>
    <row r="136" spans="1:39" s="2" customFormat="1" ht="17.25" thickBot="1" x14ac:dyDescent="0.35">
      <c r="A136" s="98" t="s">
        <v>1226</v>
      </c>
      <c r="B136" s="97"/>
      <c r="C136" s="97"/>
      <c r="D136" s="94"/>
      <c r="E136" s="95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3"/>
      <c r="AH136" s="93"/>
      <c r="AI136" s="93"/>
      <c r="AJ136" s="93"/>
      <c r="AK136" s="93"/>
    </row>
    <row r="137" spans="1:39" s="2" customFormat="1" ht="17.25" thickBot="1" x14ac:dyDescent="0.35">
      <c r="A137" s="10"/>
      <c r="B137" s="10"/>
      <c r="C137" s="10"/>
      <c r="D137" s="10"/>
      <c r="E137" s="115"/>
      <c r="F137" s="114"/>
      <c r="G137" s="619" t="s">
        <v>10</v>
      </c>
      <c r="H137" s="620"/>
      <c r="I137" s="620"/>
      <c r="J137" s="620"/>
      <c r="K137" s="620"/>
      <c r="L137" s="620"/>
      <c r="M137" s="620"/>
      <c r="N137" s="620"/>
      <c r="O137" s="620"/>
      <c r="P137" s="620"/>
      <c r="Q137" s="620"/>
      <c r="R137" s="621"/>
      <c r="S137" s="660" t="s">
        <v>49</v>
      </c>
      <c r="T137" s="622"/>
      <c r="U137" s="622"/>
      <c r="V137" s="622"/>
      <c r="W137" s="622"/>
      <c r="X137" s="622"/>
      <c r="Y137" s="622"/>
      <c r="Z137" s="622"/>
      <c r="AA137" s="622"/>
      <c r="AB137" s="622"/>
      <c r="AC137" s="622"/>
      <c r="AD137" s="622"/>
      <c r="AE137" s="622"/>
      <c r="AF137" s="661"/>
      <c r="AG137" s="92"/>
      <c r="AH137" s="89"/>
      <c r="AI137" s="92"/>
      <c r="AJ137" s="91"/>
      <c r="AK137" s="112"/>
      <c r="AL137" s="113"/>
      <c r="AM137" s="112" t="s">
        <v>11</v>
      </c>
    </row>
    <row r="138" spans="1:39" s="2" customFormat="1" ht="16.5" customHeight="1" x14ac:dyDescent="0.3">
      <c r="A138" s="674" t="s">
        <v>12</v>
      </c>
      <c r="B138" s="563" t="s">
        <v>13</v>
      </c>
      <c r="C138" s="565" t="s">
        <v>14</v>
      </c>
      <c r="D138" s="671" t="s">
        <v>51</v>
      </c>
      <c r="E138" s="569" t="s">
        <v>15</v>
      </c>
      <c r="F138" s="649" t="s">
        <v>16</v>
      </c>
      <c r="G138" s="629" t="s">
        <v>17</v>
      </c>
      <c r="H138" s="633" t="s">
        <v>18</v>
      </c>
      <c r="I138" s="647" t="s">
        <v>0</v>
      </c>
      <c r="J138" s="633" t="s">
        <v>53</v>
      </c>
      <c r="K138" s="676" t="s">
        <v>1</v>
      </c>
      <c r="L138" s="633" t="s">
        <v>19</v>
      </c>
      <c r="M138" s="625" t="s">
        <v>2</v>
      </c>
      <c r="N138" s="633" t="s">
        <v>20</v>
      </c>
      <c r="O138" s="625" t="s">
        <v>3</v>
      </c>
      <c r="P138" s="633" t="s">
        <v>21</v>
      </c>
      <c r="Q138" s="639" t="s">
        <v>22</v>
      </c>
      <c r="R138" s="607" t="s">
        <v>23</v>
      </c>
      <c r="S138" s="667" t="s">
        <v>24</v>
      </c>
      <c r="T138" s="611" t="s">
        <v>25</v>
      </c>
      <c r="U138" s="668" t="s">
        <v>4</v>
      </c>
      <c r="V138" s="670" t="s">
        <v>26</v>
      </c>
      <c r="W138" s="668" t="s">
        <v>5</v>
      </c>
      <c r="X138" s="670" t="s">
        <v>27</v>
      </c>
      <c r="Y138" s="668" t="s">
        <v>6</v>
      </c>
      <c r="Z138" s="670" t="s">
        <v>54</v>
      </c>
      <c r="AA138" s="668" t="s">
        <v>7</v>
      </c>
      <c r="AB138" s="673" t="s">
        <v>28</v>
      </c>
      <c r="AC138" s="642" t="s">
        <v>29</v>
      </c>
      <c r="AD138" s="669" t="s">
        <v>30</v>
      </c>
      <c r="AE138" s="639" t="s">
        <v>31</v>
      </c>
      <c r="AF138" s="607" t="s">
        <v>32</v>
      </c>
      <c r="AG138" s="615" t="s">
        <v>33</v>
      </c>
      <c r="AH138" s="627" t="s">
        <v>52</v>
      </c>
      <c r="AI138" s="629" t="s">
        <v>71</v>
      </c>
      <c r="AJ138" s="627" t="s">
        <v>34</v>
      </c>
      <c r="AK138" s="634" t="s">
        <v>35</v>
      </c>
      <c r="AL138" s="627" t="s">
        <v>36</v>
      </c>
      <c r="AM138" s="605" t="s">
        <v>37</v>
      </c>
    </row>
    <row r="139" spans="1:39" s="2" customFormat="1" ht="17.25" customHeight="1" thickBot="1" x14ac:dyDescent="0.35">
      <c r="A139" s="675"/>
      <c r="B139" s="564"/>
      <c r="C139" s="566"/>
      <c r="D139" s="672"/>
      <c r="E139" s="651"/>
      <c r="F139" s="650"/>
      <c r="G139" s="638"/>
      <c r="H139" s="583"/>
      <c r="I139" s="585"/>
      <c r="J139" s="583"/>
      <c r="K139" s="581"/>
      <c r="L139" s="583"/>
      <c r="M139" s="566"/>
      <c r="N139" s="583"/>
      <c r="O139" s="566"/>
      <c r="P139" s="583"/>
      <c r="Q139" s="602"/>
      <c r="R139" s="614"/>
      <c r="S139" s="589"/>
      <c r="T139" s="612"/>
      <c r="U139" s="577"/>
      <c r="V139" s="579"/>
      <c r="W139" s="577"/>
      <c r="X139" s="579"/>
      <c r="Y139" s="577"/>
      <c r="Z139" s="579"/>
      <c r="AA139" s="577"/>
      <c r="AB139" s="618"/>
      <c r="AC139" s="593"/>
      <c r="AD139" s="595"/>
      <c r="AE139" s="602"/>
      <c r="AF139" s="614"/>
      <c r="AG139" s="616"/>
      <c r="AH139" s="628"/>
      <c r="AI139" s="630"/>
      <c r="AJ139" s="631"/>
      <c r="AK139" s="638"/>
      <c r="AL139" s="628"/>
      <c r="AM139" s="606"/>
    </row>
    <row r="140" spans="1:39" s="2" customFormat="1" x14ac:dyDescent="0.3">
      <c r="A140" s="78" t="s">
        <v>143</v>
      </c>
      <c r="B140" s="47">
        <f>18000/10</f>
        <v>1800</v>
      </c>
      <c r="C140" s="183">
        <f>2800/1.1</f>
        <v>2545.454545454545</v>
      </c>
      <c r="D140" s="163">
        <v>10</v>
      </c>
      <c r="E140" s="44">
        <v>0</v>
      </c>
      <c r="F140" s="110">
        <f t="shared" ref="F140:F154" si="139">B140*E140</f>
        <v>0</v>
      </c>
      <c r="G140" s="74">
        <v>20</v>
      </c>
      <c r="H140" s="69">
        <f t="shared" ref="H140:H154" si="140">B140*G140</f>
        <v>36000</v>
      </c>
      <c r="I140" s="396">
        <v>20</v>
      </c>
      <c r="J140" s="37">
        <f t="shared" ref="J140:J154" si="141">B140*I140</f>
        <v>36000</v>
      </c>
      <c r="K140" s="396">
        <v>10</v>
      </c>
      <c r="L140" s="37">
        <f t="shared" ref="L140:L154" si="142">B140*K140</f>
        <v>18000</v>
      </c>
      <c r="M140" s="396">
        <v>20</v>
      </c>
      <c r="N140" s="37">
        <f t="shared" ref="N140:N154" si="143">B140*M140</f>
        <v>36000</v>
      </c>
      <c r="O140" s="396">
        <v>0</v>
      </c>
      <c r="P140" s="71">
        <f t="shared" ref="P140:P154" si="144">B140*O140</f>
        <v>0</v>
      </c>
      <c r="Q140" s="57">
        <f t="shared" ref="Q140:Q154" si="145">G140+I140+K140+M140+O140</f>
        <v>70</v>
      </c>
      <c r="R140" s="70">
        <f t="shared" ref="R140:R154" si="146">Q140*B140</f>
        <v>126000</v>
      </c>
      <c r="S140" s="74">
        <v>0</v>
      </c>
      <c r="T140" s="109">
        <f t="shared" ref="T140:T154" si="147">C140*S140</f>
        <v>0</v>
      </c>
      <c r="U140" s="74">
        <v>19</v>
      </c>
      <c r="V140" s="109">
        <f t="shared" ref="V140:V154" si="148">C140*U140</f>
        <v>48363.636363636353</v>
      </c>
      <c r="W140" s="74">
        <v>15</v>
      </c>
      <c r="X140" s="109">
        <f t="shared" ref="X140:X154" si="149">C140*W140</f>
        <v>38181.818181818177</v>
      </c>
      <c r="Y140" s="74">
        <v>16</v>
      </c>
      <c r="Z140" s="109">
        <f t="shared" ref="Z140:Z154" si="150">C140*Y140</f>
        <v>40727.272727272721</v>
      </c>
      <c r="AA140" s="74">
        <v>20</v>
      </c>
      <c r="AB140" s="68">
        <f t="shared" ref="AB140:AB154" si="151">C140*AA140</f>
        <v>50909.090909090897</v>
      </c>
      <c r="AC140" s="67">
        <f t="shared" ref="AC140:AC154" si="152">S140+U140+W140+Y140+AA140</f>
        <v>70</v>
      </c>
      <c r="AD140" s="66">
        <f t="shared" ref="AD140:AD154" si="153">AC140*C140</f>
        <v>178181.81818181815</v>
      </c>
      <c r="AE140" s="57">
        <v>0</v>
      </c>
      <c r="AF140" s="60">
        <f t="shared" ref="AF140:AF154" si="154">((C140-B140)*AC140)-AE140</f>
        <v>52181.818181818155</v>
      </c>
      <c r="AG140" s="52">
        <v>0</v>
      </c>
      <c r="AH140" s="63">
        <f t="shared" ref="AH140:AH154" si="155">B140*AG140</f>
        <v>0</v>
      </c>
      <c r="AI140" s="65">
        <f t="shared" ref="AI140:AI154" si="156">E140+Q140-AC140-AG140</f>
        <v>0</v>
      </c>
      <c r="AJ140" s="64">
        <f t="shared" ref="AJ140:AJ154" si="157">B140*AI140</f>
        <v>0</v>
      </c>
      <c r="AK140" s="65">
        <v>0</v>
      </c>
      <c r="AL140" s="63">
        <f t="shared" ref="AL140:AL154" si="158">AK140*B140</f>
        <v>0</v>
      </c>
      <c r="AM140" s="75"/>
    </row>
    <row r="141" spans="1:39" s="2" customFormat="1" x14ac:dyDescent="0.3">
      <c r="A141" s="78" t="s">
        <v>43</v>
      </c>
      <c r="B141" s="47">
        <f>18000/10</f>
        <v>1800</v>
      </c>
      <c r="C141" s="183">
        <f>2800/1.1</f>
        <v>2545.454545454545</v>
      </c>
      <c r="D141" s="163">
        <v>10</v>
      </c>
      <c r="E141" s="44">
        <v>38</v>
      </c>
      <c r="F141" s="110">
        <f t="shared" si="139"/>
        <v>68400</v>
      </c>
      <c r="G141" s="74">
        <v>0</v>
      </c>
      <c r="H141" s="69">
        <f t="shared" si="140"/>
        <v>0</v>
      </c>
      <c r="I141" s="396">
        <v>0</v>
      </c>
      <c r="J141" s="37">
        <f t="shared" si="141"/>
        <v>0</v>
      </c>
      <c r="K141" s="396">
        <v>0</v>
      </c>
      <c r="L141" s="37">
        <f t="shared" si="142"/>
        <v>0</v>
      </c>
      <c r="M141" s="396">
        <v>0</v>
      </c>
      <c r="N141" s="37">
        <f t="shared" si="143"/>
        <v>0</v>
      </c>
      <c r="O141" s="396">
        <v>0</v>
      </c>
      <c r="P141" s="71">
        <f t="shared" si="144"/>
        <v>0</v>
      </c>
      <c r="Q141" s="57">
        <f t="shared" si="145"/>
        <v>0</v>
      </c>
      <c r="R141" s="70">
        <f t="shared" si="146"/>
        <v>0</v>
      </c>
      <c r="S141" s="74">
        <v>1</v>
      </c>
      <c r="T141" s="109">
        <f t="shared" si="147"/>
        <v>2545.454545454545</v>
      </c>
      <c r="U141" s="74">
        <v>10</v>
      </c>
      <c r="V141" s="109">
        <f t="shared" si="148"/>
        <v>25454.545454545449</v>
      </c>
      <c r="W141" s="74">
        <v>3</v>
      </c>
      <c r="X141" s="109">
        <f t="shared" si="149"/>
        <v>7636.3636363636351</v>
      </c>
      <c r="Y141" s="74">
        <v>14</v>
      </c>
      <c r="Z141" s="109">
        <f t="shared" si="150"/>
        <v>35636.363636363632</v>
      </c>
      <c r="AA141" s="74">
        <v>8</v>
      </c>
      <c r="AB141" s="68">
        <f t="shared" si="151"/>
        <v>20363.63636363636</v>
      </c>
      <c r="AC141" s="67">
        <f t="shared" si="152"/>
        <v>36</v>
      </c>
      <c r="AD141" s="66">
        <f t="shared" si="153"/>
        <v>91636.363636363618</v>
      </c>
      <c r="AE141" s="57">
        <v>0</v>
      </c>
      <c r="AF141" s="60">
        <f t="shared" si="154"/>
        <v>26836.363636363621</v>
      </c>
      <c r="AG141" s="52">
        <v>0</v>
      </c>
      <c r="AH141" s="63">
        <f t="shared" si="155"/>
        <v>0</v>
      </c>
      <c r="AI141" s="65">
        <f t="shared" si="156"/>
        <v>2</v>
      </c>
      <c r="AJ141" s="64">
        <f t="shared" si="157"/>
        <v>3600</v>
      </c>
      <c r="AK141" s="65">
        <v>0</v>
      </c>
      <c r="AL141" s="63">
        <f t="shared" si="158"/>
        <v>0</v>
      </c>
      <c r="AM141" s="75"/>
    </row>
    <row r="142" spans="1:39" s="2" customFormat="1" x14ac:dyDescent="0.3">
      <c r="A142" s="78" t="s">
        <v>44</v>
      </c>
      <c r="B142" s="47">
        <f>17000/10</f>
        <v>1700</v>
      </c>
      <c r="C142" s="183">
        <f>2700/1.1</f>
        <v>2454.5454545454545</v>
      </c>
      <c r="D142" s="163">
        <v>10</v>
      </c>
      <c r="E142" s="44">
        <v>0</v>
      </c>
      <c r="F142" s="110">
        <f t="shared" si="139"/>
        <v>0</v>
      </c>
      <c r="G142" s="74">
        <v>0</v>
      </c>
      <c r="H142" s="69">
        <f t="shared" si="140"/>
        <v>0</v>
      </c>
      <c r="I142" s="396">
        <v>10</v>
      </c>
      <c r="J142" s="37">
        <f t="shared" si="141"/>
        <v>17000</v>
      </c>
      <c r="K142" s="396">
        <v>0</v>
      </c>
      <c r="L142" s="37">
        <f t="shared" si="142"/>
        <v>0</v>
      </c>
      <c r="M142" s="396">
        <v>0</v>
      </c>
      <c r="N142" s="37">
        <f t="shared" si="143"/>
        <v>0</v>
      </c>
      <c r="O142" s="396">
        <v>0</v>
      </c>
      <c r="P142" s="71">
        <f t="shared" si="144"/>
        <v>0</v>
      </c>
      <c r="Q142" s="57">
        <f t="shared" si="145"/>
        <v>10</v>
      </c>
      <c r="R142" s="70">
        <f t="shared" si="146"/>
        <v>17000</v>
      </c>
      <c r="S142" s="74">
        <v>0</v>
      </c>
      <c r="T142" s="109">
        <f t="shared" si="147"/>
        <v>0</v>
      </c>
      <c r="U142" s="74">
        <v>0</v>
      </c>
      <c r="V142" s="109">
        <f t="shared" si="148"/>
        <v>0</v>
      </c>
      <c r="W142" s="74">
        <v>0</v>
      </c>
      <c r="X142" s="109">
        <f t="shared" si="149"/>
        <v>0</v>
      </c>
      <c r="Y142" s="74">
        <v>6</v>
      </c>
      <c r="Z142" s="109">
        <f t="shared" si="150"/>
        <v>14727.272727272728</v>
      </c>
      <c r="AA142" s="74">
        <v>3</v>
      </c>
      <c r="AB142" s="68">
        <f t="shared" si="151"/>
        <v>7363.636363636364</v>
      </c>
      <c r="AC142" s="67">
        <f t="shared" si="152"/>
        <v>9</v>
      </c>
      <c r="AD142" s="66">
        <f t="shared" si="153"/>
        <v>22090.909090909092</v>
      </c>
      <c r="AE142" s="57">
        <v>0</v>
      </c>
      <c r="AF142" s="60">
        <f t="shared" si="154"/>
        <v>6790.9090909090901</v>
      </c>
      <c r="AG142" s="52">
        <v>0</v>
      </c>
      <c r="AH142" s="63">
        <f t="shared" si="155"/>
        <v>0</v>
      </c>
      <c r="AI142" s="65">
        <f t="shared" si="156"/>
        <v>1</v>
      </c>
      <c r="AJ142" s="64">
        <f t="shared" si="157"/>
        <v>1700</v>
      </c>
      <c r="AK142" s="65">
        <v>0</v>
      </c>
      <c r="AL142" s="63">
        <f t="shared" si="158"/>
        <v>0</v>
      </c>
      <c r="AM142" s="75"/>
    </row>
    <row r="143" spans="1:39" s="2" customFormat="1" x14ac:dyDescent="0.3">
      <c r="A143" s="58" t="s">
        <v>1188</v>
      </c>
      <c r="B143" s="47">
        <f>30400/16</f>
        <v>1900</v>
      </c>
      <c r="C143" s="46">
        <f>2800/1.1</f>
        <v>2545.454545454545</v>
      </c>
      <c r="D143" s="163">
        <v>16</v>
      </c>
      <c r="E143" s="44">
        <v>0</v>
      </c>
      <c r="F143" s="110">
        <f t="shared" si="139"/>
        <v>0</v>
      </c>
      <c r="G143" s="74">
        <v>0</v>
      </c>
      <c r="H143" s="69">
        <f t="shared" si="140"/>
        <v>0</v>
      </c>
      <c r="I143" s="396">
        <v>0</v>
      </c>
      <c r="J143" s="37">
        <f t="shared" si="141"/>
        <v>0</v>
      </c>
      <c r="K143" s="396">
        <v>0</v>
      </c>
      <c r="L143" s="37">
        <f t="shared" si="142"/>
        <v>0</v>
      </c>
      <c r="M143" s="396">
        <v>0</v>
      </c>
      <c r="N143" s="37">
        <f t="shared" si="143"/>
        <v>0</v>
      </c>
      <c r="O143" s="396">
        <v>0</v>
      </c>
      <c r="P143" s="71">
        <f t="shared" si="144"/>
        <v>0</v>
      </c>
      <c r="Q143" s="57">
        <f t="shared" si="145"/>
        <v>0</v>
      </c>
      <c r="R143" s="70">
        <f t="shared" si="146"/>
        <v>0</v>
      </c>
      <c r="S143" s="74">
        <v>0</v>
      </c>
      <c r="T143" s="109">
        <f t="shared" si="147"/>
        <v>0</v>
      </c>
      <c r="U143" s="74">
        <v>0</v>
      </c>
      <c r="V143" s="109">
        <f t="shared" si="148"/>
        <v>0</v>
      </c>
      <c r="W143" s="74">
        <v>0</v>
      </c>
      <c r="X143" s="109">
        <f t="shared" si="149"/>
        <v>0</v>
      </c>
      <c r="Y143" s="74">
        <v>0</v>
      </c>
      <c r="Z143" s="109">
        <f t="shared" si="150"/>
        <v>0</v>
      </c>
      <c r="AA143" s="74">
        <v>0</v>
      </c>
      <c r="AB143" s="68">
        <f t="shared" si="151"/>
        <v>0</v>
      </c>
      <c r="AC143" s="67">
        <f t="shared" si="152"/>
        <v>0</v>
      </c>
      <c r="AD143" s="66">
        <f t="shared" si="153"/>
        <v>0</v>
      </c>
      <c r="AE143" s="57">
        <v>0</v>
      </c>
      <c r="AF143" s="60">
        <f t="shared" si="154"/>
        <v>0</v>
      </c>
      <c r="AG143" s="52">
        <v>0</v>
      </c>
      <c r="AH143" s="63">
        <f t="shared" si="155"/>
        <v>0</v>
      </c>
      <c r="AI143" s="65">
        <f t="shared" si="156"/>
        <v>0</v>
      </c>
      <c r="AJ143" s="64">
        <f t="shared" si="157"/>
        <v>0</v>
      </c>
      <c r="AK143" s="65">
        <v>0</v>
      </c>
      <c r="AL143" s="63">
        <f t="shared" si="158"/>
        <v>0</v>
      </c>
      <c r="AM143" s="75"/>
    </row>
    <row r="144" spans="1:39" s="2" customFormat="1" x14ac:dyDescent="0.3">
      <c r="A144" s="137" t="s">
        <v>61</v>
      </c>
      <c r="B144" s="47">
        <f>14400/24</f>
        <v>600</v>
      </c>
      <c r="C144" s="46">
        <f>800/1.1</f>
        <v>727.27272727272725</v>
      </c>
      <c r="D144" s="163">
        <v>20</v>
      </c>
      <c r="E144" s="44">
        <v>31</v>
      </c>
      <c r="F144" s="110">
        <f t="shared" si="139"/>
        <v>18600</v>
      </c>
      <c r="G144" s="74">
        <v>20</v>
      </c>
      <c r="H144" s="69">
        <f t="shared" si="140"/>
        <v>12000</v>
      </c>
      <c r="I144" s="396">
        <v>20</v>
      </c>
      <c r="J144" s="37">
        <f t="shared" si="141"/>
        <v>12000</v>
      </c>
      <c r="K144" s="396">
        <v>0</v>
      </c>
      <c r="L144" s="37">
        <f t="shared" si="142"/>
        <v>0</v>
      </c>
      <c r="M144" s="396">
        <v>20</v>
      </c>
      <c r="N144" s="37">
        <f t="shared" si="143"/>
        <v>12000</v>
      </c>
      <c r="O144" s="396">
        <v>0</v>
      </c>
      <c r="P144" s="71">
        <f t="shared" si="144"/>
        <v>0</v>
      </c>
      <c r="Q144" s="57">
        <f t="shared" si="145"/>
        <v>60</v>
      </c>
      <c r="R144" s="70">
        <f t="shared" si="146"/>
        <v>36000</v>
      </c>
      <c r="S144" s="74">
        <v>5</v>
      </c>
      <c r="T144" s="109">
        <f t="shared" si="147"/>
        <v>3636.363636363636</v>
      </c>
      <c r="U144" s="74">
        <v>22</v>
      </c>
      <c r="V144" s="109">
        <f t="shared" si="148"/>
        <v>16000</v>
      </c>
      <c r="W144" s="74">
        <v>11</v>
      </c>
      <c r="X144" s="109">
        <f t="shared" si="149"/>
        <v>8000</v>
      </c>
      <c r="Y144" s="74">
        <v>18</v>
      </c>
      <c r="Z144" s="109">
        <f t="shared" si="150"/>
        <v>13090.90909090909</v>
      </c>
      <c r="AA144" s="74">
        <v>19</v>
      </c>
      <c r="AB144" s="68">
        <f t="shared" si="151"/>
        <v>13818.181818181818</v>
      </c>
      <c r="AC144" s="67">
        <f t="shared" si="152"/>
        <v>75</v>
      </c>
      <c r="AD144" s="66">
        <f t="shared" si="153"/>
        <v>54545.454545454544</v>
      </c>
      <c r="AE144" s="57">
        <v>0</v>
      </c>
      <c r="AF144" s="60">
        <f t="shared" si="154"/>
        <v>9545.4545454545441</v>
      </c>
      <c r="AG144" s="52">
        <v>0</v>
      </c>
      <c r="AH144" s="63">
        <f t="shared" si="155"/>
        <v>0</v>
      </c>
      <c r="AI144" s="65">
        <f t="shared" si="156"/>
        <v>16</v>
      </c>
      <c r="AJ144" s="64">
        <f t="shared" si="157"/>
        <v>9600</v>
      </c>
      <c r="AK144" s="65">
        <v>0</v>
      </c>
      <c r="AL144" s="63">
        <f t="shared" si="158"/>
        <v>0</v>
      </c>
      <c r="AM144" s="75"/>
    </row>
    <row r="145" spans="1:39" s="2" customFormat="1" x14ac:dyDescent="0.3">
      <c r="A145" s="78" t="s">
        <v>133</v>
      </c>
      <c r="B145" s="182">
        <f>16000/10</f>
        <v>1600</v>
      </c>
      <c r="C145" s="183">
        <f>2700/1.1</f>
        <v>2454.5454545454545</v>
      </c>
      <c r="D145" s="184">
        <v>10</v>
      </c>
      <c r="E145" s="44">
        <v>10</v>
      </c>
      <c r="F145" s="110">
        <f t="shared" si="139"/>
        <v>16000</v>
      </c>
      <c r="G145" s="74">
        <v>20</v>
      </c>
      <c r="H145" s="69">
        <f t="shared" si="140"/>
        <v>32000</v>
      </c>
      <c r="I145" s="396">
        <v>20</v>
      </c>
      <c r="J145" s="37">
        <f t="shared" si="141"/>
        <v>32000</v>
      </c>
      <c r="K145" s="396">
        <v>10</v>
      </c>
      <c r="L145" s="37">
        <f t="shared" si="142"/>
        <v>16000</v>
      </c>
      <c r="M145" s="396">
        <v>20</v>
      </c>
      <c r="N145" s="37">
        <f t="shared" si="143"/>
        <v>32000</v>
      </c>
      <c r="O145" s="396">
        <v>0</v>
      </c>
      <c r="P145" s="71">
        <f t="shared" si="144"/>
        <v>0</v>
      </c>
      <c r="Q145" s="57">
        <f t="shared" si="145"/>
        <v>70</v>
      </c>
      <c r="R145" s="70">
        <f t="shared" si="146"/>
        <v>112000</v>
      </c>
      <c r="S145" s="74">
        <v>7</v>
      </c>
      <c r="T145" s="109">
        <f t="shared" si="147"/>
        <v>17181.81818181818</v>
      </c>
      <c r="U145" s="74">
        <v>15</v>
      </c>
      <c r="V145" s="109">
        <f t="shared" si="148"/>
        <v>36818.181818181816</v>
      </c>
      <c r="W145" s="74">
        <v>16</v>
      </c>
      <c r="X145" s="109">
        <f t="shared" si="149"/>
        <v>39272.727272727272</v>
      </c>
      <c r="Y145" s="74">
        <v>19</v>
      </c>
      <c r="Z145" s="109">
        <f t="shared" si="150"/>
        <v>46636.363636363632</v>
      </c>
      <c r="AA145" s="74">
        <v>17</v>
      </c>
      <c r="AB145" s="68">
        <f t="shared" si="151"/>
        <v>41727.272727272728</v>
      </c>
      <c r="AC145" s="67">
        <f t="shared" si="152"/>
        <v>74</v>
      </c>
      <c r="AD145" s="66">
        <f t="shared" si="153"/>
        <v>181636.36363636365</v>
      </c>
      <c r="AE145" s="57">
        <v>0</v>
      </c>
      <c r="AF145" s="60">
        <f t="shared" si="154"/>
        <v>63236.363636363632</v>
      </c>
      <c r="AG145" s="52">
        <v>0</v>
      </c>
      <c r="AH145" s="63">
        <f t="shared" si="155"/>
        <v>0</v>
      </c>
      <c r="AI145" s="65">
        <f t="shared" si="156"/>
        <v>6</v>
      </c>
      <c r="AJ145" s="64">
        <f t="shared" si="157"/>
        <v>9600</v>
      </c>
      <c r="AK145" s="65">
        <v>0</v>
      </c>
      <c r="AL145" s="63">
        <f t="shared" si="158"/>
        <v>0</v>
      </c>
      <c r="AM145" s="75"/>
    </row>
    <row r="146" spans="1:39" s="2" customFormat="1" x14ac:dyDescent="0.3">
      <c r="A146" s="78" t="s">
        <v>39</v>
      </c>
      <c r="B146" s="47">
        <f>16000/10</f>
        <v>1600</v>
      </c>
      <c r="C146" s="183">
        <f>2700/1.1</f>
        <v>2454.5454545454545</v>
      </c>
      <c r="D146" s="163">
        <v>10</v>
      </c>
      <c r="E146" s="44">
        <v>0</v>
      </c>
      <c r="F146" s="110">
        <f t="shared" si="139"/>
        <v>0</v>
      </c>
      <c r="G146" s="74">
        <v>0</v>
      </c>
      <c r="H146" s="69">
        <f t="shared" si="140"/>
        <v>0</v>
      </c>
      <c r="I146" s="396">
        <v>0</v>
      </c>
      <c r="J146" s="37">
        <f t="shared" si="141"/>
        <v>0</v>
      </c>
      <c r="K146" s="396">
        <v>0</v>
      </c>
      <c r="L146" s="37">
        <f t="shared" si="142"/>
        <v>0</v>
      </c>
      <c r="M146" s="396">
        <v>0</v>
      </c>
      <c r="N146" s="37">
        <f t="shared" si="143"/>
        <v>0</v>
      </c>
      <c r="O146" s="396">
        <v>0</v>
      </c>
      <c r="P146" s="71">
        <f t="shared" si="144"/>
        <v>0</v>
      </c>
      <c r="Q146" s="57">
        <f t="shared" si="145"/>
        <v>0</v>
      </c>
      <c r="R146" s="70">
        <f t="shared" si="146"/>
        <v>0</v>
      </c>
      <c r="S146" s="74">
        <v>0</v>
      </c>
      <c r="T146" s="109">
        <f t="shared" si="147"/>
        <v>0</v>
      </c>
      <c r="U146" s="74">
        <v>0</v>
      </c>
      <c r="V146" s="109">
        <f t="shared" si="148"/>
        <v>0</v>
      </c>
      <c r="W146" s="74">
        <v>0</v>
      </c>
      <c r="X146" s="109">
        <f t="shared" si="149"/>
        <v>0</v>
      </c>
      <c r="Y146" s="74">
        <v>0</v>
      </c>
      <c r="Z146" s="109">
        <f t="shared" si="150"/>
        <v>0</v>
      </c>
      <c r="AA146" s="74">
        <v>0</v>
      </c>
      <c r="AB146" s="68">
        <f t="shared" si="151"/>
        <v>0</v>
      </c>
      <c r="AC146" s="67">
        <f t="shared" si="152"/>
        <v>0</v>
      </c>
      <c r="AD146" s="66">
        <f t="shared" si="153"/>
        <v>0</v>
      </c>
      <c r="AE146" s="57">
        <v>0</v>
      </c>
      <c r="AF146" s="60">
        <f t="shared" si="154"/>
        <v>0</v>
      </c>
      <c r="AG146" s="52">
        <v>0</v>
      </c>
      <c r="AH146" s="63">
        <f t="shared" si="155"/>
        <v>0</v>
      </c>
      <c r="AI146" s="65">
        <f t="shared" si="156"/>
        <v>0</v>
      </c>
      <c r="AJ146" s="64">
        <f t="shared" si="157"/>
        <v>0</v>
      </c>
      <c r="AK146" s="65">
        <v>0</v>
      </c>
      <c r="AL146" s="63">
        <f t="shared" si="158"/>
        <v>0</v>
      </c>
      <c r="AM146" s="75"/>
    </row>
    <row r="147" spans="1:39" s="2" customFormat="1" x14ac:dyDescent="0.3">
      <c r="A147" s="78" t="s">
        <v>41</v>
      </c>
      <c r="B147" s="47">
        <f>16000/10</f>
        <v>1600</v>
      </c>
      <c r="C147" s="183">
        <f>2700/1.1</f>
        <v>2454.5454545454545</v>
      </c>
      <c r="D147" s="163">
        <v>10</v>
      </c>
      <c r="E147" s="44">
        <v>4</v>
      </c>
      <c r="F147" s="110">
        <f t="shared" si="139"/>
        <v>6400</v>
      </c>
      <c r="G147" s="74">
        <v>10</v>
      </c>
      <c r="H147" s="69">
        <f t="shared" si="140"/>
        <v>16000</v>
      </c>
      <c r="I147" s="396">
        <v>0</v>
      </c>
      <c r="J147" s="37">
        <f t="shared" si="141"/>
        <v>0</v>
      </c>
      <c r="K147" s="396">
        <v>0</v>
      </c>
      <c r="L147" s="37">
        <f t="shared" si="142"/>
        <v>0</v>
      </c>
      <c r="M147" s="396">
        <v>0</v>
      </c>
      <c r="N147" s="37">
        <f t="shared" si="143"/>
        <v>0</v>
      </c>
      <c r="O147" s="396">
        <v>0</v>
      </c>
      <c r="P147" s="71">
        <f t="shared" si="144"/>
        <v>0</v>
      </c>
      <c r="Q147" s="57">
        <f t="shared" si="145"/>
        <v>10</v>
      </c>
      <c r="R147" s="70">
        <f t="shared" si="146"/>
        <v>16000</v>
      </c>
      <c r="S147" s="74">
        <v>4</v>
      </c>
      <c r="T147" s="109">
        <f t="shared" si="147"/>
        <v>9818.181818181818</v>
      </c>
      <c r="U147" s="74">
        <v>3</v>
      </c>
      <c r="V147" s="109">
        <f t="shared" si="148"/>
        <v>7363.636363636364</v>
      </c>
      <c r="W147" s="74">
        <v>5</v>
      </c>
      <c r="X147" s="109">
        <f t="shared" si="149"/>
        <v>12272.727272727272</v>
      </c>
      <c r="Y147" s="74">
        <v>2</v>
      </c>
      <c r="Z147" s="109">
        <f t="shared" si="150"/>
        <v>4909.090909090909</v>
      </c>
      <c r="AA147" s="74">
        <v>0</v>
      </c>
      <c r="AB147" s="68">
        <f t="shared" si="151"/>
        <v>0</v>
      </c>
      <c r="AC147" s="67">
        <f t="shared" si="152"/>
        <v>14</v>
      </c>
      <c r="AD147" s="66">
        <f t="shared" si="153"/>
        <v>34363.63636363636</v>
      </c>
      <c r="AE147" s="57">
        <v>0</v>
      </c>
      <c r="AF147" s="60">
        <f t="shared" si="154"/>
        <v>11963.636363636364</v>
      </c>
      <c r="AG147" s="52">
        <v>0</v>
      </c>
      <c r="AH147" s="63">
        <f t="shared" si="155"/>
        <v>0</v>
      </c>
      <c r="AI147" s="65">
        <f t="shared" si="156"/>
        <v>0</v>
      </c>
      <c r="AJ147" s="64">
        <f t="shared" si="157"/>
        <v>0</v>
      </c>
      <c r="AK147" s="65">
        <v>0</v>
      </c>
      <c r="AL147" s="63">
        <f t="shared" si="158"/>
        <v>0</v>
      </c>
      <c r="AM147" s="75"/>
    </row>
    <row r="148" spans="1:39" s="2" customFormat="1" x14ac:dyDescent="0.3">
      <c r="A148" s="78" t="s">
        <v>68</v>
      </c>
      <c r="B148" s="47">
        <f>16000/10</f>
        <v>1600</v>
      </c>
      <c r="C148" s="183">
        <f>2700/1.1</f>
        <v>2454.5454545454545</v>
      </c>
      <c r="D148" s="163">
        <v>10</v>
      </c>
      <c r="E148" s="44">
        <v>0</v>
      </c>
      <c r="F148" s="110">
        <f t="shared" si="139"/>
        <v>0</v>
      </c>
      <c r="G148" s="74">
        <v>0</v>
      </c>
      <c r="H148" s="69">
        <f t="shared" si="140"/>
        <v>0</v>
      </c>
      <c r="I148" s="396">
        <v>0</v>
      </c>
      <c r="J148" s="37">
        <f t="shared" si="141"/>
        <v>0</v>
      </c>
      <c r="K148" s="396">
        <v>0</v>
      </c>
      <c r="L148" s="37">
        <f t="shared" si="142"/>
        <v>0</v>
      </c>
      <c r="M148" s="396">
        <v>0</v>
      </c>
      <c r="N148" s="37">
        <f t="shared" si="143"/>
        <v>0</v>
      </c>
      <c r="O148" s="396">
        <v>0</v>
      </c>
      <c r="P148" s="71">
        <f t="shared" si="144"/>
        <v>0</v>
      </c>
      <c r="Q148" s="57">
        <f t="shared" si="145"/>
        <v>0</v>
      </c>
      <c r="R148" s="70">
        <f t="shared" si="146"/>
        <v>0</v>
      </c>
      <c r="S148" s="74">
        <v>0</v>
      </c>
      <c r="T148" s="109">
        <f t="shared" si="147"/>
        <v>0</v>
      </c>
      <c r="U148" s="74">
        <v>0</v>
      </c>
      <c r="V148" s="109">
        <f t="shared" si="148"/>
        <v>0</v>
      </c>
      <c r="W148" s="74">
        <v>0</v>
      </c>
      <c r="X148" s="109">
        <f t="shared" si="149"/>
        <v>0</v>
      </c>
      <c r="Y148" s="74">
        <v>0</v>
      </c>
      <c r="Z148" s="109">
        <f t="shared" si="150"/>
        <v>0</v>
      </c>
      <c r="AA148" s="74">
        <v>0</v>
      </c>
      <c r="AB148" s="68">
        <f t="shared" si="151"/>
        <v>0</v>
      </c>
      <c r="AC148" s="67">
        <f t="shared" si="152"/>
        <v>0</v>
      </c>
      <c r="AD148" s="66">
        <f t="shared" si="153"/>
        <v>0</v>
      </c>
      <c r="AE148" s="57">
        <v>0</v>
      </c>
      <c r="AF148" s="60">
        <f t="shared" si="154"/>
        <v>0</v>
      </c>
      <c r="AG148" s="52">
        <v>0</v>
      </c>
      <c r="AH148" s="63">
        <f t="shared" si="155"/>
        <v>0</v>
      </c>
      <c r="AI148" s="65">
        <f t="shared" si="156"/>
        <v>0</v>
      </c>
      <c r="AJ148" s="64">
        <f t="shared" si="157"/>
        <v>0</v>
      </c>
      <c r="AK148" s="65">
        <v>0</v>
      </c>
      <c r="AL148" s="63">
        <f t="shared" si="158"/>
        <v>0</v>
      </c>
      <c r="AM148" s="75"/>
    </row>
    <row r="149" spans="1:39" s="2" customFormat="1" x14ac:dyDescent="0.3">
      <c r="A149" s="78" t="s">
        <v>1187</v>
      </c>
      <c r="B149" s="47">
        <f>16000/10</f>
        <v>1600</v>
      </c>
      <c r="C149" s="183">
        <f>2700/1.1</f>
        <v>2454.5454545454545</v>
      </c>
      <c r="D149" s="163">
        <v>11</v>
      </c>
      <c r="E149" s="44">
        <v>0</v>
      </c>
      <c r="F149" s="110">
        <f t="shared" si="139"/>
        <v>0</v>
      </c>
      <c r="G149" s="74">
        <v>10</v>
      </c>
      <c r="H149" s="69">
        <f t="shared" si="140"/>
        <v>16000</v>
      </c>
      <c r="I149" s="396">
        <v>10</v>
      </c>
      <c r="J149" s="37">
        <f t="shared" si="141"/>
        <v>16000</v>
      </c>
      <c r="K149" s="396">
        <v>0</v>
      </c>
      <c r="L149" s="37">
        <f t="shared" si="142"/>
        <v>0</v>
      </c>
      <c r="M149" s="396">
        <v>0</v>
      </c>
      <c r="N149" s="37">
        <f t="shared" si="143"/>
        <v>0</v>
      </c>
      <c r="O149" s="396">
        <v>0</v>
      </c>
      <c r="P149" s="71">
        <f t="shared" si="144"/>
        <v>0</v>
      </c>
      <c r="Q149" s="57">
        <f t="shared" si="145"/>
        <v>20</v>
      </c>
      <c r="R149" s="70">
        <f t="shared" si="146"/>
        <v>32000</v>
      </c>
      <c r="S149" s="74">
        <v>0</v>
      </c>
      <c r="T149" s="109">
        <f t="shared" si="147"/>
        <v>0</v>
      </c>
      <c r="U149" s="74">
        <v>6</v>
      </c>
      <c r="V149" s="109">
        <f t="shared" si="148"/>
        <v>14727.272727272728</v>
      </c>
      <c r="W149" s="74">
        <v>2</v>
      </c>
      <c r="X149" s="109">
        <f t="shared" si="149"/>
        <v>4909.090909090909</v>
      </c>
      <c r="Y149" s="74">
        <v>4</v>
      </c>
      <c r="Z149" s="109">
        <f t="shared" si="150"/>
        <v>9818.181818181818</v>
      </c>
      <c r="AA149" s="74">
        <v>8</v>
      </c>
      <c r="AB149" s="68">
        <f t="shared" si="151"/>
        <v>19636.363636363636</v>
      </c>
      <c r="AC149" s="67">
        <f t="shared" si="152"/>
        <v>20</v>
      </c>
      <c r="AD149" s="66">
        <f t="shared" si="153"/>
        <v>49090.909090909088</v>
      </c>
      <c r="AE149" s="57">
        <v>0</v>
      </c>
      <c r="AF149" s="60">
        <f t="shared" si="154"/>
        <v>17090.909090909088</v>
      </c>
      <c r="AG149" s="52">
        <v>0</v>
      </c>
      <c r="AH149" s="63">
        <f t="shared" si="155"/>
        <v>0</v>
      </c>
      <c r="AI149" s="65">
        <f t="shared" si="156"/>
        <v>0</v>
      </c>
      <c r="AJ149" s="64">
        <f t="shared" si="157"/>
        <v>0</v>
      </c>
      <c r="AK149" s="65">
        <v>0</v>
      </c>
      <c r="AL149" s="63">
        <f t="shared" si="158"/>
        <v>0</v>
      </c>
      <c r="AM149" s="75"/>
    </row>
    <row r="150" spans="1:39" s="2" customFormat="1" x14ac:dyDescent="0.3">
      <c r="A150" s="78" t="s">
        <v>45</v>
      </c>
      <c r="B150" s="47">
        <f>14400/12</f>
        <v>1200</v>
      </c>
      <c r="C150" s="46">
        <f>1800/1.1</f>
        <v>1636.3636363636363</v>
      </c>
      <c r="D150" s="163">
        <v>12</v>
      </c>
      <c r="E150" s="44">
        <v>0</v>
      </c>
      <c r="F150" s="110">
        <f t="shared" si="139"/>
        <v>0</v>
      </c>
      <c r="G150" s="74">
        <v>0</v>
      </c>
      <c r="H150" s="69">
        <f t="shared" si="140"/>
        <v>0</v>
      </c>
      <c r="I150" s="396">
        <v>0</v>
      </c>
      <c r="J150" s="37">
        <f t="shared" si="141"/>
        <v>0</v>
      </c>
      <c r="K150" s="396">
        <v>0</v>
      </c>
      <c r="L150" s="37">
        <f t="shared" si="142"/>
        <v>0</v>
      </c>
      <c r="M150" s="396">
        <v>0</v>
      </c>
      <c r="N150" s="37">
        <f t="shared" si="143"/>
        <v>0</v>
      </c>
      <c r="O150" s="396">
        <v>0</v>
      </c>
      <c r="P150" s="71">
        <f t="shared" si="144"/>
        <v>0</v>
      </c>
      <c r="Q150" s="57">
        <f t="shared" si="145"/>
        <v>0</v>
      </c>
      <c r="R150" s="70">
        <f t="shared" si="146"/>
        <v>0</v>
      </c>
      <c r="S150" s="74">
        <v>0</v>
      </c>
      <c r="T150" s="109">
        <f t="shared" si="147"/>
        <v>0</v>
      </c>
      <c r="U150" s="74">
        <v>0</v>
      </c>
      <c r="V150" s="109">
        <f t="shared" si="148"/>
        <v>0</v>
      </c>
      <c r="W150" s="74">
        <v>0</v>
      </c>
      <c r="X150" s="109">
        <f t="shared" si="149"/>
        <v>0</v>
      </c>
      <c r="Y150" s="74">
        <v>0</v>
      </c>
      <c r="Z150" s="109">
        <f t="shared" si="150"/>
        <v>0</v>
      </c>
      <c r="AA150" s="74">
        <v>0</v>
      </c>
      <c r="AB150" s="68">
        <f t="shared" si="151"/>
        <v>0</v>
      </c>
      <c r="AC150" s="67">
        <f t="shared" si="152"/>
        <v>0</v>
      </c>
      <c r="AD150" s="66">
        <f t="shared" si="153"/>
        <v>0</v>
      </c>
      <c r="AE150" s="57">
        <v>0</v>
      </c>
      <c r="AF150" s="60">
        <f t="shared" si="154"/>
        <v>0</v>
      </c>
      <c r="AG150" s="52">
        <v>0</v>
      </c>
      <c r="AH150" s="63">
        <f t="shared" si="155"/>
        <v>0</v>
      </c>
      <c r="AI150" s="65">
        <f t="shared" si="156"/>
        <v>0</v>
      </c>
      <c r="AJ150" s="64">
        <f t="shared" si="157"/>
        <v>0</v>
      </c>
      <c r="AK150" s="65">
        <v>0</v>
      </c>
      <c r="AL150" s="63">
        <f t="shared" si="158"/>
        <v>0</v>
      </c>
      <c r="AM150" s="75"/>
    </row>
    <row r="151" spans="1:39" s="2" customFormat="1" x14ac:dyDescent="0.3">
      <c r="A151" s="55" t="s">
        <v>150</v>
      </c>
      <c r="B151" s="47">
        <f>3900/6</f>
        <v>650</v>
      </c>
      <c r="C151" s="46">
        <f>2000/1.1</f>
        <v>1818.181818181818</v>
      </c>
      <c r="D151" s="163">
        <v>6</v>
      </c>
      <c r="E151" s="44">
        <v>5</v>
      </c>
      <c r="F151" s="110">
        <f t="shared" si="139"/>
        <v>3250</v>
      </c>
      <c r="G151" s="74">
        <v>6</v>
      </c>
      <c r="H151" s="69">
        <f t="shared" si="140"/>
        <v>3900</v>
      </c>
      <c r="I151" s="396">
        <v>6</v>
      </c>
      <c r="J151" s="37">
        <f t="shared" si="141"/>
        <v>3900</v>
      </c>
      <c r="K151" s="396">
        <v>6</v>
      </c>
      <c r="L151" s="37">
        <f t="shared" si="142"/>
        <v>3900</v>
      </c>
      <c r="M151" s="396">
        <v>6</v>
      </c>
      <c r="N151" s="37">
        <f t="shared" si="143"/>
        <v>3900</v>
      </c>
      <c r="O151" s="396">
        <v>0</v>
      </c>
      <c r="P151" s="71">
        <f t="shared" si="144"/>
        <v>0</v>
      </c>
      <c r="Q151" s="57">
        <f t="shared" si="145"/>
        <v>24</v>
      </c>
      <c r="R151" s="70">
        <f t="shared" si="146"/>
        <v>15600</v>
      </c>
      <c r="S151" s="74">
        <v>2</v>
      </c>
      <c r="T151" s="109">
        <f t="shared" si="147"/>
        <v>3636.363636363636</v>
      </c>
      <c r="U151" s="74">
        <v>8</v>
      </c>
      <c r="V151" s="109">
        <f t="shared" si="148"/>
        <v>14545.454545454544</v>
      </c>
      <c r="W151" s="74">
        <v>6</v>
      </c>
      <c r="X151" s="109">
        <f t="shared" si="149"/>
        <v>10909.090909090908</v>
      </c>
      <c r="Y151" s="74">
        <v>6</v>
      </c>
      <c r="Z151" s="109">
        <f t="shared" si="150"/>
        <v>10909.090909090908</v>
      </c>
      <c r="AA151" s="74">
        <v>6</v>
      </c>
      <c r="AB151" s="68">
        <f t="shared" si="151"/>
        <v>10909.090909090908</v>
      </c>
      <c r="AC151" s="67">
        <f t="shared" si="152"/>
        <v>28</v>
      </c>
      <c r="AD151" s="66">
        <f t="shared" si="153"/>
        <v>50909.090909090904</v>
      </c>
      <c r="AE151" s="57">
        <v>0</v>
      </c>
      <c r="AF151" s="60">
        <f t="shared" si="154"/>
        <v>32709.090909090904</v>
      </c>
      <c r="AG151" s="52">
        <v>0</v>
      </c>
      <c r="AH151" s="63">
        <f t="shared" si="155"/>
        <v>0</v>
      </c>
      <c r="AI151" s="65">
        <f t="shared" si="156"/>
        <v>1</v>
      </c>
      <c r="AJ151" s="64">
        <f t="shared" si="157"/>
        <v>650</v>
      </c>
      <c r="AK151" s="65">
        <v>0</v>
      </c>
      <c r="AL151" s="63">
        <f t="shared" si="158"/>
        <v>0</v>
      </c>
      <c r="AM151" s="75"/>
    </row>
    <row r="152" spans="1:39" s="2" customFormat="1" x14ac:dyDescent="0.3">
      <c r="A152" s="55" t="s">
        <v>67</v>
      </c>
      <c r="B152" s="47">
        <f>3900/6</f>
        <v>650</v>
      </c>
      <c r="C152" s="46">
        <f>2000/1.1</f>
        <v>1818.181818181818</v>
      </c>
      <c r="D152" s="163">
        <v>6</v>
      </c>
      <c r="E152" s="44">
        <v>7</v>
      </c>
      <c r="F152" s="110">
        <f t="shared" si="139"/>
        <v>4550</v>
      </c>
      <c r="G152" s="74">
        <v>12</v>
      </c>
      <c r="H152" s="69">
        <f t="shared" si="140"/>
        <v>7800</v>
      </c>
      <c r="I152" s="396">
        <v>12</v>
      </c>
      <c r="J152" s="37">
        <f t="shared" si="141"/>
        <v>7800</v>
      </c>
      <c r="K152" s="396">
        <v>6</v>
      </c>
      <c r="L152" s="37">
        <f t="shared" si="142"/>
        <v>3900</v>
      </c>
      <c r="M152" s="396">
        <v>12</v>
      </c>
      <c r="N152" s="37">
        <f t="shared" si="143"/>
        <v>7800</v>
      </c>
      <c r="O152" s="396">
        <v>0</v>
      </c>
      <c r="P152" s="71">
        <f t="shared" si="144"/>
        <v>0</v>
      </c>
      <c r="Q152" s="57">
        <f t="shared" si="145"/>
        <v>42</v>
      </c>
      <c r="R152" s="70">
        <f t="shared" si="146"/>
        <v>27300</v>
      </c>
      <c r="S152" s="74">
        <v>1</v>
      </c>
      <c r="T152" s="109">
        <f t="shared" si="147"/>
        <v>1818.181818181818</v>
      </c>
      <c r="U152" s="74">
        <v>14</v>
      </c>
      <c r="V152" s="109">
        <f t="shared" si="148"/>
        <v>25454.545454545452</v>
      </c>
      <c r="W152" s="74">
        <v>7</v>
      </c>
      <c r="X152" s="109">
        <f t="shared" si="149"/>
        <v>12727.272727272726</v>
      </c>
      <c r="Y152" s="74">
        <v>14</v>
      </c>
      <c r="Z152" s="109">
        <f t="shared" si="150"/>
        <v>25454.545454545452</v>
      </c>
      <c r="AA152" s="74">
        <v>12</v>
      </c>
      <c r="AB152" s="68">
        <f t="shared" si="151"/>
        <v>21818.181818181816</v>
      </c>
      <c r="AC152" s="67">
        <f t="shared" si="152"/>
        <v>48</v>
      </c>
      <c r="AD152" s="66">
        <f t="shared" si="153"/>
        <v>87272.727272727265</v>
      </c>
      <c r="AE152" s="57">
        <v>0</v>
      </c>
      <c r="AF152" s="60">
        <f t="shared" si="154"/>
        <v>56072.727272727265</v>
      </c>
      <c r="AG152" s="52">
        <v>0</v>
      </c>
      <c r="AH152" s="63">
        <f t="shared" si="155"/>
        <v>0</v>
      </c>
      <c r="AI152" s="65">
        <f t="shared" si="156"/>
        <v>1</v>
      </c>
      <c r="AJ152" s="64">
        <f t="shared" si="157"/>
        <v>650</v>
      </c>
      <c r="AK152" s="65">
        <v>0</v>
      </c>
      <c r="AL152" s="63">
        <f t="shared" si="158"/>
        <v>0</v>
      </c>
      <c r="AM152" s="75"/>
    </row>
    <row r="153" spans="1:39" s="2" customFormat="1" x14ac:dyDescent="0.3">
      <c r="A153" s="55" t="s">
        <v>148</v>
      </c>
      <c r="B153" s="47">
        <f>3900/6</f>
        <v>650</v>
      </c>
      <c r="C153" s="46">
        <f>2000/1.1</f>
        <v>1818.181818181818</v>
      </c>
      <c r="D153" s="163">
        <v>6</v>
      </c>
      <c r="E153" s="44">
        <v>7</v>
      </c>
      <c r="F153" s="110">
        <f t="shared" si="139"/>
        <v>4550</v>
      </c>
      <c r="G153" s="74">
        <v>6</v>
      </c>
      <c r="H153" s="69">
        <f t="shared" si="140"/>
        <v>3900</v>
      </c>
      <c r="I153" s="396">
        <v>6</v>
      </c>
      <c r="J153" s="37">
        <f t="shared" si="141"/>
        <v>3900</v>
      </c>
      <c r="K153" s="396">
        <v>0</v>
      </c>
      <c r="L153" s="37">
        <f t="shared" si="142"/>
        <v>0</v>
      </c>
      <c r="M153" s="396">
        <v>6</v>
      </c>
      <c r="N153" s="37">
        <f t="shared" si="143"/>
        <v>3900</v>
      </c>
      <c r="O153" s="396">
        <v>0</v>
      </c>
      <c r="P153" s="71">
        <f t="shared" si="144"/>
        <v>0</v>
      </c>
      <c r="Q153" s="57">
        <f t="shared" si="145"/>
        <v>18</v>
      </c>
      <c r="R153" s="70">
        <f t="shared" si="146"/>
        <v>11700</v>
      </c>
      <c r="S153" s="74">
        <v>2</v>
      </c>
      <c r="T153" s="109">
        <f t="shared" si="147"/>
        <v>3636.363636363636</v>
      </c>
      <c r="U153" s="74">
        <v>7</v>
      </c>
      <c r="V153" s="109">
        <f t="shared" si="148"/>
        <v>12727.272727272726</v>
      </c>
      <c r="W153" s="74">
        <v>4</v>
      </c>
      <c r="X153" s="109">
        <f t="shared" si="149"/>
        <v>7272.7272727272721</v>
      </c>
      <c r="Y153" s="74">
        <v>4</v>
      </c>
      <c r="Z153" s="109">
        <f t="shared" si="150"/>
        <v>7272.7272727272721</v>
      </c>
      <c r="AA153" s="74">
        <v>6</v>
      </c>
      <c r="AB153" s="68">
        <f t="shared" si="151"/>
        <v>10909.090909090908</v>
      </c>
      <c r="AC153" s="67">
        <f t="shared" si="152"/>
        <v>23</v>
      </c>
      <c r="AD153" s="66">
        <f t="shared" si="153"/>
        <v>41818.181818181816</v>
      </c>
      <c r="AE153" s="57">
        <v>0</v>
      </c>
      <c r="AF153" s="60">
        <f t="shared" si="154"/>
        <v>26868.181818181816</v>
      </c>
      <c r="AG153" s="52">
        <v>0</v>
      </c>
      <c r="AH153" s="63">
        <f t="shared" si="155"/>
        <v>0</v>
      </c>
      <c r="AI153" s="65">
        <f t="shared" si="156"/>
        <v>2</v>
      </c>
      <c r="AJ153" s="64">
        <f t="shared" si="157"/>
        <v>1300</v>
      </c>
      <c r="AK153" s="65">
        <v>0</v>
      </c>
      <c r="AL153" s="63">
        <f t="shared" si="158"/>
        <v>0</v>
      </c>
      <c r="AM153" s="75"/>
    </row>
    <row r="154" spans="1:39" s="2" customFormat="1" ht="17.25" thickBot="1" x14ac:dyDescent="0.35">
      <c r="A154" s="48" t="s">
        <v>60</v>
      </c>
      <c r="B154" s="193">
        <f>31200/24</f>
        <v>1300</v>
      </c>
      <c r="C154" s="194">
        <f>2800/1.1</f>
        <v>2545.454545454545</v>
      </c>
      <c r="D154" s="45">
        <v>24</v>
      </c>
      <c r="E154" s="403">
        <v>40</v>
      </c>
      <c r="F154" s="147">
        <f t="shared" si="139"/>
        <v>52000</v>
      </c>
      <c r="G154" s="145">
        <v>0</v>
      </c>
      <c r="H154" s="404">
        <f t="shared" si="140"/>
        <v>0</v>
      </c>
      <c r="I154" s="418">
        <v>0</v>
      </c>
      <c r="J154" s="197">
        <f t="shared" si="141"/>
        <v>0</v>
      </c>
      <c r="K154" s="418">
        <v>24</v>
      </c>
      <c r="L154" s="197">
        <f t="shared" si="142"/>
        <v>31200</v>
      </c>
      <c r="M154" s="418">
        <v>24</v>
      </c>
      <c r="N154" s="197">
        <f t="shared" si="143"/>
        <v>31200</v>
      </c>
      <c r="O154" s="396">
        <v>0</v>
      </c>
      <c r="P154" s="405">
        <f t="shared" si="144"/>
        <v>0</v>
      </c>
      <c r="Q154" s="406">
        <f t="shared" si="145"/>
        <v>48</v>
      </c>
      <c r="R154" s="149">
        <f t="shared" si="146"/>
        <v>62400</v>
      </c>
      <c r="S154" s="145">
        <v>1</v>
      </c>
      <c r="T154" s="119">
        <f t="shared" si="147"/>
        <v>2545.454545454545</v>
      </c>
      <c r="U154" s="74">
        <v>11</v>
      </c>
      <c r="V154" s="119">
        <f t="shared" si="148"/>
        <v>27999.999999999996</v>
      </c>
      <c r="W154" s="74">
        <v>17</v>
      </c>
      <c r="X154" s="119">
        <f t="shared" si="149"/>
        <v>43272.727272727265</v>
      </c>
      <c r="Y154" s="74">
        <v>20</v>
      </c>
      <c r="Z154" s="119">
        <f t="shared" si="150"/>
        <v>50909.090909090897</v>
      </c>
      <c r="AA154" s="74">
        <v>23</v>
      </c>
      <c r="AB154" s="390">
        <f t="shared" si="151"/>
        <v>58545.454545454537</v>
      </c>
      <c r="AC154" s="407">
        <f t="shared" si="152"/>
        <v>72</v>
      </c>
      <c r="AD154" s="408">
        <f t="shared" si="153"/>
        <v>183272.72727272724</v>
      </c>
      <c r="AE154" s="406">
        <v>0</v>
      </c>
      <c r="AF154" s="392">
        <f t="shared" si="154"/>
        <v>89672.727272727236</v>
      </c>
      <c r="AG154" s="52">
        <v>0</v>
      </c>
      <c r="AH154" s="393">
        <f t="shared" si="155"/>
        <v>0</v>
      </c>
      <c r="AI154" s="426">
        <f t="shared" si="156"/>
        <v>16</v>
      </c>
      <c r="AJ154" s="427">
        <f t="shared" si="157"/>
        <v>20800</v>
      </c>
      <c r="AK154" s="426">
        <v>0</v>
      </c>
      <c r="AL154" s="393">
        <f t="shared" si="158"/>
        <v>0</v>
      </c>
      <c r="AM154" s="447"/>
    </row>
    <row r="155" spans="1:39" s="2" customFormat="1" ht="17.25" thickBot="1" x14ac:dyDescent="0.35">
      <c r="A155" s="573" t="s">
        <v>57</v>
      </c>
      <c r="B155" s="574"/>
      <c r="C155" s="574"/>
      <c r="D155" s="574"/>
      <c r="E155" s="448">
        <f t="shared" ref="E155:AL155" si="159">SUM(E140:E154)</f>
        <v>142</v>
      </c>
      <c r="F155" s="448">
        <f t="shared" si="159"/>
        <v>173750</v>
      </c>
      <c r="G155" s="449">
        <f t="shared" si="159"/>
        <v>104</v>
      </c>
      <c r="H155" s="452">
        <f t="shared" si="159"/>
        <v>127600</v>
      </c>
      <c r="I155" s="449">
        <f t="shared" si="159"/>
        <v>104</v>
      </c>
      <c r="J155" s="452">
        <f t="shared" si="159"/>
        <v>128600</v>
      </c>
      <c r="K155" s="449">
        <f t="shared" si="159"/>
        <v>56</v>
      </c>
      <c r="L155" s="452">
        <f t="shared" si="159"/>
        <v>73000</v>
      </c>
      <c r="M155" s="449">
        <f t="shared" si="159"/>
        <v>108</v>
      </c>
      <c r="N155" s="452">
        <f t="shared" si="159"/>
        <v>126800</v>
      </c>
      <c r="O155" s="449">
        <f t="shared" si="159"/>
        <v>0</v>
      </c>
      <c r="P155" s="452">
        <f t="shared" si="159"/>
        <v>0</v>
      </c>
      <c r="Q155" s="450">
        <f t="shared" si="159"/>
        <v>372</v>
      </c>
      <c r="R155" s="450">
        <f t="shared" si="159"/>
        <v>456000</v>
      </c>
      <c r="S155" s="449">
        <f>SUM(S140:S154)</f>
        <v>23</v>
      </c>
      <c r="T155" s="452">
        <f t="shared" si="159"/>
        <v>44818.181818181809</v>
      </c>
      <c r="U155" s="449">
        <f t="shared" si="159"/>
        <v>115</v>
      </c>
      <c r="V155" s="452">
        <f t="shared" si="159"/>
        <v>229454.54545454541</v>
      </c>
      <c r="W155" s="449">
        <f t="shared" si="159"/>
        <v>86</v>
      </c>
      <c r="X155" s="452">
        <f t="shared" si="159"/>
        <v>184454.54545454544</v>
      </c>
      <c r="Y155" s="449">
        <f t="shared" si="159"/>
        <v>123</v>
      </c>
      <c r="Z155" s="452">
        <f t="shared" si="159"/>
        <v>260090.90909090906</v>
      </c>
      <c r="AA155" s="449">
        <f t="shared" si="159"/>
        <v>122</v>
      </c>
      <c r="AB155" s="452">
        <f t="shared" si="159"/>
        <v>256000</v>
      </c>
      <c r="AC155" s="450">
        <f t="shared" si="159"/>
        <v>469</v>
      </c>
      <c r="AD155" s="450">
        <f t="shared" si="159"/>
        <v>974818.18181818165</v>
      </c>
      <c r="AE155" s="450">
        <f t="shared" si="159"/>
        <v>0</v>
      </c>
      <c r="AF155" s="450">
        <f t="shared" si="159"/>
        <v>392968.18181818177</v>
      </c>
      <c r="AG155" s="454">
        <f t="shared" si="159"/>
        <v>0</v>
      </c>
      <c r="AH155" s="449">
        <f t="shared" si="159"/>
        <v>0</v>
      </c>
      <c r="AI155" s="449">
        <f t="shared" si="159"/>
        <v>45</v>
      </c>
      <c r="AJ155" s="449">
        <f t="shared" si="159"/>
        <v>47900</v>
      </c>
      <c r="AK155" s="449">
        <f t="shared" si="159"/>
        <v>0</v>
      </c>
      <c r="AL155" s="449">
        <f t="shared" si="159"/>
        <v>0</v>
      </c>
      <c r="AM155" s="11"/>
    </row>
    <row r="156" spans="1:39" s="2" customFormat="1" ht="17.25" thickBot="1" x14ac:dyDescent="0.35">
      <c r="A156" s="10"/>
      <c r="B156" s="10"/>
      <c r="C156" s="10"/>
      <c r="D156" s="10"/>
      <c r="E156" s="4"/>
      <c r="F156" s="6"/>
      <c r="G156" s="4"/>
      <c r="H156" s="9">
        <f>H155*1.1</f>
        <v>140360</v>
      </c>
      <c r="I156" s="5"/>
      <c r="J156" s="101">
        <f>J155*1.1</f>
        <v>141460</v>
      </c>
      <c r="K156" s="5"/>
      <c r="L156" s="9">
        <f>L155*1.1</f>
        <v>80300</v>
      </c>
      <c r="M156" s="5"/>
      <c r="N156" s="9">
        <f>N155*1.1</f>
        <v>139480</v>
      </c>
      <c r="O156" s="5"/>
      <c r="P156" s="9">
        <f>P155*1.1</f>
        <v>0</v>
      </c>
      <c r="Q156" s="5"/>
      <c r="R156" s="8">
        <f>R155*1.1</f>
        <v>501600.00000000006</v>
      </c>
      <c r="S156" s="586" t="s">
        <v>50</v>
      </c>
      <c r="T156" s="587"/>
      <c r="U156" s="587"/>
      <c r="V156" s="587"/>
      <c r="W156" s="587"/>
      <c r="X156" s="587"/>
      <c r="Y156" s="587"/>
      <c r="Z156" s="587"/>
      <c r="AA156" s="587"/>
      <c r="AB156" s="587"/>
      <c r="AC156" s="587"/>
      <c r="AD156" s="587"/>
      <c r="AE156" s="557"/>
      <c r="AF156" s="7">
        <f>AF155/(R155+F155)</f>
        <v>0.6240066404417336</v>
      </c>
      <c r="AG156" s="4"/>
      <c r="AH156" s="6"/>
      <c r="AI156" s="4"/>
      <c r="AJ156" s="5"/>
      <c r="AK156" s="4"/>
      <c r="AL156" s="3"/>
    </row>
    <row r="157" spans="1:39" s="100" customFormat="1" x14ac:dyDescent="0.3"/>
    <row r="158" spans="1:39" s="2" customFormat="1" x14ac:dyDescent="0.3"/>
    <row r="159" spans="1:39" s="2" customFormat="1" ht="17.25" thickBot="1" x14ac:dyDescent="0.35">
      <c r="A159" s="98" t="s">
        <v>1211</v>
      </c>
      <c r="B159" s="97"/>
      <c r="C159" s="97"/>
      <c r="D159" s="96"/>
      <c r="E159" s="95"/>
      <c r="F159" s="95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3"/>
      <c r="AH159" s="93"/>
      <c r="AI159" s="93"/>
      <c r="AJ159" s="93"/>
      <c r="AK159" s="93"/>
    </row>
    <row r="160" spans="1:39" s="2" customFormat="1" ht="17.25" thickBot="1" x14ac:dyDescent="0.35">
      <c r="A160" s="10"/>
      <c r="B160" s="10"/>
      <c r="C160" s="10"/>
      <c r="D160" s="10"/>
      <c r="E160" s="92"/>
      <c r="F160" s="91"/>
      <c r="G160" s="619" t="s">
        <v>10</v>
      </c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1"/>
      <c r="S160" s="660" t="s">
        <v>49</v>
      </c>
      <c r="T160" s="622"/>
      <c r="U160" s="622"/>
      <c r="V160" s="622"/>
      <c r="W160" s="622"/>
      <c r="X160" s="622"/>
      <c r="Y160" s="622"/>
      <c r="Z160" s="622"/>
      <c r="AA160" s="622"/>
      <c r="AB160" s="622"/>
      <c r="AC160" s="622"/>
      <c r="AD160" s="622"/>
      <c r="AE160" s="622"/>
      <c r="AF160" s="661"/>
      <c r="AG160" s="92"/>
      <c r="AH160" s="91"/>
      <c r="AI160" s="92"/>
      <c r="AJ160" s="89"/>
      <c r="AK160" s="90"/>
      <c r="AL160" s="89"/>
      <c r="AM160" s="88" t="s">
        <v>11</v>
      </c>
    </row>
    <row r="161" spans="1:39" s="2" customFormat="1" ht="16.5" customHeight="1" x14ac:dyDescent="0.3">
      <c r="A161" s="652" t="s">
        <v>12</v>
      </c>
      <c r="B161" s="636" t="s">
        <v>13</v>
      </c>
      <c r="C161" s="565" t="s">
        <v>14</v>
      </c>
      <c r="D161" s="647" t="s">
        <v>51</v>
      </c>
      <c r="E161" s="569" t="s">
        <v>15</v>
      </c>
      <c r="F161" s="696" t="s">
        <v>16</v>
      </c>
      <c r="G161" s="629" t="s">
        <v>17</v>
      </c>
      <c r="H161" s="633" t="s">
        <v>18</v>
      </c>
      <c r="I161" s="625" t="s">
        <v>0</v>
      </c>
      <c r="J161" s="633" t="s">
        <v>53</v>
      </c>
      <c r="K161" s="625" t="s">
        <v>1</v>
      </c>
      <c r="L161" s="633" t="s">
        <v>19</v>
      </c>
      <c r="M161" s="625" t="s">
        <v>2</v>
      </c>
      <c r="N161" s="633" t="s">
        <v>20</v>
      </c>
      <c r="O161" s="625" t="s">
        <v>3</v>
      </c>
      <c r="P161" s="633" t="s">
        <v>21</v>
      </c>
      <c r="Q161" s="639" t="s">
        <v>22</v>
      </c>
      <c r="R161" s="607" t="s">
        <v>23</v>
      </c>
      <c r="S161" s="664" t="s">
        <v>24</v>
      </c>
      <c r="T161" s="611" t="s">
        <v>25</v>
      </c>
      <c r="U161" s="640" t="s">
        <v>4</v>
      </c>
      <c r="V161" s="611" t="s">
        <v>26</v>
      </c>
      <c r="W161" s="640" t="s">
        <v>5</v>
      </c>
      <c r="X161" s="611" t="s">
        <v>27</v>
      </c>
      <c r="Y161" s="640" t="s">
        <v>6</v>
      </c>
      <c r="Z161" s="611" t="s">
        <v>54</v>
      </c>
      <c r="AA161" s="640" t="s">
        <v>7</v>
      </c>
      <c r="AB161" s="611" t="s">
        <v>28</v>
      </c>
      <c r="AC161" s="642" t="s">
        <v>29</v>
      </c>
      <c r="AD161" s="639" t="s">
        <v>30</v>
      </c>
      <c r="AE161" s="639" t="s">
        <v>31</v>
      </c>
      <c r="AF161" s="607" t="s">
        <v>32</v>
      </c>
      <c r="AG161" s="615" t="s">
        <v>33</v>
      </c>
      <c r="AH161" s="647" t="s">
        <v>52</v>
      </c>
      <c r="AI161" s="629" t="s">
        <v>71</v>
      </c>
      <c r="AJ161" s="627" t="s">
        <v>34</v>
      </c>
      <c r="AK161" s="634" t="s">
        <v>35</v>
      </c>
      <c r="AL161" s="627" t="s">
        <v>36</v>
      </c>
      <c r="AM161" s="605" t="s">
        <v>37</v>
      </c>
    </row>
    <row r="162" spans="1:39" s="2" customFormat="1" ht="17.25" customHeight="1" thickBot="1" x14ac:dyDescent="0.35">
      <c r="A162" s="653"/>
      <c r="B162" s="637"/>
      <c r="C162" s="566"/>
      <c r="D162" s="648"/>
      <c r="E162" s="651"/>
      <c r="F162" s="697"/>
      <c r="G162" s="630"/>
      <c r="H162" s="583"/>
      <c r="I162" s="626"/>
      <c r="J162" s="583"/>
      <c r="K162" s="626"/>
      <c r="L162" s="583"/>
      <c r="M162" s="626"/>
      <c r="N162" s="583"/>
      <c r="O162" s="626"/>
      <c r="P162" s="583"/>
      <c r="Q162" s="602"/>
      <c r="R162" s="608"/>
      <c r="S162" s="665"/>
      <c r="T162" s="612"/>
      <c r="U162" s="641"/>
      <c r="V162" s="612"/>
      <c r="W162" s="641"/>
      <c r="X162" s="612"/>
      <c r="Y162" s="641"/>
      <c r="Z162" s="612"/>
      <c r="AA162" s="641"/>
      <c r="AB162" s="612"/>
      <c r="AC162" s="593"/>
      <c r="AD162" s="602"/>
      <c r="AE162" s="602"/>
      <c r="AF162" s="608"/>
      <c r="AG162" s="616"/>
      <c r="AH162" s="648"/>
      <c r="AI162" s="630"/>
      <c r="AJ162" s="631"/>
      <c r="AK162" s="638"/>
      <c r="AL162" s="631"/>
      <c r="AM162" s="606"/>
    </row>
    <row r="163" spans="1:39" s="2" customFormat="1" x14ac:dyDescent="0.3">
      <c r="A163" s="78" t="s">
        <v>40</v>
      </c>
      <c r="B163" s="47">
        <f>18000/10</f>
        <v>1800</v>
      </c>
      <c r="C163" s="183">
        <f>2800/1.1</f>
        <v>2545.454545454545</v>
      </c>
      <c r="D163" s="163">
        <v>10</v>
      </c>
      <c r="E163" s="44">
        <v>0</v>
      </c>
      <c r="F163" s="391">
        <f t="shared" ref="F163:F177" si="160">B163*E163</f>
        <v>0</v>
      </c>
      <c r="G163" s="42">
        <v>0</v>
      </c>
      <c r="H163" s="69">
        <f t="shared" ref="H163:H177" si="161">B163*G163</f>
        <v>0</v>
      </c>
      <c r="I163" s="38">
        <v>0</v>
      </c>
      <c r="J163" s="37">
        <f t="shared" ref="J163:J177" si="162">B163*I163</f>
        <v>0</v>
      </c>
      <c r="K163" s="74">
        <v>0</v>
      </c>
      <c r="L163" s="37">
        <f t="shared" ref="L163:L177" si="163">B163*K163</f>
        <v>0</v>
      </c>
      <c r="M163" s="38">
        <v>0</v>
      </c>
      <c r="N163" s="37">
        <f t="shared" ref="N163:N177" si="164">B163*M163</f>
        <v>0</v>
      </c>
      <c r="O163" s="61">
        <v>0</v>
      </c>
      <c r="P163" s="71">
        <f t="shared" ref="P163:P177" si="165">B163*O163</f>
        <v>0</v>
      </c>
      <c r="Q163" s="57">
        <f t="shared" ref="Q163:Q177" si="166">G163+I163+K163+M163+O163</f>
        <v>0</v>
      </c>
      <c r="R163" s="70">
        <f t="shared" ref="R163:R177" si="167">Q163*B163</f>
        <v>0</v>
      </c>
      <c r="S163" s="42">
        <v>0</v>
      </c>
      <c r="T163" s="69">
        <f t="shared" ref="T163:T177" si="168">C163*S163</f>
        <v>0</v>
      </c>
      <c r="U163" s="38">
        <v>0</v>
      </c>
      <c r="V163" s="69">
        <f t="shared" ref="V163:V177" si="169">C163*U163</f>
        <v>0</v>
      </c>
      <c r="W163" s="38">
        <v>0</v>
      </c>
      <c r="X163" s="69">
        <f t="shared" ref="X163:X177" si="170">C163*W163</f>
        <v>0</v>
      </c>
      <c r="Y163" s="74">
        <v>0</v>
      </c>
      <c r="Z163" s="69">
        <f t="shared" ref="Z163:Z177" si="171">C163*Y163</f>
        <v>0</v>
      </c>
      <c r="AA163" s="74">
        <v>0</v>
      </c>
      <c r="AB163" s="68">
        <f t="shared" ref="AB163:AB177" si="172">C163*AA163</f>
        <v>0</v>
      </c>
      <c r="AC163" s="67">
        <f t="shared" ref="AC163:AC177" si="173">S163+U163+W163+Y163+AA163</f>
        <v>0</v>
      </c>
      <c r="AD163" s="66">
        <f t="shared" ref="AD163:AD177" si="174">AC163*C163</f>
        <v>0</v>
      </c>
      <c r="AE163" s="57">
        <v>0</v>
      </c>
      <c r="AF163" s="60">
        <f t="shared" ref="AF163:AF177" si="175">((C163-B163)*AC163)-AE163</f>
        <v>0</v>
      </c>
      <c r="AG163" s="52">
        <v>0</v>
      </c>
      <c r="AH163" s="416">
        <f t="shared" ref="AH163:AH177" si="176">B163*AG163</f>
        <v>0</v>
      </c>
      <c r="AI163" s="65">
        <f t="shared" ref="AI163:AI177" si="177">E163+Q163-AC163-AG163</f>
        <v>0</v>
      </c>
      <c r="AJ163" s="63">
        <f t="shared" ref="AJ163:AJ177" si="178">B163*AI163</f>
        <v>0</v>
      </c>
      <c r="AK163" s="65">
        <v>0</v>
      </c>
      <c r="AL163" s="63">
        <f t="shared" ref="AL163:AL177" si="179">AK163*B163</f>
        <v>0</v>
      </c>
      <c r="AM163" s="62"/>
    </row>
    <row r="164" spans="1:39" s="2" customFormat="1" x14ac:dyDescent="0.3">
      <c r="A164" s="78" t="s">
        <v>43</v>
      </c>
      <c r="B164" s="47">
        <f>18000/10</f>
        <v>1800</v>
      </c>
      <c r="C164" s="183">
        <f>2800/1.1</f>
        <v>2545.454545454545</v>
      </c>
      <c r="D164" s="163">
        <v>10</v>
      </c>
      <c r="E164" s="44">
        <v>0</v>
      </c>
      <c r="F164" s="391">
        <f t="shared" si="160"/>
        <v>0</v>
      </c>
      <c r="G164" s="42">
        <v>0</v>
      </c>
      <c r="H164" s="69">
        <f t="shared" si="161"/>
        <v>0</v>
      </c>
      <c r="I164" s="38">
        <v>0</v>
      </c>
      <c r="J164" s="37">
        <f t="shared" si="162"/>
        <v>0</v>
      </c>
      <c r="K164" s="74">
        <v>0</v>
      </c>
      <c r="L164" s="37">
        <f t="shared" si="163"/>
        <v>0</v>
      </c>
      <c r="M164" s="38">
        <v>0</v>
      </c>
      <c r="N164" s="37">
        <f t="shared" si="164"/>
        <v>0</v>
      </c>
      <c r="O164" s="61">
        <v>0</v>
      </c>
      <c r="P164" s="71">
        <f t="shared" si="165"/>
        <v>0</v>
      </c>
      <c r="Q164" s="57">
        <f t="shared" si="166"/>
        <v>0</v>
      </c>
      <c r="R164" s="70">
        <f t="shared" si="167"/>
        <v>0</v>
      </c>
      <c r="S164" s="42">
        <v>0</v>
      </c>
      <c r="T164" s="69">
        <f t="shared" si="168"/>
        <v>0</v>
      </c>
      <c r="U164" s="38">
        <v>0</v>
      </c>
      <c r="V164" s="69">
        <f t="shared" si="169"/>
        <v>0</v>
      </c>
      <c r="W164" s="38">
        <v>0</v>
      </c>
      <c r="X164" s="69">
        <f t="shared" si="170"/>
        <v>0</v>
      </c>
      <c r="Y164" s="74">
        <v>0</v>
      </c>
      <c r="Z164" s="69">
        <f t="shared" si="171"/>
        <v>0</v>
      </c>
      <c r="AA164" s="74">
        <v>0</v>
      </c>
      <c r="AB164" s="68">
        <f t="shared" si="172"/>
        <v>0</v>
      </c>
      <c r="AC164" s="67">
        <f t="shared" si="173"/>
        <v>0</v>
      </c>
      <c r="AD164" s="66">
        <f t="shared" si="174"/>
        <v>0</v>
      </c>
      <c r="AE164" s="57">
        <v>0</v>
      </c>
      <c r="AF164" s="60">
        <f t="shared" si="175"/>
        <v>0</v>
      </c>
      <c r="AG164" s="52">
        <v>0</v>
      </c>
      <c r="AH164" s="416">
        <f t="shared" si="176"/>
        <v>0</v>
      </c>
      <c r="AI164" s="65">
        <f t="shared" si="177"/>
        <v>0</v>
      </c>
      <c r="AJ164" s="63">
        <f t="shared" si="178"/>
        <v>0</v>
      </c>
      <c r="AK164" s="65">
        <v>0</v>
      </c>
      <c r="AL164" s="63">
        <f t="shared" si="179"/>
        <v>0</v>
      </c>
      <c r="AM164" s="62"/>
    </row>
    <row r="165" spans="1:39" s="2" customFormat="1" x14ac:dyDescent="0.3">
      <c r="A165" s="78" t="s">
        <v>44</v>
      </c>
      <c r="B165" s="47">
        <f>17000/10</f>
        <v>1700</v>
      </c>
      <c r="C165" s="183">
        <f>2700/1.1</f>
        <v>2454.5454545454545</v>
      </c>
      <c r="D165" s="163">
        <v>10</v>
      </c>
      <c r="E165" s="44">
        <v>0</v>
      </c>
      <c r="F165" s="391">
        <f t="shared" si="160"/>
        <v>0</v>
      </c>
      <c r="G165" s="42">
        <v>0</v>
      </c>
      <c r="H165" s="69">
        <f t="shared" si="161"/>
        <v>0</v>
      </c>
      <c r="I165" s="38">
        <v>0</v>
      </c>
      <c r="J165" s="37">
        <f t="shared" si="162"/>
        <v>0</v>
      </c>
      <c r="K165" s="74">
        <v>0</v>
      </c>
      <c r="L165" s="37">
        <f t="shared" si="163"/>
        <v>0</v>
      </c>
      <c r="M165" s="38">
        <v>0</v>
      </c>
      <c r="N165" s="37">
        <f t="shared" si="164"/>
        <v>0</v>
      </c>
      <c r="O165" s="61">
        <v>0</v>
      </c>
      <c r="P165" s="71">
        <f t="shared" si="165"/>
        <v>0</v>
      </c>
      <c r="Q165" s="57">
        <f t="shared" si="166"/>
        <v>0</v>
      </c>
      <c r="R165" s="70">
        <f t="shared" si="167"/>
        <v>0</v>
      </c>
      <c r="S165" s="42">
        <v>0</v>
      </c>
      <c r="T165" s="69">
        <f t="shared" si="168"/>
        <v>0</v>
      </c>
      <c r="U165" s="38">
        <v>0</v>
      </c>
      <c r="V165" s="69">
        <f t="shared" si="169"/>
        <v>0</v>
      </c>
      <c r="W165" s="38">
        <v>0</v>
      </c>
      <c r="X165" s="69">
        <f t="shared" si="170"/>
        <v>0</v>
      </c>
      <c r="Y165" s="74">
        <v>0</v>
      </c>
      <c r="Z165" s="69">
        <f t="shared" si="171"/>
        <v>0</v>
      </c>
      <c r="AA165" s="74">
        <v>0</v>
      </c>
      <c r="AB165" s="68">
        <f t="shared" si="172"/>
        <v>0</v>
      </c>
      <c r="AC165" s="67">
        <f t="shared" si="173"/>
        <v>0</v>
      </c>
      <c r="AD165" s="66">
        <f t="shared" si="174"/>
        <v>0</v>
      </c>
      <c r="AE165" s="57">
        <v>0</v>
      </c>
      <c r="AF165" s="60">
        <f t="shared" si="175"/>
        <v>0</v>
      </c>
      <c r="AG165" s="52">
        <v>0</v>
      </c>
      <c r="AH165" s="416">
        <f t="shared" si="176"/>
        <v>0</v>
      </c>
      <c r="AI165" s="65">
        <f t="shared" si="177"/>
        <v>0</v>
      </c>
      <c r="AJ165" s="63">
        <f t="shared" si="178"/>
        <v>0</v>
      </c>
      <c r="AK165" s="65">
        <v>0</v>
      </c>
      <c r="AL165" s="63">
        <f t="shared" si="179"/>
        <v>0</v>
      </c>
      <c r="AM165" s="62"/>
    </row>
    <row r="166" spans="1:39" s="2" customFormat="1" x14ac:dyDescent="0.3">
      <c r="A166" s="58" t="s">
        <v>1188</v>
      </c>
      <c r="B166" s="47">
        <f>30400/16</f>
        <v>1900</v>
      </c>
      <c r="C166" s="46">
        <f>2800/1.1</f>
        <v>2545.454545454545</v>
      </c>
      <c r="D166" s="163">
        <v>16</v>
      </c>
      <c r="E166" s="44">
        <v>0</v>
      </c>
      <c r="F166" s="391">
        <f t="shared" si="160"/>
        <v>0</v>
      </c>
      <c r="G166" s="42">
        <v>0</v>
      </c>
      <c r="H166" s="69">
        <f t="shared" si="161"/>
        <v>0</v>
      </c>
      <c r="I166" s="38">
        <v>0</v>
      </c>
      <c r="J166" s="37">
        <f t="shared" si="162"/>
        <v>0</v>
      </c>
      <c r="K166" s="74">
        <v>0</v>
      </c>
      <c r="L166" s="37">
        <f t="shared" si="163"/>
        <v>0</v>
      </c>
      <c r="M166" s="38">
        <v>0</v>
      </c>
      <c r="N166" s="37">
        <f t="shared" si="164"/>
        <v>0</v>
      </c>
      <c r="O166" s="61">
        <v>0</v>
      </c>
      <c r="P166" s="71">
        <f t="shared" si="165"/>
        <v>0</v>
      </c>
      <c r="Q166" s="57">
        <f t="shared" si="166"/>
        <v>0</v>
      </c>
      <c r="R166" s="70">
        <f t="shared" si="167"/>
        <v>0</v>
      </c>
      <c r="S166" s="42">
        <v>0</v>
      </c>
      <c r="T166" s="69">
        <f t="shared" si="168"/>
        <v>0</v>
      </c>
      <c r="U166" s="38">
        <v>0</v>
      </c>
      <c r="V166" s="69">
        <f t="shared" si="169"/>
        <v>0</v>
      </c>
      <c r="W166" s="38">
        <v>0</v>
      </c>
      <c r="X166" s="69">
        <f t="shared" si="170"/>
        <v>0</v>
      </c>
      <c r="Y166" s="74">
        <v>0</v>
      </c>
      <c r="Z166" s="69">
        <f t="shared" si="171"/>
        <v>0</v>
      </c>
      <c r="AA166" s="74">
        <v>0</v>
      </c>
      <c r="AB166" s="68">
        <f t="shared" si="172"/>
        <v>0</v>
      </c>
      <c r="AC166" s="67">
        <f t="shared" si="173"/>
        <v>0</v>
      </c>
      <c r="AD166" s="66">
        <f t="shared" si="174"/>
        <v>0</v>
      </c>
      <c r="AE166" s="57">
        <v>0</v>
      </c>
      <c r="AF166" s="60">
        <f t="shared" si="175"/>
        <v>0</v>
      </c>
      <c r="AG166" s="52">
        <v>0</v>
      </c>
      <c r="AH166" s="416">
        <f t="shared" si="176"/>
        <v>0</v>
      </c>
      <c r="AI166" s="65">
        <f t="shared" si="177"/>
        <v>0</v>
      </c>
      <c r="AJ166" s="63">
        <f t="shared" si="178"/>
        <v>0</v>
      </c>
      <c r="AK166" s="65">
        <v>0</v>
      </c>
      <c r="AL166" s="63">
        <f t="shared" si="179"/>
        <v>0</v>
      </c>
      <c r="AM166" s="62"/>
    </row>
    <row r="167" spans="1:39" s="2" customFormat="1" x14ac:dyDescent="0.3">
      <c r="A167" s="137" t="s">
        <v>61</v>
      </c>
      <c r="B167" s="47">
        <f>14400/24</f>
        <v>600</v>
      </c>
      <c r="C167" s="46">
        <f>800/1.1</f>
        <v>727.27272727272725</v>
      </c>
      <c r="D167" s="163">
        <v>20</v>
      </c>
      <c r="E167" s="44">
        <v>0</v>
      </c>
      <c r="F167" s="391">
        <f t="shared" si="160"/>
        <v>0</v>
      </c>
      <c r="G167" s="42">
        <v>0</v>
      </c>
      <c r="H167" s="69">
        <f t="shared" si="161"/>
        <v>0</v>
      </c>
      <c r="I167" s="38">
        <v>0</v>
      </c>
      <c r="J167" s="37">
        <f t="shared" si="162"/>
        <v>0</v>
      </c>
      <c r="K167" s="74">
        <v>0</v>
      </c>
      <c r="L167" s="37">
        <f t="shared" si="163"/>
        <v>0</v>
      </c>
      <c r="M167" s="38">
        <v>0</v>
      </c>
      <c r="N167" s="37">
        <f t="shared" si="164"/>
        <v>0</v>
      </c>
      <c r="O167" s="61">
        <v>0</v>
      </c>
      <c r="P167" s="71">
        <f t="shared" si="165"/>
        <v>0</v>
      </c>
      <c r="Q167" s="57">
        <f t="shared" si="166"/>
        <v>0</v>
      </c>
      <c r="R167" s="70">
        <f t="shared" si="167"/>
        <v>0</v>
      </c>
      <c r="S167" s="42">
        <v>0</v>
      </c>
      <c r="T167" s="69">
        <f t="shared" si="168"/>
        <v>0</v>
      </c>
      <c r="U167" s="38">
        <v>0</v>
      </c>
      <c r="V167" s="69">
        <f t="shared" si="169"/>
        <v>0</v>
      </c>
      <c r="W167" s="38">
        <v>0</v>
      </c>
      <c r="X167" s="69">
        <f t="shared" si="170"/>
        <v>0</v>
      </c>
      <c r="Y167" s="74">
        <v>0</v>
      </c>
      <c r="Z167" s="69">
        <f t="shared" si="171"/>
        <v>0</v>
      </c>
      <c r="AA167" s="74">
        <v>0</v>
      </c>
      <c r="AB167" s="68">
        <f t="shared" si="172"/>
        <v>0</v>
      </c>
      <c r="AC167" s="67">
        <f t="shared" si="173"/>
        <v>0</v>
      </c>
      <c r="AD167" s="66">
        <f t="shared" si="174"/>
        <v>0</v>
      </c>
      <c r="AE167" s="57">
        <v>0</v>
      </c>
      <c r="AF167" s="60">
        <f t="shared" si="175"/>
        <v>0</v>
      </c>
      <c r="AG167" s="52">
        <v>0</v>
      </c>
      <c r="AH167" s="416">
        <f t="shared" si="176"/>
        <v>0</v>
      </c>
      <c r="AI167" s="65">
        <f t="shared" si="177"/>
        <v>0</v>
      </c>
      <c r="AJ167" s="63">
        <f t="shared" si="178"/>
        <v>0</v>
      </c>
      <c r="AK167" s="65">
        <v>0</v>
      </c>
      <c r="AL167" s="63">
        <f t="shared" si="179"/>
        <v>0</v>
      </c>
      <c r="AM167" s="62"/>
    </row>
    <row r="168" spans="1:39" s="2" customFormat="1" x14ac:dyDescent="0.3">
      <c r="A168" s="78" t="s">
        <v>133</v>
      </c>
      <c r="B168" s="182">
        <f>16000/10</f>
        <v>1600</v>
      </c>
      <c r="C168" s="183">
        <f>2700/1.1</f>
        <v>2454.5454545454545</v>
      </c>
      <c r="D168" s="184">
        <v>10</v>
      </c>
      <c r="E168" s="44">
        <v>0</v>
      </c>
      <c r="F168" s="391">
        <f t="shared" si="160"/>
        <v>0</v>
      </c>
      <c r="G168" s="42">
        <v>0</v>
      </c>
      <c r="H168" s="69">
        <f t="shared" si="161"/>
        <v>0</v>
      </c>
      <c r="I168" s="38">
        <v>0</v>
      </c>
      <c r="J168" s="37">
        <f t="shared" si="162"/>
        <v>0</v>
      </c>
      <c r="K168" s="74">
        <v>0</v>
      </c>
      <c r="L168" s="37">
        <f t="shared" si="163"/>
        <v>0</v>
      </c>
      <c r="M168" s="38">
        <v>0</v>
      </c>
      <c r="N168" s="37">
        <f t="shared" si="164"/>
        <v>0</v>
      </c>
      <c r="O168" s="61">
        <v>0</v>
      </c>
      <c r="P168" s="71">
        <f t="shared" si="165"/>
        <v>0</v>
      </c>
      <c r="Q168" s="57">
        <f t="shared" si="166"/>
        <v>0</v>
      </c>
      <c r="R168" s="70">
        <f t="shared" si="167"/>
        <v>0</v>
      </c>
      <c r="S168" s="42">
        <v>0</v>
      </c>
      <c r="T168" s="69">
        <f t="shared" si="168"/>
        <v>0</v>
      </c>
      <c r="U168" s="38">
        <v>0</v>
      </c>
      <c r="V168" s="69">
        <f t="shared" si="169"/>
        <v>0</v>
      </c>
      <c r="W168" s="38">
        <v>0</v>
      </c>
      <c r="X168" s="69">
        <f t="shared" si="170"/>
        <v>0</v>
      </c>
      <c r="Y168" s="74">
        <v>0</v>
      </c>
      <c r="Z168" s="69">
        <f t="shared" si="171"/>
        <v>0</v>
      </c>
      <c r="AA168" s="74">
        <v>0</v>
      </c>
      <c r="AB168" s="68">
        <f t="shared" si="172"/>
        <v>0</v>
      </c>
      <c r="AC168" s="67">
        <f t="shared" si="173"/>
        <v>0</v>
      </c>
      <c r="AD168" s="66">
        <f t="shared" si="174"/>
        <v>0</v>
      </c>
      <c r="AE168" s="57">
        <v>0</v>
      </c>
      <c r="AF168" s="60">
        <f t="shared" si="175"/>
        <v>0</v>
      </c>
      <c r="AG168" s="52">
        <v>0</v>
      </c>
      <c r="AH168" s="416">
        <f t="shared" si="176"/>
        <v>0</v>
      </c>
      <c r="AI168" s="65">
        <f t="shared" si="177"/>
        <v>0</v>
      </c>
      <c r="AJ168" s="63">
        <f t="shared" si="178"/>
        <v>0</v>
      </c>
      <c r="AK168" s="65">
        <v>0</v>
      </c>
      <c r="AL168" s="63">
        <f t="shared" si="179"/>
        <v>0</v>
      </c>
      <c r="AM168" s="62"/>
    </row>
    <row r="169" spans="1:39" s="2" customFormat="1" x14ac:dyDescent="0.3">
      <c r="A169" s="78" t="s">
        <v>39</v>
      </c>
      <c r="B169" s="47">
        <f>16000/10</f>
        <v>1600</v>
      </c>
      <c r="C169" s="183">
        <f>2700/1.1</f>
        <v>2454.5454545454545</v>
      </c>
      <c r="D169" s="163">
        <v>10</v>
      </c>
      <c r="E169" s="44">
        <v>0</v>
      </c>
      <c r="F169" s="391">
        <f t="shared" si="160"/>
        <v>0</v>
      </c>
      <c r="G169" s="42">
        <v>0</v>
      </c>
      <c r="H169" s="69">
        <f t="shared" si="161"/>
        <v>0</v>
      </c>
      <c r="I169" s="38">
        <v>0</v>
      </c>
      <c r="J169" s="37">
        <f t="shared" si="162"/>
        <v>0</v>
      </c>
      <c r="K169" s="74">
        <v>0</v>
      </c>
      <c r="L169" s="37">
        <f t="shared" si="163"/>
        <v>0</v>
      </c>
      <c r="M169" s="38">
        <v>0</v>
      </c>
      <c r="N169" s="37">
        <f t="shared" si="164"/>
        <v>0</v>
      </c>
      <c r="O169" s="61">
        <v>0</v>
      </c>
      <c r="P169" s="71">
        <f t="shared" si="165"/>
        <v>0</v>
      </c>
      <c r="Q169" s="57">
        <f t="shared" si="166"/>
        <v>0</v>
      </c>
      <c r="R169" s="70">
        <f t="shared" si="167"/>
        <v>0</v>
      </c>
      <c r="S169" s="42">
        <v>0</v>
      </c>
      <c r="T169" s="69">
        <f t="shared" si="168"/>
        <v>0</v>
      </c>
      <c r="U169" s="38">
        <v>0</v>
      </c>
      <c r="V169" s="69">
        <f t="shared" si="169"/>
        <v>0</v>
      </c>
      <c r="W169" s="38">
        <v>0</v>
      </c>
      <c r="X169" s="69">
        <f t="shared" si="170"/>
        <v>0</v>
      </c>
      <c r="Y169" s="74">
        <v>0</v>
      </c>
      <c r="Z169" s="69">
        <f t="shared" si="171"/>
        <v>0</v>
      </c>
      <c r="AA169" s="74">
        <v>0</v>
      </c>
      <c r="AB169" s="68">
        <f t="shared" si="172"/>
        <v>0</v>
      </c>
      <c r="AC169" s="67">
        <f t="shared" si="173"/>
        <v>0</v>
      </c>
      <c r="AD169" s="66">
        <f t="shared" si="174"/>
        <v>0</v>
      </c>
      <c r="AE169" s="57">
        <v>0</v>
      </c>
      <c r="AF169" s="60">
        <f t="shared" si="175"/>
        <v>0</v>
      </c>
      <c r="AG169" s="52">
        <v>0</v>
      </c>
      <c r="AH169" s="416">
        <f t="shared" si="176"/>
        <v>0</v>
      </c>
      <c r="AI169" s="65">
        <f t="shared" si="177"/>
        <v>0</v>
      </c>
      <c r="AJ169" s="63">
        <f t="shared" si="178"/>
        <v>0</v>
      </c>
      <c r="AK169" s="65">
        <v>0</v>
      </c>
      <c r="AL169" s="63">
        <f t="shared" si="179"/>
        <v>0</v>
      </c>
      <c r="AM169" s="62"/>
    </row>
    <row r="170" spans="1:39" s="2" customFormat="1" x14ac:dyDescent="0.3">
      <c r="A170" s="78" t="s">
        <v>41</v>
      </c>
      <c r="B170" s="47">
        <f>16000/10</f>
        <v>1600</v>
      </c>
      <c r="C170" s="183">
        <f>2700/1.1</f>
        <v>2454.5454545454545</v>
      </c>
      <c r="D170" s="163">
        <v>10</v>
      </c>
      <c r="E170" s="44">
        <v>0</v>
      </c>
      <c r="F170" s="391">
        <f t="shared" si="160"/>
        <v>0</v>
      </c>
      <c r="G170" s="42">
        <v>0</v>
      </c>
      <c r="H170" s="69">
        <f t="shared" si="161"/>
        <v>0</v>
      </c>
      <c r="I170" s="38">
        <v>0</v>
      </c>
      <c r="J170" s="37">
        <f t="shared" si="162"/>
        <v>0</v>
      </c>
      <c r="K170" s="74">
        <v>0</v>
      </c>
      <c r="L170" s="37">
        <f t="shared" si="163"/>
        <v>0</v>
      </c>
      <c r="M170" s="38">
        <v>0</v>
      </c>
      <c r="N170" s="37">
        <f t="shared" si="164"/>
        <v>0</v>
      </c>
      <c r="O170" s="61">
        <v>0</v>
      </c>
      <c r="P170" s="71">
        <f t="shared" si="165"/>
        <v>0</v>
      </c>
      <c r="Q170" s="57">
        <f t="shared" si="166"/>
        <v>0</v>
      </c>
      <c r="R170" s="70">
        <f t="shared" si="167"/>
        <v>0</v>
      </c>
      <c r="S170" s="42">
        <v>0</v>
      </c>
      <c r="T170" s="69">
        <f t="shared" si="168"/>
        <v>0</v>
      </c>
      <c r="U170" s="38">
        <v>0</v>
      </c>
      <c r="V170" s="69">
        <f t="shared" si="169"/>
        <v>0</v>
      </c>
      <c r="W170" s="38">
        <v>0</v>
      </c>
      <c r="X170" s="69">
        <f t="shared" si="170"/>
        <v>0</v>
      </c>
      <c r="Y170" s="74">
        <v>0</v>
      </c>
      <c r="Z170" s="69">
        <f t="shared" si="171"/>
        <v>0</v>
      </c>
      <c r="AA170" s="74">
        <v>0</v>
      </c>
      <c r="AB170" s="68">
        <f t="shared" si="172"/>
        <v>0</v>
      </c>
      <c r="AC170" s="67">
        <f t="shared" si="173"/>
        <v>0</v>
      </c>
      <c r="AD170" s="66">
        <f t="shared" si="174"/>
        <v>0</v>
      </c>
      <c r="AE170" s="57">
        <v>0</v>
      </c>
      <c r="AF170" s="60">
        <f t="shared" si="175"/>
        <v>0</v>
      </c>
      <c r="AG170" s="52">
        <v>0</v>
      </c>
      <c r="AH170" s="416">
        <f t="shared" si="176"/>
        <v>0</v>
      </c>
      <c r="AI170" s="65">
        <f t="shared" si="177"/>
        <v>0</v>
      </c>
      <c r="AJ170" s="63">
        <f t="shared" si="178"/>
        <v>0</v>
      </c>
      <c r="AK170" s="65">
        <v>0</v>
      </c>
      <c r="AL170" s="63">
        <f t="shared" si="179"/>
        <v>0</v>
      </c>
      <c r="AM170" s="62"/>
    </row>
    <row r="171" spans="1:39" s="2" customFormat="1" x14ac:dyDescent="0.3">
      <c r="A171" s="78" t="s">
        <v>68</v>
      </c>
      <c r="B171" s="47">
        <f>16000/10</f>
        <v>1600</v>
      </c>
      <c r="C171" s="183">
        <f>2700/1.1</f>
        <v>2454.5454545454545</v>
      </c>
      <c r="D171" s="163">
        <v>10</v>
      </c>
      <c r="E171" s="44">
        <v>0</v>
      </c>
      <c r="F171" s="391">
        <f t="shared" si="160"/>
        <v>0</v>
      </c>
      <c r="G171" s="42">
        <v>0</v>
      </c>
      <c r="H171" s="69">
        <f t="shared" si="161"/>
        <v>0</v>
      </c>
      <c r="I171" s="38">
        <v>0</v>
      </c>
      <c r="J171" s="37">
        <f t="shared" si="162"/>
        <v>0</v>
      </c>
      <c r="K171" s="74">
        <v>0</v>
      </c>
      <c r="L171" s="37">
        <f t="shared" si="163"/>
        <v>0</v>
      </c>
      <c r="M171" s="38">
        <v>0</v>
      </c>
      <c r="N171" s="37">
        <f t="shared" si="164"/>
        <v>0</v>
      </c>
      <c r="O171" s="61">
        <v>0</v>
      </c>
      <c r="P171" s="71">
        <f t="shared" si="165"/>
        <v>0</v>
      </c>
      <c r="Q171" s="57">
        <f t="shared" si="166"/>
        <v>0</v>
      </c>
      <c r="R171" s="70">
        <f t="shared" si="167"/>
        <v>0</v>
      </c>
      <c r="S171" s="42">
        <v>0</v>
      </c>
      <c r="T171" s="69">
        <f t="shared" si="168"/>
        <v>0</v>
      </c>
      <c r="U171" s="38">
        <v>0</v>
      </c>
      <c r="V171" s="69">
        <f t="shared" si="169"/>
        <v>0</v>
      </c>
      <c r="W171" s="38">
        <v>0</v>
      </c>
      <c r="X171" s="69">
        <f t="shared" si="170"/>
        <v>0</v>
      </c>
      <c r="Y171" s="74">
        <v>0</v>
      </c>
      <c r="Z171" s="69">
        <f t="shared" si="171"/>
        <v>0</v>
      </c>
      <c r="AA171" s="74">
        <v>0</v>
      </c>
      <c r="AB171" s="68">
        <f t="shared" si="172"/>
        <v>0</v>
      </c>
      <c r="AC171" s="67">
        <f t="shared" si="173"/>
        <v>0</v>
      </c>
      <c r="AD171" s="66">
        <f t="shared" si="174"/>
        <v>0</v>
      </c>
      <c r="AE171" s="57">
        <v>0</v>
      </c>
      <c r="AF171" s="60">
        <f t="shared" si="175"/>
        <v>0</v>
      </c>
      <c r="AG171" s="52">
        <v>0</v>
      </c>
      <c r="AH171" s="416">
        <f t="shared" si="176"/>
        <v>0</v>
      </c>
      <c r="AI171" s="65">
        <f t="shared" si="177"/>
        <v>0</v>
      </c>
      <c r="AJ171" s="63">
        <f t="shared" si="178"/>
        <v>0</v>
      </c>
      <c r="AK171" s="65">
        <v>0</v>
      </c>
      <c r="AL171" s="63">
        <f t="shared" si="179"/>
        <v>0</v>
      </c>
      <c r="AM171" s="62"/>
    </row>
    <row r="172" spans="1:39" s="2" customFormat="1" x14ac:dyDescent="0.3">
      <c r="A172" s="78" t="s">
        <v>1187</v>
      </c>
      <c r="B172" s="47">
        <f>16000/10</f>
        <v>1600</v>
      </c>
      <c r="C172" s="183">
        <f>2700/1.1</f>
        <v>2454.5454545454545</v>
      </c>
      <c r="D172" s="163">
        <v>11</v>
      </c>
      <c r="E172" s="44">
        <v>0</v>
      </c>
      <c r="F172" s="391">
        <f t="shared" si="160"/>
        <v>0</v>
      </c>
      <c r="G172" s="42">
        <v>0</v>
      </c>
      <c r="H172" s="69">
        <f t="shared" si="161"/>
        <v>0</v>
      </c>
      <c r="I172" s="38">
        <v>0</v>
      </c>
      <c r="J172" s="37">
        <f t="shared" si="162"/>
        <v>0</v>
      </c>
      <c r="K172" s="74">
        <v>0</v>
      </c>
      <c r="L172" s="37">
        <f t="shared" si="163"/>
        <v>0</v>
      </c>
      <c r="M172" s="38">
        <v>0</v>
      </c>
      <c r="N172" s="37">
        <f t="shared" si="164"/>
        <v>0</v>
      </c>
      <c r="O172" s="61">
        <v>0</v>
      </c>
      <c r="P172" s="71">
        <f t="shared" si="165"/>
        <v>0</v>
      </c>
      <c r="Q172" s="57">
        <f t="shared" si="166"/>
        <v>0</v>
      </c>
      <c r="R172" s="70">
        <f t="shared" si="167"/>
        <v>0</v>
      </c>
      <c r="S172" s="42">
        <v>0</v>
      </c>
      <c r="T172" s="69">
        <f t="shared" si="168"/>
        <v>0</v>
      </c>
      <c r="U172" s="38">
        <v>0</v>
      </c>
      <c r="V172" s="69">
        <f t="shared" si="169"/>
        <v>0</v>
      </c>
      <c r="W172" s="38">
        <v>0</v>
      </c>
      <c r="X172" s="69">
        <f t="shared" si="170"/>
        <v>0</v>
      </c>
      <c r="Y172" s="74">
        <v>0</v>
      </c>
      <c r="Z172" s="69">
        <f t="shared" si="171"/>
        <v>0</v>
      </c>
      <c r="AA172" s="74">
        <v>0</v>
      </c>
      <c r="AB172" s="68">
        <f t="shared" si="172"/>
        <v>0</v>
      </c>
      <c r="AC172" s="67">
        <f t="shared" si="173"/>
        <v>0</v>
      </c>
      <c r="AD172" s="66">
        <f t="shared" si="174"/>
        <v>0</v>
      </c>
      <c r="AE172" s="57">
        <v>0</v>
      </c>
      <c r="AF172" s="60">
        <f t="shared" si="175"/>
        <v>0</v>
      </c>
      <c r="AG172" s="52">
        <v>0</v>
      </c>
      <c r="AH172" s="416">
        <f t="shared" si="176"/>
        <v>0</v>
      </c>
      <c r="AI172" s="65">
        <f t="shared" si="177"/>
        <v>0</v>
      </c>
      <c r="AJ172" s="63">
        <f t="shared" si="178"/>
        <v>0</v>
      </c>
      <c r="AK172" s="65">
        <v>0</v>
      </c>
      <c r="AL172" s="63">
        <f t="shared" si="179"/>
        <v>0</v>
      </c>
      <c r="AM172" s="62"/>
    </row>
    <row r="173" spans="1:39" s="2" customFormat="1" x14ac:dyDescent="0.3">
      <c r="A173" s="78" t="s">
        <v>45</v>
      </c>
      <c r="B173" s="47">
        <f>14400/12</f>
        <v>1200</v>
      </c>
      <c r="C173" s="46">
        <f>1800/1.1</f>
        <v>1636.3636363636363</v>
      </c>
      <c r="D173" s="163">
        <v>12</v>
      </c>
      <c r="E173" s="44">
        <v>0</v>
      </c>
      <c r="F173" s="391">
        <f t="shared" si="160"/>
        <v>0</v>
      </c>
      <c r="G173" s="42">
        <v>0</v>
      </c>
      <c r="H173" s="69">
        <f t="shared" si="161"/>
        <v>0</v>
      </c>
      <c r="I173" s="38">
        <v>0</v>
      </c>
      <c r="J173" s="37">
        <f t="shared" si="162"/>
        <v>0</v>
      </c>
      <c r="K173" s="74">
        <v>0</v>
      </c>
      <c r="L173" s="37">
        <f t="shared" si="163"/>
        <v>0</v>
      </c>
      <c r="M173" s="38">
        <v>0</v>
      </c>
      <c r="N173" s="37">
        <f t="shared" si="164"/>
        <v>0</v>
      </c>
      <c r="O173" s="61">
        <v>0</v>
      </c>
      <c r="P173" s="71">
        <f t="shared" si="165"/>
        <v>0</v>
      </c>
      <c r="Q173" s="57">
        <f t="shared" si="166"/>
        <v>0</v>
      </c>
      <c r="R173" s="70">
        <f t="shared" si="167"/>
        <v>0</v>
      </c>
      <c r="S173" s="42">
        <v>0</v>
      </c>
      <c r="T173" s="69">
        <f t="shared" si="168"/>
        <v>0</v>
      </c>
      <c r="U173" s="38">
        <v>0</v>
      </c>
      <c r="V173" s="69">
        <f t="shared" si="169"/>
        <v>0</v>
      </c>
      <c r="W173" s="38">
        <v>0</v>
      </c>
      <c r="X173" s="69">
        <f t="shared" si="170"/>
        <v>0</v>
      </c>
      <c r="Y173" s="74">
        <v>0</v>
      </c>
      <c r="Z173" s="69">
        <f t="shared" si="171"/>
        <v>0</v>
      </c>
      <c r="AA173" s="74">
        <v>0</v>
      </c>
      <c r="AB173" s="68">
        <f t="shared" si="172"/>
        <v>0</v>
      </c>
      <c r="AC173" s="67">
        <f t="shared" si="173"/>
        <v>0</v>
      </c>
      <c r="AD173" s="66">
        <f t="shared" si="174"/>
        <v>0</v>
      </c>
      <c r="AE173" s="57">
        <v>0</v>
      </c>
      <c r="AF173" s="60">
        <f t="shared" si="175"/>
        <v>0</v>
      </c>
      <c r="AG173" s="52">
        <v>0</v>
      </c>
      <c r="AH173" s="416">
        <f t="shared" si="176"/>
        <v>0</v>
      </c>
      <c r="AI173" s="65">
        <f t="shared" si="177"/>
        <v>0</v>
      </c>
      <c r="AJ173" s="63">
        <f t="shared" si="178"/>
        <v>0</v>
      </c>
      <c r="AK173" s="65">
        <v>0</v>
      </c>
      <c r="AL173" s="63">
        <f t="shared" si="179"/>
        <v>0</v>
      </c>
      <c r="AM173" s="62"/>
    </row>
    <row r="174" spans="1:39" s="2" customFormat="1" x14ac:dyDescent="0.3">
      <c r="A174" s="55" t="s">
        <v>150</v>
      </c>
      <c r="B174" s="47">
        <f>3900/6</f>
        <v>650</v>
      </c>
      <c r="C174" s="46">
        <f>2000/1.1</f>
        <v>1818.181818181818</v>
      </c>
      <c r="D174" s="163">
        <v>6</v>
      </c>
      <c r="E174" s="44">
        <v>0</v>
      </c>
      <c r="F174" s="391">
        <f t="shared" si="160"/>
        <v>0</v>
      </c>
      <c r="G174" s="42">
        <v>0</v>
      </c>
      <c r="H174" s="69">
        <f t="shared" si="161"/>
        <v>0</v>
      </c>
      <c r="I174" s="38">
        <v>0</v>
      </c>
      <c r="J174" s="37">
        <f t="shared" si="162"/>
        <v>0</v>
      </c>
      <c r="K174" s="74">
        <v>0</v>
      </c>
      <c r="L174" s="37">
        <f t="shared" si="163"/>
        <v>0</v>
      </c>
      <c r="M174" s="38">
        <v>0</v>
      </c>
      <c r="N174" s="37">
        <f t="shared" si="164"/>
        <v>0</v>
      </c>
      <c r="O174" s="61">
        <v>0</v>
      </c>
      <c r="P174" s="71">
        <f t="shared" si="165"/>
        <v>0</v>
      </c>
      <c r="Q174" s="57">
        <f t="shared" si="166"/>
        <v>0</v>
      </c>
      <c r="R174" s="70">
        <f t="shared" si="167"/>
        <v>0</v>
      </c>
      <c r="S174" s="42">
        <v>0</v>
      </c>
      <c r="T174" s="69">
        <f t="shared" si="168"/>
        <v>0</v>
      </c>
      <c r="U174" s="38">
        <v>0</v>
      </c>
      <c r="V174" s="69">
        <f t="shared" si="169"/>
        <v>0</v>
      </c>
      <c r="W174" s="38">
        <v>0</v>
      </c>
      <c r="X174" s="69">
        <f t="shared" si="170"/>
        <v>0</v>
      </c>
      <c r="Y174" s="74">
        <v>0</v>
      </c>
      <c r="Z174" s="69">
        <f t="shared" si="171"/>
        <v>0</v>
      </c>
      <c r="AA174" s="74">
        <v>0</v>
      </c>
      <c r="AB174" s="68">
        <f t="shared" si="172"/>
        <v>0</v>
      </c>
      <c r="AC174" s="67">
        <f t="shared" si="173"/>
        <v>0</v>
      </c>
      <c r="AD174" s="66">
        <f t="shared" si="174"/>
        <v>0</v>
      </c>
      <c r="AE174" s="57">
        <v>0</v>
      </c>
      <c r="AF174" s="60">
        <f t="shared" si="175"/>
        <v>0</v>
      </c>
      <c r="AG174" s="52">
        <v>0</v>
      </c>
      <c r="AH174" s="416">
        <f t="shared" si="176"/>
        <v>0</v>
      </c>
      <c r="AI174" s="65">
        <f t="shared" si="177"/>
        <v>0</v>
      </c>
      <c r="AJ174" s="63">
        <f t="shared" si="178"/>
        <v>0</v>
      </c>
      <c r="AK174" s="65">
        <v>0</v>
      </c>
      <c r="AL174" s="63">
        <f t="shared" si="179"/>
        <v>0</v>
      </c>
      <c r="AM174" s="62"/>
    </row>
    <row r="175" spans="1:39" s="2" customFormat="1" x14ac:dyDescent="0.3">
      <c r="A175" s="55" t="s">
        <v>67</v>
      </c>
      <c r="B175" s="47">
        <f>3900/6</f>
        <v>650</v>
      </c>
      <c r="C175" s="46">
        <f>2000/1.1</f>
        <v>1818.181818181818</v>
      </c>
      <c r="D175" s="163">
        <v>6</v>
      </c>
      <c r="E175" s="44">
        <v>0</v>
      </c>
      <c r="F175" s="391">
        <f t="shared" si="160"/>
        <v>0</v>
      </c>
      <c r="G175" s="42">
        <v>0</v>
      </c>
      <c r="H175" s="69">
        <f t="shared" si="161"/>
        <v>0</v>
      </c>
      <c r="I175" s="38">
        <v>0</v>
      </c>
      <c r="J175" s="37">
        <f t="shared" si="162"/>
        <v>0</v>
      </c>
      <c r="K175" s="74">
        <v>0</v>
      </c>
      <c r="L175" s="37">
        <f t="shared" si="163"/>
        <v>0</v>
      </c>
      <c r="M175" s="38">
        <v>0</v>
      </c>
      <c r="N175" s="37">
        <f t="shared" si="164"/>
        <v>0</v>
      </c>
      <c r="O175" s="61">
        <v>0</v>
      </c>
      <c r="P175" s="71">
        <f t="shared" si="165"/>
        <v>0</v>
      </c>
      <c r="Q175" s="57">
        <f t="shared" si="166"/>
        <v>0</v>
      </c>
      <c r="R175" s="70">
        <f t="shared" si="167"/>
        <v>0</v>
      </c>
      <c r="S175" s="42">
        <v>0</v>
      </c>
      <c r="T175" s="69">
        <f t="shared" si="168"/>
        <v>0</v>
      </c>
      <c r="U175" s="38">
        <v>0</v>
      </c>
      <c r="V175" s="69">
        <f t="shared" si="169"/>
        <v>0</v>
      </c>
      <c r="W175" s="38">
        <v>0</v>
      </c>
      <c r="X175" s="69">
        <f t="shared" si="170"/>
        <v>0</v>
      </c>
      <c r="Y175" s="74">
        <v>0</v>
      </c>
      <c r="Z175" s="69">
        <f t="shared" si="171"/>
        <v>0</v>
      </c>
      <c r="AA175" s="74">
        <v>0</v>
      </c>
      <c r="AB175" s="68">
        <f t="shared" si="172"/>
        <v>0</v>
      </c>
      <c r="AC175" s="67">
        <f t="shared" si="173"/>
        <v>0</v>
      </c>
      <c r="AD175" s="66">
        <f t="shared" si="174"/>
        <v>0</v>
      </c>
      <c r="AE175" s="57">
        <v>0</v>
      </c>
      <c r="AF175" s="60">
        <f t="shared" si="175"/>
        <v>0</v>
      </c>
      <c r="AG175" s="52">
        <v>0</v>
      </c>
      <c r="AH175" s="416">
        <f t="shared" si="176"/>
        <v>0</v>
      </c>
      <c r="AI175" s="65">
        <f t="shared" si="177"/>
        <v>0</v>
      </c>
      <c r="AJ175" s="63">
        <f t="shared" si="178"/>
        <v>0</v>
      </c>
      <c r="AK175" s="65">
        <v>0</v>
      </c>
      <c r="AL175" s="63">
        <f t="shared" si="179"/>
        <v>0</v>
      </c>
      <c r="AM175" s="62"/>
    </row>
    <row r="176" spans="1:39" s="2" customFormat="1" x14ac:dyDescent="0.3">
      <c r="A176" s="55" t="s">
        <v>148</v>
      </c>
      <c r="B176" s="47">
        <f>3900/6</f>
        <v>650</v>
      </c>
      <c r="C176" s="46">
        <f>2000/1.1</f>
        <v>1818.181818181818</v>
      </c>
      <c r="D176" s="163">
        <v>6</v>
      </c>
      <c r="E176" s="44">
        <v>0</v>
      </c>
      <c r="F176" s="391">
        <f t="shared" si="160"/>
        <v>0</v>
      </c>
      <c r="G176" s="42">
        <v>0</v>
      </c>
      <c r="H176" s="69">
        <f t="shared" si="161"/>
        <v>0</v>
      </c>
      <c r="I176" s="38">
        <v>0</v>
      </c>
      <c r="J176" s="37">
        <f t="shared" si="162"/>
        <v>0</v>
      </c>
      <c r="K176" s="74">
        <v>0</v>
      </c>
      <c r="L176" s="37">
        <f t="shared" si="163"/>
        <v>0</v>
      </c>
      <c r="M176" s="38">
        <v>0</v>
      </c>
      <c r="N176" s="37">
        <f t="shared" si="164"/>
        <v>0</v>
      </c>
      <c r="O176" s="61">
        <v>0</v>
      </c>
      <c r="P176" s="71">
        <f t="shared" si="165"/>
        <v>0</v>
      </c>
      <c r="Q176" s="57">
        <f t="shared" si="166"/>
        <v>0</v>
      </c>
      <c r="R176" s="70">
        <f t="shared" si="167"/>
        <v>0</v>
      </c>
      <c r="S176" s="42">
        <v>0</v>
      </c>
      <c r="T176" s="69">
        <f t="shared" si="168"/>
        <v>0</v>
      </c>
      <c r="U176" s="38">
        <v>0</v>
      </c>
      <c r="V176" s="69">
        <f t="shared" si="169"/>
        <v>0</v>
      </c>
      <c r="W176" s="38">
        <v>0</v>
      </c>
      <c r="X176" s="69">
        <f t="shared" si="170"/>
        <v>0</v>
      </c>
      <c r="Y176" s="74">
        <v>0</v>
      </c>
      <c r="Z176" s="69">
        <f t="shared" si="171"/>
        <v>0</v>
      </c>
      <c r="AA176" s="74">
        <v>0</v>
      </c>
      <c r="AB176" s="68">
        <f t="shared" si="172"/>
        <v>0</v>
      </c>
      <c r="AC176" s="67">
        <f t="shared" si="173"/>
        <v>0</v>
      </c>
      <c r="AD176" s="66">
        <f t="shared" si="174"/>
        <v>0</v>
      </c>
      <c r="AE176" s="57">
        <v>0</v>
      </c>
      <c r="AF176" s="60">
        <f t="shared" si="175"/>
        <v>0</v>
      </c>
      <c r="AG176" s="52">
        <v>0</v>
      </c>
      <c r="AH176" s="416">
        <f t="shared" si="176"/>
        <v>0</v>
      </c>
      <c r="AI176" s="65">
        <f t="shared" si="177"/>
        <v>0</v>
      </c>
      <c r="AJ176" s="63">
        <f t="shared" si="178"/>
        <v>0</v>
      </c>
      <c r="AK176" s="65">
        <v>0</v>
      </c>
      <c r="AL176" s="63">
        <f t="shared" si="179"/>
        <v>0</v>
      </c>
      <c r="AM176" s="62"/>
    </row>
    <row r="177" spans="1:39" s="2" customFormat="1" ht="17.25" thickBot="1" x14ac:dyDescent="0.35">
      <c r="A177" s="48" t="s">
        <v>60</v>
      </c>
      <c r="B177" s="193">
        <f>31200/24</f>
        <v>1300</v>
      </c>
      <c r="C177" s="194">
        <f>2800/1.1</f>
        <v>2545.454545454545</v>
      </c>
      <c r="D177" s="45">
        <v>24</v>
      </c>
      <c r="E177" s="403">
        <v>0</v>
      </c>
      <c r="F177" s="434">
        <f t="shared" si="160"/>
        <v>0</v>
      </c>
      <c r="G177" s="376">
        <v>0</v>
      </c>
      <c r="H177" s="404">
        <f t="shared" si="161"/>
        <v>0</v>
      </c>
      <c r="I177" s="388">
        <v>0</v>
      </c>
      <c r="J177" s="197">
        <f t="shared" si="162"/>
        <v>0</v>
      </c>
      <c r="K177" s="145">
        <v>0</v>
      </c>
      <c r="L177" s="197">
        <f t="shared" si="163"/>
        <v>0</v>
      </c>
      <c r="M177" s="388">
        <v>0</v>
      </c>
      <c r="N177" s="197">
        <f t="shared" si="164"/>
        <v>0</v>
      </c>
      <c r="O177" s="360">
        <v>0</v>
      </c>
      <c r="P177" s="405">
        <f t="shared" si="165"/>
        <v>0</v>
      </c>
      <c r="Q177" s="406">
        <f t="shared" si="166"/>
        <v>0</v>
      </c>
      <c r="R177" s="149">
        <f t="shared" si="167"/>
        <v>0</v>
      </c>
      <c r="S177" s="376">
        <v>0</v>
      </c>
      <c r="T177" s="404">
        <f t="shared" si="168"/>
        <v>0</v>
      </c>
      <c r="U177" s="388">
        <v>0</v>
      </c>
      <c r="V177" s="404">
        <f t="shared" si="169"/>
        <v>0</v>
      </c>
      <c r="W177" s="388">
        <v>0</v>
      </c>
      <c r="X177" s="404">
        <f t="shared" si="170"/>
        <v>0</v>
      </c>
      <c r="Y177" s="145">
        <v>0</v>
      </c>
      <c r="Z177" s="404">
        <f t="shared" si="171"/>
        <v>0</v>
      </c>
      <c r="AA177" s="145">
        <v>0</v>
      </c>
      <c r="AB177" s="390">
        <f t="shared" si="172"/>
        <v>0</v>
      </c>
      <c r="AC177" s="407">
        <f t="shared" si="173"/>
        <v>0</v>
      </c>
      <c r="AD177" s="408">
        <f t="shared" si="174"/>
        <v>0</v>
      </c>
      <c r="AE177" s="406">
        <v>0</v>
      </c>
      <c r="AF177" s="392">
        <f t="shared" si="175"/>
        <v>0</v>
      </c>
      <c r="AG177" s="425">
        <v>0</v>
      </c>
      <c r="AH177" s="438">
        <f t="shared" si="176"/>
        <v>0</v>
      </c>
      <c r="AI177" s="426">
        <f t="shared" si="177"/>
        <v>0</v>
      </c>
      <c r="AJ177" s="393">
        <f t="shared" si="178"/>
        <v>0</v>
      </c>
      <c r="AK177" s="426">
        <v>0</v>
      </c>
      <c r="AL177" s="393">
        <f t="shared" si="179"/>
        <v>0</v>
      </c>
      <c r="AM177" s="439"/>
    </row>
    <row r="178" spans="1:39" s="2" customFormat="1" ht="17.25" thickBot="1" x14ac:dyDescent="0.35">
      <c r="A178" s="573" t="s">
        <v>57</v>
      </c>
      <c r="B178" s="574"/>
      <c r="C178" s="574"/>
      <c r="D178" s="574"/>
      <c r="E178" s="445">
        <f t="shared" ref="E178:AL178" si="180">SUM(E163:E177)</f>
        <v>0</v>
      </c>
      <c r="F178" s="446">
        <f t="shared" si="180"/>
        <v>0</v>
      </c>
      <c r="G178" s="395">
        <f t="shared" si="180"/>
        <v>0</v>
      </c>
      <c r="H178" s="451">
        <f t="shared" si="180"/>
        <v>0</v>
      </c>
      <c r="I178" s="558">
        <f t="shared" si="180"/>
        <v>0</v>
      </c>
      <c r="J178" s="451">
        <f t="shared" si="180"/>
        <v>0</v>
      </c>
      <c r="K178" s="558">
        <f t="shared" si="180"/>
        <v>0</v>
      </c>
      <c r="L178" s="451">
        <f t="shared" si="180"/>
        <v>0</v>
      </c>
      <c r="M178" s="558">
        <f t="shared" si="180"/>
        <v>0</v>
      </c>
      <c r="N178" s="451">
        <f t="shared" si="180"/>
        <v>0</v>
      </c>
      <c r="O178" s="558">
        <f t="shared" si="180"/>
        <v>0</v>
      </c>
      <c r="P178" s="451">
        <f t="shared" si="180"/>
        <v>0</v>
      </c>
      <c r="Q178" s="442">
        <f t="shared" si="180"/>
        <v>0</v>
      </c>
      <c r="R178" s="443">
        <f t="shared" si="180"/>
        <v>0</v>
      </c>
      <c r="S178" s="395">
        <f t="shared" si="180"/>
        <v>0</v>
      </c>
      <c r="T178" s="451">
        <f t="shared" si="180"/>
        <v>0</v>
      </c>
      <c r="U178" s="558">
        <f t="shared" si="180"/>
        <v>0</v>
      </c>
      <c r="V178" s="451">
        <f t="shared" si="180"/>
        <v>0</v>
      </c>
      <c r="W178" s="558">
        <f t="shared" si="180"/>
        <v>0</v>
      </c>
      <c r="X178" s="451">
        <f t="shared" si="180"/>
        <v>0</v>
      </c>
      <c r="Y178" s="558">
        <f t="shared" si="180"/>
        <v>0</v>
      </c>
      <c r="Z178" s="451">
        <f t="shared" si="180"/>
        <v>0</v>
      </c>
      <c r="AA178" s="558">
        <f t="shared" si="180"/>
        <v>0</v>
      </c>
      <c r="AB178" s="451">
        <f t="shared" si="180"/>
        <v>0</v>
      </c>
      <c r="AC178" s="442">
        <f t="shared" si="180"/>
        <v>0</v>
      </c>
      <c r="AD178" s="442">
        <f t="shared" si="180"/>
        <v>0</v>
      </c>
      <c r="AE178" s="442">
        <f t="shared" si="180"/>
        <v>0</v>
      </c>
      <c r="AF178" s="443">
        <f t="shared" si="180"/>
        <v>0</v>
      </c>
      <c r="AG178" s="455">
        <f t="shared" si="180"/>
        <v>0</v>
      </c>
      <c r="AH178" s="559">
        <f t="shared" si="180"/>
        <v>0</v>
      </c>
      <c r="AI178" s="395">
        <f t="shared" si="180"/>
        <v>0</v>
      </c>
      <c r="AJ178" s="367">
        <f t="shared" si="180"/>
        <v>0</v>
      </c>
      <c r="AK178" s="395">
        <f t="shared" si="180"/>
        <v>0</v>
      </c>
      <c r="AL178" s="367">
        <f t="shared" si="180"/>
        <v>0</v>
      </c>
      <c r="AM178" s="11"/>
    </row>
    <row r="179" spans="1:39" s="2" customFormat="1" ht="17.25" thickBot="1" x14ac:dyDescent="0.35">
      <c r="A179" s="10"/>
      <c r="B179" s="10"/>
      <c r="C179" s="10"/>
      <c r="D179" s="10"/>
      <c r="E179" s="4"/>
      <c r="F179" s="5"/>
      <c r="G179" s="4"/>
      <c r="H179" s="9">
        <f>H178*1.1</f>
        <v>0</v>
      </c>
      <c r="I179" s="5"/>
      <c r="J179" s="9">
        <f>J178*1.1</f>
        <v>0</v>
      </c>
      <c r="K179" s="5"/>
      <c r="L179" s="9">
        <f>L178*1.1</f>
        <v>0</v>
      </c>
      <c r="M179" s="5"/>
      <c r="N179" s="9">
        <f>N178*1.1</f>
        <v>0</v>
      </c>
      <c r="O179" s="5"/>
      <c r="P179" s="9">
        <f>P178*1.1</f>
        <v>0</v>
      </c>
      <c r="Q179" s="5"/>
      <c r="R179" s="8">
        <f>R178*1.1</f>
        <v>0</v>
      </c>
      <c r="S179" s="586" t="s">
        <v>50</v>
      </c>
      <c r="T179" s="587"/>
      <c r="U179" s="587"/>
      <c r="V179" s="587"/>
      <c r="W179" s="587"/>
      <c r="X179" s="587"/>
      <c r="Y179" s="587"/>
      <c r="Z179" s="587"/>
      <c r="AA179" s="587"/>
      <c r="AB179" s="587"/>
      <c r="AC179" s="587"/>
      <c r="AD179" s="587"/>
      <c r="AE179" s="557"/>
      <c r="AF179" s="7" t="e">
        <f>AF178/(R178+F178)</f>
        <v>#DIV/0!</v>
      </c>
      <c r="AG179" s="4"/>
      <c r="AH179" s="5"/>
      <c r="AI179" s="4"/>
      <c r="AJ179" s="6"/>
      <c r="AK179" s="4"/>
      <c r="AL179" s="3"/>
    </row>
    <row r="180" spans="1:39" s="2" customFormat="1" x14ac:dyDescent="0.3"/>
    <row r="181" spans="1:39" s="2" customFormat="1" ht="17.25" thickBot="1" x14ac:dyDescent="0.35">
      <c r="A181" s="98" t="s">
        <v>1227</v>
      </c>
      <c r="B181" s="97"/>
      <c r="C181" s="97"/>
      <c r="D181" s="96"/>
      <c r="E181" s="95"/>
      <c r="F181" s="95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3"/>
      <c r="AH181" s="93"/>
      <c r="AI181" s="93"/>
      <c r="AJ181" s="93"/>
      <c r="AK181" s="93"/>
    </row>
    <row r="182" spans="1:39" s="2" customFormat="1" ht="17.25" thickBot="1" x14ac:dyDescent="0.35">
      <c r="A182" s="10"/>
      <c r="B182" s="10"/>
      <c r="C182" s="10"/>
      <c r="D182" s="10"/>
      <c r="E182" s="92"/>
      <c r="F182" s="89"/>
      <c r="G182" s="619" t="s">
        <v>10</v>
      </c>
      <c r="H182" s="620"/>
      <c r="I182" s="620"/>
      <c r="J182" s="620"/>
      <c r="K182" s="620"/>
      <c r="L182" s="620"/>
      <c r="M182" s="620"/>
      <c r="N182" s="620"/>
      <c r="O182" s="620"/>
      <c r="P182" s="620"/>
      <c r="Q182" s="620"/>
      <c r="R182" s="621"/>
      <c r="S182" s="660" t="s">
        <v>49</v>
      </c>
      <c r="T182" s="622"/>
      <c r="U182" s="622"/>
      <c r="V182" s="622"/>
      <c r="W182" s="622"/>
      <c r="X182" s="622"/>
      <c r="Y182" s="622"/>
      <c r="Z182" s="622"/>
      <c r="AA182" s="622"/>
      <c r="AB182" s="622"/>
      <c r="AC182" s="622"/>
      <c r="AD182" s="622"/>
      <c r="AE182" s="622"/>
      <c r="AF182" s="622"/>
      <c r="AG182" s="92"/>
      <c r="AH182" s="89"/>
      <c r="AI182" s="92"/>
      <c r="AJ182" s="89"/>
      <c r="AK182" s="90"/>
      <c r="AL182" s="89"/>
      <c r="AM182" s="88" t="s">
        <v>11</v>
      </c>
    </row>
    <row r="183" spans="1:39" s="2" customFormat="1" ht="16.5" customHeight="1" x14ac:dyDescent="0.3">
      <c r="A183" s="652" t="s">
        <v>12</v>
      </c>
      <c r="B183" s="662" t="s">
        <v>13</v>
      </c>
      <c r="C183" s="565" t="s">
        <v>14</v>
      </c>
      <c r="D183" s="647" t="s">
        <v>51</v>
      </c>
      <c r="E183" s="569" t="s">
        <v>15</v>
      </c>
      <c r="F183" s="571" t="s">
        <v>16</v>
      </c>
      <c r="G183" s="629" t="s">
        <v>17</v>
      </c>
      <c r="H183" s="633" t="s">
        <v>18</v>
      </c>
      <c r="I183" s="625" t="s">
        <v>0</v>
      </c>
      <c r="J183" s="633" t="s">
        <v>53</v>
      </c>
      <c r="K183" s="625" t="s">
        <v>1</v>
      </c>
      <c r="L183" s="633" t="s">
        <v>19</v>
      </c>
      <c r="M183" s="625" t="s">
        <v>2</v>
      </c>
      <c r="N183" s="633" t="s">
        <v>20</v>
      </c>
      <c r="O183" s="625" t="s">
        <v>3</v>
      </c>
      <c r="P183" s="633" t="s">
        <v>21</v>
      </c>
      <c r="Q183" s="639" t="s">
        <v>22</v>
      </c>
      <c r="R183" s="607" t="s">
        <v>23</v>
      </c>
      <c r="S183" s="664" t="s">
        <v>24</v>
      </c>
      <c r="T183" s="611" t="s">
        <v>25</v>
      </c>
      <c r="U183" s="640" t="s">
        <v>4</v>
      </c>
      <c r="V183" s="611" t="s">
        <v>26</v>
      </c>
      <c r="W183" s="640" t="s">
        <v>5</v>
      </c>
      <c r="X183" s="611" t="s">
        <v>27</v>
      </c>
      <c r="Y183" s="640" t="s">
        <v>6</v>
      </c>
      <c r="Z183" s="611" t="s">
        <v>54</v>
      </c>
      <c r="AA183" s="640" t="s">
        <v>7</v>
      </c>
      <c r="AB183" s="611" t="s">
        <v>28</v>
      </c>
      <c r="AC183" s="642" t="s">
        <v>29</v>
      </c>
      <c r="AD183" s="639" t="s">
        <v>30</v>
      </c>
      <c r="AE183" s="639" t="s">
        <v>31</v>
      </c>
      <c r="AF183" s="623" t="s">
        <v>32</v>
      </c>
      <c r="AG183" s="615" t="s">
        <v>33</v>
      </c>
      <c r="AH183" s="627" t="s">
        <v>52</v>
      </c>
      <c r="AI183" s="629" t="s">
        <v>71</v>
      </c>
      <c r="AJ183" s="627" t="s">
        <v>34</v>
      </c>
      <c r="AK183" s="634" t="s">
        <v>35</v>
      </c>
      <c r="AL183" s="627" t="s">
        <v>36</v>
      </c>
      <c r="AM183" s="605" t="s">
        <v>37</v>
      </c>
    </row>
    <row r="184" spans="1:39" s="2" customFormat="1" ht="17.25" customHeight="1" thickBot="1" x14ac:dyDescent="0.35">
      <c r="A184" s="653"/>
      <c r="B184" s="663"/>
      <c r="C184" s="566"/>
      <c r="D184" s="648"/>
      <c r="E184" s="651"/>
      <c r="F184" s="657"/>
      <c r="G184" s="630"/>
      <c r="H184" s="583"/>
      <c r="I184" s="626"/>
      <c r="J184" s="583"/>
      <c r="K184" s="626"/>
      <c r="L184" s="583"/>
      <c r="M184" s="626"/>
      <c r="N184" s="583"/>
      <c r="O184" s="626"/>
      <c r="P184" s="583"/>
      <c r="Q184" s="602"/>
      <c r="R184" s="608"/>
      <c r="S184" s="665"/>
      <c r="T184" s="612"/>
      <c r="U184" s="641"/>
      <c r="V184" s="612"/>
      <c r="W184" s="641"/>
      <c r="X184" s="612"/>
      <c r="Y184" s="641"/>
      <c r="Z184" s="612"/>
      <c r="AA184" s="641"/>
      <c r="AB184" s="612"/>
      <c r="AC184" s="593"/>
      <c r="AD184" s="602"/>
      <c r="AE184" s="602"/>
      <c r="AF184" s="624"/>
      <c r="AG184" s="616"/>
      <c r="AH184" s="631"/>
      <c r="AI184" s="630"/>
      <c r="AJ184" s="631"/>
      <c r="AK184" s="638"/>
      <c r="AL184" s="631"/>
      <c r="AM184" s="606"/>
    </row>
    <row r="185" spans="1:39" s="2" customFormat="1" x14ac:dyDescent="0.3">
      <c r="A185" s="78" t="s">
        <v>40</v>
      </c>
      <c r="B185" s="47">
        <f>18000/10</f>
        <v>1800</v>
      </c>
      <c r="C185" s="183">
        <f>2800/1.1</f>
        <v>2545.454545454545</v>
      </c>
      <c r="D185" s="54">
        <v>10</v>
      </c>
      <c r="E185" s="44">
        <v>0</v>
      </c>
      <c r="F185" s="43">
        <f t="shared" ref="F185:F199" si="181">B185*E185</f>
        <v>0</v>
      </c>
      <c r="G185" s="80">
        <v>0</v>
      </c>
      <c r="H185" s="69">
        <f t="shared" ref="H185:H199" si="182">B185*G185</f>
        <v>0</v>
      </c>
      <c r="I185" s="396">
        <v>0</v>
      </c>
      <c r="J185" s="37">
        <f t="shared" ref="J185:J199" si="183">B185*I185</f>
        <v>0</v>
      </c>
      <c r="K185" s="396">
        <v>0</v>
      </c>
      <c r="L185" s="37">
        <f t="shared" ref="L185:L199" si="184">B185*K185</f>
        <v>0</v>
      </c>
      <c r="M185" s="396">
        <v>0</v>
      </c>
      <c r="N185" s="37">
        <f t="shared" ref="N185:N199" si="185">B185*M185</f>
        <v>0</v>
      </c>
      <c r="O185" s="396">
        <v>0</v>
      </c>
      <c r="P185" s="71">
        <f t="shared" ref="P185:P199" si="186">B185*O185</f>
        <v>0</v>
      </c>
      <c r="Q185" s="57">
        <f t="shared" ref="Q185:Q199" si="187">G185+I185+K185+M185+O185</f>
        <v>0</v>
      </c>
      <c r="R185" s="70">
        <f t="shared" ref="R185:R199" si="188">Q185*B185</f>
        <v>0</v>
      </c>
      <c r="S185" s="80">
        <v>0</v>
      </c>
      <c r="T185" s="69">
        <f t="shared" ref="T185:T199" si="189">C185*S185</f>
        <v>0</v>
      </c>
      <c r="U185" s="74">
        <v>0</v>
      </c>
      <c r="V185" s="69">
        <f t="shared" ref="V185:V199" si="190">C185*U185</f>
        <v>0</v>
      </c>
      <c r="W185" s="396">
        <v>0</v>
      </c>
      <c r="X185" s="69">
        <f t="shared" ref="X185:X199" si="191">C185*W185</f>
        <v>0</v>
      </c>
      <c r="Y185" s="396">
        <v>0</v>
      </c>
      <c r="Z185" s="69">
        <f t="shared" ref="Z185:Z199" si="192">C185*Y185</f>
        <v>0</v>
      </c>
      <c r="AA185" s="396">
        <v>0</v>
      </c>
      <c r="AB185" s="68">
        <f t="shared" ref="AB185:AB199" si="193">C185*AA185</f>
        <v>0</v>
      </c>
      <c r="AC185" s="67">
        <f t="shared" ref="AC185:AC199" si="194">S185+U185+W185+Y185+AA185</f>
        <v>0</v>
      </c>
      <c r="AD185" s="66">
        <f t="shared" ref="AD185:AD199" si="195">AC185*C185</f>
        <v>0</v>
      </c>
      <c r="AE185" s="57">
        <v>0</v>
      </c>
      <c r="AF185" s="57">
        <f t="shared" ref="AF185:AF199" si="196">((C185-B185)*AC185)-AE185</f>
        <v>0</v>
      </c>
      <c r="AG185" s="52">
        <v>0</v>
      </c>
      <c r="AH185" s="231">
        <f t="shared" ref="AH185:AH199" si="197">B185*AG185</f>
        <v>0</v>
      </c>
      <c r="AI185" s="80">
        <f t="shared" ref="AI185:AI199" si="198">E185+Q185-AC185-AG185</f>
        <v>0</v>
      </c>
      <c r="AJ185" s="231">
        <f t="shared" ref="AJ185:AJ199" si="199">B185*AI185</f>
        <v>0</v>
      </c>
      <c r="AK185" s="394">
        <v>0</v>
      </c>
      <c r="AL185" s="231">
        <f t="shared" ref="AL185:AL199" si="200">AK185*B185</f>
        <v>0</v>
      </c>
      <c r="AM185" s="62"/>
    </row>
    <row r="186" spans="1:39" s="2" customFormat="1" x14ac:dyDescent="0.3">
      <c r="A186" s="78" t="s">
        <v>43</v>
      </c>
      <c r="B186" s="47">
        <f>18000/10</f>
        <v>1800</v>
      </c>
      <c r="C186" s="183">
        <f>2800/1.1</f>
        <v>2545.454545454545</v>
      </c>
      <c r="D186" s="54">
        <v>10</v>
      </c>
      <c r="E186" s="44">
        <v>9</v>
      </c>
      <c r="F186" s="43">
        <f t="shared" si="181"/>
        <v>16200</v>
      </c>
      <c r="G186" s="80">
        <v>0</v>
      </c>
      <c r="H186" s="69">
        <f t="shared" si="182"/>
        <v>0</v>
      </c>
      <c r="I186" s="396">
        <v>0</v>
      </c>
      <c r="J186" s="37">
        <f t="shared" si="183"/>
        <v>0</v>
      </c>
      <c r="K186" s="396">
        <v>0</v>
      </c>
      <c r="L186" s="37">
        <f t="shared" si="184"/>
        <v>0</v>
      </c>
      <c r="M186" s="396">
        <v>0</v>
      </c>
      <c r="N186" s="37">
        <f t="shared" si="185"/>
        <v>0</v>
      </c>
      <c r="O186" s="396">
        <v>0</v>
      </c>
      <c r="P186" s="71">
        <f t="shared" si="186"/>
        <v>0</v>
      </c>
      <c r="Q186" s="57">
        <f t="shared" si="187"/>
        <v>0</v>
      </c>
      <c r="R186" s="70">
        <f t="shared" si="188"/>
        <v>0</v>
      </c>
      <c r="S186" s="80">
        <v>0</v>
      </c>
      <c r="T186" s="69">
        <f t="shared" si="189"/>
        <v>0</v>
      </c>
      <c r="U186" s="74">
        <v>1</v>
      </c>
      <c r="V186" s="69">
        <f t="shared" si="190"/>
        <v>2545.454545454545</v>
      </c>
      <c r="W186" s="396">
        <v>0</v>
      </c>
      <c r="X186" s="69">
        <f t="shared" si="191"/>
        <v>0</v>
      </c>
      <c r="Y186" s="396">
        <v>3</v>
      </c>
      <c r="Z186" s="69">
        <f t="shared" si="192"/>
        <v>7636.3636363636351</v>
      </c>
      <c r="AA186" s="396">
        <v>0</v>
      </c>
      <c r="AB186" s="68">
        <f t="shared" si="193"/>
        <v>0</v>
      </c>
      <c r="AC186" s="67">
        <f t="shared" si="194"/>
        <v>4</v>
      </c>
      <c r="AD186" s="66">
        <f t="shared" si="195"/>
        <v>10181.81818181818</v>
      </c>
      <c r="AE186" s="57">
        <v>0</v>
      </c>
      <c r="AF186" s="57">
        <f t="shared" si="196"/>
        <v>2981.8181818181802</v>
      </c>
      <c r="AG186" s="52">
        <v>0</v>
      </c>
      <c r="AH186" s="231">
        <f t="shared" si="197"/>
        <v>0</v>
      </c>
      <c r="AI186" s="80">
        <f t="shared" si="198"/>
        <v>5</v>
      </c>
      <c r="AJ186" s="231">
        <f t="shared" si="199"/>
        <v>9000</v>
      </c>
      <c r="AK186" s="394">
        <v>0</v>
      </c>
      <c r="AL186" s="231">
        <f t="shared" si="200"/>
        <v>0</v>
      </c>
      <c r="AM186" s="62"/>
    </row>
    <row r="187" spans="1:39" s="2" customFormat="1" x14ac:dyDescent="0.3">
      <c r="A187" s="78" t="s">
        <v>44</v>
      </c>
      <c r="B187" s="47">
        <f>17000/10</f>
        <v>1700</v>
      </c>
      <c r="C187" s="183">
        <f>2700/1.1</f>
        <v>2454.5454545454545</v>
      </c>
      <c r="D187" s="54">
        <v>10</v>
      </c>
      <c r="E187" s="44">
        <v>0</v>
      </c>
      <c r="F187" s="43">
        <f t="shared" si="181"/>
        <v>0</v>
      </c>
      <c r="G187" s="80">
        <v>0</v>
      </c>
      <c r="H187" s="69">
        <f t="shared" si="182"/>
        <v>0</v>
      </c>
      <c r="I187" s="396">
        <v>0</v>
      </c>
      <c r="J187" s="37">
        <f t="shared" si="183"/>
        <v>0</v>
      </c>
      <c r="K187" s="396">
        <v>0</v>
      </c>
      <c r="L187" s="37">
        <f t="shared" si="184"/>
        <v>0</v>
      </c>
      <c r="M187" s="396">
        <v>0</v>
      </c>
      <c r="N187" s="37">
        <f t="shared" si="185"/>
        <v>0</v>
      </c>
      <c r="O187" s="396">
        <v>0</v>
      </c>
      <c r="P187" s="71">
        <f t="shared" si="186"/>
        <v>0</v>
      </c>
      <c r="Q187" s="57">
        <f t="shared" si="187"/>
        <v>0</v>
      </c>
      <c r="R187" s="70">
        <f t="shared" si="188"/>
        <v>0</v>
      </c>
      <c r="S187" s="80">
        <v>0</v>
      </c>
      <c r="T187" s="69">
        <f t="shared" si="189"/>
        <v>0</v>
      </c>
      <c r="U187" s="74">
        <v>0</v>
      </c>
      <c r="V187" s="69">
        <f t="shared" si="190"/>
        <v>0</v>
      </c>
      <c r="W187" s="396">
        <v>0</v>
      </c>
      <c r="X187" s="69">
        <f t="shared" si="191"/>
        <v>0</v>
      </c>
      <c r="Y187" s="396">
        <v>0</v>
      </c>
      <c r="Z187" s="69">
        <f t="shared" si="192"/>
        <v>0</v>
      </c>
      <c r="AA187" s="396">
        <v>0</v>
      </c>
      <c r="AB187" s="68">
        <f t="shared" si="193"/>
        <v>0</v>
      </c>
      <c r="AC187" s="67">
        <f t="shared" si="194"/>
        <v>0</v>
      </c>
      <c r="AD187" s="66">
        <f t="shared" si="195"/>
        <v>0</v>
      </c>
      <c r="AE187" s="57">
        <v>0</v>
      </c>
      <c r="AF187" s="57">
        <f t="shared" si="196"/>
        <v>0</v>
      </c>
      <c r="AG187" s="52">
        <v>0</v>
      </c>
      <c r="AH187" s="231">
        <f t="shared" si="197"/>
        <v>0</v>
      </c>
      <c r="AI187" s="80">
        <f t="shared" si="198"/>
        <v>0</v>
      </c>
      <c r="AJ187" s="231">
        <f t="shared" si="199"/>
        <v>0</v>
      </c>
      <c r="AK187" s="394">
        <v>0</v>
      </c>
      <c r="AL187" s="231">
        <f t="shared" si="200"/>
        <v>0</v>
      </c>
      <c r="AM187" s="62"/>
    </row>
    <row r="188" spans="1:39" s="2" customFormat="1" x14ac:dyDescent="0.3">
      <c r="A188" s="58" t="s">
        <v>1188</v>
      </c>
      <c r="B188" s="47">
        <f>30400/16</f>
        <v>1900</v>
      </c>
      <c r="C188" s="46">
        <f>2800/1.1</f>
        <v>2545.454545454545</v>
      </c>
      <c r="D188" s="54">
        <v>16</v>
      </c>
      <c r="E188" s="44">
        <v>0</v>
      </c>
      <c r="F188" s="43">
        <f t="shared" si="181"/>
        <v>0</v>
      </c>
      <c r="G188" s="80">
        <v>0</v>
      </c>
      <c r="H188" s="69">
        <f t="shared" si="182"/>
        <v>0</v>
      </c>
      <c r="I188" s="396">
        <v>0</v>
      </c>
      <c r="J188" s="37">
        <f t="shared" si="183"/>
        <v>0</v>
      </c>
      <c r="K188" s="396">
        <v>0</v>
      </c>
      <c r="L188" s="37">
        <f t="shared" si="184"/>
        <v>0</v>
      </c>
      <c r="M188" s="396">
        <v>0</v>
      </c>
      <c r="N188" s="37">
        <f t="shared" si="185"/>
        <v>0</v>
      </c>
      <c r="O188" s="396">
        <v>0</v>
      </c>
      <c r="P188" s="71">
        <f t="shared" si="186"/>
        <v>0</v>
      </c>
      <c r="Q188" s="57">
        <f t="shared" si="187"/>
        <v>0</v>
      </c>
      <c r="R188" s="70">
        <f t="shared" si="188"/>
        <v>0</v>
      </c>
      <c r="S188" s="80">
        <v>0</v>
      </c>
      <c r="T188" s="69">
        <f t="shared" si="189"/>
        <v>0</v>
      </c>
      <c r="U188" s="74">
        <v>0</v>
      </c>
      <c r="V188" s="69">
        <f t="shared" si="190"/>
        <v>0</v>
      </c>
      <c r="W188" s="396">
        <v>0</v>
      </c>
      <c r="X188" s="69">
        <f t="shared" si="191"/>
        <v>0</v>
      </c>
      <c r="Y188" s="396">
        <v>0</v>
      </c>
      <c r="Z188" s="69">
        <f t="shared" si="192"/>
        <v>0</v>
      </c>
      <c r="AA188" s="396">
        <v>0</v>
      </c>
      <c r="AB188" s="68">
        <f t="shared" si="193"/>
        <v>0</v>
      </c>
      <c r="AC188" s="67">
        <f t="shared" si="194"/>
        <v>0</v>
      </c>
      <c r="AD188" s="66">
        <f t="shared" si="195"/>
        <v>0</v>
      </c>
      <c r="AE188" s="57">
        <v>0</v>
      </c>
      <c r="AF188" s="57">
        <f t="shared" si="196"/>
        <v>0</v>
      </c>
      <c r="AG188" s="52">
        <v>0</v>
      </c>
      <c r="AH188" s="231">
        <f t="shared" si="197"/>
        <v>0</v>
      </c>
      <c r="AI188" s="80">
        <f t="shared" si="198"/>
        <v>0</v>
      </c>
      <c r="AJ188" s="231">
        <f t="shared" si="199"/>
        <v>0</v>
      </c>
      <c r="AK188" s="394">
        <v>0</v>
      </c>
      <c r="AL188" s="231">
        <f t="shared" si="200"/>
        <v>0</v>
      </c>
      <c r="AM188" s="62"/>
    </row>
    <row r="189" spans="1:39" s="2" customFormat="1" x14ac:dyDescent="0.3">
      <c r="A189" s="137" t="s">
        <v>61</v>
      </c>
      <c r="B189" s="47">
        <f>14400/24</f>
        <v>600</v>
      </c>
      <c r="C189" s="46">
        <f>800/1.1</f>
        <v>727.27272727272725</v>
      </c>
      <c r="D189" s="54">
        <v>20</v>
      </c>
      <c r="E189" s="44">
        <v>0</v>
      </c>
      <c r="F189" s="43">
        <f t="shared" si="181"/>
        <v>0</v>
      </c>
      <c r="G189" s="80">
        <v>0</v>
      </c>
      <c r="H189" s="69">
        <f t="shared" si="182"/>
        <v>0</v>
      </c>
      <c r="I189" s="396">
        <v>0</v>
      </c>
      <c r="J189" s="37">
        <f t="shared" si="183"/>
        <v>0</v>
      </c>
      <c r="K189" s="396">
        <v>0</v>
      </c>
      <c r="L189" s="37">
        <f t="shared" si="184"/>
        <v>0</v>
      </c>
      <c r="M189" s="396">
        <v>0</v>
      </c>
      <c r="N189" s="37">
        <f t="shared" si="185"/>
        <v>0</v>
      </c>
      <c r="O189" s="396">
        <v>0</v>
      </c>
      <c r="P189" s="71">
        <f t="shared" si="186"/>
        <v>0</v>
      </c>
      <c r="Q189" s="57">
        <f t="shared" si="187"/>
        <v>0</v>
      </c>
      <c r="R189" s="70">
        <f t="shared" si="188"/>
        <v>0</v>
      </c>
      <c r="S189" s="80">
        <v>0</v>
      </c>
      <c r="T189" s="69">
        <f t="shared" si="189"/>
        <v>0</v>
      </c>
      <c r="U189" s="74">
        <v>0</v>
      </c>
      <c r="V189" s="69">
        <f t="shared" si="190"/>
        <v>0</v>
      </c>
      <c r="W189" s="396">
        <v>0</v>
      </c>
      <c r="X189" s="69">
        <f t="shared" si="191"/>
        <v>0</v>
      </c>
      <c r="Y189" s="396">
        <v>0</v>
      </c>
      <c r="Z189" s="69">
        <f t="shared" si="192"/>
        <v>0</v>
      </c>
      <c r="AA189" s="396">
        <v>0</v>
      </c>
      <c r="AB189" s="68">
        <f t="shared" si="193"/>
        <v>0</v>
      </c>
      <c r="AC189" s="67">
        <f t="shared" si="194"/>
        <v>0</v>
      </c>
      <c r="AD189" s="66">
        <f t="shared" si="195"/>
        <v>0</v>
      </c>
      <c r="AE189" s="57">
        <v>0</v>
      </c>
      <c r="AF189" s="57">
        <f t="shared" si="196"/>
        <v>0</v>
      </c>
      <c r="AG189" s="52">
        <v>0</v>
      </c>
      <c r="AH189" s="231">
        <f t="shared" si="197"/>
        <v>0</v>
      </c>
      <c r="AI189" s="80">
        <f t="shared" si="198"/>
        <v>0</v>
      </c>
      <c r="AJ189" s="231">
        <f t="shared" si="199"/>
        <v>0</v>
      </c>
      <c r="AK189" s="394">
        <v>0</v>
      </c>
      <c r="AL189" s="231">
        <f t="shared" si="200"/>
        <v>0</v>
      </c>
      <c r="AM189" s="62"/>
    </row>
    <row r="190" spans="1:39" s="2" customFormat="1" x14ac:dyDescent="0.3">
      <c r="A190" s="78" t="s">
        <v>133</v>
      </c>
      <c r="B190" s="182">
        <f>16000/10</f>
        <v>1600</v>
      </c>
      <c r="C190" s="183">
        <f>2700/1.1</f>
        <v>2454.5454545454545</v>
      </c>
      <c r="D190" s="433">
        <v>10</v>
      </c>
      <c r="E190" s="44">
        <v>8</v>
      </c>
      <c r="F190" s="43">
        <f t="shared" si="181"/>
        <v>12800</v>
      </c>
      <c r="G190" s="80">
        <v>0</v>
      </c>
      <c r="H190" s="69">
        <f t="shared" si="182"/>
        <v>0</v>
      </c>
      <c r="I190" s="396">
        <v>0</v>
      </c>
      <c r="J190" s="37">
        <f t="shared" si="183"/>
        <v>0</v>
      </c>
      <c r="K190" s="396">
        <v>0</v>
      </c>
      <c r="L190" s="37">
        <f t="shared" si="184"/>
        <v>0</v>
      </c>
      <c r="M190" s="396">
        <v>0</v>
      </c>
      <c r="N190" s="37">
        <f t="shared" si="185"/>
        <v>0</v>
      </c>
      <c r="O190" s="396">
        <v>0</v>
      </c>
      <c r="P190" s="71">
        <f t="shared" si="186"/>
        <v>0</v>
      </c>
      <c r="Q190" s="57">
        <f t="shared" si="187"/>
        <v>0</v>
      </c>
      <c r="R190" s="70">
        <f t="shared" si="188"/>
        <v>0</v>
      </c>
      <c r="S190" s="80">
        <v>3</v>
      </c>
      <c r="T190" s="69">
        <f t="shared" si="189"/>
        <v>7363.636363636364</v>
      </c>
      <c r="U190" s="74">
        <v>3</v>
      </c>
      <c r="V190" s="69">
        <f t="shared" si="190"/>
        <v>7363.636363636364</v>
      </c>
      <c r="W190" s="396">
        <v>1</v>
      </c>
      <c r="X190" s="69">
        <f t="shared" si="191"/>
        <v>2454.5454545454545</v>
      </c>
      <c r="Y190" s="396">
        <v>1</v>
      </c>
      <c r="Z190" s="69">
        <f t="shared" si="192"/>
        <v>2454.5454545454545</v>
      </c>
      <c r="AA190" s="396">
        <v>0</v>
      </c>
      <c r="AB190" s="68">
        <f t="shared" si="193"/>
        <v>0</v>
      </c>
      <c r="AC190" s="67">
        <f t="shared" si="194"/>
        <v>8</v>
      </c>
      <c r="AD190" s="66">
        <f t="shared" si="195"/>
        <v>19636.363636363636</v>
      </c>
      <c r="AE190" s="57">
        <v>0</v>
      </c>
      <c r="AF190" s="57">
        <f t="shared" si="196"/>
        <v>6836.363636363636</v>
      </c>
      <c r="AG190" s="207">
        <v>0</v>
      </c>
      <c r="AH190" s="231">
        <f t="shared" si="197"/>
        <v>0</v>
      </c>
      <c r="AI190" s="80">
        <f t="shared" si="198"/>
        <v>0</v>
      </c>
      <c r="AJ190" s="231">
        <f t="shared" si="199"/>
        <v>0</v>
      </c>
      <c r="AK190" s="394">
        <v>0</v>
      </c>
      <c r="AL190" s="231">
        <f t="shared" si="200"/>
        <v>0</v>
      </c>
      <c r="AM190" s="62"/>
    </row>
    <row r="191" spans="1:39" s="2" customFormat="1" x14ac:dyDescent="0.3">
      <c r="A191" s="78" t="s">
        <v>39</v>
      </c>
      <c r="B191" s="47">
        <f>16000/10</f>
        <v>1600</v>
      </c>
      <c r="C191" s="183">
        <f>2700/1.1</f>
        <v>2454.5454545454545</v>
      </c>
      <c r="D191" s="54">
        <v>10</v>
      </c>
      <c r="E191" s="44">
        <v>0</v>
      </c>
      <c r="F191" s="43">
        <f t="shared" si="181"/>
        <v>0</v>
      </c>
      <c r="G191" s="80">
        <v>0</v>
      </c>
      <c r="H191" s="69">
        <f t="shared" si="182"/>
        <v>0</v>
      </c>
      <c r="I191" s="396">
        <v>0</v>
      </c>
      <c r="J191" s="37">
        <f t="shared" si="183"/>
        <v>0</v>
      </c>
      <c r="K191" s="396">
        <v>0</v>
      </c>
      <c r="L191" s="37">
        <f t="shared" si="184"/>
        <v>0</v>
      </c>
      <c r="M191" s="396">
        <v>0</v>
      </c>
      <c r="N191" s="37">
        <f t="shared" si="185"/>
        <v>0</v>
      </c>
      <c r="O191" s="396">
        <v>0</v>
      </c>
      <c r="P191" s="71">
        <f t="shared" si="186"/>
        <v>0</v>
      </c>
      <c r="Q191" s="57">
        <f t="shared" si="187"/>
        <v>0</v>
      </c>
      <c r="R191" s="70">
        <f t="shared" si="188"/>
        <v>0</v>
      </c>
      <c r="S191" s="80">
        <v>0</v>
      </c>
      <c r="T191" s="69">
        <f t="shared" si="189"/>
        <v>0</v>
      </c>
      <c r="U191" s="74">
        <v>0</v>
      </c>
      <c r="V191" s="69">
        <f t="shared" si="190"/>
        <v>0</v>
      </c>
      <c r="W191" s="396">
        <v>0</v>
      </c>
      <c r="X191" s="69">
        <f t="shared" si="191"/>
        <v>0</v>
      </c>
      <c r="Y191" s="396">
        <v>0</v>
      </c>
      <c r="Z191" s="69">
        <f t="shared" si="192"/>
        <v>0</v>
      </c>
      <c r="AA191" s="396">
        <v>0</v>
      </c>
      <c r="AB191" s="68">
        <f t="shared" si="193"/>
        <v>0</v>
      </c>
      <c r="AC191" s="67">
        <f t="shared" si="194"/>
        <v>0</v>
      </c>
      <c r="AD191" s="66">
        <f t="shared" si="195"/>
        <v>0</v>
      </c>
      <c r="AE191" s="57">
        <v>0</v>
      </c>
      <c r="AF191" s="57">
        <f t="shared" si="196"/>
        <v>0</v>
      </c>
      <c r="AG191" s="207">
        <v>0</v>
      </c>
      <c r="AH191" s="231">
        <f t="shared" si="197"/>
        <v>0</v>
      </c>
      <c r="AI191" s="80">
        <f t="shared" si="198"/>
        <v>0</v>
      </c>
      <c r="AJ191" s="231">
        <f t="shared" si="199"/>
        <v>0</v>
      </c>
      <c r="AK191" s="394">
        <v>0</v>
      </c>
      <c r="AL191" s="231">
        <f t="shared" si="200"/>
        <v>0</v>
      </c>
      <c r="AM191" s="62"/>
    </row>
    <row r="192" spans="1:39" s="2" customFormat="1" x14ac:dyDescent="0.3">
      <c r="A192" s="78" t="s">
        <v>41</v>
      </c>
      <c r="B192" s="47">
        <f>16000/10</f>
        <v>1600</v>
      </c>
      <c r="C192" s="183">
        <f>2700/1.1</f>
        <v>2454.5454545454545</v>
      </c>
      <c r="D192" s="54">
        <v>10</v>
      </c>
      <c r="E192" s="44">
        <v>0</v>
      </c>
      <c r="F192" s="43">
        <f t="shared" si="181"/>
        <v>0</v>
      </c>
      <c r="G192" s="80">
        <v>0</v>
      </c>
      <c r="H192" s="69">
        <f t="shared" si="182"/>
        <v>0</v>
      </c>
      <c r="I192" s="396">
        <v>0</v>
      </c>
      <c r="J192" s="37">
        <f t="shared" si="183"/>
        <v>0</v>
      </c>
      <c r="K192" s="396">
        <v>0</v>
      </c>
      <c r="L192" s="37">
        <f t="shared" si="184"/>
        <v>0</v>
      </c>
      <c r="M192" s="396">
        <v>0</v>
      </c>
      <c r="N192" s="37">
        <f t="shared" si="185"/>
        <v>0</v>
      </c>
      <c r="O192" s="396">
        <v>0</v>
      </c>
      <c r="P192" s="71">
        <f t="shared" si="186"/>
        <v>0</v>
      </c>
      <c r="Q192" s="57">
        <f t="shared" si="187"/>
        <v>0</v>
      </c>
      <c r="R192" s="70">
        <f t="shared" si="188"/>
        <v>0</v>
      </c>
      <c r="S192" s="80">
        <v>0</v>
      </c>
      <c r="T192" s="69">
        <f t="shared" si="189"/>
        <v>0</v>
      </c>
      <c r="U192" s="74">
        <v>0</v>
      </c>
      <c r="V192" s="69">
        <f t="shared" si="190"/>
        <v>0</v>
      </c>
      <c r="W192" s="396">
        <v>0</v>
      </c>
      <c r="X192" s="69">
        <f t="shared" si="191"/>
        <v>0</v>
      </c>
      <c r="Y192" s="396">
        <v>0</v>
      </c>
      <c r="Z192" s="69">
        <f t="shared" si="192"/>
        <v>0</v>
      </c>
      <c r="AA192" s="396">
        <v>0</v>
      </c>
      <c r="AB192" s="68">
        <f t="shared" si="193"/>
        <v>0</v>
      </c>
      <c r="AC192" s="67">
        <f t="shared" si="194"/>
        <v>0</v>
      </c>
      <c r="AD192" s="66">
        <f t="shared" si="195"/>
        <v>0</v>
      </c>
      <c r="AE192" s="57">
        <v>0</v>
      </c>
      <c r="AF192" s="57">
        <f t="shared" si="196"/>
        <v>0</v>
      </c>
      <c r="AG192" s="207">
        <v>0</v>
      </c>
      <c r="AH192" s="231">
        <f t="shared" si="197"/>
        <v>0</v>
      </c>
      <c r="AI192" s="80">
        <f t="shared" si="198"/>
        <v>0</v>
      </c>
      <c r="AJ192" s="231">
        <f t="shared" si="199"/>
        <v>0</v>
      </c>
      <c r="AK192" s="394">
        <v>0</v>
      </c>
      <c r="AL192" s="231">
        <f t="shared" si="200"/>
        <v>0</v>
      </c>
      <c r="AM192" s="62"/>
    </row>
    <row r="193" spans="1:39" s="2" customFormat="1" x14ac:dyDescent="0.3">
      <c r="A193" s="78" t="s">
        <v>68</v>
      </c>
      <c r="B193" s="47">
        <f>16000/10</f>
        <v>1600</v>
      </c>
      <c r="C193" s="183">
        <f>2700/1.1</f>
        <v>2454.5454545454545</v>
      </c>
      <c r="D193" s="54">
        <v>10</v>
      </c>
      <c r="E193" s="44">
        <v>0</v>
      </c>
      <c r="F193" s="43">
        <f t="shared" si="181"/>
        <v>0</v>
      </c>
      <c r="G193" s="80">
        <v>0</v>
      </c>
      <c r="H193" s="69">
        <f t="shared" si="182"/>
        <v>0</v>
      </c>
      <c r="I193" s="396">
        <v>0</v>
      </c>
      <c r="J193" s="37">
        <f t="shared" si="183"/>
        <v>0</v>
      </c>
      <c r="K193" s="396">
        <v>0</v>
      </c>
      <c r="L193" s="37">
        <f t="shared" si="184"/>
        <v>0</v>
      </c>
      <c r="M193" s="396">
        <v>0</v>
      </c>
      <c r="N193" s="37">
        <f t="shared" si="185"/>
        <v>0</v>
      </c>
      <c r="O193" s="396">
        <v>0</v>
      </c>
      <c r="P193" s="71">
        <f t="shared" si="186"/>
        <v>0</v>
      </c>
      <c r="Q193" s="57">
        <f t="shared" si="187"/>
        <v>0</v>
      </c>
      <c r="R193" s="70">
        <f t="shared" si="188"/>
        <v>0</v>
      </c>
      <c r="S193" s="80">
        <v>0</v>
      </c>
      <c r="T193" s="69">
        <f t="shared" si="189"/>
        <v>0</v>
      </c>
      <c r="U193" s="74">
        <v>0</v>
      </c>
      <c r="V193" s="69">
        <f t="shared" si="190"/>
        <v>0</v>
      </c>
      <c r="W193" s="396">
        <v>0</v>
      </c>
      <c r="X193" s="69">
        <f t="shared" si="191"/>
        <v>0</v>
      </c>
      <c r="Y193" s="396">
        <v>0</v>
      </c>
      <c r="Z193" s="69">
        <f t="shared" si="192"/>
        <v>0</v>
      </c>
      <c r="AA193" s="396">
        <v>0</v>
      </c>
      <c r="AB193" s="68">
        <f t="shared" si="193"/>
        <v>0</v>
      </c>
      <c r="AC193" s="67">
        <f t="shared" si="194"/>
        <v>0</v>
      </c>
      <c r="AD193" s="66">
        <f t="shared" si="195"/>
        <v>0</v>
      </c>
      <c r="AE193" s="57">
        <v>0</v>
      </c>
      <c r="AF193" s="57">
        <f t="shared" si="196"/>
        <v>0</v>
      </c>
      <c r="AG193" s="207">
        <v>0</v>
      </c>
      <c r="AH193" s="231">
        <f t="shared" si="197"/>
        <v>0</v>
      </c>
      <c r="AI193" s="80">
        <f t="shared" si="198"/>
        <v>0</v>
      </c>
      <c r="AJ193" s="231">
        <f t="shared" si="199"/>
        <v>0</v>
      </c>
      <c r="AK193" s="394">
        <v>0</v>
      </c>
      <c r="AL193" s="231">
        <f t="shared" si="200"/>
        <v>0</v>
      </c>
      <c r="AM193" s="62"/>
    </row>
    <row r="194" spans="1:39" s="2" customFormat="1" x14ac:dyDescent="0.3">
      <c r="A194" s="78" t="s">
        <v>1187</v>
      </c>
      <c r="B194" s="47">
        <f>16000/10</f>
        <v>1600</v>
      </c>
      <c r="C194" s="183">
        <f>2700/1.1</f>
        <v>2454.5454545454545</v>
      </c>
      <c r="D194" s="54">
        <v>11</v>
      </c>
      <c r="E194" s="44">
        <v>0</v>
      </c>
      <c r="F194" s="43">
        <f t="shared" si="181"/>
        <v>0</v>
      </c>
      <c r="G194" s="80">
        <v>0</v>
      </c>
      <c r="H194" s="69">
        <f t="shared" si="182"/>
        <v>0</v>
      </c>
      <c r="I194" s="396">
        <v>0</v>
      </c>
      <c r="J194" s="37">
        <f t="shared" si="183"/>
        <v>0</v>
      </c>
      <c r="K194" s="396">
        <v>0</v>
      </c>
      <c r="L194" s="37">
        <f t="shared" si="184"/>
        <v>0</v>
      </c>
      <c r="M194" s="396">
        <v>0</v>
      </c>
      <c r="N194" s="37">
        <f t="shared" si="185"/>
        <v>0</v>
      </c>
      <c r="O194" s="396">
        <v>0</v>
      </c>
      <c r="P194" s="71">
        <f t="shared" si="186"/>
        <v>0</v>
      </c>
      <c r="Q194" s="57">
        <f t="shared" si="187"/>
        <v>0</v>
      </c>
      <c r="R194" s="70">
        <f t="shared" si="188"/>
        <v>0</v>
      </c>
      <c r="S194" s="80">
        <v>0</v>
      </c>
      <c r="T194" s="69">
        <f t="shared" si="189"/>
        <v>0</v>
      </c>
      <c r="U194" s="74">
        <v>0</v>
      </c>
      <c r="V194" s="69">
        <f t="shared" si="190"/>
        <v>0</v>
      </c>
      <c r="W194" s="396">
        <v>0</v>
      </c>
      <c r="X194" s="69">
        <f t="shared" si="191"/>
        <v>0</v>
      </c>
      <c r="Y194" s="396">
        <v>0</v>
      </c>
      <c r="Z194" s="69">
        <f t="shared" si="192"/>
        <v>0</v>
      </c>
      <c r="AA194" s="396">
        <v>0</v>
      </c>
      <c r="AB194" s="68">
        <f t="shared" si="193"/>
        <v>0</v>
      </c>
      <c r="AC194" s="67">
        <f t="shared" si="194"/>
        <v>0</v>
      </c>
      <c r="AD194" s="66">
        <f t="shared" si="195"/>
        <v>0</v>
      </c>
      <c r="AE194" s="57">
        <v>0</v>
      </c>
      <c r="AF194" s="57">
        <f t="shared" si="196"/>
        <v>0</v>
      </c>
      <c r="AG194" s="207">
        <v>0</v>
      </c>
      <c r="AH194" s="231">
        <f t="shared" si="197"/>
        <v>0</v>
      </c>
      <c r="AI194" s="80">
        <f t="shared" si="198"/>
        <v>0</v>
      </c>
      <c r="AJ194" s="231">
        <f t="shared" si="199"/>
        <v>0</v>
      </c>
      <c r="AK194" s="394">
        <v>0</v>
      </c>
      <c r="AL194" s="231">
        <f t="shared" si="200"/>
        <v>0</v>
      </c>
      <c r="AM194" s="62"/>
    </row>
    <row r="195" spans="1:39" s="2" customFormat="1" x14ac:dyDescent="0.3">
      <c r="A195" s="78" t="s">
        <v>45</v>
      </c>
      <c r="B195" s="47">
        <f>14400/12</f>
        <v>1200</v>
      </c>
      <c r="C195" s="46">
        <f>1800/1.1</f>
        <v>1636.3636363636363</v>
      </c>
      <c r="D195" s="54">
        <v>12</v>
      </c>
      <c r="E195" s="44">
        <v>0</v>
      </c>
      <c r="F195" s="43">
        <f t="shared" si="181"/>
        <v>0</v>
      </c>
      <c r="G195" s="80">
        <v>0</v>
      </c>
      <c r="H195" s="69">
        <f t="shared" si="182"/>
        <v>0</v>
      </c>
      <c r="I195" s="396">
        <v>0</v>
      </c>
      <c r="J195" s="37">
        <f t="shared" si="183"/>
        <v>0</v>
      </c>
      <c r="K195" s="396">
        <v>0</v>
      </c>
      <c r="L195" s="37">
        <f t="shared" si="184"/>
        <v>0</v>
      </c>
      <c r="M195" s="396">
        <v>0</v>
      </c>
      <c r="N195" s="37">
        <f t="shared" si="185"/>
        <v>0</v>
      </c>
      <c r="O195" s="396">
        <v>0</v>
      </c>
      <c r="P195" s="71">
        <f t="shared" si="186"/>
        <v>0</v>
      </c>
      <c r="Q195" s="57">
        <f t="shared" si="187"/>
        <v>0</v>
      </c>
      <c r="R195" s="70">
        <f t="shared" si="188"/>
        <v>0</v>
      </c>
      <c r="S195" s="80">
        <v>0</v>
      </c>
      <c r="T195" s="69">
        <f t="shared" si="189"/>
        <v>0</v>
      </c>
      <c r="U195" s="74">
        <v>0</v>
      </c>
      <c r="V195" s="69">
        <f t="shared" si="190"/>
        <v>0</v>
      </c>
      <c r="W195" s="396">
        <v>0</v>
      </c>
      <c r="X195" s="69">
        <f t="shared" si="191"/>
        <v>0</v>
      </c>
      <c r="Y195" s="396">
        <v>0</v>
      </c>
      <c r="Z195" s="69">
        <f t="shared" si="192"/>
        <v>0</v>
      </c>
      <c r="AA195" s="396">
        <v>0</v>
      </c>
      <c r="AB195" s="68">
        <f t="shared" si="193"/>
        <v>0</v>
      </c>
      <c r="AC195" s="67">
        <f t="shared" si="194"/>
        <v>0</v>
      </c>
      <c r="AD195" s="66">
        <f t="shared" si="195"/>
        <v>0</v>
      </c>
      <c r="AE195" s="57">
        <v>0</v>
      </c>
      <c r="AF195" s="57">
        <f t="shared" si="196"/>
        <v>0</v>
      </c>
      <c r="AG195" s="207">
        <v>0</v>
      </c>
      <c r="AH195" s="231">
        <f t="shared" si="197"/>
        <v>0</v>
      </c>
      <c r="AI195" s="80">
        <f t="shared" si="198"/>
        <v>0</v>
      </c>
      <c r="AJ195" s="231">
        <f t="shared" si="199"/>
        <v>0</v>
      </c>
      <c r="AK195" s="394">
        <v>0</v>
      </c>
      <c r="AL195" s="231">
        <f t="shared" si="200"/>
        <v>0</v>
      </c>
      <c r="AM195" s="62"/>
    </row>
    <row r="196" spans="1:39" s="2" customFormat="1" x14ac:dyDescent="0.3">
      <c r="A196" s="55" t="s">
        <v>150</v>
      </c>
      <c r="B196" s="47">
        <f>3900/6</f>
        <v>650</v>
      </c>
      <c r="C196" s="46">
        <f>2000/1.1</f>
        <v>1818.181818181818</v>
      </c>
      <c r="D196" s="54">
        <v>6</v>
      </c>
      <c r="E196" s="44">
        <v>0</v>
      </c>
      <c r="F196" s="43">
        <f t="shared" si="181"/>
        <v>0</v>
      </c>
      <c r="G196" s="80">
        <v>0</v>
      </c>
      <c r="H196" s="69">
        <f t="shared" si="182"/>
        <v>0</v>
      </c>
      <c r="I196" s="396">
        <v>0</v>
      </c>
      <c r="J196" s="37">
        <f t="shared" si="183"/>
        <v>0</v>
      </c>
      <c r="K196" s="396">
        <v>0</v>
      </c>
      <c r="L196" s="37">
        <f t="shared" si="184"/>
        <v>0</v>
      </c>
      <c r="M196" s="396">
        <v>0</v>
      </c>
      <c r="N196" s="37">
        <f t="shared" si="185"/>
        <v>0</v>
      </c>
      <c r="O196" s="396">
        <v>0</v>
      </c>
      <c r="P196" s="71">
        <f t="shared" si="186"/>
        <v>0</v>
      </c>
      <c r="Q196" s="57">
        <f t="shared" si="187"/>
        <v>0</v>
      </c>
      <c r="R196" s="70">
        <f t="shared" si="188"/>
        <v>0</v>
      </c>
      <c r="S196" s="80">
        <v>0</v>
      </c>
      <c r="T196" s="69">
        <f t="shared" si="189"/>
        <v>0</v>
      </c>
      <c r="U196" s="74">
        <v>0</v>
      </c>
      <c r="V196" s="69">
        <f t="shared" si="190"/>
        <v>0</v>
      </c>
      <c r="W196" s="396">
        <v>0</v>
      </c>
      <c r="X196" s="69">
        <f t="shared" si="191"/>
        <v>0</v>
      </c>
      <c r="Y196" s="396">
        <v>0</v>
      </c>
      <c r="Z196" s="69">
        <f t="shared" si="192"/>
        <v>0</v>
      </c>
      <c r="AA196" s="396">
        <v>0</v>
      </c>
      <c r="AB196" s="68">
        <f t="shared" si="193"/>
        <v>0</v>
      </c>
      <c r="AC196" s="67">
        <f t="shared" si="194"/>
        <v>0</v>
      </c>
      <c r="AD196" s="66">
        <f t="shared" si="195"/>
        <v>0</v>
      </c>
      <c r="AE196" s="57">
        <v>0</v>
      </c>
      <c r="AF196" s="57">
        <f t="shared" si="196"/>
        <v>0</v>
      </c>
      <c r="AG196" s="207">
        <v>0</v>
      </c>
      <c r="AH196" s="231">
        <f t="shared" si="197"/>
        <v>0</v>
      </c>
      <c r="AI196" s="80">
        <f t="shared" si="198"/>
        <v>0</v>
      </c>
      <c r="AJ196" s="231">
        <f t="shared" si="199"/>
        <v>0</v>
      </c>
      <c r="AK196" s="394">
        <v>0</v>
      </c>
      <c r="AL196" s="231">
        <f t="shared" si="200"/>
        <v>0</v>
      </c>
      <c r="AM196" s="62"/>
    </row>
    <row r="197" spans="1:39" s="2" customFormat="1" x14ac:dyDescent="0.3">
      <c r="A197" s="55" t="s">
        <v>67</v>
      </c>
      <c r="B197" s="47">
        <f>3900/6</f>
        <v>650</v>
      </c>
      <c r="C197" s="46">
        <f>2000/1.1</f>
        <v>1818.181818181818</v>
      </c>
      <c r="D197" s="54">
        <v>6</v>
      </c>
      <c r="E197" s="44">
        <v>0</v>
      </c>
      <c r="F197" s="43">
        <f t="shared" si="181"/>
        <v>0</v>
      </c>
      <c r="G197" s="80">
        <v>0</v>
      </c>
      <c r="H197" s="69">
        <f t="shared" si="182"/>
        <v>0</v>
      </c>
      <c r="I197" s="396">
        <v>0</v>
      </c>
      <c r="J197" s="37">
        <f t="shared" si="183"/>
        <v>0</v>
      </c>
      <c r="K197" s="396">
        <v>0</v>
      </c>
      <c r="L197" s="37">
        <f t="shared" si="184"/>
        <v>0</v>
      </c>
      <c r="M197" s="396">
        <v>0</v>
      </c>
      <c r="N197" s="37">
        <f t="shared" si="185"/>
        <v>0</v>
      </c>
      <c r="O197" s="396">
        <v>0</v>
      </c>
      <c r="P197" s="71">
        <f t="shared" si="186"/>
        <v>0</v>
      </c>
      <c r="Q197" s="57">
        <f t="shared" si="187"/>
        <v>0</v>
      </c>
      <c r="R197" s="70">
        <f t="shared" si="188"/>
        <v>0</v>
      </c>
      <c r="S197" s="80">
        <v>0</v>
      </c>
      <c r="T197" s="69">
        <f t="shared" si="189"/>
        <v>0</v>
      </c>
      <c r="U197" s="74">
        <v>0</v>
      </c>
      <c r="V197" s="69">
        <f t="shared" si="190"/>
        <v>0</v>
      </c>
      <c r="W197" s="396">
        <v>0</v>
      </c>
      <c r="X197" s="69">
        <f t="shared" si="191"/>
        <v>0</v>
      </c>
      <c r="Y197" s="396">
        <v>0</v>
      </c>
      <c r="Z197" s="69">
        <f t="shared" si="192"/>
        <v>0</v>
      </c>
      <c r="AA197" s="396">
        <v>0</v>
      </c>
      <c r="AB197" s="68">
        <f t="shared" si="193"/>
        <v>0</v>
      </c>
      <c r="AC197" s="67">
        <f t="shared" si="194"/>
        <v>0</v>
      </c>
      <c r="AD197" s="66">
        <f t="shared" si="195"/>
        <v>0</v>
      </c>
      <c r="AE197" s="57">
        <v>0</v>
      </c>
      <c r="AF197" s="57">
        <f t="shared" si="196"/>
        <v>0</v>
      </c>
      <c r="AG197" s="207">
        <v>0</v>
      </c>
      <c r="AH197" s="231">
        <f t="shared" si="197"/>
        <v>0</v>
      </c>
      <c r="AI197" s="80">
        <f t="shared" si="198"/>
        <v>0</v>
      </c>
      <c r="AJ197" s="231">
        <f t="shared" si="199"/>
        <v>0</v>
      </c>
      <c r="AK197" s="394">
        <v>0</v>
      </c>
      <c r="AL197" s="231">
        <f t="shared" si="200"/>
        <v>0</v>
      </c>
      <c r="AM197" s="62"/>
    </row>
    <row r="198" spans="1:39" s="2" customFormat="1" x14ac:dyDescent="0.3">
      <c r="A198" s="55" t="s">
        <v>148</v>
      </c>
      <c r="B198" s="47">
        <f>3900/6</f>
        <v>650</v>
      </c>
      <c r="C198" s="46">
        <f>2000/1.1</f>
        <v>1818.181818181818</v>
      </c>
      <c r="D198" s="54">
        <v>6</v>
      </c>
      <c r="E198" s="44">
        <v>0</v>
      </c>
      <c r="F198" s="43">
        <f t="shared" si="181"/>
        <v>0</v>
      </c>
      <c r="G198" s="80">
        <v>0</v>
      </c>
      <c r="H198" s="69">
        <f t="shared" si="182"/>
        <v>0</v>
      </c>
      <c r="I198" s="396">
        <v>0</v>
      </c>
      <c r="J198" s="37">
        <f t="shared" si="183"/>
        <v>0</v>
      </c>
      <c r="K198" s="396">
        <v>0</v>
      </c>
      <c r="L198" s="37">
        <f t="shared" si="184"/>
        <v>0</v>
      </c>
      <c r="M198" s="396">
        <v>0</v>
      </c>
      <c r="N198" s="37">
        <f t="shared" si="185"/>
        <v>0</v>
      </c>
      <c r="O198" s="396">
        <v>0</v>
      </c>
      <c r="P198" s="71">
        <f t="shared" si="186"/>
        <v>0</v>
      </c>
      <c r="Q198" s="57">
        <f t="shared" si="187"/>
        <v>0</v>
      </c>
      <c r="R198" s="70">
        <f t="shared" si="188"/>
        <v>0</v>
      </c>
      <c r="S198" s="80">
        <v>0</v>
      </c>
      <c r="T198" s="69">
        <f t="shared" si="189"/>
        <v>0</v>
      </c>
      <c r="U198" s="74">
        <v>0</v>
      </c>
      <c r="V198" s="69">
        <f t="shared" si="190"/>
        <v>0</v>
      </c>
      <c r="W198" s="396">
        <v>0</v>
      </c>
      <c r="X198" s="69">
        <f t="shared" si="191"/>
        <v>0</v>
      </c>
      <c r="Y198" s="396">
        <v>0</v>
      </c>
      <c r="Z198" s="69">
        <f t="shared" si="192"/>
        <v>0</v>
      </c>
      <c r="AA198" s="396">
        <v>0</v>
      </c>
      <c r="AB198" s="68">
        <f t="shared" si="193"/>
        <v>0</v>
      </c>
      <c r="AC198" s="67">
        <f t="shared" si="194"/>
        <v>0</v>
      </c>
      <c r="AD198" s="66">
        <f t="shared" si="195"/>
        <v>0</v>
      </c>
      <c r="AE198" s="57">
        <v>0</v>
      </c>
      <c r="AF198" s="57">
        <f t="shared" si="196"/>
        <v>0</v>
      </c>
      <c r="AG198" s="207">
        <v>0</v>
      </c>
      <c r="AH198" s="231">
        <f t="shared" si="197"/>
        <v>0</v>
      </c>
      <c r="AI198" s="80">
        <f t="shared" si="198"/>
        <v>0</v>
      </c>
      <c r="AJ198" s="231">
        <f t="shared" si="199"/>
        <v>0</v>
      </c>
      <c r="AK198" s="394">
        <v>0</v>
      </c>
      <c r="AL198" s="231">
        <f t="shared" si="200"/>
        <v>0</v>
      </c>
      <c r="AM198" s="62"/>
    </row>
    <row r="199" spans="1:39" s="2" customFormat="1" ht="17.25" thickBot="1" x14ac:dyDescent="0.35">
      <c r="A199" s="48" t="s">
        <v>60</v>
      </c>
      <c r="B199" s="193">
        <f>31200/24</f>
        <v>1300</v>
      </c>
      <c r="C199" s="194">
        <f>2800/1.1</f>
        <v>2545.454545454545</v>
      </c>
      <c r="D199" s="50">
        <v>24</v>
      </c>
      <c r="E199" s="403">
        <v>0</v>
      </c>
      <c r="F199" s="428">
        <f t="shared" si="181"/>
        <v>0</v>
      </c>
      <c r="G199" s="412">
        <v>0</v>
      </c>
      <c r="H199" s="404">
        <f t="shared" si="182"/>
        <v>0</v>
      </c>
      <c r="I199" s="418">
        <v>0</v>
      </c>
      <c r="J199" s="197">
        <f t="shared" si="183"/>
        <v>0</v>
      </c>
      <c r="K199" s="418">
        <v>0</v>
      </c>
      <c r="L199" s="197">
        <f t="shared" si="184"/>
        <v>0</v>
      </c>
      <c r="M199" s="418">
        <v>0</v>
      </c>
      <c r="N199" s="197">
        <f t="shared" si="185"/>
        <v>0</v>
      </c>
      <c r="O199" s="418">
        <v>0</v>
      </c>
      <c r="P199" s="405">
        <f t="shared" si="186"/>
        <v>0</v>
      </c>
      <c r="Q199" s="406">
        <f t="shared" si="187"/>
        <v>0</v>
      </c>
      <c r="R199" s="149">
        <f t="shared" si="188"/>
        <v>0</v>
      </c>
      <c r="S199" s="412">
        <v>0</v>
      </c>
      <c r="T199" s="404">
        <f t="shared" si="189"/>
        <v>0</v>
      </c>
      <c r="U199" s="74">
        <v>0</v>
      </c>
      <c r="V199" s="404">
        <f t="shared" si="190"/>
        <v>0</v>
      </c>
      <c r="W199" s="418">
        <v>0</v>
      </c>
      <c r="X199" s="404">
        <f t="shared" si="191"/>
        <v>0</v>
      </c>
      <c r="Y199" s="418">
        <v>0</v>
      </c>
      <c r="Z199" s="404">
        <f t="shared" si="192"/>
        <v>0</v>
      </c>
      <c r="AA199" s="418">
        <v>0</v>
      </c>
      <c r="AB199" s="390">
        <f t="shared" si="193"/>
        <v>0</v>
      </c>
      <c r="AC199" s="407">
        <f t="shared" si="194"/>
        <v>0</v>
      </c>
      <c r="AD199" s="408">
        <f t="shared" si="195"/>
        <v>0</v>
      </c>
      <c r="AE199" s="406">
        <v>0</v>
      </c>
      <c r="AF199" s="406">
        <f t="shared" si="196"/>
        <v>0</v>
      </c>
      <c r="AG199" s="429">
        <v>0</v>
      </c>
      <c r="AH199" s="411">
        <f t="shared" si="197"/>
        <v>0</v>
      </c>
      <c r="AI199" s="412">
        <f t="shared" si="198"/>
        <v>0</v>
      </c>
      <c r="AJ199" s="411">
        <f t="shared" si="199"/>
        <v>0</v>
      </c>
      <c r="AK199" s="430">
        <v>0</v>
      </c>
      <c r="AL199" s="411">
        <f t="shared" si="200"/>
        <v>0</v>
      </c>
      <c r="AM199" s="439"/>
    </row>
    <row r="200" spans="1:39" s="2" customFormat="1" ht="17.25" thickBot="1" x14ac:dyDescent="0.35">
      <c r="A200" s="573" t="s">
        <v>57</v>
      </c>
      <c r="B200" s="574"/>
      <c r="C200" s="574"/>
      <c r="D200" s="574"/>
      <c r="E200" s="440">
        <f t="shared" ref="E200:AL200" si="201">SUM(E185:E199)</f>
        <v>17</v>
      </c>
      <c r="F200" s="441">
        <f t="shared" si="201"/>
        <v>29000</v>
      </c>
      <c r="G200" s="395">
        <f>SUM(G185:G199)</f>
        <v>0</v>
      </c>
      <c r="H200" s="451">
        <f t="shared" si="201"/>
        <v>0</v>
      </c>
      <c r="I200" s="558">
        <f t="shared" si="201"/>
        <v>0</v>
      </c>
      <c r="J200" s="451">
        <f t="shared" si="201"/>
        <v>0</v>
      </c>
      <c r="K200" s="558">
        <f t="shared" si="201"/>
        <v>0</v>
      </c>
      <c r="L200" s="451">
        <f t="shared" si="201"/>
        <v>0</v>
      </c>
      <c r="M200" s="558">
        <f>SUM(M185:M199)</f>
        <v>0</v>
      </c>
      <c r="N200" s="451">
        <f t="shared" si="201"/>
        <v>0</v>
      </c>
      <c r="O200" s="558">
        <f>SUM(O185:O199)</f>
        <v>0</v>
      </c>
      <c r="P200" s="451">
        <f t="shared" si="201"/>
        <v>0</v>
      </c>
      <c r="Q200" s="442">
        <f t="shared" si="201"/>
        <v>0</v>
      </c>
      <c r="R200" s="443">
        <f t="shared" si="201"/>
        <v>0</v>
      </c>
      <c r="S200" s="395">
        <f>SUM(S185:S199)</f>
        <v>3</v>
      </c>
      <c r="T200" s="451">
        <f t="shared" si="201"/>
        <v>7363.636363636364</v>
      </c>
      <c r="U200" s="558">
        <f t="shared" si="201"/>
        <v>4</v>
      </c>
      <c r="V200" s="451">
        <f t="shared" si="201"/>
        <v>9909.0909090909081</v>
      </c>
      <c r="W200" s="558">
        <f t="shared" si="201"/>
        <v>1</v>
      </c>
      <c r="X200" s="451">
        <f t="shared" si="201"/>
        <v>2454.5454545454545</v>
      </c>
      <c r="Y200" s="558">
        <f t="shared" si="201"/>
        <v>4</v>
      </c>
      <c r="Z200" s="451">
        <f t="shared" si="201"/>
        <v>10090.90909090909</v>
      </c>
      <c r="AA200" s="558">
        <f t="shared" si="201"/>
        <v>0</v>
      </c>
      <c r="AB200" s="451">
        <f t="shared" si="201"/>
        <v>0</v>
      </c>
      <c r="AC200" s="442">
        <f t="shared" si="201"/>
        <v>12</v>
      </c>
      <c r="AD200" s="442">
        <f t="shared" si="201"/>
        <v>29818.181818181816</v>
      </c>
      <c r="AE200" s="442">
        <f t="shared" si="201"/>
        <v>0</v>
      </c>
      <c r="AF200" s="444">
        <f t="shared" si="201"/>
        <v>9818.1818181818162</v>
      </c>
      <c r="AG200" s="455">
        <f t="shared" si="201"/>
        <v>0</v>
      </c>
      <c r="AH200" s="367">
        <f t="shared" si="201"/>
        <v>0</v>
      </c>
      <c r="AI200" s="395">
        <f t="shared" si="201"/>
        <v>5</v>
      </c>
      <c r="AJ200" s="367">
        <f t="shared" si="201"/>
        <v>9000</v>
      </c>
      <c r="AK200" s="395">
        <f t="shared" si="201"/>
        <v>0</v>
      </c>
      <c r="AL200" s="367">
        <f t="shared" si="201"/>
        <v>0</v>
      </c>
      <c r="AM200" s="11"/>
    </row>
    <row r="201" spans="1:39" s="2" customFormat="1" ht="17.25" thickBot="1" x14ac:dyDescent="0.35">
      <c r="A201" s="10"/>
      <c r="B201" s="10"/>
      <c r="C201" s="10"/>
      <c r="D201" s="10"/>
      <c r="E201" s="4"/>
      <c r="F201" s="6"/>
      <c r="G201" s="4"/>
      <c r="H201" s="9">
        <f>H200*1.1</f>
        <v>0</v>
      </c>
      <c r="I201" s="5"/>
      <c r="J201" s="9">
        <f>J200*1.1</f>
        <v>0</v>
      </c>
      <c r="K201" s="5"/>
      <c r="L201" s="9">
        <f>L200*1.1</f>
        <v>0</v>
      </c>
      <c r="M201" s="5"/>
      <c r="N201" s="9">
        <f>N200*1.1</f>
        <v>0</v>
      </c>
      <c r="O201" s="5"/>
      <c r="P201" s="9">
        <f>P200*1.1</f>
        <v>0</v>
      </c>
      <c r="Q201" s="5"/>
      <c r="R201" s="8">
        <f>R200*1.1</f>
        <v>0</v>
      </c>
      <c r="S201" s="586" t="s">
        <v>50</v>
      </c>
      <c r="T201" s="587"/>
      <c r="U201" s="587"/>
      <c r="V201" s="587"/>
      <c r="W201" s="587"/>
      <c r="X201" s="587"/>
      <c r="Y201" s="587"/>
      <c r="Z201" s="587"/>
      <c r="AA201" s="587"/>
      <c r="AB201" s="587"/>
      <c r="AC201" s="587"/>
      <c r="AD201" s="587"/>
      <c r="AE201" s="557"/>
      <c r="AF201" s="127">
        <f>AF200/(R200+F200)</f>
        <v>0.33855799373040746</v>
      </c>
      <c r="AG201" s="4"/>
      <c r="AH201" s="6"/>
      <c r="AI201" s="4"/>
      <c r="AJ201" s="6"/>
      <c r="AK201" s="4"/>
      <c r="AL201" s="3"/>
    </row>
    <row r="202" spans="1:39" s="2" customFormat="1" x14ac:dyDescent="0.3"/>
  </sheetData>
  <mergeCells count="387">
    <mergeCell ref="AM183:AM184"/>
    <mergeCell ref="A200:D200"/>
    <mergeCell ref="S201:AD201"/>
    <mergeCell ref="AG183:AG184"/>
    <mergeCell ref="AH183:AH184"/>
    <mergeCell ref="AI183:AI184"/>
    <mergeCell ref="AJ183:AJ184"/>
    <mergeCell ref="AK183:AK184"/>
    <mergeCell ref="AL183:AL184"/>
    <mergeCell ref="AA183:AA184"/>
    <mergeCell ref="AB183:AB184"/>
    <mergeCell ref="AC183:AC184"/>
    <mergeCell ref="AD183:AD184"/>
    <mergeCell ref="AE183:AE184"/>
    <mergeCell ref="AF183:AF184"/>
    <mergeCell ref="U183:U184"/>
    <mergeCell ref="V183:V184"/>
    <mergeCell ref="W183:W184"/>
    <mergeCell ref="X183:X184"/>
    <mergeCell ref="Y183:Y184"/>
    <mergeCell ref="Z183:Z184"/>
    <mergeCell ref="O183:O184"/>
    <mergeCell ref="P183:P184"/>
    <mergeCell ref="Q183:Q184"/>
    <mergeCell ref="G182:R182"/>
    <mergeCell ref="S182:AF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R183:R184"/>
    <mergeCell ref="S183:S184"/>
    <mergeCell ref="T183:T184"/>
    <mergeCell ref="I183:I184"/>
    <mergeCell ref="J183:J184"/>
    <mergeCell ref="K183:K184"/>
    <mergeCell ref="L183:L184"/>
    <mergeCell ref="M183:M184"/>
    <mergeCell ref="N183:N184"/>
    <mergeCell ref="S179:AD179"/>
    <mergeCell ref="AD161:AD162"/>
    <mergeCell ref="AE161:AE162"/>
    <mergeCell ref="AF161:AF162"/>
    <mergeCell ref="AG161:AG162"/>
    <mergeCell ref="AH161:AH162"/>
    <mergeCell ref="AI161:AI162"/>
    <mergeCell ref="X161:X162"/>
    <mergeCell ref="Y161:Y162"/>
    <mergeCell ref="Z161:Z162"/>
    <mergeCell ref="AA161:AA162"/>
    <mergeCell ref="AB161:AB162"/>
    <mergeCell ref="AC161:AC162"/>
    <mergeCell ref="S161:S162"/>
    <mergeCell ref="T161:T162"/>
    <mergeCell ref="U161:U162"/>
    <mergeCell ref="V161:V162"/>
    <mergeCell ref="W161:W162"/>
    <mergeCell ref="K138:K139"/>
    <mergeCell ref="L138:L139"/>
    <mergeCell ref="M138:M139"/>
    <mergeCell ref="N138:N139"/>
    <mergeCell ref="AJ161:AJ162"/>
    <mergeCell ref="AK161:AK162"/>
    <mergeCell ref="AL161:AL162"/>
    <mergeCell ref="AM161:AM162"/>
    <mergeCell ref="A178:D178"/>
    <mergeCell ref="R161:R162"/>
    <mergeCell ref="L161:L162"/>
    <mergeCell ref="M161:M162"/>
    <mergeCell ref="N161:N162"/>
    <mergeCell ref="O161:O162"/>
    <mergeCell ref="P161:P162"/>
    <mergeCell ref="Q161:Q162"/>
    <mergeCell ref="F161:F162"/>
    <mergeCell ref="G161:G162"/>
    <mergeCell ref="H161:H162"/>
    <mergeCell ref="I161:I162"/>
    <mergeCell ref="J161:J162"/>
    <mergeCell ref="K161:K162"/>
    <mergeCell ref="AM138:AM139"/>
    <mergeCell ref="A155:D155"/>
    <mergeCell ref="S156:AD156"/>
    <mergeCell ref="G160:R160"/>
    <mergeCell ref="S160:AF160"/>
    <mergeCell ref="A161:A162"/>
    <mergeCell ref="B161:B162"/>
    <mergeCell ref="C161:C162"/>
    <mergeCell ref="D161:D162"/>
    <mergeCell ref="E161:E162"/>
    <mergeCell ref="AG138:AG139"/>
    <mergeCell ref="AH138:AH139"/>
    <mergeCell ref="AI138:AI139"/>
    <mergeCell ref="AJ138:AJ139"/>
    <mergeCell ref="AK138:AK139"/>
    <mergeCell ref="AL138:AL139"/>
    <mergeCell ref="AA138:AA139"/>
    <mergeCell ref="AB138:AB139"/>
    <mergeCell ref="AC138:AC139"/>
    <mergeCell ref="AD138:AD139"/>
    <mergeCell ref="AE138:AE139"/>
    <mergeCell ref="AF138:AF139"/>
    <mergeCell ref="I138:I139"/>
    <mergeCell ref="J138:J139"/>
    <mergeCell ref="V116:V117"/>
    <mergeCell ref="W116:W117"/>
    <mergeCell ref="G137:R137"/>
    <mergeCell ref="S137:AF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W138:W139"/>
    <mergeCell ref="X138:X139"/>
    <mergeCell ref="Y138:Y139"/>
    <mergeCell ref="Z138:Z139"/>
    <mergeCell ref="O138:O139"/>
    <mergeCell ref="P138:P139"/>
    <mergeCell ref="Q138:Q139"/>
    <mergeCell ref="R138:R139"/>
    <mergeCell ref="U138:U139"/>
    <mergeCell ref="V138:V139"/>
    <mergeCell ref="S138:S139"/>
    <mergeCell ref="T138:T139"/>
    <mergeCell ref="M94:M95"/>
    <mergeCell ref="N94:N95"/>
    <mergeCell ref="AJ116:AJ117"/>
    <mergeCell ref="AK116:AK117"/>
    <mergeCell ref="AL116:AL117"/>
    <mergeCell ref="AM116:AM117"/>
    <mergeCell ref="A133:D133"/>
    <mergeCell ref="S134:AD134"/>
    <mergeCell ref="AD116:AD117"/>
    <mergeCell ref="AE116:AE117"/>
    <mergeCell ref="AF116:AF117"/>
    <mergeCell ref="AG116:AG117"/>
    <mergeCell ref="AH116:AH117"/>
    <mergeCell ref="AI116:AI117"/>
    <mergeCell ref="X116:X117"/>
    <mergeCell ref="Y116:Y117"/>
    <mergeCell ref="Z116:Z117"/>
    <mergeCell ref="AA116:AA117"/>
    <mergeCell ref="AB116:AB117"/>
    <mergeCell ref="AC116:AC117"/>
    <mergeCell ref="R116:R117"/>
    <mergeCell ref="S116:S117"/>
    <mergeCell ref="T116:T117"/>
    <mergeCell ref="U116:U117"/>
    <mergeCell ref="L116:L117"/>
    <mergeCell ref="M116:M117"/>
    <mergeCell ref="N116:N117"/>
    <mergeCell ref="O116:O117"/>
    <mergeCell ref="P116:P117"/>
    <mergeCell ref="Q116:Q117"/>
    <mergeCell ref="F116:F117"/>
    <mergeCell ref="G116:G117"/>
    <mergeCell ref="H116:H117"/>
    <mergeCell ref="I116:I117"/>
    <mergeCell ref="J116:J117"/>
    <mergeCell ref="K116:K117"/>
    <mergeCell ref="AM94:AM95"/>
    <mergeCell ref="A111:D111"/>
    <mergeCell ref="S112:AD112"/>
    <mergeCell ref="G115:R115"/>
    <mergeCell ref="S115:AF115"/>
    <mergeCell ref="A116:A117"/>
    <mergeCell ref="B116:B117"/>
    <mergeCell ref="C116:C117"/>
    <mergeCell ref="D116:D117"/>
    <mergeCell ref="E116:E117"/>
    <mergeCell ref="AG94:AG95"/>
    <mergeCell ref="AH94:AH95"/>
    <mergeCell ref="AI94:AI95"/>
    <mergeCell ref="AJ94:AJ95"/>
    <mergeCell ref="AK94:AK95"/>
    <mergeCell ref="AL94:AL95"/>
    <mergeCell ref="AA94:AA95"/>
    <mergeCell ref="AB94:AB95"/>
    <mergeCell ref="AC94:AC95"/>
    <mergeCell ref="AD94:AD95"/>
    <mergeCell ref="AE94:AE95"/>
    <mergeCell ref="AF94:AF95"/>
    <mergeCell ref="I94:I95"/>
    <mergeCell ref="J94:J95"/>
    <mergeCell ref="G93:R93"/>
    <mergeCell ref="S93:AF93"/>
    <mergeCell ref="A94:A95"/>
    <mergeCell ref="B94:B95"/>
    <mergeCell ref="C94:C95"/>
    <mergeCell ref="D94:D95"/>
    <mergeCell ref="E94:E95"/>
    <mergeCell ref="F94:F95"/>
    <mergeCell ref="G94:G95"/>
    <mergeCell ref="H94:H95"/>
    <mergeCell ref="W94:W95"/>
    <mergeCell ref="X94:X95"/>
    <mergeCell ref="Y94:Y95"/>
    <mergeCell ref="Z94:Z95"/>
    <mergeCell ref="O94:O95"/>
    <mergeCell ref="P94:P95"/>
    <mergeCell ref="Q94:Q95"/>
    <mergeCell ref="R94:R95"/>
    <mergeCell ref="U94:U95"/>
    <mergeCell ref="V94:V95"/>
    <mergeCell ref="S94:S95"/>
    <mergeCell ref="T94:T95"/>
    <mergeCell ref="K94:K95"/>
    <mergeCell ref="L94:L95"/>
    <mergeCell ref="S90:AD90"/>
    <mergeCell ref="AD72:AD73"/>
    <mergeCell ref="AE72:AE73"/>
    <mergeCell ref="AF72:AF73"/>
    <mergeCell ref="AG72:AG73"/>
    <mergeCell ref="AH72:AH73"/>
    <mergeCell ref="AI72:AI73"/>
    <mergeCell ref="X72:X73"/>
    <mergeCell ref="Y72:Y73"/>
    <mergeCell ref="Z72:Z73"/>
    <mergeCell ref="AA72:AA73"/>
    <mergeCell ref="AB72:AB73"/>
    <mergeCell ref="AC72:AC73"/>
    <mergeCell ref="S72:S73"/>
    <mergeCell ref="T72:T73"/>
    <mergeCell ref="U72:U73"/>
    <mergeCell ref="V72:V73"/>
    <mergeCell ref="W72:W73"/>
    <mergeCell ref="K50:K51"/>
    <mergeCell ref="L50:L51"/>
    <mergeCell ref="M50:M51"/>
    <mergeCell ref="N50:N51"/>
    <mergeCell ref="AJ72:AJ73"/>
    <mergeCell ref="AK72:AK73"/>
    <mergeCell ref="AL72:AL73"/>
    <mergeCell ref="AM72:AM73"/>
    <mergeCell ref="A89:D89"/>
    <mergeCell ref="R72:R73"/>
    <mergeCell ref="L72:L73"/>
    <mergeCell ref="M72:M73"/>
    <mergeCell ref="N72:N73"/>
    <mergeCell ref="O72:O73"/>
    <mergeCell ref="P72:P73"/>
    <mergeCell ref="Q72:Q73"/>
    <mergeCell ref="F72:F73"/>
    <mergeCell ref="G72:G73"/>
    <mergeCell ref="H72:H73"/>
    <mergeCell ref="I72:I73"/>
    <mergeCell ref="J72:J73"/>
    <mergeCell ref="K72:K73"/>
    <mergeCell ref="AM50:AM51"/>
    <mergeCell ref="A67:D67"/>
    <mergeCell ref="S68:AD68"/>
    <mergeCell ref="G71:R71"/>
    <mergeCell ref="S71:AF71"/>
    <mergeCell ref="A72:A73"/>
    <mergeCell ref="B72:B73"/>
    <mergeCell ref="C72:C73"/>
    <mergeCell ref="D72:D73"/>
    <mergeCell ref="E72:E73"/>
    <mergeCell ref="AG50:AG51"/>
    <mergeCell ref="AH50:AH51"/>
    <mergeCell ref="AI50:AI51"/>
    <mergeCell ref="AJ50:AJ51"/>
    <mergeCell ref="AK50:AK51"/>
    <mergeCell ref="AL50:AL51"/>
    <mergeCell ref="AA50:AA51"/>
    <mergeCell ref="AB50:AB51"/>
    <mergeCell ref="AC50:AC51"/>
    <mergeCell ref="AD50:AD51"/>
    <mergeCell ref="AE50:AE51"/>
    <mergeCell ref="AF50:AF51"/>
    <mergeCell ref="I50:I51"/>
    <mergeCell ref="J50:J51"/>
    <mergeCell ref="V27:V28"/>
    <mergeCell ref="W27:W28"/>
    <mergeCell ref="G49:R49"/>
    <mergeCell ref="S49:AF49"/>
    <mergeCell ref="A50:A51"/>
    <mergeCell ref="B50:B51"/>
    <mergeCell ref="C50:C51"/>
    <mergeCell ref="D50:D51"/>
    <mergeCell ref="E50:E51"/>
    <mergeCell ref="F50:F51"/>
    <mergeCell ref="G50:G51"/>
    <mergeCell ref="H50:H51"/>
    <mergeCell ref="W50:W51"/>
    <mergeCell ref="X50:X51"/>
    <mergeCell ref="Y50:Y51"/>
    <mergeCell ref="Z50:Z51"/>
    <mergeCell ref="O50:O51"/>
    <mergeCell ref="P50:P51"/>
    <mergeCell ref="Q50:Q51"/>
    <mergeCell ref="R50:R51"/>
    <mergeCell ref="U50:U51"/>
    <mergeCell ref="V50:V51"/>
    <mergeCell ref="S50:S51"/>
    <mergeCell ref="T50:T51"/>
    <mergeCell ref="M4:M5"/>
    <mergeCell ref="N4:N5"/>
    <mergeCell ref="AJ27:AJ28"/>
    <mergeCell ref="AK27:AK28"/>
    <mergeCell ref="AL27:AL28"/>
    <mergeCell ref="AM27:AM28"/>
    <mergeCell ref="A44:D44"/>
    <mergeCell ref="S45:AD45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AM4:AM5"/>
    <mergeCell ref="A21:D21"/>
    <mergeCell ref="S22:AD22"/>
    <mergeCell ref="G26:R26"/>
    <mergeCell ref="S26:AF26"/>
    <mergeCell ref="A27:A28"/>
    <mergeCell ref="B27:B28"/>
    <mergeCell ref="C27:C28"/>
    <mergeCell ref="D27:D28"/>
    <mergeCell ref="E27:E28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I4:I5"/>
    <mergeCell ref="J4:J5"/>
    <mergeCell ref="G3:R3"/>
    <mergeCell ref="S3:AF3"/>
    <mergeCell ref="A4:A5"/>
    <mergeCell ref="B4:B5"/>
    <mergeCell ref="C4:C5"/>
    <mergeCell ref="D4:D5"/>
    <mergeCell ref="E4:E5"/>
    <mergeCell ref="F4:F5"/>
    <mergeCell ref="G4:G5"/>
    <mergeCell ref="H4:H5"/>
    <mergeCell ref="W4:W5"/>
    <mergeCell ref="X4:X5"/>
    <mergeCell ref="Y4:Y5"/>
    <mergeCell ref="Z4:Z5"/>
    <mergeCell ref="O4:O5"/>
    <mergeCell ref="P4:P5"/>
    <mergeCell ref="Q4:Q5"/>
    <mergeCell ref="R4:R5"/>
    <mergeCell ref="U4:U5"/>
    <mergeCell ref="V4:V5"/>
    <mergeCell ref="S4:S5"/>
    <mergeCell ref="T4:T5"/>
    <mergeCell ref="K4:K5"/>
    <mergeCell ref="L4:L5"/>
  </mergeCells>
  <phoneticPr fontId="2" type="noConversion"/>
  <conditionalFormatting sqref="S2:S4 G5 AD117 AL3:AM3 AL182:AM182 AL160:AM160 AJ50:AM51 AJ94:AM95 AJ116:AM117 AK4:AM5 AJ72:AM73 A94:D95 I5:P5 H2:R2 H25:R25 H92:R92 H70:R70 H159:R159 I28:P28 I95:P95 I73:P73 I162:P162 H114:R114 I117:P117 H136:R136 I139:P139 H181:R181 I184:P184 H48:R48 I51:P51 A2:G3 A25:G26 A92:G93 A70:G71 A159:G160 A114:G115 A136:G137 A181:G182 A48:G49 F4:R4 G27:R27 G94:R94 G72:R72 G161:R161 G116:R116 G138:R138 G183:R183 G50:R50 A46:L46 A4:D7 AD5 AD28 AD51 AD73 AD95 AD139 AK138:AM139 AD162 AK161:AM162 AK183:AM184 AD184 E6:U20 A9:D10 B8:D8 R5:AB5 R28:AB28 R95:AB95 R73:AB73 R162:AB162 R117:AB117 R139:AB139 N46:AC46 A112:AC113 A90:AC90 A179:AC179 A134:AC134 A156:AC156 A45:AC45 A68:AC69 A201:AC201 A22:AC23 R184:AB184 R51:AB51 E185:F199 N185:N199 P185:R199 H185:L199 AK27:AM43 E29:H43 E74:H88 AF51:AI51 AF95:AI95 AF73:AI73 AF117:AI117 AF5:AI5 E140:H154 L140:L154 E96:H110 L96:L110 J96:J110 J74:J88 L74:L88 E52:H66 J52:J66 L52:L66 J29:J43 L29:L43 J140:J154 T25:AF25 T92:AF92 T70:AF70 T114:AF114 T136:AF136 T183:AF183 T48:AF48 T4:AI4 T94:AI94 T116:AI116 T72:AI72 T50:AI50 N74:AE88 N29:AE43 AF139:AJ139 AG70:AK71 AG48:AK49 AG3:AJ3 AG182:AJ183 AG160:AJ160 AG25:AK26 AG92:AK93 AG114:AK115 AG136:AK137 AF184:AJ184 AF68:AK69 AF90:AK90 AF45:AK46 AF112:AK113 AF134:AK134 AF156:AK156 AF179:AK179 AF201:AK201 AF22:AK23 AF74:AL74 AF75:AM88 AF162:AJ162 AF28:AJ43 T27:AJ27 T138:AJ138 T161:AJ161 T2:AK2 T159:AK159 T181:AK181 E163:AM178 A21:AM21 E118:AM133 E67:AM67 E44:AM44 E89:AM89 E111:AM111 E155:AM155 W6:AM20 N52:AM66 N96:AM110 T185:AM200 N140:AM154">
    <cfRule type="cellIs" dxfId="356" priority="351" operator="lessThan">
      <formula>0</formula>
    </cfRule>
  </conditionalFormatting>
  <conditionalFormatting sqref="AA21 Y21 AA111 K111 U111 W111 Y111 M111 O111 U21 F21 W21 M21 O21 I21 K21 B6:F10 E11:F20 G6:U20 U133:AB133 E185:F199 N185:N199 P185:R199 H185:L199 E52:H66 E74:H88 E96:H110 E29:H43 E140:H154 L140:L154 L96:L110 J96:J110 J74:J88 L74:L88 J52:J66 L52:L66 J29:J43 L29:L43 J140:J154 W6:AL20 E118:AL132 E163:AL177 E155:AL155 N52:AL66 N74:AL88 N96:AL110 T185:AL199 N29:AL43 N140:AL154">
    <cfRule type="cellIs" dxfId="355" priority="350" operator="lessThan">
      <formula>0</formula>
    </cfRule>
  </conditionalFormatting>
  <conditionalFormatting sqref="S25:S27 G28 A44:D44 A27:D28">
    <cfRule type="cellIs" dxfId="354" priority="349" operator="lessThan">
      <formula>0</formula>
    </cfRule>
  </conditionalFormatting>
  <conditionalFormatting sqref="G95 S92:S94 A111:D111">
    <cfRule type="cellIs" dxfId="353" priority="348" operator="lessThan">
      <formula>0</formula>
    </cfRule>
  </conditionalFormatting>
  <conditionalFormatting sqref="G73 S70:S72 A72:D73 A89:D89">
    <cfRule type="cellIs" dxfId="352" priority="347" operator="lessThan">
      <formula>0</formula>
    </cfRule>
  </conditionalFormatting>
  <conditionalFormatting sqref="G162 S159:S161 A161:D162 A178:D178">
    <cfRule type="cellIs" dxfId="351" priority="346" operator="lessThan">
      <formula>0</formula>
    </cfRule>
  </conditionalFormatting>
  <conditionalFormatting sqref="E4">
    <cfRule type="cellIs" dxfId="350" priority="345" operator="lessThan">
      <formula>0</formula>
    </cfRule>
  </conditionalFormatting>
  <conditionalFormatting sqref="E27">
    <cfRule type="cellIs" dxfId="349" priority="344" operator="lessThan">
      <formula>0</formula>
    </cfRule>
  </conditionalFormatting>
  <conditionalFormatting sqref="F27">
    <cfRule type="cellIs" dxfId="348" priority="343" operator="lessThan">
      <formula>0</formula>
    </cfRule>
  </conditionalFormatting>
  <conditionalFormatting sqref="E72">
    <cfRule type="cellIs" dxfId="347" priority="342" operator="lessThan">
      <formula>0</formula>
    </cfRule>
  </conditionalFormatting>
  <conditionalFormatting sqref="E94">
    <cfRule type="cellIs" dxfId="346" priority="341" operator="lessThan">
      <formula>0</formula>
    </cfRule>
  </conditionalFormatting>
  <conditionalFormatting sqref="E161">
    <cfRule type="cellIs" dxfId="345" priority="340" operator="lessThan">
      <formula>0</formula>
    </cfRule>
  </conditionalFormatting>
  <conditionalFormatting sqref="F72">
    <cfRule type="cellIs" dxfId="344" priority="339" operator="lessThan">
      <formula>0</formula>
    </cfRule>
  </conditionalFormatting>
  <conditionalFormatting sqref="F94">
    <cfRule type="cellIs" dxfId="343" priority="338" operator="lessThan">
      <formula>0</formula>
    </cfRule>
  </conditionalFormatting>
  <conditionalFormatting sqref="F161">
    <cfRule type="cellIs" dxfId="342" priority="337" operator="lessThan">
      <formula>0</formula>
    </cfRule>
  </conditionalFormatting>
  <conditionalFormatting sqref="A116:D117">
    <cfRule type="cellIs" dxfId="341" priority="336" operator="lessThan">
      <formula>0</formula>
    </cfRule>
  </conditionalFormatting>
  <conditionalFormatting sqref="E116">
    <cfRule type="cellIs" dxfId="340" priority="333" operator="lessThan">
      <formula>0</formula>
    </cfRule>
  </conditionalFormatting>
  <conditionalFormatting sqref="O133 M133 K133">
    <cfRule type="cellIs" dxfId="339" priority="335" operator="lessThan">
      <formula>0</formula>
    </cfRule>
  </conditionalFormatting>
  <conditionalFormatting sqref="G117 S114:S116 A133:D133">
    <cfRule type="cellIs" dxfId="338" priority="334" operator="lessThan">
      <formula>0</formula>
    </cfRule>
  </conditionalFormatting>
  <conditionalFormatting sqref="F116">
    <cfRule type="cellIs" dxfId="337" priority="332" operator="lessThan">
      <formula>0</formula>
    </cfRule>
  </conditionalFormatting>
  <conditionalFormatting sqref="A138:D139">
    <cfRule type="cellIs" dxfId="336" priority="331" operator="lessThan">
      <formula>0</formula>
    </cfRule>
  </conditionalFormatting>
  <conditionalFormatting sqref="E138">
    <cfRule type="cellIs" dxfId="335" priority="328" operator="lessThan">
      <formula>0</formula>
    </cfRule>
  </conditionalFormatting>
  <conditionalFormatting sqref="AA155 K155 U155 W155 Y155 O155 M155">
    <cfRule type="cellIs" dxfId="334" priority="330" operator="lessThan">
      <formula>0</formula>
    </cfRule>
  </conditionalFormatting>
  <conditionalFormatting sqref="G139 S136:S138 A155:D155">
    <cfRule type="cellIs" dxfId="333" priority="329" operator="lessThan">
      <formula>0</formula>
    </cfRule>
  </conditionalFormatting>
  <conditionalFormatting sqref="F138">
    <cfRule type="cellIs" dxfId="332" priority="327" operator="lessThan">
      <formula>0</formula>
    </cfRule>
  </conditionalFormatting>
  <conditionalFormatting sqref="G184 S181:S183 A183:D184 A200:D200">
    <cfRule type="cellIs" dxfId="331" priority="326" operator="lessThan">
      <formula>0</formula>
    </cfRule>
  </conditionalFormatting>
  <conditionalFormatting sqref="E183 E200:F200 H200:L200 N200 P200:R200">
    <cfRule type="cellIs" dxfId="330" priority="325" operator="lessThan">
      <formula>0</formula>
    </cfRule>
  </conditionalFormatting>
  <conditionalFormatting sqref="F183">
    <cfRule type="cellIs" dxfId="329" priority="324" operator="lessThan">
      <formula>0</formula>
    </cfRule>
  </conditionalFormatting>
  <conditionalFormatting sqref="G51 S48:S50 A50:D51 A67:D67">
    <cfRule type="cellIs" dxfId="328" priority="323" operator="lessThan">
      <formula>0</formula>
    </cfRule>
  </conditionalFormatting>
  <conditionalFormatting sqref="E50">
    <cfRule type="cellIs" dxfId="327" priority="322" operator="lessThan">
      <formula>0</formula>
    </cfRule>
  </conditionalFormatting>
  <conditionalFormatting sqref="F50">
    <cfRule type="cellIs" dxfId="326" priority="321" operator="lessThan">
      <formula>0</formula>
    </cfRule>
  </conditionalFormatting>
  <conditionalFormatting sqref="AM137">
    <cfRule type="cellIs" dxfId="325" priority="320" operator="lessThan">
      <formula>0</formula>
    </cfRule>
  </conditionalFormatting>
  <conditionalFormatting sqref="AM115">
    <cfRule type="cellIs" dxfId="324" priority="319" operator="lessThan">
      <formula>0</formula>
    </cfRule>
  </conditionalFormatting>
  <conditionalFormatting sqref="AM93">
    <cfRule type="cellIs" dxfId="323" priority="318" operator="lessThan">
      <formula>0</formula>
    </cfRule>
  </conditionalFormatting>
  <conditionalFormatting sqref="AM71">
    <cfRule type="cellIs" dxfId="322" priority="317" operator="lessThan">
      <formula>0</formula>
    </cfRule>
  </conditionalFormatting>
  <conditionalFormatting sqref="AM49">
    <cfRule type="cellIs" dxfId="321" priority="316" operator="lessThan">
      <formula>0</formula>
    </cfRule>
  </conditionalFormatting>
  <conditionalFormatting sqref="AM26">
    <cfRule type="cellIs" dxfId="320" priority="315" operator="lessThan">
      <formula>0</formula>
    </cfRule>
  </conditionalFormatting>
  <conditionalFormatting sqref="AJ4:AJ5">
    <cfRule type="cellIs" dxfId="319" priority="314" operator="lessThan">
      <formula>0</formula>
    </cfRule>
  </conditionalFormatting>
  <conditionalFormatting sqref="B18:D18">
    <cfRule type="cellIs" dxfId="318" priority="301" operator="lessThan">
      <formula>0</formula>
    </cfRule>
  </conditionalFormatting>
  <conditionalFormatting sqref="B18:D18">
    <cfRule type="cellIs" dxfId="317" priority="300" operator="lessThan">
      <formula>0</formula>
    </cfRule>
  </conditionalFormatting>
  <conditionalFormatting sqref="A13">
    <cfRule type="cellIs" dxfId="316" priority="293" operator="lessThan">
      <formula>0</formula>
    </cfRule>
  </conditionalFormatting>
  <conditionalFormatting sqref="B11:D11">
    <cfRule type="cellIs" dxfId="315" priority="313" operator="lessThan">
      <formula>0</formula>
    </cfRule>
  </conditionalFormatting>
  <conditionalFormatting sqref="B11:D11">
    <cfRule type="cellIs" dxfId="314" priority="312" operator="lessThan">
      <formula>0</formula>
    </cfRule>
  </conditionalFormatting>
  <conditionalFormatting sqref="B12:D12">
    <cfRule type="cellIs" dxfId="313" priority="311" operator="lessThan">
      <formula>0</formula>
    </cfRule>
  </conditionalFormatting>
  <conditionalFormatting sqref="B12:D12">
    <cfRule type="cellIs" dxfId="312" priority="310" operator="lessThan">
      <formula>0</formula>
    </cfRule>
  </conditionalFormatting>
  <conditionalFormatting sqref="B13:D13">
    <cfRule type="cellIs" dxfId="311" priority="309" operator="lessThan">
      <formula>0</formula>
    </cfRule>
  </conditionalFormatting>
  <conditionalFormatting sqref="B13:D13">
    <cfRule type="cellIs" dxfId="310" priority="308" operator="lessThan">
      <formula>0</formula>
    </cfRule>
  </conditionalFormatting>
  <conditionalFormatting sqref="B14:D15">
    <cfRule type="cellIs" dxfId="309" priority="307" operator="lessThan">
      <formula>0</formula>
    </cfRule>
  </conditionalFormatting>
  <conditionalFormatting sqref="B14:D15">
    <cfRule type="cellIs" dxfId="308" priority="306" operator="lessThan">
      <formula>0</formula>
    </cfRule>
  </conditionalFormatting>
  <conditionalFormatting sqref="B16:D16">
    <cfRule type="cellIs" dxfId="307" priority="305" operator="lessThan">
      <formula>0</formula>
    </cfRule>
  </conditionalFormatting>
  <conditionalFormatting sqref="B16:D16">
    <cfRule type="cellIs" dxfId="306" priority="304" operator="lessThan">
      <formula>0</formula>
    </cfRule>
  </conditionalFormatting>
  <conditionalFormatting sqref="B17:D17">
    <cfRule type="cellIs" dxfId="305" priority="303" operator="lessThan">
      <formula>0</formula>
    </cfRule>
  </conditionalFormatting>
  <conditionalFormatting sqref="B17:D17">
    <cfRule type="cellIs" dxfId="304" priority="302" operator="lessThan">
      <formula>0</formula>
    </cfRule>
  </conditionalFormatting>
  <conditionalFormatting sqref="B19:D19">
    <cfRule type="cellIs" dxfId="303" priority="299" operator="lessThan">
      <formula>0</formula>
    </cfRule>
  </conditionalFormatting>
  <conditionalFormatting sqref="B19:D19">
    <cfRule type="cellIs" dxfId="302" priority="298" operator="lessThan">
      <formula>0</formula>
    </cfRule>
  </conditionalFormatting>
  <conditionalFormatting sqref="B20:D20">
    <cfRule type="cellIs" dxfId="301" priority="297" operator="lessThan">
      <formula>0</formula>
    </cfRule>
  </conditionalFormatting>
  <conditionalFormatting sqref="B20:D20">
    <cfRule type="cellIs" dxfId="300" priority="296" operator="lessThan">
      <formula>0</formula>
    </cfRule>
  </conditionalFormatting>
  <conditionalFormatting sqref="A12">
    <cfRule type="cellIs" dxfId="299" priority="294" operator="lessThan">
      <formula>0</formula>
    </cfRule>
  </conditionalFormatting>
  <conditionalFormatting sqref="A14:A15">
    <cfRule type="cellIs" dxfId="298" priority="292" operator="lessThan">
      <formula>0</formula>
    </cfRule>
  </conditionalFormatting>
  <conditionalFormatting sqref="A18">
    <cfRule type="cellIs" dxfId="297" priority="290" operator="lessThan">
      <formula>0</formula>
    </cfRule>
  </conditionalFormatting>
  <conditionalFormatting sqref="A20">
    <cfRule type="cellIs" dxfId="296" priority="288" operator="lessThan">
      <formula>0</formula>
    </cfRule>
  </conditionalFormatting>
  <conditionalFormatting sqref="A11">
    <cfRule type="cellIs" dxfId="295" priority="295" operator="lessThan">
      <formula>0</formula>
    </cfRule>
  </conditionalFormatting>
  <conditionalFormatting sqref="A17">
    <cfRule type="cellIs" dxfId="294" priority="291" operator="lessThan">
      <formula>0</formula>
    </cfRule>
  </conditionalFormatting>
  <conditionalFormatting sqref="A19">
    <cfRule type="cellIs" dxfId="293" priority="289" operator="lessThan">
      <formula>0</formula>
    </cfRule>
  </conditionalFormatting>
  <conditionalFormatting sqref="A16">
    <cfRule type="cellIs" dxfId="292" priority="287" operator="lessThan">
      <formula>0</formula>
    </cfRule>
  </conditionalFormatting>
  <conditionalFormatting sqref="AM74">
    <cfRule type="cellIs" priority="286" operator="lessThan">
      <formula>0</formula>
    </cfRule>
  </conditionalFormatting>
  <conditionalFormatting sqref="A29:D33">
    <cfRule type="cellIs" dxfId="291" priority="285" operator="lessThan">
      <formula>0</formula>
    </cfRule>
  </conditionalFormatting>
  <conditionalFormatting sqref="B29:D33">
    <cfRule type="cellIs" dxfId="290" priority="284" operator="lessThan">
      <formula>0</formula>
    </cfRule>
  </conditionalFormatting>
  <conditionalFormatting sqref="B41:D41">
    <cfRule type="cellIs" dxfId="289" priority="271" operator="lessThan">
      <formula>0</formula>
    </cfRule>
  </conditionalFormatting>
  <conditionalFormatting sqref="B41:D41">
    <cfRule type="cellIs" dxfId="288" priority="270" operator="lessThan">
      <formula>0</formula>
    </cfRule>
  </conditionalFormatting>
  <conditionalFormatting sqref="A36">
    <cfRule type="cellIs" dxfId="287" priority="263" operator="lessThan">
      <formula>0</formula>
    </cfRule>
  </conditionalFormatting>
  <conditionalFormatting sqref="B34:D34">
    <cfRule type="cellIs" dxfId="286" priority="283" operator="lessThan">
      <formula>0</formula>
    </cfRule>
  </conditionalFormatting>
  <conditionalFormatting sqref="B34:D34">
    <cfRule type="cellIs" dxfId="285" priority="282" operator="lessThan">
      <formula>0</formula>
    </cfRule>
  </conditionalFormatting>
  <conditionalFormatting sqref="B35:D35">
    <cfRule type="cellIs" dxfId="284" priority="281" operator="lessThan">
      <formula>0</formula>
    </cfRule>
  </conditionalFormatting>
  <conditionalFormatting sqref="B35:D35">
    <cfRule type="cellIs" dxfId="283" priority="280" operator="lessThan">
      <formula>0</formula>
    </cfRule>
  </conditionalFormatting>
  <conditionalFormatting sqref="B36:D36">
    <cfRule type="cellIs" dxfId="282" priority="279" operator="lessThan">
      <formula>0</formula>
    </cfRule>
  </conditionalFormatting>
  <conditionalFormatting sqref="B36:D36">
    <cfRule type="cellIs" dxfId="281" priority="278" operator="lessThan">
      <formula>0</formula>
    </cfRule>
  </conditionalFormatting>
  <conditionalFormatting sqref="B37:D38">
    <cfRule type="cellIs" dxfId="280" priority="277" operator="lessThan">
      <formula>0</formula>
    </cfRule>
  </conditionalFormatting>
  <conditionalFormatting sqref="B37:D38">
    <cfRule type="cellIs" dxfId="279" priority="276" operator="lessThan">
      <formula>0</formula>
    </cfRule>
  </conditionalFormatting>
  <conditionalFormatting sqref="B39:D39">
    <cfRule type="cellIs" dxfId="278" priority="275" operator="lessThan">
      <formula>0</formula>
    </cfRule>
  </conditionalFormatting>
  <conditionalFormatting sqref="B39:D39">
    <cfRule type="cellIs" dxfId="277" priority="274" operator="lessThan">
      <formula>0</formula>
    </cfRule>
  </conditionalFormatting>
  <conditionalFormatting sqref="B40:D40">
    <cfRule type="cellIs" dxfId="276" priority="273" operator="lessThan">
      <formula>0</formula>
    </cfRule>
  </conditionalFormatting>
  <conditionalFormatting sqref="B40:D40">
    <cfRule type="cellIs" dxfId="275" priority="272" operator="lessThan">
      <formula>0</formula>
    </cfRule>
  </conditionalFormatting>
  <conditionalFormatting sqref="B42:D42">
    <cfRule type="cellIs" dxfId="274" priority="269" operator="lessThan">
      <formula>0</formula>
    </cfRule>
  </conditionalFormatting>
  <conditionalFormatting sqref="B42:D42">
    <cfRule type="cellIs" dxfId="273" priority="268" operator="lessThan">
      <formula>0</formula>
    </cfRule>
  </conditionalFormatting>
  <conditionalFormatting sqref="B43:D43">
    <cfRule type="cellIs" dxfId="272" priority="267" operator="lessThan">
      <formula>0</formula>
    </cfRule>
  </conditionalFormatting>
  <conditionalFormatting sqref="B43:D43">
    <cfRule type="cellIs" dxfId="271" priority="266" operator="lessThan">
      <formula>0</formula>
    </cfRule>
  </conditionalFormatting>
  <conditionalFormatting sqref="A35">
    <cfRule type="cellIs" dxfId="270" priority="264" operator="lessThan">
      <formula>0</formula>
    </cfRule>
  </conditionalFormatting>
  <conditionalFormatting sqref="A37:A38">
    <cfRule type="cellIs" dxfId="269" priority="262" operator="lessThan">
      <formula>0</formula>
    </cfRule>
  </conditionalFormatting>
  <conditionalFormatting sqref="A41">
    <cfRule type="cellIs" dxfId="268" priority="260" operator="lessThan">
      <formula>0</formula>
    </cfRule>
  </conditionalFormatting>
  <conditionalFormatting sqref="A43">
    <cfRule type="cellIs" dxfId="267" priority="258" operator="lessThan">
      <formula>0</formula>
    </cfRule>
  </conditionalFormatting>
  <conditionalFormatting sqref="A34">
    <cfRule type="cellIs" dxfId="266" priority="265" operator="lessThan">
      <formula>0</formula>
    </cfRule>
  </conditionalFormatting>
  <conditionalFormatting sqref="A40">
    <cfRule type="cellIs" dxfId="265" priority="261" operator="lessThan">
      <formula>0</formula>
    </cfRule>
  </conditionalFormatting>
  <conditionalFormatting sqref="A42">
    <cfRule type="cellIs" dxfId="264" priority="259" operator="lessThan">
      <formula>0</formula>
    </cfRule>
  </conditionalFormatting>
  <conditionalFormatting sqref="A39">
    <cfRule type="cellIs" dxfId="263" priority="257" operator="lessThan">
      <formula>0</formula>
    </cfRule>
  </conditionalFormatting>
  <conditionalFormatting sqref="A52:D56">
    <cfRule type="cellIs" dxfId="262" priority="256" operator="lessThan">
      <formula>0</formula>
    </cfRule>
  </conditionalFormatting>
  <conditionalFormatting sqref="B52:D56">
    <cfRule type="cellIs" dxfId="261" priority="255" operator="lessThan">
      <formula>0</formula>
    </cfRule>
  </conditionalFormatting>
  <conditionalFormatting sqref="B64:D64">
    <cfRule type="cellIs" dxfId="260" priority="242" operator="lessThan">
      <formula>0</formula>
    </cfRule>
  </conditionalFormatting>
  <conditionalFormatting sqref="B64:D64">
    <cfRule type="cellIs" dxfId="259" priority="241" operator="lessThan">
      <formula>0</formula>
    </cfRule>
  </conditionalFormatting>
  <conditionalFormatting sqref="A59">
    <cfRule type="cellIs" dxfId="258" priority="234" operator="lessThan">
      <formula>0</formula>
    </cfRule>
  </conditionalFormatting>
  <conditionalFormatting sqref="B57:D57">
    <cfRule type="cellIs" dxfId="257" priority="254" operator="lessThan">
      <formula>0</formula>
    </cfRule>
  </conditionalFormatting>
  <conditionalFormatting sqref="B57:D57">
    <cfRule type="cellIs" dxfId="256" priority="253" operator="lessThan">
      <formula>0</formula>
    </cfRule>
  </conditionalFormatting>
  <conditionalFormatting sqref="B58:D58">
    <cfRule type="cellIs" dxfId="255" priority="252" operator="lessThan">
      <formula>0</formula>
    </cfRule>
  </conditionalFormatting>
  <conditionalFormatting sqref="B58:D58">
    <cfRule type="cellIs" dxfId="254" priority="251" operator="lessThan">
      <formula>0</formula>
    </cfRule>
  </conditionalFormatting>
  <conditionalFormatting sqref="B59:D59">
    <cfRule type="cellIs" dxfId="253" priority="250" operator="lessThan">
      <formula>0</formula>
    </cfRule>
  </conditionalFormatting>
  <conditionalFormatting sqref="B59:D59">
    <cfRule type="cellIs" dxfId="252" priority="249" operator="lessThan">
      <formula>0</formula>
    </cfRule>
  </conditionalFormatting>
  <conditionalFormatting sqref="B60:D61">
    <cfRule type="cellIs" dxfId="251" priority="248" operator="lessThan">
      <formula>0</formula>
    </cfRule>
  </conditionalFormatting>
  <conditionalFormatting sqref="B60:D61">
    <cfRule type="cellIs" dxfId="250" priority="247" operator="lessThan">
      <formula>0</formula>
    </cfRule>
  </conditionalFormatting>
  <conditionalFormatting sqref="B62:D62">
    <cfRule type="cellIs" dxfId="249" priority="246" operator="lessThan">
      <formula>0</formula>
    </cfRule>
  </conditionalFormatting>
  <conditionalFormatting sqref="B62:D62">
    <cfRule type="cellIs" dxfId="248" priority="245" operator="lessThan">
      <formula>0</formula>
    </cfRule>
  </conditionalFormatting>
  <conditionalFormatting sqref="B63:D63">
    <cfRule type="cellIs" dxfId="247" priority="244" operator="lessThan">
      <formula>0</formula>
    </cfRule>
  </conditionalFormatting>
  <conditionalFormatting sqref="B63:D63">
    <cfRule type="cellIs" dxfId="246" priority="243" operator="lessThan">
      <formula>0</formula>
    </cfRule>
  </conditionalFormatting>
  <conditionalFormatting sqref="B65:D65">
    <cfRule type="cellIs" dxfId="245" priority="240" operator="lessThan">
      <formula>0</formula>
    </cfRule>
  </conditionalFormatting>
  <conditionalFormatting sqref="B65:D65">
    <cfRule type="cellIs" dxfId="244" priority="239" operator="lessThan">
      <formula>0</formula>
    </cfRule>
  </conditionalFormatting>
  <conditionalFormatting sqref="B66:D66">
    <cfRule type="cellIs" dxfId="243" priority="238" operator="lessThan">
      <formula>0</formula>
    </cfRule>
  </conditionalFormatting>
  <conditionalFormatting sqref="B66:D66">
    <cfRule type="cellIs" dxfId="242" priority="237" operator="lessThan">
      <formula>0</formula>
    </cfRule>
  </conditionalFormatting>
  <conditionalFormatting sqref="A58">
    <cfRule type="cellIs" dxfId="241" priority="235" operator="lessThan">
      <formula>0</formula>
    </cfRule>
  </conditionalFormatting>
  <conditionalFormatting sqref="A60:A61">
    <cfRule type="cellIs" dxfId="240" priority="233" operator="lessThan">
      <formula>0</formula>
    </cfRule>
  </conditionalFormatting>
  <conditionalFormatting sqref="A64">
    <cfRule type="cellIs" dxfId="239" priority="231" operator="lessThan">
      <formula>0</formula>
    </cfRule>
  </conditionalFormatting>
  <conditionalFormatting sqref="A66">
    <cfRule type="cellIs" dxfId="238" priority="229" operator="lessThan">
      <formula>0</formula>
    </cfRule>
  </conditionalFormatting>
  <conditionalFormatting sqref="A57">
    <cfRule type="cellIs" dxfId="237" priority="236" operator="lessThan">
      <formula>0</formula>
    </cfRule>
  </conditionalFormatting>
  <conditionalFormatting sqref="A63">
    <cfRule type="cellIs" dxfId="236" priority="232" operator="lessThan">
      <formula>0</formula>
    </cfRule>
  </conditionalFormatting>
  <conditionalFormatting sqref="A65">
    <cfRule type="cellIs" dxfId="235" priority="230" operator="lessThan">
      <formula>0</formula>
    </cfRule>
  </conditionalFormatting>
  <conditionalFormatting sqref="A62">
    <cfRule type="cellIs" dxfId="234" priority="228" operator="lessThan">
      <formula>0</formula>
    </cfRule>
  </conditionalFormatting>
  <conditionalFormatting sqref="A74:D78">
    <cfRule type="cellIs" dxfId="233" priority="227" operator="lessThan">
      <formula>0</formula>
    </cfRule>
  </conditionalFormatting>
  <conditionalFormatting sqref="B74:D78">
    <cfRule type="cellIs" dxfId="232" priority="226" operator="lessThan">
      <formula>0</formula>
    </cfRule>
  </conditionalFormatting>
  <conditionalFormatting sqref="B86:D86">
    <cfRule type="cellIs" dxfId="231" priority="213" operator="lessThan">
      <formula>0</formula>
    </cfRule>
  </conditionalFormatting>
  <conditionalFormatting sqref="B86:D86">
    <cfRule type="cellIs" dxfId="230" priority="212" operator="lessThan">
      <formula>0</formula>
    </cfRule>
  </conditionalFormatting>
  <conditionalFormatting sqref="A81">
    <cfRule type="cellIs" dxfId="229" priority="205" operator="lessThan">
      <formula>0</formula>
    </cfRule>
  </conditionalFormatting>
  <conditionalFormatting sqref="B79:D79">
    <cfRule type="cellIs" dxfId="228" priority="225" operator="lessThan">
      <formula>0</formula>
    </cfRule>
  </conditionalFormatting>
  <conditionalFormatting sqref="B79:D79">
    <cfRule type="cellIs" dxfId="227" priority="224" operator="lessThan">
      <formula>0</formula>
    </cfRule>
  </conditionalFormatting>
  <conditionalFormatting sqref="B80:D80">
    <cfRule type="cellIs" dxfId="226" priority="223" operator="lessThan">
      <formula>0</formula>
    </cfRule>
  </conditionalFormatting>
  <conditionalFormatting sqref="B80:D80">
    <cfRule type="cellIs" dxfId="225" priority="222" operator="lessThan">
      <formula>0</formula>
    </cfRule>
  </conditionalFormatting>
  <conditionalFormatting sqref="B81:D81">
    <cfRule type="cellIs" dxfId="224" priority="221" operator="lessThan">
      <formula>0</formula>
    </cfRule>
  </conditionalFormatting>
  <conditionalFormatting sqref="B81:D81">
    <cfRule type="cellIs" dxfId="223" priority="220" operator="lessThan">
      <formula>0</formula>
    </cfRule>
  </conditionalFormatting>
  <conditionalFormatting sqref="B82:D83">
    <cfRule type="cellIs" dxfId="222" priority="219" operator="lessThan">
      <formula>0</formula>
    </cfRule>
  </conditionalFormatting>
  <conditionalFormatting sqref="B82:D83">
    <cfRule type="cellIs" dxfId="221" priority="218" operator="lessThan">
      <formula>0</formula>
    </cfRule>
  </conditionalFormatting>
  <conditionalFormatting sqref="B84:D84">
    <cfRule type="cellIs" dxfId="220" priority="217" operator="lessThan">
      <formula>0</formula>
    </cfRule>
  </conditionalFormatting>
  <conditionalFormatting sqref="B84:D84">
    <cfRule type="cellIs" dxfId="219" priority="216" operator="lessThan">
      <formula>0</formula>
    </cfRule>
  </conditionalFormatting>
  <conditionalFormatting sqref="B85:D85">
    <cfRule type="cellIs" dxfId="218" priority="215" operator="lessThan">
      <formula>0</formula>
    </cfRule>
  </conditionalFormatting>
  <conditionalFormatting sqref="B85:D85">
    <cfRule type="cellIs" dxfId="217" priority="214" operator="lessThan">
      <formula>0</formula>
    </cfRule>
  </conditionalFormatting>
  <conditionalFormatting sqref="B87:D87">
    <cfRule type="cellIs" dxfId="216" priority="211" operator="lessThan">
      <formula>0</formula>
    </cfRule>
  </conditionalFormatting>
  <conditionalFormatting sqref="B87:D87">
    <cfRule type="cellIs" dxfId="215" priority="210" operator="lessThan">
      <formula>0</formula>
    </cfRule>
  </conditionalFormatting>
  <conditionalFormatting sqref="B88:D88">
    <cfRule type="cellIs" dxfId="214" priority="209" operator="lessThan">
      <formula>0</formula>
    </cfRule>
  </conditionalFormatting>
  <conditionalFormatting sqref="B88:D88">
    <cfRule type="cellIs" dxfId="213" priority="208" operator="lessThan">
      <formula>0</formula>
    </cfRule>
  </conditionalFormatting>
  <conditionalFormatting sqref="A80">
    <cfRule type="cellIs" dxfId="212" priority="206" operator="lessThan">
      <formula>0</formula>
    </cfRule>
  </conditionalFormatting>
  <conditionalFormatting sqref="A82:A83">
    <cfRule type="cellIs" dxfId="211" priority="204" operator="lessThan">
      <formula>0</formula>
    </cfRule>
  </conditionalFormatting>
  <conditionalFormatting sqref="A86">
    <cfRule type="cellIs" dxfId="210" priority="202" operator="lessThan">
      <formula>0</formula>
    </cfRule>
  </conditionalFormatting>
  <conditionalFormatting sqref="A88">
    <cfRule type="cellIs" dxfId="209" priority="200" operator="lessThan">
      <formula>0</formula>
    </cfRule>
  </conditionalFormatting>
  <conditionalFormatting sqref="A79">
    <cfRule type="cellIs" dxfId="208" priority="207" operator="lessThan">
      <formula>0</formula>
    </cfRule>
  </conditionalFormatting>
  <conditionalFormatting sqref="A85">
    <cfRule type="cellIs" dxfId="207" priority="203" operator="lessThan">
      <formula>0</formula>
    </cfRule>
  </conditionalFormatting>
  <conditionalFormatting sqref="A87">
    <cfRule type="cellIs" dxfId="206" priority="201" operator="lessThan">
      <formula>0</formula>
    </cfRule>
  </conditionalFormatting>
  <conditionalFormatting sqref="A84">
    <cfRule type="cellIs" dxfId="205" priority="199" operator="lessThan">
      <formula>0</formula>
    </cfRule>
  </conditionalFormatting>
  <conditionalFormatting sqref="A96:D100">
    <cfRule type="cellIs" dxfId="204" priority="198" operator="lessThan">
      <formula>0</formula>
    </cfRule>
  </conditionalFormatting>
  <conditionalFormatting sqref="B96:D100">
    <cfRule type="cellIs" dxfId="203" priority="197" operator="lessThan">
      <formula>0</formula>
    </cfRule>
  </conditionalFormatting>
  <conditionalFormatting sqref="B108:D108">
    <cfRule type="cellIs" dxfId="202" priority="184" operator="lessThan">
      <formula>0</formula>
    </cfRule>
  </conditionalFormatting>
  <conditionalFormatting sqref="B108:D108">
    <cfRule type="cellIs" dxfId="201" priority="183" operator="lessThan">
      <formula>0</formula>
    </cfRule>
  </conditionalFormatting>
  <conditionalFormatting sqref="A103">
    <cfRule type="cellIs" dxfId="200" priority="176" operator="lessThan">
      <formula>0</formula>
    </cfRule>
  </conditionalFormatting>
  <conditionalFormatting sqref="B101:D101">
    <cfRule type="cellIs" dxfId="199" priority="196" operator="lessThan">
      <formula>0</formula>
    </cfRule>
  </conditionalFormatting>
  <conditionalFormatting sqref="B101:D101">
    <cfRule type="cellIs" dxfId="198" priority="195" operator="lessThan">
      <formula>0</formula>
    </cfRule>
  </conditionalFormatting>
  <conditionalFormatting sqref="B102:D102">
    <cfRule type="cellIs" dxfId="197" priority="194" operator="lessThan">
      <formula>0</formula>
    </cfRule>
  </conditionalFormatting>
  <conditionalFormatting sqref="B102:D102">
    <cfRule type="cellIs" dxfId="196" priority="193" operator="lessThan">
      <formula>0</formula>
    </cfRule>
  </conditionalFormatting>
  <conditionalFormatting sqref="B103:D103">
    <cfRule type="cellIs" dxfId="195" priority="192" operator="lessThan">
      <formula>0</formula>
    </cfRule>
  </conditionalFormatting>
  <conditionalFormatting sqref="B103:D103">
    <cfRule type="cellIs" dxfId="194" priority="191" operator="lessThan">
      <formula>0</formula>
    </cfRule>
  </conditionalFormatting>
  <conditionalFormatting sqref="B104:D105">
    <cfRule type="cellIs" dxfId="193" priority="190" operator="lessThan">
      <formula>0</formula>
    </cfRule>
  </conditionalFormatting>
  <conditionalFormatting sqref="B104:D105">
    <cfRule type="cellIs" dxfId="192" priority="189" operator="lessThan">
      <formula>0</formula>
    </cfRule>
  </conditionalFormatting>
  <conditionalFormatting sqref="B106:D106">
    <cfRule type="cellIs" dxfId="191" priority="188" operator="lessThan">
      <formula>0</formula>
    </cfRule>
  </conditionalFormatting>
  <conditionalFormatting sqref="B106:D106">
    <cfRule type="cellIs" dxfId="190" priority="187" operator="lessThan">
      <formula>0</formula>
    </cfRule>
  </conditionalFormatting>
  <conditionalFormatting sqref="B107:D107">
    <cfRule type="cellIs" dxfId="189" priority="186" operator="lessThan">
      <formula>0</formula>
    </cfRule>
  </conditionalFormatting>
  <conditionalFormatting sqref="B107:D107">
    <cfRule type="cellIs" dxfId="188" priority="185" operator="lessThan">
      <formula>0</formula>
    </cfRule>
  </conditionalFormatting>
  <conditionalFormatting sqref="B109:D109">
    <cfRule type="cellIs" dxfId="187" priority="182" operator="lessThan">
      <formula>0</formula>
    </cfRule>
  </conditionalFormatting>
  <conditionalFormatting sqref="B109:D109">
    <cfRule type="cellIs" dxfId="186" priority="181" operator="lessThan">
      <formula>0</formula>
    </cfRule>
  </conditionalFormatting>
  <conditionalFormatting sqref="B110:D110">
    <cfRule type="cellIs" dxfId="185" priority="180" operator="lessThan">
      <formula>0</formula>
    </cfRule>
  </conditionalFormatting>
  <conditionalFormatting sqref="B110:D110">
    <cfRule type="cellIs" dxfId="184" priority="179" operator="lessThan">
      <formula>0</formula>
    </cfRule>
  </conditionalFormatting>
  <conditionalFormatting sqref="A102">
    <cfRule type="cellIs" dxfId="183" priority="177" operator="lessThan">
      <formula>0</formula>
    </cfRule>
  </conditionalFormatting>
  <conditionalFormatting sqref="A104:A105">
    <cfRule type="cellIs" dxfId="182" priority="175" operator="lessThan">
      <formula>0</formula>
    </cfRule>
  </conditionalFormatting>
  <conditionalFormatting sqref="A108">
    <cfRule type="cellIs" dxfId="181" priority="173" operator="lessThan">
      <formula>0</formula>
    </cfRule>
  </conditionalFormatting>
  <conditionalFormatting sqref="A110">
    <cfRule type="cellIs" dxfId="180" priority="171" operator="lessThan">
      <formula>0</formula>
    </cfRule>
  </conditionalFormatting>
  <conditionalFormatting sqref="A101">
    <cfRule type="cellIs" dxfId="179" priority="178" operator="lessThan">
      <formula>0</formula>
    </cfRule>
  </conditionalFormatting>
  <conditionalFormatting sqref="A107">
    <cfRule type="cellIs" dxfId="178" priority="174" operator="lessThan">
      <formula>0</formula>
    </cfRule>
  </conditionalFormatting>
  <conditionalFormatting sqref="A109">
    <cfRule type="cellIs" dxfId="177" priority="172" operator="lessThan">
      <formula>0</formula>
    </cfRule>
  </conditionalFormatting>
  <conditionalFormatting sqref="A106">
    <cfRule type="cellIs" dxfId="176" priority="170" operator="lessThan">
      <formula>0</formula>
    </cfRule>
  </conditionalFormatting>
  <conditionalFormatting sqref="A118:D122">
    <cfRule type="cellIs" dxfId="175" priority="169" operator="lessThan">
      <formula>0</formula>
    </cfRule>
  </conditionalFormatting>
  <conditionalFormatting sqref="B118:D122">
    <cfRule type="cellIs" dxfId="174" priority="168" operator="lessThan">
      <formula>0</formula>
    </cfRule>
  </conditionalFormatting>
  <conditionalFormatting sqref="B130:D130">
    <cfRule type="cellIs" dxfId="173" priority="155" operator="lessThan">
      <formula>0</formula>
    </cfRule>
  </conditionalFormatting>
  <conditionalFormatting sqref="B130:D130">
    <cfRule type="cellIs" dxfId="172" priority="154" operator="lessThan">
      <formula>0</formula>
    </cfRule>
  </conditionalFormatting>
  <conditionalFormatting sqref="A125">
    <cfRule type="cellIs" dxfId="171" priority="147" operator="lessThan">
      <formula>0</formula>
    </cfRule>
  </conditionalFormatting>
  <conditionalFormatting sqref="B123:D123">
    <cfRule type="cellIs" dxfId="170" priority="167" operator="lessThan">
      <formula>0</formula>
    </cfRule>
  </conditionalFormatting>
  <conditionalFormatting sqref="B123:D123">
    <cfRule type="cellIs" dxfId="169" priority="166" operator="lessThan">
      <formula>0</formula>
    </cfRule>
  </conditionalFormatting>
  <conditionalFormatting sqref="B124:D124">
    <cfRule type="cellIs" dxfId="168" priority="165" operator="lessThan">
      <formula>0</formula>
    </cfRule>
  </conditionalFormatting>
  <conditionalFormatting sqref="B124:D124">
    <cfRule type="cellIs" dxfId="167" priority="164" operator="lessThan">
      <formula>0</formula>
    </cfRule>
  </conditionalFormatting>
  <conditionalFormatting sqref="B125:D125">
    <cfRule type="cellIs" dxfId="166" priority="163" operator="lessThan">
      <formula>0</formula>
    </cfRule>
  </conditionalFormatting>
  <conditionalFormatting sqref="B125:D125">
    <cfRule type="cellIs" dxfId="165" priority="162" operator="lessThan">
      <formula>0</formula>
    </cfRule>
  </conditionalFormatting>
  <conditionalFormatting sqref="B126:D127">
    <cfRule type="cellIs" dxfId="164" priority="161" operator="lessThan">
      <formula>0</formula>
    </cfRule>
  </conditionalFormatting>
  <conditionalFormatting sqref="B126:D127">
    <cfRule type="cellIs" dxfId="163" priority="160" operator="lessThan">
      <formula>0</formula>
    </cfRule>
  </conditionalFormatting>
  <conditionalFormatting sqref="B128:D128">
    <cfRule type="cellIs" dxfId="162" priority="159" operator="lessThan">
      <formula>0</formula>
    </cfRule>
  </conditionalFormatting>
  <conditionalFormatting sqref="B128:D128">
    <cfRule type="cellIs" dxfId="161" priority="158" operator="lessThan">
      <formula>0</formula>
    </cfRule>
  </conditionalFormatting>
  <conditionalFormatting sqref="B129:D129">
    <cfRule type="cellIs" dxfId="160" priority="157" operator="lessThan">
      <formula>0</formula>
    </cfRule>
  </conditionalFormatting>
  <conditionalFormatting sqref="B129:D129">
    <cfRule type="cellIs" dxfId="159" priority="156" operator="lessThan">
      <formula>0</formula>
    </cfRule>
  </conditionalFormatting>
  <conditionalFormatting sqref="B131:D131">
    <cfRule type="cellIs" dxfId="158" priority="153" operator="lessThan">
      <formula>0</formula>
    </cfRule>
  </conditionalFormatting>
  <conditionalFormatting sqref="B131:D131">
    <cfRule type="cellIs" dxfId="157" priority="152" operator="lessThan">
      <formula>0</formula>
    </cfRule>
  </conditionalFormatting>
  <conditionalFormatting sqref="B132:D132">
    <cfRule type="cellIs" dxfId="156" priority="151" operator="lessThan">
      <formula>0</formula>
    </cfRule>
  </conditionalFormatting>
  <conditionalFormatting sqref="B132:D132">
    <cfRule type="cellIs" dxfId="155" priority="150" operator="lessThan">
      <formula>0</formula>
    </cfRule>
  </conditionalFormatting>
  <conditionalFormatting sqref="A124">
    <cfRule type="cellIs" dxfId="154" priority="148" operator="lessThan">
      <formula>0</formula>
    </cfRule>
  </conditionalFormatting>
  <conditionalFormatting sqref="A126:A127">
    <cfRule type="cellIs" dxfId="153" priority="146" operator="lessThan">
      <formula>0</formula>
    </cfRule>
  </conditionalFormatting>
  <conditionalFormatting sqref="A130">
    <cfRule type="cellIs" dxfId="152" priority="144" operator="lessThan">
      <formula>0</formula>
    </cfRule>
  </conditionalFormatting>
  <conditionalFormatting sqref="A132">
    <cfRule type="cellIs" dxfId="151" priority="142" operator="lessThan">
      <formula>0</formula>
    </cfRule>
  </conditionalFormatting>
  <conditionalFormatting sqref="A123">
    <cfRule type="cellIs" dxfId="150" priority="149" operator="lessThan">
      <formula>0</formula>
    </cfRule>
  </conditionalFormatting>
  <conditionalFormatting sqref="A129">
    <cfRule type="cellIs" dxfId="149" priority="145" operator="lessThan">
      <formula>0</formula>
    </cfRule>
  </conditionalFormatting>
  <conditionalFormatting sqref="A131">
    <cfRule type="cellIs" dxfId="148" priority="143" operator="lessThan">
      <formula>0</formula>
    </cfRule>
  </conditionalFormatting>
  <conditionalFormatting sqref="A128">
    <cfRule type="cellIs" dxfId="147" priority="141" operator="lessThan">
      <formula>0</formula>
    </cfRule>
  </conditionalFormatting>
  <conditionalFormatting sqref="A140:D144">
    <cfRule type="cellIs" dxfId="146" priority="140" operator="lessThan">
      <formula>0</formula>
    </cfRule>
  </conditionalFormatting>
  <conditionalFormatting sqref="B140:D144">
    <cfRule type="cellIs" dxfId="145" priority="139" operator="lessThan">
      <formula>0</formula>
    </cfRule>
  </conditionalFormatting>
  <conditionalFormatting sqref="B152:D152">
    <cfRule type="cellIs" dxfId="144" priority="126" operator="lessThan">
      <formula>0</formula>
    </cfRule>
  </conditionalFormatting>
  <conditionalFormatting sqref="B152:D152">
    <cfRule type="cellIs" dxfId="143" priority="125" operator="lessThan">
      <formula>0</formula>
    </cfRule>
  </conditionalFormatting>
  <conditionalFormatting sqref="A147">
    <cfRule type="cellIs" dxfId="142" priority="118" operator="lessThan">
      <formula>0</formula>
    </cfRule>
  </conditionalFormatting>
  <conditionalFormatting sqref="B145:D145">
    <cfRule type="cellIs" dxfId="141" priority="138" operator="lessThan">
      <formula>0</formula>
    </cfRule>
  </conditionalFormatting>
  <conditionalFormatting sqref="B145:D145">
    <cfRule type="cellIs" dxfId="140" priority="137" operator="lessThan">
      <formula>0</formula>
    </cfRule>
  </conditionalFormatting>
  <conditionalFormatting sqref="B146:D146">
    <cfRule type="cellIs" dxfId="139" priority="136" operator="lessThan">
      <formula>0</formula>
    </cfRule>
  </conditionalFormatting>
  <conditionalFormatting sqref="B146:D146">
    <cfRule type="cellIs" dxfId="138" priority="135" operator="lessThan">
      <formula>0</formula>
    </cfRule>
  </conditionalFormatting>
  <conditionalFormatting sqref="B147:D147">
    <cfRule type="cellIs" dxfId="137" priority="134" operator="lessThan">
      <formula>0</formula>
    </cfRule>
  </conditionalFormatting>
  <conditionalFormatting sqref="B147:D147">
    <cfRule type="cellIs" dxfId="136" priority="133" operator="lessThan">
      <formula>0</formula>
    </cfRule>
  </conditionalFormatting>
  <conditionalFormatting sqref="B148:D149">
    <cfRule type="cellIs" dxfId="135" priority="132" operator="lessThan">
      <formula>0</formula>
    </cfRule>
  </conditionalFormatting>
  <conditionalFormatting sqref="B148:D149">
    <cfRule type="cellIs" dxfId="134" priority="131" operator="lessThan">
      <formula>0</formula>
    </cfRule>
  </conditionalFormatting>
  <conditionalFormatting sqref="B150:D150">
    <cfRule type="cellIs" dxfId="133" priority="130" operator="lessThan">
      <formula>0</formula>
    </cfRule>
  </conditionalFormatting>
  <conditionalFormatting sqref="B150:D150">
    <cfRule type="cellIs" dxfId="132" priority="129" operator="lessThan">
      <formula>0</formula>
    </cfRule>
  </conditionalFormatting>
  <conditionalFormatting sqref="B151:D151">
    <cfRule type="cellIs" dxfId="131" priority="128" operator="lessThan">
      <formula>0</formula>
    </cfRule>
  </conditionalFormatting>
  <conditionalFormatting sqref="B151:D151">
    <cfRule type="cellIs" dxfId="130" priority="127" operator="lessThan">
      <formula>0</formula>
    </cfRule>
  </conditionalFormatting>
  <conditionalFormatting sqref="B153:D153">
    <cfRule type="cellIs" dxfId="129" priority="124" operator="lessThan">
      <formula>0</formula>
    </cfRule>
  </conditionalFormatting>
  <conditionalFormatting sqref="B153:D153">
    <cfRule type="cellIs" dxfId="128" priority="123" operator="lessThan">
      <formula>0</formula>
    </cfRule>
  </conditionalFormatting>
  <conditionalFormatting sqref="B154:D154">
    <cfRule type="cellIs" dxfId="127" priority="122" operator="lessThan">
      <formula>0</formula>
    </cfRule>
  </conditionalFormatting>
  <conditionalFormatting sqref="B154:D154">
    <cfRule type="cellIs" dxfId="126" priority="121" operator="lessThan">
      <formula>0</formula>
    </cfRule>
  </conditionalFormatting>
  <conditionalFormatting sqref="A146">
    <cfRule type="cellIs" dxfId="125" priority="119" operator="lessThan">
      <formula>0</formula>
    </cfRule>
  </conditionalFormatting>
  <conditionalFormatting sqref="A148:A149">
    <cfRule type="cellIs" dxfId="124" priority="117" operator="lessThan">
      <formula>0</formula>
    </cfRule>
  </conditionalFormatting>
  <conditionalFormatting sqref="A152">
    <cfRule type="cellIs" dxfId="123" priority="115" operator="lessThan">
      <formula>0</formula>
    </cfRule>
  </conditionalFormatting>
  <conditionalFormatting sqref="A154">
    <cfRule type="cellIs" dxfId="122" priority="113" operator="lessThan">
      <formula>0</formula>
    </cfRule>
  </conditionalFormatting>
  <conditionalFormatting sqref="A145">
    <cfRule type="cellIs" dxfId="121" priority="120" operator="lessThan">
      <formula>0</formula>
    </cfRule>
  </conditionalFormatting>
  <conditionalFormatting sqref="A151">
    <cfRule type="cellIs" dxfId="120" priority="116" operator="lessThan">
      <formula>0</formula>
    </cfRule>
  </conditionalFormatting>
  <conditionalFormatting sqref="A153">
    <cfRule type="cellIs" dxfId="119" priority="114" operator="lessThan">
      <formula>0</formula>
    </cfRule>
  </conditionalFormatting>
  <conditionalFormatting sqref="A150">
    <cfRule type="cellIs" dxfId="118" priority="112" operator="lessThan">
      <formula>0</formula>
    </cfRule>
  </conditionalFormatting>
  <conditionalFormatting sqref="A163:D167">
    <cfRule type="cellIs" dxfId="117" priority="111" operator="lessThan">
      <formula>0</formula>
    </cfRule>
  </conditionalFormatting>
  <conditionalFormatting sqref="B163:D167">
    <cfRule type="cellIs" dxfId="116" priority="110" operator="lessThan">
      <formula>0</formula>
    </cfRule>
  </conditionalFormatting>
  <conditionalFormatting sqref="B175:D175">
    <cfRule type="cellIs" dxfId="115" priority="97" operator="lessThan">
      <formula>0</formula>
    </cfRule>
  </conditionalFormatting>
  <conditionalFormatting sqref="B175:D175">
    <cfRule type="cellIs" dxfId="114" priority="96" operator="lessThan">
      <formula>0</formula>
    </cfRule>
  </conditionalFormatting>
  <conditionalFormatting sqref="A170">
    <cfRule type="cellIs" dxfId="113" priority="89" operator="lessThan">
      <formula>0</formula>
    </cfRule>
  </conditionalFormatting>
  <conditionalFormatting sqref="B168:D168">
    <cfRule type="cellIs" dxfId="112" priority="109" operator="lessThan">
      <formula>0</formula>
    </cfRule>
  </conditionalFormatting>
  <conditionalFormatting sqref="B168:D168">
    <cfRule type="cellIs" dxfId="111" priority="108" operator="lessThan">
      <formula>0</formula>
    </cfRule>
  </conditionalFormatting>
  <conditionalFormatting sqref="B169:D169">
    <cfRule type="cellIs" dxfId="110" priority="107" operator="lessThan">
      <formula>0</formula>
    </cfRule>
  </conditionalFormatting>
  <conditionalFormatting sqref="B169:D169">
    <cfRule type="cellIs" dxfId="109" priority="106" operator="lessThan">
      <formula>0</formula>
    </cfRule>
  </conditionalFormatting>
  <conditionalFormatting sqref="B170:D170">
    <cfRule type="cellIs" dxfId="108" priority="105" operator="lessThan">
      <formula>0</formula>
    </cfRule>
  </conditionalFormatting>
  <conditionalFormatting sqref="B170:D170">
    <cfRule type="cellIs" dxfId="107" priority="104" operator="lessThan">
      <formula>0</formula>
    </cfRule>
  </conditionalFormatting>
  <conditionalFormatting sqref="B171:D172">
    <cfRule type="cellIs" dxfId="106" priority="103" operator="lessThan">
      <formula>0</formula>
    </cfRule>
  </conditionalFormatting>
  <conditionalFormatting sqref="B171:D172">
    <cfRule type="cellIs" dxfId="105" priority="102" operator="lessThan">
      <formula>0</formula>
    </cfRule>
  </conditionalFormatting>
  <conditionalFormatting sqref="B173:D173">
    <cfRule type="cellIs" dxfId="104" priority="101" operator="lessThan">
      <formula>0</formula>
    </cfRule>
  </conditionalFormatting>
  <conditionalFormatting sqref="B173:D173">
    <cfRule type="cellIs" dxfId="103" priority="100" operator="lessThan">
      <formula>0</formula>
    </cfRule>
  </conditionalFormatting>
  <conditionalFormatting sqref="B174:D174">
    <cfRule type="cellIs" dxfId="102" priority="99" operator="lessThan">
      <formula>0</formula>
    </cfRule>
  </conditionalFormatting>
  <conditionalFormatting sqref="B174:D174">
    <cfRule type="cellIs" dxfId="101" priority="98" operator="lessThan">
      <formula>0</formula>
    </cfRule>
  </conditionalFormatting>
  <conditionalFormatting sqref="B176:D176">
    <cfRule type="cellIs" dxfId="100" priority="95" operator="lessThan">
      <formula>0</formula>
    </cfRule>
  </conditionalFormatting>
  <conditionalFormatting sqref="B176:D176">
    <cfRule type="cellIs" dxfId="99" priority="94" operator="lessThan">
      <formula>0</formula>
    </cfRule>
  </conditionalFormatting>
  <conditionalFormatting sqref="B177:D177">
    <cfRule type="cellIs" dxfId="98" priority="93" operator="lessThan">
      <formula>0</formula>
    </cfRule>
  </conditionalFormatting>
  <conditionalFormatting sqref="B177:D177">
    <cfRule type="cellIs" dxfId="97" priority="92" operator="lessThan">
      <formula>0</formula>
    </cfRule>
  </conditionalFormatting>
  <conditionalFormatting sqref="A169">
    <cfRule type="cellIs" dxfId="96" priority="90" operator="lessThan">
      <formula>0</formula>
    </cfRule>
  </conditionalFormatting>
  <conditionalFormatting sqref="A171:A172">
    <cfRule type="cellIs" dxfId="95" priority="88" operator="lessThan">
      <formula>0</formula>
    </cfRule>
  </conditionalFormatting>
  <conditionalFormatting sqref="A175">
    <cfRule type="cellIs" dxfId="94" priority="86" operator="lessThan">
      <formula>0</formula>
    </cfRule>
  </conditionalFormatting>
  <conditionalFormatting sqref="A177">
    <cfRule type="cellIs" dxfId="93" priority="84" operator="lessThan">
      <formula>0</formula>
    </cfRule>
  </conditionalFormatting>
  <conditionalFormatting sqref="A168">
    <cfRule type="cellIs" dxfId="92" priority="91" operator="lessThan">
      <formula>0</formula>
    </cfRule>
  </conditionalFormatting>
  <conditionalFormatting sqref="A174">
    <cfRule type="cellIs" dxfId="91" priority="87" operator="lessThan">
      <formula>0</formula>
    </cfRule>
  </conditionalFormatting>
  <conditionalFormatting sqref="A176">
    <cfRule type="cellIs" dxfId="90" priority="85" operator="lessThan">
      <formula>0</formula>
    </cfRule>
  </conditionalFormatting>
  <conditionalFormatting sqref="A173">
    <cfRule type="cellIs" dxfId="89" priority="83" operator="lessThan">
      <formula>0</formula>
    </cfRule>
  </conditionalFormatting>
  <conditionalFormatting sqref="A185:D189">
    <cfRule type="cellIs" dxfId="88" priority="82" operator="lessThan">
      <formula>0</formula>
    </cfRule>
  </conditionalFormatting>
  <conditionalFormatting sqref="B185:D189">
    <cfRule type="cellIs" dxfId="87" priority="81" operator="lessThan">
      <formula>0</formula>
    </cfRule>
  </conditionalFormatting>
  <conditionalFormatting sqref="B197:D197">
    <cfRule type="cellIs" dxfId="86" priority="68" operator="lessThan">
      <formula>0</formula>
    </cfRule>
  </conditionalFormatting>
  <conditionalFormatting sqref="B197:D197">
    <cfRule type="cellIs" dxfId="85" priority="67" operator="lessThan">
      <formula>0</formula>
    </cfRule>
  </conditionalFormatting>
  <conditionalFormatting sqref="A192">
    <cfRule type="cellIs" dxfId="84" priority="60" operator="lessThan">
      <formula>0</formula>
    </cfRule>
  </conditionalFormatting>
  <conditionalFormatting sqref="B190:D190">
    <cfRule type="cellIs" dxfId="83" priority="80" operator="lessThan">
      <formula>0</formula>
    </cfRule>
  </conditionalFormatting>
  <conditionalFormatting sqref="B190:D190">
    <cfRule type="cellIs" dxfId="82" priority="79" operator="lessThan">
      <formula>0</formula>
    </cfRule>
  </conditionalFormatting>
  <conditionalFormatting sqref="B191:D191">
    <cfRule type="cellIs" dxfId="81" priority="78" operator="lessThan">
      <formula>0</formula>
    </cfRule>
  </conditionalFormatting>
  <conditionalFormatting sqref="B191:D191">
    <cfRule type="cellIs" dxfId="80" priority="77" operator="lessThan">
      <formula>0</formula>
    </cfRule>
  </conditionalFormatting>
  <conditionalFormatting sqref="B192:D192">
    <cfRule type="cellIs" dxfId="79" priority="76" operator="lessThan">
      <formula>0</formula>
    </cfRule>
  </conditionalFormatting>
  <conditionalFormatting sqref="B192:D192">
    <cfRule type="cellIs" dxfId="78" priority="75" operator="lessThan">
      <formula>0</formula>
    </cfRule>
  </conditionalFormatting>
  <conditionalFormatting sqref="B193:D194">
    <cfRule type="cellIs" dxfId="77" priority="74" operator="lessThan">
      <formula>0</formula>
    </cfRule>
  </conditionalFormatting>
  <conditionalFormatting sqref="B193:D194">
    <cfRule type="cellIs" dxfId="76" priority="73" operator="lessThan">
      <formula>0</formula>
    </cfRule>
  </conditionalFormatting>
  <conditionalFormatting sqref="B195:D195">
    <cfRule type="cellIs" dxfId="75" priority="72" operator="lessThan">
      <formula>0</formula>
    </cfRule>
  </conditionalFormatting>
  <conditionalFormatting sqref="B195:D195">
    <cfRule type="cellIs" dxfId="74" priority="71" operator="lessThan">
      <formula>0</formula>
    </cfRule>
  </conditionalFormatting>
  <conditionalFormatting sqref="B196:D196">
    <cfRule type="cellIs" dxfId="73" priority="70" operator="lessThan">
      <formula>0</formula>
    </cfRule>
  </conditionalFormatting>
  <conditionalFormatting sqref="B196:D196">
    <cfRule type="cellIs" dxfId="72" priority="69" operator="lessThan">
      <formula>0</formula>
    </cfRule>
  </conditionalFormatting>
  <conditionalFormatting sqref="B198:D198">
    <cfRule type="cellIs" dxfId="71" priority="66" operator="lessThan">
      <formula>0</formula>
    </cfRule>
  </conditionalFormatting>
  <conditionalFormatting sqref="B198:D198">
    <cfRule type="cellIs" dxfId="70" priority="65" operator="lessThan">
      <formula>0</formula>
    </cfRule>
  </conditionalFormatting>
  <conditionalFormatting sqref="B199:D199">
    <cfRule type="cellIs" dxfId="69" priority="64" operator="lessThan">
      <formula>0</formula>
    </cfRule>
  </conditionalFormatting>
  <conditionalFormatting sqref="B199:D199">
    <cfRule type="cellIs" dxfId="68" priority="63" operator="lessThan">
      <formula>0</formula>
    </cfRule>
  </conditionalFormatting>
  <conditionalFormatting sqref="A191">
    <cfRule type="cellIs" dxfId="67" priority="61" operator="lessThan">
      <formula>0</formula>
    </cfRule>
  </conditionalFormatting>
  <conditionalFormatting sqref="A193:A194">
    <cfRule type="cellIs" dxfId="66" priority="59" operator="lessThan">
      <formula>0</formula>
    </cfRule>
  </conditionalFormatting>
  <conditionalFormatting sqref="A197">
    <cfRule type="cellIs" dxfId="65" priority="57" operator="lessThan">
      <formula>0</formula>
    </cfRule>
  </conditionalFormatting>
  <conditionalFormatting sqref="A199">
    <cfRule type="cellIs" dxfId="64" priority="55" operator="lessThan">
      <formula>0</formula>
    </cfRule>
  </conditionalFormatting>
  <conditionalFormatting sqref="A190">
    <cfRule type="cellIs" dxfId="63" priority="62" operator="lessThan">
      <formula>0</formula>
    </cfRule>
  </conditionalFormatting>
  <conditionalFormatting sqref="A196">
    <cfRule type="cellIs" dxfId="62" priority="58" operator="lessThan">
      <formula>0</formula>
    </cfRule>
  </conditionalFormatting>
  <conditionalFormatting sqref="A198">
    <cfRule type="cellIs" dxfId="61" priority="56" operator="lessThan">
      <formula>0</formula>
    </cfRule>
  </conditionalFormatting>
  <conditionalFormatting sqref="A195">
    <cfRule type="cellIs" dxfId="60" priority="54" operator="lessThan">
      <formula>0</formula>
    </cfRule>
  </conditionalFormatting>
  <conditionalFormatting sqref="A8">
    <cfRule type="cellIs" dxfId="59" priority="53" operator="lessThan">
      <formula>0</formula>
    </cfRule>
  </conditionalFormatting>
  <conditionalFormatting sqref="G185:G199">
    <cfRule type="cellIs" dxfId="58" priority="52" operator="lessThan">
      <formula>0</formula>
    </cfRule>
  </conditionalFormatting>
  <conditionalFormatting sqref="G185:G199">
    <cfRule type="cellIs" dxfId="57" priority="51" operator="lessThan">
      <formula>0</formula>
    </cfRule>
  </conditionalFormatting>
  <conditionalFormatting sqref="G200">
    <cfRule type="cellIs" dxfId="56" priority="50" operator="lessThan">
      <formula>0</formula>
    </cfRule>
  </conditionalFormatting>
  <conditionalFormatting sqref="M200">
    <cfRule type="cellIs" dxfId="55" priority="47" operator="lessThan">
      <formula>0</formula>
    </cfRule>
  </conditionalFormatting>
  <conditionalFormatting sqref="O185:O199">
    <cfRule type="cellIs" dxfId="54" priority="46" operator="lessThan">
      <formula>0</formula>
    </cfRule>
  </conditionalFormatting>
  <conditionalFormatting sqref="O185:O199">
    <cfRule type="cellIs" dxfId="53" priority="45" operator="lessThan">
      <formula>0</formula>
    </cfRule>
  </conditionalFormatting>
  <conditionalFormatting sqref="O200">
    <cfRule type="cellIs" dxfId="52" priority="44" operator="lessThan">
      <formula>0</formula>
    </cfRule>
  </conditionalFormatting>
  <conditionalFormatting sqref="S185:S199">
    <cfRule type="cellIs" dxfId="51" priority="43" operator="lessThan">
      <formula>0</formula>
    </cfRule>
  </conditionalFormatting>
  <conditionalFormatting sqref="S185:S199">
    <cfRule type="cellIs" dxfId="50" priority="42" operator="lessThan">
      <formula>0</formula>
    </cfRule>
  </conditionalFormatting>
  <conditionalFormatting sqref="S200">
    <cfRule type="cellIs" dxfId="49" priority="41" operator="lessThan">
      <formula>0</formula>
    </cfRule>
  </conditionalFormatting>
  <conditionalFormatting sqref="M185:M199">
    <cfRule type="cellIs" dxfId="48" priority="40" operator="lessThan">
      <formula>0</formula>
    </cfRule>
  </conditionalFormatting>
  <conditionalFormatting sqref="M185:M199">
    <cfRule type="cellIs" dxfId="47" priority="39" operator="lessThan">
      <formula>0</formula>
    </cfRule>
  </conditionalFormatting>
  <conditionalFormatting sqref="M140:M154">
    <cfRule type="cellIs" dxfId="46" priority="38" operator="lessThan">
      <formula>0</formula>
    </cfRule>
  </conditionalFormatting>
  <conditionalFormatting sqref="M140:M154">
    <cfRule type="cellIs" dxfId="45" priority="37" operator="lessThan">
      <formula>0</formula>
    </cfRule>
  </conditionalFormatting>
  <conditionalFormatting sqref="K140:K154">
    <cfRule type="cellIs" dxfId="44" priority="36" operator="lessThan">
      <formula>0</formula>
    </cfRule>
  </conditionalFormatting>
  <conditionalFormatting sqref="K140:K154">
    <cfRule type="cellIs" dxfId="43" priority="35" operator="lessThan">
      <formula>0</formula>
    </cfRule>
  </conditionalFormatting>
  <conditionalFormatting sqref="M96:M110">
    <cfRule type="cellIs" dxfId="42" priority="34" operator="lessThan">
      <formula>0</formula>
    </cfRule>
  </conditionalFormatting>
  <conditionalFormatting sqref="M96:M110">
    <cfRule type="cellIs" dxfId="41" priority="33" operator="lessThan">
      <formula>0</formula>
    </cfRule>
  </conditionalFormatting>
  <conditionalFormatting sqref="K96:K110">
    <cfRule type="cellIs" dxfId="40" priority="32" operator="lessThan">
      <formula>0</formula>
    </cfRule>
  </conditionalFormatting>
  <conditionalFormatting sqref="K96:K110">
    <cfRule type="cellIs" dxfId="39" priority="31" operator="lessThan">
      <formula>0</formula>
    </cfRule>
  </conditionalFormatting>
  <conditionalFormatting sqref="K74:K88">
    <cfRule type="cellIs" dxfId="38" priority="26" operator="lessThan">
      <formula>0</formula>
    </cfRule>
  </conditionalFormatting>
  <conditionalFormatting sqref="K74:K88">
    <cfRule type="cellIs" dxfId="37" priority="25" operator="lessThan">
      <formula>0</formula>
    </cfRule>
  </conditionalFormatting>
  <conditionalFormatting sqref="M74:M88">
    <cfRule type="cellIs" dxfId="36" priority="24" operator="lessThan">
      <formula>0</formula>
    </cfRule>
  </conditionalFormatting>
  <conditionalFormatting sqref="M74:M88">
    <cfRule type="cellIs" dxfId="35" priority="23" operator="lessThan">
      <formula>0</formula>
    </cfRule>
  </conditionalFormatting>
  <conditionalFormatting sqref="K52:K66">
    <cfRule type="cellIs" dxfId="34" priority="20" operator="lessThan">
      <formula>0</formula>
    </cfRule>
  </conditionalFormatting>
  <conditionalFormatting sqref="K52:K66">
    <cfRule type="cellIs" dxfId="33" priority="19" operator="lessThan">
      <formula>0</formula>
    </cfRule>
  </conditionalFormatting>
  <conditionalFormatting sqref="M52:M66">
    <cfRule type="cellIs" dxfId="32" priority="18" operator="lessThan">
      <formula>0</formula>
    </cfRule>
  </conditionalFormatting>
  <conditionalFormatting sqref="M52:M66">
    <cfRule type="cellIs" dxfId="31" priority="17" operator="lessThan">
      <formula>0</formula>
    </cfRule>
  </conditionalFormatting>
  <conditionalFormatting sqref="I29:I43">
    <cfRule type="cellIs" dxfId="30" priority="16" operator="lessThan">
      <formula>0</formula>
    </cfRule>
  </conditionalFormatting>
  <conditionalFormatting sqref="I29:I43">
    <cfRule type="cellIs" dxfId="29" priority="15" operator="lessThan">
      <formula>0</formula>
    </cfRule>
  </conditionalFormatting>
  <conditionalFormatting sqref="K29:K43">
    <cfRule type="cellIs" dxfId="28" priority="14" operator="lessThan">
      <formula>0</formula>
    </cfRule>
  </conditionalFormatting>
  <conditionalFormatting sqref="K29:K43">
    <cfRule type="cellIs" dxfId="27" priority="13" operator="lessThan">
      <formula>0</formula>
    </cfRule>
  </conditionalFormatting>
  <conditionalFormatting sqref="M29:M43">
    <cfRule type="cellIs" dxfId="26" priority="12" operator="lessThan">
      <formula>0</formula>
    </cfRule>
  </conditionalFormatting>
  <conditionalFormatting sqref="M29:M43">
    <cfRule type="cellIs" dxfId="25" priority="11" operator="lessThan">
      <formula>0</formula>
    </cfRule>
  </conditionalFormatting>
  <conditionalFormatting sqref="I52:I66">
    <cfRule type="cellIs" dxfId="24" priority="10" operator="lessThan">
      <formula>0</formula>
    </cfRule>
  </conditionalFormatting>
  <conditionalFormatting sqref="I52:I66">
    <cfRule type="cellIs" dxfId="23" priority="9" operator="lessThan">
      <formula>0</formula>
    </cfRule>
  </conditionalFormatting>
  <conditionalFormatting sqref="I74:I88">
    <cfRule type="cellIs" dxfId="22" priority="6" operator="lessThan">
      <formula>0</formula>
    </cfRule>
  </conditionalFormatting>
  <conditionalFormatting sqref="I74:I88">
    <cfRule type="cellIs" dxfId="21" priority="5" operator="lessThan">
      <formula>0</formula>
    </cfRule>
  </conditionalFormatting>
  <conditionalFormatting sqref="I96:I110">
    <cfRule type="cellIs" dxfId="20" priority="4" operator="lessThan">
      <formula>0</formula>
    </cfRule>
  </conditionalFormatting>
  <conditionalFormatting sqref="I96:I110">
    <cfRule type="cellIs" dxfId="19" priority="3" operator="lessThan">
      <formula>0</formula>
    </cfRule>
  </conditionalFormatting>
  <conditionalFormatting sqref="I140:I154">
    <cfRule type="cellIs" dxfId="18" priority="2" operator="lessThan">
      <formula>0</formula>
    </cfRule>
  </conditionalFormatting>
  <conditionalFormatting sqref="I140:I154">
    <cfRule type="cellIs" dxfId="17" priority="1" operator="lessThan">
      <formula>0</formula>
    </cfRule>
  </conditionalFormatting>
  <pageMargins left="0.7" right="0.7" top="0.75" bottom="0.75" header="0.3" footer="0.3"/>
  <pageSetup paperSize="9" orientation="portrait" horizontalDpi="4294967292" r:id="rId1"/>
  <rowBreaks count="3" manualBreakCount="3">
    <brk id="46" max="16383" man="1"/>
    <brk id="90" max="16383" man="1"/>
    <brk id="157" max="1638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19"/>
  <sheetViews>
    <sheetView zoomScale="130" zoomScaleNormal="130" zoomScaleSheetLayoutView="100" workbookViewId="0">
      <pane xSplit="4" topLeftCell="U1" activePane="topRight" state="frozen"/>
      <selection activeCell="A19" sqref="A19"/>
      <selection pane="topRight" activeCell="B6" sqref="B6"/>
    </sheetView>
  </sheetViews>
  <sheetFormatPr defaultRowHeight="16.5" x14ac:dyDescent="0.3"/>
  <cols>
    <col min="1" max="1" width="21.125" style="1" customWidth="1"/>
    <col min="2" max="2" width="8.25" style="1" customWidth="1"/>
    <col min="3" max="3" width="8.625" style="1" customWidth="1"/>
    <col min="4" max="5" width="7" style="1" customWidth="1"/>
    <col min="6" max="6" width="8" style="1" customWidth="1"/>
    <col min="7" max="7" width="7" style="1" customWidth="1"/>
    <col min="8" max="8" width="7.125" style="1" customWidth="1"/>
    <col min="9" max="9" width="7" style="1" customWidth="1"/>
    <col min="10" max="10" width="7.625" style="1" customWidth="1"/>
    <col min="11" max="11" width="7" style="1" customWidth="1"/>
    <col min="12" max="12" width="8.5" style="1" customWidth="1"/>
    <col min="13" max="13" width="7" style="1" customWidth="1"/>
    <col min="14" max="14" width="7.125" style="1" customWidth="1"/>
    <col min="15" max="15" width="7" style="1" customWidth="1"/>
    <col min="16" max="17" width="7.125" style="1" customWidth="1"/>
    <col min="18" max="18" width="9" style="1" customWidth="1"/>
    <col min="19" max="21" width="7" style="1" customWidth="1"/>
    <col min="22" max="22" width="6.875" style="1" customWidth="1"/>
    <col min="23" max="23" width="7" style="1" customWidth="1"/>
    <col min="24" max="24" width="8.125" style="1" customWidth="1"/>
    <col min="25" max="25" width="7" style="1" customWidth="1"/>
    <col min="26" max="26" width="8.125" style="1" customWidth="1"/>
    <col min="27" max="29" width="7" style="1" customWidth="1"/>
    <col min="30" max="31" width="7.625" style="1" customWidth="1"/>
    <col min="32" max="33" width="7" style="1" customWidth="1"/>
    <col min="34" max="34" width="5.875" style="1" customWidth="1"/>
    <col min="35" max="35" width="5.75" style="1" customWidth="1"/>
    <col min="36" max="36" width="7.875" style="1" customWidth="1"/>
    <col min="37" max="37" width="7" style="1" customWidth="1"/>
    <col min="38" max="38" width="10.625" style="1" customWidth="1"/>
    <col min="39" max="39" width="30.625" style="1" customWidth="1"/>
    <col min="40" max="40" width="9" style="1"/>
    <col min="41" max="41" width="9.375" style="1" bestFit="1" customWidth="1"/>
    <col min="42" max="16384" width="9" style="1"/>
  </cols>
  <sheetData>
    <row r="2" spans="1:39" s="2" customFormat="1" ht="17.25" thickBot="1" x14ac:dyDescent="0.35">
      <c r="A2" s="98" t="s">
        <v>1205</v>
      </c>
      <c r="B2" s="97"/>
      <c r="C2" s="97"/>
      <c r="D2" s="94"/>
      <c r="E2" s="95"/>
      <c r="F2" s="95"/>
      <c r="G2" s="95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3"/>
      <c r="AH2" s="93"/>
      <c r="AI2" s="93"/>
      <c r="AJ2" s="93"/>
      <c r="AK2" s="93"/>
    </row>
    <row r="3" spans="1:39" s="2" customFormat="1" ht="17.25" thickBot="1" x14ac:dyDescent="0.35">
      <c r="A3" s="10"/>
      <c r="B3" s="10"/>
      <c r="C3" s="10"/>
      <c r="D3" s="10"/>
      <c r="E3" s="92"/>
      <c r="F3" s="89"/>
      <c r="G3" s="619" t="s">
        <v>10</v>
      </c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1"/>
      <c r="S3" s="622" t="s">
        <v>49</v>
      </c>
      <c r="T3" s="622"/>
      <c r="U3" s="622"/>
      <c r="V3" s="622"/>
      <c r="W3" s="622"/>
      <c r="X3" s="622"/>
      <c r="Y3" s="622"/>
      <c r="Z3" s="622"/>
      <c r="AA3" s="622"/>
      <c r="AB3" s="622"/>
      <c r="AC3" s="622"/>
      <c r="AD3" s="622"/>
      <c r="AE3" s="622"/>
      <c r="AF3" s="622"/>
      <c r="AG3" s="92"/>
      <c r="AH3" s="89"/>
      <c r="AI3" s="92"/>
      <c r="AJ3" s="89"/>
      <c r="AK3" s="112"/>
      <c r="AL3" s="113"/>
      <c r="AM3" s="138" t="s">
        <v>11</v>
      </c>
    </row>
    <row r="4" spans="1:39" s="2" customFormat="1" ht="16.5" customHeight="1" x14ac:dyDescent="0.3">
      <c r="A4" s="643" t="s">
        <v>12</v>
      </c>
      <c r="B4" s="645" t="s">
        <v>13</v>
      </c>
      <c r="C4" s="565" t="s">
        <v>14</v>
      </c>
      <c r="D4" s="647" t="s">
        <v>51</v>
      </c>
      <c r="E4" s="569" t="s">
        <v>15</v>
      </c>
      <c r="F4" s="649" t="s">
        <v>16</v>
      </c>
      <c r="G4" s="629" t="s">
        <v>17</v>
      </c>
      <c r="H4" s="633" t="s">
        <v>18</v>
      </c>
      <c r="I4" s="625" t="s">
        <v>0</v>
      </c>
      <c r="J4" s="633" t="s">
        <v>53</v>
      </c>
      <c r="K4" s="625" t="s">
        <v>1</v>
      </c>
      <c r="L4" s="633" t="s">
        <v>19</v>
      </c>
      <c r="M4" s="625" t="s">
        <v>2</v>
      </c>
      <c r="N4" s="633" t="s">
        <v>20</v>
      </c>
      <c r="O4" s="625" t="s">
        <v>3</v>
      </c>
      <c r="P4" s="633" t="s">
        <v>21</v>
      </c>
      <c r="Q4" s="639" t="s">
        <v>22</v>
      </c>
      <c r="R4" s="607" t="s">
        <v>23</v>
      </c>
      <c r="S4" s="609" t="s">
        <v>24</v>
      </c>
      <c r="T4" s="611" t="s">
        <v>25</v>
      </c>
      <c r="U4" s="609" t="s">
        <v>4</v>
      </c>
      <c r="V4" s="611" t="s">
        <v>26</v>
      </c>
      <c r="W4" s="609" t="s">
        <v>5</v>
      </c>
      <c r="X4" s="611" t="s">
        <v>27</v>
      </c>
      <c r="Y4" s="640" t="s">
        <v>6</v>
      </c>
      <c r="Z4" s="611" t="s">
        <v>54</v>
      </c>
      <c r="AA4" s="609" t="s">
        <v>7</v>
      </c>
      <c r="AB4" s="611" t="s">
        <v>28</v>
      </c>
      <c r="AC4" s="642" t="s">
        <v>29</v>
      </c>
      <c r="AD4" s="639" t="s">
        <v>30</v>
      </c>
      <c r="AE4" s="639" t="s">
        <v>31</v>
      </c>
      <c r="AF4" s="623" t="s">
        <v>32</v>
      </c>
      <c r="AG4" s="615" t="s">
        <v>33</v>
      </c>
      <c r="AH4" s="627" t="s">
        <v>52</v>
      </c>
      <c r="AI4" s="629" t="s">
        <v>71</v>
      </c>
      <c r="AJ4" s="627" t="s">
        <v>34</v>
      </c>
      <c r="AK4" s="634" t="s">
        <v>35</v>
      </c>
      <c r="AL4" s="627" t="s">
        <v>36</v>
      </c>
      <c r="AM4" s="605" t="s">
        <v>37</v>
      </c>
    </row>
    <row r="5" spans="1:39" s="2" customFormat="1" ht="17.25" customHeight="1" thickBot="1" x14ac:dyDescent="0.35">
      <c r="A5" s="644"/>
      <c r="B5" s="646"/>
      <c r="C5" s="566"/>
      <c r="D5" s="648"/>
      <c r="E5" s="651"/>
      <c r="F5" s="650"/>
      <c r="G5" s="630"/>
      <c r="H5" s="583"/>
      <c r="I5" s="626"/>
      <c r="J5" s="583"/>
      <c r="K5" s="626"/>
      <c r="L5" s="583"/>
      <c r="M5" s="626"/>
      <c r="N5" s="583"/>
      <c r="O5" s="626"/>
      <c r="P5" s="583"/>
      <c r="Q5" s="602"/>
      <c r="R5" s="608"/>
      <c r="S5" s="610"/>
      <c r="T5" s="612"/>
      <c r="U5" s="610"/>
      <c r="V5" s="612"/>
      <c r="W5" s="610"/>
      <c r="X5" s="612"/>
      <c r="Y5" s="641"/>
      <c r="Z5" s="612"/>
      <c r="AA5" s="610"/>
      <c r="AB5" s="612"/>
      <c r="AC5" s="593"/>
      <c r="AD5" s="602"/>
      <c r="AE5" s="602"/>
      <c r="AF5" s="624"/>
      <c r="AG5" s="616"/>
      <c r="AH5" s="631"/>
      <c r="AI5" s="630"/>
      <c r="AJ5" s="631"/>
      <c r="AK5" s="638"/>
      <c r="AL5" s="631"/>
      <c r="AM5" s="606"/>
    </row>
    <row r="6" spans="1:39" s="2" customFormat="1" x14ac:dyDescent="0.3">
      <c r="A6" s="78" t="s">
        <v>1213</v>
      </c>
      <c r="B6" s="47">
        <f>22000/20</f>
        <v>1100</v>
      </c>
      <c r="C6" s="183">
        <v>0</v>
      </c>
      <c r="D6" s="163">
        <v>20</v>
      </c>
      <c r="E6" s="44">
        <v>0</v>
      </c>
      <c r="F6" s="110">
        <f t="shared" ref="F6:F14" si="0">B6*E6</f>
        <v>0</v>
      </c>
      <c r="G6" s="74">
        <v>0</v>
      </c>
      <c r="H6" s="109">
        <f t="shared" ref="H6:H14" si="1">B6*G6</f>
        <v>0</v>
      </c>
      <c r="I6" s="74">
        <v>0</v>
      </c>
      <c r="J6" s="37">
        <f t="shared" ref="J6:J14" si="2">B6*I6</f>
        <v>0</v>
      </c>
      <c r="K6" s="74">
        <v>0</v>
      </c>
      <c r="L6" s="37">
        <f t="shared" ref="L6:L14" si="3">B6*K6</f>
        <v>0</v>
      </c>
      <c r="M6" s="74">
        <v>0</v>
      </c>
      <c r="N6" s="37">
        <f t="shared" ref="N6:N14" si="4">B6*M6</f>
        <v>0</v>
      </c>
      <c r="O6" s="74">
        <v>0</v>
      </c>
      <c r="P6" s="71">
        <f t="shared" ref="P6:P14" si="5">B6*O6</f>
        <v>0</v>
      </c>
      <c r="Q6" s="57">
        <f t="shared" ref="Q6:Q14" si="6">G6+I6+K6+M6+O6</f>
        <v>0</v>
      </c>
      <c r="R6" s="39">
        <f t="shared" ref="R6:R14" si="7">Q6*B6</f>
        <v>0</v>
      </c>
      <c r="S6" s="74">
        <v>0</v>
      </c>
      <c r="T6" s="69">
        <f t="shared" ref="T6:T14" si="8">C6*S6</f>
        <v>0</v>
      </c>
      <c r="U6" s="74">
        <v>0</v>
      </c>
      <c r="V6" s="237">
        <v>0</v>
      </c>
      <c r="W6" s="74">
        <v>0</v>
      </c>
      <c r="X6" s="69">
        <f t="shared" ref="X6:X14" si="9">C6*W6</f>
        <v>0</v>
      </c>
      <c r="Y6" s="74">
        <v>0</v>
      </c>
      <c r="Z6" s="109">
        <f t="shared" ref="Z6:Z14" si="10">C6*Y6</f>
        <v>0</v>
      </c>
      <c r="AA6" s="74">
        <v>0</v>
      </c>
      <c r="AB6" s="68">
        <f t="shared" ref="AB6:AB14" si="11">C6*AA6</f>
        <v>0</v>
      </c>
      <c r="AC6" s="67">
        <f t="shared" ref="AC6:AC14" si="12">S6+U6+W6+Y6+AA6</f>
        <v>0</v>
      </c>
      <c r="AD6" s="66">
        <f t="shared" ref="AD6:AD14" si="13">AC6*C6</f>
        <v>0</v>
      </c>
      <c r="AE6" s="57">
        <v>0</v>
      </c>
      <c r="AF6" s="57">
        <f t="shared" ref="AF6:AF14" si="14">((C6-B6)*AC6)-AE6</f>
        <v>0</v>
      </c>
      <c r="AG6" s="52">
        <v>0</v>
      </c>
      <c r="AH6" s="63">
        <f t="shared" ref="AH6:AH14" si="15">B6*AG6</f>
        <v>0</v>
      </c>
      <c r="AI6" s="65">
        <f t="shared" ref="AI6:AI14" si="16">E6+Q6-AC6-AG6</f>
        <v>0</v>
      </c>
      <c r="AJ6" s="63">
        <f t="shared" ref="AJ6:AJ14" si="17">B6*AI6</f>
        <v>0</v>
      </c>
      <c r="AK6" s="376">
        <v>0</v>
      </c>
      <c r="AL6" s="63">
        <f t="shared" ref="AL6:AL14" si="18">AK6*B6</f>
        <v>0</v>
      </c>
      <c r="AM6" s="130"/>
    </row>
    <row r="7" spans="1:39" s="2" customFormat="1" x14ac:dyDescent="0.3">
      <c r="A7" s="78" t="s">
        <v>1214</v>
      </c>
      <c r="B7" s="47">
        <f>22000/20</f>
        <v>1100</v>
      </c>
      <c r="C7" s="183">
        <v>0</v>
      </c>
      <c r="D7" s="163">
        <v>20</v>
      </c>
      <c r="E7" s="44">
        <v>0</v>
      </c>
      <c r="F7" s="110">
        <f t="shared" si="0"/>
        <v>0</v>
      </c>
      <c r="G7" s="74">
        <v>0</v>
      </c>
      <c r="H7" s="109">
        <f t="shared" si="1"/>
        <v>0</v>
      </c>
      <c r="I7" s="74">
        <v>0</v>
      </c>
      <c r="J7" s="37">
        <f t="shared" si="2"/>
        <v>0</v>
      </c>
      <c r="K7" s="74">
        <v>0</v>
      </c>
      <c r="L7" s="37">
        <f t="shared" si="3"/>
        <v>0</v>
      </c>
      <c r="M7" s="74">
        <v>0</v>
      </c>
      <c r="N7" s="37">
        <f t="shared" si="4"/>
        <v>0</v>
      </c>
      <c r="O7" s="74">
        <v>0</v>
      </c>
      <c r="P7" s="71">
        <f t="shared" si="5"/>
        <v>0</v>
      </c>
      <c r="Q7" s="57">
        <f t="shared" si="6"/>
        <v>0</v>
      </c>
      <c r="R7" s="39">
        <f t="shared" si="7"/>
        <v>0</v>
      </c>
      <c r="S7" s="74">
        <v>0</v>
      </c>
      <c r="T7" s="69">
        <f t="shared" si="8"/>
        <v>0</v>
      </c>
      <c r="U7" s="74">
        <v>0</v>
      </c>
      <c r="V7" s="237">
        <v>0</v>
      </c>
      <c r="W7" s="74">
        <v>0</v>
      </c>
      <c r="X7" s="69">
        <f t="shared" si="9"/>
        <v>0</v>
      </c>
      <c r="Y7" s="74">
        <v>0</v>
      </c>
      <c r="Z7" s="109">
        <f t="shared" si="10"/>
        <v>0</v>
      </c>
      <c r="AA7" s="74">
        <v>0</v>
      </c>
      <c r="AB7" s="68">
        <f t="shared" si="11"/>
        <v>0</v>
      </c>
      <c r="AC7" s="67">
        <f t="shared" si="12"/>
        <v>0</v>
      </c>
      <c r="AD7" s="66">
        <f t="shared" si="13"/>
        <v>0</v>
      </c>
      <c r="AE7" s="57">
        <v>0</v>
      </c>
      <c r="AF7" s="57">
        <f t="shared" si="14"/>
        <v>0</v>
      </c>
      <c r="AG7" s="52">
        <v>0</v>
      </c>
      <c r="AH7" s="63">
        <f t="shared" si="15"/>
        <v>0</v>
      </c>
      <c r="AI7" s="65">
        <f t="shared" si="16"/>
        <v>0</v>
      </c>
      <c r="AJ7" s="63">
        <f t="shared" si="17"/>
        <v>0</v>
      </c>
      <c r="AK7" s="376">
        <v>0</v>
      </c>
      <c r="AL7" s="63">
        <f t="shared" si="18"/>
        <v>0</v>
      </c>
      <c r="AM7" s="130"/>
    </row>
    <row r="8" spans="1:39" s="2" customFormat="1" x14ac:dyDescent="0.3">
      <c r="A8" s="78" t="s">
        <v>1215</v>
      </c>
      <c r="B8" s="47">
        <f>22000/20</f>
        <v>1100</v>
      </c>
      <c r="C8" s="183">
        <v>0</v>
      </c>
      <c r="D8" s="163">
        <v>20</v>
      </c>
      <c r="E8" s="44">
        <v>0</v>
      </c>
      <c r="F8" s="110">
        <f t="shared" si="0"/>
        <v>0</v>
      </c>
      <c r="G8" s="74">
        <v>0</v>
      </c>
      <c r="H8" s="109">
        <f t="shared" si="1"/>
        <v>0</v>
      </c>
      <c r="I8" s="74">
        <v>0</v>
      </c>
      <c r="J8" s="37">
        <f t="shared" si="2"/>
        <v>0</v>
      </c>
      <c r="K8" s="74">
        <v>0</v>
      </c>
      <c r="L8" s="37">
        <f t="shared" si="3"/>
        <v>0</v>
      </c>
      <c r="M8" s="74">
        <v>0</v>
      </c>
      <c r="N8" s="37">
        <f t="shared" si="4"/>
        <v>0</v>
      </c>
      <c r="O8" s="74">
        <v>0</v>
      </c>
      <c r="P8" s="71">
        <f t="shared" si="5"/>
        <v>0</v>
      </c>
      <c r="Q8" s="57">
        <f t="shared" si="6"/>
        <v>0</v>
      </c>
      <c r="R8" s="39">
        <f t="shared" si="7"/>
        <v>0</v>
      </c>
      <c r="S8" s="74">
        <v>0</v>
      </c>
      <c r="T8" s="69">
        <f t="shared" si="8"/>
        <v>0</v>
      </c>
      <c r="U8" s="74">
        <v>0</v>
      </c>
      <c r="V8" s="237">
        <v>0</v>
      </c>
      <c r="W8" s="74">
        <v>0</v>
      </c>
      <c r="X8" s="69">
        <f t="shared" si="9"/>
        <v>0</v>
      </c>
      <c r="Y8" s="74">
        <v>0</v>
      </c>
      <c r="Z8" s="109">
        <f t="shared" si="10"/>
        <v>0</v>
      </c>
      <c r="AA8" s="74">
        <v>0</v>
      </c>
      <c r="AB8" s="68">
        <f t="shared" si="11"/>
        <v>0</v>
      </c>
      <c r="AC8" s="67">
        <f t="shared" si="12"/>
        <v>0</v>
      </c>
      <c r="AD8" s="66">
        <f t="shared" si="13"/>
        <v>0</v>
      </c>
      <c r="AE8" s="57">
        <v>0</v>
      </c>
      <c r="AF8" s="57">
        <f t="shared" si="14"/>
        <v>0</v>
      </c>
      <c r="AG8" s="52">
        <v>0</v>
      </c>
      <c r="AH8" s="63">
        <f t="shared" si="15"/>
        <v>0</v>
      </c>
      <c r="AI8" s="65">
        <f t="shared" si="16"/>
        <v>0</v>
      </c>
      <c r="AJ8" s="63">
        <f t="shared" si="17"/>
        <v>0</v>
      </c>
      <c r="AK8" s="376">
        <v>0</v>
      </c>
      <c r="AL8" s="63">
        <f t="shared" si="18"/>
        <v>0</v>
      </c>
      <c r="AM8" s="130"/>
    </row>
    <row r="9" spans="1:39" s="2" customFormat="1" x14ac:dyDescent="0.3">
      <c r="A9" s="78" t="s">
        <v>1216</v>
      </c>
      <c r="B9" s="47">
        <f>16800/12</f>
        <v>1400</v>
      </c>
      <c r="C9" s="46"/>
      <c r="D9" s="163">
        <v>12</v>
      </c>
      <c r="E9" s="44">
        <v>0</v>
      </c>
      <c r="F9" s="110">
        <f t="shared" si="0"/>
        <v>0</v>
      </c>
      <c r="G9" s="74">
        <v>0</v>
      </c>
      <c r="H9" s="109">
        <f t="shared" si="1"/>
        <v>0</v>
      </c>
      <c r="I9" s="74">
        <v>0</v>
      </c>
      <c r="J9" s="37">
        <f t="shared" si="2"/>
        <v>0</v>
      </c>
      <c r="K9" s="74">
        <v>0</v>
      </c>
      <c r="L9" s="37">
        <f t="shared" si="3"/>
        <v>0</v>
      </c>
      <c r="M9" s="74">
        <v>0</v>
      </c>
      <c r="N9" s="37">
        <f t="shared" si="4"/>
        <v>0</v>
      </c>
      <c r="O9" s="74">
        <v>0</v>
      </c>
      <c r="P9" s="71">
        <f t="shared" si="5"/>
        <v>0</v>
      </c>
      <c r="Q9" s="57">
        <f t="shared" si="6"/>
        <v>0</v>
      </c>
      <c r="R9" s="39">
        <f t="shared" si="7"/>
        <v>0</v>
      </c>
      <c r="S9" s="74">
        <v>0</v>
      </c>
      <c r="T9" s="69">
        <f t="shared" si="8"/>
        <v>0</v>
      </c>
      <c r="U9" s="74">
        <v>0</v>
      </c>
      <c r="V9" s="237">
        <v>0</v>
      </c>
      <c r="W9" s="74">
        <v>0</v>
      </c>
      <c r="X9" s="69">
        <f t="shared" si="9"/>
        <v>0</v>
      </c>
      <c r="Y9" s="74">
        <v>0</v>
      </c>
      <c r="Z9" s="109">
        <f t="shared" si="10"/>
        <v>0</v>
      </c>
      <c r="AA9" s="74">
        <v>0</v>
      </c>
      <c r="AB9" s="68">
        <f t="shared" si="11"/>
        <v>0</v>
      </c>
      <c r="AC9" s="67">
        <f t="shared" si="12"/>
        <v>0</v>
      </c>
      <c r="AD9" s="66">
        <f t="shared" si="13"/>
        <v>0</v>
      </c>
      <c r="AE9" s="57">
        <v>0</v>
      </c>
      <c r="AF9" s="57">
        <f t="shared" si="14"/>
        <v>0</v>
      </c>
      <c r="AG9" s="52">
        <v>0</v>
      </c>
      <c r="AH9" s="63">
        <f t="shared" si="15"/>
        <v>0</v>
      </c>
      <c r="AI9" s="65">
        <f t="shared" si="16"/>
        <v>0</v>
      </c>
      <c r="AJ9" s="63">
        <f t="shared" si="17"/>
        <v>0</v>
      </c>
      <c r="AK9" s="376">
        <v>0</v>
      </c>
      <c r="AL9" s="63">
        <f t="shared" si="18"/>
        <v>0</v>
      </c>
      <c r="AM9" s="130"/>
    </row>
    <row r="10" spans="1:39" s="2" customFormat="1" x14ac:dyDescent="0.3">
      <c r="A10" s="137" t="s">
        <v>1217</v>
      </c>
      <c r="B10" s="47">
        <f>18600/12</f>
        <v>1550</v>
      </c>
      <c r="C10" s="46">
        <v>0</v>
      </c>
      <c r="D10" s="163">
        <v>12</v>
      </c>
      <c r="E10" s="44">
        <v>0</v>
      </c>
      <c r="F10" s="110">
        <f t="shared" si="0"/>
        <v>0</v>
      </c>
      <c r="G10" s="74">
        <v>0</v>
      </c>
      <c r="H10" s="109">
        <f t="shared" si="1"/>
        <v>0</v>
      </c>
      <c r="I10" s="74">
        <v>0</v>
      </c>
      <c r="J10" s="37">
        <f t="shared" si="2"/>
        <v>0</v>
      </c>
      <c r="K10" s="74">
        <v>0</v>
      </c>
      <c r="L10" s="37">
        <f t="shared" si="3"/>
        <v>0</v>
      </c>
      <c r="M10" s="74">
        <v>0</v>
      </c>
      <c r="N10" s="37">
        <f t="shared" si="4"/>
        <v>0</v>
      </c>
      <c r="O10" s="74">
        <v>0</v>
      </c>
      <c r="P10" s="71">
        <f t="shared" si="5"/>
        <v>0</v>
      </c>
      <c r="Q10" s="57">
        <f t="shared" si="6"/>
        <v>0</v>
      </c>
      <c r="R10" s="39">
        <f t="shared" si="7"/>
        <v>0</v>
      </c>
      <c r="S10" s="74">
        <v>0</v>
      </c>
      <c r="T10" s="69">
        <f t="shared" si="8"/>
        <v>0</v>
      </c>
      <c r="U10" s="74">
        <v>0</v>
      </c>
      <c r="V10" s="237">
        <v>0</v>
      </c>
      <c r="W10" s="74">
        <v>0</v>
      </c>
      <c r="X10" s="69">
        <f t="shared" si="9"/>
        <v>0</v>
      </c>
      <c r="Y10" s="74">
        <v>0</v>
      </c>
      <c r="Z10" s="109">
        <f t="shared" si="10"/>
        <v>0</v>
      </c>
      <c r="AA10" s="74">
        <v>0</v>
      </c>
      <c r="AB10" s="68">
        <f t="shared" si="11"/>
        <v>0</v>
      </c>
      <c r="AC10" s="67">
        <f t="shared" si="12"/>
        <v>0</v>
      </c>
      <c r="AD10" s="66">
        <f t="shared" si="13"/>
        <v>0</v>
      </c>
      <c r="AE10" s="57">
        <v>0</v>
      </c>
      <c r="AF10" s="57">
        <f t="shared" si="14"/>
        <v>0</v>
      </c>
      <c r="AG10" s="52">
        <v>0</v>
      </c>
      <c r="AH10" s="63">
        <f t="shared" si="15"/>
        <v>0</v>
      </c>
      <c r="AI10" s="65">
        <f t="shared" si="16"/>
        <v>0</v>
      </c>
      <c r="AJ10" s="63">
        <f t="shared" si="17"/>
        <v>0</v>
      </c>
      <c r="AK10" s="376">
        <v>0</v>
      </c>
      <c r="AL10" s="63">
        <f t="shared" si="18"/>
        <v>0</v>
      </c>
      <c r="AM10" s="130"/>
    </row>
    <row r="11" spans="1:39" s="2" customFormat="1" x14ac:dyDescent="0.3">
      <c r="A11" s="78" t="s">
        <v>1218</v>
      </c>
      <c r="B11" s="182">
        <f>14400/12</f>
        <v>1200</v>
      </c>
      <c r="C11" s="183">
        <v>0</v>
      </c>
      <c r="D11" s="184">
        <v>12</v>
      </c>
      <c r="E11" s="44">
        <v>0</v>
      </c>
      <c r="F11" s="110">
        <f t="shared" si="0"/>
        <v>0</v>
      </c>
      <c r="G11" s="74">
        <v>0</v>
      </c>
      <c r="H11" s="109">
        <f t="shared" si="1"/>
        <v>0</v>
      </c>
      <c r="I11" s="74">
        <v>0</v>
      </c>
      <c r="J11" s="37">
        <f t="shared" si="2"/>
        <v>0</v>
      </c>
      <c r="K11" s="74">
        <v>0</v>
      </c>
      <c r="L11" s="37">
        <f t="shared" si="3"/>
        <v>0</v>
      </c>
      <c r="M11" s="74">
        <v>0</v>
      </c>
      <c r="N11" s="37">
        <f t="shared" si="4"/>
        <v>0</v>
      </c>
      <c r="O11" s="74">
        <v>0</v>
      </c>
      <c r="P11" s="71">
        <f t="shared" si="5"/>
        <v>0</v>
      </c>
      <c r="Q11" s="57">
        <f t="shared" si="6"/>
        <v>0</v>
      </c>
      <c r="R11" s="39">
        <f t="shared" si="7"/>
        <v>0</v>
      </c>
      <c r="S11" s="74">
        <v>0</v>
      </c>
      <c r="T11" s="69">
        <f t="shared" si="8"/>
        <v>0</v>
      </c>
      <c r="U11" s="74">
        <v>0</v>
      </c>
      <c r="V11" s="237">
        <v>0</v>
      </c>
      <c r="W11" s="74">
        <v>0</v>
      </c>
      <c r="X11" s="69">
        <f t="shared" si="9"/>
        <v>0</v>
      </c>
      <c r="Y11" s="74">
        <v>0</v>
      </c>
      <c r="Z11" s="109">
        <f t="shared" si="10"/>
        <v>0</v>
      </c>
      <c r="AA11" s="74">
        <v>0</v>
      </c>
      <c r="AB11" s="68">
        <f t="shared" si="11"/>
        <v>0</v>
      </c>
      <c r="AC11" s="67">
        <f t="shared" si="12"/>
        <v>0</v>
      </c>
      <c r="AD11" s="66">
        <f t="shared" si="13"/>
        <v>0</v>
      </c>
      <c r="AE11" s="57">
        <v>0</v>
      </c>
      <c r="AF11" s="57">
        <f t="shared" si="14"/>
        <v>0</v>
      </c>
      <c r="AG11" s="52">
        <v>0</v>
      </c>
      <c r="AH11" s="63">
        <f t="shared" si="15"/>
        <v>0</v>
      </c>
      <c r="AI11" s="65">
        <f t="shared" si="16"/>
        <v>0</v>
      </c>
      <c r="AJ11" s="63">
        <f t="shared" si="17"/>
        <v>0</v>
      </c>
      <c r="AK11" s="376">
        <v>0</v>
      </c>
      <c r="AL11" s="63">
        <f t="shared" si="18"/>
        <v>0</v>
      </c>
      <c r="AM11" s="130"/>
    </row>
    <row r="12" spans="1:39" s="2" customFormat="1" ht="17.25" customHeight="1" x14ac:dyDescent="0.3">
      <c r="A12" s="78" t="s">
        <v>1219</v>
      </c>
      <c r="B12" s="182">
        <f>14400/12</f>
        <v>1200</v>
      </c>
      <c r="C12" s="183">
        <v>2800</v>
      </c>
      <c r="D12" s="184">
        <v>12</v>
      </c>
      <c r="E12" s="44">
        <v>0</v>
      </c>
      <c r="F12" s="110">
        <f t="shared" si="0"/>
        <v>0</v>
      </c>
      <c r="G12" s="74">
        <v>0</v>
      </c>
      <c r="H12" s="109">
        <f t="shared" si="1"/>
        <v>0</v>
      </c>
      <c r="I12" s="74">
        <v>0</v>
      </c>
      <c r="J12" s="37">
        <f t="shared" si="2"/>
        <v>0</v>
      </c>
      <c r="K12" s="74">
        <v>0</v>
      </c>
      <c r="L12" s="37">
        <f t="shared" si="3"/>
        <v>0</v>
      </c>
      <c r="M12" s="74">
        <v>0</v>
      </c>
      <c r="N12" s="37">
        <f t="shared" si="4"/>
        <v>0</v>
      </c>
      <c r="O12" s="74">
        <v>0</v>
      </c>
      <c r="P12" s="71">
        <f t="shared" si="5"/>
        <v>0</v>
      </c>
      <c r="Q12" s="57">
        <f t="shared" si="6"/>
        <v>0</v>
      </c>
      <c r="R12" s="39">
        <f t="shared" si="7"/>
        <v>0</v>
      </c>
      <c r="S12" s="74">
        <v>0</v>
      </c>
      <c r="T12" s="69">
        <f t="shared" si="8"/>
        <v>0</v>
      </c>
      <c r="U12" s="74">
        <v>0</v>
      </c>
      <c r="V12" s="237">
        <v>0</v>
      </c>
      <c r="W12" s="74">
        <v>0</v>
      </c>
      <c r="X12" s="69">
        <f t="shared" si="9"/>
        <v>0</v>
      </c>
      <c r="Y12" s="74">
        <v>0</v>
      </c>
      <c r="Z12" s="109">
        <f t="shared" si="10"/>
        <v>0</v>
      </c>
      <c r="AA12" s="74">
        <v>0</v>
      </c>
      <c r="AB12" s="68">
        <f t="shared" si="11"/>
        <v>0</v>
      </c>
      <c r="AC12" s="67">
        <f t="shared" si="12"/>
        <v>0</v>
      </c>
      <c r="AD12" s="66">
        <f t="shared" si="13"/>
        <v>0</v>
      </c>
      <c r="AE12" s="57">
        <v>0</v>
      </c>
      <c r="AF12" s="57">
        <f t="shared" si="14"/>
        <v>0</v>
      </c>
      <c r="AG12" s="52">
        <v>0</v>
      </c>
      <c r="AH12" s="63">
        <f t="shared" si="15"/>
        <v>0</v>
      </c>
      <c r="AI12" s="65">
        <f t="shared" si="16"/>
        <v>0</v>
      </c>
      <c r="AJ12" s="63">
        <f t="shared" si="17"/>
        <v>0</v>
      </c>
      <c r="AK12" s="376">
        <v>0</v>
      </c>
      <c r="AL12" s="63">
        <f t="shared" si="18"/>
        <v>0</v>
      </c>
      <c r="AM12" s="130"/>
    </row>
    <row r="13" spans="1:39" s="2" customFormat="1" ht="17.25" customHeight="1" x14ac:dyDescent="0.3">
      <c r="A13" s="78" t="s">
        <v>1228</v>
      </c>
      <c r="B13" s="182"/>
      <c r="C13" s="183"/>
      <c r="D13" s="184"/>
      <c r="E13" s="44"/>
      <c r="F13" s="110"/>
      <c r="G13" s="74"/>
      <c r="H13" s="109"/>
      <c r="I13" s="74"/>
      <c r="J13" s="37"/>
      <c r="K13" s="74"/>
      <c r="L13" s="37"/>
      <c r="M13" s="74"/>
      <c r="N13" s="37"/>
      <c r="O13" s="74"/>
      <c r="P13" s="71"/>
      <c r="Q13" s="57"/>
      <c r="R13" s="39"/>
      <c r="S13" s="74"/>
      <c r="T13" s="69"/>
      <c r="U13" s="74"/>
      <c r="V13" s="237"/>
      <c r="W13" s="74"/>
      <c r="X13" s="69"/>
      <c r="Y13" s="74"/>
      <c r="Z13" s="109"/>
      <c r="AA13" s="74"/>
      <c r="AB13" s="68"/>
      <c r="AC13" s="67"/>
      <c r="AD13" s="66"/>
      <c r="AE13" s="57"/>
      <c r="AF13" s="57"/>
      <c r="AG13" s="52"/>
      <c r="AH13" s="63"/>
      <c r="AI13" s="65"/>
      <c r="AJ13" s="63"/>
      <c r="AK13" s="376"/>
      <c r="AL13" s="63"/>
      <c r="AM13" s="130"/>
    </row>
    <row r="14" spans="1:39" s="2" customFormat="1" ht="17.25" thickBot="1" x14ac:dyDescent="0.35">
      <c r="A14" s="78" t="s">
        <v>1220</v>
      </c>
      <c r="B14" s="182">
        <f>14400/12</f>
        <v>1200</v>
      </c>
      <c r="C14" s="183">
        <v>0</v>
      </c>
      <c r="D14" s="184">
        <v>12</v>
      </c>
      <c r="E14" s="44">
        <v>0</v>
      </c>
      <c r="F14" s="110">
        <f t="shared" si="0"/>
        <v>0</v>
      </c>
      <c r="G14" s="74">
        <v>0</v>
      </c>
      <c r="H14" s="109">
        <f t="shared" si="1"/>
        <v>0</v>
      </c>
      <c r="I14" s="74">
        <v>0</v>
      </c>
      <c r="J14" s="37">
        <f t="shared" si="2"/>
        <v>0</v>
      </c>
      <c r="K14" s="74">
        <v>0</v>
      </c>
      <c r="L14" s="37">
        <f t="shared" si="3"/>
        <v>0</v>
      </c>
      <c r="M14" s="74">
        <v>0</v>
      </c>
      <c r="N14" s="37">
        <f t="shared" si="4"/>
        <v>0</v>
      </c>
      <c r="O14" s="74">
        <v>0</v>
      </c>
      <c r="P14" s="71">
        <f t="shared" si="5"/>
        <v>0</v>
      </c>
      <c r="Q14" s="57">
        <f t="shared" si="6"/>
        <v>0</v>
      </c>
      <c r="R14" s="39">
        <f t="shared" si="7"/>
        <v>0</v>
      </c>
      <c r="S14" s="74">
        <v>0</v>
      </c>
      <c r="T14" s="69">
        <f t="shared" si="8"/>
        <v>0</v>
      </c>
      <c r="U14" s="74">
        <v>0</v>
      </c>
      <c r="V14" s="237">
        <v>0</v>
      </c>
      <c r="W14" s="74">
        <v>0</v>
      </c>
      <c r="X14" s="69">
        <f t="shared" si="9"/>
        <v>0</v>
      </c>
      <c r="Y14" s="74">
        <v>0</v>
      </c>
      <c r="Z14" s="109">
        <f t="shared" si="10"/>
        <v>0</v>
      </c>
      <c r="AA14" s="74">
        <v>0</v>
      </c>
      <c r="AB14" s="68">
        <f t="shared" si="11"/>
        <v>0</v>
      </c>
      <c r="AC14" s="67">
        <f t="shared" si="12"/>
        <v>0</v>
      </c>
      <c r="AD14" s="66">
        <f t="shared" si="13"/>
        <v>0</v>
      </c>
      <c r="AE14" s="57">
        <v>0</v>
      </c>
      <c r="AF14" s="57">
        <f t="shared" si="14"/>
        <v>0</v>
      </c>
      <c r="AG14" s="52">
        <v>0</v>
      </c>
      <c r="AH14" s="63">
        <f t="shared" si="15"/>
        <v>0</v>
      </c>
      <c r="AI14" s="65">
        <f t="shared" si="16"/>
        <v>0</v>
      </c>
      <c r="AJ14" s="63">
        <f t="shared" si="17"/>
        <v>0</v>
      </c>
      <c r="AK14" s="376">
        <v>0</v>
      </c>
      <c r="AL14" s="63">
        <f t="shared" si="18"/>
        <v>0</v>
      </c>
      <c r="AM14" s="130"/>
    </row>
    <row r="15" spans="1:39" s="2" customFormat="1" ht="17.25" thickBot="1" x14ac:dyDescent="0.35">
      <c r="A15" s="573" t="s">
        <v>57</v>
      </c>
      <c r="B15" s="574"/>
      <c r="C15" s="574"/>
      <c r="D15" s="574"/>
      <c r="E15" s="117">
        <f t="shared" ref="E15:AL15" si="19">SUM(E6:E14)</f>
        <v>0</v>
      </c>
      <c r="F15" s="375">
        <f t="shared" si="19"/>
        <v>0</v>
      </c>
      <c r="G15" s="365">
        <f t="shared" si="19"/>
        <v>0</v>
      </c>
      <c r="H15" s="380">
        <f t="shared" si="19"/>
        <v>0</v>
      </c>
      <c r="I15" s="377">
        <f t="shared" si="19"/>
        <v>0</v>
      </c>
      <c r="J15" s="380">
        <f t="shared" si="19"/>
        <v>0</v>
      </c>
      <c r="K15" s="377">
        <f t="shared" si="19"/>
        <v>0</v>
      </c>
      <c r="L15" s="380">
        <f t="shared" si="19"/>
        <v>0</v>
      </c>
      <c r="M15" s="377">
        <f t="shared" si="19"/>
        <v>0</v>
      </c>
      <c r="N15" s="381">
        <f t="shared" si="19"/>
        <v>0</v>
      </c>
      <c r="O15" s="550">
        <f t="shared" si="19"/>
        <v>0</v>
      </c>
      <c r="P15" s="380">
        <f t="shared" si="19"/>
        <v>0</v>
      </c>
      <c r="Q15" s="384">
        <f t="shared" si="19"/>
        <v>0</v>
      </c>
      <c r="R15" s="385">
        <f t="shared" si="19"/>
        <v>0</v>
      </c>
      <c r="S15" s="365">
        <f t="shared" si="19"/>
        <v>0</v>
      </c>
      <c r="T15" s="381">
        <f t="shared" si="19"/>
        <v>0</v>
      </c>
      <c r="U15" s="550">
        <f t="shared" si="19"/>
        <v>0</v>
      </c>
      <c r="V15" s="380">
        <f t="shared" si="19"/>
        <v>0</v>
      </c>
      <c r="W15" s="377">
        <f t="shared" si="19"/>
        <v>0</v>
      </c>
      <c r="X15" s="380">
        <f t="shared" si="19"/>
        <v>0</v>
      </c>
      <c r="Y15" s="377">
        <f t="shared" si="19"/>
        <v>0</v>
      </c>
      <c r="Z15" s="381">
        <f t="shared" si="19"/>
        <v>0</v>
      </c>
      <c r="AA15" s="550">
        <f t="shared" si="19"/>
        <v>0</v>
      </c>
      <c r="AB15" s="381">
        <f t="shared" si="19"/>
        <v>0</v>
      </c>
      <c r="AC15" s="400">
        <f t="shared" si="19"/>
        <v>0</v>
      </c>
      <c r="AD15" s="401">
        <f t="shared" si="19"/>
        <v>0</v>
      </c>
      <c r="AE15" s="401">
        <f t="shared" si="19"/>
        <v>0</v>
      </c>
      <c r="AF15" s="402">
        <f t="shared" si="19"/>
        <v>0</v>
      </c>
      <c r="AG15" s="399">
        <f t="shared" si="19"/>
        <v>0</v>
      </c>
      <c r="AH15" s="379">
        <f t="shared" si="19"/>
        <v>0</v>
      </c>
      <c r="AI15" s="365">
        <f t="shared" si="19"/>
        <v>0</v>
      </c>
      <c r="AJ15" s="379">
        <f t="shared" si="19"/>
        <v>0</v>
      </c>
      <c r="AK15" s="365">
        <f t="shared" si="19"/>
        <v>0</v>
      </c>
      <c r="AL15" s="379">
        <f t="shared" si="19"/>
        <v>0</v>
      </c>
      <c r="AM15" s="11"/>
    </row>
    <row r="16" spans="1:39" s="2" customFormat="1" ht="17.25" thickBot="1" x14ac:dyDescent="0.35">
      <c r="A16" s="10"/>
      <c r="B16" s="126"/>
      <c r="C16" s="126"/>
      <c r="D16" s="10"/>
      <c r="E16" s="4"/>
      <c r="F16" s="6"/>
      <c r="G16" s="4"/>
      <c r="H16" s="9">
        <f>H15*1.1</f>
        <v>0</v>
      </c>
      <c r="I16" s="5"/>
      <c r="J16" s="9">
        <f>J15*1.1</f>
        <v>0</v>
      </c>
      <c r="K16" s="5"/>
      <c r="L16" s="9">
        <f>L15*1.1</f>
        <v>0</v>
      </c>
      <c r="M16" s="5"/>
      <c r="N16" s="9">
        <f>N15*1.1</f>
        <v>0</v>
      </c>
      <c r="O16" s="5"/>
      <c r="P16" s="9">
        <f>P15*1.1</f>
        <v>0</v>
      </c>
      <c r="Q16" s="5"/>
      <c r="R16" s="8">
        <f>R15*1.1</f>
        <v>0</v>
      </c>
      <c r="S16" s="710" t="s">
        <v>50</v>
      </c>
      <c r="T16" s="710"/>
      <c r="U16" s="710"/>
      <c r="V16" s="710"/>
      <c r="W16" s="710"/>
      <c r="X16" s="710"/>
      <c r="Y16" s="710"/>
      <c r="Z16" s="710"/>
      <c r="AA16" s="710"/>
      <c r="AB16" s="710"/>
      <c r="AC16" s="710"/>
      <c r="AD16" s="710"/>
      <c r="AE16" s="551"/>
      <c r="AF16" s="127" t="e">
        <f>AF15/(R15+F15)</f>
        <v>#DIV/0!</v>
      </c>
      <c r="AG16" s="4"/>
      <c r="AH16" s="6"/>
      <c r="AI16" s="4"/>
      <c r="AJ16" s="6"/>
      <c r="AK16" s="4"/>
      <c r="AL16" s="3"/>
    </row>
    <row r="19" spans="1:1" x14ac:dyDescent="0.3">
      <c r="A19" s="560"/>
    </row>
  </sheetData>
  <mergeCells count="43">
    <mergeCell ref="AJ4:AJ5"/>
    <mergeCell ref="AK4:AK5"/>
    <mergeCell ref="AL4:AL5"/>
    <mergeCell ref="AM4:AM5"/>
    <mergeCell ref="A15:D15"/>
    <mergeCell ref="AH4:AH5"/>
    <mergeCell ref="AI4:AI5"/>
    <mergeCell ref="R4:R5"/>
    <mergeCell ref="L4:L5"/>
    <mergeCell ref="M4:M5"/>
    <mergeCell ref="N4:N5"/>
    <mergeCell ref="O4:O5"/>
    <mergeCell ref="P4:P5"/>
    <mergeCell ref="Q4:Q5"/>
    <mergeCell ref="F4:F5"/>
    <mergeCell ref="G4:G5"/>
    <mergeCell ref="S16:AD16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AC4:AC5"/>
    <mergeCell ref="S4:S5"/>
    <mergeCell ref="T4:T5"/>
    <mergeCell ref="U4:U5"/>
    <mergeCell ref="V4:V5"/>
    <mergeCell ref="W4:W5"/>
    <mergeCell ref="S3:AF3"/>
    <mergeCell ref="A4:A5"/>
    <mergeCell ref="B4:B5"/>
    <mergeCell ref="C4:C5"/>
    <mergeCell ref="D4:D5"/>
    <mergeCell ref="E4:E5"/>
    <mergeCell ref="H4:H5"/>
    <mergeCell ref="I4:I5"/>
    <mergeCell ref="J4:J5"/>
    <mergeCell ref="K4:K5"/>
    <mergeCell ref="G3:R3"/>
  </mergeCells>
  <phoneticPr fontId="2" type="noConversion"/>
  <conditionalFormatting sqref="H2:R2 I5:P5 A2:G3 G4:R4 AD5 R5:AB5 A16:AC16 AK4:AM14 T2:AF2 E6:AE14 AG2:AK3 AF16:AK16 T4:AJ4 E15:AM15 AF5:AJ14">
    <cfRule type="cellIs" dxfId="16" priority="311" operator="lessThan">
      <formula>0</formula>
    </cfRule>
  </conditionalFormatting>
  <conditionalFormatting sqref="E6:AL14">
    <cfRule type="cellIs" dxfId="15" priority="310" operator="lessThan">
      <formula>0</formula>
    </cfRule>
  </conditionalFormatting>
  <conditionalFormatting sqref="S2:S4 G5 A15:D15 A4:D5">
    <cfRule type="cellIs" dxfId="14" priority="309" operator="lessThan">
      <formula>0</formula>
    </cfRule>
  </conditionalFormatting>
  <conditionalFormatting sqref="E4">
    <cfRule type="cellIs" dxfId="13" priority="304" operator="lessThan">
      <formula>0</formula>
    </cfRule>
  </conditionalFormatting>
  <conditionalFormatting sqref="F4">
    <cfRule type="cellIs" dxfId="12" priority="303" operator="lessThan">
      <formula>0</formula>
    </cfRule>
  </conditionalFormatting>
  <conditionalFormatting sqref="AM3">
    <cfRule type="cellIs" dxfId="11" priority="275" operator="lessThan">
      <formula>0</formula>
    </cfRule>
  </conditionalFormatting>
  <conditionalFormatting sqref="A6:D10">
    <cfRule type="cellIs" dxfId="10" priority="245" operator="lessThan">
      <formula>0</formula>
    </cfRule>
  </conditionalFormatting>
  <conditionalFormatting sqref="B6:D10">
    <cfRule type="cellIs" dxfId="9" priority="244" operator="lessThan">
      <formula>0</formula>
    </cfRule>
  </conditionalFormatting>
  <conditionalFormatting sqref="A14">
    <cfRule type="cellIs" dxfId="8" priority="223" operator="lessThan">
      <formula>0</formula>
    </cfRule>
  </conditionalFormatting>
  <conditionalFormatting sqref="B11:D14">
    <cfRule type="cellIs" dxfId="7" priority="243" operator="lessThan">
      <formula>0</formula>
    </cfRule>
  </conditionalFormatting>
  <conditionalFormatting sqref="B11:D14">
    <cfRule type="cellIs" dxfId="6" priority="242" operator="lessThan">
      <formula>0</formula>
    </cfRule>
  </conditionalFormatting>
  <conditionalFormatting sqref="B12:D13">
    <cfRule type="cellIs" dxfId="5" priority="241" operator="lessThan">
      <formula>0</formula>
    </cfRule>
  </conditionalFormatting>
  <conditionalFormatting sqref="B12:D13">
    <cfRule type="cellIs" dxfId="4" priority="240" operator="lessThan">
      <formula>0</formula>
    </cfRule>
  </conditionalFormatting>
  <conditionalFormatting sqref="B14:D14">
    <cfRule type="cellIs" dxfId="3" priority="239" operator="lessThan">
      <formula>0</formula>
    </cfRule>
  </conditionalFormatting>
  <conditionalFormatting sqref="B14:D14">
    <cfRule type="cellIs" dxfId="2" priority="238" operator="lessThan">
      <formula>0</formula>
    </cfRule>
  </conditionalFormatting>
  <conditionalFormatting sqref="A12:A13">
    <cfRule type="cellIs" dxfId="1" priority="224" operator="lessThan">
      <formula>0</formula>
    </cfRule>
  </conditionalFormatting>
  <conditionalFormatting sqref="A11">
    <cfRule type="cellIs" dxfId="0" priority="225" operator="lessThan">
      <formula>0</formula>
    </cfRule>
  </conditionalFormatting>
  <pageMargins left="0.7" right="0.7" top="0.75" bottom="0.75" header="0.3" footer="0.3"/>
  <pageSetup paperSize="9" scale="62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전매장1월마감</vt:lpstr>
      <vt:lpstr>전매장2월마감</vt:lpstr>
      <vt:lpstr>전매장3월마감</vt:lpstr>
      <vt:lpstr>전매장4월마감</vt:lpstr>
      <vt:lpstr>전매장5월마감</vt:lpstr>
      <vt:lpstr>전매장6월마감</vt:lpstr>
      <vt:lpstr>전매장7월마감</vt:lpstr>
      <vt:lpstr>전매장8월마감</vt:lpstr>
      <vt:lpstr>전매장9월마감</vt:lpstr>
      <vt:lpstr>전매장10월마감</vt:lpstr>
      <vt:lpstr>전매장11월마감</vt:lpstr>
      <vt:lpstr>신메뉴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2024-11-11T08:14:01Z</cp:lastPrinted>
  <dcterms:created xsi:type="dcterms:W3CDTF">2023-01-17T01:31:29Z</dcterms:created>
  <dcterms:modified xsi:type="dcterms:W3CDTF">2024-12-05T01:35:04Z</dcterms:modified>
</cp:coreProperties>
</file>